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480" windowHeight="10800" tabRatio="932" activeTab="2"/>
  </bookViews>
  <sheets>
    <sheet name="ANATOMIE3" sheetId="1" r:id="rId1"/>
    <sheet name="PHYSIO-REP 3" sheetId="2" r:id="rId2"/>
    <sheet name="ZOOTECHINE 3" sheetId="3" r:id="rId3"/>
    <sheet name="PHARMACOLOGIE 3" sheetId="4" r:id="rId4"/>
    <sheet name="PHYSIO-PATH 3" sheetId="5" r:id="rId5"/>
    <sheet name="MICROBIOLOGIE 3" sheetId="6" r:id="rId6"/>
    <sheet name="PARASITOLOGIE 2" sheetId="7" r:id="rId7"/>
    <sheet name="SEMIOLOGIE" sheetId="8" r:id="rId8"/>
    <sheet name="ANA-PATH 2" sheetId="9" r:id="rId9"/>
    <sheet name="RECAP juin " sheetId="10" r:id="rId10"/>
    <sheet name="RECAP synthese" sheetId="11" r:id="rId11"/>
    <sheet name="RECAP RATTRAPAGE" sheetId="12" r:id="rId12"/>
    <sheet name="CONGE ACADEMIE" sheetId="13" r:id="rId13"/>
    <sheet name="RESULTAT C1" sheetId="14" r:id="rId14"/>
  </sheets>
  <externalReferences>
    <externalReference r:id="rId15"/>
  </externalReferences>
  <definedNames>
    <definedName name="_xlnm._FilterDatabase" localSheetId="9" hidden="1">'RECAP juin '!$A$7:$P$7</definedName>
  </definedNames>
  <calcPr calcId="124519"/>
</workbook>
</file>

<file path=xl/calcChain.xml><?xml version="1.0" encoding="utf-8"?>
<calcChain xmlns="http://schemas.openxmlformats.org/spreadsheetml/2006/main">
  <c r="E458" i="9"/>
  <c r="F458"/>
  <c r="G458"/>
  <c r="H458"/>
  <c r="I458"/>
  <c r="J458"/>
  <c r="K458"/>
  <c r="L458"/>
  <c r="M458"/>
  <c r="D458"/>
  <c r="E458" i="8"/>
  <c r="F458"/>
  <c r="G458"/>
  <c r="H458"/>
  <c r="I458"/>
  <c r="J458"/>
  <c r="K458"/>
  <c r="L458"/>
  <c r="M458"/>
  <c r="D458"/>
  <c r="D458" i="7"/>
  <c r="D458" i="6"/>
  <c r="D458" i="5"/>
  <c r="D458" i="4"/>
  <c r="D458" i="3"/>
  <c r="D458" i="2"/>
  <c r="D458" i="1"/>
  <c r="M321" i="14"/>
  <c r="G431" i="5"/>
  <c r="H431" s="1"/>
  <c r="J431" s="1"/>
  <c r="L431" s="1"/>
  <c r="G432"/>
  <c r="H432" s="1"/>
  <c r="J432" s="1"/>
  <c r="L432" s="1"/>
  <c r="G433"/>
  <c r="H433" s="1"/>
  <c r="J433" s="1"/>
  <c r="L433" s="1"/>
  <c r="G434"/>
  <c r="G435"/>
  <c r="H435" s="1"/>
  <c r="J435" s="1"/>
  <c r="L435" s="1"/>
  <c r="G436"/>
  <c r="G437"/>
  <c r="G438"/>
  <c r="G439"/>
  <c r="H439" s="1"/>
  <c r="J439" s="1"/>
  <c r="L439" s="1"/>
  <c r="G440"/>
  <c r="G441"/>
  <c r="H441" s="1"/>
  <c r="J441" s="1"/>
  <c r="L441" s="1"/>
  <c r="G442"/>
  <c r="G443"/>
  <c r="G444"/>
  <c r="H444" s="1"/>
  <c r="J444" s="1"/>
  <c r="L444" s="1"/>
  <c r="G445"/>
  <c r="H445" s="1"/>
  <c r="J445" s="1"/>
  <c r="L445" s="1"/>
  <c r="G446"/>
  <c r="G447"/>
  <c r="H447" s="1"/>
  <c r="J447" s="1"/>
  <c r="L447" s="1"/>
  <c r="G448"/>
  <c r="H448" s="1"/>
  <c r="J448" s="1"/>
  <c r="L448" s="1"/>
  <c r="G449"/>
  <c r="G450"/>
  <c r="G451"/>
  <c r="H451" s="1"/>
  <c r="J451" s="1"/>
  <c r="L451" s="1"/>
  <c r="G452"/>
  <c r="G453"/>
  <c r="H453" s="1"/>
  <c r="J453" s="1"/>
  <c r="L453" s="1"/>
  <c r="G454"/>
  <c r="G455"/>
  <c r="H455" s="1"/>
  <c r="J455" s="1"/>
  <c r="L455" s="1"/>
  <c r="G456"/>
  <c r="H456" s="1"/>
  <c r="J456" s="1"/>
  <c r="L456" s="1"/>
  <c r="G457"/>
  <c r="H457" s="1"/>
  <c r="J457" s="1"/>
  <c r="L457" s="1"/>
  <c r="G415"/>
  <c r="G416"/>
  <c r="H416" s="1"/>
  <c r="J416" s="1"/>
  <c r="L416" s="1"/>
  <c r="G417"/>
  <c r="H417" s="1"/>
  <c r="J417" s="1"/>
  <c r="L417" s="1"/>
  <c r="G418"/>
  <c r="G419"/>
  <c r="G420"/>
  <c r="G421"/>
  <c r="H421" s="1"/>
  <c r="J421" s="1"/>
  <c r="L421" s="1"/>
  <c r="G422"/>
  <c r="G423"/>
  <c r="G424"/>
  <c r="H424" s="1"/>
  <c r="J424" s="1"/>
  <c r="L424" s="1"/>
  <c r="G425"/>
  <c r="H425" s="1"/>
  <c r="J425" s="1"/>
  <c r="L425" s="1"/>
  <c r="G426"/>
  <c r="G427"/>
  <c r="G428"/>
  <c r="H428" s="1"/>
  <c r="J428" s="1"/>
  <c r="L428" s="1"/>
  <c r="G429"/>
  <c r="H429" s="1"/>
  <c r="J429" s="1"/>
  <c r="L429" s="1"/>
  <c r="G430"/>
  <c r="H437"/>
  <c r="J437" s="1"/>
  <c r="L437" s="1"/>
  <c r="H443"/>
  <c r="J443" s="1"/>
  <c r="L443" s="1"/>
  <c r="H449"/>
  <c r="J449" s="1"/>
  <c r="L449" s="1"/>
  <c r="G390"/>
  <c r="H390" s="1"/>
  <c r="J390" s="1"/>
  <c r="L390" s="1"/>
  <c r="G391"/>
  <c r="H391" s="1"/>
  <c r="J391" s="1"/>
  <c r="L391" s="1"/>
  <c r="G392"/>
  <c r="H392" s="1"/>
  <c r="J392" s="1"/>
  <c r="L392" s="1"/>
  <c r="G393"/>
  <c r="G394"/>
  <c r="H394" s="1"/>
  <c r="J394" s="1"/>
  <c r="L394" s="1"/>
  <c r="G395"/>
  <c r="H395" s="1"/>
  <c r="J395" s="1"/>
  <c r="L395" s="1"/>
  <c r="G396"/>
  <c r="G397"/>
  <c r="H397" s="1"/>
  <c r="J397" s="1"/>
  <c r="L397" s="1"/>
  <c r="G398"/>
  <c r="H398" s="1"/>
  <c r="J398" s="1"/>
  <c r="L398" s="1"/>
  <c r="G399"/>
  <c r="H399" s="1"/>
  <c r="J399" s="1"/>
  <c r="L399" s="1"/>
  <c r="G400"/>
  <c r="G401"/>
  <c r="H401" s="1"/>
  <c r="J401" s="1"/>
  <c r="L401" s="1"/>
  <c r="G402"/>
  <c r="H402" s="1"/>
  <c r="J402" s="1"/>
  <c r="L402" s="1"/>
  <c r="G403"/>
  <c r="H403" s="1"/>
  <c r="J403" s="1"/>
  <c r="L403" s="1"/>
  <c r="G404"/>
  <c r="H404" s="1"/>
  <c r="J404" s="1"/>
  <c r="L404" s="1"/>
  <c r="G405"/>
  <c r="H405" s="1"/>
  <c r="J405" s="1"/>
  <c r="L405" s="1"/>
  <c r="G406"/>
  <c r="H406" s="1"/>
  <c r="J406" s="1"/>
  <c r="L406" s="1"/>
  <c r="G407"/>
  <c r="H407" s="1"/>
  <c r="J407" s="1"/>
  <c r="L407" s="1"/>
  <c r="G408"/>
  <c r="H408" s="1"/>
  <c r="J408" s="1"/>
  <c r="L408" s="1"/>
  <c r="G409"/>
  <c r="H409" s="1"/>
  <c r="J409" s="1"/>
  <c r="L409" s="1"/>
  <c r="G410"/>
  <c r="H410" s="1"/>
  <c r="J410" s="1"/>
  <c r="L410" s="1"/>
  <c r="G411"/>
  <c r="H411" s="1"/>
  <c r="J411" s="1"/>
  <c r="L411" s="1"/>
  <c r="G412"/>
  <c r="G413"/>
  <c r="H413" s="1"/>
  <c r="J413" s="1"/>
  <c r="L413" s="1"/>
  <c r="G414"/>
  <c r="H415"/>
  <c r="J415" s="1"/>
  <c r="L415" s="1"/>
  <c r="H418"/>
  <c r="J418" s="1"/>
  <c r="L418" s="1"/>
  <c r="H419"/>
  <c r="J419" s="1"/>
  <c r="L419" s="1"/>
  <c r="H422"/>
  <c r="J422" s="1"/>
  <c r="L422" s="1"/>
  <c r="H423"/>
  <c r="J423" s="1"/>
  <c r="L423" s="1"/>
  <c r="H426"/>
  <c r="J426" s="1"/>
  <c r="L426" s="1"/>
  <c r="H427"/>
  <c r="J427" s="1"/>
  <c r="L427" s="1"/>
  <c r="H430"/>
  <c r="J430" s="1"/>
  <c r="L430" s="1"/>
  <c r="H434"/>
  <c r="J434" s="1"/>
  <c r="L434" s="1"/>
  <c r="H438"/>
  <c r="J438" s="1"/>
  <c r="L438" s="1"/>
  <c r="H442"/>
  <c r="J442" s="1"/>
  <c r="L442" s="1"/>
  <c r="H446"/>
  <c r="J446" s="1"/>
  <c r="L446" s="1"/>
  <c r="H450"/>
  <c r="J450" s="1"/>
  <c r="L450" s="1"/>
  <c r="G384"/>
  <c r="G385"/>
  <c r="H385" s="1"/>
  <c r="J385" s="1"/>
  <c r="L385" s="1"/>
  <c r="G386"/>
  <c r="H386" s="1"/>
  <c r="J386" s="1"/>
  <c r="L386" s="1"/>
  <c r="G387"/>
  <c r="H387" s="1"/>
  <c r="J387" s="1"/>
  <c r="L387" s="1"/>
  <c r="G388"/>
  <c r="H388" s="1"/>
  <c r="J388" s="1"/>
  <c r="L388" s="1"/>
  <c r="G389"/>
  <c r="H389" s="1"/>
  <c r="J389" s="1"/>
  <c r="L389" s="1"/>
  <c r="H396"/>
  <c r="J396" s="1"/>
  <c r="L396" s="1"/>
  <c r="H400"/>
  <c r="J400" s="1"/>
  <c r="L400" s="1"/>
  <c r="H412"/>
  <c r="J412" s="1"/>
  <c r="L412" s="1"/>
  <c r="H414"/>
  <c r="J414" s="1"/>
  <c r="L414" s="1"/>
  <c r="H420"/>
  <c r="J420" s="1"/>
  <c r="L420" s="1"/>
  <c r="H436"/>
  <c r="J436" s="1"/>
  <c r="L436" s="1"/>
  <c r="H440"/>
  <c r="J440" s="1"/>
  <c r="L440" s="1"/>
  <c r="H452"/>
  <c r="J452" s="1"/>
  <c r="L452" s="1"/>
  <c r="H454"/>
  <c r="J454" s="1"/>
  <c r="L454" s="1"/>
  <c r="G374"/>
  <c r="H374" s="1"/>
  <c r="J374" s="1"/>
  <c r="L374" s="1"/>
  <c r="G375"/>
  <c r="G376"/>
  <c r="H376" s="1"/>
  <c r="J376" s="1"/>
  <c r="L376" s="1"/>
  <c r="G377"/>
  <c r="G378"/>
  <c r="H378" s="1"/>
  <c r="J378" s="1"/>
  <c r="L378" s="1"/>
  <c r="G379"/>
  <c r="H379" s="1"/>
  <c r="J379" s="1"/>
  <c r="L379" s="1"/>
  <c r="G380"/>
  <c r="H380" s="1"/>
  <c r="J380" s="1"/>
  <c r="L380" s="1"/>
  <c r="G381"/>
  <c r="H381" s="1"/>
  <c r="J381" s="1"/>
  <c r="L381" s="1"/>
  <c r="G382"/>
  <c r="H382" s="1"/>
  <c r="J382" s="1"/>
  <c r="L382" s="1"/>
  <c r="G383"/>
  <c r="H383" s="1"/>
  <c r="J383" s="1"/>
  <c r="L383" s="1"/>
  <c r="H384"/>
  <c r="J384" s="1"/>
  <c r="L384" s="1"/>
  <c r="G366"/>
  <c r="H366" s="1"/>
  <c r="J366" s="1"/>
  <c r="L366" s="1"/>
  <c r="G367"/>
  <c r="H367" s="1"/>
  <c r="J367" s="1"/>
  <c r="L367" s="1"/>
  <c r="G368"/>
  <c r="H368" s="1"/>
  <c r="J368" s="1"/>
  <c r="L368" s="1"/>
  <c r="G369"/>
  <c r="G370"/>
  <c r="H370" s="1"/>
  <c r="J370" s="1"/>
  <c r="L370" s="1"/>
  <c r="G371"/>
  <c r="H371" s="1"/>
  <c r="J371" s="1"/>
  <c r="L371" s="1"/>
  <c r="G372"/>
  <c r="H372" s="1"/>
  <c r="J372" s="1"/>
  <c r="L372" s="1"/>
  <c r="G373"/>
  <c r="H375"/>
  <c r="J375" s="1"/>
  <c r="L375" s="1"/>
  <c r="G365"/>
  <c r="H365" s="1"/>
  <c r="J365" s="1"/>
  <c r="L365" s="1"/>
  <c r="H369"/>
  <c r="J369" s="1"/>
  <c r="L369" s="1"/>
  <c r="H373"/>
  <c r="J373" s="1"/>
  <c r="L373" s="1"/>
  <c r="H377"/>
  <c r="J377" s="1"/>
  <c r="L377" s="1"/>
  <c r="H393"/>
  <c r="J393" s="1"/>
  <c r="L393" s="1"/>
  <c r="G363"/>
  <c r="H363" s="1"/>
  <c r="J363" s="1"/>
  <c r="L363" s="1"/>
  <c r="G364"/>
  <c r="H364" s="1"/>
  <c r="J364" s="1"/>
  <c r="L364" s="1"/>
  <c r="G354"/>
  <c r="H354" s="1"/>
  <c r="J354" s="1"/>
  <c r="L354" s="1"/>
  <c r="G355"/>
  <c r="H355" s="1"/>
  <c r="J355" s="1"/>
  <c r="L355" s="1"/>
  <c r="G356"/>
  <c r="H356" s="1"/>
  <c r="J356" s="1"/>
  <c r="L356" s="1"/>
  <c r="G357"/>
  <c r="G358"/>
  <c r="H358" s="1"/>
  <c r="J358" s="1"/>
  <c r="L358" s="1"/>
  <c r="G359"/>
  <c r="H359" s="1"/>
  <c r="J359" s="1"/>
  <c r="L359" s="1"/>
  <c r="G360"/>
  <c r="H360" s="1"/>
  <c r="J360" s="1"/>
  <c r="L360" s="1"/>
  <c r="G361"/>
  <c r="H361" s="1"/>
  <c r="J361" s="1"/>
  <c r="L361" s="1"/>
  <c r="G362"/>
  <c r="H362" s="1"/>
  <c r="J362" s="1"/>
  <c r="L362" s="1"/>
  <c r="G341"/>
  <c r="H341" s="1"/>
  <c r="J341" s="1"/>
  <c r="L341" s="1"/>
  <c r="G342"/>
  <c r="H342" s="1"/>
  <c r="J342" s="1"/>
  <c r="L342" s="1"/>
  <c r="G343"/>
  <c r="H343" s="1"/>
  <c r="J343" s="1"/>
  <c r="L343" s="1"/>
  <c r="G344"/>
  <c r="H344" s="1"/>
  <c r="J344" s="1"/>
  <c r="L344" s="1"/>
  <c r="G345"/>
  <c r="H345" s="1"/>
  <c r="J345" s="1"/>
  <c r="L345" s="1"/>
  <c r="G346"/>
  <c r="H346" s="1"/>
  <c r="J346" s="1"/>
  <c r="L346" s="1"/>
  <c r="G347"/>
  <c r="H347" s="1"/>
  <c r="J347" s="1"/>
  <c r="L347" s="1"/>
  <c r="G348"/>
  <c r="H348" s="1"/>
  <c r="J348" s="1"/>
  <c r="L348" s="1"/>
  <c r="G349"/>
  <c r="H349" s="1"/>
  <c r="J349" s="1"/>
  <c r="L349" s="1"/>
  <c r="G350"/>
  <c r="H350" s="1"/>
  <c r="J350" s="1"/>
  <c r="L350" s="1"/>
  <c r="G351"/>
  <c r="G352"/>
  <c r="H352" s="1"/>
  <c r="J352" s="1"/>
  <c r="L352" s="1"/>
  <c r="G353"/>
  <c r="H353" s="1"/>
  <c r="J353" s="1"/>
  <c r="L353" s="1"/>
  <c r="H357"/>
  <c r="J357" s="1"/>
  <c r="L357" s="1"/>
  <c r="G338"/>
  <c r="H338" s="1"/>
  <c r="J338" s="1"/>
  <c r="L338" s="1"/>
  <c r="G339"/>
  <c r="H339" s="1"/>
  <c r="J339" s="1"/>
  <c r="L339" s="1"/>
  <c r="G340"/>
  <c r="H340" s="1"/>
  <c r="J340" s="1"/>
  <c r="L340" s="1"/>
  <c r="G333"/>
  <c r="H333" s="1"/>
  <c r="J333" s="1"/>
  <c r="L333" s="1"/>
  <c r="G334"/>
  <c r="H334" s="1"/>
  <c r="J334" s="1"/>
  <c r="L334" s="1"/>
  <c r="G335"/>
  <c r="H335" s="1"/>
  <c r="J335" s="1"/>
  <c r="L335" s="1"/>
  <c r="G336"/>
  <c r="H336" s="1"/>
  <c r="J336" s="1"/>
  <c r="L336" s="1"/>
  <c r="G337"/>
  <c r="H337" s="1"/>
  <c r="J337" s="1"/>
  <c r="L337" s="1"/>
  <c r="G331"/>
  <c r="H331" s="1"/>
  <c r="J331" s="1"/>
  <c r="L331" s="1"/>
  <c r="G332"/>
  <c r="H332" s="1"/>
  <c r="J332" s="1"/>
  <c r="L332" s="1"/>
  <c r="H351"/>
  <c r="J351" s="1"/>
  <c r="L351" s="1"/>
  <c r="G324"/>
  <c r="H324" s="1"/>
  <c r="J324" s="1"/>
  <c r="L324" s="1"/>
  <c r="G325"/>
  <c r="H325" s="1"/>
  <c r="J325" s="1"/>
  <c r="L325" s="1"/>
  <c r="G326"/>
  <c r="H326" s="1"/>
  <c r="J326" s="1"/>
  <c r="L326" s="1"/>
  <c r="G327"/>
  <c r="H327" s="1"/>
  <c r="J327" s="1"/>
  <c r="L327" s="1"/>
  <c r="G328"/>
  <c r="H328" s="1"/>
  <c r="J328" s="1"/>
  <c r="L328" s="1"/>
  <c r="G329"/>
  <c r="H329" s="1"/>
  <c r="J329" s="1"/>
  <c r="L329" s="1"/>
  <c r="G330"/>
  <c r="H330" s="1"/>
  <c r="J330" s="1"/>
  <c r="L330" s="1"/>
  <c r="G307"/>
  <c r="H307" s="1"/>
  <c r="J307" s="1"/>
  <c r="L307" s="1"/>
  <c r="G308"/>
  <c r="H308" s="1"/>
  <c r="J308" s="1"/>
  <c r="L308" s="1"/>
  <c r="G309"/>
  <c r="H309" s="1"/>
  <c r="J309" s="1"/>
  <c r="L309" s="1"/>
  <c r="G310"/>
  <c r="H310" s="1"/>
  <c r="J310" s="1"/>
  <c r="L310" s="1"/>
  <c r="G311"/>
  <c r="H311" s="1"/>
  <c r="J311" s="1"/>
  <c r="L311" s="1"/>
  <c r="G312"/>
  <c r="H312" s="1"/>
  <c r="J312" s="1"/>
  <c r="L312" s="1"/>
  <c r="G313"/>
  <c r="H313" s="1"/>
  <c r="J313" s="1"/>
  <c r="L313" s="1"/>
  <c r="G314"/>
  <c r="H314" s="1"/>
  <c r="J314" s="1"/>
  <c r="L314" s="1"/>
  <c r="G315"/>
  <c r="H315" s="1"/>
  <c r="J315" s="1"/>
  <c r="L315" s="1"/>
  <c r="G316"/>
  <c r="H316" s="1"/>
  <c r="J316" s="1"/>
  <c r="L316" s="1"/>
  <c r="G317"/>
  <c r="H317" s="1"/>
  <c r="J317" s="1"/>
  <c r="L317" s="1"/>
  <c r="G318"/>
  <c r="H318" s="1"/>
  <c r="J318" s="1"/>
  <c r="L318" s="1"/>
  <c r="G319"/>
  <c r="H319" s="1"/>
  <c r="J319" s="1"/>
  <c r="L319" s="1"/>
  <c r="G320"/>
  <c r="H320" s="1"/>
  <c r="J320" s="1"/>
  <c r="L320" s="1"/>
  <c r="G321"/>
  <c r="H321" s="1"/>
  <c r="J321" s="1"/>
  <c r="L321" s="1"/>
  <c r="G322"/>
  <c r="H322" s="1"/>
  <c r="J322" s="1"/>
  <c r="L322" s="1"/>
  <c r="G323"/>
  <c r="H323" s="1"/>
  <c r="J323" s="1"/>
  <c r="L323" s="1"/>
  <c r="G297"/>
  <c r="H297" s="1"/>
  <c r="J297" s="1"/>
  <c r="L297" s="1"/>
  <c r="G298"/>
  <c r="H298" s="1"/>
  <c r="J298" s="1"/>
  <c r="L298" s="1"/>
  <c r="G299"/>
  <c r="H299" s="1"/>
  <c r="J299" s="1"/>
  <c r="L299" s="1"/>
  <c r="G300"/>
  <c r="H300" s="1"/>
  <c r="J300" s="1"/>
  <c r="L300" s="1"/>
  <c r="G301"/>
  <c r="H301" s="1"/>
  <c r="J301" s="1"/>
  <c r="L301" s="1"/>
  <c r="G302"/>
  <c r="H302" s="1"/>
  <c r="J302" s="1"/>
  <c r="L302" s="1"/>
  <c r="G303"/>
  <c r="H303" s="1"/>
  <c r="J303" s="1"/>
  <c r="L303" s="1"/>
  <c r="G304"/>
  <c r="H304" s="1"/>
  <c r="J304" s="1"/>
  <c r="L304" s="1"/>
  <c r="G305"/>
  <c r="H305" s="1"/>
  <c r="J305" s="1"/>
  <c r="L305" s="1"/>
  <c r="G306"/>
  <c r="H306" s="1"/>
  <c r="J306" s="1"/>
  <c r="L306" s="1"/>
  <c r="G293"/>
  <c r="H293" s="1"/>
  <c r="J293" s="1"/>
  <c r="L293" s="1"/>
  <c r="G294"/>
  <c r="H294" s="1"/>
  <c r="J294" s="1"/>
  <c r="L294" s="1"/>
  <c r="G295"/>
  <c r="H295" s="1"/>
  <c r="J295" s="1"/>
  <c r="L295" s="1"/>
  <c r="G296"/>
  <c r="H296" s="1"/>
  <c r="J296" s="1"/>
  <c r="L296" s="1"/>
  <c r="G285"/>
  <c r="H285" s="1"/>
  <c r="J285" s="1"/>
  <c r="L285" s="1"/>
  <c r="G286"/>
  <c r="H286" s="1"/>
  <c r="J286" s="1"/>
  <c r="L286" s="1"/>
  <c r="G287"/>
  <c r="H287" s="1"/>
  <c r="J287" s="1"/>
  <c r="L287" s="1"/>
  <c r="G288"/>
  <c r="H288" s="1"/>
  <c r="J288" s="1"/>
  <c r="L288" s="1"/>
  <c r="G289"/>
  <c r="H289" s="1"/>
  <c r="J289" s="1"/>
  <c r="L289" s="1"/>
  <c r="G290"/>
  <c r="H290" s="1"/>
  <c r="J290" s="1"/>
  <c r="L290" s="1"/>
  <c r="G291"/>
  <c r="H291" s="1"/>
  <c r="J291" s="1"/>
  <c r="L291" s="1"/>
  <c r="G292"/>
  <c r="H292" s="1"/>
  <c r="J292" s="1"/>
  <c r="L292" s="1"/>
  <c r="G269"/>
  <c r="H269" s="1"/>
  <c r="J269" s="1"/>
  <c r="L269" s="1"/>
  <c r="G270"/>
  <c r="H270" s="1"/>
  <c r="J270" s="1"/>
  <c r="L270" s="1"/>
  <c r="G271"/>
  <c r="H271" s="1"/>
  <c r="J271" s="1"/>
  <c r="L271" s="1"/>
  <c r="G272"/>
  <c r="H272" s="1"/>
  <c r="J272" s="1"/>
  <c r="L272" s="1"/>
  <c r="G273"/>
  <c r="H273" s="1"/>
  <c r="J273" s="1"/>
  <c r="L273" s="1"/>
  <c r="G274"/>
  <c r="H274" s="1"/>
  <c r="J274" s="1"/>
  <c r="L274" s="1"/>
  <c r="G275"/>
  <c r="H275" s="1"/>
  <c r="J275" s="1"/>
  <c r="L275" s="1"/>
  <c r="G276"/>
  <c r="H276" s="1"/>
  <c r="J276" s="1"/>
  <c r="L276" s="1"/>
  <c r="G277"/>
  <c r="H277" s="1"/>
  <c r="J277" s="1"/>
  <c r="L277" s="1"/>
  <c r="G278"/>
  <c r="H278" s="1"/>
  <c r="J278" s="1"/>
  <c r="L278" s="1"/>
  <c r="G279"/>
  <c r="H279" s="1"/>
  <c r="J279" s="1"/>
  <c r="L279" s="1"/>
  <c r="G280"/>
  <c r="H280" s="1"/>
  <c r="J280" s="1"/>
  <c r="L280" s="1"/>
  <c r="G281"/>
  <c r="H281" s="1"/>
  <c r="J281" s="1"/>
  <c r="L281" s="1"/>
  <c r="G282"/>
  <c r="H282" s="1"/>
  <c r="J282" s="1"/>
  <c r="L282" s="1"/>
  <c r="G283"/>
  <c r="H283" s="1"/>
  <c r="J283" s="1"/>
  <c r="L283" s="1"/>
  <c r="G284"/>
  <c r="H284" s="1"/>
  <c r="J284" s="1"/>
  <c r="L284" s="1"/>
  <c r="G254"/>
  <c r="H254" s="1"/>
  <c r="J254" s="1"/>
  <c r="L254" s="1"/>
  <c r="G255"/>
  <c r="H255" s="1"/>
  <c r="J255" s="1"/>
  <c r="L255" s="1"/>
  <c r="G256"/>
  <c r="H256" s="1"/>
  <c r="J256" s="1"/>
  <c r="L256" s="1"/>
  <c r="G257"/>
  <c r="H257" s="1"/>
  <c r="J257" s="1"/>
  <c r="L257" s="1"/>
  <c r="G258"/>
  <c r="H258" s="1"/>
  <c r="J258" s="1"/>
  <c r="L258" s="1"/>
  <c r="G259"/>
  <c r="H259" s="1"/>
  <c r="J259" s="1"/>
  <c r="L259" s="1"/>
  <c r="G260"/>
  <c r="H260" s="1"/>
  <c r="J260" s="1"/>
  <c r="L260" s="1"/>
  <c r="G261"/>
  <c r="H261" s="1"/>
  <c r="J261" s="1"/>
  <c r="L261" s="1"/>
  <c r="G262"/>
  <c r="H262" s="1"/>
  <c r="J262" s="1"/>
  <c r="L262" s="1"/>
  <c r="G263"/>
  <c r="H263" s="1"/>
  <c r="J263" s="1"/>
  <c r="L263" s="1"/>
  <c r="G264"/>
  <c r="H264" s="1"/>
  <c r="J264" s="1"/>
  <c r="L264" s="1"/>
  <c r="G265"/>
  <c r="H265" s="1"/>
  <c r="J265" s="1"/>
  <c r="L265" s="1"/>
  <c r="G266"/>
  <c r="H266" s="1"/>
  <c r="J266" s="1"/>
  <c r="L266" s="1"/>
  <c r="G267"/>
  <c r="H267" s="1"/>
  <c r="J267" s="1"/>
  <c r="L267" s="1"/>
  <c r="G268"/>
  <c r="H268" s="1"/>
  <c r="J268" s="1"/>
  <c r="L268" s="1"/>
  <c r="G243"/>
  <c r="H243" s="1"/>
  <c r="J243" s="1"/>
  <c r="L243" s="1"/>
  <c r="G244"/>
  <c r="H244" s="1"/>
  <c r="J244" s="1"/>
  <c r="L244" s="1"/>
  <c r="G245"/>
  <c r="H245" s="1"/>
  <c r="J245" s="1"/>
  <c r="L245" s="1"/>
  <c r="G246"/>
  <c r="H246" s="1"/>
  <c r="J246" s="1"/>
  <c r="L246" s="1"/>
  <c r="G247"/>
  <c r="H247" s="1"/>
  <c r="J247" s="1"/>
  <c r="L247" s="1"/>
  <c r="G248"/>
  <c r="H248" s="1"/>
  <c r="J248" s="1"/>
  <c r="L248" s="1"/>
  <c r="G249"/>
  <c r="H249" s="1"/>
  <c r="J249" s="1"/>
  <c r="L249" s="1"/>
  <c r="G250"/>
  <c r="H250" s="1"/>
  <c r="J250" s="1"/>
  <c r="L250" s="1"/>
  <c r="G251"/>
  <c r="H251" s="1"/>
  <c r="J251" s="1"/>
  <c r="L251" s="1"/>
  <c r="G252"/>
  <c r="H252" s="1"/>
  <c r="J252" s="1"/>
  <c r="L252" s="1"/>
  <c r="G253"/>
  <c r="H253" s="1"/>
  <c r="J253" s="1"/>
  <c r="L253" s="1"/>
  <c r="G227"/>
  <c r="H227" s="1"/>
  <c r="J227" s="1"/>
  <c r="L227" s="1"/>
  <c r="G228"/>
  <c r="H228" s="1"/>
  <c r="J228" s="1"/>
  <c r="L228" s="1"/>
  <c r="G229"/>
  <c r="H229" s="1"/>
  <c r="J229" s="1"/>
  <c r="L229" s="1"/>
  <c r="G230"/>
  <c r="H230" s="1"/>
  <c r="J230" s="1"/>
  <c r="L230" s="1"/>
  <c r="G231"/>
  <c r="H231" s="1"/>
  <c r="J231" s="1"/>
  <c r="L231" s="1"/>
  <c r="G232"/>
  <c r="H232" s="1"/>
  <c r="J232" s="1"/>
  <c r="L232" s="1"/>
  <c r="G233"/>
  <c r="H233" s="1"/>
  <c r="J233" s="1"/>
  <c r="L233" s="1"/>
  <c r="G234"/>
  <c r="H234" s="1"/>
  <c r="J234" s="1"/>
  <c r="L234" s="1"/>
  <c r="G235"/>
  <c r="H235" s="1"/>
  <c r="J235" s="1"/>
  <c r="L235" s="1"/>
  <c r="G236"/>
  <c r="H236" s="1"/>
  <c r="J236" s="1"/>
  <c r="L236" s="1"/>
  <c r="G237"/>
  <c r="H237" s="1"/>
  <c r="J237" s="1"/>
  <c r="L237" s="1"/>
  <c r="G238"/>
  <c r="H238" s="1"/>
  <c r="J238" s="1"/>
  <c r="L238" s="1"/>
  <c r="G239"/>
  <c r="H239" s="1"/>
  <c r="J239" s="1"/>
  <c r="L239" s="1"/>
  <c r="G240"/>
  <c r="H240" s="1"/>
  <c r="J240" s="1"/>
  <c r="L240" s="1"/>
  <c r="G241"/>
  <c r="H241" s="1"/>
  <c r="J241" s="1"/>
  <c r="L241" s="1"/>
  <c r="G242"/>
  <c r="H242" s="1"/>
  <c r="J242" s="1"/>
  <c r="L242" s="1"/>
  <c r="G214"/>
  <c r="H214" s="1"/>
  <c r="J214" s="1"/>
  <c r="L214" s="1"/>
  <c r="G215"/>
  <c r="H215" s="1"/>
  <c r="J215" s="1"/>
  <c r="L215" s="1"/>
  <c r="G216"/>
  <c r="H216" s="1"/>
  <c r="J216" s="1"/>
  <c r="L216" s="1"/>
  <c r="G217"/>
  <c r="H217" s="1"/>
  <c r="J217" s="1"/>
  <c r="L217" s="1"/>
  <c r="G218"/>
  <c r="H218" s="1"/>
  <c r="J218" s="1"/>
  <c r="L218" s="1"/>
  <c r="G219"/>
  <c r="G220"/>
  <c r="H220" s="1"/>
  <c r="J220" s="1"/>
  <c r="L220" s="1"/>
  <c r="G221"/>
  <c r="H221" s="1"/>
  <c r="J221" s="1"/>
  <c r="L221" s="1"/>
  <c r="G222"/>
  <c r="H222" s="1"/>
  <c r="J222" s="1"/>
  <c r="L222" s="1"/>
  <c r="G223"/>
  <c r="H223" s="1"/>
  <c r="J223" s="1"/>
  <c r="L223" s="1"/>
  <c r="G224"/>
  <c r="H224" s="1"/>
  <c r="J224" s="1"/>
  <c r="L224" s="1"/>
  <c r="G225"/>
  <c r="H225" s="1"/>
  <c r="J225" s="1"/>
  <c r="L225" s="1"/>
  <c r="G226"/>
  <c r="H226" s="1"/>
  <c r="J226" s="1"/>
  <c r="L226" s="1"/>
  <c r="G210"/>
  <c r="H210" s="1"/>
  <c r="J210" s="1"/>
  <c r="L210" s="1"/>
  <c r="G211"/>
  <c r="H211" s="1"/>
  <c r="J211" s="1"/>
  <c r="L211" s="1"/>
  <c r="G212"/>
  <c r="H212" s="1"/>
  <c r="J212" s="1"/>
  <c r="L212" s="1"/>
  <c r="G213"/>
  <c r="G205"/>
  <c r="H205" s="1"/>
  <c r="J205" s="1"/>
  <c r="L205" s="1"/>
  <c r="G206"/>
  <c r="H206" s="1"/>
  <c r="J206" s="1"/>
  <c r="L206" s="1"/>
  <c r="G207"/>
  <c r="H207" s="1"/>
  <c r="J207" s="1"/>
  <c r="L207" s="1"/>
  <c r="G208"/>
  <c r="H208" s="1"/>
  <c r="J208" s="1"/>
  <c r="L208" s="1"/>
  <c r="G209"/>
  <c r="H209" s="1"/>
  <c r="J209" s="1"/>
  <c r="L209" s="1"/>
  <c r="H213"/>
  <c r="J213" s="1"/>
  <c r="L213" s="1"/>
  <c r="G200"/>
  <c r="H200" s="1"/>
  <c r="J200" s="1"/>
  <c r="L200" s="1"/>
  <c r="G201"/>
  <c r="H201" s="1"/>
  <c r="J201" s="1"/>
  <c r="L201" s="1"/>
  <c r="G202"/>
  <c r="H202" s="1"/>
  <c r="J202" s="1"/>
  <c r="L202" s="1"/>
  <c r="G203"/>
  <c r="H203" s="1"/>
  <c r="J203" s="1"/>
  <c r="L203" s="1"/>
  <c r="G204"/>
  <c r="H204" s="1"/>
  <c r="J204" s="1"/>
  <c r="L204" s="1"/>
  <c r="G195"/>
  <c r="H195" s="1"/>
  <c r="J195" s="1"/>
  <c r="L195" s="1"/>
  <c r="G196"/>
  <c r="H196" s="1"/>
  <c r="J196" s="1"/>
  <c r="L196" s="1"/>
  <c r="G197"/>
  <c r="H197" s="1"/>
  <c r="J197" s="1"/>
  <c r="L197" s="1"/>
  <c r="G198"/>
  <c r="H198" s="1"/>
  <c r="J198" s="1"/>
  <c r="L198" s="1"/>
  <c r="G199"/>
  <c r="H199" s="1"/>
  <c r="J199" s="1"/>
  <c r="L199" s="1"/>
  <c r="G194"/>
  <c r="H194" s="1"/>
  <c r="J194" s="1"/>
  <c r="L194" s="1"/>
  <c r="G172"/>
  <c r="H172" s="1"/>
  <c r="J172" s="1"/>
  <c r="L172" s="1"/>
  <c r="G173"/>
  <c r="H173" s="1"/>
  <c r="J173" s="1"/>
  <c r="L173" s="1"/>
  <c r="G174"/>
  <c r="H174" s="1"/>
  <c r="J174" s="1"/>
  <c r="L174" s="1"/>
  <c r="G175"/>
  <c r="H175" s="1"/>
  <c r="J175" s="1"/>
  <c r="L175" s="1"/>
  <c r="G176"/>
  <c r="H176" s="1"/>
  <c r="J176" s="1"/>
  <c r="L176" s="1"/>
  <c r="G177"/>
  <c r="H177" s="1"/>
  <c r="J177" s="1"/>
  <c r="L177" s="1"/>
  <c r="G178"/>
  <c r="H178" s="1"/>
  <c r="J178" s="1"/>
  <c r="L178" s="1"/>
  <c r="G179"/>
  <c r="H179" s="1"/>
  <c r="J179" s="1"/>
  <c r="L179" s="1"/>
  <c r="G180"/>
  <c r="H180" s="1"/>
  <c r="J180" s="1"/>
  <c r="L180" s="1"/>
  <c r="G181"/>
  <c r="H181" s="1"/>
  <c r="J181" s="1"/>
  <c r="L181" s="1"/>
  <c r="G182"/>
  <c r="H182" s="1"/>
  <c r="J182" s="1"/>
  <c r="L182" s="1"/>
  <c r="G183"/>
  <c r="H183" s="1"/>
  <c r="J183" s="1"/>
  <c r="L183" s="1"/>
  <c r="G184"/>
  <c r="H184" s="1"/>
  <c r="J184" s="1"/>
  <c r="L184" s="1"/>
  <c r="G185"/>
  <c r="H185" s="1"/>
  <c r="J185" s="1"/>
  <c r="L185" s="1"/>
  <c r="G186"/>
  <c r="H186" s="1"/>
  <c r="J186" s="1"/>
  <c r="L186" s="1"/>
  <c r="G187"/>
  <c r="H187" s="1"/>
  <c r="J187" s="1"/>
  <c r="L187" s="1"/>
  <c r="G188"/>
  <c r="H188" s="1"/>
  <c r="J188" s="1"/>
  <c r="L188" s="1"/>
  <c r="G189"/>
  <c r="H189" s="1"/>
  <c r="J189" s="1"/>
  <c r="L189" s="1"/>
  <c r="G190"/>
  <c r="H190" s="1"/>
  <c r="J190" s="1"/>
  <c r="L190" s="1"/>
  <c r="G191"/>
  <c r="H191" s="1"/>
  <c r="J191" s="1"/>
  <c r="L191" s="1"/>
  <c r="G192"/>
  <c r="H192" s="1"/>
  <c r="J192" s="1"/>
  <c r="L192" s="1"/>
  <c r="G193"/>
  <c r="H193" s="1"/>
  <c r="J193" s="1"/>
  <c r="L193" s="1"/>
  <c r="G153"/>
  <c r="H153" s="1"/>
  <c r="J153" s="1"/>
  <c r="L153" s="1"/>
  <c r="G154"/>
  <c r="H154" s="1"/>
  <c r="J154" s="1"/>
  <c r="L154" s="1"/>
  <c r="G155"/>
  <c r="H155" s="1"/>
  <c r="J155" s="1"/>
  <c r="L155" s="1"/>
  <c r="G156"/>
  <c r="H156" s="1"/>
  <c r="J156" s="1"/>
  <c r="L156" s="1"/>
  <c r="G157"/>
  <c r="H157" s="1"/>
  <c r="J157" s="1"/>
  <c r="L157" s="1"/>
  <c r="G158"/>
  <c r="H158" s="1"/>
  <c r="J158" s="1"/>
  <c r="L158" s="1"/>
  <c r="G159"/>
  <c r="G160"/>
  <c r="H160" s="1"/>
  <c r="J160" s="1"/>
  <c r="L160" s="1"/>
  <c r="G161"/>
  <c r="H161" s="1"/>
  <c r="J161" s="1"/>
  <c r="L161" s="1"/>
  <c r="G162"/>
  <c r="H162" s="1"/>
  <c r="J162" s="1"/>
  <c r="L162" s="1"/>
  <c r="G163"/>
  <c r="H163" s="1"/>
  <c r="J163" s="1"/>
  <c r="L163" s="1"/>
  <c r="G164"/>
  <c r="G165"/>
  <c r="H165" s="1"/>
  <c r="J165" s="1"/>
  <c r="L165" s="1"/>
  <c r="G166"/>
  <c r="H166" s="1"/>
  <c r="J166" s="1"/>
  <c r="L166" s="1"/>
  <c r="G167"/>
  <c r="H167" s="1"/>
  <c r="J167" s="1"/>
  <c r="L167" s="1"/>
  <c r="G168"/>
  <c r="H168" s="1"/>
  <c r="J168" s="1"/>
  <c r="L168" s="1"/>
  <c r="G169"/>
  <c r="H169" s="1"/>
  <c r="J169" s="1"/>
  <c r="L169" s="1"/>
  <c r="G170"/>
  <c r="H170" s="1"/>
  <c r="J170" s="1"/>
  <c r="L170" s="1"/>
  <c r="G171"/>
  <c r="H171" s="1"/>
  <c r="J171" s="1"/>
  <c r="L171" s="1"/>
  <c r="H219"/>
  <c r="J219" s="1"/>
  <c r="L219" s="1"/>
  <c r="G136"/>
  <c r="H136" s="1"/>
  <c r="J136" s="1"/>
  <c r="L136" s="1"/>
  <c r="G137"/>
  <c r="H137" s="1"/>
  <c r="J137" s="1"/>
  <c r="L137" s="1"/>
  <c r="G138"/>
  <c r="H138" s="1"/>
  <c r="J138" s="1"/>
  <c r="L138" s="1"/>
  <c r="G139"/>
  <c r="H139" s="1"/>
  <c r="J139" s="1"/>
  <c r="L139" s="1"/>
  <c r="G140"/>
  <c r="H140" s="1"/>
  <c r="J140" s="1"/>
  <c r="L140" s="1"/>
  <c r="G141"/>
  <c r="H141" s="1"/>
  <c r="J141" s="1"/>
  <c r="L141" s="1"/>
  <c r="G142"/>
  <c r="H142" s="1"/>
  <c r="J142" s="1"/>
  <c r="L142" s="1"/>
  <c r="G143"/>
  <c r="H143" s="1"/>
  <c r="J143" s="1"/>
  <c r="L143" s="1"/>
  <c r="G144"/>
  <c r="H144" s="1"/>
  <c r="J144" s="1"/>
  <c r="L144" s="1"/>
  <c r="G145"/>
  <c r="H145" s="1"/>
  <c r="J145" s="1"/>
  <c r="L145" s="1"/>
  <c r="G146"/>
  <c r="H146" s="1"/>
  <c r="J146" s="1"/>
  <c r="L146" s="1"/>
  <c r="G147"/>
  <c r="H147" s="1"/>
  <c r="J147" s="1"/>
  <c r="L147" s="1"/>
  <c r="G148"/>
  <c r="H148" s="1"/>
  <c r="J148" s="1"/>
  <c r="L148" s="1"/>
  <c r="G149"/>
  <c r="H149" s="1"/>
  <c r="J149" s="1"/>
  <c r="L149" s="1"/>
  <c r="G150"/>
  <c r="H150" s="1"/>
  <c r="J150" s="1"/>
  <c r="L150" s="1"/>
  <c r="G151"/>
  <c r="H151" s="1"/>
  <c r="J151" s="1"/>
  <c r="L151" s="1"/>
  <c r="G152"/>
  <c r="H152" s="1"/>
  <c r="J152" s="1"/>
  <c r="L152" s="1"/>
  <c r="G123"/>
  <c r="H123" s="1"/>
  <c r="J123" s="1"/>
  <c r="L123" s="1"/>
  <c r="G124"/>
  <c r="H124" s="1"/>
  <c r="J124" s="1"/>
  <c r="L124" s="1"/>
  <c r="G125"/>
  <c r="H125" s="1"/>
  <c r="J125" s="1"/>
  <c r="L125" s="1"/>
  <c r="G126"/>
  <c r="H126" s="1"/>
  <c r="J126" s="1"/>
  <c r="L126" s="1"/>
  <c r="G127"/>
  <c r="H127" s="1"/>
  <c r="J127" s="1"/>
  <c r="L127" s="1"/>
  <c r="G128"/>
  <c r="H128" s="1"/>
  <c r="J128" s="1"/>
  <c r="L128" s="1"/>
  <c r="G129"/>
  <c r="H129" s="1"/>
  <c r="J129" s="1"/>
  <c r="L129" s="1"/>
  <c r="G130"/>
  <c r="H130" s="1"/>
  <c r="J130" s="1"/>
  <c r="L130" s="1"/>
  <c r="G131"/>
  <c r="H131" s="1"/>
  <c r="J131" s="1"/>
  <c r="L131" s="1"/>
  <c r="G132"/>
  <c r="H132" s="1"/>
  <c r="J132" s="1"/>
  <c r="L132" s="1"/>
  <c r="G133"/>
  <c r="H133" s="1"/>
  <c r="J133" s="1"/>
  <c r="L133" s="1"/>
  <c r="G134"/>
  <c r="H134" s="1"/>
  <c r="J134" s="1"/>
  <c r="L134" s="1"/>
  <c r="G135"/>
  <c r="H135" s="1"/>
  <c r="J135" s="1"/>
  <c r="L135" s="1"/>
  <c r="H159"/>
  <c r="J159" s="1"/>
  <c r="L159" s="1"/>
  <c r="H164"/>
  <c r="J164" s="1"/>
  <c r="L164" s="1"/>
  <c r="G38"/>
  <c r="H38" s="1"/>
  <c r="J38" s="1"/>
  <c r="L38" s="1"/>
  <c r="G39"/>
  <c r="H39" s="1"/>
  <c r="J39" s="1"/>
  <c r="L39" s="1"/>
  <c r="G40"/>
  <c r="H40" s="1"/>
  <c r="J40" s="1"/>
  <c r="L40" s="1"/>
  <c r="G41"/>
  <c r="H41" s="1"/>
  <c r="J41" s="1"/>
  <c r="L41" s="1"/>
  <c r="G42"/>
  <c r="H42" s="1"/>
  <c r="J42" s="1"/>
  <c r="L42" s="1"/>
  <c r="G43"/>
  <c r="H43" s="1"/>
  <c r="J43" s="1"/>
  <c r="L43" s="1"/>
  <c r="G44"/>
  <c r="H44" s="1"/>
  <c r="J44" s="1"/>
  <c r="L44" s="1"/>
  <c r="G45"/>
  <c r="H45" s="1"/>
  <c r="J45" s="1"/>
  <c r="L45" s="1"/>
  <c r="G46"/>
  <c r="H46" s="1"/>
  <c r="J46" s="1"/>
  <c r="L46" s="1"/>
  <c r="G47"/>
  <c r="H47" s="1"/>
  <c r="J47" s="1"/>
  <c r="L47" s="1"/>
  <c r="G48"/>
  <c r="H48" s="1"/>
  <c r="J48" s="1"/>
  <c r="L48" s="1"/>
  <c r="G49"/>
  <c r="H49" s="1"/>
  <c r="J49" s="1"/>
  <c r="L49" s="1"/>
  <c r="G50"/>
  <c r="H50" s="1"/>
  <c r="J50" s="1"/>
  <c r="L50" s="1"/>
  <c r="G51"/>
  <c r="H51" s="1"/>
  <c r="J51" s="1"/>
  <c r="L51" s="1"/>
  <c r="G52"/>
  <c r="H52" s="1"/>
  <c r="J52" s="1"/>
  <c r="L52" s="1"/>
  <c r="G53"/>
  <c r="H53" s="1"/>
  <c r="J53" s="1"/>
  <c r="L53" s="1"/>
  <c r="G54"/>
  <c r="H54" s="1"/>
  <c r="J54" s="1"/>
  <c r="L54" s="1"/>
  <c r="G55"/>
  <c r="H55" s="1"/>
  <c r="J55" s="1"/>
  <c r="L55" s="1"/>
  <c r="G56"/>
  <c r="H56" s="1"/>
  <c r="J56" s="1"/>
  <c r="L56" s="1"/>
  <c r="G57"/>
  <c r="H57" s="1"/>
  <c r="J57" s="1"/>
  <c r="L57" s="1"/>
  <c r="G58"/>
  <c r="H58" s="1"/>
  <c r="J58" s="1"/>
  <c r="L58" s="1"/>
  <c r="G59"/>
  <c r="H59" s="1"/>
  <c r="J59" s="1"/>
  <c r="L59" s="1"/>
  <c r="G60"/>
  <c r="H60" s="1"/>
  <c r="J60" s="1"/>
  <c r="L60" s="1"/>
  <c r="G61"/>
  <c r="H61" s="1"/>
  <c r="J61" s="1"/>
  <c r="L61" s="1"/>
  <c r="G62"/>
  <c r="H62" s="1"/>
  <c r="J62" s="1"/>
  <c r="L62" s="1"/>
  <c r="G63"/>
  <c r="H63" s="1"/>
  <c r="J63" s="1"/>
  <c r="L63" s="1"/>
  <c r="G64"/>
  <c r="H64" s="1"/>
  <c r="J64" s="1"/>
  <c r="L64" s="1"/>
  <c r="G65"/>
  <c r="H65" s="1"/>
  <c r="J65" s="1"/>
  <c r="L65" s="1"/>
  <c r="G66"/>
  <c r="H66" s="1"/>
  <c r="J66" s="1"/>
  <c r="L66" s="1"/>
  <c r="G67"/>
  <c r="H67" s="1"/>
  <c r="J67" s="1"/>
  <c r="L67" s="1"/>
  <c r="G68"/>
  <c r="H68" s="1"/>
  <c r="J68" s="1"/>
  <c r="L68" s="1"/>
  <c r="G69"/>
  <c r="H69" s="1"/>
  <c r="J69" s="1"/>
  <c r="L69" s="1"/>
  <c r="G70"/>
  <c r="H70" s="1"/>
  <c r="J70" s="1"/>
  <c r="L70" s="1"/>
  <c r="G71"/>
  <c r="H71" s="1"/>
  <c r="J71" s="1"/>
  <c r="L71" s="1"/>
  <c r="G72"/>
  <c r="H72" s="1"/>
  <c r="J72" s="1"/>
  <c r="L72" s="1"/>
  <c r="G73"/>
  <c r="H73" s="1"/>
  <c r="J73" s="1"/>
  <c r="L73" s="1"/>
  <c r="G74"/>
  <c r="H74" s="1"/>
  <c r="J74" s="1"/>
  <c r="L74" s="1"/>
  <c r="G75"/>
  <c r="H75" s="1"/>
  <c r="J75" s="1"/>
  <c r="L75" s="1"/>
  <c r="G76"/>
  <c r="H76" s="1"/>
  <c r="J76" s="1"/>
  <c r="L76" s="1"/>
  <c r="G77"/>
  <c r="H77" s="1"/>
  <c r="J77" s="1"/>
  <c r="L77" s="1"/>
  <c r="G78"/>
  <c r="H78" s="1"/>
  <c r="J78" s="1"/>
  <c r="L78" s="1"/>
  <c r="G79"/>
  <c r="H79" s="1"/>
  <c r="J79" s="1"/>
  <c r="L79" s="1"/>
  <c r="G80"/>
  <c r="H80" s="1"/>
  <c r="J80" s="1"/>
  <c r="L80" s="1"/>
  <c r="G81"/>
  <c r="H81" s="1"/>
  <c r="J81" s="1"/>
  <c r="L81" s="1"/>
  <c r="G82"/>
  <c r="H82" s="1"/>
  <c r="J82" s="1"/>
  <c r="L82" s="1"/>
  <c r="G83"/>
  <c r="H83" s="1"/>
  <c r="J83" s="1"/>
  <c r="L83" s="1"/>
  <c r="G84"/>
  <c r="H84" s="1"/>
  <c r="J84" s="1"/>
  <c r="L84" s="1"/>
  <c r="G85"/>
  <c r="H85" s="1"/>
  <c r="J85" s="1"/>
  <c r="L85" s="1"/>
  <c r="G86"/>
  <c r="H86" s="1"/>
  <c r="J86" s="1"/>
  <c r="L86" s="1"/>
  <c r="G87"/>
  <c r="H87" s="1"/>
  <c r="J87" s="1"/>
  <c r="L87" s="1"/>
  <c r="G88"/>
  <c r="H88" s="1"/>
  <c r="J88" s="1"/>
  <c r="L88" s="1"/>
  <c r="G89"/>
  <c r="H89" s="1"/>
  <c r="J89" s="1"/>
  <c r="L89" s="1"/>
  <c r="G90"/>
  <c r="H90" s="1"/>
  <c r="J90" s="1"/>
  <c r="L90" s="1"/>
  <c r="G91"/>
  <c r="H91" s="1"/>
  <c r="J91" s="1"/>
  <c r="L91" s="1"/>
  <c r="G92"/>
  <c r="H92" s="1"/>
  <c r="J92" s="1"/>
  <c r="L92" s="1"/>
  <c r="G93"/>
  <c r="H93" s="1"/>
  <c r="J93" s="1"/>
  <c r="L93" s="1"/>
  <c r="G94"/>
  <c r="H94" s="1"/>
  <c r="J94" s="1"/>
  <c r="L94" s="1"/>
  <c r="G95"/>
  <c r="H95" s="1"/>
  <c r="J95" s="1"/>
  <c r="L95" s="1"/>
  <c r="G96"/>
  <c r="H96" s="1"/>
  <c r="J96" s="1"/>
  <c r="L96" s="1"/>
  <c r="G97"/>
  <c r="H97" s="1"/>
  <c r="J97" s="1"/>
  <c r="L97" s="1"/>
  <c r="G98"/>
  <c r="H98" s="1"/>
  <c r="J98" s="1"/>
  <c r="L98" s="1"/>
  <c r="G99"/>
  <c r="H99" s="1"/>
  <c r="J99" s="1"/>
  <c r="L99" s="1"/>
  <c r="G100"/>
  <c r="H100" s="1"/>
  <c r="J100" s="1"/>
  <c r="L100" s="1"/>
  <c r="G101"/>
  <c r="H101" s="1"/>
  <c r="J101" s="1"/>
  <c r="L101" s="1"/>
  <c r="G102"/>
  <c r="H102" s="1"/>
  <c r="J102" s="1"/>
  <c r="L102" s="1"/>
  <c r="G103"/>
  <c r="H103" s="1"/>
  <c r="J103" s="1"/>
  <c r="L103" s="1"/>
  <c r="G104"/>
  <c r="H104" s="1"/>
  <c r="J104" s="1"/>
  <c r="L104" s="1"/>
  <c r="G105"/>
  <c r="H105" s="1"/>
  <c r="J105" s="1"/>
  <c r="L105" s="1"/>
  <c r="G106"/>
  <c r="H106" s="1"/>
  <c r="J106" s="1"/>
  <c r="L106" s="1"/>
  <c r="G107"/>
  <c r="H107" s="1"/>
  <c r="J107" s="1"/>
  <c r="L107" s="1"/>
  <c r="G108"/>
  <c r="H108" s="1"/>
  <c r="J108" s="1"/>
  <c r="L108" s="1"/>
  <c r="G109"/>
  <c r="H109" s="1"/>
  <c r="J109" s="1"/>
  <c r="L109" s="1"/>
  <c r="G110"/>
  <c r="H110" s="1"/>
  <c r="J110" s="1"/>
  <c r="L110" s="1"/>
  <c r="G111"/>
  <c r="H111" s="1"/>
  <c r="J111" s="1"/>
  <c r="L111" s="1"/>
  <c r="G112"/>
  <c r="H112" s="1"/>
  <c r="J112" s="1"/>
  <c r="L112" s="1"/>
  <c r="G113"/>
  <c r="H113" s="1"/>
  <c r="J113" s="1"/>
  <c r="L113" s="1"/>
  <c r="G114"/>
  <c r="H114" s="1"/>
  <c r="J114" s="1"/>
  <c r="L114" s="1"/>
  <c r="G115"/>
  <c r="H115" s="1"/>
  <c r="J115" s="1"/>
  <c r="L115" s="1"/>
  <c r="G116"/>
  <c r="H116" s="1"/>
  <c r="J116" s="1"/>
  <c r="L116" s="1"/>
  <c r="G117"/>
  <c r="H117" s="1"/>
  <c r="J117" s="1"/>
  <c r="L117" s="1"/>
  <c r="G118"/>
  <c r="H118" s="1"/>
  <c r="J118" s="1"/>
  <c r="L118" s="1"/>
  <c r="G119"/>
  <c r="H119" s="1"/>
  <c r="J119" s="1"/>
  <c r="L119" s="1"/>
  <c r="G120"/>
  <c r="H120" s="1"/>
  <c r="J120" s="1"/>
  <c r="L120" s="1"/>
  <c r="G121"/>
  <c r="H121" s="1"/>
  <c r="J121" s="1"/>
  <c r="L121" s="1"/>
  <c r="G122"/>
  <c r="H122" s="1"/>
  <c r="J122" s="1"/>
  <c r="L122" s="1"/>
  <c r="G27"/>
  <c r="H27" s="1"/>
  <c r="J27" s="1"/>
  <c r="L27" s="1"/>
  <c r="G28"/>
  <c r="H28" s="1"/>
  <c r="J28" s="1"/>
  <c r="L28" s="1"/>
  <c r="G29"/>
  <c r="H29" s="1"/>
  <c r="J29" s="1"/>
  <c r="L29" s="1"/>
  <c r="G30"/>
  <c r="H30" s="1"/>
  <c r="J30" s="1"/>
  <c r="L30" s="1"/>
  <c r="G31"/>
  <c r="H31" s="1"/>
  <c r="J31" s="1"/>
  <c r="L31" s="1"/>
  <c r="G32"/>
  <c r="H32" s="1"/>
  <c r="J32" s="1"/>
  <c r="L32" s="1"/>
  <c r="G33"/>
  <c r="H33" s="1"/>
  <c r="J33" s="1"/>
  <c r="L33" s="1"/>
  <c r="G34"/>
  <c r="H34" s="1"/>
  <c r="J34" s="1"/>
  <c r="L34" s="1"/>
  <c r="G35"/>
  <c r="H35" s="1"/>
  <c r="J35" s="1"/>
  <c r="L35" s="1"/>
  <c r="G36"/>
  <c r="H36" s="1"/>
  <c r="J36" s="1"/>
  <c r="L36" s="1"/>
  <c r="G37"/>
  <c r="H37" s="1"/>
  <c r="J37" s="1"/>
  <c r="L37" s="1"/>
  <c r="G22"/>
  <c r="H22" s="1"/>
  <c r="J22" s="1"/>
  <c r="L22" s="1"/>
  <c r="G23"/>
  <c r="H23" s="1"/>
  <c r="J23" s="1"/>
  <c r="L23" s="1"/>
  <c r="G24"/>
  <c r="H24" s="1"/>
  <c r="J24" s="1"/>
  <c r="L24" s="1"/>
  <c r="G25"/>
  <c r="H25" s="1"/>
  <c r="J25" s="1"/>
  <c r="L25" s="1"/>
  <c r="G26"/>
  <c r="H26" s="1"/>
  <c r="J26" s="1"/>
  <c r="L26" s="1"/>
  <c r="G15"/>
  <c r="H15" s="1"/>
  <c r="J15" s="1"/>
  <c r="L15" s="1"/>
  <c r="G16"/>
  <c r="H16" s="1"/>
  <c r="J16" s="1"/>
  <c r="L16" s="1"/>
  <c r="G17"/>
  <c r="H17" s="1"/>
  <c r="J17" s="1"/>
  <c r="L17" s="1"/>
  <c r="G18"/>
  <c r="H18" s="1"/>
  <c r="J18" s="1"/>
  <c r="L18" s="1"/>
  <c r="G19"/>
  <c r="H19" s="1"/>
  <c r="J19" s="1"/>
  <c r="L19" s="1"/>
  <c r="G20"/>
  <c r="H20" s="1"/>
  <c r="J20" s="1"/>
  <c r="L20" s="1"/>
  <c r="G21"/>
  <c r="H21" s="1"/>
  <c r="J21" s="1"/>
  <c r="L21" s="1"/>
  <c r="G12"/>
  <c r="H12" s="1"/>
  <c r="J12" s="1"/>
  <c r="L12" s="1"/>
  <c r="G13"/>
  <c r="H13" s="1"/>
  <c r="J13" s="1"/>
  <c r="L13" s="1"/>
  <c r="G14"/>
  <c r="H14" s="1"/>
  <c r="J14" s="1"/>
  <c r="L14" s="1"/>
  <c r="G11"/>
  <c r="H11" s="1"/>
  <c r="J11" s="1"/>
  <c r="L11" s="1"/>
  <c r="G9"/>
  <c r="H9" s="1"/>
  <c r="J9" s="1"/>
  <c r="L9" s="1"/>
  <c r="G10"/>
  <c r="H10" s="1"/>
  <c r="J10" s="1"/>
  <c r="L10" s="1"/>
  <c r="G8"/>
  <c r="H8" s="1"/>
  <c r="J8" s="1"/>
  <c r="L8" s="1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D9" i="12" l="1"/>
  <c r="Q9" s="1"/>
  <c r="E9"/>
  <c r="F9"/>
  <c r="G9"/>
  <c r="T9" s="1"/>
  <c r="H9"/>
  <c r="U9" s="1"/>
  <c r="I9"/>
  <c r="V9" s="1"/>
  <c r="J9"/>
  <c r="W9" s="1"/>
  <c r="K9"/>
  <c r="X9" s="1"/>
  <c r="L9"/>
  <c r="Y9" s="1"/>
  <c r="R9"/>
  <c r="Z9"/>
  <c r="AA9"/>
  <c r="AB9"/>
  <c r="AC9"/>
  <c r="AD9"/>
  <c r="AE9"/>
  <c r="AF9"/>
  <c r="AG9"/>
  <c r="AH9"/>
  <c r="D10"/>
  <c r="E10"/>
  <c r="R10" s="1"/>
  <c r="F10"/>
  <c r="G10"/>
  <c r="H10"/>
  <c r="U10" s="1"/>
  <c r="I10"/>
  <c r="V10" s="1"/>
  <c r="J10"/>
  <c r="W10" s="1"/>
  <c r="K10"/>
  <c r="X10" s="1"/>
  <c r="L10"/>
  <c r="Y10" s="1"/>
  <c r="S10"/>
  <c r="Z10"/>
  <c r="AA10"/>
  <c r="AB10"/>
  <c r="AC10"/>
  <c r="AD10"/>
  <c r="AE10"/>
  <c r="AF10"/>
  <c r="AG10"/>
  <c r="AH10"/>
  <c r="D11"/>
  <c r="Q11" s="1"/>
  <c r="E11"/>
  <c r="R11" s="1"/>
  <c r="F11"/>
  <c r="S11" s="1"/>
  <c r="G11"/>
  <c r="H11"/>
  <c r="U11" s="1"/>
  <c r="I11"/>
  <c r="V11" s="1"/>
  <c r="J11"/>
  <c r="W11" s="1"/>
  <c r="K11"/>
  <c r="L11"/>
  <c r="Y11" s="1"/>
  <c r="T11"/>
  <c r="X11"/>
  <c r="Z11"/>
  <c r="AA11"/>
  <c r="AB11"/>
  <c r="AC11"/>
  <c r="AD11"/>
  <c r="AE11"/>
  <c r="AF11"/>
  <c r="AG11"/>
  <c r="AH11"/>
  <c r="D12"/>
  <c r="Q12" s="1"/>
  <c r="E12"/>
  <c r="F12"/>
  <c r="S12" s="1"/>
  <c r="G12"/>
  <c r="H12"/>
  <c r="U12" s="1"/>
  <c r="I12"/>
  <c r="V12" s="1"/>
  <c r="J12"/>
  <c r="W12" s="1"/>
  <c r="K12"/>
  <c r="X12" s="1"/>
  <c r="L12"/>
  <c r="Y12" s="1"/>
  <c r="T12"/>
  <c r="Z12"/>
  <c r="AA12"/>
  <c r="AB12"/>
  <c r="AC12"/>
  <c r="AD12"/>
  <c r="AE12"/>
  <c r="AF12"/>
  <c r="AG12"/>
  <c r="AH12"/>
  <c r="D13"/>
  <c r="Q13" s="1"/>
  <c r="E13"/>
  <c r="F13"/>
  <c r="G13"/>
  <c r="H13"/>
  <c r="U13" s="1"/>
  <c r="I13"/>
  <c r="J13"/>
  <c r="W13" s="1"/>
  <c r="K13"/>
  <c r="X13" s="1"/>
  <c r="L13"/>
  <c r="Y13" s="1"/>
  <c r="R13"/>
  <c r="S13"/>
  <c r="V13"/>
  <c r="Z13"/>
  <c r="AA13"/>
  <c r="AB13"/>
  <c r="AC13"/>
  <c r="AD13"/>
  <c r="AE13"/>
  <c r="AF13"/>
  <c r="AG13"/>
  <c r="AH13"/>
  <c r="D14"/>
  <c r="E14"/>
  <c r="R14" s="1"/>
  <c r="F14"/>
  <c r="S14" s="1"/>
  <c r="G14"/>
  <c r="T14" s="1"/>
  <c r="H14"/>
  <c r="U14" s="1"/>
  <c r="I14"/>
  <c r="V14" s="1"/>
  <c r="J14"/>
  <c r="W14" s="1"/>
  <c r="K14"/>
  <c r="L14"/>
  <c r="Y14" s="1"/>
  <c r="X14"/>
  <c r="Z14"/>
  <c r="AA14"/>
  <c r="AB14"/>
  <c r="AC14"/>
  <c r="AD14"/>
  <c r="AE14"/>
  <c r="AF14"/>
  <c r="AG14"/>
  <c r="AH14"/>
  <c r="D15"/>
  <c r="E15"/>
  <c r="R15" s="1"/>
  <c r="F15"/>
  <c r="S15" s="1"/>
  <c r="G15"/>
  <c r="T15" s="1"/>
  <c r="H15"/>
  <c r="U15" s="1"/>
  <c r="I15"/>
  <c r="V15" s="1"/>
  <c r="J15"/>
  <c r="W15" s="1"/>
  <c r="K15"/>
  <c r="L15"/>
  <c r="Y15" s="1"/>
  <c r="X15"/>
  <c r="Z15"/>
  <c r="AA15"/>
  <c r="AB15"/>
  <c r="AC15"/>
  <c r="AD15"/>
  <c r="AE15"/>
  <c r="AF15"/>
  <c r="AG15"/>
  <c r="AH15"/>
  <c r="D16"/>
  <c r="Q16" s="1"/>
  <c r="E16"/>
  <c r="F16"/>
  <c r="S16" s="1"/>
  <c r="G16"/>
  <c r="T16" s="1"/>
  <c r="H16"/>
  <c r="U16" s="1"/>
  <c r="I16"/>
  <c r="V16" s="1"/>
  <c r="J16"/>
  <c r="W16" s="1"/>
  <c r="K16"/>
  <c r="X16" s="1"/>
  <c r="L16"/>
  <c r="R16"/>
  <c r="Y16"/>
  <c r="Z16"/>
  <c r="AA16"/>
  <c r="AB16"/>
  <c r="AC16"/>
  <c r="AD16"/>
  <c r="AE16"/>
  <c r="AF16"/>
  <c r="AG16"/>
  <c r="AH16"/>
  <c r="D17"/>
  <c r="Q17" s="1"/>
  <c r="E17"/>
  <c r="F17"/>
  <c r="S17" s="1"/>
  <c r="G17"/>
  <c r="T17" s="1"/>
  <c r="H17"/>
  <c r="U17" s="1"/>
  <c r="I17"/>
  <c r="J17"/>
  <c r="W17" s="1"/>
  <c r="K17"/>
  <c r="X17" s="1"/>
  <c r="L17"/>
  <c r="Y17" s="1"/>
  <c r="R17"/>
  <c r="V17"/>
  <c r="Z17"/>
  <c r="AA17"/>
  <c r="AB17"/>
  <c r="AC17"/>
  <c r="AD17"/>
  <c r="AE17"/>
  <c r="AF17"/>
  <c r="AG17"/>
  <c r="AH17"/>
  <c r="D18"/>
  <c r="E18"/>
  <c r="F18"/>
  <c r="G18"/>
  <c r="H18"/>
  <c r="U18" s="1"/>
  <c r="I18"/>
  <c r="V18" s="1"/>
  <c r="J18"/>
  <c r="W18" s="1"/>
  <c r="K18"/>
  <c r="X18" s="1"/>
  <c r="L18"/>
  <c r="Y18" s="1"/>
  <c r="R18"/>
  <c r="S18"/>
  <c r="T18"/>
  <c r="Z18"/>
  <c r="AA18"/>
  <c r="AB18"/>
  <c r="AC18"/>
  <c r="AD18"/>
  <c r="AE18"/>
  <c r="AF18"/>
  <c r="AG18"/>
  <c r="AH18"/>
  <c r="D19"/>
  <c r="E19"/>
  <c r="R19" s="1"/>
  <c r="F19"/>
  <c r="S19" s="1"/>
  <c r="G19"/>
  <c r="T19" s="1"/>
  <c r="H19"/>
  <c r="U19" s="1"/>
  <c r="I19"/>
  <c r="V19" s="1"/>
  <c r="J19"/>
  <c r="W19" s="1"/>
  <c r="K19"/>
  <c r="X19" s="1"/>
  <c r="L19"/>
  <c r="Y19" s="1"/>
  <c r="Z19"/>
  <c r="AA19"/>
  <c r="AB19"/>
  <c r="AC19"/>
  <c r="AD19"/>
  <c r="AE19"/>
  <c r="AF19"/>
  <c r="AG19"/>
  <c r="AH19"/>
  <c r="D20"/>
  <c r="E20"/>
  <c r="R20" s="1"/>
  <c r="F20"/>
  <c r="G20"/>
  <c r="T20" s="1"/>
  <c r="H20"/>
  <c r="I20"/>
  <c r="V20" s="1"/>
  <c r="J20"/>
  <c r="W20" s="1"/>
  <c r="K20"/>
  <c r="L20"/>
  <c r="Y20" s="1"/>
  <c r="Q20"/>
  <c r="U20"/>
  <c r="X20"/>
  <c r="Z20"/>
  <c r="AA20"/>
  <c r="AB20"/>
  <c r="AC20"/>
  <c r="AD20"/>
  <c r="AE20"/>
  <c r="AF20"/>
  <c r="AG20"/>
  <c r="AH20"/>
  <c r="D21"/>
  <c r="E21"/>
  <c r="R21" s="1"/>
  <c r="F21"/>
  <c r="S21" s="1"/>
  <c r="G21"/>
  <c r="T21" s="1"/>
  <c r="H21"/>
  <c r="I21"/>
  <c r="V21" s="1"/>
  <c r="J21"/>
  <c r="W21" s="1"/>
  <c r="K21"/>
  <c r="X21" s="1"/>
  <c r="L21"/>
  <c r="Q21"/>
  <c r="U21"/>
  <c r="Y21"/>
  <c r="Z21"/>
  <c r="AA21"/>
  <c r="AB21"/>
  <c r="AC21"/>
  <c r="AD21"/>
  <c r="AE21"/>
  <c r="AF21"/>
  <c r="AG21"/>
  <c r="AH21"/>
  <c r="D22"/>
  <c r="E22"/>
  <c r="F22"/>
  <c r="G22"/>
  <c r="T22" s="1"/>
  <c r="H22"/>
  <c r="U22" s="1"/>
  <c r="I22"/>
  <c r="V22" s="1"/>
  <c r="J22"/>
  <c r="W22" s="1"/>
  <c r="K22"/>
  <c r="X22" s="1"/>
  <c r="L22"/>
  <c r="Y22" s="1"/>
  <c r="R22"/>
  <c r="S22"/>
  <c r="Z22"/>
  <c r="AA22"/>
  <c r="AB22"/>
  <c r="AC22"/>
  <c r="AD22"/>
  <c r="AE22"/>
  <c r="AF22"/>
  <c r="AG22"/>
  <c r="AH22"/>
  <c r="D23"/>
  <c r="E23"/>
  <c r="R23" s="1"/>
  <c r="F23"/>
  <c r="S23" s="1"/>
  <c r="G23"/>
  <c r="T23" s="1"/>
  <c r="H23"/>
  <c r="U23" s="1"/>
  <c r="I23"/>
  <c r="V23" s="1"/>
  <c r="J23"/>
  <c r="W23" s="1"/>
  <c r="K23"/>
  <c r="L23"/>
  <c r="Y23" s="1"/>
  <c r="X23"/>
  <c r="Z23"/>
  <c r="AA23"/>
  <c r="AB23"/>
  <c r="AC23"/>
  <c r="AD23"/>
  <c r="AE23"/>
  <c r="AF23"/>
  <c r="AG23"/>
  <c r="AH23"/>
  <c r="D24"/>
  <c r="Q24" s="1"/>
  <c r="E24"/>
  <c r="R24" s="1"/>
  <c r="F24"/>
  <c r="S24" s="1"/>
  <c r="G24"/>
  <c r="T24" s="1"/>
  <c r="H24"/>
  <c r="U24" s="1"/>
  <c r="I24"/>
  <c r="J24"/>
  <c r="W24" s="1"/>
  <c r="K24"/>
  <c r="X24" s="1"/>
  <c r="L24"/>
  <c r="Y24" s="1"/>
  <c r="V24"/>
  <c r="Z24"/>
  <c r="AA24"/>
  <c r="AB24"/>
  <c r="AC24"/>
  <c r="AD24"/>
  <c r="AE24"/>
  <c r="AF24"/>
  <c r="AG24"/>
  <c r="AH24"/>
  <c r="D25"/>
  <c r="Q25" s="1"/>
  <c r="E25"/>
  <c r="F25"/>
  <c r="G25"/>
  <c r="T25" s="1"/>
  <c r="H25"/>
  <c r="U25" s="1"/>
  <c r="I25"/>
  <c r="V25" s="1"/>
  <c r="J25"/>
  <c r="W25" s="1"/>
  <c r="K25"/>
  <c r="X25" s="1"/>
  <c r="L25"/>
  <c r="Y25" s="1"/>
  <c r="R25"/>
  <c r="Z25"/>
  <c r="AA25"/>
  <c r="AB25"/>
  <c r="AC25"/>
  <c r="AD25"/>
  <c r="AE25"/>
  <c r="AF25"/>
  <c r="AG25"/>
  <c r="AH25"/>
  <c r="D26"/>
  <c r="E26"/>
  <c r="F26"/>
  <c r="G26"/>
  <c r="T26" s="1"/>
  <c r="H26"/>
  <c r="U26" s="1"/>
  <c r="I26"/>
  <c r="V26" s="1"/>
  <c r="J26"/>
  <c r="W26" s="1"/>
  <c r="K26"/>
  <c r="L26"/>
  <c r="Y26" s="1"/>
  <c r="R26"/>
  <c r="S26"/>
  <c r="X26"/>
  <c r="Z26"/>
  <c r="AA26"/>
  <c r="AB26"/>
  <c r="AC26"/>
  <c r="AD26"/>
  <c r="AE26"/>
  <c r="AF26"/>
  <c r="AG26"/>
  <c r="AH26"/>
  <c r="D27"/>
  <c r="Q27" s="1"/>
  <c r="E27"/>
  <c r="R27" s="1"/>
  <c r="F27"/>
  <c r="S27" s="1"/>
  <c r="G27"/>
  <c r="T27" s="1"/>
  <c r="H27"/>
  <c r="I27"/>
  <c r="V27" s="1"/>
  <c r="J27"/>
  <c r="K27"/>
  <c r="X27" s="1"/>
  <c r="L27"/>
  <c r="Y27" s="1"/>
  <c r="U27"/>
  <c r="Z27"/>
  <c r="AA27"/>
  <c r="AB27"/>
  <c r="AC27"/>
  <c r="AD27"/>
  <c r="AE27"/>
  <c r="AF27"/>
  <c r="AG27"/>
  <c r="AH27"/>
  <c r="D28"/>
  <c r="Q28" s="1"/>
  <c r="E28"/>
  <c r="R28" s="1"/>
  <c r="F28"/>
  <c r="G28"/>
  <c r="T28" s="1"/>
  <c r="H28"/>
  <c r="I28"/>
  <c r="V28" s="1"/>
  <c r="J28"/>
  <c r="W28" s="1"/>
  <c r="K28"/>
  <c r="X28" s="1"/>
  <c r="L28"/>
  <c r="U28"/>
  <c r="Y28"/>
  <c r="Z28"/>
  <c r="AA28"/>
  <c r="AB28"/>
  <c r="AC28"/>
  <c r="AD28"/>
  <c r="AE28"/>
  <c r="AF28"/>
  <c r="AG28"/>
  <c r="AH28"/>
  <c r="D29"/>
  <c r="Q29" s="1"/>
  <c r="E29"/>
  <c r="R29" s="1"/>
  <c r="F29"/>
  <c r="S29" s="1"/>
  <c r="G29"/>
  <c r="H29"/>
  <c r="U29" s="1"/>
  <c r="I29"/>
  <c r="V29" s="1"/>
  <c r="J29"/>
  <c r="W29" s="1"/>
  <c r="K29"/>
  <c r="X29" s="1"/>
  <c r="L29"/>
  <c r="Y29" s="1"/>
  <c r="Z29"/>
  <c r="AA29"/>
  <c r="AB29"/>
  <c r="AC29"/>
  <c r="AD29"/>
  <c r="AE29"/>
  <c r="AF29"/>
  <c r="AG29"/>
  <c r="AH29"/>
  <c r="D30"/>
  <c r="E30"/>
  <c r="F30"/>
  <c r="G30"/>
  <c r="H30"/>
  <c r="U30" s="1"/>
  <c r="I30"/>
  <c r="V30" s="1"/>
  <c r="J30"/>
  <c r="W30" s="1"/>
  <c r="K30"/>
  <c r="X30" s="1"/>
  <c r="L30"/>
  <c r="Y30" s="1"/>
  <c r="R30"/>
  <c r="S30"/>
  <c r="T30"/>
  <c r="Z30"/>
  <c r="AA30"/>
  <c r="AB30"/>
  <c r="AC30"/>
  <c r="AD30"/>
  <c r="AE30"/>
  <c r="AF30"/>
  <c r="AG30"/>
  <c r="AH30"/>
  <c r="D31"/>
  <c r="E31"/>
  <c r="R31" s="1"/>
  <c r="F31"/>
  <c r="S31" s="1"/>
  <c r="G31"/>
  <c r="T31" s="1"/>
  <c r="H31"/>
  <c r="U31" s="1"/>
  <c r="I31"/>
  <c r="V31" s="1"/>
  <c r="J31"/>
  <c r="W31" s="1"/>
  <c r="K31"/>
  <c r="X31" s="1"/>
  <c r="L31"/>
  <c r="Y31" s="1"/>
  <c r="Z31"/>
  <c r="AA31"/>
  <c r="AB31"/>
  <c r="AC31"/>
  <c r="AD31"/>
  <c r="AE31"/>
  <c r="AF31"/>
  <c r="AG31"/>
  <c r="AH31"/>
  <c r="D32"/>
  <c r="Q32" s="1"/>
  <c r="E32"/>
  <c r="R32" s="1"/>
  <c r="F32"/>
  <c r="S32" s="1"/>
  <c r="G32"/>
  <c r="H32"/>
  <c r="U32" s="1"/>
  <c r="I32"/>
  <c r="V32" s="1"/>
  <c r="J32"/>
  <c r="W32" s="1"/>
  <c r="K32"/>
  <c r="X32" s="1"/>
  <c r="L32"/>
  <c r="Y32" s="1"/>
  <c r="T32"/>
  <c r="Z32"/>
  <c r="AA32"/>
  <c r="AB32"/>
  <c r="AC32"/>
  <c r="AD32"/>
  <c r="AE32"/>
  <c r="AF32"/>
  <c r="AG32"/>
  <c r="AH32"/>
  <c r="D33"/>
  <c r="Q33" s="1"/>
  <c r="E33"/>
  <c r="F33"/>
  <c r="G33"/>
  <c r="T33" s="1"/>
  <c r="H33"/>
  <c r="U33" s="1"/>
  <c r="I33"/>
  <c r="V33" s="1"/>
  <c r="J33"/>
  <c r="W33" s="1"/>
  <c r="K33"/>
  <c r="X33" s="1"/>
  <c r="L33"/>
  <c r="Y33" s="1"/>
  <c r="R33"/>
  <c r="S33"/>
  <c r="Z33"/>
  <c r="AA33"/>
  <c r="AB33"/>
  <c r="AC33"/>
  <c r="AD33"/>
  <c r="AE33"/>
  <c r="AF33"/>
  <c r="AG33"/>
  <c r="AH33"/>
  <c r="D34"/>
  <c r="E34"/>
  <c r="F34"/>
  <c r="G34"/>
  <c r="H34"/>
  <c r="U34" s="1"/>
  <c r="I34"/>
  <c r="V34" s="1"/>
  <c r="J34"/>
  <c r="W34" s="1"/>
  <c r="K34"/>
  <c r="X34" s="1"/>
  <c r="L34"/>
  <c r="Y34" s="1"/>
  <c r="R34"/>
  <c r="S34"/>
  <c r="Z34"/>
  <c r="AA34"/>
  <c r="AB34"/>
  <c r="AC34"/>
  <c r="AD34"/>
  <c r="AE34"/>
  <c r="AF34"/>
  <c r="AG34"/>
  <c r="AH34"/>
  <c r="D35"/>
  <c r="Q35" s="1"/>
  <c r="E35"/>
  <c r="R35" s="1"/>
  <c r="F35"/>
  <c r="S35" s="1"/>
  <c r="G35"/>
  <c r="H35"/>
  <c r="U35" s="1"/>
  <c r="I35"/>
  <c r="V35" s="1"/>
  <c r="J35"/>
  <c r="K35"/>
  <c r="X35" s="1"/>
  <c r="L35"/>
  <c r="Y35" s="1"/>
  <c r="T35"/>
  <c r="Z35"/>
  <c r="AA35"/>
  <c r="AB35"/>
  <c r="AC35"/>
  <c r="AD35"/>
  <c r="AE35"/>
  <c r="AF35"/>
  <c r="AG35"/>
  <c r="AH35"/>
  <c r="D36"/>
  <c r="Q36" s="1"/>
  <c r="E36"/>
  <c r="R36" s="1"/>
  <c r="F36"/>
  <c r="S36" s="1"/>
  <c r="G36"/>
  <c r="T36" s="1"/>
  <c r="H36"/>
  <c r="I36"/>
  <c r="V36" s="1"/>
  <c r="J36"/>
  <c r="W36" s="1"/>
  <c r="K36"/>
  <c r="L36"/>
  <c r="Y36" s="1"/>
  <c r="U36"/>
  <c r="X36"/>
  <c r="Z36"/>
  <c r="AA36"/>
  <c r="AB36"/>
  <c r="AC36"/>
  <c r="AD36"/>
  <c r="AE36"/>
  <c r="AF36"/>
  <c r="AG36"/>
  <c r="AH36"/>
  <c r="D37"/>
  <c r="Q37" s="1"/>
  <c r="E37"/>
  <c r="R37" s="1"/>
  <c r="F37"/>
  <c r="G37"/>
  <c r="T37" s="1"/>
  <c r="H37"/>
  <c r="U37" s="1"/>
  <c r="I37"/>
  <c r="V37" s="1"/>
  <c r="J37"/>
  <c r="W37" s="1"/>
  <c r="K37"/>
  <c r="X37" s="1"/>
  <c r="L37"/>
  <c r="Y37" s="1"/>
  <c r="Z37"/>
  <c r="AA37"/>
  <c r="AB37"/>
  <c r="AC37"/>
  <c r="AD37"/>
  <c r="AE37"/>
  <c r="AF37"/>
  <c r="AG37"/>
  <c r="AH37"/>
  <c r="D38"/>
  <c r="E38"/>
  <c r="F38"/>
  <c r="G38"/>
  <c r="T38" s="1"/>
  <c r="H38"/>
  <c r="U38" s="1"/>
  <c r="I38"/>
  <c r="V38" s="1"/>
  <c r="J38"/>
  <c r="W38" s="1"/>
  <c r="K38"/>
  <c r="X38" s="1"/>
  <c r="L38"/>
  <c r="Y38" s="1"/>
  <c r="R38"/>
  <c r="S38"/>
  <c r="Z38"/>
  <c r="AA38"/>
  <c r="AB38"/>
  <c r="AC38"/>
  <c r="AD38"/>
  <c r="AE38"/>
  <c r="AF38"/>
  <c r="AG38"/>
  <c r="AH38"/>
  <c r="D39"/>
  <c r="E39"/>
  <c r="R39" s="1"/>
  <c r="F39"/>
  <c r="S39" s="1"/>
  <c r="G39"/>
  <c r="T39" s="1"/>
  <c r="H39"/>
  <c r="U39" s="1"/>
  <c r="I39"/>
  <c r="V39" s="1"/>
  <c r="J39"/>
  <c r="K39"/>
  <c r="X39" s="1"/>
  <c r="L39"/>
  <c r="Y39" s="1"/>
  <c r="Z39"/>
  <c r="AA39"/>
  <c r="AB39"/>
  <c r="AC39"/>
  <c r="AD39"/>
  <c r="AE39"/>
  <c r="AF39"/>
  <c r="AG39"/>
  <c r="AH39"/>
  <c r="D40"/>
  <c r="Q40" s="1"/>
  <c r="E40"/>
  <c r="F40"/>
  <c r="S40" s="1"/>
  <c r="G40"/>
  <c r="T40" s="1"/>
  <c r="H40"/>
  <c r="U40" s="1"/>
  <c r="I40"/>
  <c r="V40" s="1"/>
  <c r="J40"/>
  <c r="W40" s="1"/>
  <c r="K40"/>
  <c r="X40" s="1"/>
  <c r="L40"/>
  <c r="Y40" s="1"/>
  <c r="Z40"/>
  <c r="AA40"/>
  <c r="AB40"/>
  <c r="AC40"/>
  <c r="AD40"/>
  <c r="AE40"/>
  <c r="AF40"/>
  <c r="AG40"/>
  <c r="AH40"/>
  <c r="D41"/>
  <c r="Q41" s="1"/>
  <c r="E41"/>
  <c r="R41" s="1"/>
  <c r="F41"/>
  <c r="G41"/>
  <c r="T41" s="1"/>
  <c r="H41"/>
  <c r="U41" s="1"/>
  <c r="I41"/>
  <c r="V41" s="1"/>
  <c r="J41"/>
  <c r="W41" s="1"/>
  <c r="K41"/>
  <c r="X41" s="1"/>
  <c r="L41"/>
  <c r="Y41" s="1"/>
  <c r="Z41"/>
  <c r="AA41"/>
  <c r="AB41"/>
  <c r="AC41"/>
  <c r="AD41"/>
  <c r="AE41"/>
  <c r="AF41"/>
  <c r="AG41"/>
  <c r="AH41"/>
  <c r="D42"/>
  <c r="E42"/>
  <c r="F42"/>
  <c r="G42"/>
  <c r="H42"/>
  <c r="U42" s="1"/>
  <c r="I42"/>
  <c r="V42" s="1"/>
  <c r="J42"/>
  <c r="W42" s="1"/>
  <c r="K42"/>
  <c r="X42" s="1"/>
  <c r="L42"/>
  <c r="Y42" s="1"/>
  <c r="R42"/>
  <c r="S42"/>
  <c r="T42"/>
  <c r="Z42"/>
  <c r="AA42"/>
  <c r="AB42"/>
  <c r="AC42"/>
  <c r="AD42"/>
  <c r="AE42"/>
  <c r="AF42"/>
  <c r="AG42"/>
  <c r="AH42"/>
  <c r="D43"/>
  <c r="Q43" s="1"/>
  <c r="E43"/>
  <c r="R43" s="1"/>
  <c r="F43"/>
  <c r="S43" s="1"/>
  <c r="G43"/>
  <c r="T43" s="1"/>
  <c r="H43"/>
  <c r="U43" s="1"/>
  <c r="I43"/>
  <c r="V43" s="1"/>
  <c r="J43"/>
  <c r="K43"/>
  <c r="X43" s="1"/>
  <c r="L43"/>
  <c r="Y43" s="1"/>
  <c r="Z43"/>
  <c r="AA43"/>
  <c r="AB43"/>
  <c r="AC43"/>
  <c r="AD43"/>
  <c r="AE43"/>
  <c r="AF43"/>
  <c r="AG43"/>
  <c r="AH43"/>
  <c r="D44"/>
  <c r="Q44" s="1"/>
  <c r="E44"/>
  <c r="R44" s="1"/>
  <c r="F44"/>
  <c r="G44"/>
  <c r="T44" s="1"/>
  <c r="H44"/>
  <c r="U44" s="1"/>
  <c r="I44"/>
  <c r="J44"/>
  <c r="W44" s="1"/>
  <c r="K44"/>
  <c r="X44" s="1"/>
  <c r="L44"/>
  <c r="Y44" s="1"/>
  <c r="V44"/>
  <c r="Z44"/>
  <c r="AA44"/>
  <c r="AB44"/>
  <c r="AC44"/>
  <c r="AD44"/>
  <c r="AE44"/>
  <c r="AF44"/>
  <c r="AG44"/>
  <c r="AH44"/>
  <c r="D45"/>
  <c r="Q45" s="1"/>
  <c r="E45"/>
  <c r="F45"/>
  <c r="G45"/>
  <c r="H45"/>
  <c r="I45"/>
  <c r="V45" s="1"/>
  <c r="J45"/>
  <c r="W45" s="1"/>
  <c r="K45"/>
  <c r="X45" s="1"/>
  <c r="L45"/>
  <c r="Y45" s="1"/>
  <c r="R45"/>
  <c r="S45"/>
  <c r="U45"/>
  <c r="Z45"/>
  <c r="AA45"/>
  <c r="AB45"/>
  <c r="AC45"/>
  <c r="AD45"/>
  <c r="AE45"/>
  <c r="AF45"/>
  <c r="AG45"/>
  <c r="AH45"/>
  <c r="D46"/>
  <c r="E46"/>
  <c r="F46"/>
  <c r="G46"/>
  <c r="H46"/>
  <c r="U46" s="1"/>
  <c r="I46"/>
  <c r="V46" s="1"/>
  <c r="J46"/>
  <c r="W46" s="1"/>
  <c r="K46"/>
  <c r="X46" s="1"/>
  <c r="L46"/>
  <c r="Y46" s="1"/>
  <c r="R46"/>
  <c r="S46"/>
  <c r="T46"/>
  <c r="Z46"/>
  <c r="AA46"/>
  <c r="AB46"/>
  <c r="AC46"/>
  <c r="AD46"/>
  <c r="AE46"/>
  <c r="AF46"/>
  <c r="AG46"/>
  <c r="AH46"/>
  <c r="D47"/>
  <c r="E47"/>
  <c r="R47" s="1"/>
  <c r="F47"/>
  <c r="G47"/>
  <c r="H47"/>
  <c r="U47" s="1"/>
  <c r="I47"/>
  <c r="V47" s="1"/>
  <c r="J47"/>
  <c r="W47" s="1"/>
  <c r="K47"/>
  <c r="X47" s="1"/>
  <c r="L47"/>
  <c r="Y47" s="1"/>
  <c r="Q47"/>
  <c r="S47"/>
  <c r="T47"/>
  <c r="Z47"/>
  <c r="AA47"/>
  <c r="AB47"/>
  <c r="AC47"/>
  <c r="AD47"/>
  <c r="AE47"/>
  <c r="AF47"/>
  <c r="AG47"/>
  <c r="AH47"/>
  <c r="D48"/>
  <c r="Q48" s="1"/>
  <c r="E48"/>
  <c r="F48"/>
  <c r="S48" s="1"/>
  <c r="G48"/>
  <c r="T48" s="1"/>
  <c r="H48"/>
  <c r="U48" s="1"/>
  <c r="I48"/>
  <c r="V48" s="1"/>
  <c r="J48"/>
  <c r="W48" s="1"/>
  <c r="K48"/>
  <c r="X48" s="1"/>
  <c r="L48"/>
  <c r="Y48" s="1"/>
  <c r="Z48"/>
  <c r="AA48"/>
  <c r="AB48"/>
  <c r="AC48"/>
  <c r="AD48"/>
  <c r="AE48"/>
  <c r="AF48"/>
  <c r="AG48"/>
  <c r="AH48"/>
  <c r="D49"/>
  <c r="Q49" s="1"/>
  <c r="E49"/>
  <c r="F49"/>
  <c r="G49"/>
  <c r="T49" s="1"/>
  <c r="H49"/>
  <c r="U49" s="1"/>
  <c r="I49"/>
  <c r="J49"/>
  <c r="W49" s="1"/>
  <c r="K49"/>
  <c r="X49" s="1"/>
  <c r="L49"/>
  <c r="Y49" s="1"/>
  <c r="R49"/>
  <c r="V49"/>
  <c r="Z49"/>
  <c r="AA49"/>
  <c r="AB49"/>
  <c r="AC49"/>
  <c r="AD49"/>
  <c r="AE49"/>
  <c r="AF49"/>
  <c r="AG49"/>
  <c r="AH49"/>
  <c r="D50"/>
  <c r="E50"/>
  <c r="F50"/>
  <c r="G50"/>
  <c r="H50"/>
  <c r="U50" s="1"/>
  <c r="I50"/>
  <c r="V50" s="1"/>
  <c r="J50"/>
  <c r="W50" s="1"/>
  <c r="K50"/>
  <c r="X50" s="1"/>
  <c r="L50"/>
  <c r="Y50" s="1"/>
  <c r="R50"/>
  <c r="S50"/>
  <c r="Z50"/>
  <c r="AA50"/>
  <c r="AB50"/>
  <c r="AC50"/>
  <c r="AD50"/>
  <c r="AE50"/>
  <c r="AF50"/>
  <c r="AG50"/>
  <c r="AH50"/>
  <c r="D51"/>
  <c r="Q51" s="1"/>
  <c r="E51"/>
  <c r="R51" s="1"/>
  <c r="F51"/>
  <c r="S51" s="1"/>
  <c r="G51"/>
  <c r="T51" s="1"/>
  <c r="H51"/>
  <c r="U51" s="1"/>
  <c r="I51"/>
  <c r="V51" s="1"/>
  <c r="J51"/>
  <c r="K51"/>
  <c r="X51" s="1"/>
  <c r="L51"/>
  <c r="Y51" s="1"/>
  <c r="Z51"/>
  <c r="AA51"/>
  <c r="AB51"/>
  <c r="AC51"/>
  <c r="AD51"/>
  <c r="AE51"/>
  <c r="AF51"/>
  <c r="AG51"/>
  <c r="AH51"/>
  <c r="D52"/>
  <c r="Q52" s="1"/>
  <c r="E52"/>
  <c r="R52" s="1"/>
  <c r="F52"/>
  <c r="G52"/>
  <c r="T52" s="1"/>
  <c r="H52"/>
  <c r="U52" s="1"/>
  <c r="I52"/>
  <c r="V52" s="1"/>
  <c r="J52"/>
  <c r="W52" s="1"/>
  <c r="K52"/>
  <c r="L52"/>
  <c r="Y52" s="1"/>
  <c r="X52"/>
  <c r="Z52"/>
  <c r="AA52"/>
  <c r="AB52"/>
  <c r="AC52"/>
  <c r="AD52"/>
  <c r="AE52"/>
  <c r="AF52"/>
  <c r="AG52"/>
  <c r="AH52"/>
  <c r="D53"/>
  <c r="E53"/>
  <c r="R53" s="1"/>
  <c r="F53"/>
  <c r="G53"/>
  <c r="T53" s="1"/>
  <c r="H53"/>
  <c r="U53" s="1"/>
  <c r="I53"/>
  <c r="V53" s="1"/>
  <c r="J53"/>
  <c r="W53" s="1"/>
  <c r="K53"/>
  <c r="X53" s="1"/>
  <c r="L53"/>
  <c r="Q53"/>
  <c r="Y53"/>
  <c r="Z53"/>
  <c r="AA53"/>
  <c r="AB53"/>
  <c r="AC53"/>
  <c r="AD53"/>
  <c r="AE53"/>
  <c r="AF53"/>
  <c r="AG53"/>
  <c r="AH53"/>
  <c r="D54"/>
  <c r="E54"/>
  <c r="F54"/>
  <c r="G54"/>
  <c r="T54" s="1"/>
  <c r="H54"/>
  <c r="U54" s="1"/>
  <c r="I54"/>
  <c r="V54" s="1"/>
  <c r="J54"/>
  <c r="W54" s="1"/>
  <c r="K54"/>
  <c r="L54"/>
  <c r="Y54" s="1"/>
  <c r="R54"/>
  <c r="S54"/>
  <c r="X54"/>
  <c r="Z54"/>
  <c r="AA54"/>
  <c r="AB54"/>
  <c r="AC54"/>
  <c r="AD54"/>
  <c r="AE54"/>
  <c r="AF54"/>
  <c r="AG54"/>
  <c r="AH54"/>
  <c r="D55"/>
  <c r="E55"/>
  <c r="R55" s="1"/>
  <c r="F55"/>
  <c r="S55" s="1"/>
  <c r="G55"/>
  <c r="T55" s="1"/>
  <c r="H55"/>
  <c r="U55" s="1"/>
  <c r="I55"/>
  <c r="V55" s="1"/>
  <c r="J55"/>
  <c r="W55" s="1"/>
  <c r="K55"/>
  <c r="X55" s="1"/>
  <c r="L55"/>
  <c r="Y55" s="1"/>
  <c r="Z55"/>
  <c r="AA55"/>
  <c r="AB55"/>
  <c r="AC55"/>
  <c r="AD55"/>
  <c r="AE55"/>
  <c r="AF55"/>
  <c r="AG55"/>
  <c r="AH55"/>
  <c r="D56"/>
  <c r="Q56" s="1"/>
  <c r="E56"/>
  <c r="R56" s="1"/>
  <c r="F56"/>
  <c r="G56"/>
  <c r="T56" s="1"/>
  <c r="H56"/>
  <c r="U56" s="1"/>
  <c r="I56"/>
  <c r="V56" s="1"/>
  <c r="J56"/>
  <c r="W56" s="1"/>
  <c r="K56"/>
  <c r="X56" s="1"/>
  <c r="L56"/>
  <c r="Y56"/>
  <c r="Z56"/>
  <c r="AA56"/>
  <c r="AB56"/>
  <c r="AC56"/>
  <c r="AD56"/>
  <c r="AE56"/>
  <c r="AF56"/>
  <c r="AG56"/>
  <c r="AH56"/>
  <c r="D57"/>
  <c r="Q57" s="1"/>
  <c r="E57"/>
  <c r="R57" s="1"/>
  <c r="F57"/>
  <c r="G57"/>
  <c r="T57" s="1"/>
  <c r="H57"/>
  <c r="U57" s="1"/>
  <c r="I57"/>
  <c r="V57" s="1"/>
  <c r="J57"/>
  <c r="W57" s="1"/>
  <c r="K57"/>
  <c r="X57" s="1"/>
  <c r="L57"/>
  <c r="Y57"/>
  <c r="Z57"/>
  <c r="AA57"/>
  <c r="AB57"/>
  <c r="AC57"/>
  <c r="AD57"/>
  <c r="AE57"/>
  <c r="AF57"/>
  <c r="AG57"/>
  <c r="AH57"/>
  <c r="D58"/>
  <c r="E58"/>
  <c r="F58"/>
  <c r="G58"/>
  <c r="H58"/>
  <c r="U58" s="1"/>
  <c r="I58"/>
  <c r="V58" s="1"/>
  <c r="J58"/>
  <c r="W58" s="1"/>
  <c r="K58"/>
  <c r="X58" s="1"/>
  <c r="L58"/>
  <c r="Y58" s="1"/>
  <c r="R58"/>
  <c r="S58"/>
  <c r="T58"/>
  <c r="Z58"/>
  <c r="AA58"/>
  <c r="AB58"/>
  <c r="AC58"/>
  <c r="AD58"/>
  <c r="AE58"/>
  <c r="AF58"/>
  <c r="AG58"/>
  <c r="AH58"/>
  <c r="D59"/>
  <c r="Q59" s="1"/>
  <c r="E59"/>
  <c r="R59" s="1"/>
  <c r="F59"/>
  <c r="S59" s="1"/>
  <c r="G59"/>
  <c r="T59" s="1"/>
  <c r="H59"/>
  <c r="I59"/>
  <c r="V59" s="1"/>
  <c r="J59"/>
  <c r="W59" s="1"/>
  <c r="K59"/>
  <c r="X59" s="1"/>
  <c r="L59"/>
  <c r="Y59" s="1"/>
  <c r="U59"/>
  <c r="Z59"/>
  <c r="AA59"/>
  <c r="AB59"/>
  <c r="AC59"/>
  <c r="AD59"/>
  <c r="AE59"/>
  <c r="AF59"/>
  <c r="AG59"/>
  <c r="AH59"/>
  <c r="D60"/>
  <c r="Q60" s="1"/>
  <c r="E60"/>
  <c r="R60" s="1"/>
  <c r="F60"/>
  <c r="G60"/>
  <c r="T60" s="1"/>
  <c r="H60"/>
  <c r="I60"/>
  <c r="V60" s="1"/>
  <c r="J60"/>
  <c r="W60" s="1"/>
  <c r="K60"/>
  <c r="X60" s="1"/>
  <c r="L60"/>
  <c r="U60"/>
  <c r="Y60"/>
  <c r="Z60"/>
  <c r="AA60"/>
  <c r="AB60"/>
  <c r="AC60"/>
  <c r="AD60"/>
  <c r="AE60"/>
  <c r="AF60"/>
  <c r="AG60"/>
  <c r="AH60"/>
  <c r="D61"/>
  <c r="Q61" s="1"/>
  <c r="E61"/>
  <c r="F61"/>
  <c r="G61"/>
  <c r="H61"/>
  <c r="U61" s="1"/>
  <c r="I61"/>
  <c r="J61"/>
  <c r="W61" s="1"/>
  <c r="K61"/>
  <c r="X61" s="1"/>
  <c r="L61"/>
  <c r="Y61" s="1"/>
  <c r="R61"/>
  <c r="S61"/>
  <c r="V61"/>
  <c r="Z61"/>
  <c r="AA61"/>
  <c r="AB61"/>
  <c r="AC61"/>
  <c r="AD61"/>
  <c r="AE61"/>
  <c r="AF61"/>
  <c r="AG61"/>
  <c r="AH61"/>
  <c r="D62"/>
  <c r="E62"/>
  <c r="F62"/>
  <c r="G62"/>
  <c r="H62"/>
  <c r="U62" s="1"/>
  <c r="I62"/>
  <c r="V62" s="1"/>
  <c r="J62"/>
  <c r="W62" s="1"/>
  <c r="K62"/>
  <c r="X62" s="1"/>
  <c r="L62"/>
  <c r="Y62" s="1"/>
  <c r="R62"/>
  <c r="S62"/>
  <c r="T62"/>
  <c r="Z62"/>
  <c r="AA62"/>
  <c r="AB62"/>
  <c r="AC62"/>
  <c r="AD62"/>
  <c r="AE62"/>
  <c r="AF62"/>
  <c r="AG62"/>
  <c r="AH62"/>
  <c r="D63"/>
  <c r="Q63" s="1"/>
  <c r="E63"/>
  <c r="R63" s="1"/>
  <c r="F63"/>
  <c r="G63"/>
  <c r="T63" s="1"/>
  <c r="H63"/>
  <c r="U63" s="1"/>
  <c r="I63"/>
  <c r="V63" s="1"/>
  <c r="J63"/>
  <c r="W63" s="1"/>
  <c r="K63"/>
  <c r="X63" s="1"/>
  <c r="L63"/>
  <c r="Y63" s="1"/>
  <c r="S63"/>
  <c r="Z63"/>
  <c r="AA63"/>
  <c r="AB63"/>
  <c r="AC63"/>
  <c r="AD63"/>
  <c r="AE63"/>
  <c r="AF63"/>
  <c r="AG63"/>
  <c r="AH63"/>
  <c r="D64"/>
  <c r="Q64" s="1"/>
  <c r="E64"/>
  <c r="R64" s="1"/>
  <c r="F64"/>
  <c r="S64" s="1"/>
  <c r="G64"/>
  <c r="T64" s="1"/>
  <c r="H64"/>
  <c r="U64" s="1"/>
  <c r="I64"/>
  <c r="V64" s="1"/>
  <c r="J64"/>
  <c r="W64" s="1"/>
  <c r="K64"/>
  <c r="X64" s="1"/>
  <c r="L64"/>
  <c r="Y64" s="1"/>
  <c r="Z64"/>
  <c r="AA64"/>
  <c r="AB64"/>
  <c r="AC64"/>
  <c r="AD64"/>
  <c r="AE64"/>
  <c r="AF64"/>
  <c r="AG64"/>
  <c r="AH64"/>
  <c r="D65"/>
  <c r="Q65" s="1"/>
  <c r="E65"/>
  <c r="R65" s="1"/>
  <c r="F65"/>
  <c r="G65"/>
  <c r="T65" s="1"/>
  <c r="H65"/>
  <c r="U65" s="1"/>
  <c r="I65"/>
  <c r="V65" s="1"/>
  <c r="J65"/>
  <c r="W65" s="1"/>
  <c r="K65"/>
  <c r="X65" s="1"/>
  <c r="L65"/>
  <c r="Y65" s="1"/>
  <c r="Z65"/>
  <c r="AA65"/>
  <c r="AB65"/>
  <c r="AC65"/>
  <c r="AD65"/>
  <c r="AE65"/>
  <c r="AF65"/>
  <c r="AG65"/>
  <c r="AH65"/>
  <c r="D66"/>
  <c r="E66"/>
  <c r="F66"/>
  <c r="G66"/>
  <c r="H66"/>
  <c r="U66" s="1"/>
  <c r="I66"/>
  <c r="V66" s="1"/>
  <c r="J66"/>
  <c r="W66" s="1"/>
  <c r="K66"/>
  <c r="X66" s="1"/>
  <c r="L66"/>
  <c r="Y66" s="1"/>
  <c r="R66"/>
  <c r="S66"/>
  <c r="T66"/>
  <c r="Z66"/>
  <c r="AA66"/>
  <c r="AB66"/>
  <c r="AC66"/>
  <c r="AD66"/>
  <c r="AE66"/>
  <c r="AF66"/>
  <c r="AG66"/>
  <c r="AH66"/>
  <c r="D67"/>
  <c r="E67"/>
  <c r="R67" s="1"/>
  <c r="F67"/>
  <c r="S67" s="1"/>
  <c r="G67"/>
  <c r="T67" s="1"/>
  <c r="H67"/>
  <c r="U67" s="1"/>
  <c r="I67"/>
  <c r="V67" s="1"/>
  <c r="J67"/>
  <c r="W67" s="1"/>
  <c r="K67"/>
  <c r="X67" s="1"/>
  <c r="L67"/>
  <c r="Y67" s="1"/>
  <c r="Z67"/>
  <c r="AA67"/>
  <c r="AB67"/>
  <c r="AC67"/>
  <c r="AD67"/>
  <c r="AE67"/>
  <c r="AF67"/>
  <c r="AG67"/>
  <c r="AH67"/>
  <c r="D68"/>
  <c r="Q68" s="1"/>
  <c r="E68"/>
  <c r="R68" s="1"/>
  <c r="F68"/>
  <c r="S68" s="1"/>
  <c r="G68"/>
  <c r="T68" s="1"/>
  <c r="H68"/>
  <c r="U68" s="1"/>
  <c r="I68"/>
  <c r="V68" s="1"/>
  <c r="J68"/>
  <c r="W68" s="1"/>
  <c r="K68"/>
  <c r="X68" s="1"/>
  <c r="L68"/>
  <c r="Y68" s="1"/>
  <c r="Z68"/>
  <c r="AA68"/>
  <c r="AB68"/>
  <c r="AC68"/>
  <c r="AD68"/>
  <c r="AE68"/>
  <c r="AF68"/>
  <c r="AG68"/>
  <c r="AH68"/>
  <c r="D69"/>
  <c r="Q69" s="1"/>
  <c r="E69"/>
  <c r="R69" s="1"/>
  <c r="F69"/>
  <c r="S69" s="1"/>
  <c r="G69"/>
  <c r="H69"/>
  <c r="I69"/>
  <c r="V69" s="1"/>
  <c r="J69"/>
  <c r="W69" s="1"/>
  <c r="K69"/>
  <c r="X69" s="1"/>
  <c r="L69"/>
  <c r="Y69" s="1"/>
  <c r="U69"/>
  <c r="Z69"/>
  <c r="AA69"/>
  <c r="AB69"/>
  <c r="AC69"/>
  <c r="AD69"/>
  <c r="AE69"/>
  <c r="AF69"/>
  <c r="AG69"/>
  <c r="AH69"/>
  <c r="D70"/>
  <c r="E70"/>
  <c r="F70"/>
  <c r="G70"/>
  <c r="T70" s="1"/>
  <c r="H70"/>
  <c r="U70" s="1"/>
  <c r="I70"/>
  <c r="V70" s="1"/>
  <c r="J70"/>
  <c r="W70" s="1"/>
  <c r="K70"/>
  <c r="X70" s="1"/>
  <c r="L70"/>
  <c r="Y70" s="1"/>
  <c r="R70"/>
  <c r="S70"/>
  <c r="Z70"/>
  <c r="AA70"/>
  <c r="AB70"/>
  <c r="AC70"/>
  <c r="AD70"/>
  <c r="AE70"/>
  <c r="AF70"/>
  <c r="AG70"/>
  <c r="AH70"/>
  <c r="D71"/>
  <c r="E71"/>
  <c r="R71" s="1"/>
  <c r="F71"/>
  <c r="S71" s="1"/>
  <c r="G71"/>
  <c r="H71"/>
  <c r="U71" s="1"/>
  <c r="I71"/>
  <c r="V71" s="1"/>
  <c r="J71"/>
  <c r="K71"/>
  <c r="X71" s="1"/>
  <c r="L71"/>
  <c r="Y71" s="1"/>
  <c r="T71"/>
  <c r="Z71"/>
  <c r="AA71"/>
  <c r="AB71"/>
  <c r="AC71"/>
  <c r="AD71"/>
  <c r="AE71"/>
  <c r="AF71"/>
  <c r="AG71"/>
  <c r="AH71"/>
  <c r="D72"/>
  <c r="Q72" s="1"/>
  <c r="E72"/>
  <c r="R72" s="1"/>
  <c r="F72"/>
  <c r="S72" s="1"/>
  <c r="G72"/>
  <c r="H72"/>
  <c r="U72" s="1"/>
  <c r="I72"/>
  <c r="V72" s="1"/>
  <c r="J72"/>
  <c r="W72" s="1"/>
  <c r="K72"/>
  <c r="X72" s="1"/>
  <c r="L72"/>
  <c r="Y72" s="1"/>
  <c r="T72"/>
  <c r="Z72"/>
  <c r="AA72"/>
  <c r="AB72"/>
  <c r="AC72"/>
  <c r="AD72"/>
  <c r="AE72"/>
  <c r="AF72"/>
  <c r="AG72"/>
  <c r="AH72"/>
  <c r="D73"/>
  <c r="Q73" s="1"/>
  <c r="E73"/>
  <c r="F73"/>
  <c r="G73"/>
  <c r="T73" s="1"/>
  <c r="H73"/>
  <c r="U73" s="1"/>
  <c r="I73"/>
  <c r="V73" s="1"/>
  <c r="J73"/>
  <c r="W73" s="1"/>
  <c r="K73"/>
  <c r="X73" s="1"/>
  <c r="L73"/>
  <c r="Y73" s="1"/>
  <c r="R73"/>
  <c r="Z73"/>
  <c r="AA73"/>
  <c r="AB73"/>
  <c r="AC73"/>
  <c r="AD73"/>
  <c r="AE73"/>
  <c r="AF73"/>
  <c r="AG73"/>
  <c r="AH73"/>
  <c r="D74"/>
  <c r="E74"/>
  <c r="F74"/>
  <c r="S74" s="1"/>
  <c r="G74"/>
  <c r="T74" s="1"/>
  <c r="H74"/>
  <c r="U74" s="1"/>
  <c r="I74"/>
  <c r="V74" s="1"/>
  <c r="J74"/>
  <c r="W74" s="1"/>
  <c r="K74"/>
  <c r="X74" s="1"/>
  <c r="L74"/>
  <c r="Y74" s="1"/>
  <c r="R74"/>
  <c r="Z74"/>
  <c r="AA74"/>
  <c r="AB74"/>
  <c r="AC74"/>
  <c r="AD74"/>
  <c r="AE74"/>
  <c r="AF74"/>
  <c r="AG74"/>
  <c r="AH74"/>
  <c r="D75"/>
  <c r="Q75" s="1"/>
  <c r="E75"/>
  <c r="R75" s="1"/>
  <c r="F75"/>
  <c r="G75"/>
  <c r="H75"/>
  <c r="I75"/>
  <c r="V75" s="1"/>
  <c r="J75"/>
  <c r="K75"/>
  <c r="X75" s="1"/>
  <c r="L75"/>
  <c r="Y75" s="1"/>
  <c r="S75"/>
  <c r="T75"/>
  <c r="U75"/>
  <c r="Z75"/>
  <c r="AA75"/>
  <c r="AB75"/>
  <c r="AC75"/>
  <c r="AD75"/>
  <c r="AE75"/>
  <c r="AF75"/>
  <c r="AG75"/>
  <c r="AH75"/>
  <c r="D76"/>
  <c r="E76"/>
  <c r="R76" s="1"/>
  <c r="F76"/>
  <c r="G76"/>
  <c r="T76" s="1"/>
  <c r="H76"/>
  <c r="I76"/>
  <c r="V76" s="1"/>
  <c r="J76"/>
  <c r="W76" s="1"/>
  <c r="K76"/>
  <c r="L76"/>
  <c r="Y76" s="1"/>
  <c r="Q76"/>
  <c r="U76"/>
  <c r="X76"/>
  <c r="Z76"/>
  <c r="AA76"/>
  <c r="AB76"/>
  <c r="AC76"/>
  <c r="AD76"/>
  <c r="AE76"/>
  <c r="AF76"/>
  <c r="AG76"/>
  <c r="AH76"/>
  <c r="D77"/>
  <c r="Q77" s="1"/>
  <c r="E77"/>
  <c r="R77" s="1"/>
  <c r="F77"/>
  <c r="S77" s="1"/>
  <c r="G77"/>
  <c r="H77"/>
  <c r="U77" s="1"/>
  <c r="I77"/>
  <c r="J77"/>
  <c r="W77" s="1"/>
  <c r="K77"/>
  <c r="X77" s="1"/>
  <c r="L77"/>
  <c r="Y77" s="1"/>
  <c r="V77"/>
  <c r="Z77"/>
  <c r="AA77"/>
  <c r="AB77"/>
  <c r="AC77"/>
  <c r="AD77"/>
  <c r="AE77"/>
  <c r="AF77"/>
  <c r="AG77"/>
  <c r="AH77"/>
  <c r="D78"/>
  <c r="E78"/>
  <c r="F78"/>
  <c r="G78"/>
  <c r="H78"/>
  <c r="U78" s="1"/>
  <c r="I78"/>
  <c r="V78" s="1"/>
  <c r="J78"/>
  <c r="W78" s="1"/>
  <c r="K78"/>
  <c r="X78" s="1"/>
  <c r="L78"/>
  <c r="Y78" s="1"/>
  <c r="R78"/>
  <c r="S78"/>
  <c r="T78"/>
  <c r="Z78"/>
  <c r="AA78"/>
  <c r="AB78"/>
  <c r="AC78"/>
  <c r="AD78"/>
  <c r="AE78"/>
  <c r="AF78"/>
  <c r="AG78"/>
  <c r="AH78"/>
  <c r="D79"/>
  <c r="Q79" s="1"/>
  <c r="E79"/>
  <c r="R79" s="1"/>
  <c r="F79"/>
  <c r="G79"/>
  <c r="H79"/>
  <c r="U79" s="1"/>
  <c r="I79"/>
  <c r="V79" s="1"/>
  <c r="J79"/>
  <c r="W79" s="1"/>
  <c r="K79"/>
  <c r="X79" s="1"/>
  <c r="L79"/>
  <c r="Y79" s="1"/>
  <c r="S79"/>
  <c r="T79"/>
  <c r="Z79"/>
  <c r="AA79"/>
  <c r="AB79"/>
  <c r="AC79"/>
  <c r="AD79"/>
  <c r="AE79"/>
  <c r="AF79"/>
  <c r="AG79"/>
  <c r="AH79"/>
  <c r="D80"/>
  <c r="Q80" s="1"/>
  <c r="E80"/>
  <c r="F80"/>
  <c r="S80" s="1"/>
  <c r="G80"/>
  <c r="T80" s="1"/>
  <c r="H80"/>
  <c r="U80" s="1"/>
  <c r="I80"/>
  <c r="V80" s="1"/>
  <c r="J80"/>
  <c r="W80" s="1"/>
  <c r="K80"/>
  <c r="X80" s="1"/>
  <c r="L80"/>
  <c r="Y80" s="1"/>
  <c r="R80"/>
  <c r="Z80"/>
  <c r="AA80"/>
  <c r="AB80"/>
  <c r="AC80"/>
  <c r="AD80"/>
  <c r="AE80"/>
  <c r="AF80"/>
  <c r="AG80"/>
  <c r="AH80"/>
  <c r="D81"/>
  <c r="Q81" s="1"/>
  <c r="E81"/>
  <c r="F81"/>
  <c r="G81"/>
  <c r="T81" s="1"/>
  <c r="H81"/>
  <c r="U81" s="1"/>
  <c r="I81"/>
  <c r="V81" s="1"/>
  <c r="J81"/>
  <c r="W81" s="1"/>
  <c r="K81"/>
  <c r="X81" s="1"/>
  <c r="L81"/>
  <c r="Y81" s="1"/>
  <c r="R81"/>
  <c r="S81"/>
  <c r="Z81"/>
  <c r="AA81"/>
  <c r="AB81"/>
  <c r="AC81"/>
  <c r="AD81"/>
  <c r="AE81"/>
  <c r="AF81"/>
  <c r="AG81"/>
  <c r="AH81"/>
  <c r="D82"/>
  <c r="E82"/>
  <c r="F82"/>
  <c r="G82"/>
  <c r="H82"/>
  <c r="U82" s="1"/>
  <c r="I82"/>
  <c r="V82" s="1"/>
  <c r="J82"/>
  <c r="W82" s="1"/>
  <c r="K82"/>
  <c r="X82" s="1"/>
  <c r="L82"/>
  <c r="Y82" s="1"/>
  <c r="R82"/>
  <c r="S82"/>
  <c r="T82"/>
  <c r="Z82"/>
  <c r="AA82"/>
  <c r="AB82"/>
  <c r="AC82"/>
  <c r="AD82"/>
  <c r="AE82"/>
  <c r="AF82"/>
  <c r="AG82"/>
  <c r="AH82"/>
  <c r="D83"/>
  <c r="E83"/>
  <c r="R83" s="1"/>
  <c r="F83"/>
  <c r="S83" s="1"/>
  <c r="G83"/>
  <c r="T83" s="1"/>
  <c r="H83"/>
  <c r="U83" s="1"/>
  <c r="I83"/>
  <c r="V83" s="1"/>
  <c r="J83"/>
  <c r="W83" s="1"/>
  <c r="K83"/>
  <c r="X83" s="1"/>
  <c r="L83"/>
  <c r="Y83"/>
  <c r="Z83"/>
  <c r="AA83"/>
  <c r="AB83"/>
  <c r="AC83"/>
  <c r="AD83"/>
  <c r="AE83"/>
  <c r="AF83"/>
  <c r="AG83"/>
  <c r="AH83"/>
  <c r="D84"/>
  <c r="Q84" s="1"/>
  <c r="E84"/>
  <c r="F84"/>
  <c r="G84"/>
  <c r="T84" s="1"/>
  <c r="H84"/>
  <c r="I84"/>
  <c r="V84" s="1"/>
  <c r="J84"/>
  <c r="W84" s="1"/>
  <c r="K84"/>
  <c r="X84" s="1"/>
  <c r="L84"/>
  <c r="Y84" s="1"/>
  <c r="R84"/>
  <c r="U84"/>
  <c r="Z84"/>
  <c r="AA84"/>
  <c r="AB84"/>
  <c r="AC84"/>
  <c r="AD84"/>
  <c r="AE84"/>
  <c r="AF84"/>
  <c r="AG84"/>
  <c r="AH84"/>
  <c r="D85"/>
  <c r="Q85" s="1"/>
  <c r="E85"/>
  <c r="F85"/>
  <c r="G85"/>
  <c r="T85" s="1"/>
  <c r="H85"/>
  <c r="U85" s="1"/>
  <c r="I85"/>
  <c r="J85"/>
  <c r="W85" s="1"/>
  <c r="K85"/>
  <c r="X85" s="1"/>
  <c r="L85"/>
  <c r="Y85" s="1"/>
  <c r="R85"/>
  <c r="V85"/>
  <c r="Z85"/>
  <c r="AA85"/>
  <c r="AB85"/>
  <c r="AC85"/>
  <c r="AD85"/>
  <c r="AE85"/>
  <c r="AF85"/>
  <c r="AG85"/>
  <c r="AH85"/>
  <c r="D86"/>
  <c r="E86"/>
  <c r="F86"/>
  <c r="G86"/>
  <c r="T86" s="1"/>
  <c r="H86"/>
  <c r="U86" s="1"/>
  <c r="I86"/>
  <c r="V86" s="1"/>
  <c r="J86"/>
  <c r="W86" s="1"/>
  <c r="K86"/>
  <c r="X86" s="1"/>
  <c r="L86"/>
  <c r="Y86" s="1"/>
  <c r="R86"/>
  <c r="S86"/>
  <c r="Z86"/>
  <c r="AA86"/>
  <c r="AB86"/>
  <c r="AC86"/>
  <c r="AD86"/>
  <c r="AE86"/>
  <c r="AF86"/>
  <c r="AG86"/>
  <c r="AH86"/>
  <c r="D87"/>
  <c r="E87"/>
  <c r="R87" s="1"/>
  <c r="F87"/>
  <c r="S87" s="1"/>
  <c r="G87"/>
  <c r="T87" s="1"/>
  <c r="H87"/>
  <c r="U87" s="1"/>
  <c r="I87"/>
  <c r="J87"/>
  <c r="W87" s="1"/>
  <c r="K87"/>
  <c r="X87" s="1"/>
  <c r="L87"/>
  <c r="Y87" s="1"/>
  <c r="V87"/>
  <c r="Z87"/>
  <c r="AA87"/>
  <c r="AB87"/>
  <c r="AC87"/>
  <c r="AD87"/>
  <c r="AE87"/>
  <c r="AF87"/>
  <c r="AG87"/>
  <c r="AH87"/>
  <c r="D88"/>
  <c r="E88"/>
  <c r="R88" s="1"/>
  <c r="F88"/>
  <c r="S88" s="1"/>
  <c r="G88"/>
  <c r="T88" s="1"/>
  <c r="H88"/>
  <c r="U88" s="1"/>
  <c r="I88"/>
  <c r="V88" s="1"/>
  <c r="J88"/>
  <c r="W88" s="1"/>
  <c r="K88"/>
  <c r="X88" s="1"/>
  <c r="L88"/>
  <c r="Y88" s="1"/>
  <c r="Z88"/>
  <c r="AA88"/>
  <c r="AB88"/>
  <c r="AC88"/>
  <c r="AD88"/>
  <c r="AE88"/>
  <c r="AF88"/>
  <c r="AG88"/>
  <c r="AH88"/>
  <c r="D89"/>
  <c r="E89"/>
  <c r="R89" s="1"/>
  <c r="F89"/>
  <c r="G89"/>
  <c r="T89" s="1"/>
  <c r="H89"/>
  <c r="U89" s="1"/>
  <c r="I89"/>
  <c r="V89" s="1"/>
  <c r="J89"/>
  <c r="W89" s="1"/>
  <c r="K89"/>
  <c r="L89"/>
  <c r="Y89" s="1"/>
  <c r="X89"/>
  <c r="Z89"/>
  <c r="AA89"/>
  <c r="AB89"/>
  <c r="AC89"/>
  <c r="AD89"/>
  <c r="AE89"/>
  <c r="AF89"/>
  <c r="AG89"/>
  <c r="AH89"/>
  <c r="D90"/>
  <c r="Q90" s="1"/>
  <c r="E90"/>
  <c r="R90" s="1"/>
  <c r="F90"/>
  <c r="G90"/>
  <c r="T90" s="1"/>
  <c r="H90"/>
  <c r="I90"/>
  <c r="V90" s="1"/>
  <c r="J90"/>
  <c r="W90" s="1"/>
  <c r="K90"/>
  <c r="X90" s="1"/>
  <c r="L90"/>
  <c r="Y90" s="1"/>
  <c r="U90"/>
  <c r="Z90"/>
  <c r="AA90"/>
  <c r="AB90"/>
  <c r="AC90"/>
  <c r="AD90"/>
  <c r="AE90"/>
  <c r="AF90"/>
  <c r="AG90"/>
  <c r="AH90"/>
  <c r="D91"/>
  <c r="E91"/>
  <c r="F91"/>
  <c r="G91"/>
  <c r="H91"/>
  <c r="U91" s="1"/>
  <c r="I91"/>
  <c r="V91" s="1"/>
  <c r="J91"/>
  <c r="W91" s="1"/>
  <c r="K91"/>
  <c r="X91" s="1"/>
  <c r="L91"/>
  <c r="Y91" s="1"/>
  <c r="R91"/>
  <c r="S91"/>
  <c r="T91"/>
  <c r="Z91"/>
  <c r="AA91"/>
  <c r="AB91"/>
  <c r="AC91"/>
  <c r="AD91"/>
  <c r="AE91"/>
  <c r="AF91"/>
  <c r="AG91"/>
  <c r="AH91"/>
  <c r="D92"/>
  <c r="Q92" s="1"/>
  <c r="E92"/>
  <c r="R92" s="1"/>
  <c r="F92"/>
  <c r="G92"/>
  <c r="H92"/>
  <c r="U92" s="1"/>
  <c r="I92"/>
  <c r="V92" s="1"/>
  <c r="J92"/>
  <c r="W92" s="1"/>
  <c r="K92"/>
  <c r="X92" s="1"/>
  <c r="L92"/>
  <c r="Y92" s="1"/>
  <c r="S92"/>
  <c r="Z92"/>
  <c r="AA92"/>
  <c r="AB92"/>
  <c r="AC92"/>
  <c r="AD92"/>
  <c r="AE92"/>
  <c r="AF92"/>
  <c r="AG92"/>
  <c r="AH92"/>
  <c r="D93"/>
  <c r="E93"/>
  <c r="F93"/>
  <c r="S93" s="1"/>
  <c r="G93"/>
  <c r="H93"/>
  <c r="U93" s="1"/>
  <c r="J93"/>
  <c r="W93" s="1"/>
  <c r="K93"/>
  <c r="X93" s="1"/>
  <c r="L93"/>
  <c r="Q93"/>
  <c r="R93"/>
  <c r="T93"/>
  <c r="Y93"/>
  <c r="Z93"/>
  <c r="AA93"/>
  <c r="AB93"/>
  <c r="AC93"/>
  <c r="AD93"/>
  <c r="AE93"/>
  <c r="AF93"/>
  <c r="AG93"/>
  <c r="AH93"/>
  <c r="D94"/>
  <c r="Q94" s="1"/>
  <c r="E94"/>
  <c r="F94"/>
  <c r="S94" s="1"/>
  <c r="G94"/>
  <c r="T94" s="1"/>
  <c r="H94"/>
  <c r="U94" s="1"/>
  <c r="I94"/>
  <c r="V94" s="1"/>
  <c r="J94"/>
  <c r="W94" s="1"/>
  <c r="K94"/>
  <c r="X94" s="1"/>
  <c r="L94"/>
  <c r="Y94" s="1"/>
  <c r="R94"/>
  <c r="Z94"/>
  <c r="AA94"/>
  <c r="AB94"/>
  <c r="AC94"/>
  <c r="AD94"/>
  <c r="AE94"/>
  <c r="AF94"/>
  <c r="AG94"/>
  <c r="AH94"/>
  <c r="D95"/>
  <c r="E95"/>
  <c r="F95"/>
  <c r="G95"/>
  <c r="H95"/>
  <c r="U95" s="1"/>
  <c r="I95"/>
  <c r="V95" s="1"/>
  <c r="J95"/>
  <c r="W95" s="1"/>
  <c r="K95"/>
  <c r="X95" s="1"/>
  <c r="L95"/>
  <c r="Y95" s="1"/>
  <c r="R95"/>
  <c r="S95"/>
  <c r="Z95"/>
  <c r="AA95"/>
  <c r="AB95"/>
  <c r="AC95"/>
  <c r="AD95"/>
  <c r="AE95"/>
  <c r="AF95"/>
  <c r="AG95"/>
  <c r="AH95"/>
  <c r="D96"/>
  <c r="E96"/>
  <c r="R96" s="1"/>
  <c r="F96"/>
  <c r="G96"/>
  <c r="H96"/>
  <c r="U96" s="1"/>
  <c r="I96"/>
  <c r="V96" s="1"/>
  <c r="J96"/>
  <c r="W96" s="1"/>
  <c r="K96"/>
  <c r="X96" s="1"/>
  <c r="L96"/>
  <c r="Y96" s="1"/>
  <c r="Q96"/>
  <c r="S96"/>
  <c r="Z96"/>
  <c r="AA96"/>
  <c r="AB96"/>
  <c r="AC96"/>
  <c r="AD96"/>
  <c r="AE96"/>
  <c r="AF96"/>
  <c r="AG96"/>
  <c r="AH96"/>
  <c r="D97"/>
  <c r="Q97" s="1"/>
  <c r="E97"/>
  <c r="F97"/>
  <c r="S97" s="1"/>
  <c r="G97"/>
  <c r="T97" s="1"/>
  <c r="H97"/>
  <c r="U97" s="1"/>
  <c r="I97"/>
  <c r="J97"/>
  <c r="W97" s="1"/>
  <c r="K97"/>
  <c r="L97"/>
  <c r="Y97" s="1"/>
  <c r="R97"/>
  <c r="V97"/>
  <c r="X97"/>
  <c r="Z97"/>
  <c r="AA97"/>
  <c r="AB97"/>
  <c r="AC97"/>
  <c r="AD97"/>
  <c r="AE97"/>
  <c r="AF97"/>
  <c r="AG97"/>
  <c r="AH97"/>
  <c r="D98"/>
  <c r="Q98" s="1"/>
  <c r="E98"/>
  <c r="R98" s="1"/>
  <c r="F98"/>
  <c r="G98"/>
  <c r="T98" s="1"/>
  <c r="H98"/>
  <c r="U98" s="1"/>
  <c r="I98"/>
  <c r="V98" s="1"/>
  <c r="J98"/>
  <c r="W98" s="1"/>
  <c r="K98"/>
  <c r="X98" s="1"/>
  <c r="L98"/>
  <c r="Y98" s="1"/>
  <c r="Z98"/>
  <c r="AA98"/>
  <c r="AB98"/>
  <c r="AC98"/>
  <c r="AD98"/>
  <c r="AE98"/>
  <c r="AF98"/>
  <c r="AG98"/>
  <c r="AH98"/>
  <c r="D99"/>
  <c r="E99"/>
  <c r="F99"/>
  <c r="S99" s="1"/>
  <c r="G99"/>
  <c r="T99" s="1"/>
  <c r="H99"/>
  <c r="U99" s="1"/>
  <c r="I99"/>
  <c r="V99" s="1"/>
  <c r="J99"/>
  <c r="W99" s="1"/>
  <c r="K99"/>
  <c r="X99" s="1"/>
  <c r="L99"/>
  <c r="Y99" s="1"/>
  <c r="R99"/>
  <c r="Z99"/>
  <c r="AA99"/>
  <c r="AB99"/>
  <c r="AC99"/>
  <c r="AD99"/>
  <c r="AE99"/>
  <c r="AF99"/>
  <c r="AG99"/>
  <c r="AH99"/>
  <c r="D100"/>
  <c r="E100"/>
  <c r="R100" s="1"/>
  <c r="F100"/>
  <c r="G100"/>
  <c r="T100" s="1"/>
  <c r="H100"/>
  <c r="U100" s="1"/>
  <c r="I100"/>
  <c r="V100" s="1"/>
  <c r="J100"/>
  <c r="W100" s="1"/>
  <c r="K100"/>
  <c r="X100" s="1"/>
  <c r="L100"/>
  <c r="Y100" s="1"/>
  <c r="S100"/>
  <c r="Z100"/>
  <c r="AA100"/>
  <c r="AB100"/>
  <c r="AC100"/>
  <c r="AD100"/>
  <c r="AE100"/>
  <c r="AF100"/>
  <c r="AG100"/>
  <c r="AH100"/>
  <c r="D101"/>
  <c r="Q101" s="1"/>
  <c r="E101"/>
  <c r="R101" s="1"/>
  <c r="F101"/>
  <c r="S101" s="1"/>
  <c r="G101"/>
  <c r="T101" s="1"/>
  <c r="H101"/>
  <c r="U101" s="1"/>
  <c r="I101"/>
  <c r="J101"/>
  <c r="W101" s="1"/>
  <c r="K101"/>
  <c r="L101"/>
  <c r="Y101" s="1"/>
  <c r="V101"/>
  <c r="X101"/>
  <c r="Z101"/>
  <c r="AA101"/>
  <c r="AB101"/>
  <c r="AC101"/>
  <c r="AD101"/>
  <c r="AE101"/>
  <c r="AF101"/>
  <c r="AG101"/>
  <c r="AH101"/>
  <c r="D102"/>
  <c r="Q102" s="1"/>
  <c r="E102"/>
  <c r="F102"/>
  <c r="S102" s="1"/>
  <c r="G102"/>
  <c r="T102" s="1"/>
  <c r="H102"/>
  <c r="U102" s="1"/>
  <c r="I102"/>
  <c r="V102" s="1"/>
  <c r="J102"/>
  <c r="K102"/>
  <c r="X102" s="1"/>
  <c r="L102"/>
  <c r="Y102" s="1"/>
  <c r="Z102"/>
  <c r="AA102"/>
  <c r="AB102"/>
  <c r="AC102"/>
  <c r="AD102"/>
  <c r="AE102"/>
  <c r="AF102"/>
  <c r="AG102"/>
  <c r="AH102"/>
  <c r="D103"/>
  <c r="E103"/>
  <c r="F103"/>
  <c r="G103"/>
  <c r="T103" s="1"/>
  <c r="H103"/>
  <c r="U103" s="1"/>
  <c r="I103"/>
  <c r="V103" s="1"/>
  <c r="J103"/>
  <c r="W103" s="1"/>
  <c r="K103"/>
  <c r="X103" s="1"/>
  <c r="L103"/>
  <c r="Y103" s="1"/>
  <c r="R103"/>
  <c r="S103"/>
  <c r="Z103"/>
  <c r="AA103"/>
  <c r="AB103"/>
  <c r="AC103"/>
  <c r="AD103"/>
  <c r="AE103"/>
  <c r="AF103"/>
  <c r="AG103"/>
  <c r="AH103"/>
  <c r="D104"/>
  <c r="E104"/>
  <c r="R104" s="1"/>
  <c r="F104"/>
  <c r="G104"/>
  <c r="T104" s="1"/>
  <c r="H104"/>
  <c r="U104" s="1"/>
  <c r="I104"/>
  <c r="V104" s="1"/>
  <c r="J104"/>
  <c r="K104"/>
  <c r="X104" s="1"/>
  <c r="L104"/>
  <c r="S104"/>
  <c r="Y104"/>
  <c r="Z104"/>
  <c r="AA104"/>
  <c r="AB104"/>
  <c r="AC104"/>
  <c r="AD104"/>
  <c r="AE104"/>
  <c r="AF104"/>
  <c r="AG104"/>
  <c r="AH104"/>
  <c r="D105"/>
  <c r="Q105" s="1"/>
  <c r="E105"/>
  <c r="R105" s="1"/>
  <c r="F105"/>
  <c r="S105" s="1"/>
  <c r="G105"/>
  <c r="T105" s="1"/>
  <c r="H105"/>
  <c r="U105" s="1"/>
  <c r="I105"/>
  <c r="V105" s="1"/>
  <c r="J105"/>
  <c r="W105" s="1"/>
  <c r="K105"/>
  <c r="X105" s="1"/>
  <c r="L105"/>
  <c r="Y105" s="1"/>
  <c r="Z105"/>
  <c r="AA105"/>
  <c r="AB105"/>
  <c r="AC105"/>
  <c r="AD105"/>
  <c r="AE105"/>
  <c r="AF105"/>
  <c r="AG105"/>
  <c r="AH105"/>
  <c r="D106"/>
  <c r="Q106" s="1"/>
  <c r="E106"/>
  <c r="F106"/>
  <c r="S106" s="1"/>
  <c r="G106"/>
  <c r="T106" s="1"/>
  <c r="H106"/>
  <c r="U106" s="1"/>
  <c r="I106"/>
  <c r="V106" s="1"/>
  <c r="J106"/>
  <c r="K106"/>
  <c r="X106" s="1"/>
  <c r="L106"/>
  <c r="Y106" s="1"/>
  <c r="Z106"/>
  <c r="AA106"/>
  <c r="AB106"/>
  <c r="AC106"/>
  <c r="AD106"/>
  <c r="AE106"/>
  <c r="AF106"/>
  <c r="AG106"/>
  <c r="AH106"/>
  <c r="D107"/>
  <c r="E107"/>
  <c r="G107"/>
  <c r="T107" s="1"/>
  <c r="H107"/>
  <c r="U107" s="1"/>
  <c r="J107"/>
  <c r="W107" s="1"/>
  <c r="L107"/>
  <c r="Y107" s="1"/>
  <c r="R107"/>
  <c r="Z107"/>
  <c r="AA107"/>
  <c r="AB107"/>
  <c r="AC107"/>
  <c r="AD107"/>
  <c r="AE107"/>
  <c r="AF107"/>
  <c r="AG107"/>
  <c r="AH107"/>
  <c r="D108"/>
  <c r="Q108" s="1"/>
  <c r="E108"/>
  <c r="R108" s="1"/>
  <c r="F108"/>
  <c r="S108" s="1"/>
  <c r="G108"/>
  <c r="H108"/>
  <c r="U108" s="1"/>
  <c r="I108"/>
  <c r="V108" s="1"/>
  <c r="J108"/>
  <c r="W108" s="1"/>
  <c r="K108"/>
  <c r="X108" s="1"/>
  <c r="L108"/>
  <c r="Y108" s="1"/>
  <c r="Z108"/>
  <c r="AA108"/>
  <c r="AB108"/>
  <c r="AC108"/>
  <c r="AD108"/>
  <c r="AE108"/>
  <c r="AF108"/>
  <c r="AG108"/>
  <c r="AH108"/>
  <c r="D109"/>
  <c r="Q109" s="1"/>
  <c r="E109"/>
  <c r="R109" s="1"/>
  <c r="F109"/>
  <c r="S109" s="1"/>
  <c r="G109"/>
  <c r="T109" s="1"/>
  <c r="H109"/>
  <c r="U109" s="1"/>
  <c r="I109"/>
  <c r="V109" s="1"/>
  <c r="J109"/>
  <c r="W109" s="1"/>
  <c r="K109"/>
  <c r="X109" s="1"/>
  <c r="L109"/>
  <c r="Y109" s="1"/>
  <c r="Z109"/>
  <c r="AA109"/>
  <c r="AB109"/>
  <c r="AC109"/>
  <c r="AD109"/>
  <c r="AE109"/>
  <c r="AF109"/>
  <c r="AG109"/>
  <c r="AH109"/>
  <c r="D110"/>
  <c r="Q110" s="1"/>
  <c r="E110"/>
  <c r="R110" s="1"/>
  <c r="F110"/>
  <c r="S110" s="1"/>
  <c r="G110"/>
  <c r="T110" s="1"/>
  <c r="H110"/>
  <c r="U110" s="1"/>
  <c r="I110"/>
  <c r="V110" s="1"/>
  <c r="J110"/>
  <c r="K110"/>
  <c r="X110" s="1"/>
  <c r="L110"/>
  <c r="Y110" s="1"/>
  <c r="Z110"/>
  <c r="AA110"/>
  <c r="AB110"/>
  <c r="AC110"/>
  <c r="AD110"/>
  <c r="AE110"/>
  <c r="AF110"/>
  <c r="AG110"/>
  <c r="AH110"/>
  <c r="D111"/>
  <c r="E111"/>
  <c r="F111"/>
  <c r="S111" s="1"/>
  <c r="G111"/>
  <c r="T111" s="1"/>
  <c r="H111"/>
  <c r="U111" s="1"/>
  <c r="I111"/>
  <c r="V111" s="1"/>
  <c r="J111"/>
  <c r="W111" s="1"/>
  <c r="K111"/>
  <c r="X111" s="1"/>
  <c r="L111"/>
  <c r="Y111" s="1"/>
  <c r="R111"/>
  <c r="Z111"/>
  <c r="AA111"/>
  <c r="AB111"/>
  <c r="AC111"/>
  <c r="AD111"/>
  <c r="AE111"/>
  <c r="AF111"/>
  <c r="AG111"/>
  <c r="AH111"/>
  <c r="D112"/>
  <c r="E112"/>
  <c r="R112" s="1"/>
  <c r="F112"/>
  <c r="S112" s="1"/>
  <c r="G112"/>
  <c r="T112" s="1"/>
  <c r="H112"/>
  <c r="U112" s="1"/>
  <c r="I112"/>
  <c r="V112" s="1"/>
  <c r="J112"/>
  <c r="W112" s="1"/>
  <c r="K112"/>
  <c r="X112" s="1"/>
  <c r="L112"/>
  <c r="Y112" s="1"/>
  <c r="Z112"/>
  <c r="AA112"/>
  <c r="AB112"/>
  <c r="AC112"/>
  <c r="AD112"/>
  <c r="AE112"/>
  <c r="AF112"/>
  <c r="AG112"/>
  <c r="AH112"/>
  <c r="D113"/>
  <c r="E113"/>
  <c r="F113"/>
  <c r="S113" s="1"/>
  <c r="G113"/>
  <c r="T113" s="1"/>
  <c r="H113"/>
  <c r="U113" s="1"/>
  <c r="I113"/>
  <c r="J113"/>
  <c r="W113" s="1"/>
  <c r="K113"/>
  <c r="X113" s="1"/>
  <c r="L113"/>
  <c r="Y113" s="1"/>
  <c r="R113"/>
  <c r="V113"/>
  <c r="Z113"/>
  <c r="AA113"/>
  <c r="AB113"/>
  <c r="AC113"/>
  <c r="AD113"/>
  <c r="AE113"/>
  <c r="AF113"/>
  <c r="AG113"/>
  <c r="AH113"/>
  <c r="D114"/>
  <c r="Q114" s="1"/>
  <c r="E114"/>
  <c r="R114" s="1"/>
  <c r="F114"/>
  <c r="S114" s="1"/>
  <c r="G114"/>
  <c r="H114"/>
  <c r="U114" s="1"/>
  <c r="I114"/>
  <c r="J114"/>
  <c r="W114" s="1"/>
  <c r="K114"/>
  <c r="X114" s="1"/>
  <c r="L114"/>
  <c r="Y114" s="1"/>
  <c r="V114"/>
  <c r="Z114"/>
  <c r="AA114"/>
  <c r="AB114"/>
  <c r="AC114"/>
  <c r="AD114"/>
  <c r="AE114"/>
  <c r="AF114"/>
  <c r="AG114"/>
  <c r="AH114"/>
  <c r="D115"/>
  <c r="E115"/>
  <c r="F115"/>
  <c r="S115" s="1"/>
  <c r="G115"/>
  <c r="T115" s="1"/>
  <c r="H115"/>
  <c r="U115" s="1"/>
  <c r="I115"/>
  <c r="V115" s="1"/>
  <c r="J115"/>
  <c r="W115" s="1"/>
  <c r="K115"/>
  <c r="X115" s="1"/>
  <c r="L115"/>
  <c r="Y115" s="1"/>
  <c r="R115"/>
  <c r="Z115"/>
  <c r="AA115"/>
  <c r="AB115"/>
  <c r="AC115"/>
  <c r="AD115"/>
  <c r="AE115"/>
  <c r="AF115"/>
  <c r="AG115"/>
  <c r="AH115"/>
  <c r="D116"/>
  <c r="Q116" s="1"/>
  <c r="E116"/>
  <c r="R116" s="1"/>
  <c r="F116"/>
  <c r="G116"/>
  <c r="T116" s="1"/>
  <c r="H116"/>
  <c r="U116" s="1"/>
  <c r="I116"/>
  <c r="V116" s="1"/>
  <c r="J116"/>
  <c r="K116"/>
  <c r="X116" s="1"/>
  <c r="L116"/>
  <c r="Y116" s="1"/>
  <c r="S116"/>
  <c r="Z116"/>
  <c r="AA116"/>
  <c r="AB116"/>
  <c r="AC116"/>
  <c r="AD116"/>
  <c r="AE116"/>
  <c r="AF116"/>
  <c r="AG116"/>
  <c r="AH116"/>
  <c r="D117"/>
  <c r="E117"/>
  <c r="F117"/>
  <c r="S117" s="1"/>
  <c r="G117"/>
  <c r="T117" s="1"/>
  <c r="H117"/>
  <c r="U117" s="1"/>
  <c r="I117"/>
  <c r="J117"/>
  <c r="W117" s="1"/>
  <c r="K117"/>
  <c r="X117" s="1"/>
  <c r="L117"/>
  <c r="Y117" s="1"/>
  <c r="R117"/>
  <c r="V117"/>
  <c r="Z117"/>
  <c r="AA117"/>
  <c r="AB117"/>
  <c r="AC117"/>
  <c r="AD117"/>
  <c r="AE117"/>
  <c r="AF117"/>
  <c r="AG117"/>
  <c r="AH117"/>
  <c r="D118"/>
  <c r="Q118" s="1"/>
  <c r="E118"/>
  <c r="R118" s="1"/>
  <c r="F118"/>
  <c r="S118" s="1"/>
  <c r="G118"/>
  <c r="T118" s="1"/>
  <c r="H118"/>
  <c r="U118" s="1"/>
  <c r="I118"/>
  <c r="V118" s="1"/>
  <c r="J118"/>
  <c r="K118"/>
  <c r="X118" s="1"/>
  <c r="L118"/>
  <c r="Y118" s="1"/>
  <c r="Z118"/>
  <c r="AA118"/>
  <c r="AB118"/>
  <c r="AC118"/>
  <c r="AD118"/>
  <c r="AE118"/>
  <c r="AF118"/>
  <c r="AG118"/>
  <c r="AH118"/>
  <c r="D119"/>
  <c r="E119"/>
  <c r="F119"/>
  <c r="G119"/>
  <c r="T119" s="1"/>
  <c r="H119"/>
  <c r="U119" s="1"/>
  <c r="I119"/>
  <c r="J119"/>
  <c r="W119" s="1"/>
  <c r="K119"/>
  <c r="X119" s="1"/>
  <c r="L119"/>
  <c r="Y119" s="1"/>
  <c r="R119"/>
  <c r="S119"/>
  <c r="V119"/>
  <c r="Z119"/>
  <c r="AA119"/>
  <c r="AB119"/>
  <c r="AC119"/>
  <c r="AD119"/>
  <c r="AE119"/>
  <c r="AF119"/>
  <c r="AG119"/>
  <c r="AH119"/>
  <c r="D120"/>
  <c r="Q120" s="1"/>
  <c r="E120"/>
  <c r="R120" s="1"/>
  <c r="F120"/>
  <c r="S120" s="1"/>
  <c r="G120"/>
  <c r="T120" s="1"/>
  <c r="H120"/>
  <c r="U120" s="1"/>
  <c r="I120"/>
  <c r="V120" s="1"/>
  <c r="J120"/>
  <c r="K120"/>
  <c r="X120" s="1"/>
  <c r="L120"/>
  <c r="Y120" s="1"/>
  <c r="Z120"/>
  <c r="AA120"/>
  <c r="AB120"/>
  <c r="AC120"/>
  <c r="AD120"/>
  <c r="AE120"/>
  <c r="AF120"/>
  <c r="AG120"/>
  <c r="AH120"/>
  <c r="D121"/>
  <c r="E121"/>
  <c r="F121"/>
  <c r="S121" s="1"/>
  <c r="G121"/>
  <c r="T121" s="1"/>
  <c r="H121"/>
  <c r="U121" s="1"/>
  <c r="I121"/>
  <c r="J121"/>
  <c r="W121" s="1"/>
  <c r="K121"/>
  <c r="X121" s="1"/>
  <c r="L121"/>
  <c r="Y121" s="1"/>
  <c r="R121"/>
  <c r="V121"/>
  <c r="Z121"/>
  <c r="AA121"/>
  <c r="AB121"/>
  <c r="AC121"/>
  <c r="AD121"/>
  <c r="AE121"/>
  <c r="AF121"/>
  <c r="AG121"/>
  <c r="AH121"/>
  <c r="D122"/>
  <c r="Q122" s="1"/>
  <c r="E122"/>
  <c r="R122" s="1"/>
  <c r="F122"/>
  <c r="G122"/>
  <c r="T122" s="1"/>
  <c r="H122"/>
  <c r="U122" s="1"/>
  <c r="I122"/>
  <c r="V122" s="1"/>
  <c r="J122"/>
  <c r="W122" s="1"/>
  <c r="K122"/>
  <c r="X122" s="1"/>
  <c r="L122"/>
  <c r="Y122" s="1"/>
  <c r="Z122"/>
  <c r="AA122"/>
  <c r="AB122"/>
  <c r="AC122"/>
  <c r="AD122"/>
  <c r="AE122"/>
  <c r="AF122"/>
  <c r="AG122"/>
  <c r="AH122"/>
  <c r="D123"/>
  <c r="E123"/>
  <c r="F123"/>
  <c r="S123" s="1"/>
  <c r="G123"/>
  <c r="T123" s="1"/>
  <c r="H123"/>
  <c r="U123" s="1"/>
  <c r="I123"/>
  <c r="V123" s="1"/>
  <c r="J123"/>
  <c r="W123" s="1"/>
  <c r="K123"/>
  <c r="X123" s="1"/>
  <c r="L123"/>
  <c r="Y123" s="1"/>
  <c r="R123"/>
  <c r="Z123"/>
  <c r="AA123"/>
  <c r="AB123"/>
  <c r="AC123"/>
  <c r="AD123"/>
  <c r="AE123"/>
  <c r="AF123"/>
  <c r="AG123"/>
  <c r="AH123"/>
  <c r="D124"/>
  <c r="E124"/>
  <c r="F124"/>
  <c r="G124"/>
  <c r="T124" s="1"/>
  <c r="H124"/>
  <c r="I124"/>
  <c r="V124" s="1"/>
  <c r="J124"/>
  <c r="K124"/>
  <c r="X124" s="1"/>
  <c r="L124"/>
  <c r="Q124"/>
  <c r="S124"/>
  <c r="U124"/>
  <c r="Y124"/>
  <c r="Z124"/>
  <c r="AA124"/>
  <c r="AB124"/>
  <c r="AC124"/>
  <c r="AD124"/>
  <c r="AE124"/>
  <c r="AF124"/>
  <c r="AG124"/>
  <c r="AH124"/>
  <c r="D125"/>
  <c r="Q125" s="1"/>
  <c r="E125"/>
  <c r="F125"/>
  <c r="S125" s="1"/>
  <c r="G125"/>
  <c r="T125" s="1"/>
  <c r="H125"/>
  <c r="U125" s="1"/>
  <c r="I125"/>
  <c r="V125" s="1"/>
  <c r="J125"/>
  <c r="W125" s="1"/>
  <c r="K125"/>
  <c r="X125" s="1"/>
  <c r="L125"/>
  <c r="Y125" s="1"/>
  <c r="R125"/>
  <c r="Z125"/>
  <c r="AA125"/>
  <c r="AB125"/>
  <c r="AC125"/>
  <c r="AD125"/>
  <c r="AE125"/>
  <c r="AF125"/>
  <c r="AG125"/>
  <c r="AH125"/>
  <c r="D126"/>
  <c r="Q126" s="1"/>
  <c r="E126"/>
  <c r="F126"/>
  <c r="S126" s="1"/>
  <c r="G126"/>
  <c r="T126" s="1"/>
  <c r="H126"/>
  <c r="U126" s="1"/>
  <c r="I126"/>
  <c r="V126" s="1"/>
  <c r="J126"/>
  <c r="W126" s="1"/>
  <c r="K126"/>
  <c r="X126" s="1"/>
  <c r="L126"/>
  <c r="Y126" s="1"/>
  <c r="R126"/>
  <c r="Z126"/>
  <c r="AA126"/>
  <c r="AB126"/>
  <c r="AC126"/>
  <c r="AD126"/>
  <c r="AE126"/>
  <c r="AF126"/>
  <c r="AG126"/>
  <c r="AH126"/>
  <c r="D127"/>
  <c r="E127"/>
  <c r="F127"/>
  <c r="S127" s="1"/>
  <c r="G127"/>
  <c r="H127"/>
  <c r="U127" s="1"/>
  <c r="I127"/>
  <c r="V127" s="1"/>
  <c r="J127"/>
  <c r="W127" s="1"/>
  <c r="K127"/>
  <c r="X127" s="1"/>
  <c r="L127"/>
  <c r="Y127" s="1"/>
  <c r="R127"/>
  <c r="Z127"/>
  <c r="AA127"/>
  <c r="AB127"/>
  <c r="AC127"/>
  <c r="AD127"/>
  <c r="AE127"/>
  <c r="AF127"/>
  <c r="AG127"/>
  <c r="AH127"/>
  <c r="D128"/>
  <c r="Q128" s="1"/>
  <c r="E128"/>
  <c r="R128" s="1"/>
  <c r="F128"/>
  <c r="G128"/>
  <c r="T128" s="1"/>
  <c r="H128"/>
  <c r="U128" s="1"/>
  <c r="I128"/>
  <c r="V128" s="1"/>
  <c r="J128"/>
  <c r="W128" s="1"/>
  <c r="K128"/>
  <c r="X128" s="1"/>
  <c r="L128"/>
  <c r="Y128" s="1"/>
  <c r="S128"/>
  <c r="Z128"/>
  <c r="AA128"/>
  <c r="AB128"/>
  <c r="AC128"/>
  <c r="AD128"/>
  <c r="AE128"/>
  <c r="AF128"/>
  <c r="AG128"/>
  <c r="AH128"/>
  <c r="D129"/>
  <c r="Q129" s="1"/>
  <c r="E129"/>
  <c r="F129"/>
  <c r="S129" s="1"/>
  <c r="G129"/>
  <c r="H129"/>
  <c r="U129" s="1"/>
  <c r="I129"/>
  <c r="J129"/>
  <c r="W129" s="1"/>
  <c r="K129"/>
  <c r="X129" s="1"/>
  <c r="L129"/>
  <c r="Y129" s="1"/>
  <c r="R129"/>
  <c r="T129"/>
  <c r="V129"/>
  <c r="Z129"/>
  <c r="AA129"/>
  <c r="AB129"/>
  <c r="AC129"/>
  <c r="AD129"/>
  <c r="AE129"/>
  <c r="AF129"/>
  <c r="AG129"/>
  <c r="AH129"/>
  <c r="D130"/>
  <c r="E130"/>
  <c r="R130" s="1"/>
  <c r="F130"/>
  <c r="G130"/>
  <c r="T130" s="1"/>
  <c r="H130"/>
  <c r="I130"/>
  <c r="V130" s="1"/>
  <c r="J130"/>
  <c r="W130" s="1"/>
  <c r="K130"/>
  <c r="X130" s="1"/>
  <c r="L130"/>
  <c r="Y130" s="1"/>
  <c r="Q130"/>
  <c r="U130"/>
  <c r="Z130"/>
  <c r="AA130"/>
  <c r="AB130"/>
  <c r="AC130"/>
  <c r="AD130"/>
  <c r="AE130"/>
  <c r="AF130"/>
  <c r="AG130"/>
  <c r="AH130"/>
  <c r="D131"/>
  <c r="E131"/>
  <c r="F131"/>
  <c r="G131"/>
  <c r="T131" s="1"/>
  <c r="H131"/>
  <c r="U131" s="1"/>
  <c r="I131"/>
  <c r="V131" s="1"/>
  <c r="J131"/>
  <c r="W131" s="1"/>
  <c r="K131"/>
  <c r="X131" s="1"/>
  <c r="L131"/>
  <c r="Y131" s="1"/>
  <c r="R131"/>
  <c r="Z131"/>
  <c r="AA131"/>
  <c r="AB131"/>
  <c r="AC131"/>
  <c r="AD131"/>
  <c r="AE131"/>
  <c r="AF131"/>
  <c r="AG131"/>
  <c r="AH131"/>
  <c r="D132"/>
  <c r="E132"/>
  <c r="R132" s="1"/>
  <c r="F132"/>
  <c r="S132" s="1"/>
  <c r="G132"/>
  <c r="T132" s="1"/>
  <c r="H132"/>
  <c r="U132" s="1"/>
  <c r="I132"/>
  <c r="V132" s="1"/>
  <c r="J132"/>
  <c r="K132"/>
  <c r="X132" s="1"/>
  <c r="L132"/>
  <c r="Y132" s="1"/>
  <c r="Z132"/>
  <c r="AA132"/>
  <c r="AB132"/>
  <c r="AC132"/>
  <c r="AD132"/>
  <c r="AE132"/>
  <c r="AF132"/>
  <c r="AG132"/>
  <c r="AH132"/>
  <c r="D133"/>
  <c r="Q133" s="1"/>
  <c r="E133"/>
  <c r="R133" s="1"/>
  <c r="F133"/>
  <c r="S133" s="1"/>
  <c r="G133"/>
  <c r="H133"/>
  <c r="U133" s="1"/>
  <c r="I133"/>
  <c r="V133" s="1"/>
  <c r="J133"/>
  <c r="W133" s="1"/>
  <c r="K133"/>
  <c r="X133" s="1"/>
  <c r="L133"/>
  <c r="Y133" s="1"/>
  <c r="T133"/>
  <c r="Z133"/>
  <c r="AA133"/>
  <c r="AB133"/>
  <c r="AC133"/>
  <c r="AD133"/>
  <c r="AE133"/>
  <c r="AF133"/>
  <c r="AG133"/>
  <c r="AH133"/>
  <c r="D134"/>
  <c r="E134"/>
  <c r="F134"/>
  <c r="G134"/>
  <c r="T134" s="1"/>
  <c r="H134"/>
  <c r="U134" s="1"/>
  <c r="I134"/>
  <c r="V134" s="1"/>
  <c r="J134"/>
  <c r="W134" s="1"/>
  <c r="K134"/>
  <c r="X134" s="1"/>
  <c r="L134"/>
  <c r="Y134" s="1"/>
  <c r="R134"/>
  <c r="S134"/>
  <c r="Z134"/>
  <c r="AA134"/>
  <c r="AB134"/>
  <c r="AC134"/>
  <c r="AD134"/>
  <c r="AE134"/>
  <c r="AF134"/>
  <c r="AG134"/>
  <c r="AH134"/>
  <c r="D135"/>
  <c r="Q135" s="1"/>
  <c r="E135"/>
  <c r="R135" s="1"/>
  <c r="F135"/>
  <c r="S135" s="1"/>
  <c r="G135"/>
  <c r="T135" s="1"/>
  <c r="H135"/>
  <c r="U135" s="1"/>
  <c r="I135"/>
  <c r="V135" s="1"/>
  <c r="J135"/>
  <c r="K135"/>
  <c r="X135" s="1"/>
  <c r="L135"/>
  <c r="Y135" s="1"/>
  <c r="Z135"/>
  <c r="AA135"/>
  <c r="AB135"/>
  <c r="AC135"/>
  <c r="AD135"/>
  <c r="AE135"/>
  <c r="AF135"/>
  <c r="AG135"/>
  <c r="AH135"/>
  <c r="D136"/>
  <c r="Q136" s="1"/>
  <c r="E136"/>
  <c r="R136" s="1"/>
  <c r="F136"/>
  <c r="G136"/>
  <c r="T136" s="1"/>
  <c r="H136"/>
  <c r="U136" s="1"/>
  <c r="I136"/>
  <c r="V136" s="1"/>
  <c r="J136"/>
  <c r="W136" s="1"/>
  <c r="K136"/>
  <c r="X136" s="1"/>
  <c r="L136"/>
  <c r="Y136"/>
  <c r="Z136"/>
  <c r="AA136"/>
  <c r="AB136"/>
  <c r="AC136"/>
  <c r="AD136"/>
  <c r="AE136"/>
  <c r="AF136"/>
  <c r="AG136"/>
  <c r="AH136"/>
  <c r="D137"/>
  <c r="E137"/>
  <c r="R137" s="1"/>
  <c r="F137"/>
  <c r="G137"/>
  <c r="T137" s="1"/>
  <c r="H137"/>
  <c r="U137" s="1"/>
  <c r="I137"/>
  <c r="V137" s="1"/>
  <c r="J137"/>
  <c r="W137" s="1"/>
  <c r="K137"/>
  <c r="X137" s="1"/>
  <c r="L137"/>
  <c r="Y137" s="1"/>
  <c r="Q137"/>
  <c r="Z137"/>
  <c r="AA137"/>
  <c r="AB137"/>
  <c r="AC137"/>
  <c r="AD137"/>
  <c r="AE137"/>
  <c r="AF137"/>
  <c r="AG137"/>
  <c r="AH137"/>
  <c r="D138"/>
  <c r="E138"/>
  <c r="F138"/>
  <c r="S138" s="1"/>
  <c r="G138"/>
  <c r="T138" s="1"/>
  <c r="H138"/>
  <c r="U138" s="1"/>
  <c r="I138"/>
  <c r="V138" s="1"/>
  <c r="J138"/>
  <c r="W138" s="1"/>
  <c r="K138"/>
  <c r="X138" s="1"/>
  <c r="L138"/>
  <c r="Y138" s="1"/>
  <c r="R138"/>
  <c r="Z138"/>
  <c r="AA138"/>
  <c r="AB138"/>
  <c r="AC138"/>
  <c r="AD138"/>
  <c r="AE138"/>
  <c r="AF138"/>
  <c r="AG138"/>
  <c r="AH138"/>
  <c r="D139"/>
  <c r="Q139" s="1"/>
  <c r="E139"/>
  <c r="R139" s="1"/>
  <c r="F139"/>
  <c r="S139" s="1"/>
  <c r="G139"/>
  <c r="H139"/>
  <c r="U139" s="1"/>
  <c r="I139"/>
  <c r="V139" s="1"/>
  <c r="J139"/>
  <c r="W139" s="1"/>
  <c r="K139"/>
  <c r="X139" s="1"/>
  <c r="L139"/>
  <c r="Y139" s="1"/>
  <c r="Z139"/>
  <c r="AA139"/>
  <c r="AB139"/>
  <c r="AC139"/>
  <c r="AD139"/>
  <c r="AE139"/>
  <c r="AF139"/>
  <c r="AG139"/>
  <c r="AH139"/>
  <c r="D140"/>
  <c r="Q140" s="1"/>
  <c r="E140"/>
  <c r="R140" s="1"/>
  <c r="F140"/>
  <c r="S140" s="1"/>
  <c r="G140"/>
  <c r="T140" s="1"/>
  <c r="H140"/>
  <c r="U140" s="1"/>
  <c r="I140"/>
  <c r="V140" s="1"/>
  <c r="J140"/>
  <c r="W140" s="1"/>
  <c r="K140"/>
  <c r="X140" s="1"/>
  <c r="L140"/>
  <c r="Y140" s="1"/>
  <c r="Z140"/>
  <c r="AA140"/>
  <c r="AB140"/>
  <c r="AC140"/>
  <c r="AD140"/>
  <c r="AE140"/>
  <c r="AF140"/>
  <c r="AG140"/>
  <c r="AH140"/>
  <c r="D141"/>
  <c r="Q141" s="1"/>
  <c r="E141"/>
  <c r="R141" s="1"/>
  <c r="F141"/>
  <c r="S141" s="1"/>
  <c r="G141"/>
  <c r="T141" s="1"/>
  <c r="H141"/>
  <c r="U141" s="1"/>
  <c r="I141"/>
  <c r="V141" s="1"/>
  <c r="J141"/>
  <c r="W141" s="1"/>
  <c r="K141"/>
  <c r="X141" s="1"/>
  <c r="L141"/>
  <c r="Y141" s="1"/>
  <c r="Z141"/>
  <c r="AA141"/>
  <c r="AB141"/>
  <c r="AC141"/>
  <c r="AD141"/>
  <c r="AE141"/>
  <c r="AF141"/>
  <c r="AG141"/>
  <c r="AH141"/>
  <c r="D142"/>
  <c r="E142"/>
  <c r="F142"/>
  <c r="S142" s="1"/>
  <c r="G142"/>
  <c r="H142"/>
  <c r="U142" s="1"/>
  <c r="I142"/>
  <c r="V142" s="1"/>
  <c r="J142"/>
  <c r="W142" s="1"/>
  <c r="K142"/>
  <c r="X142" s="1"/>
  <c r="L142"/>
  <c r="Y142" s="1"/>
  <c r="R142"/>
  <c r="Z142"/>
  <c r="AA142"/>
  <c r="AB142"/>
  <c r="AC142"/>
  <c r="AD142"/>
  <c r="AE142"/>
  <c r="AF142"/>
  <c r="AG142"/>
  <c r="AH142"/>
  <c r="D143"/>
  <c r="Q143" s="1"/>
  <c r="E143"/>
  <c r="R143" s="1"/>
  <c r="F143"/>
  <c r="S143" s="1"/>
  <c r="G143"/>
  <c r="T143" s="1"/>
  <c r="H143"/>
  <c r="U143" s="1"/>
  <c r="I143"/>
  <c r="V143" s="1"/>
  <c r="J143"/>
  <c r="W143" s="1"/>
  <c r="K143"/>
  <c r="X143" s="1"/>
  <c r="L143"/>
  <c r="Y143" s="1"/>
  <c r="Z143"/>
  <c r="AA143"/>
  <c r="AB143"/>
  <c r="AC143"/>
  <c r="AD143"/>
  <c r="AE143"/>
  <c r="AF143"/>
  <c r="AG143"/>
  <c r="AH143"/>
  <c r="D144"/>
  <c r="Q144" s="1"/>
  <c r="E144"/>
  <c r="R144" s="1"/>
  <c r="F144"/>
  <c r="S144" s="1"/>
  <c r="G144"/>
  <c r="T144" s="1"/>
  <c r="H144"/>
  <c r="U144" s="1"/>
  <c r="I144"/>
  <c r="V144" s="1"/>
  <c r="J144"/>
  <c r="W144" s="1"/>
  <c r="K144"/>
  <c r="X144" s="1"/>
  <c r="L144"/>
  <c r="Y144" s="1"/>
  <c r="Z144"/>
  <c r="AA144"/>
  <c r="AB144"/>
  <c r="AC144"/>
  <c r="AD144"/>
  <c r="AE144"/>
  <c r="AF144"/>
  <c r="AG144"/>
  <c r="AH144"/>
  <c r="D145"/>
  <c r="Q145" s="1"/>
  <c r="E145"/>
  <c r="R145" s="1"/>
  <c r="F145"/>
  <c r="S145" s="1"/>
  <c r="G145"/>
  <c r="T145" s="1"/>
  <c r="H145"/>
  <c r="I145"/>
  <c r="J145"/>
  <c r="W145" s="1"/>
  <c r="K145"/>
  <c r="X145" s="1"/>
  <c r="L145"/>
  <c r="U145"/>
  <c r="V145"/>
  <c r="Y145"/>
  <c r="Z145"/>
  <c r="AA145"/>
  <c r="AB145"/>
  <c r="AC145"/>
  <c r="AD145"/>
  <c r="AE145"/>
  <c r="AF145"/>
  <c r="AG145"/>
  <c r="AH145"/>
  <c r="D146"/>
  <c r="E146"/>
  <c r="F146"/>
  <c r="S146" s="1"/>
  <c r="G146"/>
  <c r="T146" s="1"/>
  <c r="H146"/>
  <c r="U146" s="1"/>
  <c r="I146"/>
  <c r="V146" s="1"/>
  <c r="J146"/>
  <c r="W146" s="1"/>
  <c r="K146"/>
  <c r="X146" s="1"/>
  <c r="L146"/>
  <c r="Y146" s="1"/>
  <c r="R146"/>
  <c r="Z146"/>
  <c r="AA146"/>
  <c r="AB146"/>
  <c r="AC146"/>
  <c r="AD146"/>
  <c r="AE146"/>
  <c r="AF146"/>
  <c r="AG146"/>
  <c r="AH146"/>
  <c r="D147"/>
  <c r="Q147" s="1"/>
  <c r="E147"/>
  <c r="R147" s="1"/>
  <c r="F147"/>
  <c r="S147" s="1"/>
  <c r="G147"/>
  <c r="T147" s="1"/>
  <c r="H147"/>
  <c r="U147" s="1"/>
  <c r="I147"/>
  <c r="V147" s="1"/>
  <c r="J147"/>
  <c r="K147"/>
  <c r="L147"/>
  <c r="Y147" s="1"/>
  <c r="X147"/>
  <c r="Z147"/>
  <c r="AA147"/>
  <c r="AB147"/>
  <c r="AC147"/>
  <c r="AD147"/>
  <c r="AE147"/>
  <c r="AF147"/>
  <c r="AG147"/>
  <c r="AH147"/>
  <c r="D148"/>
  <c r="Q148" s="1"/>
  <c r="E148"/>
  <c r="R148" s="1"/>
  <c r="F148"/>
  <c r="S148" s="1"/>
  <c r="G148"/>
  <c r="T148" s="1"/>
  <c r="H148"/>
  <c r="U148" s="1"/>
  <c r="I148"/>
  <c r="V148" s="1"/>
  <c r="J148"/>
  <c r="W148" s="1"/>
  <c r="K148"/>
  <c r="X148" s="1"/>
  <c r="L148"/>
  <c r="Y148" s="1"/>
  <c r="Z148"/>
  <c r="AA148"/>
  <c r="AB148"/>
  <c r="AC148"/>
  <c r="AD148"/>
  <c r="AE148"/>
  <c r="AF148"/>
  <c r="AG148"/>
  <c r="AH148"/>
  <c r="D149"/>
  <c r="Q149" s="1"/>
  <c r="E149"/>
  <c r="F149"/>
  <c r="G149"/>
  <c r="T149" s="1"/>
  <c r="H149"/>
  <c r="U149" s="1"/>
  <c r="I149"/>
  <c r="V149" s="1"/>
  <c r="J149"/>
  <c r="K149"/>
  <c r="X149" s="1"/>
  <c r="L149"/>
  <c r="Y149" s="1"/>
  <c r="R149"/>
  <c r="S149"/>
  <c r="Z149"/>
  <c r="AA149"/>
  <c r="AB149"/>
  <c r="AC149"/>
  <c r="AD149"/>
  <c r="AE149"/>
  <c r="AF149"/>
  <c r="AG149"/>
  <c r="AH149"/>
  <c r="D150"/>
  <c r="E150"/>
  <c r="F150"/>
  <c r="G150"/>
  <c r="T150" s="1"/>
  <c r="H150"/>
  <c r="U150" s="1"/>
  <c r="I150"/>
  <c r="V150" s="1"/>
  <c r="J150"/>
  <c r="W150" s="1"/>
  <c r="K150"/>
  <c r="L150"/>
  <c r="Y150" s="1"/>
  <c r="R150"/>
  <c r="S150"/>
  <c r="X150"/>
  <c r="Z150"/>
  <c r="AA150"/>
  <c r="AB150"/>
  <c r="AC150"/>
  <c r="AD150"/>
  <c r="AE150"/>
  <c r="AF150"/>
  <c r="AG150"/>
  <c r="AH150"/>
  <c r="D151"/>
  <c r="Q151" s="1"/>
  <c r="E151"/>
  <c r="R151" s="1"/>
  <c r="F151"/>
  <c r="G151"/>
  <c r="H151"/>
  <c r="U151" s="1"/>
  <c r="I151"/>
  <c r="V151" s="1"/>
  <c r="J151"/>
  <c r="K151"/>
  <c r="X151" s="1"/>
  <c r="L151"/>
  <c r="S151"/>
  <c r="T151"/>
  <c r="Y151"/>
  <c r="Z151"/>
  <c r="AA151"/>
  <c r="AB151"/>
  <c r="AC151"/>
  <c r="AD151"/>
  <c r="AE151"/>
  <c r="AF151"/>
  <c r="AG151"/>
  <c r="AH151"/>
  <c r="D152"/>
  <c r="Q152" s="1"/>
  <c r="E152"/>
  <c r="F152"/>
  <c r="G152"/>
  <c r="T152" s="1"/>
  <c r="H152"/>
  <c r="U152" s="1"/>
  <c r="I152"/>
  <c r="V152" s="1"/>
  <c r="J152"/>
  <c r="W152" s="1"/>
  <c r="K152"/>
  <c r="X152" s="1"/>
  <c r="L152"/>
  <c r="Y152" s="1"/>
  <c r="R152"/>
  <c r="Z152"/>
  <c r="AA152"/>
  <c r="AB152"/>
  <c r="AC152"/>
  <c r="AD152"/>
  <c r="AE152"/>
  <c r="AF152"/>
  <c r="AG152"/>
  <c r="AH152"/>
  <c r="D153"/>
  <c r="Q153" s="1"/>
  <c r="E153"/>
  <c r="R153" s="1"/>
  <c r="F153"/>
  <c r="S153" s="1"/>
  <c r="G153"/>
  <c r="T153" s="1"/>
  <c r="H153"/>
  <c r="U153" s="1"/>
  <c r="I153"/>
  <c r="V153" s="1"/>
  <c r="J153"/>
  <c r="W153" s="1"/>
  <c r="K153"/>
  <c r="X153" s="1"/>
  <c r="L153"/>
  <c r="Y153" s="1"/>
  <c r="Z153"/>
  <c r="AA153"/>
  <c r="AB153"/>
  <c r="AC153"/>
  <c r="AD153"/>
  <c r="AE153"/>
  <c r="AF153"/>
  <c r="AG153"/>
  <c r="AH153"/>
  <c r="D154"/>
  <c r="E154"/>
  <c r="F154"/>
  <c r="S154" s="1"/>
  <c r="G154"/>
  <c r="T154" s="1"/>
  <c r="H154"/>
  <c r="U154" s="1"/>
  <c r="I154"/>
  <c r="V154" s="1"/>
  <c r="J154"/>
  <c r="W154" s="1"/>
  <c r="K154"/>
  <c r="L154"/>
  <c r="Y154" s="1"/>
  <c r="R154"/>
  <c r="X154"/>
  <c r="Z154"/>
  <c r="AA154"/>
  <c r="AB154"/>
  <c r="AC154"/>
  <c r="AD154"/>
  <c r="AE154"/>
  <c r="AF154"/>
  <c r="AG154"/>
  <c r="AH154"/>
  <c r="D155"/>
  <c r="Q155" s="1"/>
  <c r="E155"/>
  <c r="R155" s="1"/>
  <c r="F155"/>
  <c r="S155" s="1"/>
  <c r="G155"/>
  <c r="H155"/>
  <c r="U155" s="1"/>
  <c r="I155"/>
  <c r="V155" s="1"/>
  <c r="J155"/>
  <c r="W155" s="1"/>
  <c r="K155"/>
  <c r="X155" s="1"/>
  <c r="L155"/>
  <c r="Y155"/>
  <c r="Z155"/>
  <c r="AA155"/>
  <c r="AB155"/>
  <c r="AC155"/>
  <c r="AD155"/>
  <c r="AE155"/>
  <c r="AF155"/>
  <c r="AG155"/>
  <c r="AH155"/>
  <c r="D156"/>
  <c r="Q156" s="1"/>
  <c r="E156"/>
  <c r="R156" s="1"/>
  <c r="F156"/>
  <c r="S156" s="1"/>
  <c r="G156"/>
  <c r="T156" s="1"/>
  <c r="H156"/>
  <c r="U156" s="1"/>
  <c r="I156"/>
  <c r="V156" s="1"/>
  <c r="J156"/>
  <c r="W156" s="1"/>
  <c r="K156"/>
  <c r="X156" s="1"/>
  <c r="L156"/>
  <c r="Y156" s="1"/>
  <c r="Z156"/>
  <c r="AA156"/>
  <c r="AB156"/>
  <c r="AC156"/>
  <c r="AD156"/>
  <c r="AE156"/>
  <c r="AF156"/>
  <c r="AG156"/>
  <c r="AH156"/>
  <c r="D157"/>
  <c r="Q157" s="1"/>
  <c r="E157"/>
  <c r="R157" s="1"/>
  <c r="F157"/>
  <c r="S157" s="1"/>
  <c r="G157"/>
  <c r="T157" s="1"/>
  <c r="H157"/>
  <c r="I157"/>
  <c r="V157" s="1"/>
  <c r="J157"/>
  <c r="W157" s="1"/>
  <c r="K157"/>
  <c r="X157" s="1"/>
  <c r="L157"/>
  <c r="U157"/>
  <c r="Y157"/>
  <c r="Z157"/>
  <c r="AA157"/>
  <c r="AB157"/>
  <c r="AC157"/>
  <c r="AD157"/>
  <c r="AE157"/>
  <c r="AF157"/>
  <c r="AG157"/>
  <c r="AH157"/>
  <c r="D158"/>
  <c r="E158"/>
  <c r="F158"/>
  <c r="S158" s="1"/>
  <c r="G158"/>
  <c r="H158"/>
  <c r="U158" s="1"/>
  <c r="I158"/>
  <c r="J158"/>
  <c r="W158" s="1"/>
  <c r="K158"/>
  <c r="X158" s="1"/>
  <c r="L158"/>
  <c r="Y158" s="1"/>
  <c r="R158"/>
  <c r="V158"/>
  <c r="Z158"/>
  <c r="AA158"/>
  <c r="AB158"/>
  <c r="AC158"/>
  <c r="AD158"/>
  <c r="AE158"/>
  <c r="AF158"/>
  <c r="AG158"/>
  <c r="AH158"/>
  <c r="D159"/>
  <c r="Q159" s="1"/>
  <c r="E159"/>
  <c r="R159" s="1"/>
  <c r="F159"/>
  <c r="S159" s="1"/>
  <c r="G159"/>
  <c r="T159" s="1"/>
  <c r="H159"/>
  <c r="U159" s="1"/>
  <c r="I159"/>
  <c r="V159" s="1"/>
  <c r="J159"/>
  <c r="W159" s="1"/>
  <c r="K159"/>
  <c r="X159" s="1"/>
  <c r="L159"/>
  <c r="Y159" s="1"/>
  <c r="Z159"/>
  <c r="AA159"/>
  <c r="AB159"/>
  <c r="AC159"/>
  <c r="AD159"/>
  <c r="AE159"/>
  <c r="AF159"/>
  <c r="AG159"/>
  <c r="AH159"/>
  <c r="D160"/>
  <c r="Q160" s="1"/>
  <c r="E160"/>
  <c r="F160"/>
  <c r="S160" s="1"/>
  <c r="G160"/>
  <c r="T160" s="1"/>
  <c r="H160"/>
  <c r="U160" s="1"/>
  <c r="I160"/>
  <c r="J160"/>
  <c r="W160" s="1"/>
  <c r="K160"/>
  <c r="X160" s="1"/>
  <c r="L160"/>
  <c r="Y160" s="1"/>
  <c r="R160"/>
  <c r="V160"/>
  <c r="Z160"/>
  <c r="AA160"/>
  <c r="AB160"/>
  <c r="AC160"/>
  <c r="AD160"/>
  <c r="AE160"/>
  <c r="AF160"/>
  <c r="AG160"/>
  <c r="AH160"/>
  <c r="D161"/>
  <c r="Q161" s="1"/>
  <c r="E161"/>
  <c r="F161"/>
  <c r="G161"/>
  <c r="T161" s="1"/>
  <c r="H161"/>
  <c r="U161" s="1"/>
  <c r="I161"/>
  <c r="V161" s="1"/>
  <c r="J161"/>
  <c r="W161" s="1"/>
  <c r="K161"/>
  <c r="X161" s="1"/>
  <c r="L161"/>
  <c r="Y161" s="1"/>
  <c r="R161"/>
  <c r="S161"/>
  <c r="Z161"/>
  <c r="AA161"/>
  <c r="AB161"/>
  <c r="AC161"/>
  <c r="AD161"/>
  <c r="AE161"/>
  <c r="AF161"/>
  <c r="AG161"/>
  <c r="AH161"/>
  <c r="D162"/>
  <c r="E162"/>
  <c r="R162" s="1"/>
  <c r="F162"/>
  <c r="S162" s="1"/>
  <c r="G162"/>
  <c r="T162" s="1"/>
  <c r="H162"/>
  <c r="U162" s="1"/>
  <c r="I162"/>
  <c r="V162" s="1"/>
  <c r="J162"/>
  <c r="W162" s="1"/>
  <c r="K162"/>
  <c r="X162" s="1"/>
  <c r="L162"/>
  <c r="Y162" s="1"/>
  <c r="Z162"/>
  <c r="AA162"/>
  <c r="AB162"/>
  <c r="AC162"/>
  <c r="AD162"/>
  <c r="AE162"/>
  <c r="AF162"/>
  <c r="AG162"/>
  <c r="AH162"/>
  <c r="D163"/>
  <c r="Q163" s="1"/>
  <c r="E163"/>
  <c r="R163" s="1"/>
  <c r="F163"/>
  <c r="S163" s="1"/>
  <c r="G163"/>
  <c r="T163" s="1"/>
  <c r="H163"/>
  <c r="U163" s="1"/>
  <c r="I163"/>
  <c r="V163" s="1"/>
  <c r="J163"/>
  <c r="K163"/>
  <c r="X163" s="1"/>
  <c r="L163"/>
  <c r="Y163" s="1"/>
  <c r="Z163"/>
  <c r="AA163"/>
  <c r="AB163"/>
  <c r="AC163"/>
  <c r="AD163"/>
  <c r="AE163"/>
  <c r="AF163"/>
  <c r="AG163"/>
  <c r="AH163"/>
  <c r="D164"/>
  <c r="Q164" s="1"/>
  <c r="E164"/>
  <c r="R164" s="1"/>
  <c r="F164"/>
  <c r="S164" s="1"/>
  <c r="G164"/>
  <c r="T164" s="1"/>
  <c r="H164"/>
  <c r="U164" s="1"/>
  <c r="I164"/>
  <c r="V164" s="1"/>
  <c r="J164"/>
  <c r="W164" s="1"/>
  <c r="K164"/>
  <c r="X164" s="1"/>
  <c r="L164"/>
  <c r="Y164" s="1"/>
  <c r="Z164"/>
  <c r="AA164"/>
  <c r="AB164"/>
  <c r="AC164"/>
  <c r="AD164"/>
  <c r="AE164"/>
  <c r="AF164"/>
  <c r="AG164"/>
  <c r="AH164"/>
  <c r="D165"/>
  <c r="Q165" s="1"/>
  <c r="E165"/>
  <c r="R165" s="1"/>
  <c r="F165"/>
  <c r="S165" s="1"/>
  <c r="G165"/>
  <c r="T165" s="1"/>
  <c r="H165"/>
  <c r="U165" s="1"/>
  <c r="I165"/>
  <c r="V165" s="1"/>
  <c r="J165"/>
  <c r="K165"/>
  <c r="X165" s="1"/>
  <c r="L165"/>
  <c r="Y165" s="1"/>
  <c r="Z165"/>
  <c r="AA165"/>
  <c r="AB165"/>
  <c r="AC165"/>
  <c r="AD165"/>
  <c r="AE165"/>
  <c r="AF165"/>
  <c r="AG165"/>
  <c r="AH165"/>
  <c r="D166"/>
  <c r="E166"/>
  <c r="F166"/>
  <c r="G166"/>
  <c r="T166" s="1"/>
  <c r="H166"/>
  <c r="U166" s="1"/>
  <c r="I166"/>
  <c r="V166" s="1"/>
  <c r="J166"/>
  <c r="W166" s="1"/>
  <c r="K166"/>
  <c r="X166" s="1"/>
  <c r="L166"/>
  <c r="Y166" s="1"/>
  <c r="R166"/>
  <c r="S166"/>
  <c r="Z166"/>
  <c r="AA166"/>
  <c r="AB166"/>
  <c r="AC166"/>
  <c r="AD166"/>
  <c r="AE166"/>
  <c r="AF166"/>
  <c r="AG166"/>
  <c r="AH166"/>
  <c r="D167"/>
  <c r="Q167" s="1"/>
  <c r="E167"/>
  <c r="R167" s="1"/>
  <c r="F167"/>
  <c r="S167" s="1"/>
  <c r="G167"/>
  <c r="T167" s="1"/>
  <c r="H167"/>
  <c r="U167" s="1"/>
  <c r="I167"/>
  <c r="V167" s="1"/>
  <c r="J167"/>
  <c r="K167"/>
  <c r="X167" s="1"/>
  <c r="L167"/>
  <c r="Y167" s="1"/>
  <c r="Z167"/>
  <c r="AA167"/>
  <c r="AB167"/>
  <c r="AC167"/>
  <c r="AD167"/>
  <c r="AE167"/>
  <c r="AF167"/>
  <c r="AG167"/>
  <c r="AH167"/>
  <c r="D168"/>
  <c r="Q168" s="1"/>
  <c r="E168"/>
  <c r="R168" s="1"/>
  <c r="F168"/>
  <c r="G168"/>
  <c r="T168" s="1"/>
  <c r="H168"/>
  <c r="U168" s="1"/>
  <c r="I168"/>
  <c r="V168" s="1"/>
  <c r="J168"/>
  <c r="W168" s="1"/>
  <c r="K168"/>
  <c r="X168" s="1"/>
  <c r="L168"/>
  <c r="Y168" s="1"/>
  <c r="Z168"/>
  <c r="AA168"/>
  <c r="AB168"/>
  <c r="AC168"/>
  <c r="AD168"/>
  <c r="AE168"/>
  <c r="AF168"/>
  <c r="AG168"/>
  <c r="AH168"/>
  <c r="D169"/>
  <c r="E169"/>
  <c r="R169" s="1"/>
  <c r="F169"/>
  <c r="S169" s="1"/>
  <c r="G169"/>
  <c r="T169" s="1"/>
  <c r="H169"/>
  <c r="I169"/>
  <c r="V169" s="1"/>
  <c r="J169"/>
  <c r="W169" s="1"/>
  <c r="K169"/>
  <c r="X169" s="1"/>
  <c r="L169"/>
  <c r="Q169"/>
  <c r="U169"/>
  <c r="Y169"/>
  <c r="Z169"/>
  <c r="AA169"/>
  <c r="AB169"/>
  <c r="AC169"/>
  <c r="AD169"/>
  <c r="AE169"/>
  <c r="AF169"/>
  <c r="AG169"/>
  <c r="AH169"/>
  <c r="D170"/>
  <c r="E170"/>
  <c r="F170"/>
  <c r="S170" s="1"/>
  <c r="G170"/>
  <c r="T170" s="1"/>
  <c r="H170"/>
  <c r="U170" s="1"/>
  <c r="I170"/>
  <c r="V170" s="1"/>
  <c r="J170"/>
  <c r="W170" s="1"/>
  <c r="K170"/>
  <c r="X170" s="1"/>
  <c r="L170"/>
  <c r="Y170" s="1"/>
  <c r="R170"/>
  <c r="Z170"/>
  <c r="AA170"/>
  <c r="AB170"/>
  <c r="AC170"/>
  <c r="AD170"/>
  <c r="AE170"/>
  <c r="AF170"/>
  <c r="AG170"/>
  <c r="AH170"/>
  <c r="D171"/>
  <c r="Q171" s="1"/>
  <c r="E171"/>
  <c r="R171" s="1"/>
  <c r="F171"/>
  <c r="S171" s="1"/>
  <c r="G171"/>
  <c r="H171"/>
  <c r="U171" s="1"/>
  <c r="I171"/>
  <c r="V171" s="1"/>
  <c r="J171"/>
  <c r="W171" s="1"/>
  <c r="K171"/>
  <c r="X171" s="1"/>
  <c r="L171"/>
  <c r="Y171" s="1"/>
  <c r="Z171"/>
  <c r="AA171"/>
  <c r="AB171"/>
  <c r="AC171"/>
  <c r="AD171"/>
  <c r="AE171"/>
  <c r="AF171"/>
  <c r="AG171"/>
  <c r="AH171"/>
  <c r="D172"/>
  <c r="Q172" s="1"/>
  <c r="E172"/>
  <c r="F172"/>
  <c r="S172" s="1"/>
  <c r="G172"/>
  <c r="T172" s="1"/>
  <c r="H172"/>
  <c r="U172" s="1"/>
  <c r="I172"/>
  <c r="V172" s="1"/>
  <c r="J172"/>
  <c r="W172" s="1"/>
  <c r="K172"/>
  <c r="X172" s="1"/>
  <c r="L172"/>
  <c r="Y172" s="1"/>
  <c r="R172"/>
  <c r="Z172"/>
  <c r="AA172"/>
  <c r="AB172"/>
  <c r="AC172"/>
  <c r="AD172"/>
  <c r="AE172"/>
  <c r="AF172"/>
  <c r="AG172"/>
  <c r="AH172"/>
  <c r="D173"/>
  <c r="Q173" s="1"/>
  <c r="E173"/>
  <c r="R173" s="1"/>
  <c r="F173"/>
  <c r="G173"/>
  <c r="T173" s="1"/>
  <c r="H173"/>
  <c r="I173"/>
  <c r="V173" s="1"/>
  <c r="J173"/>
  <c r="W173" s="1"/>
  <c r="K173"/>
  <c r="X173" s="1"/>
  <c r="L173"/>
  <c r="S173"/>
  <c r="U173"/>
  <c r="Y173"/>
  <c r="Z173"/>
  <c r="AA173"/>
  <c r="AB173"/>
  <c r="AC173"/>
  <c r="AD173"/>
  <c r="AE173"/>
  <c r="AF173"/>
  <c r="AG173"/>
  <c r="AH173"/>
  <c r="D174"/>
  <c r="E174"/>
  <c r="F174"/>
  <c r="S174" s="1"/>
  <c r="G174"/>
  <c r="H174"/>
  <c r="U174" s="1"/>
  <c r="I174"/>
  <c r="V174" s="1"/>
  <c r="J174"/>
  <c r="W174" s="1"/>
  <c r="K174"/>
  <c r="X174" s="1"/>
  <c r="L174"/>
  <c r="Y174" s="1"/>
  <c r="R174"/>
  <c r="Z174"/>
  <c r="AA174"/>
  <c r="AB174"/>
  <c r="AC174"/>
  <c r="AD174"/>
  <c r="AE174"/>
  <c r="AF174"/>
  <c r="AG174"/>
  <c r="AH174"/>
  <c r="D175"/>
  <c r="E175"/>
  <c r="R175" s="1"/>
  <c r="F175"/>
  <c r="S175" s="1"/>
  <c r="G175"/>
  <c r="T175" s="1"/>
  <c r="H175"/>
  <c r="U175" s="1"/>
  <c r="I175"/>
  <c r="V175" s="1"/>
  <c r="J175"/>
  <c r="W175" s="1"/>
  <c r="K175"/>
  <c r="X175" s="1"/>
  <c r="L175"/>
  <c r="Y175" s="1"/>
  <c r="Z175"/>
  <c r="AA175"/>
  <c r="AB175"/>
  <c r="AC175"/>
  <c r="AD175"/>
  <c r="AE175"/>
  <c r="AF175"/>
  <c r="AG175"/>
  <c r="AH175"/>
  <c r="D176"/>
  <c r="Q176" s="1"/>
  <c r="E176"/>
  <c r="F176"/>
  <c r="S176" s="1"/>
  <c r="G176"/>
  <c r="T176" s="1"/>
  <c r="H176"/>
  <c r="U176" s="1"/>
  <c r="I176"/>
  <c r="J176"/>
  <c r="W176" s="1"/>
  <c r="K176"/>
  <c r="X176" s="1"/>
  <c r="L176"/>
  <c r="Y176" s="1"/>
  <c r="R176"/>
  <c r="V176"/>
  <c r="Z176"/>
  <c r="AA176"/>
  <c r="AB176"/>
  <c r="AC176"/>
  <c r="AD176"/>
  <c r="AE176"/>
  <c r="AF176"/>
  <c r="AG176"/>
  <c r="AH176"/>
  <c r="D177"/>
  <c r="Q177" s="1"/>
  <c r="E177"/>
  <c r="R177" s="1"/>
  <c r="F177"/>
  <c r="S177" s="1"/>
  <c r="G177"/>
  <c r="T177" s="1"/>
  <c r="H177"/>
  <c r="U177" s="1"/>
  <c r="I177"/>
  <c r="J177"/>
  <c r="W177" s="1"/>
  <c r="K177"/>
  <c r="X177" s="1"/>
  <c r="L177"/>
  <c r="Y177" s="1"/>
  <c r="V177"/>
  <c r="Z177"/>
  <c r="AA177"/>
  <c r="AB177"/>
  <c r="AC177"/>
  <c r="AD177"/>
  <c r="AE177"/>
  <c r="AF177"/>
  <c r="AG177"/>
  <c r="AH177"/>
  <c r="D178"/>
  <c r="E178"/>
  <c r="F178"/>
  <c r="S178" s="1"/>
  <c r="G178"/>
  <c r="T178" s="1"/>
  <c r="H178"/>
  <c r="U178" s="1"/>
  <c r="I178"/>
  <c r="V178" s="1"/>
  <c r="J178"/>
  <c r="W178" s="1"/>
  <c r="K178"/>
  <c r="X178" s="1"/>
  <c r="L178"/>
  <c r="Y178" s="1"/>
  <c r="R178"/>
  <c r="Z178"/>
  <c r="AA178"/>
  <c r="AB178"/>
  <c r="AC178"/>
  <c r="AD178"/>
  <c r="AE178"/>
  <c r="AF178"/>
  <c r="AG178"/>
  <c r="AH178"/>
  <c r="D179"/>
  <c r="Q179" s="1"/>
  <c r="E179"/>
  <c r="R179" s="1"/>
  <c r="F179"/>
  <c r="G179"/>
  <c r="T179" s="1"/>
  <c r="H179"/>
  <c r="U179" s="1"/>
  <c r="I179"/>
  <c r="V179" s="1"/>
  <c r="J179"/>
  <c r="W179" s="1"/>
  <c r="K179"/>
  <c r="X179" s="1"/>
  <c r="L179"/>
  <c r="Y179" s="1"/>
  <c r="S179"/>
  <c r="Z179"/>
  <c r="AA179"/>
  <c r="AB179"/>
  <c r="AC179"/>
  <c r="AD179"/>
  <c r="AE179"/>
  <c r="AF179"/>
  <c r="AG179"/>
  <c r="AH179"/>
  <c r="D180"/>
  <c r="Q180" s="1"/>
  <c r="E180"/>
  <c r="F180"/>
  <c r="S180" s="1"/>
  <c r="G180"/>
  <c r="T180" s="1"/>
  <c r="H180"/>
  <c r="U180" s="1"/>
  <c r="I180"/>
  <c r="V180" s="1"/>
  <c r="J180"/>
  <c r="W180" s="1"/>
  <c r="K180"/>
  <c r="X180" s="1"/>
  <c r="L180"/>
  <c r="Y180" s="1"/>
  <c r="R180"/>
  <c r="Z180"/>
  <c r="AA180"/>
  <c r="AB180"/>
  <c r="AC180"/>
  <c r="AD180"/>
  <c r="AE180"/>
  <c r="AF180"/>
  <c r="AG180"/>
  <c r="AH180"/>
  <c r="D181"/>
  <c r="Q181" s="1"/>
  <c r="E181"/>
  <c r="R181" s="1"/>
  <c r="F181"/>
  <c r="G181"/>
  <c r="T181" s="1"/>
  <c r="H181"/>
  <c r="U181" s="1"/>
  <c r="I181"/>
  <c r="V181" s="1"/>
  <c r="J181"/>
  <c r="W181" s="1"/>
  <c r="K181"/>
  <c r="X181" s="1"/>
  <c r="L181"/>
  <c r="S181"/>
  <c r="Y181"/>
  <c r="Z181"/>
  <c r="AA181"/>
  <c r="AB181"/>
  <c r="AC181"/>
  <c r="AD181"/>
  <c r="AE181"/>
  <c r="AF181"/>
  <c r="AG181"/>
  <c r="AH181"/>
  <c r="D182"/>
  <c r="E182"/>
  <c r="F182"/>
  <c r="G182"/>
  <c r="T182" s="1"/>
  <c r="H182"/>
  <c r="U182" s="1"/>
  <c r="I182"/>
  <c r="V182" s="1"/>
  <c r="J182"/>
  <c r="W182" s="1"/>
  <c r="K182"/>
  <c r="X182" s="1"/>
  <c r="L182"/>
  <c r="Y182" s="1"/>
  <c r="R182"/>
  <c r="S182"/>
  <c r="Z182"/>
  <c r="AA182"/>
  <c r="AB182"/>
  <c r="AC182"/>
  <c r="AD182"/>
  <c r="AE182"/>
  <c r="AF182"/>
  <c r="AG182"/>
  <c r="AH182"/>
  <c r="D183"/>
  <c r="Q183" s="1"/>
  <c r="E183"/>
  <c r="R183" s="1"/>
  <c r="F183"/>
  <c r="G183"/>
  <c r="T183" s="1"/>
  <c r="H183"/>
  <c r="U183" s="1"/>
  <c r="I183"/>
  <c r="V183" s="1"/>
  <c r="J183"/>
  <c r="K183"/>
  <c r="L183"/>
  <c r="Y183" s="1"/>
  <c r="S183"/>
  <c r="X183"/>
  <c r="Z183"/>
  <c r="AA183"/>
  <c r="AB183"/>
  <c r="AC183"/>
  <c r="AD183"/>
  <c r="AE183"/>
  <c r="AF183"/>
  <c r="AG183"/>
  <c r="AH183"/>
  <c r="D184"/>
  <c r="Q184" s="1"/>
  <c r="E184"/>
  <c r="R184" s="1"/>
  <c r="F184"/>
  <c r="G184"/>
  <c r="T184" s="1"/>
  <c r="H184"/>
  <c r="U184" s="1"/>
  <c r="I184"/>
  <c r="V184" s="1"/>
  <c r="J184"/>
  <c r="W184" s="1"/>
  <c r="K184"/>
  <c r="X184" s="1"/>
  <c r="L184"/>
  <c r="Y184"/>
  <c r="Z184"/>
  <c r="AA184"/>
  <c r="AB184"/>
  <c r="AC184"/>
  <c r="AD184"/>
  <c r="AE184"/>
  <c r="AF184"/>
  <c r="AG184"/>
  <c r="AH184"/>
  <c r="D185"/>
  <c r="Q185" s="1"/>
  <c r="E185"/>
  <c r="F185"/>
  <c r="G185"/>
  <c r="T185" s="1"/>
  <c r="H185"/>
  <c r="U185" s="1"/>
  <c r="I185"/>
  <c r="V185" s="1"/>
  <c r="J185"/>
  <c r="W185" s="1"/>
  <c r="K185"/>
  <c r="X185" s="1"/>
  <c r="L185"/>
  <c r="R185"/>
  <c r="Y185"/>
  <c r="Z185"/>
  <c r="AA185"/>
  <c r="AB185"/>
  <c r="AC185"/>
  <c r="AD185"/>
  <c r="AE185"/>
  <c r="AF185"/>
  <c r="AG185"/>
  <c r="AH185"/>
  <c r="D186"/>
  <c r="E186"/>
  <c r="F186"/>
  <c r="S186" s="1"/>
  <c r="G186"/>
  <c r="T186" s="1"/>
  <c r="H186"/>
  <c r="U186" s="1"/>
  <c r="I186"/>
  <c r="V186" s="1"/>
  <c r="J186"/>
  <c r="W186" s="1"/>
  <c r="K186"/>
  <c r="L186"/>
  <c r="Y186" s="1"/>
  <c r="R186"/>
  <c r="X186"/>
  <c r="Z186"/>
  <c r="AA186"/>
  <c r="AB186"/>
  <c r="AC186"/>
  <c r="AD186"/>
  <c r="AE186"/>
  <c r="AF186"/>
  <c r="AG186"/>
  <c r="AH186"/>
  <c r="D187"/>
  <c r="Q187" s="1"/>
  <c r="E187"/>
  <c r="R187" s="1"/>
  <c r="F187"/>
  <c r="S187" s="1"/>
  <c r="G187"/>
  <c r="H187"/>
  <c r="U187" s="1"/>
  <c r="I187"/>
  <c r="V187" s="1"/>
  <c r="J187"/>
  <c r="W187" s="1"/>
  <c r="K187"/>
  <c r="X187" s="1"/>
  <c r="L187"/>
  <c r="Y187"/>
  <c r="Z187"/>
  <c r="AA187"/>
  <c r="AB187"/>
  <c r="AC187"/>
  <c r="AD187"/>
  <c r="AE187"/>
  <c r="AF187"/>
  <c r="AG187"/>
  <c r="AH187"/>
  <c r="D188"/>
  <c r="E188"/>
  <c r="R188" s="1"/>
  <c r="F188"/>
  <c r="S188" s="1"/>
  <c r="G188"/>
  <c r="H188"/>
  <c r="I188"/>
  <c r="V188" s="1"/>
  <c r="J188"/>
  <c r="W188" s="1"/>
  <c r="K188"/>
  <c r="X188" s="1"/>
  <c r="L188"/>
  <c r="Q188"/>
  <c r="T188"/>
  <c r="U188"/>
  <c r="Y188"/>
  <c r="Z188"/>
  <c r="AA188"/>
  <c r="AB188"/>
  <c r="AC188"/>
  <c r="AD188"/>
  <c r="AE188"/>
  <c r="AF188"/>
  <c r="AG188"/>
  <c r="AH188"/>
  <c r="D189"/>
  <c r="Q189" s="1"/>
  <c r="E189"/>
  <c r="R189" s="1"/>
  <c r="F189"/>
  <c r="S189" s="1"/>
  <c r="G189"/>
  <c r="T189" s="1"/>
  <c r="H189"/>
  <c r="U189" s="1"/>
  <c r="I189"/>
  <c r="V189" s="1"/>
  <c r="J189"/>
  <c r="W189" s="1"/>
  <c r="K189"/>
  <c r="X189" s="1"/>
  <c r="L189"/>
  <c r="Y189" s="1"/>
  <c r="Z189"/>
  <c r="AA189"/>
  <c r="AB189"/>
  <c r="AC189"/>
  <c r="AD189"/>
  <c r="AE189"/>
  <c r="AF189"/>
  <c r="AG189"/>
  <c r="AH189"/>
  <c r="D190"/>
  <c r="E190"/>
  <c r="F190"/>
  <c r="S190" s="1"/>
  <c r="G190"/>
  <c r="H190"/>
  <c r="U190" s="1"/>
  <c r="I190"/>
  <c r="V190" s="1"/>
  <c r="J190"/>
  <c r="W190" s="1"/>
  <c r="K190"/>
  <c r="X190" s="1"/>
  <c r="L190"/>
  <c r="Y190" s="1"/>
  <c r="R190"/>
  <c r="Z190"/>
  <c r="AA190"/>
  <c r="AB190"/>
  <c r="AC190"/>
  <c r="AD190"/>
  <c r="AE190"/>
  <c r="AF190"/>
  <c r="AG190"/>
  <c r="AH190"/>
  <c r="D191"/>
  <c r="Q191" s="1"/>
  <c r="E191"/>
  <c r="R191" s="1"/>
  <c r="F191"/>
  <c r="G191"/>
  <c r="T191" s="1"/>
  <c r="H191"/>
  <c r="U191" s="1"/>
  <c r="I191"/>
  <c r="V191" s="1"/>
  <c r="J191"/>
  <c r="W191" s="1"/>
  <c r="K191"/>
  <c r="X191" s="1"/>
  <c r="L191"/>
  <c r="Y191" s="1"/>
  <c r="S191"/>
  <c r="Z191"/>
  <c r="AA191"/>
  <c r="AB191"/>
  <c r="AC191"/>
  <c r="AD191"/>
  <c r="AE191"/>
  <c r="AF191"/>
  <c r="AG191"/>
  <c r="AH191"/>
  <c r="D192"/>
  <c r="E192"/>
  <c r="F192"/>
  <c r="S192" s="1"/>
  <c r="G192"/>
  <c r="T192" s="1"/>
  <c r="H192"/>
  <c r="U192" s="1"/>
  <c r="I192"/>
  <c r="V192" s="1"/>
  <c r="J192"/>
  <c r="W192" s="1"/>
  <c r="K192"/>
  <c r="X192" s="1"/>
  <c r="L192"/>
  <c r="Y192" s="1"/>
  <c r="R192"/>
  <c r="Z192"/>
  <c r="AA192"/>
  <c r="AB192"/>
  <c r="AC192"/>
  <c r="AD192"/>
  <c r="AE192"/>
  <c r="AF192"/>
  <c r="AG192"/>
  <c r="AH192"/>
  <c r="D193"/>
  <c r="Q193" s="1"/>
  <c r="E193"/>
  <c r="R193" s="1"/>
  <c r="F193"/>
  <c r="G193"/>
  <c r="T193" s="1"/>
  <c r="H193"/>
  <c r="U193" s="1"/>
  <c r="I193"/>
  <c r="V193" s="1"/>
  <c r="J193"/>
  <c r="W193" s="1"/>
  <c r="K193"/>
  <c r="X193" s="1"/>
  <c r="L193"/>
  <c r="Y193" s="1"/>
  <c r="S193"/>
  <c r="Z193"/>
  <c r="AA193"/>
  <c r="AB193"/>
  <c r="AC193"/>
  <c r="AD193"/>
  <c r="AE193"/>
  <c r="AF193"/>
  <c r="AG193"/>
  <c r="AH193"/>
  <c r="D194"/>
  <c r="E194"/>
  <c r="F194"/>
  <c r="S194" s="1"/>
  <c r="G194"/>
  <c r="T194" s="1"/>
  <c r="H194"/>
  <c r="U194" s="1"/>
  <c r="I194"/>
  <c r="V194" s="1"/>
  <c r="J194"/>
  <c r="W194" s="1"/>
  <c r="K194"/>
  <c r="X194" s="1"/>
  <c r="L194"/>
  <c r="Y194" s="1"/>
  <c r="R194"/>
  <c r="Z194"/>
  <c r="AA194"/>
  <c r="AB194"/>
  <c r="AC194"/>
  <c r="AD194"/>
  <c r="AE194"/>
  <c r="AF194"/>
  <c r="AG194"/>
  <c r="AH194"/>
  <c r="D195"/>
  <c r="Q195" s="1"/>
  <c r="E195"/>
  <c r="R195" s="1"/>
  <c r="F195"/>
  <c r="G195"/>
  <c r="T195" s="1"/>
  <c r="H195"/>
  <c r="U195" s="1"/>
  <c r="I195"/>
  <c r="V195" s="1"/>
  <c r="J195"/>
  <c r="K195"/>
  <c r="X195" s="1"/>
  <c r="L195"/>
  <c r="Y195" s="1"/>
  <c r="S195"/>
  <c r="Z195"/>
  <c r="AA195"/>
  <c r="AB195"/>
  <c r="AC195"/>
  <c r="AD195"/>
  <c r="AE195"/>
  <c r="AF195"/>
  <c r="AG195"/>
  <c r="AH195"/>
  <c r="D196"/>
  <c r="Q196" s="1"/>
  <c r="E196"/>
  <c r="R196" s="1"/>
  <c r="F196"/>
  <c r="S196" s="1"/>
  <c r="G196"/>
  <c r="T196" s="1"/>
  <c r="H196"/>
  <c r="U196" s="1"/>
  <c r="I196"/>
  <c r="V196" s="1"/>
  <c r="J196"/>
  <c r="W196" s="1"/>
  <c r="K196"/>
  <c r="X196" s="1"/>
  <c r="L196"/>
  <c r="Y196" s="1"/>
  <c r="Z196"/>
  <c r="AA196"/>
  <c r="AB196"/>
  <c r="AC196"/>
  <c r="AD196"/>
  <c r="AE196"/>
  <c r="AF196"/>
  <c r="AG196"/>
  <c r="AH196"/>
  <c r="D197"/>
  <c r="Q197" s="1"/>
  <c r="E197"/>
  <c r="F197"/>
  <c r="G197"/>
  <c r="T197" s="1"/>
  <c r="H197"/>
  <c r="U197" s="1"/>
  <c r="I197"/>
  <c r="V197" s="1"/>
  <c r="J197"/>
  <c r="K197"/>
  <c r="X197" s="1"/>
  <c r="L197"/>
  <c r="Y197" s="1"/>
  <c r="S197"/>
  <c r="Z197"/>
  <c r="AA197"/>
  <c r="AB197"/>
  <c r="AC197"/>
  <c r="AD197"/>
  <c r="AE197"/>
  <c r="AF197"/>
  <c r="AG197"/>
  <c r="AH197"/>
  <c r="D198"/>
  <c r="E198"/>
  <c r="F198"/>
  <c r="G198"/>
  <c r="T198" s="1"/>
  <c r="H198"/>
  <c r="U198" s="1"/>
  <c r="I198"/>
  <c r="V198" s="1"/>
  <c r="J198"/>
  <c r="W198" s="1"/>
  <c r="K198"/>
  <c r="X198" s="1"/>
  <c r="L198"/>
  <c r="Y198" s="1"/>
  <c r="R198"/>
  <c r="S198"/>
  <c r="Z198"/>
  <c r="AA198"/>
  <c r="AB198"/>
  <c r="AC198"/>
  <c r="AD198"/>
  <c r="AE198"/>
  <c r="AF198"/>
  <c r="AG198"/>
  <c r="AH198"/>
  <c r="D199"/>
  <c r="Q199" s="1"/>
  <c r="E199"/>
  <c r="R199" s="1"/>
  <c r="F199"/>
  <c r="S199" s="1"/>
  <c r="G199"/>
  <c r="H199"/>
  <c r="U199" s="1"/>
  <c r="I199"/>
  <c r="V199" s="1"/>
  <c r="J199"/>
  <c r="K199"/>
  <c r="X199" s="1"/>
  <c r="L199"/>
  <c r="T199"/>
  <c r="Y199"/>
  <c r="Z199"/>
  <c r="AA199"/>
  <c r="AB199"/>
  <c r="AC199"/>
  <c r="AD199"/>
  <c r="AE199"/>
  <c r="AF199"/>
  <c r="AG199"/>
  <c r="AH199"/>
  <c r="D200"/>
  <c r="Q200" s="1"/>
  <c r="E200"/>
  <c r="F200"/>
  <c r="G200"/>
  <c r="H200"/>
  <c r="U200" s="1"/>
  <c r="I200"/>
  <c r="V200" s="1"/>
  <c r="J200"/>
  <c r="W200" s="1"/>
  <c r="K200"/>
  <c r="L200"/>
  <c r="Y200" s="1"/>
  <c r="R200"/>
  <c r="T200"/>
  <c r="X200"/>
  <c r="Z200"/>
  <c r="AA200"/>
  <c r="AB200"/>
  <c r="AC200"/>
  <c r="AD200"/>
  <c r="AE200"/>
  <c r="AF200"/>
  <c r="AG200"/>
  <c r="AH200"/>
  <c r="D201"/>
  <c r="Q201" s="1"/>
  <c r="E201"/>
  <c r="R201" s="1"/>
  <c r="F201"/>
  <c r="G201"/>
  <c r="T201" s="1"/>
  <c r="H201"/>
  <c r="U201" s="1"/>
  <c r="I201"/>
  <c r="V201" s="1"/>
  <c r="J201"/>
  <c r="W201" s="1"/>
  <c r="K201"/>
  <c r="X201" s="1"/>
  <c r="L201"/>
  <c r="Y201" s="1"/>
  <c r="Z201"/>
  <c r="AA201"/>
  <c r="AB201"/>
  <c r="AC201"/>
  <c r="AD201"/>
  <c r="AE201"/>
  <c r="AF201"/>
  <c r="AG201"/>
  <c r="AH201"/>
  <c r="D202"/>
  <c r="E202"/>
  <c r="F202"/>
  <c r="S202" s="1"/>
  <c r="G202"/>
  <c r="T202" s="1"/>
  <c r="H202"/>
  <c r="U202" s="1"/>
  <c r="I202"/>
  <c r="V202" s="1"/>
  <c r="J202"/>
  <c r="W202" s="1"/>
  <c r="K202"/>
  <c r="X202" s="1"/>
  <c r="L202"/>
  <c r="Y202" s="1"/>
  <c r="R202"/>
  <c r="Z202"/>
  <c r="AA202"/>
  <c r="AB202"/>
  <c r="AC202"/>
  <c r="AD202"/>
  <c r="AE202"/>
  <c r="AF202"/>
  <c r="AG202"/>
  <c r="AH202"/>
  <c r="D203"/>
  <c r="Q203" s="1"/>
  <c r="E203"/>
  <c r="R203" s="1"/>
  <c r="F203"/>
  <c r="G203"/>
  <c r="H203"/>
  <c r="U203" s="1"/>
  <c r="I203"/>
  <c r="V203" s="1"/>
  <c r="J203"/>
  <c r="W203" s="1"/>
  <c r="K203"/>
  <c r="X203" s="1"/>
  <c r="L203"/>
  <c r="Y203" s="1"/>
  <c r="S203"/>
  <c r="Z203"/>
  <c r="AA203"/>
  <c r="AB203"/>
  <c r="AC203"/>
  <c r="AD203"/>
  <c r="AE203"/>
  <c r="AF203"/>
  <c r="AG203"/>
  <c r="AH203"/>
  <c r="D204"/>
  <c r="E204"/>
  <c r="R204" s="1"/>
  <c r="F204"/>
  <c r="S204" s="1"/>
  <c r="G204"/>
  <c r="T204" s="1"/>
  <c r="H204"/>
  <c r="U204" s="1"/>
  <c r="I204"/>
  <c r="V204" s="1"/>
  <c r="J204"/>
  <c r="W204" s="1"/>
  <c r="K204"/>
  <c r="X204" s="1"/>
  <c r="L204"/>
  <c r="Y204" s="1"/>
  <c r="Q204"/>
  <c r="Z204"/>
  <c r="AA204"/>
  <c r="AB204"/>
  <c r="AC204"/>
  <c r="AD204"/>
  <c r="AE204"/>
  <c r="AF204"/>
  <c r="AG204"/>
  <c r="AH204"/>
  <c r="D205"/>
  <c r="Q205" s="1"/>
  <c r="E205"/>
  <c r="F205"/>
  <c r="S205" s="1"/>
  <c r="G205"/>
  <c r="T205" s="1"/>
  <c r="H205"/>
  <c r="U205" s="1"/>
  <c r="I205"/>
  <c r="V205" s="1"/>
  <c r="J205"/>
  <c r="W205" s="1"/>
  <c r="K205"/>
  <c r="X205" s="1"/>
  <c r="L205"/>
  <c r="Y205" s="1"/>
  <c r="R205"/>
  <c r="Z205"/>
  <c r="AA205"/>
  <c r="AB205"/>
  <c r="AC205"/>
  <c r="AD205"/>
  <c r="AE205"/>
  <c r="AF205"/>
  <c r="AG205"/>
  <c r="AH205"/>
  <c r="D206"/>
  <c r="E206"/>
  <c r="F206"/>
  <c r="S206" s="1"/>
  <c r="G206"/>
  <c r="H206"/>
  <c r="U206" s="1"/>
  <c r="I206"/>
  <c r="V206" s="1"/>
  <c r="J206"/>
  <c r="W206" s="1"/>
  <c r="K206"/>
  <c r="X206" s="1"/>
  <c r="L206"/>
  <c r="Y206" s="1"/>
  <c r="R206"/>
  <c r="Z206"/>
  <c r="AA206"/>
  <c r="AB206"/>
  <c r="AC206"/>
  <c r="AD206"/>
  <c r="AE206"/>
  <c r="AF206"/>
  <c r="AG206"/>
  <c r="AH206"/>
  <c r="D207"/>
  <c r="Q207" s="1"/>
  <c r="E207"/>
  <c r="R207" s="1"/>
  <c r="F207"/>
  <c r="G207"/>
  <c r="T207" s="1"/>
  <c r="H207"/>
  <c r="U207" s="1"/>
  <c r="I207"/>
  <c r="V207" s="1"/>
  <c r="J207"/>
  <c r="W207" s="1"/>
  <c r="K207"/>
  <c r="X207" s="1"/>
  <c r="L207"/>
  <c r="Y207" s="1"/>
  <c r="S207"/>
  <c r="Z207"/>
  <c r="AA207"/>
  <c r="AB207"/>
  <c r="AC207"/>
  <c r="AD207"/>
  <c r="AE207"/>
  <c r="AF207"/>
  <c r="AG207"/>
  <c r="AH207"/>
  <c r="D208"/>
  <c r="Q208" s="1"/>
  <c r="E208"/>
  <c r="F208"/>
  <c r="S208" s="1"/>
  <c r="G208"/>
  <c r="H208"/>
  <c r="U208" s="1"/>
  <c r="I208"/>
  <c r="V208" s="1"/>
  <c r="J208"/>
  <c r="W208" s="1"/>
  <c r="K208"/>
  <c r="X208" s="1"/>
  <c r="L208"/>
  <c r="Y208" s="1"/>
  <c r="R208"/>
  <c r="T208"/>
  <c r="Z208"/>
  <c r="AA208"/>
  <c r="AB208"/>
  <c r="AC208"/>
  <c r="AD208"/>
  <c r="AE208"/>
  <c r="AF208"/>
  <c r="AG208"/>
  <c r="AH208"/>
  <c r="D209"/>
  <c r="Q209" s="1"/>
  <c r="E209"/>
  <c r="R209" s="1"/>
  <c r="F209"/>
  <c r="G209"/>
  <c r="T209" s="1"/>
  <c r="H209"/>
  <c r="U209" s="1"/>
  <c r="I209"/>
  <c r="V209" s="1"/>
  <c r="J209"/>
  <c r="W209" s="1"/>
  <c r="K209"/>
  <c r="X209" s="1"/>
  <c r="L209"/>
  <c r="Y209" s="1"/>
  <c r="S209"/>
  <c r="Z209"/>
  <c r="AA209"/>
  <c r="AB209"/>
  <c r="AC209"/>
  <c r="AD209"/>
  <c r="AE209"/>
  <c r="AF209"/>
  <c r="AG209"/>
  <c r="AH209"/>
  <c r="D210"/>
  <c r="E210"/>
  <c r="F210"/>
  <c r="S210" s="1"/>
  <c r="G210"/>
  <c r="T210" s="1"/>
  <c r="H210"/>
  <c r="U210" s="1"/>
  <c r="I210"/>
  <c r="V210" s="1"/>
  <c r="J210"/>
  <c r="W210" s="1"/>
  <c r="K210"/>
  <c r="X210" s="1"/>
  <c r="L210"/>
  <c r="Y210" s="1"/>
  <c r="R210"/>
  <c r="Z210"/>
  <c r="AA210"/>
  <c r="AB210"/>
  <c r="AC210"/>
  <c r="AD210"/>
  <c r="AE210"/>
  <c r="AF210"/>
  <c r="AG210"/>
  <c r="AH210"/>
  <c r="D211"/>
  <c r="Q211" s="1"/>
  <c r="E211"/>
  <c r="R211" s="1"/>
  <c r="F211"/>
  <c r="S211" s="1"/>
  <c r="G211"/>
  <c r="T211" s="1"/>
  <c r="H211"/>
  <c r="U211" s="1"/>
  <c r="I211"/>
  <c r="V211" s="1"/>
  <c r="J211"/>
  <c r="W211" s="1"/>
  <c r="K211"/>
  <c r="X211" s="1"/>
  <c r="L211"/>
  <c r="Y211" s="1"/>
  <c r="Z211"/>
  <c r="AA211"/>
  <c r="AB211"/>
  <c r="AC211"/>
  <c r="AD211"/>
  <c r="AE211"/>
  <c r="AF211"/>
  <c r="AG211"/>
  <c r="AH211"/>
  <c r="D212"/>
  <c r="Q212" s="1"/>
  <c r="E212"/>
  <c r="R212" s="1"/>
  <c r="F212"/>
  <c r="S212" s="1"/>
  <c r="G212"/>
  <c r="T212" s="1"/>
  <c r="H212"/>
  <c r="U212" s="1"/>
  <c r="I212"/>
  <c r="V212" s="1"/>
  <c r="J212"/>
  <c r="W212" s="1"/>
  <c r="K212"/>
  <c r="X212" s="1"/>
  <c r="L212"/>
  <c r="Y212" s="1"/>
  <c r="Z212"/>
  <c r="AA212"/>
  <c r="AB212"/>
  <c r="AC212"/>
  <c r="AD212"/>
  <c r="AE212"/>
  <c r="AF212"/>
  <c r="AG212"/>
  <c r="AH212"/>
  <c r="D213"/>
  <c r="Q213" s="1"/>
  <c r="E213"/>
  <c r="F213"/>
  <c r="S213" s="1"/>
  <c r="G213"/>
  <c r="T213" s="1"/>
  <c r="H213"/>
  <c r="U213" s="1"/>
  <c r="I213"/>
  <c r="V213" s="1"/>
  <c r="J213"/>
  <c r="K213"/>
  <c r="X213" s="1"/>
  <c r="L213"/>
  <c r="Y213" s="1"/>
  <c r="R213"/>
  <c r="Z213"/>
  <c r="AA213"/>
  <c r="AB213"/>
  <c r="AC213"/>
  <c r="AD213"/>
  <c r="AE213"/>
  <c r="AF213"/>
  <c r="AG213"/>
  <c r="AH213"/>
  <c r="D214"/>
  <c r="E214"/>
  <c r="F214"/>
  <c r="G214"/>
  <c r="T214" s="1"/>
  <c r="H214"/>
  <c r="U214" s="1"/>
  <c r="I214"/>
  <c r="V214" s="1"/>
  <c r="J214"/>
  <c r="W214" s="1"/>
  <c r="K214"/>
  <c r="X214" s="1"/>
  <c r="L214"/>
  <c r="Y214" s="1"/>
  <c r="R214"/>
  <c r="S214"/>
  <c r="Z214"/>
  <c r="AA214"/>
  <c r="AB214"/>
  <c r="AC214"/>
  <c r="AD214"/>
  <c r="AE214"/>
  <c r="AF214"/>
  <c r="AG214"/>
  <c r="AH214"/>
  <c r="D215"/>
  <c r="Q215" s="1"/>
  <c r="E215"/>
  <c r="R215" s="1"/>
  <c r="F215"/>
  <c r="G215"/>
  <c r="H215"/>
  <c r="U215" s="1"/>
  <c r="I215"/>
  <c r="V215" s="1"/>
  <c r="J215"/>
  <c r="K215"/>
  <c r="X215" s="1"/>
  <c r="L215"/>
  <c r="S215"/>
  <c r="T215"/>
  <c r="Y215"/>
  <c r="Z215"/>
  <c r="AA215"/>
  <c r="AB215"/>
  <c r="AC215"/>
  <c r="AD215"/>
  <c r="AE215"/>
  <c r="AF215"/>
  <c r="AG215"/>
  <c r="AH215"/>
  <c r="D216"/>
  <c r="Q216" s="1"/>
  <c r="E216"/>
  <c r="F216"/>
  <c r="G216"/>
  <c r="H216"/>
  <c r="U216" s="1"/>
  <c r="I216"/>
  <c r="V216" s="1"/>
  <c r="J216"/>
  <c r="W216" s="1"/>
  <c r="K216"/>
  <c r="X216" s="1"/>
  <c r="L216"/>
  <c r="Y216" s="1"/>
  <c r="R216"/>
  <c r="T216"/>
  <c r="Z216"/>
  <c r="AA216"/>
  <c r="AB216"/>
  <c r="AC216"/>
  <c r="AD216"/>
  <c r="AE216"/>
  <c r="AF216"/>
  <c r="AG216"/>
  <c r="AH216"/>
  <c r="D217"/>
  <c r="Q217" s="1"/>
  <c r="E217"/>
  <c r="F217"/>
  <c r="G217"/>
  <c r="T217" s="1"/>
  <c r="H217"/>
  <c r="U217" s="1"/>
  <c r="I217"/>
  <c r="V217" s="1"/>
  <c r="J217"/>
  <c r="W217" s="1"/>
  <c r="K217"/>
  <c r="X217" s="1"/>
  <c r="L217"/>
  <c r="Y217" s="1"/>
  <c r="R217"/>
  <c r="S217"/>
  <c r="Z217"/>
  <c r="AA217"/>
  <c r="AB217"/>
  <c r="AC217"/>
  <c r="AD217"/>
  <c r="AE217"/>
  <c r="AF217"/>
  <c r="AG217"/>
  <c r="AH217"/>
  <c r="D218"/>
  <c r="E218"/>
  <c r="F218"/>
  <c r="S218" s="1"/>
  <c r="G218"/>
  <c r="T218" s="1"/>
  <c r="H218"/>
  <c r="U218" s="1"/>
  <c r="I218"/>
  <c r="V218" s="1"/>
  <c r="J218"/>
  <c r="W218" s="1"/>
  <c r="K218"/>
  <c r="L218"/>
  <c r="Y218" s="1"/>
  <c r="R218"/>
  <c r="X218"/>
  <c r="Z218"/>
  <c r="AA218"/>
  <c r="AB218"/>
  <c r="AC218"/>
  <c r="AD218"/>
  <c r="AE218"/>
  <c r="AF218"/>
  <c r="AG218"/>
  <c r="AH218"/>
  <c r="D219"/>
  <c r="Q219" s="1"/>
  <c r="E219"/>
  <c r="R219" s="1"/>
  <c r="F219"/>
  <c r="G219"/>
  <c r="H219"/>
  <c r="U219" s="1"/>
  <c r="I219"/>
  <c r="V219" s="1"/>
  <c r="J219"/>
  <c r="W219" s="1"/>
  <c r="K219"/>
  <c r="X219" s="1"/>
  <c r="L219"/>
  <c r="Y219" s="1"/>
  <c r="S219"/>
  <c r="Z219"/>
  <c r="AA219"/>
  <c r="AB219"/>
  <c r="AC219"/>
  <c r="AD219"/>
  <c r="AE219"/>
  <c r="AF219"/>
  <c r="AG219"/>
  <c r="AH219"/>
  <c r="D220"/>
  <c r="Q220" s="1"/>
  <c r="E220"/>
  <c r="R220" s="1"/>
  <c r="F220"/>
  <c r="S220" s="1"/>
  <c r="G220"/>
  <c r="H220"/>
  <c r="U220" s="1"/>
  <c r="I220"/>
  <c r="V220" s="1"/>
  <c r="J220"/>
  <c r="W220" s="1"/>
  <c r="K220"/>
  <c r="L220"/>
  <c r="Y220" s="1"/>
  <c r="T220"/>
  <c r="X220"/>
  <c r="Z220"/>
  <c r="AA220"/>
  <c r="AB220"/>
  <c r="AC220"/>
  <c r="AD220"/>
  <c r="AE220"/>
  <c r="AF220"/>
  <c r="AG220"/>
  <c r="AH220"/>
  <c r="D221"/>
  <c r="Q221" s="1"/>
  <c r="E221"/>
  <c r="R221" s="1"/>
  <c r="F221"/>
  <c r="S221" s="1"/>
  <c r="G221"/>
  <c r="T221" s="1"/>
  <c r="H221"/>
  <c r="U221" s="1"/>
  <c r="I221"/>
  <c r="V221" s="1"/>
  <c r="J221"/>
  <c r="W221" s="1"/>
  <c r="K221"/>
  <c r="X221" s="1"/>
  <c r="L221"/>
  <c r="Y221" s="1"/>
  <c r="Z221"/>
  <c r="AA221"/>
  <c r="AB221"/>
  <c r="AC221"/>
  <c r="AD221"/>
  <c r="AE221"/>
  <c r="AF221"/>
  <c r="AG221"/>
  <c r="AH221"/>
  <c r="D222"/>
  <c r="E222"/>
  <c r="F222"/>
  <c r="S222" s="1"/>
  <c r="G222"/>
  <c r="H222"/>
  <c r="U222" s="1"/>
  <c r="I222"/>
  <c r="V222" s="1"/>
  <c r="J222"/>
  <c r="W222" s="1"/>
  <c r="K222"/>
  <c r="X222" s="1"/>
  <c r="L222"/>
  <c r="Y222" s="1"/>
  <c r="R222"/>
  <c r="Z222"/>
  <c r="AA222"/>
  <c r="AB222"/>
  <c r="AC222"/>
  <c r="AD222"/>
  <c r="AE222"/>
  <c r="AF222"/>
  <c r="AG222"/>
  <c r="AH222"/>
  <c r="D223"/>
  <c r="E223"/>
  <c r="R223" s="1"/>
  <c r="F223"/>
  <c r="G223"/>
  <c r="T223" s="1"/>
  <c r="H223"/>
  <c r="U223" s="1"/>
  <c r="I223"/>
  <c r="V223" s="1"/>
  <c r="J223"/>
  <c r="W223" s="1"/>
  <c r="K223"/>
  <c r="X223" s="1"/>
  <c r="L223"/>
  <c r="Y223" s="1"/>
  <c r="Q223"/>
  <c r="S223"/>
  <c r="Z223"/>
  <c r="AA223"/>
  <c r="AB223"/>
  <c r="AC223"/>
  <c r="AD223"/>
  <c r="AE223"/>
  <c r="AF223"/>
  <c r="AG223"/>
  <c r="AH223"/>
  <c r="D224"/>
  <c r="E224"/>
  <c r="R224" s="1"/>
  <c r="F224"/>
  <c r="S224" s="1"/>
  <c r="G224"/>
  <c r="T224" s="1"/>
  <c r="H224"/>
  <c r="U224" s="1"/>
  <c r="I224"/>
  <c r="V224" s="1"/>
  <c r="J224"/>
  <c r="W224" s="1"/>
  <c r="K224"/>
  <c r="X224" s="1"/>
  <c r="L224"/>
  <c r="Y224" s="1"/>
  <c r="Q224"/>
  <c r="Z224"/>
  <c r="AA224"/>
  <c r="AB224"/>
  <c r="AC224"/>
  <c r="AD224"/>
  <c r="AE224"/>
  <c r="AF224"/>
  <c r="AG224"/>
  <c r="AH224"/>
  <c r="D225"/>
  <c r="E225"/>
  <c r="R225" s="1"/>
  <c r="F225"/>
  <c r="G225"/>
  <c r="T225" s="1"/>
  <c r="H225"/>
  <c r="I225"/>
  <c r="V225" s="1"/>
  <c r="J225"/>
  <c r="W225" s="1"/>
  <c r="K225"/>
  <c r="X225" s="1"/>
  <c r="L225"/>
  <c r="Q225"/>
  <c r="S225"/>
  <c r="U225"/>
  <c r="Y225"/>
  <c r="Z225"/>
  <c r="AA225"/>
  <c r="AB225"/>
  <c r="AC225"/>
  <c r="AD225"/>
  <c r="AE225"/>
  <c r="AF225"/>
  <c r="AG225"/>
  <c r="AH225"/>
  <c r="D226"/>
  <c r="E226"/>
  <c r="F226"/>
  <c r="S226" s="1"/>
  <c r="G226"/>
  <c r="T226" s="1"/>
  <c r="H226"/>
  <c r="U226" s="1"/>
  <c r="I226"/>
  <c r="V226" s="1"/>
  <c r="J226"/>
  <c r="W226" s="1"/>
  <c r="K226"/>
  <c r="X226" s="1"/>
  <c r="L226"/>
  <c r="Y226" s="1"/>
  <c r="R226"/>
  <c r="Z226"/>
  <c r="AA226"/>
  <c r="AB226"/>
  <c r="AC226"/>
  <c r="AD226"/>
  <c r="AE226"/>
  <c r="AF226"/>
  <c r="AG226"/>
  <c r="AH226"/>
  <c r="D227"/>
  <c r="Q227" s="1"/>
  <c r="E227"/>
  <c r="R227" s="1"/>
  <c r="F227"/>
  <c r="G227"/>
  <c r="T227" s="1"/>
  <c r="H227"/>
  <c r="U227" s="1"/>
  <c r="I227"/>
  <c r="V227" s="1"/>
  <c r="J227"/>
  <c r="W227" s="1"/>
  <c r="K227"/>
  <c r="L227"/>
  <c r="Y227" s="1"/>
  <c r="S227"/>
  <c r="X227"/>
  <c r="Z227"/>
  <c r="AA227"/>
  <c r="AB227"/>
  <c r="AC227"/>
  <c r="AD227"/>
  <c r="AE227"/>
  <c r="AF227"/>
  <c r="AG227"/>
  <c r="AH227"/>
  <c r="D228"/>
  <c r="Q228" s="1"/>
  <c r="E228"/>
  <c r="F228"/>
  <c r="S228" s="1"/>
  <c r="G228"/>
  <c r="T228" s="1"/>
  <c r="H228"/>
  <c r="U228" s="1"/>
  <c r="I228"/>
  <c r="V228" s="1"/>
  <c r="J228"/>
  <c r="W228" s="1"/>
  <c r="K228"/>
  <c r="X228" s="1"/>
  <c r="L228"/>
  <c r="Y228" s="1"/>
  <c r="R228"/>
  <c r="Z228"/>
  <c r="AA228"/>
  <c r="AB228"/>
  <c r="AC228"/>
  <c r="AD228"/>
  <c r="AE228"/>
  <c r="AF228"/>
  <c r="AG228"/>
  <c r="AH228"/>
  <c r="D229"/>
  <c r="Q229" s="1"/>
  <c r="E229"/>
  <c r="F229"/>
  <c r="G229"/>
  <c r="T229" s="1"/>
  <c r="H229"/>
  <c r="U229" s="1"/>
  <c r="I229"/>
  <c r="V229" s="1"/>
  <c r="J229"/>
  <c r="K229"/>
  <c r="X229" s="1"/>
  <c r="L229"/>
  <c r="Y229" s="1"/>
  <c r="R229"/>
  <c r="S229"/>
  <c r="Z229"/>
  <c r="AA229"/>
  <c r="AB229"/>
  <c r="AC229"/>
  <c r="AD229"/>
  <c r="AE229"/>
  <c r="AF229"/>
  <c r="AG229"/>
  <c r="AH229"/>
  <c r="D230"/>
  <c r="E230"/>
  <c r="F230"/>
  <c r="G230"/>
  <c r="T230" s="1"/>
  <c r="H230"/>
  <c r="U230" s="1"/>
  <c r="I230"/>
  <c r="V230" s="1"/>
  <c r="J230"/>
  <c r="W230" s="1"/>
  <c r="K230"/>
  <c r="L230"/>
  <c r="Y230" s="1"/>
  <c r="R230"/>
  <c r="S230"/>
  <c r="X230"/>
  <c r="Z230"/>
  <c r="AA230"/>
  <c r="AB230"/>
  <c r="AC230"/>
  <c r="AD230"/>
  <c r="AE230"/>
  <c r="AF230"/>
  <c r="AG230"/>
  <c r="AH230"/>
  <c r="D231"/>
  <c r="E231"/>
  <c r="R231" s="1"/>
  <c r="F231"/>
  <c r="G231"/>
  <c r="H231"/>
  <c r="U231" s="1"/>
  <c r="I231"/>
  <c r="V231" s="1"/>
  <c r="J231"/>
  <c r="K231"/>
  <c r="X231" s="1"/>
  <c r="L231"/>
  <c r="Q231"/>
  <c r="S231"/>
  <c r="T231"/>
  <c r="Y231"/>
  <c r="Z231"/>
  <c r="AA231"/>
  <c r="AB231"/>
  <c r="AC231"/>
  <c r="AD231"/>
  <c r="AE231"/>
  <c r="AF231"/>
  <c r="AG231"/>
  <c r="AH231"/>
  <c r="D232"/>
  <c r="Q232" s="1"/>
  <c r="E232"/>
  <c r="F232"/>
  <c r="G232"/>
  <c r="T232" s="1"/>
  <c r="H232"/>
  <c r="U232" s="1"/>
  <c r="I232"/>
  <c r="V232" s="1"/>
  <c r="J232"/>
  <c r="W232" s="1"/>
  <c r="K232"/>
  <c r="X232" s="1"/>
  <c r="L232"/>
  <c r="Y232" s="1"/>
  <c r="R232"/>
  <c r="Z232"/>
  <c r="AA232"/>
  <c r="AB232"/>
  <c r="AC232"/>
  <c r="AD232"/>
  <c r="AE232"/>
  <c r="AF232"/>
  <c r="AG232"/>
  <c r="AH232"/>
  <c r="D233"/>
  <c r="Q233" s="1"/>
  <c r="E233"/>
  <c r="R233" s="1"/>
  <c r="F233"/>
  <c r="S233" s="1"/>
  <c r="G233"/>
  <c r="T233" s="1"/>
  <c r="H233"/>
  <c r="U233" s="1"/>
  <c r="I233"/>
  <c r="V233" s="1"/>
  <c r="J233"/>
  <c r="W233" s="1"/>
  <c r="K233"/>
  <c r="X233" s="1"/>
  <c r="L233"/>
  <c r="Y233" s="1"/>
  <c r="Z233"/>
  <c r="AA233"/>
  <c r="AB233"/>
  <c r="AC233"/>
  <c r="AD233"/>
  <c r="AE233"/>
  <c r="AF233"/>
  <c r="AG233"/>
  <c r="AH233"/>
  <c r="D234"/>
  <c r="E234"/>
  <c r="F234"/>
  <c r="S234" s="1"/>
  <c r="G234"/>
  <c r="H234"/>
  <c r="U234" s="1"/>
  <c r="I234"/>
  <c r="V234" s="1"/>
  <c r="J234"/>
  <c r="W234" s="1"/>
  <c r="K234"/>
  <c r="L234"/>
  <c r="Y234" s="1"/>
  <c r="R234"/>
  <c r="T234"/>
  <c r="X234"/>
  <c r="Z234"/>
  <c r="AA234"/>
  <c r="AB234"/>
  <c r="AC234"/>
  <c r="AD234"/>
  <c r="AE234"/>
  <c r="AF234"/>
  <c r="AG234"/>
  <c r="AH234"/>
  <c r="D235"/>
  <c r="Q235" s="1"/>
  <c r="E235"/>
  <c r="R235" s="1"/>
  <c r="F235"/>
  <c r="G235"/>
  <c r="H235"/>
  <c r="U235" s="1"/>
  <c r="I235"/>
  <c r="V235" s="1"/>
  <c r="J235"/>
  <c r="W235" s="1"/>
  <c r="K235"/>
  <c r="X235" s="1"/>
  <c r="L235"/>
  <c r="Y235" s="1"/>
  <c r="S235"/>
  <c r="Z235"/>
  <c r="AA235"/>
  <c r="AB235"/>
  <c r="AC235"/>
  <c r="AD235"/>
  <c r="AE235"/>
  <c r="AF235"/>
  <c r="AG235"/>
  <c r="AH235"/>
  <c r="D236"/>
  <c r="Q236" s="1"/>
  <c r="E236"/>
  <c r="R236" s="1"/>
  <c r="F236"/>
  <c r="S236" s="1"/>
  <c r="G236"/>
  <c r="T236" s="1"/>
  <c r="H236"/>
  <c r="U236" s="1"/>
  <c r="I236"/>
  <c r="V236" s="1"/>
  <c r="J236"/>
  <c r="W236" s="1"/>
  <c r="K236"/>
  <c r="X236" s="1"/>
  <c r="L236"/>
  <c r="Y236" s="1"/>
  <c r="Z236"/>
  <c r="AA236"/>
  <c r="AB236"/>
  <c r="AC236"/>
  <c r="AD236"/>
  <c r="AE236"/>
  <c r="AF236"/>
  <c r="AG236"/>
  <c r="AH236"/>
  <c r="D237"/>
  <c r="Q237" s="1"/>
  <c r="E237"/>
  <c r="R237" s="1"/>
  <c r="F237"/>
  <c r="S237" s="1"/>
  <c r="G237"/>
  <c r="T237" s="1"/>
  <c r="H237"/>
  <c r="U237" s="1"/>
  <c r="I237"/>
  <c r="V237" s="1"/>
  <c r="J237"/>
  <c r="W237" s="1"/>
  <c r="K237"/>
  <c r="X237" s="1"/>
  <c r="L237"/>
  <c r="Y237" s="1"/>
  <c r="Z237"/>
  <c r="AA237"/>
  <c r="AB237"/>
  <c r="AC237"/>
  <c r="AD237"/>
  <c r="AE237"/>
  <c r="AF237"/>
  <c r="AG237"/>
  <c r="AH237"/>
  <c r="D238"/>
  <c r="E238"/>
  <c r="F238"/>
  <c r="S238" s="1"/>
  <c r="G238"/>
  <c r="H238"/>
  <c r="U238" s="1"/>
  <c r="I238"/>
  <c r="V238" s="1"/>
  <c r="J238"/>
  <c r="W238" s="1"/>
  <c r="K238"/>
  <c r="X238" s="1"/>
  <c r="L238"/>
  <c r="Y238" s="1"/>
  <c r="R238"/>
  <c r="Z238"/>
  <c r="AA238"/>
  <c r="AB238"/>
  <c r="AC238"/>
  <c r="AD238"/>
  <c r="AE238"/>
  <c r="AF238"/>
  <c r="AG238"/>
  <c r="AH238"/>
  <c r="D239"/>
  <c r="E239"/>
  <c r="R239" s="1"/>
  <c r="F239"/>
  <c r="S239" s="1"/>
  <c r="G239"/>
  <c r="T239" s="1"/>
  <c r="H239"/>
  <c r="U239" s="1"/>
  <c r="I239"/>
  <c r="V239" s="1"/>
  <c r="J239"/>
  <c r="W239" s="1"/>
  <c r="K239"/>
  <c r="X239" s="1"/>
  <c r="L239"/>
  <c r="Y239" s="1"/>
  <c r="Z239"/>
  <c r="AA239"/>
  <c r="AB239"/>
  <c r="AC239"/>
  <c r="AD239"/>
  <c r="AE239"/>
  <c r="AF239"/>
  <c r="AG239"/>
  <c r="AH239"/>
  <c r="D240"/>
  <c r="Q240" s="1"/>
  <c r="E240"/>
  <c r="F240"/>
  <c r="S240" s="1"/>
  <c r="G240"/>
  <c r="T240" s="1"/>
  <c r="H240"/>
  <c r="U240" s="1"/>
  <c r="I240"/>
  <c r="V240" s="1"/>
  <c r="J240"/>
  <c r="W240" s="1"/>
  <c r="K240"/>
  <c r="X240" s="1"/>
  <c r="L240"/>
  <c r="Y240" s="1"/>
  <c r="R240"/>
  <c r="Z240"/>
  <c r="AA240"/>
  <c r="AB240"/>
  <c r="AC240"/>
  <c r="AD240"/>
  <c r="AE240"/>
  <c r="AF240"/>
  <c r="AG240"/>
  <c r="AH240"/>
  <c r="D241"/>
  <c r="Q241" s="1"/>
  <c r="E241"/>
  <c r="R241" s="1"/>
  <c r="F241"/>
  <c r="G241"/>
  <c r="T241" s="1"/>
  <c r="H241"/>
  <c r="U241" s="1"/>
  <c r="I241"/>
  <c r="V241" s="1"/>
  <c r="J241"/>
  <c r="W241" s="1"/>
  <c r="K241"/>
  <c r="X241" s="1"/>
  <c r="L241"/>
  <c r="Y241" s="1"/>
  <c r="S241"/>
  <c r="Z241"/>
  <c r="AA241"/>
  <c r="AB241"/>
  <c r="AC241"/>
  <c r="AD241"/>
  <c r="AE241"/>
  <c r="AF241"/>
  <c r="AG241"/>
  <c r="AH241"/>
  <c r="D242"/>
  <c r="E242"/>
  <c r="F242"/>
  <c r="S242" s="1"/>
  <c r="G242"/>
  <c r="T242" s="1"/>
  <c r="H242"/>
  <c r="U242" s="1"/>
  <c r="I242"/>
  <c r="V242" s="1"/>
  <c r="J242"/>
  <c r="W242" s="1"/>
  <c r="K242"/>
  <c r="X242" s="1"/>
  <c r="L242"/>
  <c r="Y242" s="1"/>
  <c r="R242"/>
  <c r="Z242"/>
  <c r="AA242"/>
  <c r="AB242"/>
  <c r="AC242"/>
  <c r="AD242"/>
  <c r="AE242"/>
  <c r="AF242"/>
  <c r="AG242"/>
  <c r="AH242"/>
  <c r="D243"/>
  <c r="Q243" s="1"/>
  <c r="E243"/>
  <c r="R243" s="1"/>
  <c r="F243"/>
  <c r="G243"/>
  <c r="T243" s="1"/>
  <c r="H243"/>
  <c r="U243" s="1"/>
  <c r="I243"/>
  <c r="V243" s="1"/>
  <c r="J243"/>
  <c r="K243"/>
  <c r="X243" s="1"/>
  <c r="L243"/>
  <c r="Y243" s="1"/>
  <c r="S243"/>
  <c r="Z243"/>
  <c r="AA243"/>
  <c r="AB243"/>
  <c r="AC243"/>
  <c r="AD243"/>
  <c r="AE243"/>
  <c r="AF243"/>
  <c r="AG243"/>
  <c r="AH243"/>
  <c r="D244"/>
  <c r="Q244" s="1"/>
  <c r="E244"/>
  <c r="F244"/>
  <c r="S244" s="1"/>
  <c r="G244"/>
  <c r="H244"/>
  <c r="U244" s="1"/>
  <c r="I244"/>
  <c r="V244" s="1"/>
  <c r="J244"/>
  <c r="W244" s="1"/>
  <c r="K244"/>
  <c r="L244"/>
  <c r="Y244" s="1"/>
  <c r="R244"/>
  <c r="T244"/>
  <c r="X244"/>
  <c r="Z244"/>
  <c r="AA244"/>
  <c r="AB244"/>
  <c r="AC244"/>
  <c r="AD244"/>
  <c r="AE244"/>
  <c r="AF244"/>
  <c r="AG244"/>
  <c r="AH244"/>
  <c r="D245"/>
  <c r="E245"/>
  <c r="F245"/>
  <c r="G245"/>
  <c r="T245" s="1"/>
  <c r="H245"/>
  <c r="U245" s="1"/>
  <c r="I245"/>
  <c r="V245" s="1"/>
  <c r="J245"/>
  <c r="K245"/>
  <c r="X245" s="1"/>
  <c r="L245"/>
  <c r="Y245" s="1"/>
  <c r="Q245"/>
  <c r="S245"/>
  <c r="Z245"/>
  <c r="AA245"/>
  <c r="AB245"/>
  <c r="AC245"/>
  <c r="AD245"/>
  <c r="AE245"/>
  <c r="AF245"/>
  <c r="AG245"/>
  <c r="AH245"/>
  <c r="D246"/>
  <c r="E246"/>
  <c r="F246"/>
  <c r="G246"/>
  <c r="T246" s="1"/>
  <c r="H246"/>
  <c r="U246" s="1"/>
  <c r="I246"/>
  <c r="V246" s="1"/>
  <c r="J246"/>
  <c r="W246" s="1"/>
  <c r="K246"/>
  <c r="X246" s="1"/>
  <c r="L246"/>
  <c r="Y246" s="1"/>
  <c r="R246"/>
  <c r="S246"/>
  <c r="Z246"/>
  <c r="AA246"/>
  <c r="AB246"/>
  <c r="AC246"/>
  <c r="AD246"/>
  <c r="AE246"/>
  <c r="AF246"/>
  <c r="AG246"/>
  <c r="AH246"/>
  <c r="D247"/>
  <c r="Q247" s="1"/>
  <c r="E247"/>
  <c r="R247" s="1"/>
  <c r="F247"/>
  <c r="S247" s="1"/>
  <c r="G247"/>
  <c r="T247" s="1"/>
  <c r="H247"/>
  <c r="U247" s="1"/>
  <c r="I247"/>
  <c r="V247" s="1"/>
  <c r="J247"/>
  <c r="K247"/>
  <c r="L247"/>
  <c r="Y247" s="1"/>
  <c r="X247"/>
  <c r="Z247"/>
  <c r="AA247"/>
  <c r="AB247"/>
  <c r="AC247"/>
  <c r="AD247"/>
  <c r="AE247"/>
  <c r="AF247"/>
  <c r="AG247"/>
  <c r="AH247"/>
  <c r="D248"/>
  <c r="E248"/>
  <c r="F248"/>
  <c r="G248"/>
  <c r="H248"/>
  <c r="U248" s="1"/>
  <c r="I248"/>
  <c r="V248" s="1"/>
  <c r="J248"/>
  <c r="W248" s="1"/>
  <c r="K248"/>
  <c r="X248" s="1"/>
  <c r="L248"/>
  <c r="Y248" s="1"/>
  <c r="R248"/>
  <c r="S248"/>
  <c r="T248"/>
  <c r="Z248"/>
  <c r="AA248"/>
  <c r="AB248"/>
  <c r="AC248"/>
  <c r="AD248"/>
  <c r="AE248"/>
  <c r="AF248"/>
  <c r="AG248"/>
  <c r="AH248"/>
  <c r="D249"/>
  <c r="E249"/>
  <c r="R249" s="1"/>
  <c r="F249"/>
  <c r="G249"/>
  <c r="H249"/>
  <c r="I249"/>
  <c r="V249" s="1"/>
  <c r="J249"/>
  <c r="K249"/>
  <c r="X249" s="1"/>
  <c r="L249"/>
  <c r="Y249" s="1"/>
  <c r="Q249"/>
  <c r="S249"/>
  <c r="T249"/>
  <c r="U249"/>
  <c r="Z249"/>
  <c r="AA249"/>
  <c r="AB249"/>
  <c r="AC249"/>
  <c r="AD249"/>
  <c r="AE249"/>
  <c r="AF249"/>
  <c r="AG249"/>
  <c r="AH249"/>
  <c r="D250"/>
  <c r="Q250" s="1"/>
  <c r="E250"/>
  <c r="R250" s="1"/>
  <c r="F250"/>
  <c r="G250"/>
  <c r="T250" s="1"/>
  <c r="H250"/>
  <c r="U250" s="1"/>
  <c r="I250"/>
  <c r="J250"/>
  <c r="W250" s="1"/>
  <c r="K250"/>
  <c r="X250" s="1"/>
  <c r="L250"/>
  <c r="Y250" s="1"/>
  <c r="V250"/>
  <c r="Z250"/>
  <c r="AA250"/>
  <c r="AB250"/>
  <c r="AC250"/>
  <c r="AD250"/>
  <c r="AE250"/>
  <c r="AF250"/>
  <c r="AG250"/>
  <c r="AH250"/>
  <c r="D251"/>
  <c r="Q251" s="1"/>
  <c r="E251"/>
  <c r="F251"/>
  <c r="G251"/>
  <c r="T251" s="1"/>
  <c r="H251"/>
  <c r="U251" s="1"/>
  <c r="I251"/>
  <c r="V251" s="1"/>
  <c r="J251"/>
  <c r="W251" s="1"/>
  <c r="K251"/>
  <c r="X251" s="1"/>
  <c r="L251"/>
  <c r="Y251" s="1"/>
  <c r="R251"/>
  <c r="S251"/>
  <c r="Z251"/>
  <c r="AA251"/>
  <c r="AB251"/>
  <c r="AC251"/>
  <c r="AD251"/>
  <c r="AE251"/>
  <c r="AF251"/>
  <c r="AG251"/>
  <c r="AH251"/>
  <c r="D252"/>
  <c r="E252"/>
  <c r="F252"/>
  <c r="G252"/>
  <c r="H252"/>
  <c r="U252" s="1"/>
  <c r="I252"/>
  <c r="J252"/>
  <c r="W252" s="1"/>
  <c r="K252"/>
  <c r="X252" s="1"/>
  <c r="L252"/>
  <c r="Y252" s="1"/>
  <c r="R252"/>
  <c r="S252"/>
  <c r="T252"/>
  <c r="V252"/>
  <c r="Z252"/>
  <c r="AA252"/>
  <c r="AB252"/>
  <c r="AC252"/>
  <c r="AD252"/>
  <c r="AE252"/>
  <c r="AF252"/>
  <c r="AG252"/>
  <c r="AH252"/>
  <c r="D253"/>
  <c r="Q253" s="1"/>
  <c r="E253"/>
  <c r="R253" s="1"/>
  <c r="F253"/>
  <c r="S253" s="1"/>
  <c r="G253"/>
  <c r="H253"/>
  <c r="I253"/>
  <c r="V253" s="1"/>
  <c r="J253"/>
  <c r="K253"/>
  <c r="X253" s="1"/>
  <c r="L253"/>
  <c r="Y253" s="1"/>
  <c r="T253"/>
  <c r="U253"/>
  <c r="Z253"/>
  <c r="AA253"/>
  <c r="AB253"/>
  <c r="AC253"/>
  <c r="AD253"/>
  <c r="AE253"/>
  <c r="AF253"/>
  <c r="AG253"/>
  <c r="AH253"/>
  <c r="D254"/>
  <c r="E254"/>
  <c r="R254" s="1"/>
  <c r="F254"/>
  <c r="G254"/>
  <c r="T254" s="1"/>
  <c r="H254"/>
  <c r="I254"/>
  <c r="V254" s="1"/>
  <c r="J254"/>
  <c r="W254" s="1"/>
  <c r="K254"/>
  <c r="X254" s="1"/>
  <c r="L254"/>
  <c r="Y254" s="1"/>
  <c r="Q254"/>
  <c r="U254"/>
  <c r="Z254"/>
  <c r="AA254"/>
  <c r="AB254"/>
  <c r="AC254"/>
  <c r="AD254"/>
  <c r="AE254"/>
  <c r="AF254"/>
  <c r="AG254"/>
  <c r="AH254"/>
  <c r="D255"/>
  <c r="Q255" s="1"/>
  <c r="E255"/>
  <c r="F255"/>
  <c r="G255"/>
  <c r="T255" s="1"/>
  <c r="H255"/>
  <c r="U255" s="1"/>
  <c r="I255"/>
  <c r="V255" s="1"/>
  <c r="J255"/>
  <c r="W255" s="1"/>
  <c r="K255"/>
  <c r="X255" s="1"/>
  <c r="L255"/>
  <c r="Y255" s="1"/>
  <c r="R255"/>
  <c r="S255"/>
  <c r="Z255"/>
  <c r="AA255"/>
  <c r="AB255"/>
  <c r="AC255"/>
  <c r="AD255"/>
  <c r="AE255"/>
  <c r="AF255"/>
  <c r="AG255"/>
  <c r="AH255"/>
  <c r="D256"/>
  <c r="E256"/>
  <c r="F256"/>
  <c r="G256"/>
  <c r="H256"/>
  <c r="U256" s="1"/>
  <c r="I256"/>
  <c r="V256" s="1"/>
  <c r="J256"/>
  <c r="W256" s="1"/>
  <c r="K256"/>
  <c r="X256" s="1"/>
  <c r="L256"/>
  <c r="Y256" s="1"/>
  <c r="R256"/>
  <c r="S256"/>
  <c r="T256"/>
  <c r="Z256"/>
  <c r="AA256"/>
  <c r="AB256"/>
  <c r="AC256"/>
  <c r="AD256"/>
  <c r="AE256"/>
  <c r="AF256"/>
  <c r="AG256"/>
  <c r="AH256"/>
  <c r="D257"/>
  <c r="Q257" s="1"/>
  <c r="E257"/>
  <c r="R257" s="1"/>
  <c r="F257"/>
  <c r="S257" s="1"/>
  <c r="G257"/>
  <c r="T257" s="1"/>
  <c r="H257"/>
  <c r="U257" s="1"/>
  <c r="I257"/>
  <c r="V257" s="1"/>
  <c r="J257"/>
  <c r="K257"/>
  <c r="X257" s="1"/>
  <c r="L257"/>
  <c r="Y257" s="1"/>
  <c r="Z257"/>
  <c r="AA257"/>
  <c r="AB257"/>
  <c r="AC257"/>
  <c r="AD257"/>
  <c r="AE257"/>
  <c r="AF257"/>
  <c r="AG257"/>
  <c r="AH257"/>
  <c r="D258"/>
  <c r="Q258" s="1"/>
  <c r="E258"/>
  <c r="R258" s="1"/>
  <c r="F258"/>
  <c r="G258"/>
  <c r="T258" s="1"/>
  <c r="H258"/>
  <c r="U258" s="1"/>
  <c r="I258"/>
  <c r="V258" s="1"/>
  <c r="J258"/>
  <c r="W258" s="1"/>
  <c r="K258"/>
  <c r="X258" s="1"/>
  <c r="L258"/>
  <c r="Y258" s="1"/>
  <c r="Z258"/>
  <c r="AA258"/>
  <c r="AB258"/>
  <c r="AC258"/>
  <c r="AD258"/>
  <c r="AE258"/>
  <c r="AF258"/>
  <c r="AG258"/>
  <c r="AH258"/>
  <c r="D259"/>
  <c r="Q259" s="1"/>
  <c r="E259"/>
  <c r="F259"/>
  <c r="G259"/>
  <c r="H259"/>
  <c r="U259" s="1"/>
  <c r="I259"/>
  <c r="V259" s="1"/>
  <c r="J259"/>
  <c r="W259" s="1"/>
  <c r="K259"/>
  <c r="X259" s="1"/>
  <c r="L259"/>
  <c r="Y259" s="1"/>
  <c r="R259"/>
  <c r="S259"/>
  <c r="Z259"/>
  <c r="AA259"/>
  <c r="AB259"/>
  <c r="AC259"/>
  <c r="AD259"/>
  <c r="AE259"/>
  <c r="AF259"/>
  <c r="AG259"/>
  <c r="AH259"/>
  <c r="D260"/>
  <c r="E260"/>
  <c r="F260"/>
  <c r="G260"/>
  <c r="H260"/>
  <c r="U260" s="1"/>
  <c r="I260"/>
  <c r="V260" s="1"/>
  <c r="J260"/>
  <c r="W260" s="1"/>
  <c r="K260"/>
  <c r="X260" s="1"/>
  <c r="L260"/>
  <c r="Y260" s="1"/>
  <c r="R260"/>
  <c r="S260"/>
  <c r="T260"/>
  <c r="Z260"/>
  <c r="AA260"/>
  <c r="AB260"/>
  <c r="AC260"/>
  <c r="AD260"/>
  <c r="AE260"/>
  <c r="AF260"/>
  <c r="AG260"/>
  <c r="AH260"/>
  <c r="D261"/>
  <c r="Q261" s="1"/>
  <c r="E261"/>
  <c r="F261"/>
  <c r="S261" s="1"/>
  <c r="G261"/>
  <c r="T261" s="1"/>
  <c r="H261"/>
  <c r="I261"/>
  <c r="V261" s="1"/>
  <c r="J261"/>
  <c r="K261"/>
  <c r="X261" s="1"/>
  <c r="L261"/>
  <c r="Y261" s="1"/>
  <c r="U261"/>
  <c r="Z261"/>
  <c r="AA261"/>
  <c r="AB261"/>
  <c r="AC261"/>
  <c r="AD261"/>
  <c r="AE261"/>
  <c r="AF261"/>
  <c r="AG261"/>
  <c r="AH261"/>
  <c r="D262"/>
  <c r="Q262" s="1"/>
  <c r="E262"/>
  <c r="R262" s="1"/>
  <c r="F262"/>
  <c r="G262"/>
  <c r="T262" s="1"/>
  <c r="H262"/>
  <c r="U262" s="1"/>
  <c r="I262"/>
  <c r="V262" s="1"/>
  <c r="J262"/>
  <c r="W262" s="1"/>
  <c r="K262"/>
  <c r="X262" s="1"/>
  <c r="L262"/>
  <c r="Y262" s="1"/>
  <c r="Z262"/>
  <c r="AA262"/>
  <c r="AB262"/>
  <c r="AC262"/>
  <c r="AD262"/>
  <c r="AE262"/>
  <c r="AF262"/>
  <c r="AG262"/>
  <c r="AH262"/>
  <c r="D263"/>
  <c r="Q263" s="1"/>
  <c r="E263"/>
  <c r="R263" s="1"/>
  <c r="F263"/>
  <c r="S263" s="1"/>
  <c r="G263"/>
  <c r="H263"/>
  <c r="U263" s="1"/>
  <c r="I263"/>
  <c r="V263" s="1"/>
  <c r="J263"/>
  <c r="W263" s="1"/>
  <c r="K263"/>
  <c r="X263" s="1"/>
  <c r="L263"/>
  <c r="Y263" s="1"/>
  <c r="Z263"/>
  <c r="AA263"/>
  <c r="AB263"/>
  <c r="AC263"/>
  <c r="AD263"/>
  <c r="AE263"/>
  <c r="AF263"/>
  <c r="AG263"/>
  <c r="AH263"/>
  <c r="D264"/>
  <c r="E264"/>
  <c r="F264"/>
  <c r="S264" s="1"/>
  <c r="G264"/>
  <c r="H264"/>
  <c r="U264" s="1"/>
  <c r="I264"/>
  <c r="V264" s="1"/>
  <c r="J264"/>
  <c r="W264" s="1"/>
  <c r="K264"/>
  <c r="L264"/>
  <c r="Y264" s="1"/>
  <c r="R264"/>
  <c r="T264"/>
  <c r="X264"/>
  <c r="Z264"/>
  <c r="AA264"/>
  <c r="AB264"/>
  <c r="AC264"/>
  <c r="AD264"/>
  <c r="AE264"/>
  <c r="AF264"/>
  <c r="AG264"/>
  <c r="AH264"/>
  <c r="D265"/>
  <c r="Q265" s="1"/>
  <c r="E265"/>
  <c r="F265"/>
  <c r="G265"/>
  <c r="T265" s="1"/>
  <c r="H265"/>
  <c r="U265" s="1"/>
  <c r="I265"/>
  <c r="V265" s="1"/>
  <c r="J265"/>
  <c r="K265"/>
  <c r="X265" s="1"/>
  <c r="L265"/>
  <c r="Y265" s="1"/>
  <c r="S265"/>
  <c r="Z265"/>
  <c r="AA265"/>
  <c r="AB265"/>
  <c r="AC265"/>
  <c r="AD265"/>
  <c r="AE265"/>
  <c r="AF265"/>
  <c r="AG265"/>
  <c r="AH265"/>
  <c r="D266"/>
  <c r="E266"/>
  <c r="F266"/>
  <c r="S266" s="1"/>
  <c r="G266"/>
  <c r="T266" s="1"/>
  <c r="H266"/>
  <c r="U266" s="1"/>
  <c r="I266"/>
  <c r="V266" s="1"/>
  <c r="J266"/>
  <c r="W266" s="1"/>
  <c r="K266"/>
  <c r="X266" s="1"/>
  <c r="L266"/>
  <c r="Y266" s="1"/>
  <c r="R266"/>
  <c r="Z266"/>
  <c r="AA266"/>
  <c r="AB266"/>
  <c r="AC266"/>
  <c r="AD266"/>
  <c r="AE266"/>
  <c r="AF266"/>
  <c r="AG266"/>
  <c r="AH266"/>
  <c r="D267"/>
  <c r="Q267" s="1"/>
  <c r="E267"/>
  <c r="R267" s="1"/>
  <c r="F267"/>
  <c r="G267"/>
  <c r="T267" s="1"/>
  <c r="H267"/>
  <c r="I267"/>
  <c r="V267" s="1"/>
  <c r="J267"/>
  <c r="W267" s="1"/>
  <c r="K267"/>
  <c r="X267" s="1"/>
  <c r="L267"/>
  <c r="Y267" s="1"/>
  <c r="S267"/>
  <c r="U267"/>
  <c r="Z267"/>
  <c r="AA267"/>
  <c r="AB267"/>
  <c r="AC267"/>
  <c r="AD267"/>
  <c r="AE267"/>
  <c r="AF267"/>
  <c r="AG267"/>
  <c r="AH267"/>
  <c r="D268"/>
  <c r="E268"/>
  <c r="F268"/>
  <c r="S268" s="1"/>
  <c r="G268"/>
  <c r="T268" s="1"/>
  <c r="H268"/>
  <c r="U268" s="1"/>
  <c r="I268"/>
  <c r="V268" s="1"/>
  <c r="J268"/>
  <c r="W268" s="1"/>
  <c r="K268"/>
  <c r="X268" s="1"/>
  <c r="L268"/>
  <c r="Y268" s="1"/>
  <c r="R268"/>
  <c r="Z268"/>
  <c r="AA268"/>
  <c r="AB268"/>
  <c r="AC268"/>
  <c r="AD268"/>
  <c r="AE268"/>
  <c r="AF268"/>
  <c r="AG268"/>
  <c r="AH268"/>
  <c r="D269"/>
  <c r="E269"/>
  <c r="R269" s="1"/>
  <c r="F269"/>
  <c r="G269"/>
  <c r="T269" s="1"/>
  <c r="H269"/>
  <c r="U269" s="1"/>
  <c r="I269"/>
  <c r="V269" s="1"/>
  <c r="J269"/>
  <c r="K269"/>
  <c r="L269"/>
  <c r="Y269" s="1"/>
  <c r="Q269"/>
  <c r="S269"/>
  <c r="X269"/>
  <c r="Z269"/>
  <c r="AA269"/>
  <c r="AB269"/>
  <c r="AC269"/>
  <c r="AD269"/>
  <c r="AE269"/>
  <c r="AF269"/>
  <c r="AG269"/>
  <c r="AH269"/>
  <c r="D270"/>
  <c r="Q270" s="1"/>
  <c r="E270"/>
  <c r="F270"/>
  <c r="S270" s="1"/>
  <c r="G270"/>
  <c r="T270" s="1"/>
  <c r="H270"/>
  <c r="U270" s="1"/>
  <c r="I270"/>
  <c r="V270" s="1"/>
  <c r="J270"/>
  <c r="W270" s="1"/>
  <c r="K270"/>
  <c r="L270"/>
  <c r="Y270" s="1"/>
  <c r="R270"/>
  <c r="X270"/>
  <c r="Z270"/>
  <c r="AA270"/>
  <c r="AB270"/>
  <c r="AC270"/>
  <c r="AD270"/>
  <c r="AE270"/>
  <c r="AF270"/>
  <c r="AG270"/>
  <c r="AH270"/>
  <c r="D271"/>
  <c r="Q271" s="1"/>
  <c r="E271"/>
  <c r="R271" s="1"/>
  <c r="F271"/>
  <c r="S271" s="1"/>
  <c r="G271"/>
  <c r="T271" s="1"/>
  <c r="H271"/>
  <c r="U271" s="1"/>
  <c r="I271"/>
  <c r="V271" s="1"/>
  <c r="J271"/>
  <c r="K271"/>
  <c r="X271" s="1"/>
  <c r="L271"/>
  <c r="Y271"/>
  <c r="Z271"/>
  <c r="AA271"/>
  <c r="AB271"/>
  <c r="AC271"/>
  <c r="AD271"/>
  <c r="AE271"/>
  <c r="AF271"/>
  <c r="AG271"/>
  <c r="AH271"/>
  <c r="D272"/>
  <c r="E272"/>
  <c r="F272"/>
  <c r="G272"/>
  <c r="T272" s="1"/>
  <c r="H272"/>
  <c r="U272" s="1"/>
  <c r="I272"/>
  <c r="J272"/>
  <c r="W272" s="1"/>
  <c r="K272"/>
  <c r="X272" s="1"/>
  <c r="L272"/>
  <c r="Y272" s="1"/>
  <c r="R272"/>
  <c r="S272"/>
  <c r="V272"/>
  <c r="Z272"/>
  <c r="AA272"/>
  <c r="AB272"/>
  <c r="AC272"/>
  <c r="AD272"/>
  <c r="AE272"/>
  <c r="AF272"/>
  <c r="AG272"/>
  <c r="AH272"/>
  <c r="D273"/>
  <c r="E273"/>
  <c r="R273" s="1"/>
  <c r="F273"/>
  <c r="G273"/>
  <c r="H273"/>
  <c r="U273" s="1"/>
  <c r="I273"/>
  <c r="V273" s="1"/>
  <c r="J273"/>
  <c r="K273"/>
  <c r="X273" s="1"/>
  <c r="L273"/>
  <c r="Q273"/>
  <c r="S273"/>
  <c r="T273"/>
  <c r="Y273"/>
  <c r="Z273"/>
  <c r="AA273"/>
  <c r="AB273"/>
  <c r="AC273"/>
  <c r="AD273"/>
  <c r="AE273"/>
  <c r="AF273"/>
  <c r="AG273"/>
  <c r="AH273"/>
  <c r="D274"/>
  <c r="Q274" s="1"/>
  <c r="E274"/>
  <c r="F274"/>
  <c r="S274" s="1"/>
  <c r="G274"/>
  <c r="T274" s="1"/>
  <c r="H274"/>
  <c r="U274" s="1"/>
  <c r="I274"/>
  <c r="V274" s="1"/>
  <c r="J274"/>
  <c r="W274" s="1"/>
  <c r="K274"/>
  <c r="X274" s="1"/>
  <c r="L274"/>
  <c r="R274"/>
  <c r="Y274"/>
  <c r="Z274"/>
  <c r="AA274"/>
  <c r="AB274"/>
  <c r="AC274"/>
  <c r="AD274"/>
  <c r="AE274"/>
  <c r="AF274"/>
  <c r="AG274"/>
  <c r="AH274"/>
  <c r="D275"/>
  <c r="Q275" s="1"/>
  <c r="E275"/>
  <c r="F275"/>
  <c r="S275" s="1"/>
  <c r="G275"/>
  <c r="T275" s="1"/>
  <c r="H275"/>
  <c r="U275" s="1"/>
  <c r="I275"/>
  <c r="V275" s="1"/>
  <c r="J275"/>
  <c r="W275" s="1"/>
  <c r="K275"/>
  <c r="X275" s="1"/>
  <c r="L275"/>
  <c r="Y275" s="1"/>
  <c r="R275"/>
  <c r="Z275"/>
  <c r="AA275"/>
  <c r="AB275"/>
  <c r="AC275"/>
  <c r="AD275"/>
  <c r="AE275"/>
  <c r="AF275"/>
  <c r="AG275"/>
  <c r="AH275"/>
  <c r="D276"/>
  <c r="E276"/>
  <c r="F276"/>
  <c r="S276" s="1"/>
  <c r="G276"/>
  <c r="T276" s="1"/>
  <c r="H276"/>
  <c r="U276" s="1"/>
  <c r="I276"/>
  <c r="J276"/>
  <c r="W276" s="1"/>
  <c r="K276"/>
  <c r="L276"/>
  <c r="Y276" s="1"/>
  <c r="R276"/>
  <c r="V276"/>
  <c r="X276"/>
  <c r="Z276"/>
  <c r="AA276"/>
  <c r="AB276"/>
  <c r="AC276"/>
  <c r="AD276"/>
  <c r="AE276"/>
  <c r="AF276"/>
  <c r="AG276"/>
  <c r="AH276"/>
  <c r="D277"/>
  <c r="E277"/>
  <c r="R277" s="1"/>
  <c r="F277"/>
  <c r="G277"/>
  <c r="H277"/>
  <c r="I277"/>
  <c r="V277" s="1"/>
  <c r="J277"/>
  <c r="W277" s="1"/>
  <c r="K277"/>
  <c r="X277" s="1"/>
  <c r="L277"/>
  <c r="Q277"/>
  <c r="S277"/>
  <c r="U277"/>
  <c r="Y277"/>
  <c r="Z277"/>
  <c r="AA277"/>
  <c r="AB277"/>
  <c r="AC277"/>
  <c r="AD277"/>
  <c r="AE277"/>
  <c r="AF277"/>
  <c r="AG277"/>
  <c r="AH277"/>
  <c r="D278"/>
  <c r="Q278" s="1"/>
  <c r="E278"/>
  <c r="R278" s="1"/>
  <c r="F278"/>
  <c r="S278" s="1"/>
  <c r="G278"/>
  <c r="T278" s="1"/>
  <c r="H278"/>
  <c r="U278" s="1"/>
  <c r="I278"/>
  <c r="V278" s="1"/>
  <c r="J278"/>
  <c r="W278" s="1"/>
  <c r="K278"/>
  <c r="X278" s="1"/>
  <c r="L278"/>
  <c r="Y278" s="1"/>
  <c r="Z278"/>
  <c r="AA278"/>
  <c r="AB278"/>
  <c r="AC278"/>
  <c r="AD278"/>
  <c r="AE278"/>
  <c r="AF278"/>
  <c r="AG278"/>
  <c r="AH278"/>
  <c r="D279"/>
  <c r="Q279" s="1"/>
  <c r="E279"/>
  <c r="R279" s="1"/>
  <c r="F279"/>
  <c r="S279" s="1"/>
  <c r="G279"/>
  <c r="T279" s="1"/>
  <c r="H279"/>
  <c r="U279" s="1"/>
  <c r="I279"/>
  <c r="V279" s="1"/>
  <c r="J279"/>
  <c r="W279" s="1"/>
  <c r="K279"/>
  <c r="X279" s="1"/>
  <c r="L279"/>
  <c r="Y279" s="1"/>
  <c r="Z279"/>
  <c r="AA279"/>
  <c r="AB279"/>
  <c r="AC279"/>
  <c r="AD279"/>
  <c r="AE279"/>
  <c r="AF279"/>
  <c r="AG279"/>
  <c r="AH279"/>
  <c r="D280"/>
  <c r="E280"/>
  <c r="F280"/>
  <c r="S280" s="1"/>
  <c r="G280"/>
  <c r="H280"/>
  <c r="U280" s="1"/>
  <c r="I280"/>
  <c r="V280" s="1"/>
  <c r="J280"/>
  <c r="W280" s="1"/>
  <c r="K280"/>
  <c r="X280" s="1"/>
  <c r="L280"/>
  <c r="Y280" s="1"/>
  <c r="R280"/>
  <c r="Z280"/>
  <c r="AA280"/>
  <c r="AB280"/>
  <c r="AC280"/>
  <c r="AD280"/>
  <c r="AE280"/>
  <c r="AF280"/>
  <c r="AG280"/>
  <c r="AH280"/>
  <c r="D281"/>
  <c r="Q281" s="1"/>
  <c r="E281"/>
  <c r="R281" s="1"/>
  <c r="F281"/>
  <c r="G281"/>
  <c r="T281" s="1"/>
  <c r="H281"/>
  <c r="U281" s="1"/>
  <c r="I281"/>
  <c r="V281" s="1"/>
  <c r="J281"/>
  <c r="W281" s="1"/>
  <c r="K281"/>
  <c r="X281" s="1"/>
  <c r="L281"/>
  <c r="Y281" s="1"/>
  <c r="S281"/>
  <c r="Z281"/>
  <c r="AA281"/>
  <c r="AB281"/>
  <c r="AC281"/>
  <c r="AD281"/>
  <c r="AE281"/>
  <c r="AF281"/>
  <c r="AG281"/>
  <c r="AH281"/>
  <c r="D282"/>
  <c r="Q282" s="1"/>
  <c r="E282"/>
  <c r="R282" s="1"/>
  <c r="F282"/>
  <c r="S282" s="1"/>
  <c r="G282"/>
  <c r="H282"/>
  <c r="U282" s="1"/>
  <c r="I282"/>
  <c r="V282" s="1"/>
  <c r="J282"/>
  <c r="W282" s="1"/>
  <c r="K282"/>
  <c r="L282"/>
  <c r="Y282" s="1"/>
  <c r="T282"/>
  <c r="X282"/>
  <c r="Z282"/>
  <c r="AA282"/>
  <c r="AB282"/>
  <c r="AC282"/>
  <c r="AD282"/>
  <c r="AE282"/>
  <c r="AF282"/>
  <c r="AG282"/>
  <c r="AH282"/>
  <c r="D283"/>
  <c r="Q283" s="1"/>
  <c r="E283"/>
  <c r="F283"/>
  <c r="S283" s="1"/>
  <c r="G283"/>
  <c r="T283" s="1"/>
  <c r="H283"/>
  <c r="U283" s="1"/>
  <c r="I283"/>
  <c r="V283" s="1"/>
  <c r="J283"/>
  <c r="W283" s="1"/>
  <c r="K283"/>
  <c r="X283" s="1"/>
  <c r="L283"/>
  <c r="Y283" s="1"/>
  <c r="R283"/>
  <c r="Z283"/>
  <c r="AA283"/>
  <c r="AB283"/>
  <c r="AC283"/>
  <c r="AD283"/>
  <c r="AE283"/>
  <c r="AF283"/>
  <c r="AG283"/>
  <c r="AH283"/>
  <c r="D284"/>
  <c r="E284"/>
  <c r="F284"/>
  <c r="S284" s="1"/>
  <c r="G284"/>
  <c r="T284" s="1"/>
  <c r="H284"/>
  <c r="U284" s="1"/>
  <c r="I284"/>
  <c r="V284" s="1"/>
  <c r="J284"/>
  <c r="W284" s="1"/>
  <c r="K284"/>
  <c r="X284" s="1"/>
  <c r="L284"/>
  <c r="Y284" s="1"/>
  <c r="R284"/>
  <c r="Z284"/>
  <c r="AA284"/>
  <c r="AB284"/>
  <c r="AC284"/>
  <c r="AD284"/>
  <c r="AE284"/>
  <c r="AF284"/>
  <c r="AG284"/>
  <c r="AH284"/>
  <c r="D285"/>
  <c r="Q285" s="1"/>
  <c r="E285"/>
  <c r="R285" s="1"/>
  <c r="F285"/>
  <c r="S285" s="1"/>
  <c r="G285"/>
  <c r="T285" s="1"/>
  <c r="H285"/>
  <c r="U285" s="1"/>
  <c r="I285"/>
  <c r="V285" s="1"/>
  <c r="J285"/>
  <c r="W285" s="1"/>
  <c r="K285"/>
  <c r="L285"/>
  <c r="Y285" s="1"/>
  <c r="X285"/>
  <c r="Z285"/>
  <c r="AA285"/>
  <c r="AB285"/>
  <c r="AC285"/>
  <c r="AD285"/>
  <c r="AE285"/>
  <c r="AF285"/>
  <c r="AG285"/>
  <c r="AH285"/>
  <c r="D286"/>
  <c r="E286"/>
  <c r="R286" s="1"/>
  <c r="F286"/>
  <c r="S286" s="1"/>
  <c r="G286"/>
  <c r="T286" s="1"/>
  <c r="H286"/>
  <c r="U286" s="1"/>
  <c r="I286"/>
  <c r="V286" s="1"/>
  <c r="J286"/>
  <c r="W286" s="1"/>
  <c r="K286"/>
  <c r="L286"/>
  <c r="Y286" s="1"/>
  <c r="Q286"/>
  <c r="X286"/>
  <c r="Z286"/>
  <c r="AA286"/>
  <c r="AB286"/>
  <c r="AC286"/>
  <c r="AD286"/>
  <c r="AE286"/>
  <c r="AF286"/>
  <c r="AG286"/>
  <c r="AH286"/>
  <c r="D287"/>
  <c r="Q287" s="1"/>
  <c r="E287"/>
  <c r="F287"/>
  <c r="G287"/>
  <c r="T287" s="1"/>
  <c r="H287"/>
  <c r="U287" s="1"/>
  <c r="I287"/>
  <c r="V287" s="1"/>
  <c r="J287"/>
  <c r="M287" s="1"/>
  <c r="N287" s="1"/>
  <c r="K287"/>
  <c r="X287" s="1"/>
  <c r="L287"/>
  <c r="Y287" s="1"/>
  <c r="R287"/>
  <c r="S287"/>
  <c r="Z287"/>
  <c r="AA287"/>
  <c r="AB287"/>
  <c r="AC287"/>
  <c r="AD287"/>
  <c r="AE287"/>
  <c r="AF287"/>
  <c r="AG287"/>
  <c r="AH287"/>
  <c r="D288"/>
  <c r="E288"/>
  <c r="F288"/>
  <c r="G288"/>
  <c r="T288" s="1"/>
  <c r="H288"/>
  <c r="U288" s="1"/>
  <c r="I288"/>
  <c r="J288"/>
  <c r="W288" s="1"/>
  <c r="K288"/>
  <c r="X288" s="1"/>
  <c r="L288"/>
  <c r="Y288" s="1"/>
  <c r="R288"/>
  <c r="S288"/>
  <c r="V288"/>
  <c r="Z288"/>
  <c r="AA288"/>
  <c r="AB288"/>
  <c r="AC288"/>
  <c r="AD288"/>
  <c r="AE288"/>
  <c r="AF288"/>
  <c r="AG288"/>
  <c r="AH288"/>
  <c r="D289"/>
  <c r="E289"/>
  <c r="R289" s="1"/>
  <c r="F289"/>
  <c r="S289" s="1"/>
  <c r="G289"/>
  <c r="H289"/>
  <c r="U289" s="1"/>
  <c r="I289"/>
  <c r="V289" s="1"/>
  <c r="J289"/>
  <c r="W289" s="1"/>
  <c r="L289"/>
  <c r="Y289" s="1"/>
  <c r="Q289"/>
  <c r="T289"/>
  <c r="Z289"/>
  <c r="AA289"/>
  <c r="AB289"/>
  <c r="AC289"/>
  <c r="AD289"/>
  <c r="AE289"/>
  <c r="AF289"/>
  <c r="AG289"/>
  <c r="AH289"/>
  <c r="D290"/>
  <c r="E290"/>
  <c r="R290" s="1"/>
  <c r="F290"/>
  <c r="S290" s="1"/>
  <c r="G290"/>
  <c r="T290" s="1"/>
  <c r="H290"/>
  <c r="U290" s="1"/>
  <c r="I290"/>
  <c r="V290" s="1"/>
  <c r="J290"/>
  <c r="W290" s="1"/>
  <c r="K290"/>
  <c r="L290"/>
  <c r="Q290"/>
  <c r="X290"/>
  <c r="Y290"/>
  <c r="Z290"/>
  <c r="AA290"/>
  <c r="AB290"/>
  <c r="AC290"/>
  <c r="AD290"/>
  <c r="AE290"/>
  <c r="AF290"/>
  <c r="AG290"/>
  <c r="AH290"/>
  <c r="D291"/>
  <c r="E291"/>
  <c r="R291" s="1"/>
  <c r="F291"/>
  <c r="S291" s="1"/>
  <c r="G291"/>
  <c r="T291" s="1"/>
  <c r="H291"/>
  <c r="I291"/>
  <c r="V291" s="1"/>
  <c r="J291"/>
  <c r="W291" s="1"/>
  <c r="K291"/>
  <c r="X291" s="1"/>
  <c r="L291"/>
  <c r="Y291" s="1"/>
  <c r="Q291"/>
  <c r="U291"/>
  <c r="Z291"/>
  <c r="AA291"/>
  <c r="AB291"/>
  <c r="AC291"/>
  <c r="AD291"/>
  <c r="AE291"/>
  <c r="AF291"/>
  <c r="AG291"/>
  <c r="AH291"/>
  <c r="D292"/>
  <c r="E292"/>
  <c r="F292"/>
  <c r="S292" s="1"/>
  <c r="G292"/>
  <c r="T292" s="1"/>
  <c r="H292"/>
  <c r="U292" s="1"/>
  <c r="I292"/>
  <c r="V292" s="1"/>
  <c r="J292"/>
  <c r="W292" s="1"/>
  <c r="K292"/>
  <c r="X292" s="1"/>
  <c r="L292"/>
  <c r="Y292" s="1"/>
  <c r="R292"/>
  <c r="Z292"/>
  <c r="AA292"/>
  <c r="AB292"/>
  <c r="AC292"/>
  <c r="AD292"/>
  <c r="AE292"/>
  <c r="AF292"/>
  <c r="AG292"/>
  <c r="AH292"/>
  <c r="D293"/>
  <c r="Q293" s="1"/>
  <c r="E293"/>
  <c r="R293" s="1"/>
  <c r="F293"/>
  <c r="S293" s="1"/>
  <c r="G293"/>
  <c r="H293"/>
  <c r="U293" s="1"/>
  <c r="I293"/>
  <c r="V293" s="1"/>
  <c r="J293"/>
  <c r="W293" s="1"/>
  <c r="K293"/>
  <c r="X293" s="1"/>
  <c r="L293"/>
  <c r="Y293" s="1"/>
  <c r="Z293"/>
  <c r="AA293"/>
  <c r="AB293"/>
  <c r="AC293"/>
  <c r="AD293"/>
  <c r="AE293"/>
  <c r="AF293"/>
  <c r="AG293"/>
  <c r="AH293"/>
  <c r="D294"/>
  <c r="Q294" s="1"/>
  <c r="E294"/>
  <c r="R294" s="1"/>
  <c r="F294"/>
  <c r="S294" s="1"/>
  <c r="G294"/>
  <c r="T294" s="1"/>
  <c r="H294"/>
  <c r="I294"/>
  <c r="V294" s="1"/>
  <c r="J294"/>
  <c r="W294" s="1"/>
  <c r="K294"/>
  <c r="X294" s="1"/>
  <c r="L294"/>
  <c r="U294"/>
  <c r="Y294"/>
  <c r="Z294"/>
  <c r="AA294"/>
  <c r="AB294"/>
  <c r="AC294"/>
  <c r="AD294"/>
  <c r="AE294"/>
  <c r="AF294"/>
  <c r="AG294"/>
  <c r="AH294"/>
  <c r="D295"/>
  <c r="Q295" s="1"/>
  <c r="E295"/>
  <c r="F295"/>
  <c r="S295" s="1"/>
  <c r="G295"/>
  <c r="T295" s="1"/>
  <c r="H295"/>
  <c r="U295" s="1"/>
  <c r="I295"/>
  <c r="V295" s="1"/>
  <c r="J295"/>
  <c r="W295" s="1"/>
  <c r="K295"/>
  <c r="X295" s="1"/>
  <c r="L295"/>
  <c r="Y295" s="1"/>
  <c r="R295"/>
  <c r="Z295"/>
  <c r="AA295"/>
  <c r="AB295"/>
  <c r="AC295"/>
  <c r="AD295"/>
  <c r="AE295"/>
  <c r="AF295"/>
  <c r="AG295"/>
  <c r="AH295"/>
  <c r="D296"/>
  <c r="E296"/>
  <c r="F296"/>
  <c r="S296" s="1"/>
  <c r="G296"/>
  <c r="H296"/>
  <c r="U296" s="1"/>
  <c r="I296"/>
  <c r="V296" s="1"/>
  <c r="J296"/>
  <c r="W296" s="1"/>
  <c r="K296"/>
  <c r="X296" s="1"/>
  <c r="L296"/>
  <c r="Y296" s="1"/>
  <c r="R296"/>
  <c r="Z296"/>
  <c r="AA296"/>
  <c r="AB296"/>
  <c r="AC296"/>
  <c r="AD296"/>
  <c r="AE296"/>
  <c r="AF296"/>
  <c r="AG296"/>
  <c r="AH296"/>
  <c r="D297"/>
  <c r="Q297" s="1"/>
  <c r="E297"/>
  <c r="R297" s="1"/>
  <c r="F297"/>
  <c r="S297" s="1"/>
  <c r="G297"/>
  <c r="T297" s="1"/>
  <c r="H297"/>
  <c r="U297" s="1"/>
  <c r="I297"/>
  <c r="V297" s="1"/>
  <c r="J297"/>
  <c r="W297" s="1"/>
  <c r="K297"/>
  <c r="X297" s="1"/>
  <c r="L297"/>
  <c r="Y297" s="1"/>
  <c r="Z297"/>
  <c r="AA297"/>
  <c r="AB297"/>
  <c r="AC297"/>
  <c r="AD297"/>
  <c r="AE297"/>
  <c r="AF297"/>
  <c r="AG297"/>
  <c r="AH297"/>
  <c r="D298"/>
  <c r="E298"/>
  <c r="F298"/>
  <c r="S298" s="1"/>
  <c r="G298"/>
  <c r="T298" s="1"/>
  <c r="H298"/>
  <c r="U298" s="1"/>
  <c r="I298"/>
  <c r="V298" s="1"/>
  <c r="J298"/>
  <c r="W298" s="1"/>
  <c r="K298"/>
  <c r="X298" s="1"/>
  <c r="L298"/>
  <c r="Y298" s="1"/>
  <c r="R298"/>
  <c r="Z298"/>
  <c r="AA298"/>
  <c r="AB298"/>
  <c r="AC298"/>
  <c r="AD298"/>
  <c r="AE298"/>
  <c r="AF298"/>
  <c r="AG298"/>
  <c r="AH298"/>
  <c r="D299"/>
  <c r="Q299" s="1"/>
  <c r="E299"/>
  <c r="R299" s="1"/>
  <c r="F299"/>
  <c r="S299" s="1"/>
  <c r="G299"/>
  <c r="T299" s="1"/>
  <c r="H299"/>
  <c r="U299" s="1"/>
  <c r="I299"/>
  <c r="V299" s="1"/>
  <c r="J299"/>
  <c r="W299" s="1"/>
  <c r="K299"/>
  <c r="X299" s="1"/>
  <c r="L299"/>
  <c r="Y299" s="1"/>
  <c r="Z299"/>
  <c r="AA299"/>
  <c r="AB299"/>
  <c r="AC299"/>
  <c r="AD299"/>
  <c r="AE299"/>
  <c r="AF299"/>
  <c r="AG299"/>
  <c r="AH299"/>
  <c r="D300"/>
  <c r="E300"/>
  <c r="F300"/>
  <c r="S300" s="1"/>
  <c r="G300"/>
  <c r="T300" s="1"/>
  <c r="H300"/>
  <c r="U300" s="1"/>
  <c r="I300"/>
  <c r="V300" s="1"/>
  <c r="J300"/>
  <c r="W300" s="1"/>
  <c r="K300"/>
  <c r="X300" s="1"/>
  <c r="L300"/>
  <c r="Y300" s="1"/>
  <c r="R300"/>
  <c r="Z300"/>
  <c r="AA300"/>
  <c r="AB300"/>
  <c r="AC300"/>
  <c r="AD300"/>
  <c r="AE300"/>
  <c r="AF300"/>
  <c r="AG300"/>
  <c r="AH300"/>
  <c r="D301"/>
  <c r="Q301" s="1"/>
  <c r="E301"/>
  <c r="R301" s="1"/>
  <c r="F301"/>
  <c r="G301"/>
  <c r="T301" s="1"/>
  <c r="H301"/>
  <c r="U301" s="1"/>
  <c r="I301"/>
  <c r="V301" s="1"/>
  <c r="J301"/>
  <c r="K301"/>
  <c r="X301" s="1"/>
  <c r="L301"/>
  <c r="Y301" s="1"/>
  <c r="S301"/>
  <c r="Z301"/>
  <c r="AA301"/>
  <c r="AB301"/>
  <c r="AC301"/>
  <c r="AD301"/>
  <c r="AE301"/>
  <c r="AF301"/>
  <c r="AG301"/>
  <c r="AH301"/>
  <c r="D302"/>
  <c r="Q302" s="1"/>
  <c r="E302"/>
  <c r="R302" s="1"/>
  <c r="F302"/>
  <c r="S302" s="1"/>
  <c r="G302"/>
  <c r="H302"/>
  <c r="U302" s="1"/>
  <c r="I302"/>
  <c r="V302" s="1"/>
  <c r="J302"/>
  <c r="W302" s="1"/>
  <c r="K302"/>
  <c r="L302"/>
  <c r="Y302" s="1"/>
  <c r="T302"/>
  <c r="X302"/>
  <c r="Z302"/>
  <c r="AA302"/>
  <c r="AB302"/>
  <c r="AC302"/>
  <c r="AD302"/>
  <c r="AE302"/>
  <c r="AF302"/>
  <c r="AG302"/>
  <c r="AH302"/>
  <c r="D303"/>
  <c r="E303"/>
  <c r="R303" s="1"/>
  <c r="F303"/>
  <c r="G303"/>
  <c r="T303" s="1"/>
  <c r="H303"/>
  <c r="I303"/>
  <c r="V303" s="1"/>
  <c r="J303"/>
  <c r="K303"/>
  <c r="X303" s="1"/>
  <c r="L303"/>
  <c r="Q303"/>
  <c r="S303"/>
  <c r="U303"/>
  <c r="Y303"/>
  <c r="Z303"/>
  <c r="AA303"/>
  <c r="AB303"/>
  <c r="AC303"/>
  <c r="AD303"/>
  <c r="AE303"/>
  <c r="AF303"/>
  <c r="AG303"/>
  <c r="AH303"/>
  <c r="D304"/>
  <c r="E304"/>
  <c r="F304"/>
  <c r="G304"/>
  <c r="T304" s="1"/>
  <c r="H304"/>
  <c r="U304" s="1"/>
  <c r="I304"/>
  <c r="J304"/>
  <c r="W304" s="1"/>
  <c r="K304"/>
  <c r="L304"/>
  <c r="Y304" s="1"/>
  <c r="R304"/>
  <c r="S304"/>
  <c r="V304"/>
  <c r="X304"/>
  <c r="Z304"/>
  <c r="AA304"/>
  <c r="AB304"/>
  <c r="AC304"/>
  <c r="AD304"/>
  <c r="AE304"/>
  <c r="AF304"/>
  <c r="AG304"/>
  <c r="AH304"/>
  <c r="D305"/>
  <c r="Q305" s="1"/>
  <c r="E305"/>
  <c r="R305" s="1"/>
  <c r="F305"/>
  <c r="S305" s="1"/>
  <c r="G305"/>
  <c r="H305"/>
  <c r="U305" s="1"/>
  <c r="I305"/>
  <c r="V305" s="1"/>
  <c r="J305"/>
  <c r="K305"/>
  <c r="L305"/>
  <c r="Y305" s="1"/>
  <c r="T305"/>
  <c r="X305"/>
  <c r="Z305"/>
  <c r="AA305"/>
  <c r="AB305"/>
  <c r="AC305"/>
  <c r="AD305"/>
  <c r="AE305"/>
  <c r="AF305"/>
  <c r="AG305"/>
  <c r="AH305"/>
  <c r="D306"/>
  <c r="E306"/>
  <c r="R306" s="1"/>
  <c r="F306"/>
  <c r="S306" s="1"/>
  <c r="G306"/>
  <c r="H306"/>
  <c r="U306" s="1"/>
  <c r="I306"/>
  <c r="V306" s="1"/>
  <c r="J306"/>
  <c r="W306" s="1"/>
  <c r="K306"/>
  <c r="X306" s="1"/>
  <c r="L306"/>
  <c r="Y306" s="1"/>
  <c r="Q306"/>
  <c r="T306"/>
  <c r="Z306"/>
  <c r="AA306"/>
  <c r="AB306"/>
  <c r="AC306"/>
  <c r="AD306"/>
  <c r="AE306"/>
  <c r="AF306"/>
  <c r="AG306"/>
  <c r="AH306"/>
  <c r="D307"/>
  <c r="Q307" s="1"/>
  <c r="E307"/>
  <c r="F307"/>
  <c r="G307"/>
  <c r="T307" s="1"/>
  <c r="H307"/>
  <c r="U307" s="1"/>
  <c r="I307"/>
  <c r="V307" s="1"/>
  <c r="J307"/>
  <c r="W307" s="1"/>
  <c r="K307"/>
  <c r="X307" s="1"/>
  <c r="L307"/>
  <c r="Y307" s="1"/>
  <c r="R307"/>
  <c r="S307"/>
  <c r="Z307"/>
  <c r="AA307"/>
  <c r="AB307"/>
  <c r="AC307"/>
  <c r="AD307"/>
  <c r="AE307"/>
  <c r="AF307"/>
  <c r="AG307"/>
  <c r="AH307"/>
  <c r="D308"/>
  <c r="E308"/>
  <c r="F308"/>
  <c r="S308" s="1"/>
  <c r="G308"/>
  <c r="T308" s="1"/>
  <c r="H308"/>
  <c r="U308" s="1"/>
  <c r="I308"/>
  <c r="V308" s="1"/>
  <c r="J308"/>
  <c r="W308" s="1"/>
  <c r="K308"/>
  <c r="X308" s="1"/>
  <c r="L308"/>
  <c r="Y308" s="1"/>
  <c r="R308"/>
  <c r="Z308"/>
  <c r="AA308"/>
  <c r="AB308"/>
  <c r="AC308"/>
  <c r="AD308"/>
  <c r="AE308"/>
  <c r="AF308"/>
  <c r="AG308"/>
  <c r="AH308"/>
  <c r="D309"/>
  <c r="Q309" s="1"/>
  <c r="E309"/>
  <c r="R309" s="1"/>
  <c r="F309"/>
  <c r="S309" s="1"/>
  <c r="G309"/>
  <c r="H309"/>
  <c r="U309" s="1"/>
  <c r="I309"/>
  <c r="V309" s="1"/>
  <c r="J309"/>
  <c r="W309" s="1"/>
  <c r="K309"/>
  <c r="X309" s="1"/>
  <c r="L309"/>
  <c r="Y309" s="1"/>
  <c r="Z309"/>
  <c r="AA309"/>
  <c r="AB309"/>
  <c r="AC309"/>
  <c r="AD309"/>
  <c r="AE309"/>
  <c r="AF309"/>
  <c r="AG309"/>
  <c r="AH309"/>
  <c r="D310"/>
  <c r="Q310" s="1"/>
  <c r="E310"/>
  <c r="R310" s="1"/>
  <c r="F310"/>
  <c r="S310" s="1"/>
  <c r="G310"/>
  <c r="H310"/>
  <c r="U310" s="1"/>
  <c r="I310"/>
  <c r="V310" s="1"/>
  <c r="J310"/>
  <c r="W310" s="1"/>
  <c r="K310"/>
  <c r="X310" s="1"/>
  <c r="L310"/>
  <c r="Y310" s="1"/>
  <c r="T310"/>
  <c r="Z310"/>
  <c r="AA310"/>
  <c r="AB310"/>
  <c r="AC310"/>
  <c r="AD310"/>
  <c r="AE310"/>
  <c r="AF310"/>
  <c r="AG310"/>
  <c r="AH310"/>
  <c r="D311"/>
  <c r="Q311" s="1"/>
  <c r="E311"/>
  <c r="R311" s="1"/>
  <c r="F311"/>
  <c r="G311"/>
  <c r="T311" s="1"/>
  <c r="H311"/>
  <c r="U311" s="1"/>
  <c r="I311"/>
  <c r="V311" s="1"/>
  <c r="J311"/>
  <c r="W311" s="1"/>
  <c r="K311"/>
  <c r="X311" s="1"/>
  <c r="L311"/>
  <c r="Y311" s="1"/>
  <c r="S311"/>
  <c r="Z311"/>
  <c r="AA311"/>
  <c r="AB311"/>
  <c r="AC311"/>
  <c r="AD311"/>
  <c r="AE311"/>
  <c r="AF311"/>
  <c r="AG311"/>
  <c r="AH311"/>
  <c r="D312"/>
  <c r="Q312" s="1"/>
  <c r="E312"/>
  <c r="F312"/>
  <c r="S312" s="1"/>
  <c r="G312"/>
  <c r="T312" s="1"/>
  <c r="H312"/>
  <c r="U312" s="1"/>
  <c r="I312"/>
  <c r="J312"/>
  <c r="W312" s="1"/>
  <c r="K312"/>
  <c r="X312" s="1"/>
  <c r="L312"/>
  <c r="Y312" s="1"/>
  <c r="R312"/>
  <c r="V312"/>
  <c r="Z312"/>
  <c r="AA312"/>
  <c r="AB312"/>
  <c r="AC312"/>
  <c r="AD312"/>
  <c r="AE312"/>
  <c r="AF312"/>
  <c r="AG312"/>
  <c r="AH312"/>
  <c r="D313"/>
  <c r="E313"/>
  <c r="F313"/>
  <c r="G313"/>
  <c r="H313"/>
  <c r="U313" s="1"/>
  <c r="I313"/>
  <c r="V313" s="1"/>
  <c r="J313"/>
  <c r="W313" s="1"/>
  <c r="K313"/>
  <c r="X313" s="1"/>
  <c r="L313"/>
  <c r="Y313" s="1"/>
  <c r="R313"/>
  <c r="S313"/>
  <c r="T313"/>
  <c r="Z313"/>
  <c r="AA313"/>
  <c r="AB313"/>
  <c r="AC313"/>
  <c r="AD313"/>
  <c r="AE313"/>
  <c r="AF313"/>
  <c r="AG313"/>
  <c r="AH313"/>
  <c r="D314"/>
  <c r="E314"/>
  <c r="R314" s="1"/>
  <c r="F314"/>
  <c r="G314"/>
  <c r="H314"/>
  <c r="I314"/>
  <c r="V314" s="1"/>
  <c r="J314"/>
  <c r="K314"/>
  <c r="X314" s="1"/>
  <c r="L314"/>
  <c r="Q314"/>
  <c r="S314"/>
  <c r="T314"/>
  <c r="U314"/>
  <c r="Y314"/>
  <c r="Z314"/>
  <c r="AA314"/>
  <c r="AB314"/>
  <c r="AC314"/>
  <c r="AD314"/>
  <c r="AE314"/>
  <c r="AF314"/>
  <c r="AG314"/>
  <c r="AH314"/>
  <c r="D315"/>
  <c r="Q315" s="1"/>
  <c r="E315"/>
  <c r="F315"/>
  <c r="S315" s="1"/>
  <c r="G315"/>
  <c r="T315" s="1"/>
  <c r="H315"/>
  <c r="I315"/>
  <c r="J315"/>
  <c r="W315" s="1"/>
  <c r="K315"/>
  <c r="X315" s="1"/>
  <c r="L315"/>
  <c r="Y315" s="1"/>
  <c r="R315"/>
  <c r="U315"/>
  <c r="V315"/>
  <c r="Z315"/>
  <c r="AA315"/>
  <c r="AB315"/>
  <c r="AC315"/>
  <c r="AD315"/>
  <c r="AE315"/>
  <c r="AF315"/>
  <c r="AG315"/>
  <c r="AH315"/>
  <c r="D316"/>
  <c r="Q316" s="1"/>
  <c r="E316"/>
  <c r="F316"/>
  <c r="S316" s="1"/>
  <c r="G316"/>
  <c r="T316" s="1"/>
  <c r="H316"/>
  <c r="U316" s="1"/>
  <c r="I316"/>
  <c r="V316" s="1"/>
  <c r="J316"/>
  <c r="W316" s="1"/>
  <c r="K316"/>
  <c r="X316" s="1"/>
  <c r="L316"/>
  <c r="Y316" s="1"/>
  <c r="R316"/>
  <c r="Z316"/>
  <c r="AA316"/>
  <c r="AB316"/>
  <c r="AC316"/>
  <c r="AD316"/>
  <c r="AE316"/>
  <c r="AF316"/>
  <c r="AG316"/>
  <c r="AH316"/>
  <c r="D317"/>
  <c r="E317"/>
  <c r="F317"/>
  <c r="G317"/>
  <c r="H317"/>
  <c r="U317" s="1"/>
  <c r="I317"/>
  <c r="V317" s="1"/>
  <c r="J317"/>
  <c r="W317" s="1"/>
  <c r="K317"/>
  <c r="X317" s="1"/>
  <c r="L317"/>
  <c r="Y317" s="1"/>
  <c r="R317"/>
  <c r="S317"/>
  <c r="T317"/>
  <c r="Z317"/>
  <c r="AA317"/>
  <c r="AB317"/>
  <c r="AC317"/>
  <c r="AD317"/>
  <c r="AE317"/>
  <c r="AF317"/>
  <c r="AG317"/>
  <c r="AH317"/>
  <c r="D318"/>
  <c r="Q318" s="1"/>
  <c r="E318"/>
  <c r="R318" s="1"/>
  <c r="F318"/>
  <c r="G318"/>
  <c r="T318" s="1"/>
  <c r="H318"/>
  <c r="U318" s="1"/>
  <c r="I318"/>
  <c r="V318" s="1"/>
  <c r="J318"/>
  <c r="K318"/>
  <c r="X318" s="1"/>
  <c r="L318"/>
  <c r="Y318" s="1"/>
  <c r="S318"/>
  <c r="Z318"/>
  <c r="AA318"/>
  <c r="AB318"/>
  <c r="AC318"/>
  <c r="AD318"/>
  <c r="AE318"/>
  <c r="AF318"/>
  <c r="AG318"/>
  <c r="AH318"/>
  <c r="D319"/>
  <c r="Q319" s="1"/>
  <c r="E319"/>
  <c r="R319" s="1"/>
  <c r="F319"/>
  <c r="S319" s="1"/>
  <c r="G319"/>
  <c r="T319" s="1"/>
  <c r="H319"/>
  <c r="I319"/>
  <c r="J319"/>
  <c r="W319" s="1"/>
  <c r="K319"/>
  <c r="X319" s="1"/>
  <c r="L319"/>
  <c r="Y319" s="1"/>
  <c r="U319"/>
  <c r="V319"/>
  <c r="Z319"/>
  <c r="AA319"/>
  <c r="AB319"/>
  <c r="AC319"/>
  <c r="AD319"/>
  <c r="AE319"/>
  <c r="AF319"/>
  <c r="AG319"/>
  <c r="AH319"/>
  <c r="D320"/>
  <c r="Q320" s="1"/>
  <c r="E320"/>
  <c r="R320" s="1"/>
  <c r="F320"/>
  <c r="S320" s="1"/>
  <c r="G320"/>
  <c r="T320" s="1"/>
  <c r="H320"/>
  <c r="U320" s="1"/>
  <c r="I320"/>
  <c r="V320" s="1"/>
  <c r="J320"/>
  <c r="W320" s="1"/>
  <c r="K320"/>
  <c r="X320" s="1"/>
  <c r="L320"/>
  <c r="Y320" s="1"/>
  <c r="Z320"/>
  <c r="AA320"/>
  <c r="AB320"/>
  <c r="AC320"/>
  <c r="AD320"/>
  <c r="AE320"/>
  <c r="AF320"/>
  <c r="AG320"/>
  <c r="AH320"/>
  <c r="D321"/>
  <c r="E321"/>
  <c r="F321"/>
  <c r="G321"/>
  <c r="H321"/>
  <c r="U321" s="1"/>
  <c r="I321"/>
  <c r="V321" s="1"/>
  <c r="J321"/>
  <c r="W321" s="1"/>
  <c r="K321"/>
  <c r="X321" s="1"/>
  <c r="L321"/>
  <c r="Y321" s="1"/>
  <c r="R321"/>
  <c r="S321"/>
  <c r="T321"/>
  <c r="Z321"/>
  <c r="AA321"/>
  <c r="AB321"/>
  <c r="AC321"/>
  <c r="AD321"/>
  <c r="AE321"/>
  <c r="AF321"/>
  <c r="AG321"/>
  <c r="AH321"/>
  <c r="D322"/>
  <c r="Q322" s="1"/>
  <c r="E322"/>
  <c r="R322" s="1"/>
  <c r="F322"/>
  <c r="G322"/>
  <c r="H322"/>
  <c r="I322"/>
  <c r="V322" s="1"/>
  <c r="J322"/>
  <c r="K322"/>
  <c r="X322" s="1"/>
  <c r="L322"/>
  <c r="Y322" s="1"/>
  <c r="S322"/>
  <c r="T322"/>
  <c r="U322"/>
  <c r="Z322"/>
  <c r="AA322"/>
  <c r="AB322"/>
  <c r="AC322"/>
  <c r="AD322"/>
  <c r="AE322"/>
  <c r="AF322"/>
  <c r="AG322"/>
  <c r="AH322"/>
  <c r="D323"/>
  <c r="Q323" s="1"/>
  <c r="E323"/>
  <c r="F323"/>
  <c r="S323" s="1"/>
  <c r="G323"/>
  <c r="H323"/>
  <c r="U323" s="1"/>
  <c r="I323"/>
  <c r="V323" s="1"/>
  <c r="J323"/>
  <c r="W323" s="1"/>
  <c r="K323"/>
  <c r="L323"/>
  <c r="Y323" s="1"/>
  <c r="R323"/>
  <c r="T323"/>
  <c r="X323"/>
  <c r="Z323"/>
  <c r="AA323"/>
  <c r="AB323"/>
  <c r="AC323"/>
  <c r="AD323"/>
  <c r="AE323"/>
  <c r="AF323"/>
  <c r="AG323"/>
  <c r="AH323"/>
  <c r="D324"/>
  <c r="E324"/>
  <c r="R324" s="1"/>
  <c r="F324"/>
  <c r="S324" s="1"/>
  <c r="G324"/>
  <c r="T324" s="1"/>
  <c r="H324"/>
  <c r="U324" s="1"/>
  <c r="I324"/>
  <c r="V324" s="1"/>
  <c r="J324"/>
  <c r="W324" s="1"/>
  <c r="K324"/>
  <c r="X324" s="1"/>
  <c r="L324"/>
  <c r="Q324"/>
  <c r="Y324"/>
  <c r="Z324"/>
  <c r="AA324"/>
  <c r="AB324"/>
  <c r="AC324"/>
  <c r="AD324"/>
  <c r="AE324"/>
  <c r="AF324"/>
  <c r="AG324"/>
  <c r="AH324"/>
  <c r="D325"/>
  <c r="E325"/>
  <c r="F325"/>
  <c r="G325"/>
  <c r="H325"/>
  <c r="U325" s="1"/>
  <c r="I325"/>
  <c r="V325" s="1"/>
  <c r="J325"/>
  <c r="W325" s="1"/>
  <c r="K325"/>
  <c r="X325" s="1"/>
  <c r="L325"/>
  <c r="Y325" s="1"/>
  <c r="R325"/>
  <c r="S325"/>
  <c r="T325"/>
  <c r="Z325"/>
  <c r="AA325"/>
  <c r="AB325"/>
  <c r="AC325"/>
  <c r="AD325"/>
  <c r="AE325"/>
  <c r="AF325"/>
  <c r="AG325"/>
  <c r="AH325"/>
  <c r="D326"/>
  <c r="E326"/>
  <c r="R326" s="1"/>
  <c r="F326"/>
  <c r="G326"/>
  <c r="H326"/>
  <c r="I326"/>
  <c r="V326" s="1"/>
  <c r="J326"/>
  <c r="K326"/>
  <c r="X326" s="1"/>
  <c r="L326"/>
  <c r="Q326"/>
  <c r="S326"/>
  <c r="T326"/>
  <c r="U326"/>
  <c r="Y326"/>
  <c r="Z326"/>
  <c r="AA326"/>
  <c r="AB326"/>
  <c r="AC326"/>
  <c r="AD326"/>
  <c r="AE326"/>
  <c r="AF326"/>
  <c r="AG326"/>
  <c r="AH326"/>
  <c r="D327"/>
  <c r="Q327" s="1"/>
  <c r="E327"/>
  <c r="F327"/>
  <c r="S327" s="1"/>
  <c r="G327"/>
  <c r="H327"/>
  <c r="I327"/>
  <c r="V327" s="1"/>
  <c r="J327"/>
  <c r="W327" s="1"/>
  <c r="K327"/>
  <c r="X327" s="1"/>
  <c r="L327"/>
  <c r="Y327" s="1"/>
  <c r="R327"/>
  <c r="T327"/>
  <c r="U327"/>
  <c r="Z327"/>
  <c r="AA327"/>
  <c r="AB327"/>
  <c r="AC327"/>
  <c r="AD327"/>
  <c r="AE327"/>
  <c r="AF327"/>
  <c r="AG327"/>
  <c r="AH327"/>
  <c r="D328"/>
  <c r="Q328" s="1"/>
  <c r="E328"/>
  <c r="F328"/>
  <c r="S328" s="1"/>
  <c r="G328"/>
  <c r="T328" s="1"/>
  <c r="H328"/>
  <c r="U328" s="1"/>
  <c r="I328"/>
  <c r="V328" s="1"/>
  <c r="J328"/>
  <c r="W328" s="1"/>
  <c r="K328"/>
  <c r="X328" s="1"/>
  <c r="L328"/>
  <c r="Y328" s="1"/>
  <c r="R328"/>
  <c r="Z328"/>
  <c r="AA328"/>
  <c r="AB328"/>
  <c r="AC328"/>
  <c r="AD328"/>
  <c r="AE328"/>
  <c r="AF328"/>
  <c r="AG328"/>
  <c r="AH328"/>
  <c r="D329"/>
  <c r="E329"/>
  <c r="F329"/>
  <c r="G329"/>
  <c r="H329"/>
  <c r="U329" s="1"/>
  <c r="I329"/>
  <c r="V329" s="1"/>
  <c r="J329"/>
  <c r="W329" s="1"/>
  <c r="K329"/>
  <c r="X329" s="1"/>
  <c r="L329"/>
  <c r="Y329" s="1"/>
  <c r="R329"/>
  <c r="S329"/>
  <c r="T329"/>
  <c r="Z329"/>
  <c r="AA329"/>
  <c r="AB329"/>
  <c r="AC329"/>
  <c r="AD329"/>
  <c r="AE329"/>
  <c r="AF329"/>
  <c r="AG329"/>
  <c r="AH329"/>
  <c r="D330"/>
  <c r="E330"/>
  <c r="R330" s="1"/>
  <c r="F330"/>
  <c r="G330"/>
  <c r="H330"/>
  <c r="I330"/>
  <c r="V330" s="1"/>
  <c r="J330"/>
  <c r="K330"/>
  <c r="X330" s="1"/>
  <c r="L330"/>
  <c r="Y330" s="1"/>
  <c r="Q330"/>
  <c r="S330"/>
  <c r="T330"/>
  <c r="U330"/>
  <c r="Z330"/>
  <c r="AA330"/>
  <c r="AB330"/>
  <c r="AC330"/>
  <c r="AD330"/>
  <c r="AE330"/>
  <c r="AF330"/>
  <c r="AG330"/>
  <c r="AH330"/>
  <c r="D331"/>
  <c r="Q331" s="1"/>
  <c r="E331"/>
  <c r="F331"/>
  <c r="S331" s="1"/>
  <c r="G331"/>
  <c r="T331" s="1"/>
  <c r="H331"/>
  <c r="U331" s="1"/>
  <c r="I331"/>
  <c r="J331"/>
  <c r="W331" s="1"/>
  <c r="K331"/>
  <c r="X331" s="1"/>
  <c r="L331"/>
  <c r="Y331" s="1"/>
  <c r="R331"/>
  <c r="V331"/>
  <c r="Z331"/>
  <c r="AA331"/>
  <c r="AB331"/>
  <c r="AC331"/>
  <c r="AD331"/>
  <c r="AE331"/>
  <c r="AF331"/>
  <c r="AG331"/>
  <c r="AH331"/>
  <c r="D332"/>
  <c r="Q332" s="1"/>
  <c r="E332"/>
  <c r="F332"/>
  <c r="S332" s="1"/>
  <c r="G332"/>
  <c r="T332" s="1"/>
  <c r="H332"/>
  <c r="U332" s="1"/>
  <c r="I332"/>
  <c r="V332" s="1"/>
  <c r="J332"/>
  <c r="W332" s="1"/>
  <c r="K332"/>
  <c r="X332" s="1"/>
  <c r="L332"/>
  <c r="Y332" s="1"/>
  <c r="R332"/>
  <c r="Z332"/>
  <c r="AA332"/>
  <c r="AB332"/>
  <c r="AC332"/>
  <c r="AD332"/>
  <c r="AE332"/>
  <c r="AF332"/>
  <c r="AG332"/>
  <c r="AH332"/>
  <c r="D333"/>
  <c r="E333"/>
  <c r="F333"/>
  <c r="G333"/>
  <c r="H333"/>
  <c r="U333" s="1"/>
  <c r="I333"/>
  <c r="V333" s="1"/>
  <c r="J333"/>
  <c r="W333" s="1"/>
  <c r="K333"/>
  <c r="X333" s="1"/>
  <c r="L333"/>
  <c r="Y333" s="1"/>
  <c r="R333"/>
  <c r="S333"/>
  <c r="T333"/>
  <c r="Z333"/>
  <c r="AA333"/>
  <c r="AB333"/>
  <c r="AC333"/>
  <c r="AD333"/>
  <c r="AE333"/>
  <c r="AF333"/>
  <c r="AG333"/>
  <c r="AH333"/>
  <c r="D334"/>
  <c r="Q334" s="1"/>
  <c r="E334"/>
  <c r="R334" s="1"/>
  <c r="F334"/>
  <c r="S334" s="1"/>
  <c r="G334"/>
  <c r="H334"/>
  <c r="I334"/>
  <c r="V334" s="1"/>
  <c r="J334"/>
  <c r="K334"/>
  <c r="X334" s="1"/>
  <c r="L334"/>
  <c r="Y334" s="1"/>
  <c r="T334"/>
  <c r="U334"/>
  <c r="Z334"/>
  <c r="AA334"/>
  <c r="AB334"/>
  <c r="AC334"/>
  <c r="AD334"/>
  <c r="AE334"/>
  <c r="AF334"/>
  <c r="AG334"/>
  <c r="AH334"/>
  <c r="D335"/>
  <c r="Q335" s="1"/>
  <c r="E335"/>
  <c r="R335" s="1"/>
  <c r="F335"/>
  <c r="S335" s="1"/>
  <c r="G335"/>
  <c r="H335"/>
  <c r="U335" s="1"/>
  <c r="I335"/>
  <c r="V335" s="1"/>
  <c r="J335"/>
  <c r="W335" s="1"/>
  <c r="K335"/>
  <c r="X335" s="1"/>
  <c r="L335"/>
  <c r="Y335" s="1"/>
  <c r="T335"/>
  <c r="Z335"/>
  <c r="AA335"/>
  <c r="AB335"/>
  <c r="AC335"/>
  <c r="AD335"/>
  <c r="AE335"/>
  <c r="AF335"/>
  <c r="AG335"/>
  <c r="AH335"/>
  <c r="D336"/>
  <c r="Q336" s="1"/>
  <c r="E336"/>
  <c r="R336" s="1"/>
  <c r="F336"/>
  <c r="S336" s="1"/>
  <c r="G336"/>
  <c r="T336" s="1"/>
  <c r="H336"/>
  <c r="U336" s="1"/>
  <c r="I336"/>
  <c r="J336"/>
  <c r="W336" s="1"/>
  <c r="K336"/>
  <c r="X336" s="1"/>
  <c r="L336"/>
  <c r="Y336" s="1"/>
  <c r="V336"/>
  <c r="Z336"/>
  <c r="AA336"/>
  <c r="AB336"/>
  <c r="AC336"/>
  <c r="AD336"/>
  <c r="AE336"/>
  <c r="AF336"/>
  <c r="AG336"/>
  <c r="AH336"/>
  <c r="D337"/>
  <c r="E337"/>
  <c r="F337"/>
  <c r="G337"/>
  <c r="H337"/>
  <c r="U337" s="1"/>
  <c r="I337"/>
  <c r="V337" s="1"/>
  <c r="J337"/>
  <c r="W337" s="1"/>
  <c r="K337"/>
  <c r="X337" s="1"/>
  <c r="L337"/>
  <c r="Y337" s="1"/>
  <c r="R337"/>
  <c r="S337"/>
  <c r="T337"/>
  <c r="Z337"/>
  <c r="AA337"/>
  <c r="AB337"/>
  <c r="AC337"/>
  <c r="AD337"/>
  <c r="AE337"/>
  <c r="AF337"/>
  <c r="AG337"/>
  <c r="AH337"/>
  <c r="D338"/>
  <c r="Q338" s="1"/>
  <c r="E338"/>
  <c r="R338" s="1"/>
  <c r="F338"/>
  <c r="G338"/>
  <c r="H338"/>
  <c r="I338"/>
  <c r="V338" s="1"/>
  <c r="J338"/>
  <c r="W338" s="1"/>
  <c r="K338"/>
  <c r="X338" s="1"/>
  <c r="L338"/>
  <c r="Y338" s="1"/>
  <c r="S338"/>
  <c r="T338"/>
  <c r="U338"/>
  <c r="Z338"/>
  <c r="AA338"/>
  <c r="AB338"/>
  <c r="AC338"/>
  <c r="AD338"/>
  <c r="AE338"/>
  <c r="AF338"/>
  <c r="AG338"/>
  <c r="AH338"/>
  <c r="D339"/>
  <c r="Q339" s="1"/>
  <c r="E339"/>
  <c r="G339"/>
  <c r="H339"/>
  <c r="U339" s="1"/>
  <c r="I339"/>
  <c r="V339" s="1"/>
  <c r="J339"/>
  <c r="W339" s="1"/>
  <c r="K339"/>
  <c r="L339"/>
  <c r="Y339" s="1"/>
  <c r="R339"/>
  <c r="T339"/>
  <c r="X339"/>
  <c r="Z339"/>
  <c r="AA339"/>
  <c r="AB339"/>
  <c r="AC339"/>
  <c r="AD339"/>
  <c r="AE339"/>
  <c r="AF339"/>
  <c r="AG339"/>
  <c r="AH339"/>
  <c r="D340"/>
  <c r="Q340" s="1"/>
  <c r="E340"/>
  <c r="R340" s="1"/>
  <c r="F340"/>
  <c r="S340" s="1"/>
  <c r="G340"/>
  <c r="T340" s="1"/>
  <c r="H340"/>
  <c r="I340"/>
  <c r="V340" s="1"/>
  <c r="J340"/>
  <c r="W340" s="1"/>
  <c r="K340"/>
  <c r="X340" s="1"/>
  <c r="L340"/>
  <c r="U340"/>
  <c r="Y340"/>
  <c r="Z340"/>
  <c r="AA340"/>
  <c r="AB340"/>
  <c r="AC340"/>
  <c r="AD340"/>
  <c r="AE340"/>
  <c r="AF340"/>
  <c r="AG340"/>
  <c r="AH340"/>
  <c r="D341"/>
  <c r="E341"/>
  <c r="F341"/>
  <c r="G341"/>
  <c r="H341"/>
  <c r="U341" s="1"/>
  <c r="I341"/>
  <c r="V341" s="1"/>
  <c r="J341"/>
  <c r="W341" s="1"/>
  <c r="K341"/>
  <c r="X341" s="1"/>
  <c r="L341"/>
  <c r="Y341" s="1"/>
  <c r="R341"/>
  <c r="S341"/>
  <c r="T341"/>
  <c r="Z341"/>
  <c r="AA341"/>
  <c r="AB341"/>
  <c r="AC341"/>
  <c r="AD341"/>
  <c r="AE341"/>
  <c r="AF341"/>
  <c r="AG341"/>
  <c r="AH341"/>
  <c r="D342"/>
  <c r="E342"/>
  <c r="R342" s="1"/>
  <c r="F342"/>
  <c r="G342"/>
  <c r="H342"/>
  <c r="I342"/>
  <c r="V342" s="1"/>
  <c r="J342"/>
  <c r="K342"/>
  <c r="X342" s="1"/>
  <c r="L342"/>
  <c r="Q342"/>
  <c r="S342"/>
  <c r="T342"/>
  <c r="U342"/>
  <c r="Y342"/>
  <c r="Z342"/>
  <c r="AA342"/>
  <c r="AB342"/>
  <c r="AC342"/>
  <c r="AD342"/>
  <c r="AE342"/>
  <c r="AF342"/>
  <c r="AG342"/>
  <c r="AH342"/>
  <c r="D343"/>
  <c r="Q343" s="1"/>
  <c r="E343"/>
  <c r="F343"/>
  <c r="S343" s="1"/>
  <c r="G343"/>
  <c r="H343"/>
  <c r="I343"/>
  <c r="V343" s="1"/>
  <c r="J343"/>
  <c r="W343" s="1"/>
  <c r="K343"/>
  <c r="L343"/>
  <c r="Y343" s="1"/>
  <c r="R343"/>
  <c r="T343"/>
  <c r="U343"/>
  <c r="X343"/>
  <c r="Z343"/>
  <c r="AA343"/>
  <c r="AB343"/>
  <c r="AC343"/>
  <c r="AD343"/>
  <c r="AE343"/>
  <c r="AF343"/>
  <c r="AG343"/>
  <c r="AH343"/>
  <c r="D344"/>
  <c r="Q344" s="1"/>
  <c r="E344"/>
  <c r="R344" s="1"/>
  <c r="F344"/>
  <c r="S344" s="1"/>
  <c r="G344"/>
  <c r="T344" s="1"/>
  <c r="H344"/>
  <c r="I344"/>
  <c r="V344" s="1"/>
  <c r="J344"/>
  <c r="W344" s="1"/>
  <c r="K344"/>
  <c r="X344" s="1"/>
  <c r="L344"/>
  <c r="U344"/>
  <c r="Y344"/>
  <c r="Z344"/>
  <c r="AA344"/>
  <c r="AB344"/>
  <c r="AC344"/>
  <c r="AD344"/>
  <c r="AE344"/>
  <c r="AF344"/>
  <c r="AG344"/>
  <c r="AH344"/>
  <c r="D345"/>
  <c r="E345"/>
  <c r="F345"/>
  <c r="G345"/>
  <c r="H345"/>
  <c r="U345" s="1"/>
  <c r="I345"/>
  <c r="V345" s="1"/>
  <c r="J345"/>
  <c r="W345" s="1"/>
  <c r="K345"/>
  <c r="X345" s="1"/>
  <c r="L345"/>
  <c r="Y345" s="1"/>
  <c r="R345"/>
  <c r="S345"/>
  <c r="T345"/>
  <c r="Z345"/>
  <c r="AA345"/>
  <c r="AB345"/>
  <c r="AC345"/>
  <c r="AD345"/>
  <c r="AE345"/>
  <c r="AF345"/>
  <c r="AG345"/>
  <c r="AH345"/>
  <c r="D346"/>
  <c r="E346"/>
  <c r="R346" s="1"/>
  <c r="F346"/>
  <c r="G346"/>
  <c r="H346"/>
  <c r="I346"/>
  <c r="V346" s="1"/>
  <c r="J346"/>
  <c r="K346"/>
  <c r="X346" s="1"/>
  <c r="L346"/>
  <c r="Q346"/>
  <c r="S346"/>
  <c r="T346"/>
  <c r="U346"/>
  <c r="Y346"/>
  <c r="Z346"/>
  <c r="AA346"/>
  <c r="AB346"/>
  <c r="AC346"/>
  <c r="AD346"/>
  <c r="AE346"/>
  <c r="AF346"/>
  <c r="AG346"/>
  <c r="AH346"/>
  <c r="D347"/>
  <c r="Q347" s="1"/>
  <c r="E347"/>
  <c r="F347"/>
  <c r="S347" s="1"/>
  <c r="G347"/>
  <c r="H347"/>
  <c r="I347"/>
  <c r="V347" s="1"/>
  <c r="J347"/>
  <c r="W347" s="1"/>
  <c r="K347"/>
  <c r="L347"/>
  <c r="Y347" s="1"/>
  <c r="R347"/>
  <c r="T347"/>
  <c r="U347"/>
  <c r="X347"/>
  <c r="Z347"/>
  <c r="AA347"/>
  <c r="AB347"/>
  <c r="AC347"/>
  <c r="AD347"/>
  <c r="AE347"/>
  <c r="AF347"/>
  <c r="AG347"/>
  <c r="AH347"/>
  <c r="D348"/>
  <c r="E348"/>
  <c r="R348" s="1"/>
  <c r="F348"/>
  <c r="S348" s="1"/>
  <c r="G348"/>
  <c r="T348" s="1"/>
  <c r="H348"/>
  <c r="I348"/>
  <c r="J348"/>
  <c r="W348" s="1"/>
  <c r="K348"/>
  <c r="X348" s="1"/>
  <c r="L348"/>
  <c r="Y348" s="1"/>
  <c r="Q348"/>
  <c r="U348"/>
  <c r="V348"/>
  <c r="Z348"/>
  <c r="AA348"/>
  <c r="AB348"/>
  <c r="AC348"/>
  <c r="AD348"/>
  <c r="AE348"/>
  <c r="AF348"/>
  <c r="AG348"/>
  <c r="AH348"/>
  <c r="D349"/>
  <c r="E349"/>
  <c r="F349"/>
  <c r="G349"/>
  <c r="H349"/>
  <c r="U349" s="1"/>
  <c r="I349"/>
  <c r="V349" s="1"/>
  <c r="J349"/>
  <c r="W349" s="1"/>
  <c r="K349"/>
  <c r="L349"/>
  <c r="Y349" s="1"/>
  <c r="R349"/>
  <c r="S349"/>
  <c r="T349"/>
  <c r="X349"/>
  <c r="Z349"/>
  <c r="AA349"/>
  <c r="AB349"/>
  <c r="AC349"/>
  <c r="AD349"/>
  <c r="AE349"/>
  <c r="AF349"/>
  <c r="AG349"/>
  <c r="AH349"/>
  <c r="D350"/>
  <c r="E350"/>
  <c r="R350" s="1"/>
  <c r="F350"/>
  <c r="G350"/>
  <c r="H350"/>
  <c r="I350"/>
  <c r="V350" s="1"/>
  <c r="J350"/>
  <c r="K350"/>
  <c r="X350" s="1"/>
  <c r="L350"/>
  <c r="Q350"/>
  <c r="S350"/>
  <c r="T350"/>
  <c r="U350"/>
  <c r="Y350"/>
  <c r="Z350"/>
  <c r="AA350"/>
  <c r="AB350"/>
  <c r="AC350"/>
  <c r="AD350"/>
  <c r="AE350"/>
  <c r="AF350"/>
  <c r="AG350"/>
  <c r="AH350"/>
  <c r="D351"/>
  <c r="Q351" s="1"/>
  <c r="E351"/>
  <c r="R351" s="1"/>
  <c r="F351"/>
  <c r="S351" s="1"/>
  <c r="G351"/>
  <c r="T351" s="1"/>
  <c r="H351"/>
  <c r="U351" s="1"/>
  <c r="I351"/>
  <c r="V351" s="1"/>
  <c r="J351"/>
  <c r="W351" s="1"/>
  <c r="K351"/>
  <c r="L351"/>
  <c r="Y351" s="1"/>
  <c r="X351"/>
  <c r="Z351"/>
  <c r="AA351"/>
  <c r="AB351"/>
  <c r="AC351"/>
  <c r="AD351"/>
  <c r="AE351"/>
  <c r="AF351"/>
  <c r="AG351"/>
  <c r="AH351"/>
  <c r="D352"/>
  <c r="Q352" s="1"/>
  <c r="E352"/>
  <c r="R352" s="1"/>
  <c r="F352"/>
  <c r="S352" s="1"/>
  <c r="G352"/>
  <c r="T352" s="1"/>
  <c r="H352"/>
  <c r="U352" s="1"/>
  <c r="I352"/>
  <c r="J352"/>
  <c r="W352" s="1"/>
  <c r="K352"/>
  <c r="X352" s="1"/>
  <c r="L352"/>
  <c r="Y352" s="1"/>
  <c r="V352"/>
  <c r="Z352"/>
  <c r="AA352"/>
  <c r="AB352"/>
  <c r="AC352"/>
  <c r="AD352"/>
  <c r="AE352"/>
  <c r="AF352"/>
  <c r="AG352"/>
  <c r="AH352"/>
  <c r="D353"/>
  <c r="E353"/>
  <c r="F353"/>
  <c r="G353"/>
  <c r="H353"/>
  <c r="U353" s="1"/>
  <c r="I353"/>
  <c r="V353" s="1"/>
  <c r="J353"/>
  <c r="W353" s="1"/>
  <c r="K353"/>
  <c r="X353" s="1"/>
  <c r="L353"/>
  <c r="Y353" s="1"/>
  <c r="R353"/>
  <c r="S353"/>
  <c r="T353"/>
  <c r="Z353"/>
  <c r="AA353"/>
  <c r="AB353"/>
  <c r="AC353"/>
  <c r="AD353"/>
  <c r="AE353"/>
  <c r="AF353"/>
  <c r="AG353"/>
  <c r="AH353"/>
  <c r="D354"/>
  <c r="Q354" s="1"/>
  <c r="E354"/>
  <c r="R354" s="1"/>
  <c r="F354"/>
  <c r="G354"/>
  <c r="T354" s="1"/>
  <c r="H354"/>
  <c r="U354" s="1"/>
  <c r="I354"/>
  <c r="V354" s="1"/>
  <c r="J354"/>
  <c r="K354"/>
  <c r="L354"/>
  <c r="Y354" s="1"/>
  <c r="S354"/>
  <c r="X354"/>
  <c r="Z354"/>
  <c r="AA354"/>
  <c r="AB354"/>
  <c r="AC354"/>
  <c r="AD354"/>
  <c r="AE354"/>
  <c r="AF354"/>
  <c r="AG354"/>
  <c r="AH354"/>
  <c r="D355"/>
  <c r="Q355" s="1"/>
  <c r="E355"/>
  <c r="R355" s="1"/>
  <c r="F355"/>
  <c r="S355" s="1"/>
  <c r="G355"/>
  <c r="T355" s="1"/>
  <c r="H355"/>
  <c r="U355" s="1"/>
  <c r="I355"/>
  <c r="J355"/>
  <c r="W355" s="1"/>
  <c r="K355"/>
  <c r="L355"/>
  <c r="Y355" s="1"/>
  <c r="V355"/>
  <c r="X355"/>
  <c r="Z355"/>
  <c r="AA355"/>
  <c r="AB355"/>
  <c r="AC355"/>
  <c r="AD355"/>
  <c r="AE355"/>
  <c r="AF355"/>
  <c r="AG355"/>
  <c r="AH355"/>
  <c r="D356"/>
  <c r="Q356" s="1"/>
  <c r="E356"/>
  <c r="R356" s="1"/>
  <c r="F356"/>
  <c r="G356"/>
  <c r="T356" s="1"/>
  <c r="H356"/>
  <c r="U356" s="1"/>
  <c r="I356"/>
  <c r="V356" s="1"/>
  <c r="J356"/>
  <c r="W356" s="1"/>
  <c r="K356"/>
  <c r="X356" s="1"/>
  <c r="L356"/>
  <c r="Y356" s="1"/>
  <c r="S356"/>
  <c r="Z356"/>
  <c r="AA356"/>
  <c r="AB356"/>
  <c r="AC356"/>
  <c r="AD356"/>
  <c r="AE356"/>
  <c r="AF356"/>
  <c r="AG356"/>
  <c r="AH356"/>
  <c r="D357"/>
  <c r="E357"/>
  <c r="F357"/>
  <c r="S357" s="1"/>
  <c r="G357"/>
  <c r="T357" s="1"/>
  <c r="H357"/>
  <c r="U357" s="1"/>
  <c r="I357"/>
  <c r="V357" s="1"/>
  <c r="J357"/>
  <c r="W357" s="1"/>
  <c r="K357"/>
  <c r="X357" s="1"/>
  <c r="L357"/>
  <c r="Y357" s="1"/>
  <c r="R357"/>
  <c r="Z357"/>
  <c r="AA357"/>
  <c r="AB357"/>
  <c r="AC357"/>
  <c r="AD357"/>
  <c r="AE357"/>
  <c r="AF357"/>
  <c r="AG357"/>
  <c r="AH357"/>
  <c r="D358"/>
  <c r="Q358" s="1"/>
  <c r="E358"/>
  <c r="R358" s="1"/>
  <c r="F358"/>
  <c r="S358" s="1"/>
  <c r="G358"/>
  <c r="H358"/>
  <c r="U358" s="1"/>
  <c r="I358"/>
  <c r="V358" s="1"/>
  <c r="J358"/>
  <c r="K358"/>
  <c r="L358"/>
  <c r="Y358" s="1"/>
  <c r="T358"/>
  <c r="X358"/>
  <c r="Z358"/>
  <c r="AA358"/>
  <c r="AB358"/>
  <c r="AC358"/>
  <c r="AD358"/>
  <c r="AE358"/>
  <c r="AF358"/>
  <c r="AG358"/>
  <c r="AH358"/>
  <c r="D359"/>
  <c r="Q359" s="1"/>
  <c r="E359"/>
  <c r="R359" s="1"/>
  <c r="F359"/>
  <c r="S359" s="1"/>
  <c r="G359"/>
  <c r="T359" s="1"/>
  <c r="H359"/>
  <c r="U359" s="1"/>
  <c r="I359"/>
  <c r="J359"/>
  <c r="W359" s="1"/>
  <c r="K359"/>
  <c r="X359" s="1"/>
  <c r="L359"/>
  <c r="Y359" s="1"/>
  <c r="V359"/>
  <c r="Z359"/>
  <c r="AA359"/>
  <c r="AB359"/>
  <c r="AC359"/>
  <c r="AD359"/>
  <c r="AE359"/>
  <c r="AF359"/>
  <c r="AG359"/>
  <c r="AH359"/>
  <c r="D360"/>
  <c r="Q360" s="1"/>
  <c r="E360"/>
  <c r="R360" s="1"/>
  <c r="F360"/>
  <c r="G360"/>
  <c r="T360" s="1"/>
  <c r="H360"/>
  <c r="I360"/>
  <c r="V360" s="1"/>
  <c r="J360"/>
  <c r="W360" s="1"/>
  <c r="K360"/>
  <c r="X360" s="1"/>
  <c r="L360"/>
  <c r="S360"/>
  <c r="U360"/>
  <c r="Y360"/>
  <c r="Z360"/>
  <c r="AA360"/>
  <c r="AB360"/>
  <c r="AC360"/>
  <c r="AD360"/>
  <c r="AE360"/>
  <c r="AF360"/>
  <c r="AG360"/>
  <c r="AH360"/>
  <c r="D361"/>
  <c r="E361"/>
  <c r="F361"/>
  <c r="S361" s="1"/>
  <c r="G361"/>
  <c r="H361"/>
  <c r="U361" s="1"/>
  <c r="I361"/>
  <c r="V361" s="1"/>
  <c r="J361"/>
  <c r="W361" s="1"/>
  <c r="K361"/>
  <c r="L361"/>
  <c r="Y361" s="1"/>
  <c r="R361"/>
  <c r="T361"/>
  <c r="X361"/>
  <c r="Z361"/>
  <c r="AA361"/>
  <c r="AB361"/>
  <c r="AC361"/>
  <c r="AD361"/>
  <c r="AE361"/>
  <c r="AF361"/>
  <c r="AG361"/>
  <c r="AH361"/>
  <c r="D362"/>
  <c r="Q362" s="1"/>
  <c r="E362"/>
  <c r="R362" s="1"/>
  <c r="F362"/>
  <c r="G362"/>
  <c r="T362" s="1"/>
  <c r="H362"/>
  <c r="U362" s="1"/>
  <c r="I362"/>
  <c r="V362" s="1"/>
  <c r="J362"/>
  <c r="K362"/>
  <c r="X362" s="1"/>
  <c r="L362"/>
  <c r="Y362" s="1"/>
  <c r="S362"/>
  <c r="Z362"/>
  <c r="AA362"/>
  <c r="AB362"/>
  <c r="AC362"/>
  <c r="AD362"/>
  <c r="AE362"/>
  <c r="AF362"/>
  <c r="AG362"/>
  <c r="AH362"/>
  <c r="D363"/>
  <c r="E363"/>
  <c r="F363"/>
  <c r="S363" s="1"/>
  <c r="G363"/>
  <c r="H363"/>
  <c r="U363" s="1"/>
  <c r="I363"/>
  <c r="V363" s="1"/>
  <c r="J363"/>
  <c r="W363" s="1"/>
  <c r="K363"/>
  <c r="L363"/>
  <c r="Y363" s="1"/>
  <c r="R363"/>
  <c r="T363"/>
  <c r="X363"/>
  <c r="Z363"/>
  <c r="AA363"/>
  <c r="AB363"/>
  <c r="AC363"/>
  <c r="AD363"/>
  <c r="AE363"/>
  <c r="AF363"/>
  <c r="AG363"/>
  <c r="AH363"/>
  <c r="D364"/>
  <c r="Q364" s="1"/>
  <c r="E364"/>
  <c r="R364" s="1"/>
  <c r="F364"/>
  <c r="G364"/>
  <c r="T364" s="1"/>
  <c r="H364"/>
  <c r="U364" s="1"/>
  <c r="I364"/>
  <c r="V364" s="1"/>
  <c r="J364"/>
  <c r="W364" s="1"/>
  <c r="K364"/>
  <c r="X364" s="1"/>
  <c r="L364"/>
  <c r="Y364" s="1"/>
  <c r="S364"/>
  <c r="Z364"/>
  <c r="AA364"/>
  <c r="AB364"/>
  <c r="AC364"/>
  <c r="AD364"/>
  <c r="AE364"/>
  <c r="AF364"/>
  <c r="AG364"/>
  <c r="AH364"/>
  <c r="D365"/>
  <c r="E365"/>
  <c r="F365"/>
  <c r="S365" s="1"/>
  <c r="G365"/>
  <c r="T365" s="1"/>
  <c r="H365"/>
  <c r="U365" s="1"/>
  <c r="I365"/>
  <c r="V365" s="1"/>
  <c r="J365"/>
  <c r="W365" s="1"/>
  <c r="K365"/>
  <c r="X365" s="1"/>
  <c r="L365"/>
  <c r="Y365" s="1"/>
  <c r="R365"/>
  <c r="Z365"/>
  <c r="AA365"/>
  <c r="AB365"/>
  <c r="AC365"/>
  <c r="AD365"/>
  <c r="AE365"/>
  <c r="AF365"/>
  <c r="AG365"/>
  <c r="AH365"/>
  <c r="D366"/>
  <c r="Q366" s="1"/>
  <c r="E366"/>
  <c r="R366" s="1"/>
  <c r="F366"/>
  <c r="S366" s="1"/>
  <c r="G366"/>
  <c r="T366" s="1"/>
  <c r="H366"/>
  <c r="I366"/>
  <c r="V366" s="1"/>
  <c r="J366"/>
  <c r="K366"/>
  <c r="X366" s="1"/>
  <c r="L366"/>
  <c r="U366"/>
  <c r="Y366"/>
  <c r="Z366"/>
  <c r="AA366"/>
  <c r="AB366"/>
  <c r="AC366"/>
  <c r="AD366"/>
  <c r="AE366"/>
  <c r="AF366"/>
  <c r="AG366"/>
  <c r="AH366"/>
  <c r="D367"/>
  <c r="E367"/>
  <c r="F367"/>
  <c r="S367" s="1"/>
  <c r="G367"/>
  <c r="H367"/>
  <c r="U367" s="1"/>
  <c r="I367"/>
  <c r="V367" s="1"/>
  <c r="J367"/>
  <c r="W367" s="1"/>
  <c r="K367"/>
  <c r="L367"/>
  <c r="Y367" s="1"/>
  <c r="R367"/>
  <c r="T367"/>
  <c r="X367"/>
  <c r="Z367"/>
  <c r="AA367"/>
  <c r="AB367"/>
  <c r="AC367"/>
  <c r="AD367"/>
  <c r="AE367"/>
  <c r="AF367"/>
  <c r="AG367"/>
  <c r="AH367"/>
  <c r="D368"/>
  <c r="Q368" s="1"/>
  <c r="E368"/>
  <c r="R368" s="1"/>
  <c r="F368"/>
  <c r="G368"/>
  <c r="T368" s="1"/>
  <c r="H368"/>
  <c r="U368" s="1"/>
  <c r="I368"/>
  <c r="V368" s="1"/>
  <c r="J368"/>
  <c r="W368" s="1"/>
  <c r="K368"/>
  <c r="X368" s="1"/>
  <c r="L368"/>
  <c r="Y368" s="1"/>
  <c r="S368"/>
  <c r="Z368"/>
  <c r="AA368"/>
  <c r="AB368"/>
  <c r="AC368"/>
  <c r="AD368"/>
  <c r="AE368"/>
  <c r="AF368"/>
  <c r="AG368"/>
  <c r="AH368"/>
  <c r="D369"/>
  <c r="E369"/>
  <c r="F369"/>
  <c r="S369" s="1"/>
  <c r="G369"/>
  <c r="T369" s="1"/>
  <c r="H369"/>
  <c r="U369" s="1"/>
  <c r="I369"/>
  <c r="V369" s="1"/>
  <c r="J369"/>
  <c r="W369" s="1"/>
  <c r="K369"/>
  <c r="X369" s="1"/>
  <c r="L369"/>
  <c r="Y369" s="1"/>
  <c r="R369"/>
  <c r="Z369"/>
  <c r="AA369"/>
  <c r="AB369"/>
  <c r="AC369"/>
  <c r="AD369"/>
  <c r="AE369"/>
  <c r="AF369"/>
  <c r="AG369"/>
  <c r="AH369"/>
  <c r="D370"/>
  <c r="Q370" s="1"/>
  <c r="E370"/>
  <c r="R370" s="1"/>
  <c r="F370"/>
  <c r="S370" s="1"/>
  <c r="G370"/>
  <c r="T370" s="1"/>
  <c r="H370"/>
  <c r="U370" s="1"/>
  <c r="I370"/>
  <c r="V370" s="1"/>
  <c r="J370"/>
  <c r="K370"/>
  <c r="X370" s="1"/>
  <c r="L370"/>
  <c r="Y370" s="1"/>
  <c r="Z370"/>
  <c r="AA370"/>
  <c r="AB370"/>
  <c r="AC370"/>
  <c r="AD370"/>
  <c r="AE370"/>
  <c r="AF370"/>
  <c r="AG370"/>
  <c r="AH370"/>
  <c r="D371"/>
  <c r="E371"/>
  <c r="F371"/>
  <c r="S371" s="1"/>
  <c r="G371"/>
  <c r="T371" s="1"/>
  <c r="H371"/>
  <c r="U371" s="1"/>
  <c r="I371"/>
  <c r="V371" s="1"/>
  <c r="J371"/>
  <c r="W371" s="1"/>
  <c r="K371"/>
  <c r="L371"/>
  <c r="Y371" s="1"/>
  <c r="R371"/>
  <c r="X371"/>
  <c r="Z371"/>
  <c r="AA371"/>
  <c r="AB371"/>
  <c r="AC371"/>
  <c r="AD371"/>
  <c r="AE371"/>
  <c r="AF371"/>
  <c r="AG371"/>
  <c r="AH371"/>
  <c r="D372"/>
  <c r="Q372" s="1"/>
  <c r="E372"/>
  <c r="R372" s="1"/>
  <c r="F372"/>
  <c r="S372" s="1"/>
  <c r="G372"/>
  <c r="T372" s="1"/>
  <c r="H372"/>
  <c r="U372" s="1"/>
  <c r="I372"/>
  <c r="V372" s="1"/>
  <c r="J372"/>
  <c r="W372" s="1"/>
  <c r="K372"/>
  <c r="X372" s="1"/>
  <c r="L372"/>
  <c r="Y372" s="1"/>
  <c r="Z372"/>
  <c r="AA372"/>
  <c r="AB372"/>
  <c r="AC372"/>
  <c r="AD372"/>
  <c r="AE372"/>
  <c r="AF372"/>
  <c r="AG372"/>
  <c r="AH372"/>
  <c r="D373"/>
  <c r="E373"/>
  <c r="F373"/>
  <c r="S373" s="1"/>
  <c r="G373"/>
  <c r="T373" s="1"/>
  <c r="H373"/>
  <c r="U373" s="1"/>
  <c r="I373"/>
  <c r="V373" s="1"/>
  <c r="J373"/>
  <c r="W373" s="1"/>
  <c r="K373"/>
  <c r="X373" s="1"/>
  <c r="L373"/>
  <c r="Y373" s="1"/>
  <c r="R373"/>
  <c r="Z373"/>
  <c r="AA373"/>
  <c r="AB373"/>
  <c r="AC373"/>
  <c r="AD373"/>
  <c r="AE373"/>
  <c r="AF373"/>
  <c r="AG373"/>
  <c r="AH373"/>
  <c r="D374"/>
  <c r="Q374" s="1"/>
  <c r="E374"/>
  <c r="R374" s="1"/>
  <c r="F374"/>
  <c r="S374" s="1"/>
  <c r="G374"/>
  <c r="T374" s="1"/>
  <c r="H374"/>
  <c r="I374"/>
  <c r="V374" s="1"/>
  <c r="J374"/>
  <c r="K374"/>
  <c r="X374" s="1"/>
  <c r="L374"/>
  <c r="U374"/>
  <c r="Y374"/>
  <c r="Z374"/>
  <c r="AA374"/>
  <c r="AB374"/>
  <c r="AC374"/>
  <c r="AD374"/>
  <c r="AE374"/>
  <c r="AF374"/>
  <c r="AG374"/>
  <c r="AH374"/>
  <c r="D375"/>
  <c r="E375"/>
  <c r="F375"/>
  <c r="S375" s="1"/>
  <c r="G375"/>
  <c r="H375"/>
  <c r="U375" s="1"/>
  <c r="I375"/>
  <c r="V375" s="1"/>
  <c r="J375"/>
  <c r="W375" s="1"/>
  <c r="K375"/>
  <c r="X375" s="1"/>
  <c r="L375"/>
  <c r="Y375" s="1"/>
  <c r="R375"/>
  <c r="T375"/>
  <c r="Z375"/>
  <c r="AA375"/>
  <c r="AB375"/>
  <c r="AC375"/>
  <c r="AD375"/>
  <c r="AE375"/>
  <c r="AF375"/>
  <c r="AG375"/>
  <c r="AH375"/>
  <c r="D376"/>
  <c r="Q376" s="1"/>
  <c r="E376"/>
  <c r="R376" s="1"/>
  <c r="F376"/>
  <c r="S376" s="1"/>
  <c r="G376"/>
  <c r="T376" s="1"/>
  <c r="H376"/>
  <c r="I376"/>
  <c r="V376" s="1"/>
  <c r="J376"/>
  <c r="W376" s="1"/>
  <c r="K376"/>
  <c r="X376" s="1"/>
  <c r="L376"/>
  <c r="Y376" s="1"/>
  <c r="U376"/>
  <c r="Z376"/>
  <c r="AA376"/>
  <c r="AB376"/>
  <c r="AC376"/>
  <c r="AD376"/>
  <c r="AE376"/>
  <c r="AF376"/>
  <c r="AG376"/>
  <c r="AH376"/>
  <c r="D377"/>
  <c r="E377"/>
  <c r="F377"/>
  <c r="S377" s="1"/>
  <c r="G377"/>
  <c r="T377" s="1"/>
  <c r="H377"/>
  <c r="U377" s="1"/>
  <c r="I377"/>
  <c r="V377" s="1"/>
  <c r="J377"/>
  <c r="W377" s="1"/>
  <c r="K377"/>
  <c r="X377" s="1"/>
  <c r="L377"/>
  <c r="Y377" s="1"/>
  <c r="R377"/>
  <c r="Z377"/>
  <c r="AA377"/>
  <c r="AB377"/>
  <c r="AC377"/>
  <c r="AD377"/>
  <c r="AE377"/>
  <c r="AF377"/>
  <c r="AG377"/>
  <c r="AH377"/>
  <c r="D378"/>
  <c r="Q378" s="1"/>
  <c r="E378"/>
  <c r="R378" s="1"/>
  <c r="F378"/>
  <c r="S378" s="1"/>
  <c r="G378"/>
  <c r="T378" s="1"/>
  <c r="H378"/>
  <c r="U378" s="1"/>
  <c r="I378"/>
  <c r="V378" s="1"/>
  <c r="J378"/>
  <c r="W378" s="1"/>
  <c r="K378"/>
  <c r="X378" s="1"/>
  <c r="L378"/>
  <c r="Y378"/>
  <c r="Z378"/>
  <c r="AA378"/>
  <c r="AB378"/>
  <c r="AC378"/>
  <c r="AD378"/>
  <c r="AE378"/>
  <c r="AF378"/>
  <c r="AG378"/>
  <c r="AH378"/>
  <c r="D379"/>
  <c r="E379"/>
  <c r="F379"/>
  <c r="S379" s="1"/>
  <c r="G379"/>
  <c r="H379"/>
  <c r="U379" s="1"/>
  <c r="I379"/>
  <c r="V379" s="1"/>
  <c r="J379"/>
  <c r="W379" s="1"/>
  <c r="K379"/>
  <c r="X379" s="1"/>
  <c r="L379"/>
  <c r="Y379" s="1"/>
  <c r="R379"/>
  <c r="T379"/>
  <c r="Z379"/>
  <c r="AA379"/>
  <c r="AB379"/>
  <c r="AC379"/>
  <c r="AD379"/>
  <c r="AE379"/>
  <c r="AF379"/>
  <c r="AG379"/>
  <c r="AH379"/>
  <c r="D380"/>
  <c r="Q380" s="1"/>
  <c r="E380"/>
  <c r="R380" s="1"/>
  <c r="F380"/>
  <c r="S380" s="1"/>
  <c r="G380"/>
  <c r="T380" s="1"/>
  <c r="H380"/>
  <c r="U380" s="1"/>
  <c r="I380"/>
  <c r="V380" s="1"/>
  <c r="J380"/>
  <c r="W380" s="1"/>
  <c r="K380"/>
  <c r="X380" s="1"/>
  <c r="L380"/>
  <c r="Y380" s="1"/>
  <c r="Z380"/>
  <c r="AA380"/>
  <c r="AB380"/>
  <c r="AC380"/>
  <c r="AD380"/>
  <c r="AE380"/>
  <c r="AF380"/>
  <c r="AG380"/>
  <c r="AH380"/>
  <c r="D381"/>
  <c r="E381"/>
  <c r="F381"/>
  <c r="S381" s="1"/>
  <c r="G381"/>
  <c r="T381" s="1"/>
  <c r="H381"/>
  <c r="U381" s="1"/>
  <c r="I381"/>
  <c r="V381" s="1"/>
  <c r="J381"/>
  <c r="W381" s="1"/>
  <c r="K381"/>
  <c r="X381" s="1"/>
  <c r="L381"/>
  <c r="Y381" s="1"/>
  <c r="R381"/>
  <c r="Z381"/>
  <c r="AA381"/>
  <c r="AB381"/>
  <c r="AC381"/>
  <c r="AD381"/>
  <c r="AE381"/>
  <c r="AF381"/>
  <c r="AG381"/>
  <c r="AH381"/>
  <c r="D382"/>
  <c r="Q382" s="1"/>
  <c r="E382"/>
  <c r="R382" s="1"/>
  <c r="F382"/>
  <c r="G382"/>
  <c r="T382" s="1"/>
  <c r="H382"/>
  <c r="I382"/>
  <c r="V382" s="1"/>
  <c r="J382"/>
  <c r="K382"/>
  <c r="X382" s="1"/>
  <c r="L382"/>
  <c r="Y382" s="1"/>
  <c r="S382"/>
  <c r="U382"/>
  <c r="Z382"/>
  <c r="AA382"/>
  <c r="AB382"/>
  <c r="AC382"/>
  <c r="AD382"/>
  <c r="AE382"/>
  <c r="AF382"/>
  <c r="AG382"/>
  <c r="AH382"/>
  <c r="D383"/>
  <c r="E383"/>
  <c r="F383"/>
  <c r="S383" s="1"/>
  <c r="G383"/>
  <c r="T383" s="1"/>
  <c r="H383"/>
  <c r="U383" s="1"/>
  <c r="I383"/>
  <c r="V383" s="1"/>
  <c r="J383"/>
  <c r="W383" s="1"/>
  <c r="K383"/>
  <c r="X383" s="1"/>
  <c r="L383"/>
  <c r="Y383" s="1"/>
  <c r="R383"/>
  <c r="Z383"/>
  <c r="AA383"/>
  <c r="AB383"/>
  <c r="AC383"/>
  <c r="AD383"/>
  <c r="AE383"/>
  <c r="AF383"/>
  <c r="AG383"/>
  <c r="AH383"/>
  <c r="D384"/>
  <c r="Q384" s="1"/>
  <c r="E384"/>
  <c r="R384" s="1"/>
  <c r="F384"/>
  <c r="S384" s="1"/>
  <c r="G384"/>
  <c r="T384" s="1"/>
  <c r="H384"/>
  <c r="U384" s="1"/>
  <c r="I384"/>
  <c r="V384" s="1"/>
  <c r="J384"/>
  <c r="W384" s="1"/>
  <c r="K384"/>
  <c r="X384" s="1"/>
  <c r="L384"/>
  <c r="Y384" s="1"/>
  <c r="Z384"/>
  <c r="AA384"/>
  <c r="AB384"/>
  <c r="AC384"/>
  <c r="AD384"/>
  <c r="AE384"/>
  <c r="AF384"/>
  <c r="AG384"/>
  <c r="AH384"/>
  <c r="D385"/>
  <c r="E385"/>
  <c r="F385"/>
  <c r="S385" s="1"/>
  <c r="G385"/>
  <c r="T385" s="1"/>
  <c r="H385"/>
  <c r="U385" s="1"/>
  <c r="I385"/>
  <c r="V385" s="1"/>
  <c r="J385"/>
  <c r="W385" s="1"/>
  <c r="K385"/>
  <c r="X385" s="1"/>
  <c r="L385"/>
  <c r="Y385" s="1"/>
  <c r="R385"/>
  <c r="Z385"/>
  <c r="AA385"/>
  <c r="AB385"/>
  <c r="AC385"/>
  <c r="AD385"/>
  <c r="AE385"/>
  <c r="AF385"/>
  <c r="AG385"/>
  <c r="AH385"/>
  <c r="D386"/>
  <c r="Q386" s="1"/>
  <c r="E386"/>
  <c r="R386" s="1"/>
  <c r="F386"/>
  <c r="S386" s="1"/>
  <c r="G386"/>
  <c r="T386" s="1"/>
  <c r="H386"/>
  <c r="U386" s="1"/>
  <c r="I386"/>
  <c r="V386" s="1"/>
  <c r="J386"/>
  <c r="K386"/>
  <c r="X386" s="1"/>
  <c r="L386"/>
  <c r="Y386"/>
  <c r="Z386"/>
  <c r="AA386"/>
  <c r="AB386"/>
  <c r="AC386"/>
  <c r="AD386"/>
  <c r="AE386"/>
  <c r="AF386"/>
  <c r="AG386"/>
  <c r="AH386"/>
  <c r="D387"/>
  <c r="E387"/>
  <c r="F387"/>
  <c r="S387" s="1"/>
  <c r="G387"/>
  <c r="H387"/>
  <c r="U387" s="1"/>
  <c r="I387"/>
  <c r="V387" s="1"/>
  <c r="J387"/>
  <c r="W387" s="1"/>
  <c r="K387"/>
  <c r="X387" s="1"/>
  <c r="L387"/>
  <c r="Y387" s="1"/>
  <c r="R387"/>
  <c r="T387"/>
  <c r="Z387"/>
  <c r="AA387"/>
  <c r="AB387"/>
  <c r="AC387"/>
  <c r="AD387"/>
  <c r="AE387"/>
  <c r="AF387"/>
  <c r="AG387"/>
  <c r="AH387"/>
  <c r="D388"/>
  <c r="Q388" s="1"/>
  <c r="E388"/>
  <c r="R388" s="1"/>
  <c r="F388"/>
  <c r="S388" s="1"/>
  <c r="G388"/>
  <c r="T388" s="1"/>
  <c r="H388"/>
  <c r="U388" s="1"/>
  <c r="I388"/>
  <c r="V388" s="1"/>
  <c r="J388"/>
  <c r="W388" s="1"/>
  <c r="K388"/>
  <c r="X388" s="1"/>
  <c r="L388"/>
  <c r="Y388" s="1"/>
  <c r="Z388"/>
  <c r="AA388"/>
  <c r="AB388"/>
  <c r="AC388"/>
  <c r="AD388"/>
  <c r="AE388"/>
  <c r="AF388"/>
  <c r="AG388"/>
  <c r="AH388"/>
  <c r="D389"/>
  <c r="E389"/>
  <c r="R389" s="1"/>
  <c r="G389"/>
  <c r="T389" s="1"/>
  <c r="H389"/>
  <c r="U389" s="1"/>
  <c r="J389"/>
  <c r="W389" s="1"/>
  <c r="L389"/>
  <c r="Y389" s="1"/>
  <c r="Z389"/>
  <c r="AA389"/>
  <c r="AB389"/>
  <c r="AC389"/>
  <c r="AD389"/>
  <c r="AE389"/>
  <c r="AF389"/>
  <c r="AG389"/>
  <c r="AH389"/>
  <c r="D390"/>
  <c r="E390"/>
  <c r="R390" s="1"/>
  <c r="F390"/>
  <c r="G390"/>
  <c r="T390" s="1"/>
  <c r="H390"/>
  <c r="U390" s="1"/>
  <c r="J390"/>
  <c r="W390" s="1"/>
  <c r="K390"/>
  <c r="X390" s="1"/>
  <c r="L390"/>
  <c r="Y390" s="1"/>
  <c r="Q390"/>
  <c r="S390"/>
  <c r="Z390"/>
  <c r="AA390"/>
  <c r="AB390"/>
  <c r="AC390"/>
  <c r="AD390"/>
  <c r="AE390"/>
  <c r="AF390"/>
  <c r="AG390"/>
  <c r="AH390"/>
  <c r="D391"/>
  <c r="E391"/>
  <c r="F391"/>
  <c r="S391" s="1"/>
  <c r="G391"/>
  <c r="T391" s="1"/>
  <c r="H391"/>
  <c r="U391" s="1"/>
  <c r="I391"/>
  <c r="V391" s="1"/>
  <c r="J391"/>
  <c r="W391" s="1"/>
  <c r="K391"/>
  <c r="X391" s="1"/>
  <c r="L391"/>
  <c r="Y391" s="1"/>
  <c r="R391"/>
  <c r="Z391"/>
  <c r="AA391"/>
  <c r="AB391"/>
  <c r="AC391"/>
  <c r="AD391"/>
  <c r="AE391"/>
  <c r="AF391"/>
  <c r="AG391"/>
  <c r="AH391"/>
  <c r="D392"/>
  <c r="Q392" s="1"/>
  <c r="E392"/>
  <c r="R392" s="1"/>
  <c r="F392"/>
  <c r="G392"/>
  <c r="T392" s="1"/>
  <c r="H392"/>
  <c r="I392"/>
  <c r="V392" s="1"/>
  <c r="J392"/>
  <c r="W392" s="1"/>
  <c r="K392"/>
  <c r="X392" s="1"/>
  <c r="L392"/>
  <c r="S392"/>
  <c r="U392"/>
  <c r="Y392"/>
  <c r="Z392"/>
  <c r="AA392"/>
  <c r="AB392"/>
  <c r="AC392"/>
  <c r="AD392"/>
  <c r="AE392"/>
  <c r="AF392"/>
  <c r="AG392"/>
  <c r="AH392"/>
  <c r="D393"/>
  <c r="E393"/>
  <c r="F393"/>
  <c r="S393" s="1"/>
  <c r="G393"/>
  <c r="T393" s="1"/>
  <c r="H393"/>
  <c r="U393" s="1"/>
  <c r="I393"/>
  <c r="V393" s="1"/>
  <c r="J393"/>
  <c r="W393" s="1"/>
  <c r="K393"/>
  <c r="X393" s="1"/>
  <c r="L393"/>
  <c r="Y393" s="1"/>
  <c r="R393"/>
  <c r="Z393"/>
  <c r="AA393"/>
  <c r="AB393"/>
  <c r="AC393"/>
  <c r="AD393"/>
  <c r="AE393"/>
  <c r="AF393"/>
  <c r="AG393"/>
  <c r="AH393"/>
  <c r="D394"/>
  <c r="E394"/>
  <c r="R394" s="1"/>
  <c r="F394"/>
  <c r="G394"/>
  <c r="T394" s="1"/>
  <c r="H394"/>
  <c r="I394"/>
  <c r="V394" s="1"/>
  <c r="J394"/>
  <c r="K394"/>
  <c r="X394" s="1"/>
  <c r="L394"/>
  <c r="Q394"/>
  <c r="S394"/>
  <c r="U394"/>
  <c r="Y394"/>
  <c r="Z394"/>
  <c r="AA394"/>
  <c r="AB394"/>
  <c r="AC394"/>
  <c r="AD394"/>
  <c r="AE394"/>
  <c r="AF394"/>
  <c r="AG394"/>
  <c r="AH394"/>
  <c r="D395"/>
  <c r="E395"/>
  <c r="F395"/>
  <c r="S395" s="1"/>
  <c r="G395"/>
  <c r="T395" s="1"/>
  <c r="H395"/>
  <c r="U395" s="1"/>
  <c r="I395"/>
  <c r="V395" s="1"/>
  <c r="J395"/>
  <c r="W395" s="1"/>
  <c r="K395"/>
  <c r="X395" s="1"/>
  <c r="L395"/>
  <c r="Y395" s="1"/>
  <c r="R395"/>
  <c r="Z395"/>
  <c r="AA395"/>
  <c r="AB395"/>
  <c r="AC395"/>
  <c r="AD395"/>
  <c r="AE395"/>
  <c r="AF395"/>
  <c r="AG395"/>
  <c r="AH395"/>
  <c r="D396"/>
  <c r="E396"/>
  <c r="R396" s="1"/>
  <c r="F396"/>
  <c r="G396"/>
  <c r="T396" s="1"/>
  <c r="H396"/>
  <c r="U396" s="1"/>
  <c r="I396"/>
  <c r="V396" s="1"/>
  <c r="J396"/>
  <c r="W396" s="1"/>
  <c r="K396"/>
  <c r="X396" s="1"/>
  <c r="L396"/>
  <c r="Q396"/>
  <c r="S396"/>
  <c r="Y396"/>
  <c r="Z396"/>
  <c r="AA396"/>
  <c r="AB396"/>
  <c r="AC396"/>
  <c r="AD396"/>
  <c r="AE396"/>
  <c r="AF396"/>
  <c r="AG396"/>
  <c r="AH396"/>
  <c r="D397"/>
  <c r="E397"/>
  <c r="F397"/>
  <c r="S397" s="1"/>
  <c r="G397"/>
  <c r="T397" s="1"/>
  <c r="H397"/>
  <c r="U397" s="1"/>
  <c r="I397"/>
  <c r="V397" s="1"/>
  <c r="J397"/>
  <c r="W397" s="1"/>
  <c r="K397"/>
  <c r="X397" s="1"/>
  <c r="L397"/>
  <c r="Y397" s="1"/>
  <c r="R397"/>
  <c r="Z397"/>
  <c r="AA397"/>
  <c r="AB397"/>
  <c r="AC397"/>
  <c r="AD397"/>
  <c r="AE397"/>
  <c r="AF397"/>
  <c r="AG397"/>
  <c r="AH397"/>
  <c r="D398"/>
  <c r="Q398" s="1"/>
  <c r="E398"/>
  <c r="R398" s="1"/>
  <c r="F398"/>
  <c r="G398"/>
  <c r="T398" s="1"/>
  <c r="H398"/>
  <c r="U398" s="1"/>
  <c r="I398"/>
  <c r="V398" s="1"/>
  <c r="J398"/>
  <c r="K398"/>
  <c r="X398" s="1"/>
  <c r="L398"/>
  <c r="S398"/>
  <c r="Y398"/>
  <c r="Z398"/>
  <c r="AA398"/>
  <c r="AB398"/>
  <c r="AC398"/>
  <c r="AD398"/>
  <c r="AE398"/>
  <c r="AF398"/>
  <c r="AG398"/>
  <c r="AH398"/>
  <c r="D399"/>
  <c r="E399"/>
  <c r="R399" s="1"/>
  <c r="F399"/>
  <c r="S399" s="1"/>
  <c r="G399"/>
  <c r="T399" s="1"/>
  <c r="H399"/>
  <c r="U399" s="1"/>
  <c r="I399"/>
  <c r="V399" s="1"/>
  <c r="J399"/>
  <c r="W399" s="1"/>
  <c r="L399"/>
  <c r="Y399" s="1"/>
  <c r="Z399"/>
  <c r="AA399"/>
  <c r="AB399"/>
  <c r="AC399"/>
  <c r="AD399"/>
  <c r="AE399"/>
  <c r="AF399"/>
  <c r="AG399"/>
  <c r="AH399"/>
  <c r="D400"/>
  <c r="Q400" s="1"/>
  <c r="E400"/>
  <c r="R400" s="1"/>
  <c r="F400"/>
  <c r="G400"/>
  <c r="T400" s="1"/>
  <c r="H400"/>
  <c r="I400"/>
  <c r="V400" s="1"/>
  <c r="J400"/>
  <c r="W400" s="1"/>
  <c r="K400"/>
  <c r="X400" s="1"/>
  <c r="L400"/>
  <c r="Y400" s="1"/>
  <c r="S400"/>
  <c r="U400"/>
  <c r="Z400"/>
  <c r="AA400"/>
  <c r="AB400"/>
  <c r="AC400"/>
  <c r="AD400"/>
  <c r="AE400"/>
  <c r="AF400"/>
  <c r="AG400"/>
  <c r="AH400"/>
  <c r="D401"/>
  <c r="E401"/>
  <c r="R401" s="1"/>
  <c r="F401"/>
  <c r="S401" s="1"/>
  <c r="G401"/>
  <c r="H401"/>
  <c r="U401" s="1"/>
  <c r="I401"/>
  <c r="V401" s="1"/>
  <c r="J401"/>
  <c r="W401" s="1"/>
  <c r="K401"/>
  <c r="X401" s="1"/>
  <c r="L401"/>
  <c r="Y401" s="1"/>
  <c r="T401"/>
  <c r="Z401"/>
  <c r="AA401"/>
  <c r="AB401"/>
  <c r="AC401"/>
  <c r="AD401"/>
  <c r="AE401"/>
  <c r="AF401"/>
  <c r="AG401"/>
  <c r="AH401"/>
  <c r="D402"/>
  <c r="Q402" s="1"/>
  <c r="E402"/>
  <c r="R402" s="1"/>
  <c r="F402"/>
  <c r="G402"/>
  <c r="T402" s="1"/>
  <c r="H402"/>
  <c r="U402" s="1"/>
  <c r="I402"/>
  <c r="V402" s="1"/>
  <c r="J402"/>
  <c r="K402"/>
  <c r="X402" s="1"/>
  <c r="L402"/>
  <c r="S402"/>
  <c r="Y402"/>
  <c r="Z402"/>
  <c r="AA402"/>
  <c r="AB402"/>
  <c r="AC402"/>
  <c r="AD402"/>
  <c r="AE402"/>
  <c r="AF402"/>
  <c r="AG402"/>
  <c r="AH402"/>
  <c r="D403"/>
  <c r="E403"/>
  <c r="F403"/>
  <c r="S403" s="1"/>
  <c r="G403"/>
  <c r="H403"/>
  <c r="U403" s="1"/>
  <c r="I403"/>
  <c r="V403" s="1"/>
  <c r="J403"/>
  <c r="W403" s="1"/>
  <c r="K403"/>
  <c r="X403" s="1"/>
  <c r="L403"/>
  <c r="Y403" s="1"/>
  <c r="R403"/>
  <c r="T403"/>
  <c r="Z403"/>
  <c r="AA403"/>
  <c r="AB403"/>
  <c r="AC403"/>
  <c r="AD403"/>
  <c r="AE403"/>
  <c r="AF403"/>
  <c r="AG403"/>
  <c r="AH403"/>
  <c r="D404"/>
  <c r="Q404" s="1"/>
  <c r="E404"/>
  <c r="R404" s="1"/>
  <c r="F404"/>
  <c r="S404" s="1"/>
  <c r="G404"/>
  <c r="T404" s="1"/>
  <c r="H404"/>
  <c r="U404" s="1"/>
  <c r="I404"/>
  <c r="V404" s="1"/>
  <c r="J404"/>
  <c r="W404" s="1"/>
  <c r="K404"/>
  <c r="X404" s="1"/>
  <c r="L404"/>
  <c r="Y404" s="1"/>
  <c r="Z404"/>
  <c r="AA404"/>
  <c r="AB404"/>
  <c r="AC404"/>
  <c r="AD404"/>
  <c r="AE404"/>
  <c r="AF404"/>
  <c r="AG404"/>
  <c r="AH404"/>
  <c r="D405"/>
  <c r="E405"/>
  <c r="F405"/>
  <c r="S405" s="1"/>
  <c r="G405"/>
  <c r="T405" s="1"/>
  <c r="H405"/>
  <c r="U405" s="1"/>
  <c r="I405"/>
  <c r="V405" s="1"/>
  <c r="J405"/>
  <c r="W405" s="1"/>
  <c r="K405"/>
  <c r="X405" s="1"/>
  <c r="L405"/>
  <c r="Y405" s="1"/>
  <c r="R405"/>
  <c r="Z405"/>
  <c r="AA405"/>
  <c r="AB405"/>
  <c r="AC405"/>
  <c r="AD405"/>
  <c r="AE405"/>
  <c r="AF405"/>
  <c r="AG405"/>
  <c r="AH405"/>
  <c r="D406"/>
  <c r="Q406" s="1"/>
  <c r="E406"/>
  <c r="R406" s="1"/>
  <c r="F406"/>
  <c r="G406"/>
  <c r="T406" s="1"/>
  <c r="H406"/>
  <c r="U406" s="1"/>
  <c r="I406"/>
  <c r="V406" s="1"/>
  <c r="J406"/>
  <c r="K406"/>
  <c r="X406" s="1"/>
  <c r="L406"/>
  <c r="Y406" s="1"/>
  <c r="S406"/>
  <c r="Z406"/>
  <c r="AA406"/>
  <c r="AB406"/>
  <c r="AC406"/>
  <c r="AD406"/>
  <c r="AE406"/>
  <c r="AF406"/>
  <c r="AG406"/>
  <c r="AH406"/>
  <c r="D407"/>
  <c r="E407"/>
  <c r="F407"/>
  <c r="S407" s="1"/>
  <c r="G407"/>
  <c r="T407" s="1"/>
  <c r="H407"/>
  <c r="U407" s="1"/>
  <c r="I407"/>
  <c r="V407" s="1"/>
  <c r="J407"/>
  <c r="W407" s="1"/>
  <c r="K407"/>
  <c r="X407" s="1"/>
  <c r="L407"/>
  <c r="Y407" s="1"/>
  <c r="R407"/>
  <c r="Z407"/>
  <c r="AA407"/>
  <c r="AB407"/>
  <c r="AC407"/>
  <c r="AD407"/>
  <c r="AE407"/>
  <c r="AF407"/>
  <c r="AG407"/>
  <c r="AH407"/>
  <c r="D408"/>
  <c r="Q408" s="1"/>
  <c r="E408"/>
  <c r="R408" s="1"/>
  <c r="F408"/>
  <c r="G408"/>
  <c r="T408" s="1"/>
  <c r="H408"/>
  <c r="I408"/>
  <c r="V408" s="1"/>
  <c r="J408"/>
  <c r="W408" s="1"/>
  <c r="K408"/>
  <c r="X408" s="1"/>
  <c r="L408"/>
  <c r="Y408" s="1"/>
  <c r="S408"/>
  <c r="U408"/>
  <c r="Z408"/>
  <c r="AA408"/>
  <c r="AB408"/>
  <c r="AC408"/>
  <c r="AD408"/>
  <c r="AE408"/>
  <c r="AF408"/>
  <c r="AG408"/>
  <c r="AH408"/>
  <c r="D409"/>
  <c r="E409"/>
  <c r="F409"/>
  <c r="S409" s="1"/>
  <c r="G409"/>
  <c r="T409" s="1"/>
  <c r="H409"/>
  <c r="U409" s="1"/>
  <c r="I409"/>
  <c r="V409" s="1"/>
  <c r="J409"/>
  <c r="W409" s="1"/>
  <c r="K409"/>
  <c r="X409" s="1"/>
  <c r="L409"/>
  <c r="Y409" s="1"/>
  <c r="R409"/>
  <c r="Z409"/>
  <c r="AA409"/>
  <c r="AB409"/>
  <c r="AC409"/>
  <c r="AD409"/>
  <c r="AE409"/>
  <c r="AF409"/>
  <c r="AG409"/>
  <c r="AH409"/>
  <c r="D410"/>
  <c r="Q410" s="1"/>
  <c r="E410"/>
  <c r="R410" s="1"/>
  <c r="F410"/>
  <c r="S410" s="1"/>
  <c r="G410"/>
  <c r="T410" s="1"/>
  <c r="H410"/>
  <c r="I410"/>
  <c r="V410" s="1"/>
  <c r="J410"/>
  <c r="K410"/>
  <c r="X410" s="1"/>
  <c r="L410"/>
  <c r="U410"/>
  <c r="Y410"/>
  <c r="Z410"/>
  <c r="AA410"/>
  <c r="AB410"/>
  <c r="AC410"/>
  <c r="AD410"/>
  <c r="AE410"/>
  <c r="AF410"/>
  <c r="AG410"/>
  <c r="AH410"/>
  <c r="D411"/>
  <c r="E411"/>
  <c r="F411"/>
  <c r="S411" s="1"/>
  <c r="G411"/>
  <c r="H411"/>
  <c r="U411" s="1"/>
  <c r="I411"/>
  <c r="V411" s="1"/>
  <c r="J411"/>
  <c r="W411" s="1"/>
  <c r="K411"/>
  <c r="X411" s="1"/>
  <c r="L411"/>
  <c r="Y411" s="1"/>
  <c r="R411"/>
  <c r="T411"/>
  <c r="Z411"/>
  <c r="AA411"/>
  <c r="AB411"/>
  <c r="AC411"/>
  <c r="AD411"/>
  <c r="AE411"/>
  <c r="AF411"/>
  <c r="AG411"/>
  <c r="AH411"/>
  <c r="D412"/>
  <c r="Q412" s="1"/>
  <c r="E412"/>
  <c r="R412" s="1"/>
  <c r="F412"/>
  <c r="S412" s="1"/>
  <c r="G412"/>
  <c r="T412" s="1"/>
  <c r="H412"/>
  <c r="I412"/>
  <c r="V412" s="1"/>
  <c r="J412"/>
  <c r="W412" s="1"/>
  <c r="K412"/>
  <c r="X412" s="1"/>
  <c r="L412"/>
  <c r="Y412" s="1"/>
  <c r="U412"/>
  <c r="Z412"/>
  <c r="AA412"/>
  <c r="AB412"/>
  <c r="AC412"/>
  <c r="AD412"/>
  <c r="AE412"/>
  <c r="AF412"/>
  <c r="AG412"/>
  <c r="AH412"/>
  <c r="D413"/>
  <c r="E413"/>
  <c r="F413"/>
  <c r="S413" s="1"/>
  <c r="G413"/>
  <c r="T413" s="1"/>
  <c r="H413"/>
  <c r="U413" s="1"/>
  <c r="I413"/>
  <c r="V413" s="1"/>
  <c r="J413"/>
  <c r="W413" s="1"/>
  <c r="K413"/>
  <c r="X413" s="1"/>
  <c r="L413"/>
  <c r="Y413" s="1"/>
  <c r="R413"/>
  <c r="Z413"/>
  <c r="AA413"/>
  <c r="AB413"/>
  <c r="AC413"/>
  <c r="AD413"/>
  <c r="AE413"/>
  <c r="AF413"/>
  <c r="AG413"/>
  <c r="AH413"/>
  <c r="D414"/>
  <c r="Q414" s="1"/>
  <c r="E414"/>
  <c r="R414" s="1"/>
  <c r="F414"/>
  <c r="S414" s="1"/>
  <c r="G414"/>
  <c r="T414" s="1"/>
  <c r="H414"/>
  <c r="U414" s="1"/>
  <c r="I414"/>
  <c r="V414" s="1"/>
  <c r="J414"/>
  <c r="K414"/>
  <c r="X414" s="1"/>
  <c r="L414"/>
  <c r="Y414"/>
  <c r="Z414"/>
  <c r="AA414"/>
  <c r="AB414"/>
  <c r="AC414"/>
  <c r="AD414"/>
  <c r="AE414"/>
  <c r="AF414"/>
  <c r="AG414"/>
  <c r="AH414"/>
  <c r="D415"/>
  <c r="E415"/>
  <c r="F415"/>
  <c r="S415" s="1"/>
  <c r="G415"/>
  <c r="H415"/>
  <c r="U415" s="1"/>
  <c r="I415"/>
  <c r="V415" s="1"/>
  <c r="J415"/>
  <c r="W415" s="1"/>
  <c r="K415"/>
  <c r="X415" s="1"/>
  <c r="L415"/>
  <c r="Y415" s="1"/>
  <c r="R415"/>
  <c r="T415"/>
  <c r="Z415"/>
  <c r="AA415"/>
  <c r="AB415"/>
  <c r="AC415"/>
  <c r="AD415"/>
  <c r="AE415"/>
  <c r="AF415"/>
  <c r="AG415"/>
  <c r="AH415"/>
  <c r="D416"/>
  <c r="Q416" s="1"/>
  <c r="E416"/>
  <c r="R416" s="1"/>
  <c r="F416"/>
  <c r="S416" s="1"/>
  <c r="G416"/>
  <c r="T416" s="1"/>
  <c r="H416"/>
  <c r="U416" s="1"/>
  <c r="I416"/>
  <c r="V416" s="1"/>
  <c r="J416"/>
  <c r="W416" s="1"/>
  <c r="K416"/>
  <c r="X416" s="1"/>
  <c r="L416"/>
  <c r="Y416" s="1"/>
  <c r="Z416"/>
  <c r="AA416"/>
  <c r="AB416"/>
  <c r="AC416"/>
  <c r="AD416"/>
  <c r="AE416"/>
  <c r="AF416"/>
  <c r="AG416"/>
  <c r="AH416"/>
  <c r="D417"/>
  <c r="E417"/>
  <c r="F417"/>
  <c r="S417" s="1"/>
  <c r="G417"/>
  <c r="T417" s="1"/>
  <c r="H417"/>
  <c r="U417" s="1"/>
  <c r="I417"/>
  <c r="V417" s="1"/>
  <c r="J417"/>
  <c r="W417" s="1"/>
  <c r="K417"/>
  <c r="X417" s="1"/>
  <c r="L417"/>
  <c r="Y417" s="1"/>
  <c r="R417"/>
  <c r="Z417"/>
  <c r="AA417"/>
  <c r="AB417"/>
  <c r="AC417"/>
  <c r="AD417"/>
  <c r="AE417"/>
  <c r="AF417"/>
  <c r="AG417"/>
  <c r="AH417"/>
  <c r="D418"/>
  <c r="Q418" s="1"/>
  <c r="E418"/>
  <c r="R418" s="1"/>
  <c r="F418"/>
  <c r="G418"/>
  <c r="T418" s="1"/>
  <c r="H418"/>
  <c r="I418"/>
  <c r="V418" s="1"/>
  <c r="J418"/>
  <c r="W418" s="1"/>
  <c r="K418"/>
  <c r="X418" s="1"/>
  <c r="L418"/>
  <c r="Y418" s="1"/>
  <c r="S418"/>
  <c r="U418"/>
  <c r="Z418"/>
  <c r="AA418"/>
  <c r="AB418"/>
  <c r="AC418"/>
  <c r="AD418"/>
  <c r="AE418"/>
  <c r="AF418"/>
  <c r="AG418"/>
  <c r="AH418"/>
  <c r="D419"/>
  <c r="E419"/>
  <c r="F419"/>
  <c r="S419" s="1"/>
  <c r="G419"/>
  <c r="T419" s="1"/>
  <c r="H419"/>
  <c r="U419" s="1"/>
  <c r="I419"/>
  <c r="V419" s="1"/>
  <c r="J419"/>
  <c r="W419" s="1"/>
  <c r="K419"/>
  <c r="X419" s="1"/>
  <c r="L419"/>
  <c r="Y419" s="1"/>
  <c r="R419"/>
  <c r="Z419"/>
  <c r="AA419"/>
  <c r="AB419"/>
  <c r="AC419"/>
  <c r="AD419"/>
  <c r="AE419"/>
  <c r="AF419"/>
  <c r="AG419"/>
  <c r="AH419"/>
  <c r="D420"/>
  <c r="Q420" s="1"/>
  <c r="E420"/>
  <c r="R420" s="1"/>
  <c r="F420"/>
  <c r="S420" s="1"/>
  <c r="G420"/>
  <c r="T420" s="1"/>
  <c r="H420"/>
  <c r="U420" s="1"/>
  <c r="I420"/>
  <c r="V420" s="1"/>
  <c r="J420"/>
  <c r="W420" s="1"/>
  <c r="K420"/>
  <c r="X420" s="1"/>
  <c r="L420"/>
  <c r="Y420" s="1"/>
  <c r="Z420"/>
  <c r="AA420"/>
  <c r="AB420"/>
  <c r="AC420"/>
  <c r="AD420"/>
  <c r="AE420"/>
  <c r="AF420"/>
  <c r="AG420"/>
  <c r="AH420"/>
  <c r="D421"/>
  <c r="E421"/>
  <c r="F421"/>
  <c r="S421" s="1"/>
  <c r="G421"/>
  <c r="T421" s="1"/>
  <c r="H421"/>
  <c r="U421" s="1"/>
  <c r="I421"/>
  <c r="V421" s="1"/>
  <c r="J421"/>
  <c r="W421" s="1"/>
  <c r="K421"/>
  <c r="X421" s="1"/>
  <c r="L421"/>
  <c r="Y421" s="1"/>
  <c r="R421"/>
  <c r="Z421"/>
  <c r="AA421"/>
  <c r="AB421"/>
  <c r="AC421"/>
  <c r="AD421"/>
  <c r="AE421"/>
  <c r="AF421"/>
  <c r="AG421"/>
  <c r="AH421"/>
  <c r="D422"/>
  <c r="Q422" s="1"/>
  <c r="E422"/>
  <c r="R422" s="1"/>
  <c r="F422"/>
  <c r="G422"/>
  <c r="T422" s="1"/>
  <c r="H422"/>
  <c r="I422"/>
  <c r="V422" s="1"/>
  <c r="J422"/>
  <c r="K422"/>
  <c r="X422" s="1"/>
  <c r="L422"/>
  <c r="Y422" s="1"/>
  <c r="S422"/>
  <c r="U422"/>
  <c r="Z422"/>
  <c r="AA422"/>
  <c r="AB422"/>
  <c r="AC422"/>
  <c r="AD422"/>
  <c r="AE422"/>
  <c r="AF422"/>
  <c r="AG422"/>
  <c r="AH422"/>
  <c r="D423"/>
  <c r="E423"/>
  <c r="F423"/>
  <c r="S423" s="1"/>
  <c r="G423"/>
  <c r="T423" s="1"/>
  <c r="H423"/>
  <c r="U423" s="1"/>
  <c r="I423"/>
  <c r="V423" s="1"/>
  <c r="J423"/>
  <c r="W423" s="1"/>
  <c r="K423"/>
  <c r="X423" s="1"/>
  <c r="L423"/>
  <c r="Y423" s="1"/>
  <c r="R423"/>
  <c r="Z423"/>
  <c r="AA423"/>
  <c r="AB423"/>
  <c r="AC423"/>
  <c r="AD423"/>
  <c r="AE423"/>
  <c r="AF423"/>
  <c r="AG423"/>
  <c r="AH423"/>
  <c r="D424"/>
  <c r="Q424" s="1"/>
  <c r="E424"/>
  <c r="R424" s="1"/>
  <c r="F424"/>
  <c r="G424"/>
  <c r="T424" s="1"/>
  <c r="H424"/>
  <c r="U424" s="1"/>
  <c r="I424"/>
  <c r="V424" s="1"/>
  <c r="J424"/>
  <c r="W424" s="1"/>
  <c r="K424"/>
  <c r="X424" s="1"/>
  <c r="L424"/>
  <c r="Y424" s="1"/>
  <c r="S424"/>
  <c r="Z424"/>
  <c r="AA424"/>
  <c r="AB424"/>
  <c r="AC424"/>
  <c r="AD424"/>
  <c r="AE424"/>
  <c r="AF424"/>
  <c r="AG424"/>
  <c r="AH424"/>
  <c r="D425"/>
  <c r="E425"/>
  <c r="F425"/>
  <c r="S425" s="1"/>
  <c r="G425"/>
  <c r="T425" s="1"/>
  <c r="H425"/>
  <c r="U425" s="1"/>
  <c r="I425"/>
  <c r="V425" s="1"/>
  <c r="J425"/>
  <c r="W425" s="1"/>
  <c r="K425"/>
  <c r="X425" s="1"/>
  <c r="L425"/>
  <c r="Y425" s="1"/>
  <c r="R425"/>
  <c r="Z425"/>
  <c r="AA425"/>
  <c r="AB425"/>
  <c r="AC425"/>
  <c r="AD425"/>
  <c r="AE425"/>
  <c r="AF425"/>
  <c r="AG425"/>
  <c r="AH425"/>
  <c r="D426"/>
  <c r="Q426" s="1"/>
  <c r="E426"/>
  <c r="R426" s="1"/>
  <c r="F426"/>
  <c r="S426" s="1"/>
  <c r="G426"/>
  <c r="T426" s="1"/>
  <c r="H426"/>
  <c r="U426" s="1"/>
  <c r="I426"/>
  <c r="V426" s="1"/>
  <c r="J426"/>
  <c r="K426"/>
  <c r="X426" s="1"/>
  <c r="L426"/>
  <c r="Y426" s="1"/>
  <c r="Z426"/>
  <c r="AA426"/>
  <c r="AB426"/>
  <c r="AC426"/>
  <c r="AD426"/>
  <c r="AE426"/>
  <c r="AF426"/>
  <c r="AG426"/>
  <c r="AH426"/>
  <c r="D427"/>
  <c r="E427"/>
  <c r="F427"/>
  <c r="S427" s="1"/>
  <c r="G427"/>
  <c r="T427" s="1"/>
  <c r="H427"/>
  <c r="U427" s="1"/>
  <c r="I427"/>
  <c r="V427" s="1"/>
  <c r="J427"/>
  <c r="W427" s="1"/>
  <c r="K427"/>
  <c r="X427" s="1"/>
  <c r="L427"/>
  <c r="Y427" s="1"/>
  <c r="R427"/>
  <c r="Z427"/>
  <c r="AA427"/>
  <c r="AB427"/>
  <c r="AC427"/>
  <c r="AD427"/>
  <c r="AE427"/>
  <c r="AF427"/>
  <c r="AG427"/>
  <c r="AH427"/>
  <c r="D428"/>
  <c r="Q428" s="1"/>
  <c r="E428"/>
  <c r="R428" s="1"/>
  <c r="F428"/>
  <c r="S428" s="1"/>
  <c r="G428"/>
  <c r="T428" s="1"/>
  <c r="H428"/>
  <c r="U428" s="1"/>
  <c r="I428"/>
  <c r="V428" s="1"/>
  <c r="J428"/>
  <c r="W428" s="1"/>
  <c r="K428"/>
  <c r="X428" s="1"/>
  <c r="L428"/>
  <c r="Y428"/>
  <c r="Z428"/>
  <c r="AA428"/>
  <c r="AB428"/>
  <c r="AC428"/>
  <c r="AD428"/>
  <c r="AE428"/>
  <c r="AF428"/>
  <c r="AG428"/>
  <c r="AH428"/>
  <c r="D429"/>
  <c r="E429"/>
  <c r="F429"/>
  <c r="S429" s="1"/>
  <c r="G429"/>
  <c r="H429"/>
  <c r="U429" s="1"/>
  <c r="I429"/>
  <c r="V429" s="1"/>
  <c r="J429"/>
  <c r="W429" s="1"/>
  <c r="K429"/>
  <c r="X429" s="1"/>
  <c r="L429"/>
  <c r="Y429" s="1"/>
  <c r="R429"/>
  <c r="T429"/>
  <c r="Z429"/>
  <c r="AA429"/>
  <c r="AB429"/>
  <c r="AC429"/>
  <c r="AD429"/>
  <c r="AE429"/>
  <c r="AF429"/>
  <c r="AG429"/>
  <c r="AH429"/>
  <c r="D430"/>
  <c r="Q430" s="1"/>
  <c r="E430"/>
  <c r="R430" s="1"/>
  <c r="F430"/>
  <c r="S430" s="1"/>
  <c r="G430"/>
  <c r="T430" s="1"/>
  <c r="H430"/>
  <c r="U430" s="1"/>
  <c r="I430"/>
  <c r="V430" s="1"/>
  <c r="J430"/>
  <c r="K430"/>
  <c r="X430" s="1"/>
  <c r="L430"/>
  <c r="Y430" s="1"/>
  <c r="Z430"/>
  <c r="AA430"/>
  <c r="AB430"/>
  <c r="AC430"/>
  <c r="AD430"/>
  <c r="AE430"/>
  <c r="AF430"/>
  <c r="AG430"/>
  <c r="AH430"/>
  <c r="D431"/>
  <c r="E431"/>
  <c r="F431"/>
  <c r="S431" s="1"/>
  <c r="G431"/>
  <c r="T431" s="1"/>
  <c r="H431"/>
  <c r="U431" s="1"/>
  <c r="I431"/>
  <c r="V431" s="1"/>
  <c r="J431"/>
  <c r="W431" s="1"/>
  <c r="K431"/>
  <c r="X431" s="1"/>
  <c r="L431"/>
  <c r="Y431" s="1"/>
  <c r="R431"/>
  <c r="Z431"/>
  <c r="AA431"/>
  <c r="AB431"/>
  <c r="AC431"/>
  <c r="AD431"/>
  <c r="AE431"/>
  <c r="AF431"/>
  <c r="AG431"/>
  <c r="AH431"/>
  <c r="D432"/>
  <c r="Q432" s="1"/>
  <c r="E432"/>
  <c r="R432" s="1"/>
  <c r="F432"/>
  <c r="G432"/>
  <c r="T432" s="1"/>
  <c r="H432"/>
  <c r="U432" s="1"/>
  <c r="I432"/>
  <c r="V432" s="1"/>
  <c r="J432"/>
  <c r="W432" s="1"/>
  <c r="K432"/>
  <c r="X432" s="1"/>
  <c r="L432"/>
  <c r="Y432" s="1"/>
  <c r="S432"/>
  <c r="Z432"/>
  <c r="AA432"/>
  <c r="AB432"/>
  <c r="AC432"/>
  <c r="AD432"/>
  <c r="AE432"/>
  <c r="AF432"/>
  <c r="AG432"/>
  <c r="AH432"/>
  <c r="D433"/>
  <c r="E433"/>
  <c r="F433"/>
  <c r="S433" s="1"/>
  <c r="G433"/>
  <c r="T433" s="1"/>
  <c r="H433"/>
  <c r="U433" s="1"/>
  <c r="I433"/>
  <c r="V433" s="1"/>
  <c r="J433"/>
  <c r="W433" s="1"/>
  <c r="K433"/>
  <c r="L433"/>
  <c r="Y433" s="1"/>
  <c r="R433"/>
  <c r="X433"/>
  <c r="Z433"/>
  <c r="AA433"/>
  <c r="AB433"/>
  <c r="AC433"/>
  <c r="AD433"/>
  <c r="AE433"/>
  <c r="AF433"/>
  <c r="AG433"/>
  <c r="AH433"/>
  <c r="D434"/>
  <c r="Q434" s="1"/>
  <c r="E434"/>
  <c r="R434" s="1"/>
  <c r="F434"/>
  <c r="G434"/>
  <c r="T434" s="1"/>
  <c r="H434"/>
  <c r="U434" s="1"/>
  <c r="I434"/>
  <c r="V434" s="1"/>
  <c r="J434"/>
  <c r="K434"/>
  <c r="X434" s="1"/>
  <c r="L434"/>
  <c r="Y434" s="1"/>
  <c r="S434"/>
  <c r="Z434"/>
  <c r="AA434"/>
  <c r="AB434"/>
  <c r="AC434"/>
  <c r="AD434"/>
  <c r="AE434"/>
  <c r="AF434"/>
  <c r="AG434"/>
  <c r="AH434"/>
  <c r="D435"/>
  <c r="E435"/>
  <c r="F435"/>
  <c r="S435" s="1"/>
  <c r="G435"/>
  <c r="T435" s="1"/>
  <c r="H435"/>
  <c r="U435" s="1"/>
  <c r="I435"/>
  <c r="V435" s="1"/>
  <c r="J435"/>
  <c r="W435" s="1"/>
  <c r="K435"/>
  <c r="X435" s="1"/>
  <c r="L435"/>
  <c r="Y435" s="1"/>
  <c r="R435"/>
  <c r="Z435"/>
  <c r="AA435"/>
  <c r="AB435"/>
  <c r="AC435"/>
  <c r="AD435"/>
  <c r="AE435"/>
  <c r="AF435"/>
  <c r="AG435"/>
  <c r="AH435"/>
  <c r="D436"/>
  <c r="Q436" s="1"/>
  <c r="E436"/>
  <c r="R436" s="1"/>
  <c r="F436"/>
  <c r="G436"/>
  <c r="T436" s="1"/>
  <c r="H436"/>
  <c r="U436" s="1"/>
  <c r="I436"/>
  <c r="V436" s="1"/>
  <c r="J436"/>
  <c r="W436" s="1"/>
  <c r="K436"/>
  <c r="X436" s="1"/>
  <c r="L436"/>
  <c r="Y436" s="1"/>
  <c r="S436"/>
  <c r="Z436"/>
  <c r="AA436"/>
  <c r="AB436"/>
  <c r="AC436"/>
  <c r="AD436"/>
  <c r="AE436"/>
  <c r="AF436"/>
  <c r="AG436"/>
  <c r="AH436"/>
  <c r="D437"/>
  <c r="E437"/>
  <c r="F437"/>
  <c r="S437" s="1"/>
  <c r="G437"/>
  <c r="T437" s="1"/>
  <c r="H437"/>
  <c r="U437" s="1"/>
  <c r="I437"/>
  <c r="V437" s="1"/>
  <c r="J437"/>
  <c r="W437" s="1"/>
  <c r="K437"/>
  <c r="X437" s="1"/>
  <c r="L437"/>
  <c r="Y437" s="1"/>
  <c r="R437"/>
  <c r="Z437"/>
  <c r="AA437"/>
  <c r="AB437"/>
  <c r="AC437"/>
  <c r="AD437"/>
  <c r="AE437"/>
  <c r="AF437"/>
  <c r="AG437"/>
  <c r="AH437"/>
  <c r="D438"/>
  <c r="Q438" s="1"/>
  <c r="E438"/>
  <c r="R438" s="1"/>
  <c r="F438"/>
  <c r="S438" s="1"/>
  <c r="G438"/>
  <c r="T438" s="1"/>
  <c r="H438"/>
  <c r="U438" s="1"/>
  <c r="I438"/>
  <c r="V438" s="1"/>
  <c r="J438"/>
  <c r="K438"/>
  <c r="X438" s="1"/>
  <c r="L438"/>
  <c r="Y438" s="1"/>
  <c r="Z438"/>
  <c r="AA438"/>
  <c r="AB438"/>
  <c r="AC438"/>
  <c r="AD438"/>
  <c r="AE438"/>
  <c r="AF438"/>
  <c r="AG438"/>
  <c r="AH438"/>
  <c r="D439"/>
  <c r="E439"/>
  <c r="F439"/>
  <c r="S439" s="1"/>
  <c r="G439"/>
  <c r="T439" s="1"/>
  <c r="H439"/>
  <c r="U439" s="1"/>
  <c r="I439"/>
  <c r="V439" s="1"/>
  <c r="J439"/>
  <c r="W439" s="1"/>
  <c r="K439"/>
  <c r="X439" s="1"/>
  <c r="L439"/>
  <c r="Y439" s="1"/>
  <c r="R439"/>
  <c r="Z439"/>
  <c r="AA439"/>
  <c r="AB439"/>
  <c r="AC439"/>
  <c r="AD439"/>
  <c r="AE439"/>
  <c r="AF439"/>
  <c r="AG439"/>
  <c r="AH439"/>
  <c r="D440"/>
  <c r="Q440" s="1"/>
  <c r="E440"/>
  <c r="R440" s="1"/>
  <c r="F440"/>
  <c r="G440"/>
  <c r="T440" s="1"/>
  <c r="H440"/>
  <c r="U440" s="1"/>
  <c r="I440"/>
  <c r="V440" s="1"/>
  <c r="J440"/>
  <c r="W440" s="1"/>
  <c r="K440"/>
  <c r="X440" s="1"/>
  <c r="L440"/>
  <c r="Y440" s="1"/>
  <c r="S440"/>
  <c r="Z440"/>
  <c r="AA440"/>
  <c r="AB440"/>
  <c r="AC440"/>
  <c r="AD440"/>
  <c r="AE440"/>
  <c r="AF440"/>
  <c r="AG440"/>
  <c r="AH440"/>
  <c r="D441"/>
  <c r="E441"/>
  <c r="F441"/>
  <c r="S441" s="1"/>
  <c r="G441"/>
  <c r="T441" s="1"/>
  <c r="H441"/>
  <c r="U441" s="1"/>
  <c r="I441"/>
  <c r="V441" s="1"/>
  <c r="J441"/>
  <c r="W441" s="1"/>
  <c r="K441"/>
  <c r="X441" s="1"/>
  <c r="L441"/>
  <c r="Y441" s="1"/>
  <c r="R441"/>
  <c r="Z441"/>
  <c r="AA441"/>
  <c r="AB441"/>
  <c r="AC441"/>
  <c r="AD441"/>
  <c r="AE441"/>
  <c r="AF441"/>
  <c r="AG441"/>
  <c r="AH441"/>
  <c r="D442"/>
  <c r="Q442" s="1"/>
  <c r="E442"/>
  <c r="R442" s="1"/>
  <c r="F442"/>
  <c r="S442" s="1"/>
  <c r="G442"/>
  <c r="T442" s="1"/>
  <c r="H442"/>
  <c r="U442" s="1"/>
  <c r="I442"/>
  <c r="V442" s="1"/>
  <c r="J442"/>
  <c r="K442"/>
  <c r="X442" s="1"/>
  <c r="L442"/>
  <c r="Y442" s="1"/>
  <c r="Z442"/>
  <c r="AA442"/>
  <c r="AB442"/>
  <c r="AC442"/>
  <c r="AD442"/>
  <c r="AE442"/>
  <c r="AF442"/>
  <c r="AG442"/>
  <c r="AH442"/>
  <c r="D443"/>
  <c r="E443"/>
  <c r="F443"/>
  <c r="S443" s="1"/>
  <c r="G443"/>
  <c r="T443" s="1"/>
  <c r="H443"/>
  <c r="U443" s="1"/>
  <c r="I443"/>
  <c r="V443" s="1"/>
  <c r="J443"/>
  <c r="W443" s="1"/>
  <c r="K443"/>
  <c r="X443" s="1"/>
  <c r="L443"/>
  <c r="Y443" s="1"/>
  <c r="R443"/>
  <c r="Z443"/>
  <c r="AA443"/>
  <c r="AB443"/>
  <c r="AC443"/>
  <c r="AD443"/>
  <c r="AE443"/>
  <c r="AF443"/>
  <c r="AG443"/>
  <c r="AH443"/>
  <c r="D444"/>
  <c r="Q444" s="1"/>
  <c r="E444"/>
  <c r="R444" s="1"/>
  <c r="F444"/>
  <c r="G444"/>
  <c r="T444" s="1"/>
  <c r="H444"/>
  <c r="U444" s="1"/>
  <c r="I444"/>
  <c r="V444" s="1"/>
  <c r="J444"/>
  <c r="W444" s="1"/>
  <c r="K444"/>
  <c r="X444" s="1"/>
  <c r="L444"/>
  <c r="Y444" s="1"/>
  <c r="S444"/>
  <c r="Z444"/>
  <c r="AA444"/>
  <c r="AB444"/>
  <c r="AC444"/>
  <c r="AD444"/>
  <c r="AE444"/>
  <c r="AF444"/>
  <c r="AG444"/>
  <c r="AH444"/>
  <c r="D445"/>
  <c r="E445"/>
  <c r="F445"/>
  <c r="S445" s="1"/>
  <c r="G445"/>
  <c r="T445" s="1"/>
  <c r="H445"/>
  <c r="U445" s="1"/>
  <c r="I445"/>
  <c r="V445" s="1"/>
  <c r="J445"/>
  <c r="W445" s="1"/>
  <c r="K445"/>
  <c r="X445" s="1"/>
  <c r="L445"/>
  <c r="Y445" s="1"/>
  <c r="R445"/>
  <c r="Z445"/>
  <c r="AA445"/>
  <c r="AB445"/>
  <c r="AC445"/>
  <c r="AD445"/>
  <c r="AE445"/>
  <c r="AF445"/>
  <c r="AG445"/>
  <c r="AH445"/>
  <c r="D446"/>
  <c r="Q446" s="1"/>
  <c r="E446"/>
  <c r="R446" s="1"/>
  <c r="F446"/>
  <c r="S446" s="1"/>
  <c r="G446"/>
  <c r="T446" s="1"/>
  <c r="H446"/>
  <c r="U446" s="1"/>
  <c r="I446"/>
  <c r="V446" s="1"/>
  <c r="J446"/>
  <c r="K446"/>
  <c r="X446" s="1"/>
  <c r="L446"/>
  <c r="Y446" s="1"/>
  <c r="Z446"/>
  <c r="AA446"/>
  <c r="AB446"/>
  <c r="AC446"/>
  <c r="AD446"/>
  <c r="AE446"/>
  <c r="AF446"/>
  <c r="AG446"/>
  <c r="AH446"/>
  <c r="D447"/>
  <c r="E447"/>
  <c r="F447"/>
  <c r="S447" s="1"/>
  <c r="G447"/>
  <c r="T447" s="1"/>
  <c r="H447"/>
  <c r="U447" s="1"/>
  <c r="I447"/>
  <c r="V447" s="1"/>
  <c r="J447"/>
  <c r="W447" s="1"/>
  <c r="K447"/>
  <c r="X447" s="1"/>
  <c r="L447"/>
  <c r="Y447" s="1"/>
  <c r="R447"/>
  <c r="Z447"/>
  <c r="AA447"/>
  <c r="AB447"/>
  <c r="AC447"/>
  <c r="AD447"/>
  <c r="AE447"/>
  <c r="AF447"/>
  <c r="AG447"/>
  <c r="AH447"/>
  <c r="D448"/>
  <c r="Q448" s="1"/>
  <c r="E448"/>
  <c r="R448" s="1"/>
  <c r="F448"/>
  <c r="G448"/>
  <c r="T448" s="1"/>
  <c r="H448"/>
  <c r="U448" s="1"/>
  <c r="I448"/>
  <c r="V448" s="1"/>
  <c r="J448"/>
  <c r="W448" s="1"/>
  <c r="K448"/>
  <c r="X448" s="1"/>
  <c r="L448"/>
  <c r="S448"/>
  <c r="Y448"/>
  <c r="Z448"/>
  <c r="AA448"/>
  <c r="AB448"/>
  <c r="AC448"/>
  <c r="AD448"/>
  <c r="AE448"/>
  <c r="AF448"/>
  <c r="AG448"/>
  <c r="AH448"/>
  <c r="D449"/>
  <c r="E449"/>
  <c r="F449"/>
  <c r="S449" s="1"/>
  <c r="G449"/>
  <c r="H449"/>
  <c r="U449" s="1"/>
  <c r="I449"/>
  <c r="V449" s="1"/>
  <c r="J449"/>
  <c r="W449" s="1"/>
  <c r="K449"/>
  <c r="X449" s="1"/>
  <c r="L449"/>
  <c r="Y449" s="1"/>
  <c r="R449"/>
  <c r="T449"/>
  <c r="Z449"/>
  <c r="AA449"/>
  <c r="AB449"/>
  <c r="AC449"/>
  <c r="AD449"/>
  <c r="AE449"/>
  <c r="AF449"/>
  <c r="AG449"/>
  <c r="AH449"/>
  <c r="D450"/>
  <c r="Q450" s="1"/>
  <c r="E450"/>
  <c r="R450" s="1"/>
  <c r="F450"/>
  <c r="S450" s="1"/>
  <c r="G450"/>
  <c r="T450" s="1"/>
  <c r="H450"/>
  <c r="I450"/>
  <c r="V450" s="1"/>
  <c r="J450"/>
  <c r="K450"/>
  <c r="X450" s="1"/>
  <c r="L450"/>
  <c r="Y450" s="1"/>
  <c r="U450"/>
  <c r="Z450"/>
  <c r="AA450"/>
  <c r="AB450"/>
  <c r="AC450"/>
  <c r="AD450"/>
  <c r="AE450"/>
  <c r="AF450"/>
  <c r="AG450"/>
  <c r="AH450"/>
  <c r="D451"/>
  <c r="E451"/>
  <c r="F451"/>
  <c r="S451" s="1"/>
  <c r="G451"/>
  <c r="H451"/>
  <c r="U451" s="1"/>
  <c r="I451"/>
  <c r="V451" s="1"/>
  <c r="J451"/>
  <c r="W451" s="1"/>
  <c r="K451"/>
  <c r="X451" s="1"/>
  <c r="L451"/>
  <c r="Y451" s="1"/>
  <c r="R451"/>
  <c r="T451"/>
  <c r="Z451"/>
  <c r="AA451"/>
  <c r="AB451"/>
  <c r="AC451"/>
  <c r="AD451"/>
  <c r="AE451"/>
  <c r="AF451"/>
  <c r="AG451"/>
  <c r="AH451"/>
  <c r="D452"/>
  <c r="Q452" s="1"/>
  <c r="E452"/>
  <c r="R452" s="1"/>
  <c r="F452"/>
  <c r="G452"/>
  <c r="T452" s="1"/>
  <c r="H452"/>
  <c r="U452" s="1"/>
  <c r="I452"/>
  <c r="V452" s="1"/>
  <c r="J452"/>
  <c r="W452" s="1"/>
  <c r="K452"/>
  <c r="X452" s="1"/>
  <c r="L452"/>
  <c r="Y452" s="1"/>
  <c r="S452"/>
  <c r="Z452"/>
  <c r="AA452"/>
  <c r="AB452"/>
  <c r="AC452"/>
  <c r="AD452"/>
  <c r="AE452"/>
  <c r="AF452"/>
  <c r="AG452"/>
  <c r="AH452"/>
  <c r="D453"/>
  <c r="E453"/>
  <c r="F453"/>
  <c r="S453" s="1"/>
  <c r="G453"/>
  <c r="T453" s="1"/>
  <c r="H453"/>
  <c r="U453" s="1"/>
  <c r="I453"/>
  <c r="V453" s="1"/>
  <c r="J453"/>
  <c r="W453" s="1"/>
  <c r="K453"/>
  <c r="X453" s="1"/>
  <c r="L453"/>
  <c r="Y453" s="1"/>
  <c r="R453"/>
  <c r="Z453"/>
  <c r="AA453"/>
  <c r="AB453"/>
  <c r="AC453"/>
  <c r="AD453"/>
  <c r="AE453"/>
  <c r="AF453"/>
  <c r="AG453"/>
  <c r="AH453"/>
  <c r="D454"/>
  <c r="Q454" s="1"/>
  <c r="E454"/>
  <c r="R454" s="1"/>
  <c r="F454"/>
  <c r="G454"/>
  <c r="T454" s="1"/>
  <c r="H454"/>
  <c r="U454" s="1"/>
  <c r="I454"/>
  <c r="V454" s="1"/>
  <c r="J454"/>
  <c r="K454"/>
  <c r="X454" s="1"/>
  <c r="L454"/>
  <c r="Y454" s="1"/>
  <c r="S454"/>
  <c r="Z454"/>
  <c r="AA454"/>
  <c r="AB454"/>
  <c r="AC454"/>
  <c r="AD454"/>
  <c r="AE454"/>
  <c r="AF454"/>
  <c r="AG454"/>
  <c r="AH454"/>
  <c r="D455"/>
  <c r="E455"/>
  <c r="F455"/>
  <c r="S455" s="1"/>
  <c r="G455"/>
  <c r="H455"/>
  <c r="U455" s="1"/>
  <c r="I455"/>
  <c r="V455" s="1"/>
  <c r="J455"/>
  <c r="W455" s="1"/>
  <c r="K455"/>
  <c r="X455" s="1"/>
  <c r="L455"/>
  <c r="Y455" s="1"/>
  <c r="R455"/>
  <c r="T455"/>
  <c r="Z455"/>
  <c r="AA455"/>
  <c r="AB455"/>
  <c r="AC455"/>
  <c r="AD455"/>
  <c r="AE455"/>
  <c r="AF455"/>
  <c r="AG455"/>
  <c r="AH455"/>
  <c r="D456"/>
  <c r="Q456" s="1"/>
  <c r="E456"/>
  <c r="R456" s="1"/>
  <c r="F456"/>
  <c r="G456"/>
  <c r="T456" s="1"/>
  <c r="H456"/>
  <c r="U456" s="1"/>
  <c r="I456"/>
  <c r="V456" s="1"/>
  <c r="J456"/>
  <c r="W456" s="1"/>
  <c r="K456"/>
  <c r="X456" s="1"/>
  <c r="L456"/>
  <c r="Y456" s="1"/>
  <c r="S456"/>
  <c r="Z456"/>
  <c r="AA456"/>
  <c r="AB456"/>
  <c r="AC456"/>
  <c r="AD456"/>
  <c r="AE456"/>
  <c r="AF456"/>
  <c r="AG456"/>
  <c r="AH456"/>
  <c r="D457"/>
  <c r="E457"/>
  <c r="F457"/>
  <c r="S457" s="1"/>
  <c r="G457"/>
  <c r="H457"/>
  <c r="U457" s="1"/>
  <c r="I457"/>
  <c r="V457" s="1"/>
  <c r="J457"/>
  <c r="W457" s="1"/>
  <c r="K457"/>
  <c r="X457" s="1"/>
  <c r="L457"/>
  <c r="Y457" s="1"/>
  <c r="R457"/>
  <c r="T457"/>
  <c r="Z457"/>
  <c r="AA457"/>
  <c r="AB457"/>
  <c r="AC457"/>
  <c r="AD457"/>
  <c r="AE457"/>
  <c r="AF457"/>
  <c r="AG457"/>
  <c r="AH457"/>
  <c r="Z9" i="11"/>
  <c r="AA9"/>
  <c r="AB9"/>
  <c r="AC9"/>
  <c r="AD9"/>
  <c r="AE9"/>
  <c r="AF9"/>
  <c r="P9" s="1"/>
  <c r="AG9"/>
  <c r="AH9"/>
  <c r="Z10"/>
  <c r="AA10"/>
  <c r="AB10"/>
  <c r="AC10"/>
  <c r="AD10"/>
  <c r="AE10"/>
  <c r="AF10"/>
  <c r="AG10"/>
  <c r="AH10"/>
  <c r="Z11"/>
  <c r="AA11"/>
  <c r="AB11"/>
  <c r="AC11"/>
  <c r="AD11"/>
  <c r="AE11"/>
  <c r="AF11"/>
  <c r="P11" s="1"/>
  <c r="AG11"/>
  <c r="AH11"/>
  <c r="Z12"/>
  <c r="AA12"/>
  <c r="AB12"/>
  <c r="AC12"/>
  <c r="AD12"/>
  <c r="AE12"/>
  <c r="AF12"/>
  <c r="AG12"/>
  <c r="AH12"/>
  <c r="Z13"/>
  <c r="AA13"/>
  <c r="AB13"/>
  <c r="AC13"/>
  <c r="AD13"/>
  <c r="AE13"/>
  <c r="AF13"/>
  <c r="P13" s="1"/>
  <c r="AG13"/>
  <c r="AH13"/>
  <c r="Z14"/>
  <c r="AA14"/>
  <c r="AB14"/>
  <c r="AC14"/>
  <c r="AD14"/>
  <c r="AE14"/>
  <c r="AF14"/>
  <c r="AG14"/>
  <c r="AH14"/>
  <c r="Z15"/>
  <c r="AA15"/>
  <c r="AB15"/>
  <c r="AC15"/>
  <c r="AD15"/>
  <c r="AE15"/>
  <c r="AF15"/>
  <c r="P15" s="1"/>
  <c r="AG15"/>
  <c r="AH15"/>
  <c r="Z16"/>
  <c r="AA16"/>
  <c r="AB16"/>
  <c r="AC16"/>
  <c r="AD16"/>
  <c r="AE16"/>
  <c r="AF16"/>
  <c r="AG16"/>
  <c r="AH16"/>
  <c r="Z17"/>
  <c r="AA17"/>
  <c r="AB17"/>
  <c r="AC17"/>
  <c r="AD17"/>
  <c r="AE17"/>
  <c r="AF17"/>
  <c r="P17" s="1"/>
  <c r="AG17"/>
  <c r="AH17"/>
  <c r="Z18"/>
  <c r="AA18"/>
  <c r="AB18"/>
  <c r="AC18"/>
  <c r="AD18"/>
  <c r="AE18"/>
  <c r="AF18"/>
  <c r="AG18"/>
  <c r="AH18"/>
  <c r="Z19"/>
  <c r="AA19"/>
  <c r="AB19"/>
  <c r="AC19"/>
  <c r="AD19"/>
  <c r="AE19"/>
  <c r="AF19"/>
  <c r="P19" s="1"/>
  <c r="AG19"/>
  <c r="AH19"/>
  <c r="Z20"/>
  <c r="AA20"/>
  <c r="AB20"/>
  <c r="AC20"/>
  <c r="AD20"/>
  <c r="AE20"/>
  <c r="AF20"/>
  <c r="AG20"/>
  <c r="AH20"/>
  <c r="Z21"/>
  <c r="AA21"/>
  <c r="AB21"/>
  <c r="AC21"/>
  <c r="AD21"/>
  <c r="AE21"/>
  <c r="AF21"/>
  <c r="P21" s="1"/>
  <c r="AG21"/>
  <c r="AH21"/>
  <c r="Z22"/>
  <c r="AA22"/>
  <c r="AB22"/>
  <c r="AC22"/>
  <c r="AD22"/>
  <c r="AE22"/>
  <c r="AF22"/>
  <c r="AG22"/>
  <c r="AH22"/>
  <c r="Z23"/>
  <c r="AA23"/>
  <c r="AB23"/>
  <c r="AC23"/>
  <c r="AD23"/>
  <c r="AE23"/>
  <c r="AF23"/>
  <c r="P23" s="1"/>
  <c r="AG23"/>
  <c r="AH23"/>
  <c r="Z24"/>
  <c r="AA24"/>
  <c r="AB24"/>
  <c r="AC24"/>
  <c r="AD24"/>
  <c r="AE24"/>
  <c r="AF24"/>
  <c r="AG24"/>
  <c r="AH24"/>
  <c r="Z25"/>
  <c r="AA25"/>
  <c r="AB25"/>
  <c r="AC25"/>
  <c r="AD25"/>
  <c r="AE25"/>
  <c r="AF25"/>
  <c r="P25" s="1"/>
  <c r="AG25"/>
  <c r="AH25"/>
  <c r="Z26"/>
  <c r="AA26"/>
  <c r="AB26"/>
  <c r="AC26"/>
  <c r="AD26"/>
  <c r="AE26"/>
  <c r="AF26"/>
  <c r="AG26"/>
  <c r="AH26"/>
  <c r="Z27"/>
  <c r="AA27"/>
  <c r="AB27"/>
  <c r="AC27"/>
  <c r="AD27"/>
  <c r="AE27"/>
  <c r="AF27"/>
  <c r="P27" s="1"/>
  <c r="AG27"/>
  <c r="AH27"/>
  <c r="Z28"/>
  <c r="AA28"/>
  <c r="AB28"/>
  <c r="AC28"/>
  <c r="AD28"/>
  <c r="AE28"/>
  <c r="AF28"/>
  <c r="AG28"/>
  <c r="AH28"/>
  <c r="Z29"/>
  <c r="AA29"/>
  <c r="AB29"/>
  <c r="AC29"/>
  <c r="AD29"/>
  <c r="AE29"/>
  <c r="AF29"/>
  <c r="P29" s="1"/>
  <c r="AG29"/>
  <c r="AH29"/>
  <c r="Z30"/>
  <c r="AA30"/>
  <c r="AB30"/>
  <c r="AC30"/>
  <c r="AD30"/>
  <c r="AE30"/>
  <c r="AF30"/>
  <c r="AG30"/>
  <c r="AH30"/>
  <c r="Z31"/>
  <c r="AA31"/>
  <c r="AB31"/>
  <c r="AC31"/>
  <c r="AD31"/>
  <c r="AE31"/>
  <c r="AF31"/>
  <c r="P31" s="1"/>
  <c r="AG31"/>
  <c r="AH31"/>
  <c r="Z32"/>
  <c r="AA32"/>
  <c r="AB32"/>
  <c r="AC32"/>
  <c r="AD32"/>
  <c r="AE32"/>
  <c r="AF32"/>
  <c r="AG32"/>
  <c r="AH32"/>
  <c r="Z33"/>
  <c r="AA33"/>
  <c r="AB33"/>
  <c r="AC33"/>
  <c r="AD33"/>
  <c r="AE33"/>
  <c r="AF33"/>
  <c r="AG33"/>
  <c r="AH33"/>
  <c r="Z34"/>
  <c r="AA34"/>
  <c r="AB34"/>
  <c r="AC34"/>
  <c r="AD34"/>
  <c r="AE34"/>
  <c r="AF34"/>
  <c r="AG34"/>
  <c r="AH34"/>
  <c r="Z35"/>
  <c r="AA35"/>
  <c r="AB35"/>
  <c r="AC35"/>
  <c r="AD35"/>
  <c r="AE35"/>
  <c r="AF35"/>
  <c r="AG35"/>
  <c r="AH35"/>
  <c r="Z36"/>
  <c r="AA36"/>
  <c r="AB36"/>
  <c r="AC36"/>
  <c r="AD36"/>
  <c r="AE36"/>
  <c r="AF36"/>
  <c r="P36" s="1"/>
  <c r="AG36"/>
  <c r="AH36"/>
  <c r="Z37"/>
  <c r="AA37"/>
  <c r="AB37"/>
  <c r="AC37"/>
  <c r="AD37"/>
  <c r="AE37"/>
  <c r="AF37"/>
  <c r="AG37"/>
  <c r="AH37"/>
  <c r="Z38"/>
  <c r="AA38"/>
  <c r="AB38"/>
  <c r="AC38"/>
  <c r="AD38"/>
  <c r="AE38"/>
  <c r="AF38"/>
  <c r="AG38"/>
  <c r="AH38"/>
  <c r="Z39"/>
  <c r="AA39"/>
  <c r="AB39"/>
  <c r="AC39"/>
  <c r="AD39"/>
  <c r="AE39"/>
  <c r="AF39"/>
  <c r="P39" s="1"/>
  <c r="AG39"/>
  <c r="AH39"/>
  <c r="Z40"/>
  <c r="AA40"/>
  <c r="AB40"/>
  <c r="AC40"/>
  <c r="AD40"/>
  <c r="AE40"/>
  <c r="AF40"/>
  <c r="AG40"/>
  <c r="AH40"/>
  <c r="Z41"/>
  <c r="AA41"/>
  <c r="AB41"/>
  <c r="AC41"/>
  <c r="AD41"/>
  <c r="AE41"/>
  <c r="AF41"/>
  <c r="AG41"/>
  <c r="AH41"/>
  <c r="Z42"/>
  <c r="AA42"/>
  <c r="AB42"/>
  <c r="AC42"/>
  <c r="AD42"/>
  <c r="AE42"/>
  <c r="AF42"/>
  <c r="AG42"/>
  <c r="AH42"/>
  <c r="Z43"/>
  <c r="AA43"/>
  <c r="AB43"/>
  <c r="AC43"/>
  <c r="AD43"/>
  <c r="AE43"/>
  <c r="AF43"/>
  <c r="AG43"/>
  <c r="AH43"/>
  <c r="Z44"/>
  <c r="AA44"/>
  <c r="AB44"/>
  <c r="AC44"/>
  <c r="AD44"/>
  <c r="AE44"/>
  <c r="AF44"/>
  <c r="P44" s="1"/>
  <c r="AG44"/>
  <c r="AH44"/>
  <c r="Z45"/>
  <c r="AA45"/>
  <c r="AB45"/>
  <c r="AC45"/>
  <c r="AD45"/>
  <c r="AE45"/>
  <c r="AF45"/>
  <c r="AG45"/>
  <c r="AH45"/>
  <c r="Z46"/>
  <c r="AA46"/>
  <c r="AB46"/>
  <c r="AC46"/>
  <c r="AD46"/>
  <c r="AE46"/>
  <c r="AF46"/>
  <c r="AG46"/>
  <c r="AH46"/>
  <c r="Z47"/>
  <c r="AA47"/>
  <c r="AB47"/>
  <c r="AC47"/>
  <c r="AD47"/>
  <c r="AE47"/>
  <c r="AF47"/>
  <c r="P47" s="1"/>
  <c r="AG47"/>
  <c r="AH47"/>
  <c r="Z48"/>
  <c r="AA48"/>
  <c r="AB48"/>
  <c r="AC48"/>
  <c r="AD48"/>
  <c r="AE48"/>
  <c r="AF48"/>
  <c r="AG48"/>
  <c r="AH48"/>
  <c r="Z49"/>
  <c r="AA49"/>
  <c r="AB49"/>
  <c r="AC49"/>
  <c r="AD49"/>
  <c r="AE49"/>
  <c r="AF49"/>
  <c r="AG49"/>
  <c r="AH49"/>
  <c r="Z50"/>
  <c r="AA50"/>
  <c r="AB50"/>
  <c r="AC50"/>
  <c r="AD50"/>
  <c r="AE50"/>
  <c r="AF50"/>
  <c r="AG50"/>
  <c r="AH50"/>
  <c r="Z51"/>
  <c r="AA51"/>
  <c r="AB51"/>
  <c r="AC51"/>
  <c r="AD51"/>
  <c r="AE51"/>
  <c r="AF51"/>
  <c r="AG51"/>
  <c r="AH51"/>
  <c r="Z52"/>
  <c r="AA52"/>
  <c r="AB52"/>
  <c r="AC52"/>
  <c r="AD52"/>
  <c r="AE52"/>
  <c r="AF52"/>
  <c r="P52" s="1"/>
  <c r="AG52"/>
  <c r="AH52"/>
  <c r="Z53"/>
  <c r="AA53"/>
  <c r="AB53"/>
  <c r="AC53"/>
  <c r="AD53"/>
  <c r="AE53"/>
  <c r="AF53"/>
  <c r="AG53"/>
  <c r="AH53"/>
  <c r="Z54"/>
  <c r="AA54"/>
  <c r="AB54"/>
  <c r="AC54"/>
  <c r="AD54"/>
  <c r="AE54"/>
  <c r="AF54"/>
  <c r="AG54"/>
  <c r="AH54"/>
  <c r="Z55"/>
  <c r="AA55"/>
  <c r="AB55"/>
  <c r="AC55"/>
  <c r="AD55"/>
  <c r="AE55"/>
  <c r="AF55"/>
  <c r="P55" s="1"/>
  <c r="AG55"/>
  <c r="AH55"/>
  <c r="Z56"/>
  <c r="AA56"/>
  <c r="AB56"/>
  <c r="AC56"/>
  <c r="AD56"/>
  <c r="AE56"/>
  <c r="AF56"/>
  <c r="AG56"/>
  <c r="AH56"/>
  <c r="Z57"/>
  <c r="AA57"/>
  <c r="AB57"/>
  <c r="AC57"/>
  <c r="AD57"/>
  <c r="AE57"/>
  <c r="AF57"/>
  <c r="AG57"/>
  <c r="AH57"/>
  <c r="Z58"/>
  <c r="AA58"/>
  <c r="AB58"/>
  <c r="AC58"/>
  <c r="AD58"/>
  <c r="AE58"/>
  <c r="AF58"/>
  <c r="AG58"/>
  <c r="AH58"/>
  <c r="Z59"/>
  <c r="AA59"/>
  <c r="AB59"/>
  <c r="AC59"/>
  <c r="AD59"/>
  <c r="AE59"/>
  <c r="AF59"/>
  <c r="AG59"/>
  <c r="AH59"/>
  <c r="Z60"/>
  <c r="AA60"/>
  <c r="AB60"/>
  <c r="AC60"/>
  <c r="AD60"/>
  <c r="AE60"/>
  <c r="AF60"/>
  <c r="P60" s="1"/>
  <c r="AG60"/>
  <c r="AH60"/>
  <c r="Z61"/>
  <c r="AA61"/>
  <c r="AB61"/>
  <c r="AC61"/>
  <c r="AD61"/>
  <c r="AE61"/>
  <c r="AF61"/>
  <c r="AG61"/>
  <c r="AH61"/>
  <c r="Z62"/>
  <c r="AA62"/>
  <c r="AB62"/>
  <c r="AC62"/>
  <c r="AD62"/>
  <c r="AE62"/>
  <c r="AF62"/>
  <c r="AG62"/>
  <c r="AH62"/>
  <c r="Z63"/>
  <c r="AA63"/>
  <c r="AB63"/>
  <c r="AC63"/>
  <c r="AD63"/>
  <c r="AE63"/>
  <c r="AF63"/>
  <c r="P63" s="1"/>
  <c r="AG63"/>
  <c r="AH63"/>
  <c r="Z64"/>
  <c r="AA64"/>
  <c r="AB64"/>
  <c r="AC64"/>
  <c r="AD64"/>
  <c r="AE64"/>
  <c r="AF64"/>
  <c r="AG64"/>
  <c r="AH64"/>
  <c r="Z65"/>
  <c r="AA65"/>
  <c r="AB65"/>
  <c r="AC65"/>
  <c r="AD65"/>
  <c r="AE65"/>
  <c r="AF65"/>
  <c r="AG65"/>
  <c r="AH65"/>
  <c r="Z66"/>
  <c r="AA66"/>
  <c r="AB66"/>
  <c r="AC66"/>
  <c r="AD66"/>
  <c r="AE66"/>
  <c r="AF66"/>
  <c r="AG66"/>
  <c r="AH66"/>
  <c r="Z67"/>
  <c r="AA67"/>
  <c r="AB67"/>
  <c r="AC67"/>
  <c r="AD67"/>
  <c r="AE67"/>
  <c r="AF67"/>
  <c r="AG67"/>
  <c r="AH67"/>
  <c r="Z68"/>
  <c r="AA68"/>
  <c r="AB68"/>
  <c r="AC68"/>
  <c r="AD68"/>
  <c r="AE68"/>
  <c r="AF68"/>
  <c r="P68" s="1"/>
  <c r="AG68"/>
  <c r="AH68"/>
  <c r="Z69"/>
  <c r="AA69"/>
  <c r="AB69"/>
  <c r="AC69"/>
  <c r="AD69"/>
  <c r="AE69"/>
  <c r="AF69"/>
  <c r="AG69"/>
  <c r="AH69"/>
  <c r="Z70"/>
  <c r="AA70"/>
  <c r="AB70"/>
  <c r="AC70"/>
  <c r="AD70"/>
  <c r="AE70"/>
  <c r="AF70"/>
  <c r="AG70"/>
  <c r="AH70"/>
  <c r="Z71"/>
  <c r="AA71"/>
  <c r="AB71"/>
  <c r="AC71"/>
  <c r="AD71"/>
  <c r="AE71"/>
  <c r="AF71"/>
  <c r="P71" s="1"/>
  <c r="AG71"/>
  <c r="AH71"/>
  <c r="Z72"/>
  <c r="AA72"/>
  <c r="AB72"/>
  <c r="AC72"/>
  <c r="AD72"/>
  <c r="AE72"/>
  <c r="AF72"/>
  <c r="AG72"/>
  <c r="AH72"/>
  <c r="Z73"/>
  <c r="AA73"/>
  <c r="AB73"/>
  <c r="AC73"/>
  <c r="AD73"/>
  <c r="AE73"/>
  <c r="AF73"/>
  <c r="AG73"/>
  <c r="AH73"/>
  <c r="Z74"/>
  <c r="AA74"/>
  <c r="AB74"/>
  <c r="AC74"/>
  <c r="AD74"/>
  <c r="AE74"/>
  <c r="AF74"/>
  <c r="AG74"/>
  <c r="AH74"/>
  <c r="Z75"/>
  <c r="AA75"/>
  <c r="AB75"/>
  <c r="AC75"/>
  <c r="AD75"/>
  <c r="AE75"/>
  <c r="AF75"/>
  <c r="AG75"/>
  <c r="AH75"/>
  <c r="Z76"/>
  <c r="AA76"/>
  <c r="AB76"/>
  <c r="AC76"/>
  <c r="AD76"/>
  <c r="AE76"/>
  <c r="AF76"/>
  <c r="P76" s="1"/>
  <c r="AG76"/>
  <c r="AH76"/>
  <c r="Z77"/>
  <c r="AA77"/>
  <c r="AB77"/>
  <c r="AC77"/>
  <c r="AD77"/>
  <c r="AE77"/>
  <c r="AF77"/>
  <c r="AG77"/>
  <c r="AH77"/>
  <c r="Z78"/>
  <c r="AA78"/>
  <c r="AB78"/>
  <c r="AC78"/>
  <c r="AD78"/>
  <c r="AE78"/>
  <c r="AF78"/>
  <c r="AG78"/>
  <c r="AH78"/>
  <c r="Z79"/>
  <c r="AA79"/>
  <c r="AB79"/>
  <c r="AC79"/>
  <c r="AD79"/>
  <c r="AE79"/>
  <c r="AF79"/>
  <c r="P79" s="1"/>
  <c r="AG79"/>
  <c r="AH79"/>
  <c r="Z80"/>
  <c r="AA80"/>
  <c r="AB80"/>
  <c r="AC80"/>
  <c r="AD80"/>
  <c r="AE80"/>
  <c r="AF80"/>
  <c r="AG80"/>
  <c r="AH80"/>
  <c r="Z81"/>
  <c r="AA81"/>
  <c r="AB81"/>
  <c r="AC81"/>
  <c r="AD81"/>
  <c r="AE81"/>
  <c r="AF81"/>
  <c r="AG81"/>
  <c r="AH81"/>
  <c r="Z82"/>
  <c r="AA82"/>
  <c r="AB82"/>
  <c r="AC82"/>
  <c r="AD82"/>
  <c r="AE82"/>
  <c r="AF82"/>
  <c r="AG82"/>
  <c r="AH82"/>
  <c r="Z83"/>
  <c r="AA83"/>
  <c r="AB83"/>
  <c r="AC83"/>
  <c r="AD83"/>
  <c r="AE83"/>
  <c r="AF83"/>
  <c r="AG83"/>
  <c r="AH83"/>
  <c r="Z84"/>
  <c r="AA84"/>
  <c r="AB84"/>
  <c r="AC84"/>
  <c r="AD84"/>
  <c r="AE84"/>
  <c r="AF84"/>
  <c r="P84" s="1"/>
  <c r="AG84"/>
  <c r="AH84"/>
  <c r="Z85"/>
  <c r="AA85"/>
  <c r="AB85"/>
  <c r="AC85"/>
  <c r="AD85"/>
  <c r="AE85"/>
  <c r="AF85"/>
  <c r="AG85"/>
  <c r="AH85"/>
  <c r="Z86"/>
  <c r="AA86"/>
  <c r="AB86"/>
  <c r="AC86"/>
  <c r="AD86"/>
  <c r="AE86"/>
  <c r="AF86"/>
  <c r="AG86"/>
  <c r="AH86"/>
  <c r="Z87"/>
  <c r="AA87"/>
  <c r="AB87"/>
  <c r="AC87"/>
  <c r="AD87"/>
  <c r="AE87"/>
  <c r="AF87"/>
  <c r="P87" s="1"/>
  <c r="AG87"/>
  <c r="AH87"/>
  <c r="Z88"/>
  <c r="AA88"/>
  <c r="AB88"/>
  <c r="AC88"/>
  <c r="AD88"/>
  <c r="AE88"/>
  <c r="AF88"/>
  <c r="AG88"/>
  <c r="AH88"/>
  <c r="Z89"/>
  <c r="AA89"/>
  <c r="AB89"/>
  <c r="AC89"/>
  <c r="AD89"/>
  <c r="AE89"/>
  <c r="AF89"/>
  <c r="AG89"/>
  <c r="AH89"/>
  <c r="Z90"/>
  <c r="AA90"/>
  <c r="AB90"/>
  <c r="AC90"/>
  <c r="AD90"/>
  <c r="AE90"/>
  <c r="AF90"/>
  <c r="AG90"/>
  <c r="AH90"/>
  <c r="Z91"/>
  <c r="AA91"/>
  <c r="AB91"/>
  <c r="AC91"/>
  <c r="AD91"/>
  <c r="AE91"/>
  <c r="AF91"/>
  <c r="AG91"/>
  <c r="AH91"/>
  <c r="Z92"/>
  <c r="AA92"/>
  <c r="AB92"/>
  <c r="AC92"/>
  <c r="AD92"/>
  <c r="AE92"/>
  <c r="AF92"/>
  <c r="P92" s="1"/>
  <c r="AG92"/>
  <c r="AH92"/>
  <c r="Z93"/>
  <c r="AA93"/>
  <c r="AB93"/>
  <c r="AC93"/>
  <c r="AD93"/>
  <c r="AE93"/>
  <c r="AF93"/>
  <c r="AG93"/>
  <c r="AH93"/>
  <c r="Z94"/>
  <c r="AA94"/>
  <c r="AB94"/>
  <c r="AC94"/>
  <c r="AD94"/>
  <c r="AE94"/>
  <c r="AF94"/>
  <c r="AG94"/>
  <c r="AH94"/>
  <c r="Z95"/>
  <c r="AA95"/>
  <c r="AB95"/>
  <c r="AC95"/>
  <c r="AD95"/>
  <c r="AE95"/>
  <c r="AF95"/>
  <c r="P95" s="1"/>
  <c r="AG95"/>
  <c r="AH95"/>
  <c r="Z96"/>
  <c r="AA96"/>
  <c r="AB96"/>
  <c r="AC96"/>
  <c r="AD96"/>
  <c r="AE96"/>
  <c r="AF96"/>
  <c r="AG96"/>
  <c r="AH96"/>
  <c r="Z97"/>
  <c r="AA97"/>
  <c r="AB97"/>
  <c r="AC97"/>
  <c r="AD97"/>
  <c r="AE97"/>
  <c r="AF97"/>
  <c r="AG97"/>
  <c r="AH97"/>
  <c r="Z98"/>
  <c r="AA98"/>
  <c r="AB98"/>
  <c r="AC98"/>
  <c r="AD98"/>
  <c r="AE98"/>
  <c r="AF98"/>
  <c r="AG98"/>
  <c r="AH98"/>
  <c r="Z99"/>
  <c r="AA99"/>
  <c r="AB99"/>
  <c r="AC99"/>
  <c r="AD99"/>
  <c r="AE99"/>
  <c r="AF99"/>
  <c r="AG99"/>
  <c r="AH99"/>
  <c r="Z100"/>
  <c r="AA100"/>
  <c r="AB100"/>
  <c r="AC100"/>
  <c r="AD100"/>
  <c r="AE100"/>
  <c r="AF100"/>
  <c r="P100" s="1"/>
  <c r="AG100"/>
  <c r="AH100"/>
  <c r="Z101"/>
  <c r="AA101"/>
  <c r="AB101"/>
  <c r="AC101"/>
  <c r="AD101"/>
  <c r="AE101"/>
  <c r="AF101"/>
  <c r="AG101"/>
  <c r="AH101"/>
  <c r="Z102"/>
  <c r="AA102"/>
  <c r="AB102"/>
  <c r="AC102"/>
  <c r="AD102"/>
  <c r="AE102"/>
  <c r="AF102"/>
  <c r="AG102"/>
  <c r="AH102"/>
  <c r="Z103"/>
  <c r="AA103"/>
  <c r="AB103"/>
  <c r="AC103"/>
  <c r="AD103"/>
  <c r="AE103"/>
  <c r="AF103"/>
  <c r="P103" s="1"/>
  <c r="AG103"/>
  <c r="AH103"/>
  <c r="Z104"/>
  <c r="AA104"/>
  <c r="AB104"/>
  <c r="AC104"/>
  <c r="AD104"/>
  <c r="AE104"/>
  <c r="AF104"/>
  <c r="AG104"/>
  <c r="AH104"/>
  <c r="Z105"/>
  <c r="AA105"/>
  <c r="AB105"/>
  <c r="AC105"/>
  <c r="AD105"/>
  <c r="AE105"/>
  <c r="AF105"/>
  <c r="AG105"/>
  <c r="AH105"/>
  <c r="Z106"/>
  <c r="AA106"/>
  <c r="AB106"/>
  <c r="AC106"/>
  <c r="AD106"/>
  <c r="AE106"/>
  <c r="AF106"/>
  <c r="AG106"/>
  <c r="AH106"/>
  <c r="Z107"/>
  <c r="AA107"/>
  <c r="AB107"/>
  <c r="AC107"/>
  <c r="AD107"/>
  <c r="AE107"/>
  <c r="AF107"/>
  <c r="AG107"/>
  <c r="AH107"/>
  <c r="Z108"/>
  <c r="AA108"/>
  <c r="AB108"/>
  <c r="AC108"/>
  <c r="AD108"/>
  <c r="AE108"/>
  <c r="AF108"/>
  <c r="P108" s="1"/>
  <c r="AG108"/>
  <c r="AH108"/>
  <c r="Z109"/>
  <c r="AA109"/>
  <c r="AB109"/>
  <c r="AC109"/>
  <c r="AD109"/>
  <c r="AE109"/>
  <c r="AF109"/>
  <c r="AG109"/>
  <c r="AH109"/>
  <c r="Z110"/>
  <c r="AA110"/>
  <c r="AB110"/>
  <c r="AC110"/>
  <c r="AD110"/>
  <c r="AE110"/>
  <c r="AF110"/>
  <c r="AG110"/>
  <c r="AH110"/>
  <c r="Z111"/>
  <c r="AA111"/>
  <c r="AB111"/>
  <c r="AC111"/>
  <c r="AD111"/>
  <c r="AE111"/>
  <c r="AF111"/>
  <c r="P111" s="1"/>
  <c r="AG111"/>
  <c r="AH111"/>
  <c r="Z112"/>
  <c r="AA112"/>
  <c r="AB112"/>
  <c r="AC112"/>
  <c r="AD112"/>
  <c r="AE112"/>
  <c r="AF112"/>
  <c r="AG112"/>
  <c r="AH112"/>
  <c r="Z113"/>
  <c r="AA113"/>
  <c r="AB113"/>
  <c r="AC113"/>
  <c r="AD113"/>
  <c r="AE113"/>
  <c r="AF113"/>
  <c r="AG113"/>
  <c r="AH113"/>
  <c r="Z114"/>
  <c r="AA114"/>
  <c r="AB114"/>
  <c r="AC114"/>
  <c r="AD114"/>
  <c r="AE114"/>
  <c r="AF114"/>
  <c r="AG114"/>
  <c r="AH114"/>
  <c r="Z115"/>
  <c r="AA115"/>
  <c r="AB115"/>
  <c r="AC115"/>
  <c r="AD115"/>
  <c r="AE115"/>
  <c r="AF115"/>
  <c r="AG115"/>
  <c r="AH115"/>
  <c r="Z116"/>
  <c r="AA116"/>
  <c r="AB116"/>
  <c r="AC116"/>
  <c r="AD116"/>
  <c r="AE116"/>
  <c r="AF116"/>
  <c r="P116" s="1"/>
  <c r="AG116"/>
  <c r="AH116"/>
  <c r="Z117"/>
  <c r="AA117"/>
  <c r="AB117"/>
  <c r="AC117"/>
  <c r="AD117"/>
  <c r="AE117"/>
  <c r="AF117"/>
  <c r="AG117"/>
  <c r="AH117"/>
  <c r="Z118"/>
  <c r="AA118"/>
  <c r="AB118"/>
  <c r="AC118"/>
  <c r="AD118"/>
  <c r="AE118"/>
  <c r="AF118"/>
  <c r="AG118"/>
  <c r="AH118"/>
  <c r="Z119"/>
  <c r="AA119"/>
  <c r="AB119"/>
  <c r="AC119"/>
  <c r="AD119"/>
  <c r="AE119"/>
  <c r="AF119"/>
  <c r="P119" s="1"/>
  <c r="AG119"/>
  <c r="AH119"/>
  <c r="Z120"/>
  <c r="AA120"/>
  <c r="AB120"/>
  <c r="AC120"/>
  <c r="AD120"/>
  <c r="AE120"/>
  <c r="AF120"/>
  <c r="AG120"/>
  <c r="AH120"/>
  <c r="Z121"/>
  <c r="AA121"/>
  <c r="AB121"/>
  <c r="AC121"/>
  <c r="AD121"/>
  <c r="AE121"/>
  <c r="AF121"/>
  <c r="AG121"/>
  <c r="AH121"/>
  <c r="Z122"/>
  <c r="AA122"/>
  <c r="AB122"/>
  <c r="AC122"/>
  <c r="AD122"/>
  <c r="AE122"/>
  <c r="AF122"/>
  <c r="AG122"/>
  <c r="AH122"/>
  <c r="Z123"/>
  <c r="AA123"/>
  <c r="AB123"/>
  <c r="AC123"/>
  <c r="AD123"/>
  <c r="AE123"/>
  <c r="AF123"/>
  <c r="AG123"/>
  <c r="AH123"/>
  <c r="Z124"/>
  <c r="AA124"/>
  <c r="AB124"/>
  <c r="AC124"/>
  <c r="AD124"/>
  <c r="AE124"/>
  <c r="AF124"/>
  <c r="P124" s="1"/>
  <c r="AG124"/>
  <c r="AH124"/>
  <c r="Z125"/>
  <c r="AA125"/>
  <c r="AB125"/>
  <c r="AC125"/>
  <c r="AD125"/>
  <c r="AE125"/>
  <c r="AF125"/>
  <c r="AG125"/>
  <c r="AH125"/>
  <c r="Z126"/>
  <c r="AA126"/>
  <c r="AB126"/>
  <c r="AC126"/>
  <c r="AD126"/>
  <c r="AE126"/>
  <c r="AF126"/>
  <c r="AG126"/>
  <c r="AH126"/>
  <c r="Z127"/>
  <c r="AA127"/>
  <c r="AB127"/>
  <c r="AC127"/>
  <c r="AD127"/>
  <c r="AE127"/>
  <c r="AF127"/>
  <c r="P127" s="1"/>
  <c r="AG127"/>
  <c r="AH127"/>
  <c r="Z128"/>
  <c r="AA128"/>
  <c r="AB128"/>
  <c r="AC128"/>
  <c r="AD128"/>
  <c r="AE128"/>
  <c r="AF128"/>
  <c r="AG128"/>
  <c r="AH128"/>
  <c r="Z129"/>
  <c r="AA129"/>
  <c r="AB129"/>
  <c r="AC129"/>
  <c r="AD129"/>
  <c r="AE129"/>
  <c r="AF129"/>
  <c r="AG129"/>
  <c r="AH129"/>
  <c r="Z130"/>
  <c r="AA130"/>
  <c r="AB130"/>
  <c r="AC130"/>
  <c r="AD130"/>
  <c r="AE130"/>
  <c r="AF130"/>
  <c r="AG130"/>
  <c r="AH130"/>
  <c r="Z131"/>
  <c r="AA131"/>
  <c r="AB131"/>
  <c r="AC131"/>
  <c r="AD131"/>
  <c r="AE131"/>
  <c r="AF131"/>
  <c r="AG131"/>
  <c r="AH131"/>
  <c r="Z132"/>
  <c r="AA132"/>
  <c r="AB132"/>
  <c r="AC132"/>
  <c r="AD132"/>
  <c r="AE132"/>
  <c r="AF132"/>
  <c r="P132" s="1"/>
  <c r="AG132"/>
  <c r="AH132"/>
  <c r="Z133"/>
  <c r="AA133"/>
  <c r="AB133"/>
  <c r="AC133"/>
  <c r="AD133"/>
  <c r="AE133"/>
  <c r="AF133"/>
  <c r="AG133"/>
  <c r="AH133"/>
  <c r="Z134"/>
  <c r="AA134"/>
  <c r="AB134"/>
  <c r="AC134"/>
  <c r="AD134"/>
  <c r="AE134"/>
  <c r="AF134"/>
  <c r="AG134"/>
  <c r="AH134"/>
  <c r="Z135"/>
  <c r="AA135"/>
  <c r="AB135"/>
  <c r="AC135"/>
  <c r="AD135"/>
  <c r="AE135"/>
  <c r="AF135"/>
  <c r="P135" s="1"/>
  <c r="AG135"/>
  <c r="AH135"/>
  <c r="Z136"/>
  <c r="AA136"/>
  <c r="AB136"/>
  <c r="AC136"/>
  <c r="AD136"/>
  <c r="AE136"/>
  <c r="AF136"/>
  <c r="AG136"/>
  <c r="AH136"/>
  <c r="Z137"/>
  <c r="AA137"/>
  <c r="AB137"/>
  <c r="AC137"/>
  <c r="AD137"/>
  <c r="AE137"/>
  <c r="AF137"/>
  <c r="AG137"/>
  <c r="AH137"/>
  <c r="Z138"/>
  <c r="AA138"/>
  <c r="AB138"/>
  <c r="AC138"/>
  <c r="AD138"/>
  <c r="AE138"/>
  <c r="AF138"/>
  <c r="AG138"/>
  <c r="AH138"/>
  <c r="Z139"/>
  <c r="AA139"/>
  <c r="AB139"/>
  <c r="AC139"/>
  <c r="AD139"/>
  <c r="AE139"/>
  <c r="AF139"/>
  <c r="AG139"/>
  <c r="AH139"/>
  <c r="Z140"/>
  <c r="AA140"/>
  <c r="AB140"/>
  <c r="AC140"/>
  <c r="AD140"/>
  <c r="AE140"/>
  <c r="AF140"/>
  <c r="P140" s="1"/>
  <c r="AG140"/>
  <c r="AH140"/>
  <c r="Z141"/>
  <c r="AA141"/>
  <c r="AB141"/>
  <c r="AC141"/>
  <c r="AD141"/>
  <c r="AE141"/>
  <c r="AF141"/>
  <c r="AG141"/>
  <c r="AH141"/>
  <c r="Z142"/>
  <c r="AA142"/>
  <c r="AB142"/>
  <c r="AC142"/>
  <c r="AD142"/>
  <c r="AE142"/>
  <c r="AF142"/>
  <c r="AG142"/>
  <c r="AH142"/>
  <c r="Z143"/>
  <c r="AA143"/>
  <c r="AB143"/>
  <c r="AC143"/>
  <c r="AD143"/>
  <c r="AE143"/>
  <c r="AF143"/>
  <c r="P143" s="1"/>
  <c r="AG143"/>
  <c r="AH143"/>
  <c r="Z144"/>
  <c r="AA144"/>
  <c r="AB144"/>
  <c r="AC144"/>
  <c r="AD144"/>
  <c r="AE144"/>
  <c r="AF144"/>
  <c r="AG144"/>
  <c r="AH144"/>
  <c r="Z145"/>
  <c r="AA145"/>
  <c r="AB145"/>
  <c r="AC145"/>
  <c r="AD145"/>
  <c r="AE145"/>
  <c r="AF145"/>
  <c r="AG145"/>
  <c r="AH145"/>
  <c r="Z146"/>
  <c r="AA146"/>
  <c r="AB146"/>
  <c r="AC146"/>
  <c r="AD146"/>
  <c r="AE146"/>
  <c r="AF146"/>
  <c r="AG146"/>
  <c r="AH146"/>
  <c r="Z147"/>
  <c r="AA147"/>
  <c r="AB147"/>
  <c r="AC147"/>
  <c r="AD147"/>
  <c r="AE147"/>
  <c r="AF147"/>
  <c r="AG147"/>
  <c r="AH147"/>
  <c r="Z148"/>
  <c r="AA148"/>
  <c r="AB148"/>
  <c r="AC148"/>
  <c r="AD148"/>
  <c r="AE148"/>
  <c r="AF148"/>
  <c r="P148" s="1"/>
  <c r="AG148"/>
  <c r="AH148"/>
  <c r="Z149"/>
  <c r="AA149"/>
  <c r="AB149"/>
  <c r="AC149"/>
  <c r="AD149"/>
  <c r="AE149"/>
  <c r="AF149"/>
  <c r="AG149"/>
  <c r="AH149"/>
  <c r="Z150"/>
  <c r="AA150"/>
  <c r="AB150"/>
  <c r="AC150"/>
  <c r="AD150"/>
  <c r="AE150"/>
  <c r="AF150"/>
  <c r="AG150"/>
  <c r="AH150"/>
  <c r="Z151"/>
  <c r="AA151"/>
  <c r="AB151"/>
  <c r="AC151"/>
  <c r="AD151"/>
  <c r="AE151"/>
  <c r="AF151"/>
  <c r="P151" s="1"/>
  <c r="AG151"/>
  <c r="AH151"/>
  <c r="Z152"/>
  <c r="AA152"/>
  <c r="AB152"/>
  <c r="AC152"/>
  <c r="AD152"/>
  <c r="AE152"/>
  <c r="AF152"/>
  <c r="AG152"/>
  <c r="AH152"/>
  <c r="Z153"/>
  <c r="AA153"/>
  <c r="AB153"/>
  <c r="AC153"/>
  <c r="AD153"/>
  <c r="AE153"/>
  <c r="AF153"/>
  <c r="AG153"/>
  <c r="AH153"/>
  <c r="Z154"/>
  <c r="AA154"/>
  <c r="AB154"/>
  <c r="AC154"/>
  <c r="AD154"/>
  <c r="AE154"/>
  <c r="AF154"/>
  <c r="AG154"/>
  <c r="AH154"/>
  <c r="Z155"/>
  <c r="AA155"/>
  <c r="AB155"/>
  <c r="AC155"/>
  <c r="AD155"/>
  <c r="AE155"/>
  <c r="AF155"/>
  <c r="AG155"/>
  <c r="AH155"/>
  <c r="Z156"/>
  <c r="AA156"/>
  <c r="AB156"/>
  <c r="AC156"/>
  <c r="AD156"/>
  <c r="AE156"/>
  <c r="AF156"/>
  <c r="P156" s="1"/>
  <c r="AG156"/>
  <c r="AH156"/>
  <c r="Z157"/>
  <c r="AA157"/>
  <c r="AB157"/>
  <c r="AC157"/>
  <c r="AD157"/>
  <c r="AE157"/>
  <c r="AF157"/>
  <c r="AG157"/>
  <c r="AH157"/>
  <c r="Z158"/>
  <c r="AA158"/>
  <c r="AB158"/>
  <c r="AC158"/>
  <c r="AD158"/>
  <c r="AE158"/>
  <c r="AF158"/>
  <c r="AG158"/>
  <c r="AH158"/>
  <c r="Z159"/>
  <c r="AA159"/>
  <c r="AB159"/>
  <c r="AC159"/>
  <c r="AD159"/>
  <c r="AE159"/>
  <c r="AF159"/>
  <c r="P159" s="1"/>
  <c r="AG159"/>
  <c r="AH159"/>
  <c r="Z160"/>
  <c r="AA160"/>
  <c r="AB160"/>
  <c r="AC160"/>
  <c r="AD160"/>
  <c r="AE160"/>
  <c r="AF160"/>
  <c r="AG160"/>
  <c r="AH160"/>
  <c r="Z161"/>
  <c r="AA161"/>
  <c r="AB161"/>
  <c r="AC161"/>
  <c r="AD161"/>
  <c r="AE161"/>
  <c r="AF161"/>
  <c r="AG161"/>
  <c r="AH161"/>
  <c r="Z162"/>
  <c r="AA162"/>
  <c r="AB162"/>
  <c r="AC162"/>
  <c r="AD162"/>
  <c r="AE162"/>
  <c r="AF162"/>
  <c r="AG162"/>
  <c r="AH162"/>
  <c r="Z163"/>
  <c r="AA163"/>
  <c r="AB163"/>
  <c r="AC163"/>
  <c r="AD163"/>
  <c r="AE163"/>
  <c r="AF163"/>
  <c r="AG163"/>
  <c r="AH163"/>
  <c r="Z164"/>
  <c r="AA164"/>
  <c r="AB164"/>
  <c r="AC164"/>
  <c r="AD164"/>
  <c r="AE164"/>
  <c r="AF164"/>
  <c r="P164" s="1"/>
  <c r="AG164"/>
  <c r="AH164"/>
  <c r="Z165"/>
  <c r="AA165"/>
  <c r="AB165"/>
  <c r="AC165"/>
  <c r="AD165"/>
  <c r="AE165"/>
  <c r="AF165"/>
  <c r="AG165"/>
  <c r="AH165"/>
  <c r="Z166"/>
  <c r="AA166"/>
  <c r="AB166"/>
  <c r="AC166"/>
  <c r="AD166"/>
  <c r="AE166"/>
  <c r="AF166"/>
  <c r="AG166"/>
  <c r="AH166"/>
  <c r="Z167"/>
  <c r="AA167"/>
  <c r="AB167"/>
  <c r="AC167"/>
  <c r="AD167"/>
  <c r="AE167"/>
  <c r="AF167"/>
  <c r="P167" s="1"/>
  <c r="AG167"/>
  <c r="AH167"/>
  <c r="Z168"/>
  <c r="AA168"/>
  <c r="AB168"/>
  <c r="AC168"/>
  <c r="AD168"/>
  <c r="AE168"/>
  <c r="AF168"/>
  <c r="AG168"/>
  <c r="AH168"/>
  <c r="Z169"/>
  <c r="AA169"/>
  <c r="AB169"/>
  <c r="AC169"/>
  <c r="AD169"/>
  <c r="AE169"/>
  <c r="AF169"/>
  <c r="AG169"/>
  <c r="AH169"/>
  <c r="Z170"/>
  <c r="AA170"/>
  <c r="AB170"/>
  <c r="AC170"/>
  <c r="AD170"/>
  <c r="AE170"/>
  <c r="AF170"/>
  <c r="AG170"/>
  <c r="AH170"/>
  <c r="Z171"/>
  <c r="AA171"/>
  <c r="AB171"/>
  <c r="AC171"/>
  <c r="AD171"/>
  <c r="AE171"/>
  <c r="AF171"/>
  <c r="AG171"/>
  <c r="AH171"/>
  <c r="Z172"/>
  <c r="AA172"/>
  <c r="AB172"/>
  <c r="AC172"/>
  <c r="AD172"/>
  <c r="AE172"/>
  <c r="AF172"/>
  <c r="P172" s="1"/>
  <c r="AG172"/>
  <c r="AH172"/>
  <c r="Z173"/>
  <c r="AA173"/>
  <c r="AB173"/>
  <c r="AC173"/>
  <c r="AD173"/>
  <c r="AE173"/>
  <c r="AF173"/>
  <c r="AG173"/>
  <c r="AH173"/>
  <c r="Z174"/>
  <c r="AA174"/>
  <c r="AB174"/>
  <c r="AC174"/>
  <c r="AD174"/>
  <c r="AE174"/>
  <c r="AF174"/>
  <c r="AG174"/>
  <c r="AH174"/>
  <c r="Z175"/>
  <c r="AA175"/>
  <c r="AB175"/>
  <c r="AC175"/>
  <c r="AD175"/>
  <c r="AE175"/>
  <c r="AF175"/>
  <c r="P175" s="1"/>
  <c r="AG175"/>
  <c r="AH175"/>
  <c r="Z176"/>
  <c r="AA176"/>
  <c r="AB176"/>
  <c r="AC176"/>
  <c r="AD176"/>
  <c r="AE176"/>
  <c r="AF176"/>
  <c r="AG176"/>
  <c r="AH176"/>
  <c r="Z177"/>
  <c r="AA177"/>
  <c r="AB177"/>
  <c r="AC177"/>
  <c r="AD177"/>
  <c r="AE177"/>
  <c r="AF177"/>
  <c r="AG177"/>
  <c r="AH177"/>
  <c r="Z178"/>
  <c r="AA178"/>
  <c r="AB178"/>
  <c r="AC178"/>
  <c r="AD178"/>
  <c r="AE178"/>
  <c r="AF178"/>
  <c r="AG178"/>
  <c r="AH178"/>
  <c r="Z179"/>
  <c r="AA179"/>
  <c r="AB179"/>
  <c r="AC179"/>
  <c r="AD179"/>
  <c r="AE179"/>
  <c r="AF179"/>
  <c r="AG179"/>
  <c r="AH179"/>
  <c r="Z180"/>
  <c r="AA180"/>
  <c r="AB180"/>
  <c r="AC180"/>
  <c r="AD180"/>
  <c r="AE180"/>
  <c r="AF180"/>
  <c r="P180" s="1"/>
  <c r="AG180"/>
  <c r="AH180"/>
  <c r="Z181"/>
  <c r="AA181"/>
  <c r="AB181"/>
  <c r="AC181"/>
  <c r="AD181"/>
  <c r="AE181"/>
  <c r="AF181"/>
  <c r="AG181"/>
  <c r="AH181"/>
  <c r="Z182"/>
  <c r="AA182"/>
  <c r="AB182"/>
  <c r="AC182"/>
  <c r="AD182"/>
  <c r="AE182"/>
  <c r="AF182"/>
  <c r="AG182"/>
  <c r="AH182"/>
  <c r="Z183"/>
  <c r="AA183"/>
  <c r="AB183"/>
  <c r="AC183"/>
  <c r="AD183"/>
  <c r="AE183"/>
  <c r="AF183"/>
  <c r="P183" s="1"/>
  <c r="AG183"/>
  <c r="AH183"/>
  <c r="Z184"/>
  <c r="AA184"/>
  <c r="AB184"/>
  <c r="AC184"/>
  <c r="AD184"/>
  <c r="AE184"/>
  <c r="AF184"/>
  <c r="AG184"/>
  <c r="AH184"/>
  <c r="Z185"/>
  <c r="AA185"/>
  <c r="AB185"/>
  <c r="AC185"/>
  <c r="AD185"/>
  <c r="AE185"/>
  <c r="AF185"/>
  <c r="AG185"/>
  <c r="AH185"/>
  <c r="Z186"/>
  <c r="AA186"/>
  <c r="AB186"/>
  <c r="AC186"/>
  <c r="AD186"/>
  <c r="AE186"/>
  <c r="AF186"/>
  <c r="AG186"/>
  <c r="AH186"/>
  <c r="Z187"/>
  <c r="AA187"/>
  <c r="AB187"/>
  <c r="AC187"/>
  <c r="AD187"/>
  <c r="AE187"/>
  <c r="AF187"/>
  <c r="AG187"/>
  <c r="AH187"/>
  <c r="Z188"/>
  <c r="AA188"/>
  <c r="AB188"/>
  <c r="AC188"/>
  <c r="AD188"/>
  <c r="AE188"/>
  <c r="AF188"/>
  <c r="P188" s="1"/>
  <c r="AG188"/>
  <c r="AH188"/>
  <c r="Z189"/>
  <c r="AA189"/>
  <c r="AB189"/>
  <c r="AC189"/>
  <c r="AD189"/>
  <c r="AE189"/>
  <c r="AF189"/>
  <c r="AG189"/>
  <c r="AH189"/>
  <c r="Z190"/>
  <c r="AA190"/>
  <c r="AB190"/>
  <c r="AC190"/>
  <c r="AD190"/>
  <c r="AE190"/>
  <c r="AF190"/>
  <c r="AG190"/>
  <c r="AH190"/>
  <c r="Z191"/>
  <c r="AA191"/>
  <c r="AB191"/>
  <c r="AC191"/>
  <c r="AD191"/>
  <c r="AE191"/>
  <c r="AF191"/>
  <c r="P191" s="1"/>
  <c r="AG191"/>
  <c r="AH191"/>
  <c r="Z192"/>
  <c r="AA192"/>
  <c r="AB192"/>
  <c r="AC192"/>
  <c r="AD192"/>
  <c r="AE192"/>
  <c r="AF192"/>
  <c r="AG192"/>
  <c r="AH192"/>
  <c r="Z193"/>
  <c r="AA193"/>
  <c r="AB193"/>
  <c r="AC193"/>
  <c r="AD193"/>
  <c r="AE193"/>
  <c r="AF193"/>
  <c r="AG193"/>
  <c r="AH193"/>
  <c r="Z194"/>
  <c r="AA194"/>
  <c r="AB194"/>
  <c r="AC194"/>
  <c r="AD194"/>
  <c r="AE194"/>
  <c r="AF194"/>
  <c r="AG194"/>
  <c r="AH194"/>
  <c r="Z195"/>
  <c r="AA195"/>
  <c r="AB195"/>
  <c r="AC195"/>
  <c r="AD195"/>
  <c r="AE195"/>
  <c r="AF195"/>
  <c r="AG195"/>
  <c r="AH195"/>
  <c r="Z196"/>
  <c r="AA196"/>
  <c r="AB196"/>
  <c r="AC196"/>
  <c r="AD196"/>
  <c r="AE196"/>
  <c r="AF196"/>
  <c r="P196" s="1"/>
  <c r="AG196"/>
  <c r="AH196"/>
  <c r="Z197"/>
  <c r="AA197"/>
  <c r="AB197"/>
  <c r="AC197"/>
  <c r="AD197"/>
  <c r="AE197"/>
  <c r="AF197"/>
  <c r="AG197"/>
  <c r="AH197"/>
  <c r="Z198"/>
  <c r="AA198"/>
  <c r="AB198"/>
  <c r="AC198"/>
  <c r="AD198"/>
  <c r="AE198"/>
  <c r="AF198"/>
  <c r="AG198"/>
  <c r="AH198"/>
  <c r="Z199"/>
  <c r="AA199"/>
  <c r="AB199"/>
  <c r="AC199"/>
  <c r="AD199"/>
  <c r="AE199"/>
  <c r="AF199"/>
  <c r="P199" s="1"/>
  <c r="AG199"/>
  <c r="AH199"/>
  <c r="Z200"/>
  <c r="AA200"/>
  <c r="AB200"/>
  <c r="AC200"/>
  <c r="AD200"/>
  <c r="AE200"/>
  <c r="AF200"/>
  <c r="AG200"/>
  <c r="AH200"/>
  <c r="Z201"/>
  <c r="AA201"/>
  <c r="AB201"/>
  <c r="AC201"/>
  <c r="AD201"/>
  <c r="AE201"/>
  <c r="AF201"/>
  <c r="AG201"/>
  <c r="AH201"/>
  <c r="Z202"/>
  <c r="AA202"/>
  <c r="AB202"/>
  <c r="AC202"/>
  <c r="AD202"/>
  <c r="AE202"/>
  <c r="AF202"/>
  <c r="AG202"/>
  <c r="AH202"/>
  <c r="Z203"/>
  <c r="AA203"/>
  <c r="AB203"/>
  <c r="AC203"/>
  <c r="AD203"/>
  <c r="AE203"/>
  <c r="AF203"/>
  <c r="AG203"/>
  <c r="AH203"/>
  <c r="Z204"/>
  <c r="AA204"/>
  <c r="AB204"/>
  <c r="AC204"/>
  <c r="AD204"/>
  <c r="AE204"/>
  <c r="AF204"/>
  <c r="P204" s="1"/>
  <c r="AG204"/>
  <c r="AH204"/>
  <c r="Z205"/>
  <c r="AA205"/>
  <c r="AB205"/>
  <c r="AC205"/>
  <c r="AD205"/>
  <c r="AE205"/>
  <c r="AF205"/>
  <c r="AG205"/>
  <c r="AH205"/>
  <c r="Z206"/>
  <c r="AA206"/>
  <c r="AB206"/>
  <c r="AC206"/>
  <c r="AD206"/>
  <c r="AE206"/>
  <c r="AF206"/>
  <c r="AG206"/>
  <c r="AH206"/>
  <c r="Z207"/>
  <c r="AA207"/>
  <c r="AB207"/>
  <c r="AC207"/>
  <c r="AD207"/>
  <c r="AE207"/>
  <c r="AF207"/>
  <c r="P207" s="1"/>
  <c r="AG207"/>
  <c r="AH207"/>
  <c r="Z208"/>
  <c r="AA208"/>
  <c r="AB208"/>
  <c r="AC208"/>
  <c r="AD208"/>
  <c r="AE208"/>
  <c r="AF208"/>
  <c r="AG208"/>
  <c r="AH208"/>
  <c r="Z209"/>
  <c r="AA209"/>
  <c r="AB209"/>
  <c r="AC209"/>
  <c r="AD209"/>
  <c r="AE209"/>
  <c r="AF209"/>
  <c r="AG209"/>
  <c r="AH209"/>
  <c r="Z210"/>
  <c r="AA210"/>
  <c r="AB210"/>
  <c r="AC210"/>
  <c r="AD210"/>
  <c r="AE210"/>
  <c r="AF210"/>
  <c r="AG210"/>
  <c r="AH210"/>
  <c r="Z211"/>
  <c r="AA211"/>
  <c r="AB211"/>
  <c r="AC211"/>
  <c r="AD211"/>
  <c r="AE211"/>
  <c r="AF211"/>
  <c r="AG211"/>
  <c r="AH211"/>
  <c r="Z212"/>
  <c r="AA212"/>
  <c r="AB212"/>
  <c r="AC212"/>
  <c r="AD212"/>
  <c r="AE212"/>
  <c r="AF212"/>
  <c r="P212" s="1"/>
  <c r="AG212"/>
  <c r="AH212"/>
  <c r="Z213"/>
  <c r="AA213"/>
  <c r="AB213"/>
  <c r="AC213"/>
  <c r="AD213"/>
  <c r="AE213"/>
  <c r="AF213"/>
  <c r="AG213"/>
  <c r="AH213"/>
  <c r="Z214"/>
  <c r="AA214"/>
  <c r="AB214"/>
  <c r="AC214"/>
  <c r="AD214"/>
  <c r="AE214"/>
  <c r="AF214"/>
  <c r="AG214"/>
  <c r="AH214"/>
  <c r="Z215"/>
  <c r="AA215"/>
  <c r="AB215"/>
  <c r="AC215"/>
  <c r="AD215"/>
  <c r="AE215"/>
  <c r="AF215"/>
  <c r="P215" s="1"/>
  <c r="AG215"/>
  <c r="AH215"/>
  <c r="Z216"/>
  <c r="AA216"/>
  <c r="AB216"/>
  <c r="AC216"/>
  <c r="AD216"/>
  <c r="AE216"/>
  <c r="AF216"/>
  <c r="AG216"/>
  <c r="AH216"/>
  <c r="Z217"/>
  <c r="AA217"/>
  <c r="AB217"/>
  <c r="AC217"/>
  <c r="AD217"/>
  <c r="AE217"/>
  <c r="AF217"/>
  <c r="AG217"/>
  <c r="AH217"/>
  <c r="Z218"/>
  <c r="AA218"/>
  <c r="AB218"/>
  <c r="AC218"/>
  <c r="AD218"/>
  <c r="AE218"/>
  <c r="AF218"/>
  <c r="AG218"/>
  <c r="AH218"/>
  <c r="Z219"/>
  <c r="AA219"/>
  <c r="AB219"/>
  <c r="AC219"/>
  <c r="AD219"/>
  <c r="AE219"/>
  <c r="AF219"/>
  <c r="AG219"/>
  <c r="AH219"/>
  <c r="Z220"/>
  <c r="AA220"/>
  <c r="AB220"/>
  <c r="AC220"/>
  <c r="AD220"/>
  <c r="AE220"/>
  <c r="AF220"/>
  <c r="P220" s="1"/>
  <c r="AG220"/>
  <c r="AH220"/>
  <c r="Z221"/>
  <c r="AA221"/>
  <c r="AB221"/>
  <c r="AC221"/>
  <c r="AD221"/>
  <c r="AE221"/>
  <c r="AF221"/>
  <c r="AG221"/>
  <c r="AH221"/>
  <c r="Z222"/>
  <c r="AA222"/>
  <c r="AB222"/>
  <c r="AC222"/>
  <c r="AD222"/>
  <c r="AE222"/>
  <c r="AF222"/>
  <c r="AG222"/>
  <c r="AH222"/>
  <c r="Z223"/>
  <c r="AA223"/>
  <c r="AB223"/>
  <c r="AC223"/>
  <c r="AD223"/>
  <c r="AE223"/>
  <c r="AF223"/>
  <c r="P223" s="1"/>
  <c r="AG223"/>
  <c r="AH223"/>
  <c r="Z224"/>
  <c r="AA224"/>
  <c r="AB224"/>
  <c r="AC224"/>
  <c r="AD224"/>
  <c r="AE224"/>
  <c r="AF224"/>
  <c r="AG224"/>
  <c r="AH224"/>
  <c r="Z225"/>
  <c r="AA225"/>
  <c r="AB225"/>
  <c r="AC225"/>
  <c r="AD225"/>
  <c r="AE225"/>
  <c r="AF225"/>
  <c r="AG225"/>
  <c r="AH225"/>
  <c r="Z226"/>
  <c r="AA226"/>
  <c r="AB226"/>
  <c r="AC226"/>
  <c r="AD226"/>
  <c r="AE226"/>
  <c r="AF226"/>
  <c r="AG226"/>
  <c r="AH226"/>
  <c r="Z227"/>
  <c r="AA227"/>
  <c r="AB227"/>
  <c r="AC227"/>
  <c r="AD227"/>
  <c r="AE227"/>
  <c r="AF227"/>
  <c r="AG227"/>
  <c r="AH227"/>
  <c r="Z228"/>
  <c r="AA228"/>
  <c r="AB228"/>
  <c r="AC228"/>
  <c r="AD228"/>
  <c r="AE228"/>
  <c r="AF228"/>
  <c r="P228" s="1"/>
  <c r="AG228"/>
  <c r="AH228"/>
  <c r="Z229"/>
  <c r="AA229"/>
  <c r="AB229"/>
  <c r="AC229"/>
  <c r="AD229"/>
  <c r="AE229"/>
  <c r="AF229"/>
  <c r="AG229"/>
  <c r="AH229"/>
  <c r="Z230"/>
  <c r="AA230"/>
  <c r="AB230"/>
  <c r="AC230"/>
  <c r="AD230"/>
  <c r="AE230"/>
  <c r="AF230"/>
  <c r="AG230"/>
  <c r="AH230"/>
  <c r="Z231"/>
  <c r="AA231"/>
  <c r="AB231"/>
  <c r="AC231"/>
  <c r="AD231"/>
  <c r="AE231"/>
  <c r="AF231"/>
  <c r="P231" s="1"/>
  <c r="AG231"/>
  <c r="AH231"/>
  <c r="Z232"/>
  <c r="AA232"/>
  <c r="AB232"/>
  <c r="AC232"/>
  <c r="AD232"/>
  <c r="AE232"/>
  <c r="AF232"/>
  <c r="AG232"/>
  <c r="AH232"/>
  <c r="Z233"/>
  <c r="AA233"/>
  <c r="AB233"/>
  <c r="AC233"/>
  <c r="AD233"/>
  <c r="AE233"/>
  <c r="AF233"/>
  <c r="AG233"/>
  <c r="AH233"/>
  <c r="Z234"/>
  <c r="AA234"/>
  <c r="AB234"/>
  <c r="AC234"/>
  <c r="AD234"/>
  <c r="AE234"/>
  <c r="AF234"/>
  <c r="AG234"/>
  <c r="AH234"/>
  <c r="Z235"/>
  <c r="AA235"/>
  <c r="AB235"/>
  <c r="AC235"/>
  <c r="AD235"/>
  <c r="AE235"/>
  <c r="AF235"/>
  <c r="AG235"/>
  <c r="AH235"/>
  <c r="Z236"/>
  <c r="AA236"/>
  <c r="AB236"/>
  <c r="AC236"/>
  <c r="AD236"/>
  <c r="AE236"/>
  <c r="AF236"/>
  <c r="P236" s="1"/>
  <c r="AG236"/>
  <c r="AH236"/>
  <c r="Z237"/>
  <c r="AA237"/>
  <c r="AB237"/>
  <c r="AC237"/>
  <c r="AD237"/>
  <c r="AE237"/>
  <c r="AF237"/>
  <c r="AG237"/>
  <c r="AH237"/>
  <c r="Z238"/>
  <c r="AA238"/>
  <c r="AB238"/>
  <c r="AC238"/>
  <c r="AD238"/>
  <c r="AE238"/>
  <c r="AF238"/>
  <c r="AG238"/>
  <c r="AH238"/>
  <c r="Z239"/>
  <c r="AA239"/>
  <c r="AB239"/>
  <c r="AC239"/>
  <c r="AD239"/>
  <c r="AE239"/>
  <c r="AF239"/>
  <c r="P239" s="1"/>
  <c r="AG239"/>
  <c r="AH239"/>
  <c r="Z240"/>
  <c r="AA240"/>
  <c r="AB240"/>
  <c r="AC240"/>
  <c r="AD240"/>
  <c r="AE240"/>
  <c r="AF240"/>
  <c r="AG240"/>
  <c r="AH240"/>
  <c r="Z241"/>
  <c r="AA241"/>
  <c r="AB241"/>
  <c r="AC241"/>
  <c r="AD241"/>
  <c r="AE241"/>
  <c r="AF241"/>
  <c r="AG241"/>
  <c r="AH241"/>
  <c r="Z242"/>
  <c r="AA242"/>
  <c r="AB242"/>
  <c r="AC242"/>
  <c r="AD242"/>
  <c r="AE242"/>
  <c r="AF242"/>
  <c r="AG242"/>
  <c r="AH242"/>
  <c r="Z243"/>
  <c r="AA243"/>
  <c r="AB243"/>
  <c r="AC243"/>
  <c r="AD243"/>
  <c r="AE243"/>
  <c r="AF243"/>
  <c r="AG243"/>
  <c r="AH243"/>
  <c r="Z244"/>
  <c r="AA244"/>
  <c r="AB244"/>
  <c r="AC244"/>
  <c r="AD244"/>
  <c r="AE244"/>
  <c r="AF244"/>
  <c r="P244" s="1"/>
  <c r="AG244"/>
  <c r="AH244"/>
  <c r="Z245"/>
  <c r="AA245"/>
  <c r="AB245"/>
  <c r="AC245"/>
  <c r="AD245"/>
  <c r="AE245"/>
  <c r="AF245"/>
  <c r="AG245"/>
  <c r="AH245"/>
  <c r="Z246"/>
  <c r="AA246"/>
  <c r="AB246"/>
  <c r="AC246"/>
  <c r="AD246"/>
  <c r="AE246"/>
  <c r="AF246"/>
  <c r="AG246"/>
  <c r="AH246"/>
  <c r="Z247"/>
  <c r="AA247"/>
  <c r="AB247"/>
  <c r="AC247"/>
  <c r="AD247"/>
  <c r="AE247"/>
  <c r="AF247"/>
  <c r="P247" s="1"/>
  <c r="AG247"/>
  <c r="AH247"/>
  <c r="Z248"/>
  <c r="AA248"/>
  <c r="AB248"/>
  <c r="AC248"/>
  <c r="AD248"/>
  <c r="AE248"/>
  <c r="AF248"/>
  <c r="AG248"/>
  <c r="AH248"/>
  <c r="Z249"/>
  <c r="AA249"/>
  <c r="AB249"/>
  <c r="AC249"/>
  <c r="AD249"/>
  <c r="AE249"/>
  <c r="AF249"/>
  <c r="AG249"/>
  <c r="AH249"/>
  <c r="Z250"/>
  <c r="AA250"/>
  <c r="AB250"/>
  <c r="AC250"/>
  <c r="AD250"/>
  <c r="AE250"/>
  <c r="AF250"/>
  <c r="AG250"/>
  <c r="AH250"/>
  <c r="Z251"/>
  <c r="AA251"/>
  <c r="AB251"/>
  <c r="AC251"/>
  <c r="AD251"/>
  <c r="AE251"/>
  <c r="AF251"/>
  <c r="AG251"/>
  <c r="AH251"/>
  <c r="Z252"/>
  <c r="AA252"/>
  <c r="AB252"/>
  <c r="AC252"/>
  <c r="AD252"/>
  <c r="AE252"/>
  <c r="AF252"/>
  <c r="P252" s="1"/>
  <c r="AG252"/>
  <c r="AH252"/>
  <c r="Z253"/>
  <c r="AA253"/>
  <c r="AB253"/>
  <c r="AC253"/>
  <c r="AD253"/>
  <c r="AE253"/>
  <c r="AF253"/>
  <c r="AG253"/>
  <c r="AH253"/>
  <c r="Z254"/>
  <c r="AA254"/>
  <c r="AB254"/>
  <c r="AC254"/>
  <c r="AD254"/>
  <c r="AE254"/>
  <c r="AF254"/>
  <c r="AG254"/>
  <c r="AH254"/>
  <c r="Z255"/>
  <c r="AA255"/>
  <c r="AB255"/>
  <c r="AC255"/>
  <c r="AD255"/>
  <c r="AE255"/>
  <c r="AF255"/>
  <c r="P255" s="1"/>
  <c r="AG255"/>
  <c r="AH255"/>
  <c r="Z256"/>
  <c r="AA256"/>
  <c r="AB256"/>
  <c r="AC256"/>
  <c r="AD256"/>
  <c r="AE256"/>
  <c r="AF256"/>
  <c r="AG256"/>
  <c r="AH256"/>
  <c r="Z257"/>
  <c r="AA257"/>
  <c r="AB257"/>
  <c r="AC257"/>
  <c r="AD257"/>
  <c r="AE257"/>
  <c r="AF257"/>
  <c r="AG257"/>
  <c r="AH257"/>
  <c r="Z258"/>
  <c r="AA258"/>
  <c r="AB258"/>
  <c r="AC258"/>
  <c r="AD258"/>
  <c r="AE258"/>
  <c r="AF258"/>
  <c r="AG258"/>
  <c r="AH258"/>
  <c r="Z259"/>
  <c r="AA259"/>
  <c r="AB259"/>
  <c r="AC259"/>
  <c r="AD259"/>
  <c r="AE259"/>
  <c r="AF259"/>
  <c r="AG259"/>
  <c r="AH259"/>
  <c r="Z260"/>
  <c r="AA260"/>
  <c r="AB260"/>
  <c r="AC260"/>
  <c r="AD260"/>
  <c r="AE260"/>
  <c r="AF260"/>
  <c r="P260" s="1"/>
  <c r="AG260"/>
  <c r="AH260"/>
  <c r="Z261"/>
  <c r="AA261"/>
  <c r="AB261"/>
  <c r="AC261"/>
  <c r="AD261"/>
  <c r="AE261"/>
  <c r="AF261"/>
  <c r="AG261"/>
  <c r="AH261"/>
  <c r="Z262"/>
  <c r="AA262"/>
  <c r="AB262"/>
  <c r="AC262"/>
  <c r="AD262"/>
  <c r="AE262"/>
  <c r="AF262"/>
  <c r="AG262"/>
  <c r="AH262"/>
  <c r="Z263"/>
  <c r="AA263"/>
  <c r="AB263"/>
  <c r="AC263"/>
  <c r="AD263"/>
  <c r="AE263"/>
  <c r="AF263"/>
  <c r="P263" s="1"/>
  <c r="AG263"/>
  <c r="AH263"/>
  <c r="Z264"/>
  <c r="AA264"/>
  <c r="AB264"/>
  <c r="AC264"/>
  <c r="AD264"/>
  <c r="AE264"/>
  <c r="AF264"/>
  <c r="AG264"/>
  <c r="AH264"/>
  <c r="Z265"/>
  <c r="AA265"/>
  <c r="AB265"/>
  <c r="AC265"/>
  <c r="AD265"/>
  <c r="AE265"/>
  <c r="AF265"/>
  <c r="AG265"/>
  <c r="AH265"/>
  <c r="Z266"/>
  <c r="AA266"/>
  <c r="AB266"/>
  <c r="AC266"/>
  <c r="AD266"/>
  <c r="AE266"/>
  <c r="AF266"/>
  <c r="P266" s="1"/>
  <c r="AG266"/>
  <c r="AH266"/>
  <c r="Z267"/>
  <c r="AA267"/>
  <c r="AB267"/>
  <c r="AC267"/>
  <c r="AD267"/>
  <c r="AE267"/>
  <c r="AF267"/>
  <c r="AG267"/>
  <c r="AH267"/>
  <c r="Z268"/>
  <c r="AA268"/>
  <c r="AB268"/>
  <c r="AC268"/>
  <c r="AD268"/>
  <c r="AE268"/>
  <c r="AF268"/>
  <c r="AG268"/>
  <c r="AH268"/>
  <c r="Z269"/>
  <c r="AA269"/>
  <c r="AB269"/>
  <c r="AC269"/>
  <c r="AD269"/>
  <c r="AE269"/>
  <c r="AF269"/>
  <c r="AG269"/>
  <c r="AH269"/>
  <c r="Z270"/>
  <c r="AA270"/>
  <c r="AB270"/>
  <c r="AC270"/>
  <c r="AD270"/>
  <c r="AE270"/>
  <c r="AF270"/>
  <c r="P270" s="1"/>
  <c r="AG270"/>
  <c r="AH270"/>
  <c r="Z271"/>
  <c r="AA271"/>
  <c r="AB271"/>
  <c r="AC271"/>
  <c r="AD271"/>
  <c r="AE271"/>
  <c r="AF271"/>
  <c r="AG271"/>
  <c r="AH271"/>
  <c r="Z272"/>
  <c r="AA272"/>
  <c r="AB272"/>
  <c r="AC272"/>
  <c r="AD272"/>
  <c r="AE272"/>
  <c r="AF272"/>
  <c r="AG272"/>
  <c r="AH272"/>
  <c r="Z273"/>
  <c r="AA273"/>
  <c r="AB273"/>
  <c r="AC273"/>
  <c r="AD273"/>
  <c r="AE273"/>
  <c r="AF273"/>
  <c r="AG273"/>
  <c r="AH273"/>
  <c r="Z274"/>
  <c r="AA274"/>
  <c r="AB274"/>
  <c r="AC274"/>
  <c r="AD274"/>
  <c r="AE274"/>
  <c r="AF274"/>
  <c r="P274" s="1"/>
  <c r="AG274"/>
  <c r="AH274"/>
  <c r="Z275"/>
  <c r="AA275"/>
  <c r="AB275"/>
  <c r="AC275"/>
  <c r="AD275"/>
  <c r="AE275"/>
  <c r="AF275"/>
  <c r="AG275"/>
  <c r="AH275"/>
  <c r="Z276"/>
  <c r="AA276"/>
  <c r="AB276"/>
  <c r="AC276"/>
  <c r="AD276"/>
  <c r="AE276"/>
  <c r="AF276"/>
  <c r="AG276"/>
  <c r="AH276"/>
  <c r="Z277"/>
  <c r="AA277"/>
  <c r="AB277"/>
  <c r="AC277"/>
  <c r="AD277"/>
  <c r="AE277"/>
  <c r="AF277"/>
  <c r="AG277"/>
  <c r="AH277"/>
  <c r="Z278"/>
  <c r="AA278"/>
  <c r="AB278"/>
  <c r="AC278"/>
  <c r="AD278"/>
  <c r="AE278"/>
  <c r="AF278"/>
  <c r="P278" s="1"/>
  <c r="AG278"/>
  <c r="AH278"/>
  <c r="Z279"/>
  <c r="AA279"/>
  <c r="AB279"/>
  <c r="AC279"/>
  <c r="AD279"/>
  <c r="AE279"/>
  <c r="AF279"/>
  <c r="AG279"/>
  <c r="AH279"/>
  <c r="Z280"/>
  <c r="AA280"/>
  <c r="AB280"/>
  <c r="AC280"/>
  <c r="AD280"/>
  <c r="AE280"/>
  <c r="AF280"/>
  <c r="AG280"/>
  <c r="AH280"/>
  <c r="Z281"/>
  <c r="AA281"/>
  <c r="AB281"/>
  <c r="AC281"/>
  <c r="AD281"/>
  <c r="AE281"/>
  <c r="AF281"/>
  <c r="AG281"/>
  <c r="AH281"/>
  <c r="Z282"/>
  <c r="AA282"/>
  <c r="AB282"/>
  <c r="AC282"/>
  <c r="AD282"/>
  <c r="AE282"/>
  <c r="AF282"/>
  <c r="P282" s="1"/>
  <c r="AG282"/>
  <c r="AH282"/>
  <c r="Z283"/>
  <c r="AA283"/>
  <c r="AB283"/>
  <c r="AC283"/>
  <c r="AD283"/>
  <c r="AE283"/>
  <c r="AF283"/>
  <c r="AG283"/>
  <c r="AH283"/>
  <c r="Z284"/>
  <c r="AA284"/>
  <c r="AB284"/>
  <c r="AC284"/>
  <c r="AD284"/>
  <c r="AE284"/>
  <c r="AF284"/>
  <c r="AG284"/>
  <c r="AH284"/>
  <c r="Z285"/>
  <c r="AA285"/>
  <c r="AB285"/>
  <c r="AC285"/>
  <c r="AD285"/>
  <c r="AE285"/>
  <c r="AF285"/>
  <c r="AG285"/>
  <c r="AH285"/>
  <c r="Z286"/>
  <c r="AA286"/>
  <c r="AB286"/>
  <c r="AC286"/>
  <c r="AD286"/>
  <c r="AE286"/>
  <c r="AF286"/>
  <c r="P286" s="1"/>
  <c r="AG286"/>
  <c r="AH286"/>
  <c r="Z287"/>
  <c r="AA287"/>
  <c r="AB287"/>
  <c r="AC287"/>
  <c r="AD287"/>
  <c r="AE287"/>
  <c r="AF287"/>
  <c r="AG287"/>
  <c r="AH287"/>
  <c r="Z288"/>
  <c r="AA288"/>
  <c r="AB288"/>
  <c r="AC288"/>
  <c r="AD288"/>
  <c r="AE288"/>
  <c r="AF288"/>
  <c r="AG288"/>
  <c r="AH288"/>
  <c r="Z289"/>
  <c r="AA289"/>
  <c r="AB289"/>
  <c r="AC289"/>
  <c r="AD289"/>
  <c r="AE289"/>
  <c r="AF289"/>
  <c r="AG289"/>
  <c r="AH289"/>
  <c r="Z290"/>
  <c r="AA290"/>
  <c r="AB290"/>
  <c r="AC290"/>
  <c r="AD290"/>
  <c r="AE290"/>
  <c r="AF290"/>
  <c r="P290" s="1"/>
  <c r="AG290"/>
  <c r="AH290"/>
  <c r="Z291"/>
  <c r="AA291"/>
  <c r="AB291"/>
  <c r="AC291"/>
  <c r="AD291"/>
  <c r="AE291"/>
  <c r="AF291"/>
  <c r="AG291"/>
  <c r="AH291"/>
  <c r="Z292"/>
  <c r="AA292"/>
  <c r="AB292"/>
  <c r="AC292"/>
  <c r="AD292"/>
  <c r="AE292"/>
  <c r="AF292"/>
  <c r="AG292"/>
  <c r="AH292"/>
  <c r="Z293"/>
  <c r="AA293"/>
  <c r="AB293"/>
  <c r="AC293"/>
  <c r="AD293"/>
  <c r="AE293"/>
  <c r="AF293"/>
  <c r="AG293"/>
  <c r="AH293"/>
  <c r="Z294"/>
  <c r="AA294"/>
  <c r="AB294"/>
  <c r="AC294"/>
  <c r="AD294"/>
  <c r="AE294"/>
  <c r="AF294"/>
  <c r="P294" s="1"/>
  <c r="AG294"/>
  <c r="AH294"/>
  <c r="Z295"/>
  <c r="AA295"/>
  <c r="AB295"/>
  <c r="AC295"/>
  <c r="AD295"/>
  <c r="AE295"/>
  <c r="AF295"/>
  <c r="AG295"/>
  <c r="AH295"/>
  <c r="Z296"/>
  <c r="AA296"/>
  <c r="AB296"/>
  <c r="AC296"/>
  <c r="AD296"/>
  <c r="AE296"/>
  <c r="AF296"/>
  <c r="AG296"/>
  <c r="AH296"/>
  <c r="Z297"/>
  <c r="AA297"/>
  <c r="AB297"/>
  <c r="AC297"/>
  <c r="AD297"/>
  <c r="AE297"/>
  <c r="AF297"/>
  <c r="AG297"/>
  <c r="AH297"/>
  <c r="Z298"/>
  <c r="AA298"/>
  <c r="AB298"/>
  <c r="AC298"/>
  <c r="AD298"/>
  <c r="AE298"/>
  <c r="AF298"/>
  <c r="P298" s="1"/>
  <c r="AG298"/>
  <c r="AH298"/>
  <c r="Z299"/>
  <c r="AA299"/>
  <c r="AB299"/>
  <c r="AC299"/>
  <c r="AD299"/>
  <c r="AE299"/>
  <c r="AF299"/>
  <c r="AG299"/>
  <c r="AH299"/>
  <c r="Z300"/>
  <c r="AA300"/>
  <c r="AB300"/>
  <c r="AC300"/>
  <c r="AD300"/>
  <c r="AE300"/>
  <c r="AF300"/>
  <c r="AG300"/>
  <c r="AH300"/>
  <c r="Z301"/>
  <c r="AA301"/>
  <c r="AB301"/>
  <c r="AC301"/>
  <c r="AD301"/>
  <c r="AE301"/>
  <c r="AF301"/>
  <c r="AG301"/>
  <c r="AH301"/>
  <c r="Z302"/>
  <c r="AA302"/>
  <c r="AB302"/>
  <c r="AC302"/>
  <c r="AD302"/>
  <c r="AE302"/>
  <c r="AF302"/>
  <c r="P302" s="1"/>
  <c r="AG302"/>
  <c r="AH302"/>
  <c r="Z303"/>
  <c r="AA303"/>
  <c r="AB303"/>
  <c r="AC303"/>
  <c r="AD303"/>
  <c r="AE303"/>
  <c r="AF303"/>
  <c r="AG303"/>
  <c r="AH303"/>
  <c r="Z304"/>
  <c r="AA304"/>
  <c r="AB304"/>
  <c r="AC304"/>
  <c r="AD304"/>
  <c r="AE304"/>
  <c r="AF304"/>
  <c r="AG304"/>
  <c r="AH304"/>
  <c r="Z305"/>
  <c r="AA305"/>
  <c r="AB305"/>
  <c r="AC305"/>
  <c r="AD305"/>
  <c r="AE305"/>
  <c r="AF305"/>
  <c r="AG305"/>
  <c r="AH305"/>
  <c r="Z306"/>
  <c r="AA306"/>
  <c r="AB306"/>
  <c r="AC306"/>
  <c r="AD306"/>
  <c r="AE306"/>
  <c r="AF306"/>
  <c r="P306" s="1"/>
  <c r="AG306"/>
  <c r="AH306"/>
  <c r="Z307"/>
  <c r="AA307"/>
  <c r="AB307"/>
  <c r="AC307"/>
  <c r="AD307"/>
  <c r="AE307"/>
  <c r="AF307"/>
  <c r="AG307"/>
  <c r="AH307"/>
  <c r="Z308"/>
  <c r="AA308"/>
  <c r="AB308"/>
  <c r="AC308"/>
  <c r="AD308"/>
  <c r="AE308"/>
  <c r="AF308"/>
  <c r="AG308"/>
  <c r="AH308"/>
  <c r="Z309"/>
  <c r="AA309"/>
  <c r="AB309"/>
  <c r="AC309"/>
  <c r="AD309"/>
  <c r="AE309"/>
  <c r="AF309"/>
  <c r="AG309"/>
  <c r="AH309"/>
  <c r="Z310"/>
  <c r="AA310"/>
  <c r="AB310"/>
  <c r="AC310"/>
  <c r="AD310"/>
  <c r="AE310"/>
  <c r="AF310"/>
  <c r="P310" s="1"/>
  <c r="AG310"/>
  <c r="AH310"/>
  <c r="Z311"/>
  <c r="AA311"/>
  <c r="AB311"/>
  <c r="AC311"/>
  <c r="AD311"/>
  <c r="AE311"/>
  <c r="AF311"/>
  <c r="AG311"/>
  <c r="AH311"/>
  <c r="Z312"/>
  <c r="AA312"/>
  <c r="AB312"/>
  <c r="AC312"/>
  <c r="AD312"/>
  <c r="AE312"/>
  <c r="AF312"/>
  <c r="AG312"/>
  <c r="AH312"/>
  <c r="Z313"/>
  <c r="AA313"/>
  <c r="AB313"/>
  <c r="AC313"/>
  <c r="AD313"/>
  <c r="AE313"/>
  <c r="AF313"/>
  <c r="AG313"/>
  <c r="AH313"/>
  <c r="Z314"/>
  <c r="AA314"/>
  <c r="AB314"/>
  <c r="AC314"/>
  <c r="AD314"/>
  <c r="AE314"/>
  <c r="AF314"/>
  <c r="P314" s="1"/>
  <c r="AG314"/>
  <c r="AH314"/>
  <c r="Z315"/>
  <c r="AA315"/>
  <c r="AB315"/>
  <c r="AC315"/>
  <c r="AD315"/>
  <c r="AE315"/>
  <c r="AF315"/>
  <c r="AG315"/>
  <c r="AH315"/>
  <c r="Z316"/>
  <c r="AA316"/>
  <c r="AB316"/>
  <c r="AC316"/>
  <c r="AD316"/>
  <c r="AE316"/>
  <c r="AF316"/>
  <c r="AG316"/>
  <c r="AH316"/>
  <c r="Z317"/>
  <c r="AA317"/>
  <c r="AB317"/>
  <c r="AC317"/>
  <c r="AD317"/>
  <c r="AE317"/>
  <c r="AF317"/>
  <c r="AG317"/>
  <c r="AH317"/>
  <c r="Z318"/>
  <c r="AA318"/>
  <c r="AB318"/>
  <c r="AC318"/>
  <c r="AD318"/>
  <c r="AE318"/>
  <c r="AF318"/>
  <c r="P318" s="1"/>
  <c r="AG318"/>
  <c r="AH318"/>
  <c r="Z319"/>
  <c r="AA319"/>
  <c r="AB319"/>
  <c r="AC319"/>
  <c r="AD319"/>
  <c r="AE319"/>
  <c r="AF319"/>
  <c r="AG319"/>
  <c r="AH319"/>
  <c r="Z320"/>
  <c r="AA320"/>
  <c r="AB320"/>
  <c r="AC320"/>
  <c r="AD320"/>
  <c r="AE320"/>
  <c r="AF320"/>
  <c r="AG320"/>
  <c r="AH320"/>
  <c r="Z321"/>
  <c r="AA321"/>
  <c r="AB321"/>
  <c r="AC321"/>
  <c r="AD321"/>
  <c r="AE321"/>
  <c r="AF321"/>
  <c r="AG321"/>
  <c r="AH321"/>
  <c r="Z322"/>
  <c r="AA322"/>
  <c r="AB322"/>
  <c r="AC322"/>
  <c r="AD322"/>
  <c r="AE322"/>
  <c r="AF322"/>
  <c r="P322" s="1"/>
  <c r="AG322"/>
  <c r="AH322"/>
  <c r="Z323"/>
  <c r="AA323"/>
  <c r="AB323"/>
  <c r="AC323"/>
  <c r="AD323"/>
  <c r="AE323"/>
  <c r="AF323"/>
  <c r="AG323"/>
  <c r="AH323"/>
  <c r="Z324"/>
  <c r="AA324"/>
  <c r="AB324"/>
  <c r="AC324"/>
  <c r="AD324"/>
  <c r="AE324"/>
  <c r="AF324"/>
  <c r="AG324"/>
  <c r="AH324"/>
  <c r="Z325"/>
  <c r="AA325"/>
  <c r="AB325"/>
  <c r="AC325"/>
  <c r="AD325"/>
  <c r="AE325"/>
  <c r="AF325"/>
  <c r="AG325"/>
  <c r="AH325"/>
  <c r="Z326"/>
  <c r="AA326"/>
  <c r="AB326"/>
  <c r="AC326"/>
  <c r="AD326"/>
  <c r="AE326"/>
  <c r="AF326"/>
  <c r="P326" s="1"/>
  <c r="AG326"/>
  <c r="AH326"/>
  <c r="Z327"/>
  <c r="AA327"/>
  <c r="AB327"/>
  <c r="AC327"/>
  <c r="AD327"/>
  <c r="AE327"/>
  <c r="AF327"/>
  <c r="AG327"/>
  <c r="AH327"/>
  <c r="Z328"/>
  <c r="AA328"/>
  <c r="AB328"/>
  <c r="AC328"/>
  <c r="AD328"/>
  <c r="AE328"/>
  <c r="AF328"/>
  <c r="AG328"/>
  <c r="AH328"/>
  <c r="Z329"/>
  <c r="AA329"/>
  <c r="AB329"/>
  <c r="AC329"/>
  <c r="AD329"/>
  <c r="AE329"/>
  <c r="AF329"/>
  <c r="AG329"/>
  <c r="AH329"/>
  <c r="Z330"/>
  <c r="AA330"/>
  <c r="AB330"/>
  <c r="AC330"/>
  <c r="AD330"/>
  <c r="AE330"/>
  <c r="AF330"/>
  <c r="P330" s="1"/>
  <c r="AG330"/>
  <c r="AH330"/>
  <c r="Z331"/>
  <c r="AA331"/>
  <c r="AB331"/>
  <c r="AC331"/>
  <c r="AD331"/>
  <c r="AE331"/>
  <c r="AF331"/>
  <c r="AG331"/>
  <c r="AH331"/>
  <c r="Z332"/>
  <c r="AA332"/>
  <c r="AB332"/>
  <c r="AC332"/>
  <c r="AD332"/>
  <c r="AE332"/>
  <c r="AF332"/>
  <c r="AG332"/>
  <c r="AH332"/>
  <c r="Z333"/>
  <c r="AA333"/>
  <c r="AB333"/>
  <c r="AC333"/>
  <c r="AD333"/>
  <c r="AE333"/>
  <c r="AF333"/>
  <c r="AG333"/>
  <c r="AH333"/>
  <c r="Z334"/>
  <c r="AA334"/>
  <c r="AB334"/>
  <c r="AC334"/>
  <c r="AD334"/>
  <c r="AE334"/>
  <c r="AF334"/>
  <c r="P334" s="1"/>
  <c r="AG334"/>
  <c r="AH334"/>
  <c r="Z335"/>
  <c r="AA335"/>
  <c r="AB335"/>
  <c r="AC335"/>
  <c r="AD335"/>
  <c r="AE335"/>
  <c r="AF335"/>
  <c r="AG335"/>
  <c r="AH335"/>
  <c r="Z336"/>
  <c r="AA336"/>
  <c r="AB336"/>
  <c r="AC336"/>
  <c r="AD336"/>
  <c r="AE336"/>
  <c r="AF336"/>
  <c r="AG336"/>
  <c r="AH336"/>
  <c r="Z337"/>
  <c r="AA337"/>
  <c r="AB337"/>
  <c r="AC337"/>
  <c r="AD337"/>
  <c r="AE337"/>
  <c r="AF337"/>
  <c r="AG337"/>
  <c r="AH337"/>
  <c r="Z338"/>
  <c r="AA338"/>
  <c r="AB338"/>
  <c r="AC338"/>
  <c r="AD338"/>
  <c r="AE338"/>
  <c r="AF338"/>
  <c r="P338" s="1"/>
  <c r="AG338"/>
  <c r="AH338"/>
  <c r="Z339"/>
  <c r="AA339"/>
  <c r="AB339"/>
  <c r="AC339"/>
  <c r="AD339"/>
  <c r="AE339"/>
  <c r="AF339"/>
  <c r="AG339"/>
  <c r="AH339"/>
  <c r="Z340"/>
  <c r="AA340"/>
  <c r="AB340"/>
  <c r="AC340"/>
  <c r="AD340"/>
  <c r="AE340"/>
  <c r="AF340"/>
  <c r="AG340"/>
  <c r="AH340"/>
  <c r="Z341"/>
  <c r="AA341"/>
  <c r="AB341"/>
  <c r="AC341"/>
  <c r="AD341"/>
  <c r="AE341"/>
  <c r="AF341"/>
  <c r="AG341"/>
  <c r="AH341"/>
  <c r="Z342"/>
  <c r="AA342"/>
  <c r="AB342"/>
  <c r="AC342"/>
  <c r="AD342"/>
  <c r="AE342"/>
  <c r="AF342"/>
  <c r="P342" s="1"/>
  <c r="AG342"/>
  <c r="AH342"/>
  <c r="Z343"/>
  <c r="AA343"/>
  <c r="AB343"/>
  <c r="AC343"/>
  <c r="AD343"/>
  <c r="AE343"/>
  <c r="AF343"/>
  <c r="AG343"/>
  <c r="AH343"/>
  <c r="Z344"/>
  <c r="AA344"/>
  <c r="AB344"/>
  <c r="AC344"/>
  <c r="AD344"/>
  <c r="AE344"/>
  <c r="AF344"/>
  <c r="AG344"/>
  <c r="AH344"/>
  <c r="Z345"/>
  <c r="AA345"/>
  <c r="AB345"/>
  <c r="AC345"/>
  <c r="AD345"/>
  <c r="AE345"/>
  <c r="AF345"/>
  <c r="AG345"/>
  <c r="AH345"/>
  <c r="Z346"/>
  <c r="AA346"/>
  <c r="AB346"/>
  <c r="AC346"/>
  <c r="AD346"/>
  <c r="AE346"/>
  <c r="AF346"/>
  <c r="P346" s="1"/>
  <c r="AG346"/>
  <c r="AH346"/>
  <c r="Z347"/>
  <c r="AA347"/>
  <c r="AB347"/>
  <c r="AC347"/>
  <c r="AD347"/>
  <c r="AE347"/>
  <c r="AF347"/>
  <c r="AG347"/>
  <c r="AH347"/>
  <c r="Z348"/>
  <c r="AA348"/>
  <c r="AB348"/>
  <c r="AC348"/>
  <c r="AD348"/>
  <c r="AE348"/>
  <c r="AF348"/>
  <c r="AG348"/>
  <c r="AH348"/>
  <c r="Z349"/>
  <c r="AA349"/>
  <c r="AB349"/>
  <c r="AC349"/>
  <c r="AD349"/>
  <c r="AE349"/>
  <c r="AF349"/>
  <c r="AG349"/>
  <c r="AH349"/>
  <c r="Z350"/>
  <c r="AA350"/>
  <c r="AB350"/>
  <c r="AC350"/>
  <c r="AD350"/>
  <c r="AE350"/>
  <c r="AF350"/>
  <c r="P350" s="1"/>
  <c r="AG350"/>
  <c r="AH350"/>
  <c r="Z351"/>
  <c r="AA351"/>
  <c r="AB351"/>
  <c r="AC351"/>
  <c r="AD351"/>
  <c r="AE351"/>
  <c r="AF351"/>
  <c r="AG351"/>
  <c r="AH351"/>
  <c r="Z352"/>
  <c r="AA352"/>
  <c r="AB352"/>
  <c r="AC352"/>
  <c r="AD352"/>
  <c r="AE352"/>
  <c r="AF352"/>
  <c r="AG352"/>
  <c r="AH352"/>
  <c r="Z353"/>
  <c r="AA353"/>
  <c r="AB353"/>
  <c r="AC353"/>
  <c r="AD353"/>
  <c r="AE353"/>
  <c r="AF353"/>
  <c r="AG353"/>
  <c r="AH353"/>
  <c r="Z354"/>
  <c r="AA354"/>
  <c r="AB354"/>
  <c r="AC354"/>
  <c r="AD354"/>
  <c r="AE354"/>
  <c r="AF354"/>
  <c r="P354" s="1"/>
  <c r="AG354"/>
  <c r="AH354"/>
  <c r="Z355"/>
  <c r="AA355"/>
  <c r="AB355"/>
  <c r="AC355"/>
  <c r="AD355"/>
  <c r="AE355"/>
  <c r="AF355"/>
  <c r="AG355"/>
  <c r="AH355"/>
  <c r="Z356"/>
  <c r="AA356"/>
  <c r="AB356"/>
  <c r="AC356"/>
  <c r="AD356"/>
  <c r="AE356"/>
  <c r="AF356"/>
  <c r="AG356"/>
  <c r="AH356"/>
  <c r="Z357"/>
  <c r="AA357"/>
  <c r="AB357"/>
  <c r="AC357"/>
  <c r="AD357"/>
  <c r="AE357"/>
  <c r="AF357"/>
  <c r="AG357"/>
  <c r="AH357"/>
  <c r="Z358"/>
  <c r="AA358"/>
  <c r="AB358"/>
  <c r="AC358"/>
  <c r="AD358"/>
  <c r="AE358"/>
  <c r="AF358"/>
  <c r="P358" s="1"/>
  <c r="AG358"/>
  <c r="AH358"/>
  <c r="Z359"/>
  <c r="AA359"/>
  <c r="AB359"/>
  <c r="AC359"/>
  <c r="AD359"/>
  <c r="AE359"/>
  <c r="AF359"/>
  <c r="AG359"/>
  <c r="AH359"/>
  <c r="Z360"/>
  <c r="AA360"/>
  <c r="AB360"/>
  <c r="AC360"/>
  <c r="AD360"/>
  <c r="AE360"/>
  <c r="AF360"/>
  <c r="AG360"/>
  <c r="AH360"/>
  <c r="I9"/>
  <c r="J9"/>
  <c r="M9" s="1"/>
  <c r="N9" s="1"/>
  <c r="K9"/>
  <c r="L9"/>
  <c r="I10"/>
  <c r="J10"/>
  <c r="M10" s="1"/>
  <c r="N10" s="1"/>
  <c r="K10"/>
  <c r="L10"/>
  <c r="I11"/>
  <c r="J11"/>
  <c r="M11" s="1"/>
  <c r="N11" s="1"/>
  <c r="K11"/>
  <c r="L11"/>
  <c r="I12"/>
  <c r="J12"/>
  <c r="M12" s="1"/>
  <c r="N12" s="1"/>
  <c r="K12"/>
  <c r="L12"/>
  <c r="I13"/>
  <c r="J13"/>
  <c r="M13" s="1"/>
  <c r="N13" s="1"/>
  <c r="K13"/>
  <c r="L13"/>
  <c r="I14"/>
  <c r="J14"/>
  <c r="M14" s="1"/>
  <c r="N14" s="1"/>
  <c r="K14"/>
  <c r="L14"/>
  <c r="I15"/>
  <c r="J15"/>
  <c r="M15" s="1"/>
  <c r="N15" s="1"/>
  <c r="K15"/>
  <c r="L15"/>
  <c r="I16"/>
  <c r="J16"/>
  <c r="M16" s="1"/>
  <c r="N16" s="1"/>
  <c r="K16"/>
  <c r="L16"/>
  <c r="I17"/>
  <c r="J17"/>
  <c r="M17" s="1"/>
  <c r="N17" s="1"/>
  <c r="K17"/>
  <c r="L17"/>
  <c r="I18"/>
  <c r="J18"/>
  <c r="M18" s="1"/>
  <c r="N18" s="1"/>
  <c r="K18"/>
  <c r="L18"/>
  <c r="I19"/>
  <c r="J19"/>
  <c r="M19" s="1"/>
  <c r="N19" s="1"/>
  <c r="K19"/>
  <c r="L19"/>
  <c r="I20"/>
  <c r="J20"/>
  <c r="M20" s="1"/>
  <c r="N20" s="1"/>
  <c r="K20"/>
  <c r="L20"/>
  <c r="I21"/>
  <c r="J21"/>
  <c r="M21" s="1"/>
  <c r="N21" s="1"/>
  <c r="K21"/>
  <c r="L21"/>
  <c r="I22"/>
  <c r="J22"/>
  <c r="M22" s="1"/>
  <c r="N22" s="1"/>
  <c r="K22"/>
  <c r="L22"/>
  <c r="I23"/>
  <c r="J23"/>
  <c r="M23" s="1"/>
  <c r="N23" s="1"/>
  <c r="K23"/>
  <c r="L23"/>
  <c r="I24"/>
  <c r="J24"/>
  <c r="M24" s="1"/>
  <c r="N24" s="1"/>
  <c r="K24"/>
  <c r="L24"/>
  <c r="I25"/>
  <c r="J25"/>
  <c r="M25" s="1"/>
  <c r="N25" s="1"/>
  <c r="K25"/>
  <c r="L25"/>
  <c r="I26"/>
  <c r="J26"/>
  <c r="M26" s="1"/>
  <c r="N26" s="1"/>
  <c r="K26"/>
  <c r="L26"/>
  <c r="I27"/>
  <c r="J27"/>
  <c r="M27" s="1"/>
  <c r="N27" s="1"/>
  <c r="K27"/>
  <c r="L27"/>
  <c r="I28"/>
  <c r="J28"/>
  <c r="M28" s="1"/>
  <c r="N28" s="1"/>
  <c r="K28"/>
  <c r="L28"/>
  <c r="I29"/>
  <c r="J29"/>
  <c r="M29" s="1"/>
  <c r="N29" s="1"/>
  <c r="K29"/>
  <c r="L29"/>
  <c r="I30"/>
  <c r="J30"/>
  <c r="M30" s="1"/>
  <c r="N30" s="1"/>
  <c r="K30"/>
  <c r="L30"/>
  <c r="I31"/>
  <c r="J31"/>
  <c r="M31" s="1"/>
  <c r="N31" s="1"/>
  <c r="K31"/>
  <c r="L31"/>
  <c r="I32"/>
  <c r="J32"/>
  <c r="M32" s="1"/>
  <c r="N32" s="1"/>
  <c r="K32"/>
  <c r="L32"/>
  <c r="I33"/>
  <c r="J33"/>
  <c r="K33"/>
  <c r="L33"/>
  <c r="I34"/>
  <c r="J34"/>
  <c r="M34" s="1"/>
  <c r="N34" s="1"/>
  <c r="K34"/>
  <c r="L34"/>
  <c r="I35"/>
  <c r="J35"/>
  <c r="K35"/>
  <c r="L35"/>
  <c r="I36"/>
  <c r="J36"/>
  <c r="M36" s="1"/>
  <c r="N36" s="1"/>
  <c r="K36"/>
  <c r="L36"/>
  <c r="I37"/>
  <c r="J37"/>
  <c r="K37"/>
  <c r="L37"/>
  <c r="I38"/>
  <c r="J38"/>
  <c r="M38" s="1"/>
  <c r="N38" s="1"/>
  <c r="K38"/>
  <c r="L38"/>
  <c r="I39"/>
  <c r="J39"/>
  <c r="K39"/>
  <c r="L39"/>
  <c r="I40"/>
  <c r="J40"/>
  <c r="M40" s="1"/>
  <c r="N40" s="1"/>
  <c r="K40"/>
  <c r="L40"/>
  <c r="I41"/>
  <c r="J41"/>
  <c r="K41"/>
  <c r="L41"/>
  <c r="I42"/>
  <c r="J42"/>
  <c r="M42" s="1"/>
  <c r="N42" s="1"/>
  <c r="K42"/>
  <c r="L42"/>
  <c r="I43"/>
  <c r="J43"/>
  <c r="K43"/>
  <c r="L43"/>
  <c r="I44"/>
  <c r="J44"/>
  <c r="M44" s="1"/>
  <c r="N44" s="1"/>
  <c r="K44"/>
  <c r="L44"/>
  <c r="I45"/>
  <c r="J45"/>
  <c r="K45"/>
  <c r="L45"/>
  <c r="I46"/>
  <c r="J46"/>
  <c r="M46" s="1"/>
  <c r="N46" s="1"/>
  <c r="K46"/>
  <c r="L46"/>
  <c r="I47"/>
  <c r="J47"/>
  <c r="K47"/>
  <c r="L47"/>
  <c r="I48"/>
  <c r="J48"/>
  <c r="M48" s="1"/>
  <c r="N48" s="1"/>
  <c r="K48"/>
  <c r="L48"/>
  <c r="I49"/>
  <c r="J49"/>
  <c r="K49"/>
  <c r="L49"/>
  <c r="I50"/>
  <c r="J50"/>
  <c r="M50" s="1"/>
  <c r="N50" s="1"/>
  <c r="K50"/>
  <c r="L50"/>
  <c r="I51"/>
  <c r="J51"/>
  <c r="K51"/>
  <c r="L51"/>
  <c r="I52"/>
  <c r="J52"/>
  <c r="M52" s="1"/>
  <c r="N52" s="1"/>
  <c r="K52"/>
  <c r="L52"/>
  <c r="I53"/>
  <c r="J53"/>
  <c r="K53"/>
  <c r="L53"/>
  <c r="I54"/>
  <c r="J54"/>
  <c r="M54" s="1"/>
  <c r="N54" s="1"/>
  <c r="K54"/>
  <c r="L54"/>
  <c r="I55"/>
  <c r="J55"/>
  <c r="K55"/>
  <c r="L55"/>
  <c r="I56"/>
  <c r="J56"/>
  <c r="M56" s="1"/>
  <c r="N56" s="1"/>
  <c r="K56"/>
  <c r="L56"/>
  <c r="I57"/>
  <c r="J57"/>
  <c r="K57"/>
  <c r="L57"/>
  <c r="I58"/>
  <c r="J58"/>
  <c r="M58" s="1"/>
  <c r="N58" s="1"/>
  <c r="K58"/>
  <c r="L58"/>
  <c r="I59"/>
  <c r="J59"/>
  <c r="K59"/>
  <c r="L59"/>
  <c r="I60"/>
  <c r="J60"/>
  <c r="M60" s="1"/>
  <c r="N60" s="1"/>
  <c r="K60"/>
  <c r="L60"/>
  <c r="I61"/>
  <c r="J61"/>
  <c r="K61"/>
  <c r="L61"/>
  <c r="I62"/>
  <c r="J62"/>
  <c r="M62" s="1"/>
  <c r="N62" s="1"/>
  <c r="K62"/>
  <c r="L62"/>
  <c r="I63"/>
  <c r="J63"/>
  <c r="K63"/>
  <c r="L63"/>
  <c r="I64"/>
  <c r="J64"/>
  <c r="M64" s="1"/>
  <c r="N64" s="1"/>
  <c r="K64"/>
  <c r="L64"/>
  <c r="I65"/>
  <c r="J65"/>
  <c r="K65"/>
  <c r="L65"/>
  <c r="I66"/>
  <c r="J66"/>
  <c r="M66" s="1"/>
  <c r="N66" s="1"/>
  <c r="K66"/>
  <c r="L66"/>
  <c r="I67"/>
  <c r="J67"/>
  <c r="K67"/>
  <c r="L67"/>
  <c r="I68"/>
  <c r="J68"/>
  <c r="M68" s="1"/>
  <c r="N68" s="1"/>
  <c r="K68"/>
  <c r="L68"/>
  <c r="I69"/>
  <c r="J69"/>
  <c r="K69"/>
  <c r="L69"/>
  <c r="I70"/>
  <c r="J70"/>
  <c r="M70" s="1"/>
  <c r="N70" s="1"/>
  <c r="K70"/>
  <c r="L70"/>
  <c r="I71"/>
  <c r="J71"/>
  <c r="K71"/>
  <c r="L71"/>
  <c r="I72"/>
  <c r="J72"/>
  <c r="M72" s="1"/>
  <c r="N72" s="1"/>
  <c r="K72"/>
  <c r="L72"/>
  <c r="I73"/>
  <c r="J73"/>
  <c r="K73"/>
  <c r="L73"/>
  <c r="I74"/>
  <c r="J74"/>
  <c r="M74" s="1"/>
  <c r="N74" s="1"/>
  <c r="K74"/>
  <c r="L74"/>
  <c r="I75"/>
  <c r="J75"/>
  <c r="K75"/>
  <c r="L75"/>
  <c r="I76"/>
  <c r="J76"/>
  <c r="M76" s="1"/>
  <c r="N76" s="1"/>
  <c r="K76"/>
  <c r="L76"/>
  <c r="I77"/>
  <c r="J77"/>
  <c r="K77"/>
  <c r="L77"/>
  <c r="I78"/>
  <c r="J78"/>
  <c r="M78" s="1"/>
  <c r="N78" s="1"/>
  <c r="K78"/>
  <c r="L78"/>
  <c r="I79"/>
  <c r="J79"/>
  <c r="K79"/>
  <c r="L79"/>
  <c r="I80"/>
  <c r="J80"/>
  <c r="M80" s="1"/>
  <c r="N80" s="1"/>
  <c r="K80"/>
  <c r="L80"/>
  <c r="I81"/>
  <c r="J81"/>
  <c r="K81"/>
  <c r="L81"/>
  <c r="I82"/>
  <c r="J82"/>
  <c r="M82" s="1"/>
  <c r="N82" s="1"/>
  <c r="K82"/>
  <c r="L82"/>
  <c r="I83"/>
  <c r="J83"/>
  <c r="K83"/>
  <c r="L83"/>
  <c r="I84"/>
  <c r="J84"/>
  <c r="M84" s="1"/>
  <c r="N84" s="1"/>
  <c r="K84"/>
  <c r="L84"/>
  <c r="I85"/>
  <c r="J85"/>
  <c r="K85"/>
  <c r="L85"/>
  <c r="I86"/>
  <c r="J86"/>
  <c r="M86" s="1"/>
  <c r="N86" s="1"/>
  <c r="K86"/>
  <c r="L86"/>
  <c r="I87"/>
  <c r="J87"/>
  <c r="K87"/>
  <c r="L87"/>
  <c r="I88"/>
  <c r="J88"/>
  <c r="M88" s="1"/>
  <c r="N88" s="1"/>
  <c r="K88"/>
  <c r="L88"/>
  <c r="I89"/>
  <c r="J89"/>
  <c r="K89"/>
  <c r="L89"/>
  <c r="I90"/>
  <c r="J90"/>
  <c r="M90" s="1"/>
  <c r="N90" s="1"/>
  <c r="K90"/>
  <c r="L90"/>
  <c r="I91"/>
  <c r="J91"/>
  <c r="K91"/>
  <c r="L91"/>
  <c r="I92"/>
  <c r="J92"/>
  <c r="M92" s="1"/>
  <c r="N92" s="1"/>
  <c r="K92"/>
  <c r="L92"/>
  <c r="J93"/>
  <c r="K93"/>
  <c r="L93"/>
  <c r="I94"/>
  <c r="J94"/>
  <c r="M94" s="1"/>
  <c r="N94" s="1"/>
  <c r="K94"/>
  <c r="L94"/>
  <c r="I95"/>
  <c r="J95"/>
  <c r="K95"/>
  <c r="L95"/>
  <c r="I96"/>
  <c r="J96"/>
  <c r="M96" s="1"/>
  <c r="N96" s="1"/>
  <c r="K96"/>
  <c r="L96"/>
  <c r="I97"/>
  <c r="J97"/>
  <c r="K97"/>
  <c r="L97"/>
  <c r="I98"/>
  <c r="J98"/>
  <c r="M98" s="1"/>
  <c r="N98" s="1"/>
  <c r="K98"/>
  <c r="L98"/>
  <c r="I99"/>
  <c r="J99"/>
  <c r="K99"/>
  <c r="L99"/>
  <c r="I100"/>
  <c r="J100"/>
  <c r="M100" s="1"/>
  <c r="N100" s="1"/>
  <c r="K100"/>
  <c r="L100"/>
  <c r="I101"/>
  <c r="J101"/>
  <c r="K101"/>
  <c r="L101"/>
  <c r="I102"/>
  <c r="J102"/>
  <c r="M102" s="1"/>
  <c r="N102" s="1"/>
  <c r="K102"/>
  <c r="L102"/>
  <c r="I103"/>
  <c r="J103"/>
  <c r="K103"/>
  <c r="L103"/>
  <c r="I104"/>
  <c r="J104"/>
  <c r="M104" s="1"/>
  <c r="N104" s="1"/>
  <c r="K104"/>
  <c r="L104"/>
  <c r="I105"/>
  <c r="J105"/>
  <c r="K105"/>
  <c r="L105"/>
  <c r="I106"/>
  <c r="J106"/>
  <c r="M106" s="1"/>
  <c r="N106" s="1"/>
  <c r="K106"/>
  <c r="L106"/>
  <c r="J107"/>
  <c r="L107"/>
  <c r="I108"/>
  <c r="J108"/>
  <c r="M108" s="1"/>
  <c r="N108" s="1"/>
  <c r="K108"/>
  <c r="L108"/>
  <c r="I109"/>
  <c r="J109"/>
  <c r="K109"/>
  <c r="L109"/>
  <c r="I110"/>
  <c r="J110"/>
  <c r="M110" s="1"/>
  <c r="N110" s="1"/>
  <c r="K110"/>
  <c r="L110"/>
  <c r="I111"/>
  <c r="J111"/>
  <c r="K111"/>
  <c r="L111"/>
  <c r="I112"/>
  <c r="J112"/>
  <c r="M112" s="1"/>
  <c r="N112" s="1"/>
  <c r="K112"/>
  <c r="L112"/>
  <c r="I113"/>
  <c r="J113"/>
  <c r="K113"/>
  <c r="L113"/>
  <c r="I114"/>
  <c r="J114"/>
  <c r="M114" s="1"/>
  <c r="N114" s="1"/>
  <c r="K114"/>
  <c r="L114"/>
  <c r="I115"/>
  <c r="J115"/>
  <c r="K115"/>
  <c r="L115"/>
  <c r="I116"/>
  <c r="J116"/>
  <c r="M116" s="1"/>
  <c r="N116" s="1"/>
  <c r="K116"/>
  <c r="L116"/>
  <c r="I117"/>
  <c r="J117"/>
  <c r="K117"/>
  <c r="L117"/>
  <c r="I118"/>
  <c r="J118"/>
  <c r="M118" s="1"/>
  <c r="N118" s="1"/>
  <c r="K118"/>
  <c r="L118"/>
  <c r="I119"/>
  <c r="J119"/>
  <c r="K119"/>
  <c r="L119"/>
  <c r="I120"/>
  <c r="J120"/>
  <c r="M120" s="1"/>
  <c r="N120" s="1"/>
  <c r="K120"/>
  <c r="L120"/>
  <c r="I121"/>
  <c r="J121"/>
  <c r="K121"/>
  <c r="L121"/>
  <c r="I122"/>
  <c r="J122"/>
  <c r="M122" s="1"/>
  <c r="N122" s="1"/>
  <c r="K122"/>
  <c r="L122"/>
  <c r="I123"/>
  <c r="J123"/>
  <c r="K123"/>
  <c r="L123"/>
  <c r="I124"/>
  <c r="J124"/>
  <c r="M124" s="1"/>
  <c r="N124" s="1"/>
  <c r="K124"/>
  <c r="L124"/>
  <c r="I125"/>
  <c r="J125"/>
  <c r="K125"/>
  <c r="L125"/>
  <c r="I126"/>
  <c r="J126"/>
  <c r="M126" s="1"/>
  <c r="N126" s="1"/>
  <c r="K126"/>
  <c r="L126"/>
  <c r="I127"/>
  <c r="J127"/>
  <c r="K127"/>
  <c r="L127"/>
  <c r="I128"/>
  <c r="J128"/>
  <c r="M128" s="1"/>
  <c r="N128" s="1"/>
  <c r="K128"/>
  <c r="L128"/>
  <c r="I129"/>
  <c r="J129"/>
  <c r="K129"/>
  <c r="L129"/>
  <c r="I130"/>
  <c r="J130"/>
  <c r="M130" s="1"/>
  <c r="N130" s="1"/>
  <c r="K130"/>
  <c r="L130"/>
  <c r="I131"/>
  <c r="J131"/>
  <c r="K131"/>
  <c r="L131"/>
  <c r="I132"/>
  <c r="J132"/>
  <c r="M132" s="1"/>
  <c r="N132" s="1"/>
  <c r="K132"/>
  <c r="L132"/>
  <c r="I133"/>
  <c r="J133"/>
  <c r="K133"/>
  <c r="L133"/>
  <c r="I134"/>
  <c r="J134"/>
  <c r="M134" s="1"/>
  <c r="N134" s="1"/>
  <c r="K134"/>
  <c r="L134"/>
  <c r="I135"/>
  <c r="J135"/>
  <c r="K135"/>
  <c r="L135"/>
  <c r="I136"/>
  <c r="J136"/>
  <c r="M136" s="1"/>
  <c r="N136" s="1"/>
  <c r="K136"/>
  <c r="L136"/>
  <c r="I137"/>
  <c r="J137"/>
  <c r="K137"/>
  <c r="L137"/>
  <c r="I138"/>
  <c r="J138"/>
  <c r="M138" s="1"/>
  <c r="N138" s="1"/>
  <c r="K138"/>
  <c r="L138"/>
  <c r="I139"/>
  <c r="J139"/>
  <c r="K139"/>
  <c r="L139"/>
  <c r="I140"/>
  <c r="J140"/>
  <c r="M140" s="1"/>
  <c r="N140" s="1"/>
  <c r="K140"/>
  <c r="L140"/>
  <c r="I141"/>
  <c r="J141"/>
  <c r="K141"/>
  <c r="L141"/>
  <c r="I142"/>
  <c r="J142"/>
  <c r="M142" s="1"/>
  <c r="N142" s="1"/>
  <c r="K142"/>
  <c r="L142"/>
  <c r="I143"/>
  <c r="J143"/>
  <c r="K143"/>
  <c r="L143"/>
  <c r="I144"/>
  <c r="J144"/>
  <c r="M144" s="1"/>
  <c r="N144" s="1"/>
  <c r="K144"/>
  <c r="L144"/>
  <c r="I145"/>
  <c r="J145"/>
  <c r="K145"/>
  <c r="L145"/>
  <c r="I146"/>
  <c r="J146"/>
  <c r="M146" s="1"/>
  <c r="N146" s="1"/>
  <c r="K146"/>
  <c r="L146"/>
  <c r="I147"/>
  <c r="J147"/>
  <c r="K147"/>
  <c r="L147"/>
  <c r="I148"/>
  <c r="J148"/>
  <c r="M148" s="1"/>
  <c r="N148" s="1"/>
  <c r="K148"/>
  <c r="L148"/>
  <c r="I149"/>
  <c r="J149"/>
  <c r="K149"/>
  <c r="L149"/>
  <c r="I150"/>
  <c r="J150"/>
  <c r="M150" s="1"/>
  <c r="N150" s="1"/>
  <c r="K150"/>
  <c r="L150"/>
  <c r="I151"/>
  <c r="J151"/>
  <c r="K151"/>
  <c r="L151"/>
  <c r="I152"/>
  <c r="J152"/>
  <c r="M152" s="1"/>
  <c r="N152" s="1"/>
  <c r="K152"/>
  <c r="L152"/>
  <c r="I153"/>
  <c r="J153"/>
  <c r="K153"/>
  <c r="L153"/>
  <c r="I154"/>
  <c r="J154"/>
  <c r="M154" s="1"/>
  <c r="N154" s="1"/>
  <c r="K154"/>
  <c r="L154"/>
  <c r="I155"/>
  <c r="J155"/>
  <c r="K155"/>
  <c r="L155"/>
  <c r="I156"/>
  <c r="J156"/>
  <c r="M156" s="1"/>
  <c r="N156" s="1"/>
  <c r="K156"/>
  <c r="L156"/>
  <c r="I157"/>
  <c r="J157"/>
  <c r="K157"/>
  <c r="L157"/>
  <c r="I158"/>
  <c r="J158"/>
  <c r="M158" s="1"/>
  <c r="N158" s="1"/>
  <c r="K158"/>
  <c r="L158"/>
  <c r="I159"/>
  <c r="J159"/>
  <c r="K159"/>
  <c r="L159"/>
  <c r="I160"/>
  <c r="J160"/>
  <c r="M160" s="1"/>
  <c r="N160" s="1"/>
  <c r="K160"/>
  <c r="L160"/>
  <c r="I161"/>
  <c r="J161"/>
  <c r="K161"/>
  <c r="L161"/>
  <c r="I162"/>
  <c r="J162"/>
  <c r="M162" s="1"/>
  <c r="N162" s="1"/>
  <c r="K162"/>
  <c r="L162"/>
  <c r="I163"/>
  <c r="J163"/>
  <c r="K163"/>
  <c r="L163"/>
  <c r="I164"/>
  <c r="J164"/>
  <c r="M164" s="1"/>
  <c r="N164" s="1"/>
  <c r="K164"/>
  <c r="L164"/>
  <c r="I165"/>
  <c r="J165"/>
  <c r="K165"/>
  <c r="L165"/>
  <c r="I166"/>
  <c r="J166"/>
  <c r="M166" s="1"/>
  <c r="N166" s="1"/>
  <c r="K166"/>
  <c r="L166"/>
  <c r="I167"/>
  <c r="J167"/>
  <c r="K167"/>
  <c r="L167"/>
  <c r="I168"/>
  <c r="J168"/>
  <c r="M168" s="1"/>
  <c r="N168" s="1"/>
  <c r="K168"/>
  <c r="L168"/>
  <c r="I169"/>
  <c r="J169"/>
  <c r="K169"/>
  <c r="L169"/>
  <c r="I170"/>
  <c r="J170"/>
  <c r="M170" s="1"/>
  <c r="N170" s="1"/>
  <c r="K170"/>
  <c r="L170"/>
  <c r="I171"/>
  <c r="J171"/>
  <c r="K171"/>
  <c r="L171"/>
  <c r="I172"/>
  <c r="J172"/>
  <c r="M172" s="1"/>
  <c r="N172" s="1"/>
  <c r="K172"/>
  <c r="L172"/>
  <c r="I173"/>
  <c r="J173"/>
  <c r="K173"/>
  <c r="L173"/>
  <c r="I174"/>
  <c r="J174"/>
  <c r="M174" s="1"/>
  <c r="N174" s="1"/>
  <c r="K174"/>
  <c r="L174"/>
  <c r="I175"/>
  <c r="J175"/>
  <c r="K175"/>
  <c r="L175"/>
  <c r="I176"/>
  <c r="J176"/>
  <c r="M176" s="1"/>
  <c r="N176" s="1"/>
  <c r="K176"/>
  <c r="L176"/>
  <c r="I177"/>
  <c r="J177"/>
  <c r="K177"/>
  <c r="L177"/>
  <c r="I178"/>
  <c r="J178"/>
  <c r="M178" s="1"/>
  <c r="N178" s="1"/>
  <c r="K178"/>
  <c r="L178"/>
  <c r="I179"/>
  <c r="J179"/>
  <c r="K179"/>
  <c r="L179"/>
  <c r="I180"/>
  <c r="J180"/>
  <c r="M180" s="1"/>
  <c r="N180" s="1"/>
  <c r="K180"/>
  <c r="L180"/>
  <c r="I181"/>
  <c r="J181"/>
  <c r="K181"/>
  <c r="L181"/>
  <c r="I182"/>
  <c r="J182"/>
  <c r="M182" s="1"/>
  <c r="N182" s="1"/>
  <c r="K182"/>
  <c r="L182"/>
  <c r="I183"/>
  <c r="J183"/>
  <c r="K183"/>
  <c r="L183"/>
  <c r="I184"/>
  <c r="J184"/>
  <c r="M184" s="1"/>
  <c r="N184" s="1"/>
  <c r="K184"/>
  <c r="L184"/>
  <c r="I185"/>
  <c r="J185"/>
  <c r="K185"/>
  <c r="L185"/>
  <c r="I186"/>
  <c r="J186"/>
  <c r="M186" s="1"/>
  <c r="N186" s="1"/>
  <c r="K186"/>
  <c r="L186"/>
  <c r="I187"/>
  <c r="J187"/>
  <c r="K187"/>
  <c r="L187"/>
  <c r="I188"/>
  <c r="J188"/>
  <c r="M188" s="1"/>
  <c r="N188" s="1"/>
  <c r="K188"/>
  <c r="L188"/>
  <c r="I189"/>
  <c r="J189"/>
  <c r="K189"/>
  <c r="L189"/>
  <c r="I190"/>
  <c r="J190"/>
  <c r="M190" s="1"/>
  <c r="N190" s="1"/>
  <c r="K190"/>
  <c r="L190"/>
  <c r="I191"/>
  <c r="J191"/>
  <c r="K191"/>
  <c r="L191"/>
  <c r="I192"/>
  <c r="J192"/>
  <c r="M192" s="1"/>
  <c r="N192" s="1"/>
  <c r="K192"/>
  <c r="L192"/>
  <c r="I193"/>
  <c r="J193"/>
  <c r="K193"/>
  <c r="L193"/>
  <c r="I194"/>
  <c r="J194"/>
  <c r="M194" s="1"/>
  <c r="N194" s="1"/>
  <c r="K194"/>
  <c r="L194"/>
  <c r="I195"/>
  <c r="J195"/>
  <c r="K195"/>
  <c r="L195"/>
  <c r="I196"/>
  <c r="J196"/>
  <c r="M196" s="1"/>
  <c r="N196" s="1"/>
  <c r="K196"/>
  <c r="L196"/>
  <c r="I197"/>
  <c r="J197"/>
  <c r="K197"/>
  <c r="L197"/>
  <c r="I198"/>
  <c r="J198"/>
  <c r="M198" s="1"/>
  <c r="N198" s="1"/>
  <c r="K198"/>
  <c r="L198"/>
  <c r="I199"/>
  <c r="J199"/>
  <c r="K199"/>
  <c r="L199"/>
  <c r="I200"/>
  <c r="J200"/>
  <c r="M200" s="1"/>
  <c r="N200" s="1"/>
  <c r="K200"/>
  <c r="L200"/>
  <c r="I201"/>
  <c r="J201"/>
  <c r="K201"/>
  <c r="L201"/>
  <c r="I202"/>
  <c r="J202"/>
  <c r="M202" s="1"/>
  <c r="N202" s="1"/>
  <c r="K202"/>
  <c r="L202"/>
  <c r="I203"/>
  <c r="J203"/>
  <c r="K203"/>
  <c r="L203"/>
  <c r="I204"/>
  <c r="J204"/>
  <c r="M204" s="1"/>
  <c r="N204" s="1"/>
  <c r="K204"/>
  <c r="L204"/>
  <c r="I205"/>
  <c r="J205"/>
  <c r="K205"/>
  <c r="L205"/>
  <c r="I206"/>
  <c r="J206"/>
  <c r="M206" s="1"/>
  <c r="N206" s="1"/>
  <c r="K206"/>
  <c r="L206"/>
  <c r="I207"/>
  <c r="J207"/>
  <c r="K207"/>
  <c r="L207"/>
  <c r="I208"/>
  <c r="J208"/>
  <c r="M208" s="1"/>
  <c r="N208" s="1"/>
  <c r="K208"/>
  <c r="L208"/>
  <c r="I209"/>
  <c r="J209"/>
  <c r="K209"/>
  <c r="L209"/>
  <c r="I210"/>
  <c r="J210"/>
  <c r="M210" s="1"/>
  <c r="N210" s="1"/>
  <c r="K210"/>
  <c r="L210"/>
  <c r="I211"/>
  <c r="J211"/>
  <c r="K211"/>
  <c r="L211"/>
  <c r="I212"/>
  <c r="J212"/>
  <c r="M212" s="1"/>
  <c r="N212" s="1"/>
  <c r="K212"/>
  <c r="L212"/>
  <c r="I213"/>
  <c r="J213"/>
  <c r="K213"/>
  <c r="L213"/>
  <c r="I214"/>
  <c r="J214"/>
  <c r="M214" s="1"/>
  <c r="N214" s="1"/>
  <c r="K214"/>
  <c r="L214"/>
  <c r="I215"/>
  <c r="J215"/>
  <c r="K215"/>
  <c r="L215"/>
  <c r="I216"/>
  <c r="J216"/>
  <c r="M216" s="1"/>
  <c r="N216" s="1"/>
  <c r="K216"/>
  <c r="L216"/>
  <c r="I217"/>
  <c r="J217"/>
  <c r="K217"/>
  <c r="L217"/>
  <c r="I218"/>
  <c r="J218"/>
  <c r="M218" s="1"/>
  <c r="N218" s="1"/>
  <c r="K218"/>
  <c r="L218"/>
  <c r="I219"/>
  <c r="J219"/>
  <c r="K219"/>
  <c r="L219"/>
  <c r="I220"/>
  <c r="J220"/>
  <c r="M220" s="1"/>
  <c r="N220" s="1"/>
  <c r="K220"/>
  <c r="L220"/>
  <c r="I221"/>
  <c r="J221"/>
  <c r="K221"/>
  <c r="L221"/>
  <c r="I222"/>
  <c r="J222"/>
  <c r="M222" s="1"/>
  <c r="N222" s="1"/>
  <c r="K222"/>
  <c r="L222"/>
  <c r="I223"/>
  <c r="J223"/>
  <c r="K223"/>
  <c r="L223"/>
  <c r="I224"/>
  <c r="J224"/>
  <c r="M224" s="1"/>
  <c r="N224" s="1"/>
  <c r="K224"/>
  <c r="L224"/>
  <c r="I225"/>
  <c r="J225"/>
  <c r="K225"/>
  <c r="L225"/>
  <c r="I226"/>
  <c r="J226"/>
  <c r="M226" s="1"/>
  <c r="N226" s="1"/>
  <c r="K226"/>
  <c r="L226"/>
  <c r="I227"/>
  <c r="J227"/>
  <c r="K227"/>
  <c r="L227"/>
  <c r="I228"/>
  <c r="J228"/>
  <c r="M228" s="1"/>
  <c r="N228" s="1"/>
  <c r="K228"/>
  <c r="L228"/>
  <c r="I229"/>
  <c r="J229"/>
  <c r="K229"/>
  <c r="L229"/>
  <c r="I230"/>
  <c r="J230"/>
  <c r="M230" s="1"/>
  <c r="N230" s="1"/>
  <c r="K230"/>
  <c r="L230"/>
  <c r="I231"/>
  <c r="J231"/>
  <c r="K231"/>
  <c r="L231"/>
  <c r="I232"/>
  <c r="J232"/>
  <c r="M232" s="1"/>
  <c r="N232" s="1"/>
  <c r="K232"/>
  <c r="L232"/>
  <c r="I233"/>
  <c r="J233"/>
  <c r="K233"/>
  <c r="L233"/>
  <c r="I234"/>
  <c r="J234"/>
  <c r="M234" s="1"/>
  <c r="N234" s="1"/>
  <c r="K234"/>
  <c r="L234"/>
  <c r="I235"/>
  <c r="J235"/>
  <c r="K235"/>
  <c r="L235"/>
  <c r="I236"/>
  <c r="J236"/>
  <c r="M236" s="1"/>
  <c r="N236" s="1"/>
  <c r="K236"/>
  <c r="L236"/>
  <c r="I237"/>
  <c r="J237"/>
  <c r="K237"/>
  <c r="L237"/>
  <c r="I238"/>
  <c r="J238"/>
  <c r="M238" s="1"/>
  <c r="N238" s="1"/>
  <c r="K238"/>
  <c r="L238"/>
  <c r="I239"/>
  <c r="J239"/>
  <c r="K239"/>
  <c r="L239"/>
  <c r="I240"/>
  <c r="J240"/>
  <c r="M240" s="1"/>
  <c r="N240" s="1"/>
  <c r="K240"/>
  <c r="L240"/>
  <c r="I241"/>
  <c r="J241"/>
  <c r="K241"/>
  <c r="L241"/>
  <c r="I242"/>
  <c r="J242"/>
  <c r="M242" s="1"/>
  <c r="N242" s="1"/>
  <c r="K242"/>
  <c r="L242"/>
  <c r="I243"/>
  <c r="J243"/>
  <c r="K243"/>
  <c r="L243"/>
  <c r="I244"/>
  <c r="J244"/>
  <c r="M244" s="1"/>
  <c r="N244" s="1"/>
  <c r="K244"/>
  <c r="L244"/>
  <c r="I245"/>
  <c r="J245"/>
  <c r="K245"/>
  <c r="L245"/>
  <c r="I246"/>
  <c r="J246"/>
  <c r="M246" s="1"/>
  <c r="N246" s="1"/>
  <c r="K246"/>
  <c r="L246"/>
  <c r="I247"/>
  <c r="J247"/>
  <c r="K247"/>
  <c r="L247"/>
  <c r="I248"/>
  <c r="J248"/>
  <c r="M248" s="1"/>
  <c r="N248" s="1"/>
  <c r="K248"/>
  <c r="L248"/>
  <c r="I249"/>
  <c r="J249"/>
  <c r="K249"/>
  <c r="L249"/>
  <c r="I250"/>
  <c r="J250"/>
  <c r="M250" s="1"/>
  <c r="N250" s="1"/>
  <c r="K250"/>
  <c r="L250"/>
  <c r="I251"/>
  <c r="J251"/>
  <c r="K251"/>
  <c r="L251"/>
  <c r="I252"/>
  <c r="J252"/>
  <c r="M252" s="1"/>
  <c r="N252" s="1"/>
  <c r="K252"/>
  <c r="L252"/>
  <c r="I253"/>
  <c r="J253"/>
  <c r="K253"/>
  <c r="L253"/>
  <c r="I254"/>
  <c r="J254"/>
  <c r="M254" s="1"/>
  <c r="N254" s="1"/>
  <c r="K254"/>
  <c r="L254"/>
  <c r="I255"/>
  <c r="J255"/>
  <c r="K255"/>
  <c r="L255"/>
  <c r="I256"/>
  <c r="J256"/>
  <c r="M256" s="1"/>
  <c r="N256" s="1"/>
  <c r="K256"/>
  <c r="L256"/>
  <c r="I257"/>
  <c r="J257"/>
  <c r="K257"/>
  <c r="L257"/>
  <c r="I258"/>
  <c r="J258"/>
  <c r="M258" s="1"/>
  <c r="N258" s="1"/>
  <c r="K258"/>
  <c r="L258"/>
  <c r="I259"/>
  <c r="J259"/>
  <c r="K259"/>
  <c r="L259"/>
  <c r="I260"/>
  <c r="J260"/>
  <c r="M260" s="1"/>
  <c r="N260" s="1"/>
  <c r="K260"/>
  <c r="L260"/>
  <c r="I261"/>
  <c r="J261"/>
  <c r="K261"/>
  <c r="L261"/>
  <c r="I262"/>
  <c r="J262"/>
  <c r="M262" s="1"/>
  <c r="N262" s="1"/>
  <c r="K262"/>
  <c r="L262"/>
  <c r="I263"/>
  <c r="J263"/>
  <c r="K263"/>
  <c r="L263"/>
  <c r="I264"/>
  <c r="J264"/>
  <c r="M264" s="1"/>
  <c r="N264" s="1"/>
  <c r="K264"/>
  <c r="L264"/>
  <c r="I265"/>
  <c r="J265"/>
  <c r="K265"/>
  <c r="L265"/>
  <c r="I266"/>
  <c r="J266"/>
  <c r="M266" s="1"/>
  <c r="N266" s="1"/>
  <c r="K266"/>
  <c r="L266"/>
  <c r="I267"/>
  <c r="J267"/>
  <c r="K267"/>
  <c r="L267"/>
  <c r="I268"/>
  <c r="J268"/>
  <c r="M268" s="1"/>
  <c r="N268" s="1"/>
  <c r="K268"/>
  <c r="L268"/>
  <c r="I269"/>
  <c r="J269"/>
  <c r="K269"/>
  <c r="L269"/>
  <c r="I270"/>
  <c r="J270"/>
  <c r="M270" s="1"/>
  <c r="N270" s="1"/>
  <c r="K270"/>
  <c r="L270"/>
  <c r="I271"/>
  <c r="J271"/>
  <c r="K271"/>
  <c r="L271"/>
  <c r="I272"/>
  <c r="J272"/>
  <c r="M272" s="1"/>
  <c r="N272" s="1"/>
  <c r="K272"/>
  <c r="L272"/>
  <c r="I273"/>
  <c r="J273"/>
  <c r="K273"/>
  <c r="L273"/>
  <c r="I274"/>
  <c r="J274"/>
  <c r="M274" s="1"/>
  <c r="N274" s="1"/>
  <c r="K274"/>
  <c r="L274"/>
  <c r="I275"/>
  <c r="J275"/>
  <c r="K275"/>
  <c r="L275"/>
  <c r="I276"/>
  <c r="J276"/>
  <c r="M276" s="1"/>
  <c r="N276" s="1"/>
  <c r="K276"/>
  <c r="L276"/>
  <c r="I277"/>
  <c r="J277"/>
  <c r="K277"/>
  <c r="L277"/>
  <c r="I278"/>
  <c r="J278"/>
  <c r="M278" s="1"/>
  <c r="N278" s="1"/>
  <c r="K278"/>
  <c r="L278"/>
  <c r="I279"/>
  <c r="J279"/>
  <c r="K279"/>
  <c r="L279"/>
  <c r="I280"/>
  <c r="J280"/>
  <c r="M280" s="1"/>
  <c r="N280" s="1"/>
  <c r="K280"/>
  <c r="L280"/>
  <c r="I281"/>
  <c r="J281"/>
  <c r="K281"/>
  <c r="L281"/>
  <c r="I282"/>
  <c r="J282"/>
  <c r="K282"/>
  <c r="L282"/>
  <c r="I283"/>
  <c r="J283"/>
  <c r="K283"/>
  <c r="L283"/>
  <c r="I284"/>
  <c r="J284"/>
  <c r="K284"/>
  <c r="L284"/>
  <c r="I285"/>
  <c r="J285"/>
  <c r="K285"/>
  <c r="L285"/>
  <c r="I286"/>
  <c r="J286"/>
  <c r="K286"/>
  <c r="L286"/>
  <c r="I287"/>
  <c r="J287"/>
  <c r="K287"/>
  <c r="L287"/>
  <c r="I288"/>
  <c r="J288"/>
  <c r="K288"/>
  <c r="L288"/>
  <c r="I289"/>
  <c r="J289"/>
  <c r="L289"/>
  <c r="I290"/>
  <c r="J290"/>
  <c r="K290"/>
  <c r="L290"/>
  <c r="I291"/>
  <c r="J291"/>
  <c r="K291"/>
  <c r="L291"/>
  <c r="I292"/>
  <c r="J292"/>
  <c r="K292"/>
  <c r="L292"/>
  <c r="I293"/>
  <c r="J293"/>
  <c r="K293"/>
  <c r="L293"/>
  <c r="I294"/>
  <c r="J294"/>
  <c r="K294"/>
  <c r="L294"/>
  <c r="I295"/>
  <c r="J295"/>
  <c r="K295"/>
  <c r="L295"/>
  <c r="I296"/>
  <c r="J296"/>
  <c r="K296"/>
  <c r="L296"/>
  <c r="I297"/>
  <c r="J297"/>
  <c r="K297"/>
  <c r="L297"/>
  <c r="I298"/>
  <c r="J298"/>
  <c r="K298"/>
  <c r="L298"/>
  <c r="I299"/>
  <c r="J299"/>
  <c r="K299"/>
  <c r="L299"/>
  <c r="I300"/>
  <c r="J300"/>
  <c r="K300"/>
  <c r="L300"/>
  <c r="I301"/>
  <c r="J301"/>
  <c r="K301"/>
  <c r="L301"/>
  <c r="I302"/>
  <c r="J302"/>
  <c r="K302"/>
  <c r="L302"/>
  <c r="I303"/>
  <c r="J303"/>
  <c r="K303"/>
  <c r="L303"/>
  <c r="I304"/>
  <c r="J304"/>
  <c r="K304"/>
  <c r="L304"/>
  <c r="I305"/>
  <c r="J305"/>
  <c r="K305"/>
  <c r="L305"/>
  <c r="I306"/>
  <c r="J306"/>
  <c r="K306"/>
  <c r="L306"/>
  <c r="I307"/>
  <c r="J307"/>
  <c r="K307"/>
  <c r="L307"/>
  <c r="I308"/>
  <c r="J308"/>
  <c r="K308"/>
  <c r="L308"/>
  <c r="I309"/>
  <c r="J309"/>
  <c r="K309"/>
  <c r="L309"/>
  <c r="I310"/>
  <c r="J310"/>
  <c r="K310"/>
  <c r="L310"/>
  <c r="I311"/>
  <c r="J311"/>
  <c r="K311"/>
  <c r="L311"/>
  <c r="I312"/>
  <c r="J312"/>
  <c r="K312"/>
  <c r="L312"/>
  <c r="I313"/>
  <c r="J313"/>
  <c r="K313"/>
  <c r="L313"/>
  <c r="I314"/>
  <c r="J314"/>
  <c r="M314" s="1"/>
  <c r="N314" s="1"/>
  <c r="K314"/>
  <c r="L314"/>
  <c r="I315"/>
  <c r="J315"/>
  <c r="K315"/>
  <c r="L315"/>
  <c r="I316"/>
  <c r="J316"/>
  <c r="K316"/>
  <c r="L316"/>
  <c r="I317"/>
  <c r="J317"/>
  <c r="K317"/>
  <c r="L317"/>
  <c r="I318"/>
  <c r="J318"/>
  <c r="M318" s="1"/>
  <c r="N318" s="1"/>
  <c r="K318"/>
  <c r="L318"/>
  <c r="I319"/>
  <c r="J319"/>
  <c r="K319"/>
  <c r="L319"/>
  <c r="I320"/>
  <c r="J320"/>
  <c r="K320"/>
  <c r="L320"/>
  <c r="I321"/>
  <c r="J321"/>
  <c r="K321"/>
  <c r="L321"/>
  <c r="I322"/>
  <c r="J322"/>
  <c r="M322" s="1"/>
  <c r="N322" s="1"/>
  <c r="K322"/>
  <c r="L322"/>
  <c r="I323"/>
  <c r="J323"/>
  <c r="K323"/>
  <c r="L323"/>
  <c r="I324"/>
  <c r="J324"/>
  <c r="K324"/>
  <c r="L324"/>
  <c r="I325"/>
  <c r="J325"/>
  <c r="K325"/>
  <c r="L325"/>
  <c r="I326"/>
  <c r="J326"/>
  <c r="M326" s="1"/>
  <c r="N326" s="1"/>
  <c r="K326"/>
  <c r="L326"/>
  <c r="I327"/>
  <c r="J327"/>
  <c r="K327"/>
  <c r="L327"/>
  <c r="I328"/>
  <c r="J328"/>
  <c r="K328"/>
  <c r="L328"/>
  <c r="I329"/>
  <c r="J329"/>
  <c r="K329"/>
  <c r="L329"/>
  <c r="I330"/>
  <c r="J330"/>
  <c r="K330"/>
  <c r="L330"/>
  <c r="I331"/>
  <c r="J331"/>
  <c r="K331"/>
  <c r="L331"/>
  <c r="I332"/>
  <c r="J332"/>
  <c r="K332"/>
  <c r="L332"/>
  <c r="I333"/>
  <c r="J333"/>
  <c r="K333"/>
  <c r="L333"/>
  <c r="I334"/>
  <c r="J334"/>
  <c r="K334"/>
  <c r="L334"/>
  <c r="I335"/>
  <c r="J335"/>
  <c r="K335"/>
  <c r="L335"/>
  <c r="I336"/>
  <c r="J336"/>
  <c r="K336"/>
  <c r="L336"/>
  <c r="I337"/>
  <c r="J337"/>
  <c r="K337"/>
  <c r="L337"/>
  <c r="I338"/>
  <c r="J338"/>
  <c r="K338"/>
  <c r="L338"/>
  <c r="I339"/>
  <c r="J339"/>
  <c r="K339"/>
  <c r="L339"/>
  <c r="I340"/>
  <c r="J340"/>
  <c r="K340"/>
  <c r="L340"/>
  <c r="I341"/>
  <c r="J341"/>
  <c r="K341"/>
  <c r="L341"/>
  <c r="I342"/>
  <c r="J342"/>
  <c r="K342"/>
  <c r="L342"/>
  <c r="I343"/>
  <c r="J343"/>
  <c r="K343"/>
  <c r="L343"/>
  <c r="I344"/>
  <c r="J344"/>
  <c r="K344"/>
  <c r="L344"/>
  <c r="I345"/>
  <c r="J345"/>
  <c r="K345"/>
  <c r="L345"/>
  <c r="I346"/>
  <c r="J346"/>
  <c r="K346"/>
  <c r="L346"/>
  <c r="I347"/>
  <c r="J347"/>
  <c r="K347"/>
  <c r="L347"/>
  <c r="I348"/>
  <c r="J348"/>
  <c r="K348"/>
  <c r="L348"/>
  <c r="I349"/>
  <c r="J349"/>
  <c r="K349"/>
  <c r="L349"/>
  <c r="I350"/>
  <c r="J350"/>
  <c r="K350"/>
  <c r="L350"/>
  <c r="I351"/>
  <c r="J351"/>
  <c r="K351"/>
  <c r="L351"/>
  <c r="I352"/>
  <c r="J352"/>
  <c r="K352"/>
  <c r="L352"/>
  <c r="I353"/>
  <c r="J353"/>
  <c r="K353"/>
  <c r="L353"/>
  <c r="I354"/>
  <c r="J354"/>
  <c r="K354"/>
  <c r="L354"/>
  <c r="I355"/>
  <c r="J355"/>
  <c r="K355"/>
  <c r="L355"/>
  <c r="I356"/>
  <c r="J356"/>
  <c r="K356"/>
  <c r="L356"/>
  <c r="I357"/>
  <c r="J357"/>
  <c r="K357"/>
  <c r="L357"/>
  <c r="I358"/>
  <c r="J358"/>
  <c r="K358"/>
  <c r="L358"/>
  <c r="I359"/>
  <c r="J359"/>
  <c r="K359"/>
  <c r="L359"/>
  <c r="I360"/>
  <c r="J360"/>
  <c r="K360"/>
  <c r="L360"/>
  <c r="I361"/>
  <c r="J361"/>
  <c r="K361"/>
  <c r="L361"/>
  <c r="P361"/>
  <c r="I362"/>
  <c r="J362"/>
  <c r="K362"/>
  <c r="L362"/>
  <c r="P362"/>
  <c r="I363"/>
  <c r="J363"/>
  <c r="K363"/>
  <c r="L363"/>
  <c r="P363"/>
  <c r="I364"/>
  <c r="J364"/>
  <c r="K364"/>
  <c r="L364"/>
  <c r="P364"/>
  <c r="I365"/>
  <c r="J365"/>
  <c r="K365"/>
  <c r="L365"/>
  <c r="P365"/>
  <c r="I366"/>
  <c r="J366"/>
  <c r="K366"/>
  <c r="L366"/>
  <c r="P366"/>
  <c r="I367"/>
  <c r="J367"/>
  <c r="K367"/>
  <c r="L367"/>
  <c r="P367"/>
  <c r="I368"/>
  <c r="J368"/>
  <c r="K368"/>
  <c r="L368"/>
  <c r="P368"/>
  <c r="I369"/>
  <c r="J369"/>
  <c r="K369"/>
  <c r="L369"/>
  <c r="P369"/>
  <c r="I370"/>
  <c r="J370"/>
  <c r="K370"/>
  <c r="L370"/>
  <c r="P370"/>
  <c r="I371"/>
  <c r="J371"/>
  <c r="K371"/>
  <c r="L371"/>
  <c r="P371"/>
  <c r="I372"/>
  <c r="J372"/>
  <c r="K372"/>
  <c r="L372"/>
  <c r="P372"/>
  <c r="I373"/>
  <c r="J373"/>
  <c r="K373"/>
  <c r="L373"/>
  <c r="P373"/>
  <c r="I374"/>
  <c r="J374"/>
  <c r="K374"/>
  <c r="L374"/>
  <c r="P374"/>
  <c r="I375"/>
  <c r="J375"/>
  <c r="K375"/>
  <c r="L375"/>
  <c r="P375"/>
  <c r="I376"/>
  <c r="J376"/>
  <c r="K376"/>
  <c r="L376"/>
  <c r="P376"/>
  <c r="I377"/>
  <c r="J377"/>
  <c r="K377"/>
  <c r="L377"/>
  <c r="P377"/>
  <c r="I378"/>
  <c r="J378"/>
  <c r="K378"/>
  <c r="L378"/>
  <c r="P378"/>
  <c r="I379"/>
  <c r="J379"/>
  <c r="K379"/>
  <c r="L379"/>
  <c r="P379"/>
  <c r="I380"/>
  <c r="J380"/>
  <c r="K380"/>
  <c r="L380"/>
  <c r="P380"/>
  <c r="I381"/>
  <c r="J381"/>
  <c r="K381"/>
  <c r="L381"/>
  <c r="P381"/>
  <c r="I382"/>
  <c r="J382"/>
  <c r="K382"/>
  <c r="L382"/>
  <c r="P382"/>
  <c r="I383"/>
  <c r="J383"/>
  <c r="K383"/>
  <c r="L383"/>
  <c r="P383"/>
  <c r="I384"/>
  <c r="J384"/>
  <c r="K384"/>
  <c r="L384"/>
  <c r="P384"/>
  <c r="I385"/>
  <c r="J385"/>
  <c r="K385"/>
  <c r="L385"/>
  <c r="P385"/>
  <c r="I386"/>
  <c r="J386"/>
  <c r="K386"/>
  <c r="L386"/>
  <c r="P386"/>
  <c r="I387"/>
  <c r="J387"/>
  <c r="K387"/>
  <c r="L387"/>
  <c r="P387"/>
  <c r="I388"/>
  <c r="J388"/>
  <c r="K388"/>
  <c r="L388"/>
  <c r="P388"/>
  <c r="J389"/>
  <c r="L389"/>
  <c r="P389"/>
  <c r="J390"/>
  <c r="K390"/>
  <c r="L390"/>
  <c r="P390"/>
  <c r="I391"/>
  <c r="J391"/>
  <c r="K391"/>
  <c r="L391"/>
  <c r="P391"/>
  <c r="I392"/>
  <c r="J392"/>
  <c r="K392"/>
  <c r="L392"/>
  <c r="P392"/>
  <c r="I393"/>
  <c r="J393"/>
  <c r="K393"/>
  <c r="L393"/>
  <c r="P393"/>
  <c r="I394"/>
  <c r="J394"/>
  <c r="K394"/>
  <c r="L394"/>
  <c r="P394"/>
  <c r="I395"/>
  <c r="J395"/>
  <c r="K395"/>
  <c r="L395"/>
  <c r="P395"/>
  <c r="I396"/>
  <c r="J396"/>
  <c r="K396"/>
  <c r="L396"/>
  <c r="P396"/>
  <c r="I397"/>
  <c r="J397"/>
  <c r="K397"/>
  <c r="L397"/>
  <c r="P397"/>
  <c r="I398"/>
  <c r="J398"/>
  <c r="K398"/>
  <c r="L398"/>
  <c r="P398"/>
  <c r="I399"/>
  <c r="J399"/>
  <c r="L399"/>
  <c r="P399"/>
  <c r="I400"/>
  <c r="J400"/>
  <c r="K400"/>
  <c r="L400"/>
  <c r="P400"/>
  <c r="I401"/>
  <c r="J401"/>
  <c r="K401"/>
  <c r="L401"/>
  <c r="P401"/>
  <c r="I402"/>
  <c r="J402"/>
  <c r="K402"/>
  <c r="L402"/>
  <c r="P402"/>
  <c r="I403"/>
  <c r="J403"/>
  <c r="K403"/>
  <c r="L403"/>
  <c r="P403"/>
  <c r="I404"/>
  <c r="J404"/>
  <c r="K404"/>
  <c r="L404"/>
  <c r="P404"/>
  <c r="I405"/>
  <c r="J405"/>
  <c r="K405"/>
  <c r="L405"/>
  <c r="P405"/>
  <c r="I406"/>
  <c r="J406"/>
  <c r="K406"/>
  <c r="L406"/>
  <c r="P406"/>
  <c r="I407"/>
  <c r="J407"/>
  <c r="K407"/>
  <c r="L407"/>
  <c r="P407"/>
  <c r="I408"/>
  <c r="J408"/>
  <c r="K408"/>
  <c r="L408"/>
  <c r="P408"/>
  <c r="I409"/>
  <c r="J409"/>
  <c r="K409"/>
  <c r="L409"/>
  <c r="P409"/>
  <c r="I410"/>
  <c r="J410"/>
  <c r="K410"/>
  <c r="L410"/>
  <c r="P410"/>
  <c r="I411"/>
  <c r="J411"/>
  <c r="K411"/>
  <c r="L411"/>
  <c r="P411"/>
  <c r="I412"/>
  <c r="J412"/>
  <c r="K412"/>
  <c r="L412"/>
  <c r="P412"/>
  <c r="I413"/>
  <c r="J413"/>
  <c r="K413"/>
  <c r="L413"/>
  <c r="P413"/>
  <c r="I414"/>
  <c r="J414"/>
  <c r="K414"/>
  <c r="L414"/>
  <c r="P414"/>
  <c r="I415"/>
  <c r="J415"/>
  <c r="K415"/>
  <c r="L415"/>
  <c r="P415"/>
  <c r="I416"/>
  <c r="J416"/>
  <c r="K416"/>
  <c r="L416"/>
  <c r="P416"/>
  <c r="I417"/>
  <c r="J417"/>
  <c r="K417"/>
  <c r="L417"/>
  <c r="P417"/>
  <c r="I418"/>
  <c r="J418"/>
  <c r="K418"/>
  <c r="L418"/>
  <c r="P418"/>
  <c r="I419"/>
  <c r="J419"/>
  <c r="K419"/>
  <c r="L419"/>
  <c r="P419"/>
  <c r="I420"/>
  <c r="J420"/>
  <c r="K420"/>
  <c r="L420"/>
  <c r="P420"/>
  <c r="I421"/>
  <c r="J421"/>
  <c r="K421"/>
  <c r="L421"/>
  <c r="P421"/>
  <c r="I422"/>
  <c r="J422"/>
  <c r="K422"/>
  <c r="L422"/>
  <c r="P422"/>
  <c r="I423"/>
  <c r="J423"/>
  <c r="K423"/>
  <c r="L423"/>
  <c r="P423"/>
  <c r="I424"/>
  <c r="J424"/>
  <c r="K424"/>
  <c r="L424"/>
  <c r="P424"/>
  <c r="I425"/>
  <c r="J425"/>
  <c r="K425"/>
  <c r="L425"/>
  <c r="P425"/>
  <c r="I426"/>
  <c r="J426"/>
  <c r="K426"/>
  <c r="L426"/>
  <c r="P426"/>
  <c r="I427"/>
  <c r="J427"/>
  <c r="K427"/>
  <c r="L427"/>
  <c r="P427"/>
  <c r="I428"/>
  <c r="J428"/>
  <c r="K428"/>
  <c r="L428"/>
  <c r="P428"/>
  <c r="I429"/>
  <c r="J429"/>
  <c r="M429" s="1"/>
  <c r="N429" s="1"/>
  <c r="K429"/>
  <c r="L429"/>
  <c r="P429"/>
  <c r="I430"/>
  <c r="J430"/>
  <c r="K430"/>
  <c r="L430"/>
  <c r="P430"/>
  <c r="I431"/>
  <c r="J431"/>
  <c r="K431"/>
  <c r="L431"/>
  <c r="P431"/>
  <c r="I432"/>
  <c r="J432"/>
  <c r="K432"/>
  <c r="L432"/>
  <c r="P432"/>
  <c r="I433"/>
  <c r="J433"/>
  <c r="M433" s="1"/>
  <c r="N433" s="1"/>
  <c r="K433"/>
  <c r="L433"/>
  <c r="P433"/>
  <c r="I434"/>
  <c r="J434"/>
  <c r="K434"/>
  <c r="L434"/>
  <c r="P434"/>
  <c r="I435"/>
  <c r="J435"/>
  <c r="K435"/>
  <c r="L435"/>
  <c r="P435"/>
  <c r="I436"/>
  <c r="J436"/>
  <c r="K436"/>
  <c r="L436"/>
  <c r="P436"/>
  <c r="I437"/>
  <c r="J437"/>
  <c r="M437" s="1"/>
  <c r="N437" s="1"/>
  <c r="K437"/>
  <c r="L437"/>
  <c r="P437"/>
  <c r="I438"/>
  <c r="J438"/>
  <c r="K438"/>
  <c r="L438"/>
  <c r="P438"/>
  <c r="I439"/>
  <c r="J439"/>
  <c r="K439"/>
  <c r="L439"/>
  <c r="P439"/>
  <c r="I440"/>
  <c r="J440"/>
  <c r="K440"/>
  <c r="L440"/>
  <c r="P440"/>
  <c r="I441"/>
  <c r="J441"/>
  <c r="M441" s="1"/>
  <c r="N441" s="1"/>
  <c r="K441"/>
  <c r="L441"/>
  <c r="P441"/>
  <c r="I442"/>
  <c r="J442"/>
  <c r="K442"/>
  <c r="L442"/>
  <c r="P442"/>
  <c r="I443"/>
  <c r="J443"/>
  <c r="K443"/>
  <c r="L443"/>
  <c r="P443"/>
  <c r="I444"/>
  <c r="J444"/>
  <c r="K444"/>
  <c r="L444"/>
  <c r="P444"/>
  <c r="I445"/>
  <c r="J445"/>
  <c r="M445" s="1"/>
  <c r="N445" s="1"/>
  <c r="K445"/>
  <c r="L445"/>
  <c r="P445"/>
  <c r="I446"/>
  <c r="J446"/>
  <c r="K446"/>
  <c r="L446"/>
  <c r="P446"/>
  <c r="I447"/>
  <c r="J447"/>
  <c r="K447"/>
  <c r="L447"/>
  <c r="P447"/>
  <c r="I448"/>
  <c r="J448"/>
  <c r="K448"/>
  <c r="L448"/>
  <c r="P448"/>
  <c r="I449"/>
  <c r="J449"/>
  <c r="M449" s="1"/>
  <c r="N449" s="1"/>
  <c r="K449"/>
  <c r="L449"/>
  <c r="P449"/>
  <c r="I450"/>
  <c r="J450"/>
  <c r="M450" s="1"/>
  <c r="N450" s="1"/>
  <c r="K450"/>
  <c r="L450"/>
  <c r="P450"/>
  <c r="I451"/>
  <c r="J451"/>
  <c r="M451" s="1"/>
  <c r="N451" s="1"/>
  <c r="K451"/>
  <c r="L451"/>
  <c r="P451"/>
  <c r="I452"/>
  <c r="J452"/>
  <c r="M452" s="1"/>
  <c r="N452" s="1"/>
  <c r="K452"/>
  <c r="L452"/>
  <c r="P452"/>
  <c r="I453"/>
  <c r="J453"/>
  <c r="M453" s="1"/>
  <c r="N453" s="1"/>
  <c r="K453"/>
  <c r="L453"/>
  <c r="P453"/>
  <c r="I454"/>
  <c r="J454"/>
  <c r="M454" s="1"/>
  <c r="N454" s="1"/>
  <c r="K454"/>
  <c r="L454"/>
  <c r="P454"/>
  <c r="I455"/>
  <c r="J455"/>
  <c r="M455" s="1"/>
  <c r="N455" s="1"/>
  <c r="K455"/>
  <c r="L455"/>
  <c r="P455"/>
  <c r="I456"/>
  <c r="J456"/>
  <c r="M456" s="1"/>
  <c r="N456" s="1"/>
  <c r="K456"/>
  <c r="L456"/>
  <c r="P456"/>
  <c r="I457"/>
  <c r="J457"/>
  <c r="M457" s="1"/>
  <c r="N457" s="1"/>
  <c r="K457"/>
  <c r="L457"/>
  <c r="P457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9" i="10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Z361" i="1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N9" i="1"/>
  <c r="Z9" i="10" s="1"/>
  <c r="N10" i="1"/>
  <c r="N11"/>
  <c r="N12"/>
  <c r="N13"/>
  <c r="Z13" i="10" s="1"/>
  <c r="N14" i="1"/>
  <c r="N15"/>
  <c r="N16"/>
  <c r="Z16" i="10" s="1"/>
  <c r="N17" i="1"/>
  <c r="Z17" i="10" s="1"/>
  <c r="N18" i="1"/>
  <c r="N19"/>
  <c r="N20"/>
  <c r="N21"/>
  <c r="Z21" i="10" s="1"/>
  <c r="N22" i="1"/>
  <c r="N23"/>
  <c r="N24"/>
  <c r="Z24" i="10" s="1"/>
  <c r="N25" i="1"/>
  <c r="Z25" i="10" s="1"/>
  <c r="N26" i="1"/>
  <c r="N27"/>
  <c r="N28"/>
  <c r="N29"/>
  <c r="Z29" i="10" s="1"/>
  <c r="N30" i="1"/>
  <c r="N31"/>
  <c r="N32"/>
  <c r="Z32" i="10" s="1"/>
  <c r="N33" i="1"/>
  <c r="Z33" i="10" s="1"/>
  <c r="N34" i="1"/>
  <c r="N35"/>
  <c r="N36"/>
  <c r="N37"/>
  <c r="Z37" i="10" s="1"/>
  <c r="N209" i="1"/>
  <c r="N38"/>
  <c r="N39"/>
  <c r="Z40" i="10" s="1"/>
  <c r="N40" i="1"/>
  <c r="Z41" i="10" s="1"/>
  <c r="N41" i="1"/>
  <c r="N42"/>
  <c r="N43"/>
  <c r="N44"/>
  <c r="Z45" i="10" s="1"/>
  <c r="N45" i="1"/>
  <c r="N46"/>
  <c r="N47"/>
  <c r="Z48" i="10" s="1"/>
  <c r="N48" i="1"/>
  <c r="Z49" i="10" s="1"/>
  <c r="N49" i="1"/>
  <c r="N50"/>
  <c r="N51"/>
  <c r="N52"/>
  <c r="Z53" i="10" s="1"/>
  <c r="N53" i="1"/>
  <c r="Z54" i="10" s="1"/>
  <c r="N54" i="1"/>
  <c r="N55"/>
  <c r="Z56" i="10" s="1"/>
  <c r="N56" i="1"/>
  <c r="Z57" i="10" s="1"/>
  <c r="N57" i="1"/>
  <c r="N58"/>
  <c r="N59"/>
  <c r="N60"/>
  <c r="Z61" i="10" s="1"/>
  <c r="N61" i="1"/>
  <c r="N62"/>
  <c r="N63"/>
  <c r="Z64" i="10" s="1"/>
  <c r="N64" i="1"/>
  <c r="Z65" i="10" s="1"/>
  <c r="N65" i="1"/>
  <c r="N66"/>
  <c r="N67"/>
  <c r="N68"/>
  <c r="Z69" i="10" s="1"/>
  <c r="N69" i="1"/>
  <c r="N70"/>
  <c r="N71"/>
  <c r="Z72" i="10" s="1"/>
  <c r="N72" i="1"/>
  <c r="Z73" i="10" s="1"/>
  <c r="N73" i="1"/>
  <c r="N74"/>
  <c r="N75"/>
  <c r="Z76" i="10" s="1"/>
  <c r="N76" i="1"/>
  <c r="Z77" i="10" s="1"/>
  <c r="N77" i="1"/>
  <c r="N78"/>
  <c r="N79"/>
  <c r="Z80" i="10" s="1"/>
  <c r="N80" i="1"/>
  <c r="Z81" i="10" s="1"/>
  <c r="N81" i="1"/>
  <c r="N82"/>
  <c r="N83"/>
  <c r="N84"/>
  <c r="Z85" i="10" s="1"/>
  <c r="N85" i="1"/>
  <c r="N86"/>
  <c r="N87"/>
  <c r="Z88" i="10" s="1"/>
  <c r="N88" i="1"/>
  <c r="Z89" i="10" s="1"/>
  <c r="N89" i="1"/>
  <c r="N90"/>
  <c r="N91"/>
  <c r="N92"/>
  <c r="Z93" i="10" s="1"/>
  <c r="N93" i="1"/>
  <c r="N94"/>
  <c r="N95"/>
  <c r="Z96" i="10" s="1"/>
  <c r="N96" i="1"/>
  <c r="Z97" i="10" s="1"/>
  <c r="N97" i="1"/>
  <c r="N98"/>
  <c r="N99"/>
  <c r="N100"/>
  <c r="Z101" i="10" s="1"/>
  <c r="N101" i="1"/>
  <c r="N102"/>
  <c r="N103"/>
  <c r="Z104" i="10" s="1"/>
  <c r="N104" i="1"/>
  <c r="Z105" i="10" s="1"/>
  <c r="N105" i="1"/>
  <c r="N106"/>
  <c r="N107"/>
  <c r="N108"/>
  <c r="Z109" i="10" s="1"/>
  <c r="N109" i="1"/>
  <c r="N110"/>
  <c r="N111"/>
  <c r="Z112" i="10" s="1"/>
  <c r="N112" i="1"/>
  <c r="Z113" i="10" s="1"/>
  <c r="N113" i="1"/>
  <c r="N114"/>
  <c r="N115"/>
  <c r="N116"/>
  <c r="Z117" i="10" s="1"/>
  <c r="N117" i="1"/>
  <c r="Z118" i="10" s="1"/>
  <c r="N118" i="1"/>
  <c r="N119"/>
  <c r="Z120" i="10" s="1"/>
  <c r="N120" i="1"/>
  <c r="Z121" i="10" s="1"/>
  <c r="N121" i="1"/>
  <c r="N122"/>
  <c r="N123"/>
  <c r="N124"/>
  <c r="Z125" i="10" s="1"/>
  <c r="N125" i="1"/>
  <c r="N126"/>
  <c r="N127"/>
  <c r="Z128" i="10" s="1"/>
  <c r="N128" i="1"/>
  <c r="Z129" i="10" s="1"/>
  <c r="N129" i="1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Z248" i="10" s="1"/>
  <c r="N249" i="1"/>
  <c r="Z249" i="10" s="1"/>
  <c r="N250" i="1"/>
  <c r="N251"/>
  <c r="N252"/>
  <c r="Z252" i="10" s="1"/>
  <c r="N253" i="1"/>
  <c r="Z253" i="10" s="1"/>
  <c r="N254" i="1"/>
  <c r="N255"/>
  <c r="N256"/>
  <c r="Z256" i="10" s="1"/>
  <c r="N257" i="1"/>
  <c r="Z257" i="10" s="1"/>
  <c r="N258" i="1"/>
  <c r="N259"/>
  <c r="N260"/>
  <c r="Z260" i="10" s="1"/>
  <c r="N261" i="1"/>
  <c r="Z261" i="10" s="1"/>
  <c r="N262" i="1"/>
  <c r="N263"/>
  <c r="N264"/>
  <c r="Z264" i="10" s="1"/>
  <c r="N265" i="1"/>
  <c r="Z265" i="10" s="1"/>
  <c r="N266" i="1"/>
  <c r="N267"/>
  <c r="N268"/>
  <c r="Z268" i="10" s="1"/>
  <c r="N269" i="1"/>
  <c r="Z269" i="10" s="1"/>
  <c r="N270" i="1"/>
  <c r="N271"/>
  <c r="N272"/>
  <c r="N273"/>
  <c r="Z273" i="10" s="1"/>
  <c r="N274" i="1"/>
  <c r="N275"/>
  <c r="Z275" i="10" s="1"/>
  <c r="N276" i="1"/>
  <c r="Z276" i="10" s="1"/>
  <c r="N277" i="1"/>
  <c r="Z277" i="10" s="1"/>
  <c r="N278" i="1"/>
  <c r="Z278" i="10" s="1"/>
  <c r="N279" i="1"/>
  <c r="Z279" i="10" s="1"/>
  <c r="N280" i="1"/>
  <c r="N281"/>
  <c r="Z281" i="10" s="1"/>
  <c r="N282" i="1"/>
  <c r="N283"/>
  <c r="N284"/>
  <c r="N285"/>
  <c r="N286"/>
  <c r="N287"/>
  <c r="N288"/>
  <c r="N289"/>
  <c r="Z289" i="10" s="1"/>
  <c r="N290" i="1"/>
  <c r="N291"/>
  <c r="N292"/>
  <c r="Z292" i="10" s="1"/>
  <c r="N293" i="1"/>
  <c r="Z293" i="10" s="1"/>
  <c r="N294" i="1"/>
  <c r="Z294" i="10" s="1"/>
  <c r="N296" i="1"/>
  <c r="Z295" i="10" s="1"/>
  <c r="N295" i="1"/>
  <c r="Z296" i="10" s="1"/>
  <c r="N297" i="1"/>
  <c r="Z297" i="10" s="1"/>
  <c r="N298" i="1"/>
  <c r="N299"/>
  <c r="N300"/>
  <c r="N301"/>
  <c r="N302"/>
  <c r="N303"/>
  <c r="N304"/>
  <c r="N305"/>
  <c r="N306"/>
  <c r="N307"/>
  <c r="Z307" i="10" s="1"/>
  <c r="N308" i="1"/>
  <c r="Z308" i="10" s="1"/>
  <c r="N309" i="1"/>
  <c r="Z309" i="10" s="1"/>
  <c r="N310" i="1"/>
  <c r="Z310" i="10" s="1"/>
  <c r="N311" i="1"/>
  <c r="Z311" i="10" s="1"/>
  <c r="N312" i="1"/>
  <c r="Z312" i="10" s="1"/>
  <c r="N313" i="1"/>
  <c r="N314"/>
  <c r="N315"/>
  <c r="N316"/>
  <c r="N317"/>
  <c r="N318"/>
  <c r="N319"/>
  <c r="N320"/>
  <c r="N321"/>
  <c r="Z321" i="10" s="1"/>
  <c r="N322" i="1"/>
  <c r="N323"/>
  <c r="Z323" i="10" s="1"/>
  <c r="N324" i="1"/>
  <c r="Z324" i="10" s="1"/>
  <c r="N326" i="1"/>
  <c r="Z325" i="10" s="1"/>
  <c r="N325" i="1"/>
  <c r="Z326" i="10" s="1"/>
  <c r="N327" i="1"/>
  <c r="Z327" i="10" s="1"/>
  <c r="N329" i="1"/>
  <c r="Z328" i="10" s="1"/>
  <c r="N330" i="1"/>
  <c r="Z329" i="10" s="1"/>
  <c r="N331" i="1"/>
  <c r="N332"/>
  <c r="N333"/>
  <c r="N334"/>
  <c r="N335"/>
  <c r="N336"/>
  <c r="N337"/>
  <c r="N339"/>
  <c r="Z337" i="10" s="1"/>
  <c r="N338" i="1"/>
  <c r="N340"/>
  <c r="Z339" i="10" s="1"/>
  <c r="N341" i="1"/>
  <c r="N342"/>
  <c r="Z341" i="10" s="1"/>
  <c r="N343" i="1"/>
  <c r="Z342" i="10" s="1"/>
  <c r="N344" i="1"/>
  <c r="Z343" i="10" s="1"/>
  <c r="N345" i="1"/>
  <c r="Z344" i="10" s="1"/>
  <c r="N346" i="1"/>
  <c r="Z345" i="10" s="1"/>
  <c r="N347" i="1"/>
  <c r="N348"/>
  <c r="N349"/>
  <c r="N350"/>
  <c r="N351"/>
  <c r="N352"/>
  <c r="N353"/>
  <c r="N354"/>
  <c r="Z353" i="10" s="1"/>
  <c r="N328" i="1"/>
  <c r="N355"/>
  <c r="N356"/>
  <c r="Z356" i="10" s="1"/>
  <c r="N357" i="1"/>
  <c r="Z357" i="10" s="1"/>
  <c r="N358" i="1"/>
  <c r="Z358" i="10" s="1"/>
  <c r="N359" i="1"/>
  <c r="Z359" i="10" s="1"/>
  <c r="N360" i="1"/>
  <c r="Z360" i="10" s="1"/>
  <c r="N361" i="1"/>
  <c r="N362"/>
  <c r="N364"/>
  <c r="Z363" i="10" s="1"/>
  <c r="N363" i="1"/>
  <c r="N366"/>
  <c r="Z365" i="10" s="1"/>
  <c r="N367" i="1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Z386" i="10" s="1"/>
  <c r="N388" i="1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Z419" i="10" s="1"/>
  <c r="N420" i="1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Z441" i="10" s="1"/>
  <c r="N442" i="1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2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AA159" i="10" s="1"/>
  <c r="N159" i="2"/>
  <c r="N160"/>
  <c r="N161"/>
  <c r="N162"/>
  <c r="AA163" i="10" s="1"/>
  <c r="N163" i="2"/>
  <c r="N164"/>
  <c r="N165"/>
  <c r="N166"/>
  <c r="AA167" i="10" s="1"/>
  <c r="N167" i="2"/>
  <c r="N168"/>
  <c r="N169"/>
  <c r="N170"/>
  <c r="AA171" i="10" s="1"/>
  <c r="N171" i="2"/>
  <c r="N172"/>
  <c r="N173"/>
  <c r="N174"/>
  <c r="AA175" i="10" s="1"/>
  <c r="N175" i="2"/>
  <c r="N176"/>
  <c r="N177"/>
  <c r="N178"/>
  <c r="AA179" i="10" s="1"/>
  <c r="N179" i="2"/>
  <c r="N180"/>
  <c r="N181"/>
  <c r="N182"/>
  <c r="AA183" i="10" s="1"/>
  <c r="N183" i="2"/>
  <c r="N184"/>
  <c r="N185"/>
  <c r="N186"/>
  <c r="AA187" i="10" s="1"/>
  <c r="N187" i="2"/>
  <c r="N188"/>
  <c r="N189"/>
  <c r="N190"/>
  <c r="AA191" i="10" s="1"/>
  <c r="N191" i="2"/>
  <c r="N192"/>
  <c r="N193"/>
  <c r="N195"/>
  <c r="AA195" i="10" s="1"/>
  <c r="N196" i="2"/>
  <c r="N197"/>
  <c r="N198"/>
  <c r="N194"/>
  <c r="AA199" i="10" s="1"/>
  <c r="N199" i="2"/>
  <c r="N200"/>
  <c r="N201"/>
  <c r="N202"/>
  <c r="AA203" i="10" s="1"/>
  <c r="N203" i="2"/>
  <c r="N204"/>
  <c r="N205"/>
  <c r="N206"/>
  <c r="AA207" i="10" s="1"/>
  <c r="N207" i="2"/>
  <c r="N208"/>
  <c r="N210"/>
  <c r="N211"/>
  <c r="AA211" i="10" s="1"/>
  <c r="N212" i="2"/>
  <c r="N213"/>
  <c r="N214"/>
  <c r="N215"/>
  <c r="AA215" i="10" s="1"/>
  <c r="N216" i="2"/>
  <c r="N217"/>
  <c r="N218"/>
  <c r="N219"/>
  <c r="AA219" i="10" s="1"/>
  <c r="N220" i="2"/>
  <c r="N221"/>
  <c r="N222"/>
  <c r="N223"/>
  <c r="AA223" i="10" s="1"/>
  <c r="N224" i="2"/>
  <c r="N225"/>
  <c r="N226"/>
  <c r="N227"/>
  <c r="AA227" i="10" s="1"/>
  <c r="N228" i="2"/>
  <c r="N229"/>
  <c r="N230"/>
  <c r="N231"/>
  <c r="AA231" i="10" s="1"/>
  <c r="N232" i="2"/>
  <c r="N233"/>
  <c r="N234"/>
  <c r="N235"/>
  <c r="AA235" i="10" s="1"/>
  <c r="N236" i="2"/>
  <c r="N237"/>
  <c r="N238"/>
  <c r="N239"/>
  <c r="AA239" i="10" s="1"/>
  <c r="N240" i="2"/>
  <c r="N241"/>
  <c r="N242"/>
  <c r="N243"/>
  <c r="AA243" i="10" s="1"/>
  <c r="N244" i="2"/>
  <c r="N245"/>
  <c r="N246"/>
  <c r="N247"/>
  <c r="AA247" i="10" s="1"/>
  <c r="N248" i="2"/>
  <c r="AA248" i="10" s="1"/>
  <c r="N249" i="2"/>
  <c r="AA249" i="10" s="1"/>
  <c r="N250" i="2"/>
  <c r="N251"/>
  <c r="AA251" i="10" s="1"/>
  <c r="N252" i="2"/>
  <c r="AA252" i="10" s="1"/>
  <c r="N253" i="2"/>
  <c r="N254"/>
  <c r="N255"/>
  <c r="AA255" i="10" s="1"/>
  <c r="N256" i="2"/>
  <c r="AA256" i="10" s="1"/>
  <c r="N257" i="2"/>
  <c r="AA257" i="10" s="1"/>
  <c r="N258" i="2"/>
  <c r="N259"/>
  <c r="AA259" i="10" s="1"/>
  <c r="N260" i="2"/>
  <c r="AA260" i="10" s="1"/>
  <c r="N261" i="2"/>
  <c r="N262"/>
  <c r="N263"/>
  <c r="AA263" i="10" s="1"/>
  <c r="N264" i="2"/>
  <c r="AA264" i="10" s="1"/>
  <c r="N265" i="2"/>
  <c r="AA265" i="10" s="1"/>
  <c r="N266" i="2"/>
  <c r="N267"/>
  <c r="AA267" i="10" s="1"/>
  <c r="N268" i="2"/>
  <c r="AA268" i="10" s="1"/>
  <c r="N269" i="2"/>
  <c r="N270"/>
  <c r="N271"/>
  <c r="AA271" i="10" s="1"/>
  <c r="N272" i="2"/>
  <c r="N273"/>
  <c r="N274"/>
  <c r="N275"/>
  <c r="N276"/>
  <c r="AA276" i="10" s="1"/>
  <c r="N277" i="2"/>
  <c r="N278"/>
  <c r="AA278" i="10" s="1"/>
  <c r="N279" i="2"/>
  <c r="N280"/>
  <c r="AA280" i="10" s="1"/>
  <c r="N281" i="2"/>
  <c r="N282"/>
  <c r="N283"/>
  <c r="AA283" i="10" s="1"/>
  <c r="N284" i="2"/>
  <c r="AA284" i="10" s="1"/>
  <c r="N285" i="2"/>
  <c r="N286"/>
  <c r="N287"/>
  <c r="AA287" i="10" s="1"/>
  <c r="N288" i="2"/>
  <c r="N289"/>
  <c r="N290"/>
  <c r="N291"/>
  <c r="N292"/>
  <c r="AA292" i="10" s="1"/>
  <c r="N293" i="2"/>
  <c r="N294"/>
  <c r="AA294" i="10" s="1"/>
  <c r="N296" i="2"/>
  <c r="N295"/>
  <c r="AA296" i="10" s="1"/>
  <c r="N297" i="2"/>
  <c r="N298"/>
  <c r="N299"/>
  <c r="AA299" i="10" s="1"/>
  <c r="N300" i="2"/>
  <c r="AA300" i="10" s="1"/>
  <c r="N301" i="2"/>
  <c r="N302"/>
  <c r="N303"/>
  <c r="AA303" i="10" s="1"/>
  <c r="N304" i="2"/>
  <c r="N305"/>
  <c r="N306"/>
  <c r="N307"/>
  <c r="N308"/>
  <c r="AA308" i="10" s="1"/>
  <c r="N309" i="2"/>
  <c r="N310"/>
  <c r="AA310" i="10" s="1"/>
  <c r="N311" i="2"/>
  <c r="N312"/>
  <c r="AA312" i="10" s="1"/>
  <c r="N313" i="2"/>
  <c r="N314"/>
  <c r="N315"/>
  <c r="AA315" i="10" s="1"/>
  <c r="N316" i="2"/>
  <c r="AA316" i="10" s="1"/>
  <c r="N317" i="2"/>
  <c r="N318"/>
  <c r="N319"/>
  <c r="AA319" i="10" s="1"/>
  <c r="N320" i="2"/>
  <c r="N321"/>
  <c r="N322"/>
  <c r="N323"/>
  <c r="N324"/>
  <c r="AA324" i="10" s="1"/>
  <c r="N326" i="2"/>
  <c r="N325"/>
  <c r="AA326" i="10" s="1"/>
  <c r="N327" i="2"/>
  <c r="N329"/>
  <c r="AA328" i="10" s="1"/>
  <c r="N330" i="2"/>
  <c r="N331"/>
  <c r="N332"/>
  <c r="AA331" i="10" s="1"/>
  <c r="N333" i="2"/>
  <c r="AA332" i="10" s="1"/>
  <c r="N334" i="2"/>
  <c r="N335"/>
  <c r="N336"/>
  <c r="AA335" i="10" s="1"/>
  <c r="N337" i="2"/>
  <c r="N339"/>
  <c r="N338"/>
  <c r="N340"/>
  <c r="N341"/>
  <c r="AA340" i="10" s="1"/>
  <c r="N342" i="2"/>
  <c r="N343"/>
  <c r="AA342" i="10" s="1"/>
  <c r="N344" i="2"/>
  <c r="N345"/>
  <c r="AA344" i="10" s="1"/>
  <c r="N346" i="2"/>
  <c r="N347"/>
  <c r="N348"/>
  <c r="AA347" i="10" s="1"/>
  <c r="N349" i="2"/>
  <c r="AA348" i="10" s="1"/>
  <c r="N350" i="2"/>
  <c r="N351"/>
  <c r="N352"/>
  <c r="AA351" i="10" s="1"/>
  <c r="N353" i="2"/>
  <c r="N354"/>
  <c r="N328"/>
  <c r="N355"/>
  <c r="N356"/>
  <c r="AA356" i="10" s="1"/>
  <c r="N357" i="2"/>
  <c r="N358"/>
  <c r="AA358" i="10" s="1"/>
  <c r="N359" i="2"/>
  <c r="N360"/>
  <c r="AA360" i="10" s="1"/>
  <c r="N361" i="2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AA447" i="10" s="1"/>
  <c r="N448" i="2"/>
  <c r="N449"/>
  <c r="N450"/>
  <c r="N451"/>
  <c r="N452"/>
  <c r="N453"/>
  <c r="N454"/>
  <c r="N455"/>
  <c r="AA455" i="10" s="1"/>
  <c r="N456" i="2"/>
  <c r="N457"/>
  <c r="G9"/>
  <c r="H9" s="1"/>
  <c r="J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E30" i="10" s="1"/>
  <c r="G31" i="2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E62" i="10" s="1"/>
  <c r="G62" i="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J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E94" i="10" s="1"/>
  <c r="G94" i="2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E102" i="10" s="1"/>
  <c r="G102" i="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E134" i="10" s="1"/>
  <c r="G134" i="2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E158" i="10" s="1"/>
  <c r="G158" i="2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E166" i="10" s="1"/>
  <c r="G166" i="2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E190" i="10" s="1"/>
  <c r="G190" i="2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E198" i="10" s="1"/>
  <c r="G194" i="2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E222" i="10" s="1"/>
  <c r="G223" i="2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E230" i="10" s="1"/>
  <c r="G231" i="2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E254" i="10" s="1"/>
  <c r="G255" i="2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E279" i="10" s="1"/>
  <c r="G280" i="2"/>
  <c r="H280" s="1"/>
  <c r="G281"/>
  <c r="H281" s="1"/>
  <c r="G282"/>
  <c r="H282" s="1"/>
  <c r="G283"/>
  <c r="H283" s="1"/>
  <c r="G284"/>
  <c r="H284" s="1"/>
  <c r="G285"/>
  <c r="H285" s="1"/>
  <c r="G286"/>
  <c r="H286" s="1"/>
  <c r="E286" i="10" s="1"/>
  <c r="G287" i="2"/>
  <c r="H287" s="1"/>
  <c r="E287" i="10" s="1"/>
  <c r="G288" i="2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E295" i="10" s="1"/>
  <c r="G295" i="2"/>
  <c r="H295" s="1"/>
  <c r="G297"/>
  <c r="H297" s="1"/>
  <c r="G298"/>
  <c r="H298" s="1"/>
  <c r="G299"/>
  <c r="H299" s="1"/>
  <c r="G300"/>
  <c r="H300" s="1"/>
  <c r="G301"/>
  <c r="H301" s="1"/>
  <c r="G302"/>
  <c r="H302" s="1"/>
  <c r="E302" i="10" s="1"/>
  <c r="G303" i="2"/>
  <c r="H303" s="1"/>
  <c r="E303" i="10" s="1"/>
  <c r="G304" i="2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E311" i="10" s="1"/>
  <c r="G312" i="2"/>
  <c r="H312" s="1"/>
  <c r="G313"/>
  <c r="H313" s="1"/>
  <c r="G314"/>
  <c r="H314" s="1"/>
  <c r="G315"/>
  <c r="H315" s="1"/>
  <c r="G316"/>
  <c r="H316" s="1"/>
  <c r="G317"/>
  <c r="H317" s="1"/>
  <c r="G318"/>
  <c r="H318" s="1"/>
  <c r="E318" i="10" s="1"/>
  <c r="G319" i="2"/>
  <c r="H319" s="1"/>
  <c r="E319" i="10" s="1"/>
  <c r="G320" i="2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E327" i="10" s="1"/>
  <c r="G329" i="2"/>
  <c r="H329" s="1"/>
  <c r="G330"/>
  <c r="H330" s="1"/>
  <c r="G331"/>
  <c r="H331" s="1"/>
  <c r="G332"/>
  <c r="H332" s="1"/>
  <c r="G333"/>
  <c r="H333" s="1"/>
  <c r="G334"/>
  <c r="H334" s="1"/>
  <c r="G335"/>
  <c r="H335" s="1"/>
  <c r="E334" i="10" s="1"/>
  <c r="G336" i="2"/>
  <c r="H336" s="1"/>
  <c r="E335" i="10" s="1"/>
  <c r="G337" i="2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E343" i="10" s="1"/>
  <c r="G345" i="2"/>
  <c r="H345" s="1"/>
  <c r="G346"/>
  <c r="H346" s="1"/>
  <c r="G347"/>
  <c r="H347" s="1"/>
  <c r="G348"/>
  <c r="H348" s="1"/>
  <c r="G349"/>
  <c r="H349" s="1"/>
  <c r="G350"/>
  <c r="H350" s="1"/>
  <c r="G351"/>
  <c r="H351" s="1"/>
  <c r="E350" i="10" s="1"/>
  <c r="G352" i="2"/>
  <c r="H352" s="1"/>
  <c r="E351" i="10" s="1"/>
  <c r="G353" i="2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E359" i="10" s="1"/>
  <c r="G360" i="2"/>
  <c r="H360" s="1"/>
  <c r="G361"/>
  <c r="H361" s="1"/>
  <c r="G362"/>
  <c r="H362" s="1"/>
  <c r="G364"/>
  <c r="H364" s="1"/>
  <c r="G363"/>
  <c r="H363" s="1"/>
  <c r="G366"/>
  <c r="H366" s="1"/>
  <c r="G367"/>
  <c r="H367" s="1"/>
  <c r="E366" i="10" s="1"/>
  <c r="G368" i="2"/>
  <c r="H368" s="1"/>
  <c r="E367" i="10" s="1"/>
  <c r="G369" i="2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E375" i="10" s="1"/>
  <c r="G376" i="2"/>
  <c r="H376" s="1"/>
  <c r="G377"/>
  <c r="H377" s="1"/>
  <c r="G378"/>
  <c r="H378" s="1"/>
  <c r="G379"/>
  <c r="H379" s="1"/>
  <c r="G380"/>
  <c r="H380" s="1"/>
  <c r="G381"/>
  <c r="H381" s="1"/>
  <c r="G382"/>
  <c r="H382" s="1"/>
  <c r="E382" i="10" s="1"/>
  <c r="G383" i="2"/>
  <c r="H383" s="1"/>
  <c r="E383" i="10" s="1"/>
  <c r="G384" i="2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E391" i="10" s="1"/>
  <c r="G392" i="2"/>
  <c r="H392" s="1"/>
  <c r="G393"/>
  <c r="H393" s="1"/>
  <c r="G394"/>
  <c r="H394" s="1"/>
  <c r="G395"/>
  <c r="H395" s="1"/>
  <c r="G396"/>
  <c r="H396" s="1"/>
  <c r="G397"/>
  <c r="H397" s="1"/>
  <c r="G398"/>
  <c r="H398" s="1"/>
  <c r="E398" i="10" s="1"/>
  <c r="G399" i="2"/>
  <c r="H399" s="1"/>
  <c r="E399" i="10" s="1"/>
  <c r="G400" i="2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E407" i="10" s="1"/>
  <c r="G408" i="2"/>
  <c r="H408" s="1"/>
  <c r="G409"/>
  <c r="H409" s="1"/>
  <c r="G410"/>
  <c r="H410" s="1"/>
  <c r="G411"/>
  <c r="H411" s="1"/>
  <c r="G412"/>
  <c r="H412" s="1"/>
  <c r="G413"/>
  <c r="H413" s="1"/>
  <c r="G414"/>
  <c r="H414" s="1"/>
  <c r="E414" i="10" s="1"/>
  <c r="G415" i="2"/>
  <c r="H415" s="1"/>
  <c r="E415" i="10" s="1"/>
  <c r="G416" i="2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E423" i="10" s="1"/>
  <c r="G424" i="2"/>
  <c r="H424" s="1"/>
  <c r="G425"/>
  <c r="H425" s="1"/>
  <c r="G426"/>
  <c r="H426" s="1"/>
  <c r="G427"/>
  <c r="H427" s="1"/>
  <c r="G428"/>
  <c r="H428" s="1"/>
  <c r="G429"/>
  <c r="H429" s="1"/>
  <c r="G430"/>
  <c r="H430" s="1"/>
  <c r="E430" i="10" s="1"/>
  <c r="G431" i="2"/>
  <c r="H431" s="1"/>
  <c r="E431" i="10" s="1"/>
  <c r="G432" i="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E439" i="10" s="1"/>
  <c r="G440" i="2"/>
  <c r="H440" s="1"/>
  <c r="G441"/>
  <c r="H441" s="1"/>
  <c r="G442"/>
  <c r="H442" s="1"/>
  <c r="G443"/>
  <c r="H443" s="1"/>
  <c r="G444"/>
  <c r="H444" s="1"/>
  <c r="G445"/>
  <c r="H445" s="1"/>
  <c r="G446"/>
  <c r="H446" s="1"/>
  <c r="E446" i="10" s="1"/>
  <c r="G447" i="2"/>
  <c r="H447" s="1"/>
  <c r="E447" i="10" s="1"/>
  <c r="G448" i="2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E455" i="10" s="1"/>
  <c r="G456" i="2"/>
  <c r="H456" s="1"/>
  <c r="G457"/>
  <c r="H457" s="1"/>
  <c r="N9" i="3"/>
  <c r="N10"/>
  <c r="N11"/>
  <c r="AB11" i="10" s="1"/>
  <c r="N12" i="3"/>
  <c r="N13"/>
  <c r="N14"/>
  <c r="N15"/>
  <c r="N16"/>
  <c r="N17"/>
  <c r="N18"/>
  <c r="N19"/>
  <c r="AB19" i="10" s="1"/>
  <c r="N20" i="3"/>
  <c r="N21"/>
  <c r="N22"/>
  <c r="N23"/>
  <c r="N24"/>
  <c r="N25"/>
  <c r="N26"/>
  <c r="N27"/>
  <c r="AB27" i="10" s="1"/>
  <c r="N28" i="3"/>
  <c r="N29"/>
  <c r="N30"/>
  <c r="N31"/>
  <c r="N32"/>
  <c r="N33"/>
  <c r="N34"/>
  <c r="N35"/>
  <c r="AB35" i="10" s="1"/>
  <c r="N36" i="3"/>
  <c r="N37"/>
  <c r="N209"/>
  <c r="N38"/>
  <c r="N39"/>
  <c r="N40"/>
  <c r="N41"/>
  <c r="N42"/>
  <c r="AB43" i="10" s="1"/>
  <c r="N43" i="3"/>
  <c r="N44"/>
  <c r="N45"/>
  <c r="N46"/>
  <c r="N47"/>
  <c r="N48"/>
  <c r="N49"/>
  <c r="N50"/>
  <c r="AB51" i="10" s="1"/>
  <c r="N51" i="3"/>
  <c r="N52"/>
  <c r="N53"/>
  <c r="N54"/>
  <c r="N55"/>
  <c r="N56"/>
  <c r="N57"/>
  <c r="N58"/>
  <c r="AB59" i="10" s="1"/>
  <c r="N59" i="3"/>
  <c r="N60"/>
  <c r="N61"/>
  <c r="N62"/>
  <c r="N63"/>
  <c r="N64"/>
  <c r="N65"/>
  <c r="N66"/>
  <c r="AB67" i="10" s="1"/>
  <c r="N67" i="3"/>
  <c r="N68"/>
  <c r="N69"/>
  <c r="N70"/>
  <c r="N71"/>
  <c r="N72"/>
  <c r="N73"/>
  <c r="N74"/>
  <c r="AB75" i="10" s="1"/>
  <c r="N75" i="3"/>
  <c r="N76"/>
  <c r="N77"/>
  <c r="N78"/>
  <c r="N79"/>
  <c r="N80"/>
  <c r="N81"/>
  <c r="N82"/>
  <c r="AB83" i="10" s="1"/>
  <c r="N83" i="3"/>
  <c r="N84"/>
  <c r="N85"/>
  <c r="N86"/>
  <c r="N87"/>
  <c r="N88"/>
  <c r="N89"/>
  <c r="N90"/>
  <c r="AB91" i="10" s="1"/>
  <c r="N91" i="3"/>
  <c r="N92"/>
  <c r="N93"/>
  <c r="N94"/>
  <c r="N95"/>
  <c r="N96"/>
  <c r="N97"/>
  <c r="N98"/>
  <c r="AB99" i="10" s="1"/>
  <c r="N99" i="3"/>
  <c r="N100"/>
  <c r="N101"/>
  <c r="N102"/>
  <c r="N103"/>
  <c r="N104"/>
  <c r="N105"/>
  <c r="N106"/>
  <c r="AB107" i="10" s="1"/>
  <c r="N107" i="3"/>
  <c r="N108"/>
  <c r="N109"/>
  <c r="N110"/>
  <c r="N111"/>
  <c r="N112"/>
  <c r="N113"/>
  <c r="N114"/>
  <c r="AB115" i="10" s="1"/>
  <c r="N115" i="3"/>
  <c r="N116"/>
  <c r="N117"/>
  <c r="N118"/>
  <c r="N119"/>
  <c r="N120"/>
  <c r="N121"/>
  <c r="N122"/>
  <c r="AB123" i="10" s="1"/>
  <c r="N123" i="3"/>
  <c r="N124"/>
  <c r="N125"/>
  <c r="N126"/>
  <c r="N127"/>
  <c r="N128"/>
  <c r="N129"/>
  <c r="N130"/>
  <c r="AB131" i="10" s="1"/>
  <c r="N131" i="3"/>
  <c r="N132"/>
  <c r="N133"/>
  <c r="N134"/>
  <c r="N135"/>
  <c r="N136"/>
  <c r="N137"/>
  <c r="N138"/>
  <c r="AB139" i="10" s="1"/>
  <c r="N139" i="3"/>
  <c r="N140"/>
  <c r="N141"/>
  <c r="N142"/>
  <c r="N143"/>
  <c r="N144"/>
  <c r="N145"/>
  <c r="N146"/>
  <c r="AB147" i="10" s="1"/>
  <c r="N147" i="3"/>
  <c r="N148"/>
  <c r="N149"/>
  <c r="N150"/>
  <c r="N151"/>
  <c r="N152"/>
  <c r="N153"/>
  <c r="N154"/>
  <c r="AB155" i="10" s="1"/>
  <c r="N155" i="3"/>
  <c r="N156"/>
  <c r="N157"/>
  <c r="N158"/>
  <c r="N159"/>
  <c r="N160"/>
  <c r="N161"/>
  <c r="N162"/>
  <c r="AB163" i="10" s="1"/>
  <c r="N163" i="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AB271" i="10" s="1"/>
  <c r="N272" i="3"/>
  <c r="N273"/>
  <c r="N274"/>
  <c r="N275"/>
  <c r="N276"/>
  <c r="N277"/>
  <c r="N278"/>
  <c r="N279"/>
  <c r="N280"/>
  <c r="N281"/>
  <c r="N282"/>
  <c r="N283"/>
  <c r="AB283" i="10" s="1"/>
  <c r="N284" i="3"/>
  <c r="N285"/>
  <c r="N286"/>
  <c r="AB286" i="10" s="1"/>
  <c r="N287" i="3"/>
  <c r="AB287" i="10" s="1"/>
  <c r="N288" i="3"/>
  <c r="N289"/>
  <c r="N290"/>
  <c r="N291"/>
  <c r="N292"/>
  <c r="N293"/>
  <c r="N294"/>
  <c r="N296"/>
  <c r="N295"/>
  <c r="N297"/>
  <c r="N298"/>
  <c r="N299"/>
  <c r="AB299" i="10" s="1"/>
  <c r="N300" i="3"/>
  <c r="N301"/>
  <c r="N302"/>
  <c r="AB302" i="10" s="1"/>
  <c r="N303" i="3"/>
  <c r="AB303" i="10" s="1"/>
  <c r="N304" i="3"/>
  <c r="N305"/>
  <c r="AB305" i="10" s="1"/>
  <c r="N306" i="3"/>
  <c r="N307"/>
  <c r="N308"/>
  <c r="N309"/>
  <c r="N310"/>
  <c r="N311"/>
  <c r="N312"/>
  <c r="N313"/>
  <c r="N314"/>
  <c r="N315"/>
  <c r="AB315" i="10" s="1"/>
  <c r="N316" i="3"/>
  <c r="N317"/>
  <c r="N318"/>
  <c r="AB318" i="10" s="1"/>
  <c r="N319" i="3"/>
  <c r="AB319" i="10" s="1"/>
  <c r="N320" i="3"/>
  <c r="N321"/>
  <c r="N322"/>
  <c r="N323"/>
  <c r="N324"/>
  <c r="N326"/>
  <c r="N325"/>
  <c r="N327"/>
  <c r="N329"/>
  <c r="N330"/>
  <c r="N331"/>
  <c r="N332"/>
  <c r="AB331" i="10" s="1"/>
  <c r="N333" i="3"/>
  <c r="N334"/>
  <c r="N335"/>
  <c r="N336"/>
  <c r="AB335" i="10" s="1"/>
  <c r="N337" i="3"/>
  <c r="N339"/>
  <c r="N338"/>
  <c r="N340"/>
  <c r="N341"/>
  <c r="N342"/>
  <c r="N343"/>
  <c r="N344"/>
  <c r="N345"/>
  <c r="N346"/>
  <c r="N347"/>
  <c r="N348"/>
  <c r="AB347" i="10" s="1"/>
  <c r="N349" i="3"/>
  <c r="N350"/>
  <c r="N351"/>
  <c r="N352"/>
  <c r="AB351" i="10" s="1"/>
  <c r="N353" i="3"/>
  <c r="N354"/>
  <c r="N328"/>
  <c r="N355"/>
  <c r="N356"/>
  <c r="N357"/>
  <c r="N358"/>
  <c r="N359"/>
  <c r="N360"/>
  <c r="N361"/>
  <c r="N362"/>
  <c r="N364"/>
  <c r="N363"/>
  <c r="N366"/>
  <c r="N367"/>
  <c r="AB366" i="10" s="1"/>
  <c r="N368" i="3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AB414" i="10" s="1"/>
  <c r="N415" i="3"/>
  <c r="N416"/>
  <c r="N417"/>
  <c r="N418"/>
  <c r="N419"/>
  <c r="N420"/>
  <c r="N421"/>
  <c r="N422"/>
  <c r="N423"/>
  <c r="N424"/>
  <c r="N425"/>
  <c r="N426"/>
  <c r="N427"/>
  <c r="N428"/>
  <c r="N429"/>
  <c r="N430"/>
  <c r="AB430" i="10" s="1"/>
  <c r="N431" i="3"/>
  <c r="N432"/>
  <c r="N433"/>
  <c r="N434"/>
  <c r="N435"/>
  <c r="N436"/>
  <c r="N437"/>
  <c r="N438"/>
  <c r="N439"/>
  <c r="N440"/>
  <c r="N441"/>
  <c r="N442"/>
  <c r="N443"/>
  <c r="N444"/>
  <c r="N445"/>
  <c r="N446"/>
  <c r="AB446" i="10" s="1"/>
  <c r="N447" i="3"/>
  <c r="N448"/>
  <c r="N449"/>
  <c r="N450"/>
  <c r="N451"/>
  <c r="AB451" i="10" s="1"/>
  <c r="N452" i="3"/>
  <c r="N453"/>
  <c r="N454"/>
  <c r="N455"/>
  <c r="N456"/>
  <c r="N457"/>
  <c r="G9"/>
  <c r="H9" s="1"/>
  <c r="J9" s="1"/>
  <c r="G10"/>
  <c r="H10" s="1"/>
  <c r="G11"/>
  <c r="H11" s="1"/>
  <c r="J11" s="1"/>
  <c r="G12"/>
  <c r="H12" s="1"/>
  <c r="G13"/>
  <c r="H13" s="1"/>
  <c r="J13" s="1"/>
  <c r="G14"/>
  <c r="H14" s="1"/>
  <c r="G15"/>
  <c r="H15" s="1"/>
  <c r="J15" s="1"/>
  <c r="G16"/>
  <c r="H16" s="1"/>
  <c r="G17"/>
  <c r="H17" s="1"/>
  <c r="J17" s="1"/>
  <c r="G18"/>
  <c r="H18" s="1"/>
  <c r="G19"/>
  <c r="H19" s="1"/>
  <c r="J19" s="1"/>
  <c r="G20"/>
  <c r="H20" s="1"/>
  <c r="G21"/>
  <c r="H21" s="1"/>
  <c r="J21" s="1"/>
  <c r="G22"/>
  <c r="H22" s="1"/>
  <c r="G23"/>
  <c r="H23" s="1"/>
  <c r="J23" s="1"/>
  <c r="G24"/>
  <c r="H24" s="1"/>
  <c r="G25"/>
  <c r="H25" s="1"/>
  <c r="J25" s="1"/>
  <c r="G26"/>
  <c r="H26" s="1"/>
  <c r="G27"/>
  <c r="H27" s="1"/>
  <c r="J27" s="1"/>
  <c r="G28"/>
  <c r="H28" s="1"/>
  <c r="G29"/>
  <c r="H29" s="1"/>
  <c r="J29" s="1"/>
  <c r="G30"/>
  <c r="H30" s="1"/>
  <c r="G31"/>
  <c r="H31" s="1"/>
  <c r="J31" s="1"/>
  <c r="G32"/>
  <c r="H32" s="1"/>
  <c r="G33"/>
  <c r="H33" s="1"/>
  <c r="J33" s="1"/>
  <c r="G34"/>
  <c r="H34" s="1"/>
  <c r="G35"/>
  <c r="H35" s="1"/>
  <c r="J35" s="1"/>
  <c r="G36"/>
  <c r="H36" s="1"/>
  <c r="G37"/>
  <c r="H37" s="1"/>
  <c r="J37" s="1"/>
  <c r="G209"/>
  <c r="H209" s="1"/>
  <c r="G38"/>
  <c r="H38" s="1"/>
  <c r="J38" s="1"/>
  <c r="G39"/>
  <c r="H39" s="1"/>
  <c r="G40"/>
  <c r="H40" s="1"/>
  <c r="J40" s="1"/>
  <c r="G41"/>
  <c r="H41" s="1"/>
  <c r="G42"/>
  <c r="H42" s="1"/>
  <c r="J42" s="1"/>
  <c r="G43"/>
  <c r="H43" s="1"/>
  <c r="G44"/>
  <c r="H44" s="1"/>
  <c r="J44" s="1"/>
  <c r="G45"/>
  <c r="H45" s="1"/>
  <c r="G46"/>
  <c r="H46" s="1"/>
  <c r="J46" s="1"/>
  <c r="G47"/>
  <c r="H47" s="1"/>
  <c r="G48"/>
  <c r="H48" s="1"/>
  <c r="J48" s="1"/>
  <c r="G49"/>
  <c r="H49" s="1"/>
  <c r="G50"/>
  <c r="H50" s="1"/>
  <c r="J50" s="1"/>
  <c r="G51"/>
  <c r="H51" s="1"/>
  <c r="G52"/>
  <c r="H52" s="1"/>
  <c r="J52" s="1"/>
  <c r="G53"/>
  <c r="H53" s="1"/>
  <c r="G54"/>
  <c r="H54" s="1"/>
  <c r="J54" s="1"/>
  <c r="G55"/>
  <c r="H55" s="1"/>
  <c r="G56"/>
  <c r="H56" s="1"/>
  <c r="J56" s="1"/>
  <c r="G57"/>
  <c r="H57" s="1"/>
  <c r="G58"/>
  <c r="H58" s="1"/>
  <c r="J58" s="1"/>
  <c r="G59"/>
  <c r="H59" s="1"/>
  <c r="G60"/>
  <c r="H60" s="1"/>
  <c r="J60" s="1"/>
  <c r="G61"/>
  <c r="H61" s="1"/>
  <c r="G62"/>
  <c r="H62" s="1"/>
  <c r="J62" s="1"/>
  <c r="G63"/>
  <c r="H63" s="1"/>
  <c r="G64"/>
  <c r="H64" s="1"/>
  <c r="J64" s="1"/>
  <c r="G65"/>
  <c r="H65" s="1"/>
  <c r="G66"/>
  <c r="H66" s="1"/>
  <c r="J66" s="1"/>
  <c r="G67"/>
  <c r="H67" s="1"/>
  <c r="G68"/>
  <c r="H68" s="1"/>
  <c r="J68" s="1"/>
  <c r="G69"/>
  <c r="H69" s="1"/>
  <c r="G70"/>
  <c r="H70" s="1"/>
  <c r="J70" s="1"/>
  <c r="G71"/>
  <c r="H71" s="1"/>
  <c r="G72"/>
  <c r="H72" s="1"/>
  <c r="J72" s="1"/>
  <c r="G73"/>
  <c r="H73" s="1"/>
  <c r="G74"/>
  <c r="H74" s="1"/>
  <c r="J74" s="1"/>
  <c r="G75"/>
  <c r="H75" s="1"/>
  <c r="G76"/>
  <c r="H76" s="1"/>
  <c r="J76" s="1"/>
  <c r="G77"/>
  <c r="H77" s="1"/>
  <c r="G78"/>
  <c r="H78" s="1"/>
  <c r="J78" s="1"/>
  <c r="G79"/>
  <c r="H79" s="1"/>
  <c r="G80"/>
  <c r="H80" s="1"/>
  <c r="J80" s="1"/>
  <c r="G81"/>
  <c r="H81" s="1"/>
  <c r="G82"/>
  <c r="H82" s="1"/>
  <c r="J82" s="1"/>
  <c r="G83"/>
  <c r="H83" s="1"/>
  <c r="G84"/>
  <c r="H84" s="1"/>
  <c r="J84" s="1"/>
  <c r="G85"/>
  <c r="H85" s="1"/>
  <c r="G86"/>
  <c r="H86" s="1"/>
  <c r="J86" s="1"/>
  <c r="G87"/>
  <c r="H87" s="1"/>
  <c r="G88"/>
  <c r="H88" s="1"/>
  <c r="J88" s="1"/>
  <c r="G89"/>
  <c r="H89" s="1"/>
  <c r="G90"/>
  <c r="H90" s="1"/>
  <c r="J90" s="1"/>
  <c r="G91"/>
  <c r="H91" s="1"/>
  <c r="G92"/>
  <c r="H92" s="1"/>
  <c r="J92" s="1"/>
  <c r="G93"/>
  <c r="H93" s="1"/>
  <c r="G94"/>
  <c r="H94" s="1"/>
  <c r="J94" s="1"/>
  <c r="G95"/>
  <c r="H95" s="1"/>
  <c r="G96"/>
  <c r="H96" s="1"/>
  <c r="J96" s="1"/>
  <c r="G97"/>
  <c r="H97" s="1"/>
  <c r="G98"/>
  <c r="H98" s="1"/>
  <c r="J98" s="1"/>
  <c r="G99"/>
  <c r="H99" s="1"/>
  <c r="G100"/>
  <c r="H100" s="1"/>
  <c r="J100" s="1"/>
  <c r="G101"/>
  <c r="H101" s="1"/>
  <c r="G102"/>
  <c r="H102" s="1"/>
  <c r="J102" s="1"/>
  <c r="G103"/>
  <c r="H103" s="1"/>
  <c r="G104"/>
  <c r="H104" s="1"/>
  <c r="J104" s="1"/>
  <c r="G105"/>
  <c r="H105" s="1"/>
  <c r="G106"/>
  <c r="H106" s="1"/>
  <c r="J106" s="1"/>
  <c r="G107"/>
  <c r="H107" s="1"/>
  <c r="G108"/>
  <c r="H108" s="1"/>
  <c r="J108" s="1"/>
  <c r="G109"/>
  <c r="H109" s="1"/>
  <c r="G110"/>
  <c r="H110" s="1"/>
  <c r="J110" s="1"/>
  <c r="G111"/>
  <c r="H111" s="1"/>
  <c r="G112"/>
  <c r="H112" s="1"/>
  <c r="J112" s="1"/>
  <c r="G113"/>
  <c r="H113" s="1"/>
  <c r="G114"/>
  <c r="H114" s="1"/>
  <c r="J114" s="1"/>
  <c r="G115"/>
  <c r="H115" s="1"/>
  <c r="G116"/>
  <c r="H116" s="1"/>
  <c r="J116" s="1"/>
  <c r="G117"/>
  <c r="H117" s="1"/>
  <c r="G118"/>
  <c r="H118" s="1"/>
  <c r="J118" s="1"/>
  <c r="G119"/>
  <c r="H119" s="1"/>
  <c r="G120"/>
  <c r="H120" s="1"/>
  <c r="J120" s="1"/>
  <c r="G121"/>
  <c r="H121" s="1"/>
  <c r="G122"/>
  <c r="H122" s="1"/>
  <c r="J122" s="1"/>
  <c r="G123"/>
  <c r="H123" s="1"/>
  <c r="G124"/>
  <c r="H124" s="1"/>
  <c r="J124" s="1"/>
  <c r="G125"/>
  <c r="H125" s="1"/>
  <c r="G126"/>
  <c r="H126" s="1"/>
  <c r="J126" s="1"/>
  <c r="G127"/>
  <c r="H127" s="1"/>
  <c r="G128"/>
  <c r="H128" s="1"/>
  <c r="J128" s="1"/>
  <c r="G129"/>
  <c r="H129" s="1"/>
  <c r="G130"/>
  <c r="H130" s="1"/>
  <c r="J130" s="1"/>
  <c r="G131"/>
  <c r="H131" s="1"/>
  <c r="G132"/>
  <c r="H132" s="1"/>
  <c r="J132" s="1"/>
  <c r="G133"/>
  <c r="H133" s="1"/>
  <c r="G134"/>
  <c r="H134" s="1"/>
  <c r="J134" s="1"/>
  <c r="G135"/>
  <c r="H135" s="1"/>
  <c r="G136"/>
  <c r="H136" s="1"/>
  <c r="J136" s="1"/>
  <c r="G137"/>
  <c r="H137" s="1"/>
  <c r="G138"/>
  <c r="H138" s="1"/>
  <c r="J138" s="1"/>
  <c r="G139"/>
  <c r="H139" s="1"/>
  <c r="G140"/>
  <c r="H140" s="1"/>
  <c r="J140" s="1"/>
  <c r="G141"/>
  <c r="H141" s="1"/>
  <c r="G142"/>
  <c r="H142" s="1"/>
  <c r="J142" s="1"/>
  <c r="G143"/>
  <c r="H143" s="1"/>
  <c r="G144"/>
  <c r="H144" s="1"/>
  <c r="J144" s="1"/>
  <c r="G145"/>
  <c r="H145" s="1"/>
  <c r="G146"/>
  <c r="H146" s="1"/>
  <c r="J146" s="1"/>
  <c r="G147"/>
  <c r="H147" s="1"/>
  <c r="G148"/>
  <c r="H148" s="1"/>
  <c r="J148" s="1"/>
  <c r="G149"/>
  <c r="H149" s="1"/>
  <c r="G150"/>
  <c r="H150" s="1"/>
  <c r="J150" s="1"/>
  <c r="G151"/>
  <c r="H151" s="1"/>
  <c r="G152"/>
  <c r="H152" s="1"/>
  <c r="J152" s="1"/>
  <c r="G153"/>
  <c r="H153" s="1"/>
  <c r="G154"/>
  <c r="H154" s="1"/>
  <c r="J154" s="1"/>
  <c r="G155"/>
  <c r="H155" s="1"/>
  <c r="G156"/>
  <c r="H156" s="1"/>
  <c r="J156" s="1"/>
  <c r="G157"/>
  <c r="H157" s="1"/>
  <c r="G158"/>
  <c r="H158" s="1"/>
  <c r="J158" s="1"/>
  <c r="G159"/>
  <c r="H159" s="1"/>
  <c r="G160"/>
  <c r="H160" s="1"/>
  <c r="J160" s="1"/>
  <c r="G161"/>
  <c r="H161" s="1"/>
  <c r="G162"/>
  <c r="H162" s="1"/>
  <c r="J162" s="1"/>
  <c r="G163"/>
  <c r="H163" s="1"/>
  <c r="G164"/>
  <c r="H164" s="1"/>
  <c r="J164" s="1"/>
  <c r="G165"/>
  <c r="H165" s="1"/>
  <c r="G166"/>
  <c r="H166" s="1"/>
  <c r="J166" s="1"/>
  <c r="G167"/>
  <c r="H167" s="1"/>
  <c r="G168"/>
  <c r="H168" s="1"/>
  <c r="J168" s="1"/>
  <c r="G169"/>
  <c r="H169" s="1"/>
  <c r="G170"/>
  <c r="H170" s="1"/>
  <c r="J170" s="1"/>
  <c r="G171"/>
  <c r="H171" s="1"/>
  <c r="G172"/>
  <c r="H172" s="1"/>
  <c r="J172" s="1"/>
  <c r="G173"/>
  <c r="H173" s="1"/>
  <c r="G174"/>
  <c r="H174" s="1"/>
  <c r="J174" s="1"/>
  <c r="G175"/>
  <c r="H175" s="1"/>
  <c r="G176"/>
  <c r="H176" s="1"/>
  <c r="J176" s="1"/>
  <c r="G177"/>
  <c r="H177" s="1"/>
  <c r="G178"/>
  <c r="H178" s="1"/>
  <c r="J178" s="1"/>
  <c r="G179"/>
  <c r="H179" s="1"/>
  <c r="G180"/>
  <c r="H180" s="1"/>
  <c r="J180" s="1"/>
  <c r="G181"/>
  <c r="H181" s="1"/>
  <c r="G182"/>
  <c r="H182" s="1"/>
  <c r="J182" s="1"/>
  <c r="G183"/>
  <c r="H183" s="1"/>
  <c r="G184"/>
  <c r="H184" s="1"/>
  <c r="J184" s="1"/>
  <c r="G185"/>
  <c r="H185" s="1"/>
  <c r="G186"/>
  <c r="H186" s="1"/>
  <c r="J186" s="1"/>
  <c r="G187"/>
  <c r="H187" s="1"/>
  <c r="G188"/>
  <c r="H188" s="1"/>
  <c r="J188" s="1"/>
  <c r="G189"/>
  <c r="H189" s="1"/>
  <c r="G190"/>
  <c r="H190" s="1"/>
  <c r="J190" s="1"/>
  <c r="G191"/>
  <c r="H191" s="1"/>
  <c r="G192"/>
  <c r="H192" s="1"/>
  <c r="J192" s="1"/>
  <c r="G193"/>
  <c r="H193" s="1"/>
  <c r="G195"/>
  <c r="H195" s="1"/>
  <c r="J195" s="1"/>
  <c r="G196"/>
  <c r="H196" s="1"/>
  <c r="G197"/>
  <c r="H197" s="1"/>
  <c r="J197" s="1"/>
  <c r="G198"/>
  <c r="H198" s="1"/>
  <c r="G194"/>
  <c r="H194" s="1"/>
  <c r="J194" s="1"/>
  <c r="G199"/>
  <c r="H199" s="1"/>
  <c r="G200"/>
  <c r="H200" s="1"/>
  <c r="J200" s="1"/>
  <c r="G201"/>
  <c r="H201" s="1"/>
  <c r="G202"/>
  <c r="H202" s="1"/>
  <c r="J202" s="1"/>
  <c r="G203"/>
  <c r="H203" s="1"/>
  <c r="G204"/>
  <c r="H204" s="1"/>
  <c r="J204" s="1"/>
  <c r="G205"/>
  <c r="H205" s="1"/>
  <c r="G206"/>
  <c r="H206" s="1"/>
  <c r="J206" s="1"/>
  <c r="G207"/>
  <c r="H207" s="1"/>
  <c r="G208"/>
  <c r="H208" s="1"/>
  <c r="J208" s="1"/>
  <c r="G210"/>
  <c r="H210" s="1"/>
  <c r="G211"/>
  <c r="H211" s="1"/>
  <c r="J211" s="1"/>
  <c r="G212"/>
  <c r="H212" s="1"/>
  <c r="G213"/>
  <c r="H213" s="1"/>
  <c r="J213" s="1"/>
  <c r="G214"/>
  <c r="H214" s="1"/>
  <c r="G215"/>
  <c r="H215" s="1"/>
  <c r="J215" s="1"/>
  <c r="G216"/>
  <c r="H216" s="1"/>
  <c r="G217"/>
  <c r="H217" s="1"/>
  <c r="J217" s="1"/>
  <c r="G218"/>
  <c r="H218" s="1"/>
  <c r="G219"/>
  <c r="H219" s="1"/>
  <c r="J219" s="1"/>
  <c r="G220"/>
  <c r="H220" s="1"/>
  <c r="G221"/>
  <c r="H221" s="1"/>
  <c r="J221" s="1"/>
  <c r="G222"/>
  <c r="H222" s="1"/>
  <c r="G223"/>
  <c r="H223" s="1"/>
  <c r="J223" s="1"/>
  <c r="G224"/>
  <c r="H224" s="1"/>
  <c r="G225"/>
  <c r="H225" s="1"/>
  <c r="J225" s="1"/>
  <c r="G226"/>
  <c r="H226" s="1"/>
  <c r="G227"/>
  <c r="H227" s="1"/>
  <c r="J227" s="1"/>
  <c r="G228"/>
  <c r="H228" s="1"/>
  <c r="G229"/>
  <c r="H229" s="1"/>
  <c r="J229" s="1"/>
  <c r="G230"/>
  <c r="H230" s="1"/>
  <c r="G231"/>
  <c r="H231" s="1"/>
  <c r="J231" s="1"/>
  <c r="G232"/>
  <c r="H232" s="1"/>
  <c r="G233"/>
  <c r="H233" s="1"/>
  <c r="J233" s="1"/>
  <c r="G234"/>
  <c r="H234" s="1"/>
  <c r="G235"/>
  <c r="H235" s="1"/>
  <c r="J235" s="1"/>
  <c r="G236"/>
  <c r="H236" s="1"/>
  <c r="G237"/>
  <c r="H237" s="1"/>
  <c r="J237" s="1"/>
  <c r="G238"/>
  <c r="H238" s="1"/>
  <c r="G239"/>
  <c r="H239" s="1"/>
  <c r="J239" s="1"/>
  <c r="G240"/>
  <c r="H240" s="1"/>
  <c r="G241"/>
  <c r="H241" s="1"/>
  <c r="J241" s="1"/>
  <c r="G242"/>
  <c r="H242" s="1"/>
  <c r="G243"/>
  <c r="H243" s="1"/>
  <c r="J243" s="1"/>
  <c r="G244"/>
  <c r="H244" s="1"/>
  <c r="G245"/>
  <c r="H245" s="1"/>
  <c r="J245" s="1"/>
  <c r="G246"/>
  <c r="H246" s="1"/>
  <c r="G247"/>
  <c r="H247" s="1"/>
  <c r="J247" s="1"/>
  <c r="G248"/>
  <c r="H248" s="1"/>
  <c r="G249"/>
  <c r="H249" s="1"/>
  <c r="J249" s="1"/>
  <c r="G250"/>
  <c r="H250" s="1"/>
  <c r="G251"/>
  <c r="H251" s="1"/>
  <c r="J251" s="1"/>
  <c r="G252"/>
  <c r="H252" s="1"/>
  <c r="G253"/>
  <c r="H253" s="1"/>
  <c r="J253" s="1"/>
  <c r="G254"/>
  <c r="H254" s="1"/>
  <c r="G255"/>
  <c r="H255" s="1"/>
  <c r="J255" s="1"/>
  <c r="G256"/>
  <c r="H256" s="1"/>
  <c r="G257"/>
  <c r="H257" s="1"/>
  <c r="J257" s="1"/>
  <c r="G258"/>
  <c r="H258" s="1"/>
  <c r="G259"/>
  <c r="H259" s="1"/>
  <c r="J259" s="1"/>
  <c r="G260"/>
  <c r="H260" s="1"/>
  <c r="G261"/>
  <c r="H261" s="1"/>
  <c r="J261" s="1"/>
  <c r="G262"/>
  <c r="H262" s="1"/>
  <c r="G263"/>
  <c r="H263" s="1"/>
  <c r="J263" s="1"/>
  <c r="G264"/>
  <c r="H264" s="1"/>
  <c r="G265"/>
  <c r="H265" s="1"/>
  <c r="J265" s="1"/>
  <c r="G266"/>
  <c r="H266" s="1"/>
  <c r="G267"/>
  <c r="H267" s="1"/>
  <c r="J267" s="1"/>
  <c r="G268"/>
  <c r="H268" s="1"/>
  <c r="G269"/>
  <c r="H269" s="1"/>
  <c r="J269" s="1"/>
  <c r="G270"/>
  <c r="H270" s="1"/>
  <c r="G271"/>
  <c r="H271" s="1"/>
  <c r="J271" s="1"/>
  <c r="G272"/>
  <c r="H272" s="1"/>
  <c r="G273"/>
  <c r="H273" s="1"/>
  <c r="J273" s="1"/>
  <c r="G274"/>
  <c r="H274" s="1"/>
  <c r="G275"/>
  <c r="H275" s="1"/>
  <c r="J275" s="1"/>
  <c r="G276"/>
  <c r="H276" s="1"/>
  <c r="G277"/>
  <c r="H277" s="1"/>
  <c r="J277" s="1"/>
  <c r="G278"/>
  <c r="H278" s="1"/>
  <c r="G279"/>
  <c r="H279" s="1"/>
  <c r="J279" s="1"/>
  <c r="G280"/>
  <c r="H280" s="1"/>
  <c r="G281"/>
  <c r="H281" s="1"/>
  <c r="J281" s="1"/>
  <c r="G282"/>
  <c r="H282" s="1"/>
  <c r="G283"/>
  <c r="H283" s="1"/>
  <c r="J283" s="1"/>
  <c r="G284"/>
  <c r="H284" s="1"/>
  <c r="G285"/>
  <c r="H285" s="1"/>
  <c r="J285" s="1"/>
  <c r="G286"/>
  <c r="H286" s="1"/>
  <c r="G287"/>
  <c r="H287" s="1"/>
  <c r="J287" s="1"/>
  <c r="G288"/>
  <c r="H288" s="1"/>
  <c r="G289"/>
  <c r="H289" s="1"/>
  <c r="J289" s="1"/>
  <c r="G290"/>
  <c r="H290" s="1"/>
  <c r="G291"/>
  <c r="H291" s="1"/>
  <c r="J291" s="1"/>
  <c r="G292"/>
  <c r="H292" s="1"/>
  <c r="G293"/>
  <c r="H293" s="1"/>
  <c r="J293" s="1"/>
  <c r="G294"/>
  <c r="H294" s="1"/>
  <c r="G296"/>
  <c r="H296" s="1"/>
  <c r="J296" s="1"/>
  <c r="G295"/>
  <c r="H295" s="1"/>
  <c r="G297"/>
  <c r="H297" s="1"/>
  <c r="J297" s="1"/>
  <c r="G298"/>
  <c r="H298" s="1"/>
  <c r="G299"/>
  <c r="H299" s="1"/>
  <c r="J299" s="1"/>
  <c r="G300"/>
  <c r="H300" s="1"/>
  <c r="G301"/>
  <c r="H301" s="1"/>
  <c r="J301" s="1"/>
  <c r="G302"/>
  <c r="H302" s="1"/>
  <c r="G303"/>
  <c r="H303" s="1"/>
  <c r="J303" s="1"/>
  <c r="G304"/>
  <c r="H304" s="1"/>
  <c r="G305"/>
  <c r="H305" s="1"/>
  <c r="J305" s="1"/>
  <c r="G306"/>
  <c r="H306" s="1"/>
  <c r="G307"/>
  <c r="H307" s="1"/>
  <c r="J307" s="1"/>
  <c r="G308"/>
  <c r="H308" s="1"/>
  <c r="G309"/>
  <c r="H309" s="1"/>
  <c r="J309" s="1"/>
  <c r="G310"/>
  <c r="H310" s="1"/>
  <c r="G311"/>
  <c r="H311" s="1"/>
  <c r="J311" s="1"/>
  <c r="G312"/>
  <c r="H312" s="1"/>
  <c r="G313"/>
  <c r="H313" s="1"/>
  <c r="J313" s="1"/>
  <c r="G314"/>
  <c r="H314" s="1"/>
  <c r="G315"/>
  <c r="H315" s="1"/>
  <c r="J315" s="1"/>
  <c r="G316"/>
  <c r="H316" s="1"/>
  <c r="G317"/>
  <c r="H317" s="1"/>
  <c r="J317" s="1"/>
  <c r="G318"/>
  <c r="H318" s="1"/>
  <c r="G319"/>
  <c r="H319" s="1"/>
  <c r="J319" s="1"/>
  <c r="G320"/>
  <c r="H320" s="1"/>
  <c r="G321"/>
  <c r="H321" s="1"/>
  <c r="J321" s="1"/>
  <c r="G322"/>
  <c r="H322" s="1"/>
  <c r="G323"/>
  <c r="H323" s="1"/>
  <c r="J323" s="1"/>
  <c r="G324"/>
  <c r="H324" s="1"/>
  <c r="G326"/>
  <c r="H326" s="1"/>
  <c r="J326" s="1"/>
  <c r="G325"/>
  <c r="H325" s="1"/>
  <c r="G327"/>
  <c r="H327" s="1"/>
  <c r="J327" s="1"/>
  <c r="G329"/>
  <c r="H329" s="1"/>
  <c r="G330"/>
  <c r="H330" s="1"/>
  <c r="J330" s="1"/>
  <c r="G331"/>
  <c r="H331" s="1"/>
  <c r="G332"/>
  <c r="H332" s="1"/>
  <c r="J332" s="1"/>
  <c r="G333"/>
  <c r="H333" s="1"/>
  <c r="G334"/>
  <c r="H334" s="1"/>
  <c r="J334" s="1"/>
  <c r="G335"/>
  <c r="H335" s="1"/>
  <c r="G336"/>
  <c r="H336" s="1"/>
  <c r="J336" s="1"/>
  <c r="G337"/>
  <c r="H337" s="1"/>
  <c r="G339"/>
  <c r="H339" s="1"/>
  <c r="J339" s="1"/>
  <c r="F339" i="11" s="1"/>
  <c r="G338" i="3"/>
  <c r="H338" s="1"/>
  <c r="G340"/>
  <c r="H340" s="1"/>
  <c r="J340" s="1"/>
  <c r="G341"/>
  <c r="H341" s="1"/>
  <c r="G342"/>
  <c r="H342" s="1"/>
  <c r="J342" s="1"/>
  <c r="G343"/>
  <c r="H343" s="1"/>
  <c r="G344"/>
  <c r="H344" s="1"/>
  <c r="J344" s="1"/>
  <c r="G345"/>
  <c r="H345" s="1"/>
  <c r="G346"/>
  <c r="H346" s="1"/>
  <c r="J346" s="1"/>
  <c r="G347"/>
  <c r="H347" s="1"/>
  <c r="G348"/>
  <c r="H348" s="1"/>
  <c r="J348" s="1"/>
  <c r="G349"/>
  <c r="H349" s="1"/>
  <c r="G350"/>
  <c r="H350" s="1"/>
  <c r="J350" s="1"/>
  <c r="G351"/>
  <c r="H351" s="1"/>
  <c r="G352"/>
  <c r="H352" s="1"/>
  <c r="J352" s="1"/>
  <c r="G353"/>
  <c r="H353" s="1"/>
  <c r="G354"/>
  <c r="H354" s="1"/>
  <c r="J354" s="1"/>
  <c r="G328"/>
  <c r="H328" s="1"/>
  <c r="G355"/>
  <c r="H355" s="1"/>
  <c r="J355" s="1"/>
  <c r="G356"/>
  <c r="H356" s="1"/>
  <c r="G357"/>
  <c r="H357" s="1"/>
  <c r="J357" s="1"/>
  <c r="G358"/>
  <c r="H358" s="1"/>
  <c r="G359"/>
  <c r="H359" s="1"/>
  <c r="J359" s="1"/>
  <c r="G360"/>
  <c r="H360" s="1"/>
  <c r="G361"/>
  <c r="H361" s="1"/>
  <c r="J361" s="1"/>
  <c r="G362"/>
  <c r="H362" s="1"/>
  <c r="G364"/>
  <c r="H364" s="1"/>
  <c r="J364" s="1"/>
  <c r="G363"/>
  <c r="H363" s="1"/>
  <c r="G366"/>
  <c r="H366" s="1"/>
  <c r="J366" s="1"/>
  <c r="G367"/>
  <c r="H367" s="1"/>
  <c r="G368"/>
  <c r="H368" s="1"/>
  <c r="J368" s="1"/>
  <c r="G369"/>
  <c r="H369" s="1"/>
  <c r="G370"/>
  <c r="H370" s="1"/>
  <c r="J370" s="1"/>
  <c r="G365"/>
  <c r="H365" s="1"/>
  <c r="G371"/>
  <c r="H371" s="1"/>
  <c r="J371" s="1"/>
  <c r="G372"/>
  <c r="H372" s="1"/>
  <c r="G373"/>
  <c r="H373" s="1"/>
  <c r="J373" s="1"/>
  <c r="G374"/>
  <c r="H374" s="1"/>
  <c r="G375"/>
  <c r="H375" s="1"/>
  <c r="J375" s="1"/>
  <c r="G376"/>
  <c r="H376" s="1"/>
  <c r="G377"/>
  <c r="H377" s="1"/>
  <c r="J377" s="1"/>
  <c r="G378"/>
  <c r="H378" s="1"/>
  <c r="G379"/>
  <c r="H379" s="1"/>
  <c r="J379" s="1"/>
  <c r="G380"/>
  <c r="H380" s="1"/>
  <c r="G381"/>
  <c r="H381" s="1"/>
  <c r="J381" s="1"/>
  <c r="G382"/>
  <c r="H382" s="1"/>
  <c r="G383"/>
  <c r="H383" s="1"/>
  <c r="J383" s="1"/>
  <c r="G384"/>
  <c r="H384" s="1"/>
  <c r="G386"/>
  <c r="H386" s="1"/>
  <c r="J386" s="1"/>
  <c r="G387"/>
  <c r="H387" s="1"/>
  <c r="G388"/>
  <c r="H388" s="1"/>
  <c r="J388" s="1"/>
  <c r="G389"/>
  <c r="H389" s="1"/>
  <c r="G385"/>
  <c r="H385" s="1"/>
  <c r="J385" s="1"/>
  <c r="G390"/>
  <c r="H390" s="1"/>
  <c r="G391"/>
  <c r="H391" s="1"/>
  <c r="J391" s="1"/>
  <c r="G392"/>
  <c r="H392" s="1"/>
  <c r="G393"/>
  <c r="H393" s="1"/>
  <c r="J393" s="1"/>
  <c r="G394"/>
  <c r="H394" s="1"/>
  <c r="G395"/>
  <c r="H395" s="1"/>
  <c r="J395" s="1"/>
  <c r="G396"/>
  <c r="H396" s="1"/>
  <c r="G397"/>
  <c r="H397" s="1"/>
  <c r="J397" s="1"/>
  <c r="G398"/>
  <c r="H398" s="1"/>
  <c r="G399"/>
  <c r="H399" s="1"/>
  <c r="J399" s="1"/>
  <c r="G400"/>
  <c r="H400" s="1"/>
  <c r="G401"/>
  <c r="H401" s="1"/>
  <c r="J401" s="1"/>
  <c r="G402"/>
  <c r="H402" s="1"/>
  <c r="G403"/>
  <c r="H403" s="1"/>
  <c r="J403" s="1"/>
  <c r="G404"/>
  <c r="H404" s="1"/>
  <c r="G405"/>
  <c r="H405" s="1"/>
  <c r="J405" s="1"/>
  <c r="G406"/>
  <c r="H406" s="1"/>
  <c r="G407"/>
  <c r="H407" s="1"/>
  <c r="J407" s="1"/>
  <c r="G408"/>
  <c r="H408" s="1"/>
  <c r="G409"/>
  <c r="H409" s="1"/>
  <c r="J409" s="1"/>
  <c r="G410"/>
  <c r="H410" s="1"/>
  <c r="G411"/>
  <c r="H411" s="1"/>
  <c r="J411" s="1"/>
  <c r="G412"/>
  <c r="H412" s="1"/>
  <c r="G413"/>
  <c r="H413" s="1"/>
  <c r="J413" s="1"/>
  <c r="G414"/>
  <c r="H414" s="1"/>
  <c r="G415"/>
  <c r="H415" s="1"/>
  <c r="J415" s="1"/>
  <c r="G416"/>
  <c r="H416" s="1"/>
  <c r="G417"/>
  <c r="H417" s="1"/>
  <c r="J417" s="1"/>
  <c r="G418"/>
  <c r="H418" s="1"/>
  <c r="G419"/>
  <c r="H419" s="1"/>
  <c r="J419" s="1"/>
  <c r="G420"/>
  <c r="H420" s="1"/>
  <c r="G421"/>
  <c r="H421" s="1"/>
  <c r="J421" s="1"/>
  <c r="G422"/>
  <c r="H422" s="1"/>
  <c r="G423"/>
  <c r="H423" s="1"/>
  <c r="J423" s="1"/>
  <c r="G424"/>
  <c r="H424" s="1"/>
  <c r="G425"/>
  <c r="H425" s="1"/>
  <c r="J425" s="1"/>
  <c r="G426"/>
  <c r="H426" s="1"/>
  <c r="G427"/>
  <c r="H427" s="1"/>
  <c r="J427" s="1"/>
  <c r="G428"/>
  <c r="H428" s="1"/>
  <c r="G429"/>
  <c r="H429" s="1"/>
  <c r="J429" s="1"/>
  <c r="G430"/>
  <c r="H430" s="1"/>
  <c r="G431"/>
  <c r="H431" s="1"/>
  <c r="J431" s="1"/>
  <c r="G432"/>
  <c r="H432" s="1"/>
  <c r="G433"/>
  <c r="H433" s="1"/>
  <c r="J433" s="1"/>
  <c r="G434"/>
  <c r="H434" s="1"/>
  <c r="G435"/>
  <c r="H435" s="1"/>
  <c r="J435" s="1"/>
  <c r="G436"/>
  <c r="H436" s="1"/>
  <c r="G437"/>
  <c r="H437" s="1"/>
  <c r="J437" s="1"/>
  <c r="G438"/>
  <c r="H438" s="1"/>
  <c r="G439"/>
  <c r="H439" s="1"/>
  <c r="J439" s="1"/>
  <c r="G440"/>
  <c r="H440" s="1"/>
  <c r="G441"/>
  <c r="H441" s="1"/>
  <c r="J441" s="1"/>
  <c r="G442"/>
  <c r="H442" s="1"/>
  <c r="G443"/>
  <c r="H443" s="1"/>
  <c r="J443" s="1"/>
  <c r="G444"/>
  <c r="H444" s="1"/>
  <c r="G445"/>
  <c r="H445" s="1"/>
  <c r="J445" s="1"/>
  <c r="G446"/>
  <c r="H446" s="1"/>
  <c r="G447"/>
  <c r="H447" s="1"/>
  <c r="J447" s="1"/>
  <c r="G448"/>
  <c r="H448" s="1"/>
  <c r="G449"/>
  <c r="H449" s="1"/>
  <c r="J449" s="1"/>
  <c r="G450"/>
  <c r="H450" s="1"/>
  <c r="G451"/>
  <c r="H451" s="1"/>
  <c r="J451" s="1"/>
  <c r="G452"/>
  <c r="H452" s="1"/>
  <c r="G453"/>
  <c r="H453" s="1"/>
  <c r="J453" s="1"/>
  <c r="G454"/>
  <c r="H454" s="1"/>
  <c r="G455"/>
  <c r="H455" s="1"/>
  <c r="J455" s="1"/>
  <c r="G456"/>
  <c r="H456" s="1"/>
  <c r="G457"/>
  <c r="H457" s="1"/>
  <c r="J457" s="1"/>
  <c r="N9" i="4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G8"/>
  <c r="N9" i="6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7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N9" i="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209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96"/>
  <c r="N197"/>
  <c r="N198"/>
  <c r="N194"/>
  <c r="N199"/>
  <c r="N200"/>
  <c r="N201"/>
  <c r="N202"/>
  <c r="N203"/>
  <c r="N204"/>
  <c r="N205"/>
  <c r="N206"/>
  <c r="N207"/>
  <c r="N208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6"/>
  <c r="N295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6"/>
  <c r="N325"/>
  <c r="N327"/>
  <c r="N329"/>
  <c r="N330"/>
  <c r="N331"/>
  <c r="N332"/>
  <c r="N333"/>
  <c r="N334"/>
  <c r="N335"/>
  <c r="N336"/>
  <c r="N337"/>
  <c r="N339"/>
  <c r="N338"/>
  <c r="N340"/>
  <c r="N341"/>
  <c r="N342"/>
  <c r="N343"/>
  <c r="N344"/>
  <c r="N345"/>
  <c r="N346"/>
  <c r="N347"/>
  <c r="N348"/>
  <c r="N349"/>
  <c r="N350"/>
  <c r="N351"/>
  <c r="N352"/>
  <c r="N353"/>
  <c r="N354"/>
  <c r="N328"/>
  <c r="N355"/>
  <c r="N356"/>
  <c r="N357"/>
  <c r="N358"/>
  <c r="N359"/>
  <c r="N360"/>
  <c r="N361"/>
  <c r="N362"/>
  <c r="N364"/>
  <c r="N363"/>
  <c r="N366"/>
  <c r="N367"/>
  <c r="N368"/>
  <c r="N369"/>
  <c r="N370"/>
  <c r="N365"/>
  <c r="N371"/>
  <c r="N372"/>
  <c r="N373"/>
  <c r="N374"/>
  <c r="N375"/>
  <c r="N376"/>
  <c r="N377"/>
  <c r="N378"/>
  <c r="N379"/>
  <c r="N380"/>
  <c r="N381"/>
  <c r="N382"/>
  <c r="N383"/>
  <c r="N384"/>
  <c r="N386"/>
  <c r="N387"/>
  <c r="N388"/>
  <c r="N389"/>
  <c r="N385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387" i="8"/>
  <c r="N130"/>
  <c r="N138"/>
  <c r="N12"/>
  <c r="N13"/>
  <c r="N147"/>
  <c r="N15"/>
  <c r="N16"/>
  <c r="N202"/>
  <c r="N401"/>
  <c r="N201"/>
  <c r="N304"/>
  <c r="N22"/>
  <c r="N34"/>
  <c r="N113"/>
  <c r="N135"/>
  <c r="N175"/>
  <c r="N208"/>
  <c r="N285"/>
  <c r="N28"/>
  <c r="N301"/>
  <c r="N313"/>
  <c r="N372"/>
  <c r="N434"/>
  <c r="AG434" i="10" s="1"/>
  <c r="N364" i="8"/>
  <c r="N406"/>
  <c r="N35"/>
  <c r="N69"/>
  <c r="N37"/>
  <c r="N77"/>
  <c r="N102"/>
  <c r="N39"/>
  <c r="N40"/>
  <c r="N141"/>
  <c r="N42"/>
  <c r="N300"/>
  <c r="N308"/>
  <c r="N331"/>
  <c r="N388"/>
  <c r="N159"/>
  <c r="N193"/>
  <c r="N49"/>
  <c r="N205"/>
  <c r="N211"/>
  <c r="N231"/>
  <c r="N249"/>
  <c r="N293"/>
  <c r="N442"/>
  <c r="N17"/>
  <c r="N52"/>
  <c r="N101"/>
  <c r="N154"/>
  <c r="N60"/>
  <c r="N155"/>
  <c r="N166"/>
  <c r="N63"/>
  <c r="N64"/>
  <c r="N199"/>
  <c r="N314"/>
  <c r="N411"/>
  <c r="N419"/>
  <c r="N44"/>
  <c r="N116"/>
  <c r="N183"/>
  <c r="N72"/>
  <c r="N252"/>
  <c r="N327"/>
  <c r="N373"/>
  <c r="N426"/>
  <c r="N455"/>
  <c r="N457"/>
  <c r="N81"/>
  <c r="N118"/>
  <c r="N124"/>
  <c r="N158"/>
  <c r="N185"/>
  <c r="N84"/>
  <c r="N213"/>
  <c r="N245"/>
  <c r="N358"/>
  <c r="N403"/>
  <c r="N447"/>
  <c r="N450"/>
  <c r="AG450" i="10" s="1"/>
  <c r="N20" i="8"/>
  <c r="N106"/>
  <c r="N161"/>
  <c r="N163"/>
  <c r="N164"/>
  <c r="N181"/>
  <c r="AG182" i="10" s="1"/>
  <c r="N196" i="8"/>
  <c r="N265"/>
  <c r="N335"/>
  <c r="N400"/>
  <c r="N423"/>
  <c r="N10"/>
  <c r="N51"/>
  <c r="N79"/>
  <c r="N195"/>
  <c r="N248"/>
  <c r="N250"/>
  <c r="N268"/>
  <c r="N109"/>
  <c r="N270"/>
  <c r="N323"/>
  <c r="N382"/>
  <c r="N14"/>
  <c r="N65"/>
  <c r="N86"/>
  <c r="N110"/>
  <c r="N122"/>
  <c r="N169"/>
  <c r="N200"/>
  <c r="N224"/>
  <c r="N121"/>
  <c r="N266"/>
  <c r="N123"/>
  <c r="N283"/>
  <c r="N298"/>
  <c r="N344"/>
  <c r="AG343" i="10" s="1"/>
  <c r="N127" i="8"/>
  <c r="N128"/>
  <c r="N129"/>
  <c r="N391"/>
  <c r="N9"/>
  <c r="N68"/>
  <c r="N89"/>
  <c r="N380"/>
  <c r="N151"/>
  <c r="N198"/>
  <c r="N137"/>
  <c r="N217"/>
  <c r="N336"/>
  <c r="N369"/>
  <c r="N394"/>
  <c r="N83"/>
  <c r="N85"/>
  <c r="N94"/>
  <c r="N98"/>
  <c r="N140"/>
  <c r="N145"/>
  <c r="N286"/>
  <c r="N320"/>
  <c r="N341"/>
  <c r="N415"/>
  <c r="N152"/>
  <c r="N21"/>
  <c r="N32"/>
  <c r="N54"/>
  <c r="N104"/>
  <c r="N133"/>
  <c r="N167"/>
  <c r="N212"/>
  <c r="N222"/>
  <c r="N260"/>
  <c r="N277"/>
  <c r="N279"/>
  <c r="N288"/>
  <c r="N165"/>
  <c r="N410"/>
  <c r="N55"/>
  <c r="N168"/>
  <c r="N96"/>
  <c r="N306"/>
  <c r="AG306" i="10" s="1"/>
  <c r="N370" i="8"/>
  <c r="N87"/>
  <c r="N173"/>
  <c r="N90"/>
  <c r="N111"/>
  <c r="N156"/>
  <c r="N242"/>
  <c r="N178"/>
  <c r="N179"/>
  <c r="N247"/>
  <c r="N273"/>
  <c r="N326"/>
  <c r="N343"/>
  <c r="N184"/>
  <c r="N421"/>
  <c r="N427"/>
  <c r="N441"/>
  <c r="N30"/>
  <c r="N117"/>
  <c r="N215"/>
  <c r="N347"/>
  <c r="N82"/>
  <c r="N99"/>
  <c r="N194"/>
  <c r="N146"/>
  <c r="N150"/>
  <c r="N197"/>
  <c r="N192"/>
  <c r="AG193" i="10" s="1"/>
  <c r="N204" i="8"/>
  <c r="N240"/>
  <c r="N241"/>
  <c r="N284"/>
  <c r="N321"/>
  <c r="N334"/>
  <c r="N352"/>
  <c r="N206"/>
  <c r="N362"/>
  <c r="N378"/>
  <c r="N390"/>
  <c r="N445"/>
  <c r="AG445" i="10" s="1"/>
  <c r="N148" i="8"/>
  <c r="N210"/>
  <c r="N317"/>
  <c r="N328"/>
  <c r="N376"/>
  <c r="N413"/>
  <c r="N448"/>
  <c r="N456"/>
  <c r="N66"/>
  <c r="N220"/>
  <c r="N292"/>
  <c r="N297"/>
  <c r="N337"/>
  <c r="N225"/>
  <c r="AG225" i="10" s="1"/>
  <c r="N339" i="8"/>
  <c r="N227"/>
  <c r="N356"/>
  <c r="N383"/>
  <c r="N432"/>
  <c r="N70"/>
  <c r="N232"/>
  <c r="N189"/>
  <c r="N239"/>
  <c r="N309"/>
  <c r="N236"/>
  <c r="N368"/>
  <c r="N61"/>
  <c r="N105"/>
  <c r="N112"/>
  <c r="N144"/>
  <c r="N275"/>
  <c r="N243"/>
  <c r="N299"/>
  <c r="N360"/>
  <c r="N62"/>
  <c r="N149"/>
  <c r="N305"/>
  <c r="N435"/>
  <c r="N229"/>
  <c r="N272"/>
  <c r="N274"/>
  <c r="N253"/>
  <c r="N80"/>
  <c r="N139"/>
  <c r="N214"/>
  <c r="AG214" i="10" s="1"/>
  <c r="N257" i="8"/>
  <c r="N258"/>
  <c r="N264"/>
  <c r="N303"/>
  <c r="N346"/>
  <c r="N27"/>
  <c r="N67"/>
  <c r="N108"/>
  <c r="N132"/>
  <c r="AG286" i="10" s="1"/>
  <c r="N207" i="8"/>
  <c r="N226"/>
  <c r="N251"/>
  <c r="N256"/>
  <c r="N338"/>
  <c r="N405"/>
  <c r="N18"/>
  <c r="N31"/>
  <c r="N174"/>
  <c r="N223"/>
  <c r="N276"/>
  <c r="N238"/>
  <c r="N296"/>
  <c r="N340"/>
  <c r="N280"/>
  <c r="N349"/>
  <c r="N416"/>
  <c r="N120"/>
  <c r="N295"/>
  <c r="N342"/>
  <c r="N366"/>
  <c r="N187"/>
  <c r="N234"/>
  <c r="N33"/>
  <c r="N290"/>
  <c r="N43"/>
  <c r="N45"/>
  <c r="N46"/>
  <c r="N294"/>
  <c r="N59"/>
  <c r="N191"/>
  <c r="N203"/>
  <c r="N381"/>
  <c r="N392"/>
  <c r="N408"/>
  <c r="N8"/>
  <c r="AG8" i="12" s="1"/>
  <c r="N56" i="8"/>
  <c r="N73"/>
  <c r="N131"/>
  <c r="N25"/>
  <c r="N76"/>
  <c r="N160"/>
  <c r="N172"/>
  <c r="N221"/>
  <c r="N307"/>
  <c r="N318"/>
  <c r="N433"/>
  <c r="N24"/>
  <c r="N176"/>
  <c r="N186"/>
  <c r="N267"/>
  <c r="N310"/>
  <c r="N332"/>
  <c r="N353"/>
  <c r="N78"/>
  <c r="N281"/>
  <c r="N322"/>
  <c r="N324"/>
  <c r="AG339" i="10" s="1"/>
  <c r="N359" i="8"/>
  <c r="AG359" i="10" s="1"/>
  <c r="N375" i="8"/>
  <c r="AG375" i="10" s="1"/>
  <c r="N325" i="8"/>
  <c r="N23"/>
  <c r="N329"/>
  <c r="N29"/>
  <c r="N209"/>
  <c r="N75"/>
  <c r="N97"/>
  <c r="N115"/>
  <c r="N153"/>
  <c r="N182"/>
  <c r="N254"/>
  <c r="N330"/>
  <c r="N345"/>
  <c r="N379"/>
  <c r="N412"/>
  <c r="N41"/>
  <c r="N57"/>
  <c r="N114"/>
  <c r="N119"/>
  <c r="N218"/>
  <c r="N371"/>
  <c r="N348"/>
  <c r="N436"/>
  <c r="N350"/>
  <c r="AG349" i="10" s="1"/>
  <c r="N19" i="8"/>
  <c r="N48"/>
  <c r="N88"/>
  <c r="N354"/>
  <c r="N180"/>
  <c r="N316"/>
  <c r="N393"/>
  <c r="N357"/>
  <c r="N407"/>
  <c r="N431"/>
  <c r="N188"/>
  <c r="N246"/>
  <c r="N351"/>
  <c r="N430"/>
  <c r="N453"/>
  <c r="N26"/>
  <c r="N367"/>
  <c r="N53"/>
  <c r="N125"/>
  <c r="N233"/>
  <c r="AG378" i="10" s="1"/>
  <c r="N365" i="8"/>
  <c r="N409"/>
  <c r="AG379" i="10" s="1"/>
  <c r="N429" i="8"/>
  <c r="N438"/>
  <c r="N374"/>
  <c r="N91"/>
  <c r="N126"/>
  <c r="N377"/>
  <c r="N190"/>
  <c r="N230"/>
  <c r="N396"/>
  <c r="N418"/>
  <c r="N74"/>
  <c r="N333"/>
  <c r="N398"/>
  <c r="N428"/>
  <c r="N58"/>
  <c r="N235"/>
  <c r="AG235" i="10" s="1"/>
  <c r="N237" i="8"/>
  <c r="N271"/>
  <c r="N278"/>
  <c r="N420"/>
  <c r="N449"/>
  <c r="AG398" i="10" s="1"/>
  <c r="N92" i="8"/>
  <c r="N142"/>
  <c r="N171"/>
  <c r="N311"/>
  <c r="N386"/>
  <c r="AG403" i="10" s="1"/>
  <c r="N385" i="8"/>
  <c r="N422"/>
  <c r="N259"/>
  <c r="N287"/>
  <c r="N402"/>
  <c r="N384"/>
  <c r="N404"/>
  <c r="N414"/>
  <c r="N38"/>
  <c r="N93"/>
  <c r="N100"/>
  <c r="N136"/>
  <c r="N216"/>
  <c r="N282"/>
  <c r="N291"/>
  <c r="N437"/>
  <c r="N71"/>
  <c r="N162"/>
  <c r="AG420" i="10" s="1"/>
  <c r="N219" i="8"/>
  <c r="N269"/>
  <c r="N312"/>
  <c r="N395"/>
  <c r="N397"/>
  <c r="N36"/>
  <c r="N157"/>
  <c r="N263"/>
  <c r="N424"/>
  <c r="N425"/>
  <c r="N363"/>
  <c r="N417"/>
  <c r="AG430" i="10" s="1"/>
  <c r="N170" i="8"/>
  <c r="N177"/>
  <c r="N261"/>
  <c r="N440"/>
  <c r="N454"/>
  <c r="N134"/>
  <c r="N143"/>
  <c r="N262"/>
  <c r="N319"/>
  <c r="N244"/>
  <c r="N444"/>
  <c r="N439"/>
  <c r="N95"/>
  <c r="N103"/>
  <c r="N302"/>
  <c r="N315"/>
  <c r="N361"/>
  <c r="N443"/>
  <c r="N446"/>
  <c r="N255"/>
  <c r="N47"/>
  <c r="N50"/>
  <c r="N228"/>
  <c r="N451"/>
  <c r="N355"/>
  <c r="N452"/>
  <c r="N107"/>
  <c r="N289"/>
  <c r="N389"/>
  <c r="N399"/>
  <c r="G387"/>
  <c r="H387" s="1"/>
  <c r="K386" i="10" s="1"/>
  <c r="G130" i="8"/>
  <c r="H130" s="1"/>
  <c r="K131" i="10" s="1"/>
  <c r="G138" i="8"/>
  <c r="H138" s="1"/>
  <c r="K139" i="10" s="1"/>
  <c r="G12" i="8"/>
  <c r="H12" s="1"/>
  <c r="K12" i="10" s="1"/>
  <c r="G13" i="8"/>
  <c r="H13" s="1"/>
  <c r="K13" i="10" s="1"/>
  <c r="G147" i="8"/>
  <c r="H147" s="1"/>
  <c r="K148" i="10" s="1"/>
  <c r="G15" i="8"/>
  <c r="H15" s="1"/>
  <c r="K15" i="10" s="1"/>
  <c r="G16" i="8"/>
  <c r="H16" s="1"/>
  <c r="K16" i="10" s="1"/>
  <c r="G202" i="8"/>
  <c r="H202" s="1"/>
  <c r="K203" i="10" s="1"/>
  <c r="G401" i="8"/>
  <c r="H401" s="1"/>
  <c r="K401" i="10" s="1"/>
  <c r="G201" i="8"/>
  <c r="H201" s="1"/>
  <c r="K202" i="10" s="1"/>
  <c r="G304" i="8"/>
  <c r="H304" s="1"/>
  <c r="K304" i="10" s="1"/>
  <c r="G22" i="8"/>
  <c r="H22" s="1"/>
  <c r="K22" i="10" s="1"/>
  <c r="G34" i="8"/>
  <c r="H34" s="1"/>
  <c r="K34" i="10" s="1"/>
  <c r="G113" i="8"/>
  <c r="H113" s="1"/>
  <c r="K114" i="10" s="1"/>
  <c r="G135" i="8"/>
  <c r="H135" s="1"/>
  <c r="K136" i="10" s="1"/>
  <c r="G175" i="8"/>
  <c r="H175" s="1"/>
  <c r="K176" i="10" s="1"/>
  <c r="G208" i="8"/>
  <c r="H208" s="1"/>
  <c r="K209" i="10" s="1"/>
  <c r="G285" i="8"/>
  <c r="H285" s="1"/>
  <c r="K285" i="10" s="1"/>
  <c r="G28" i="8"/>
  <c r="H28" s="1"/>
  <c r="K28" i="10" s="1"/>
  <c r="G301" i="8"/>
  <c r="H301" s="1"/>
  <c r="K301" i="10" s="1"/>
  <c r="G313" i="8"/>
  <c r="H313" s="1"/>
  <c r="K313" i="10" s="1"/>
  <c r="G372" i="8"/>
  <c r="H372" s="1"/>
  <c r="K372" i="10" s="1"/>
  <c r="G434" i="8"/>
  <c r="H434" s="1"/>
  <c r="K434" i="10" s="1"/>
  <c r="G364" i="8"/>
  <c r="H364" s="1"/>
  <c r="K363" i="10" s="1"/>
  <c r="G406" i="8"/>
  <c r="H406" s="1"/>
  <c r="K406" i="10" s="1"/>
  <c r="G35" i="8"/>
  <c r="H35" s="1"/>
  <c r="K35" i="10" s="1"/>
  <c r="G69" i="8"/>
  <c r="H69" s="1"/>
  <c r="K70" i="10" s="1"/>
  <c r="G37" i="8"/>
  <c r="H37" s="1"/>
  <c r="K37" i="10" s="1"/>
  <c r="G77" i="8"/>
  <c r="H77" s="1"/>
  <c r="K78" i="10" s="1"/>
  <c r="G102" i="8"/>
  <c r="H102" s="1"/>
  <c r="K103" i="10" s="1"/>
  <c r="G39" i="8"/>
  <c r="H39" s="1"/>
  <c r="K40" i="10" s="1"/>
  <c r="G40" i="8"/>
  <c r="H40" s="1"/>
  <c r="K41" i="10" s="1"/>
  <c r="G141" i="8"/>
  <c r="H141" s="1"/>
  <c r="K142" i="10" s="1"/>
  <c r="G42" i="8"/>
  <c r="H42" s="1"/>
  <c r="K43" i="10" s="1"/>
  <c r="G300" i="8"/>
  <c r="H300" s="1"/>
  <c r="K300" i="10" s="1"/>
  <c r="G308" i="8"/>
  <c r="H308" s="1"/>
  <c r="K308" i="10" s="1"/>
  <c r="G331" i="8"/>
  <c r="H331" s="1"/>
  <c r="K330" i="10" s="1"/>
  <c r="G388" i="8"/>
  <c r="H388" s="1"/>
  <c r="K387" i="10" s="1"/>
  <c r="G159" i="8"/>
  <c r="H159" s="1"/>
  <c r="K160" i="10" s="1"/>
  <c r="G193" i="8"/>
  <c r="H193" s="1"/>
  <c r="K194" i="10" s="1"/>
  <c r="G49" i="8"/>
  <c r="H49" s="1"/>
  <c r="K50" i="10" s="1"/>
  <c r="G205" i="8"/>
  <c r="H205" s="1"/>
  <c r="K206" i="10" s="1"/>
  <c r="G211" i="8"/>
  <c r="H211" s="1"/>
  <c r="K211" i="10" s="1"/>
  <c r="G231" i="8"/>
  <c r="H231" s="1"/>
  <c r="K231" i="10" s="1"/>
  <c r="G249" i="8"/>
  <c r="H249" s="1"/>
  <c r="K249" i="10" s="1"/>
  <c r="G293" i="8"/>
  <c r="H293" s="1"/>
  <c r="K293" i="10" s="1"/>
  <c r="G442" i="8"/>
  <c r="H442" s="1"/>
  <c r="K442" i="10" s="1"/>
  <c r="G17" i="8"/>
  <c r="H17" s="1"/>
  <c r="K17" i="10" s="1"/>
  <c r="G52" i="8"/>
  <c r="H52" s="1"/>
  <c r="K53" i="10" s="1"/>
  <c r="G101" i="8"/>
  <c r="H101" s="1"/>
  <c r="K102" i="10" s="1"/>
  <c r="G154" i="8"/>
  <c r="H154" s="1"/>
  <c r="K155" i="10" s="1"/>
  <c r="G60" i="8"/>
  <c r="H60" s="1"/>
  <c r="K61" i="10" s="1"/>
  <c r="G155" i="8"/>
  <c r="H155" s="1"/>
  <c r="K156" i="10" s="1"/>
  <c r="G166" i="8"/>
  <c r="H166" s="1"/>
  <c r="K167" i="10" s="1"/>
  <c r="G63" i="8"/>
  <c r="H63" s="1"/>
  <c r="K64" i="10" s="1"/>
  <c r="G64" i="8"/>
  <c r="H64" s="1"/>
  <c r="K65" i="10" s="1"/>
  <c r="G199" i="8"/>
  <c r="H199" s="1"/>
  <c r="K200" i="10" s="1"/>
  <c r="G314" i="8"/>
  <c r="H314" s="1"/>
  <c r="K314" i="10" s="1"/>
  <c r="G411" i="8"/>
  <c r="H411" s="1"/>
  <c r="K411" i="10" s="1"/>
  <c r="G419" i="8"/>
  <c r="H419" s="1"/>
  <c r="K419" i="10" s="1"/>
  <c r="G44" i="8"/>
  <c r="H44" s="1"/>
  <c r="K45" i="10" s="1"/>
  <c r="G116" i="8"/>
  <c r="H116" s="1"/>
  <c r="K117" i="10" s="1"/>
  <c r="G183" i="8"/>
  <c r="H183" s="1"/>
  <c r="K184" i="10" s="1"/>
  <c r="G72" i="8"/>
  <c r="H72" s="1"/>
  <c r="K73" i="10" s="1"/>
  <c r="G252" i="8"/>
  <c r="H252" s="1"/>
  <c r="K252" i="10" s="1"/>
  <c r="G327" i="8"/>
  <c r="H327" s="1"/>
  <c r="K327" i="10" s="1"/>
  <c r="G373" i="8"/>
  <c r="H373" s="1"/>
  <c r="K373" i="10" s="1"/>
  <c r="G426" i="8"/>
  <c r="H426" s="1"/>
  <c r="K426" i="10" s="1"/>
  <c r="G455" i="8"/>
  <c r="H455" s="1"/>
  <c r="K455" i="10" s="1"/>
  <c r="G457" i="8"/>
  <c r="H457" s="1"/>
  <c r="K457" i="10" s="1"/>
  <c r="G81" i="8"/>
  <c r="H81" s="1"/>
  <c r="K82" i="10" s="1"/>
  <c r="G118" i="8"/>
  <c r="H118" s="1"/>
  <c r="K119" i="10" s="1"/>
  <c r="G124" i="8"/>
  <c r="H124" s="1"/>
  <c r="K125" i="10" s="1"/>
  <c r="G158" i="8"/>
  <c r="H158" s="1"/>
  <c r="K159" i="10" s="1"/>
  <c r="G185" i="8"/>
  <c r="H185" s="1"/>
  <c r="K186" i="10" s="1"/>
  <c r="G84" i="8"/>
  <c r="H84" s="1"/>
  <c r="K85" i="10" s="1"/>
  <c r="G213" i="8"/>
  <c r="H213" s="1"/>
  <c r="K213" i="10" s="1"/>
  <c r="G245" i="8"/>
  <c r="H245" s="1"/>
  <c r="K245" i="10" s="1"/>
  <c r="G358" i="8"/>
  <c r="H358" s="1"/>
  <c r="K358" i="10" s="1"/>
  <c r="G403" i="8"/>
  <c r="H403" s="1"/>
  <c r="K403" i="10" s="1"/>
  <c r="G447" i="8"/>
  <c r="H447" s="1"/>
  <c r="K447" i="10" s="1"/>
  <c r="G450" i="8"/>
  <c r="H450" s="1"/>
  <c r="K450" i="10" s="1"/>
  <c r="G20" i="8"/>
  <c r="H20" s="1"/>
  <c r="K20" i="10" s="1"/>
  <c r="G106" i="8"/>
  <c r="H106" s="1"/>
  <c r="K107" i="10" s="1"/>
  <c r="G161" i="8"/>
  <c r="H161" s="1"/>
  <c r="K162" i="10" s="1"/>
  <c r="G163" i="8"/>
  <c r="H163" s="1"/>
  <c r="K164" i="10" s="1"/>
  <c r="G164" i="8"/>
  <c r="H164" s="1"/>
  <c r="K165" i="10" s="1"/>
  <c r="G181" i="8"/>
  <c r="H181" s="1"/>
  <c r="K182" i="10" s="1"/>
  <c r="G196" i="8"/>
  <c r="H196" s="1"/>
  <c r="K197" i="10" s="1"/>
  <c r="G265" i="8"/>
  <c r="H265" s="1"/>
  <c r="K265" i="10" s="1"/>
  <c r="G335" i="8"/>
  <c r="H335" s="1"/>
  <c r="K334" i="10" s="1"/>
  <c r="G400" i="8"/>
  <c r="H400" s="1"/>
  <c r="K400" i="10" s="1"/>
  <c r="G423" i="8"/>
  <c r="H423" s="1"/>
  <c r="K423" i="10" s="1"/>
  <c r="G10" i="8"/>
  <c r="H10" s="1"/>
  <c r="K10" i="10" s="1"/>
  <c r="G51" i="8"/>
  <c r="H51" s="1"/>
  <c r="K52" i="10" s="1"/>
  <c r="G79" i="8"/>
  <c r="H79" s="1"/>
  <c r="K80" i="10" s="1"/>
  <c r="G195" i="8"/>
  <c r="H195" s="1"/>
  <c r="K196" i="10" s="1"/>
  <c r="G248" i="8"/>
  <c r="H248" s="1"/>
  <c r="K248" i="10" s="1"/>
  <c r="G250" i="8"/>
  <c r="H250" s="1"/>
  <c r="K250" i="10" s="1"/>
  <c r="G268" i="8"/>
  <c r="H268" s="1"/>
  <c r="K268" i="10" s="1"/>
  <c r="G109" i="8"/>
  <c r="H109" s="1"/>
  <c r="K110" i="10" s="1"/>
  <c r="G270" i="8"/>
  <c r="H270" s="1"/>
  <c r="K270" i="10" s="1"/>
  <c r="G323" i="8"/>
  <c r="H323" s="1"/>
  <c r="K323" i="10" s="1"/>
  <c r="G382" i="8"/>
  <c r="H382" s="1"/>
  <c r="K382" i="10" s="1"/>
  <c r="G14" i="8"/>
  <c r="H14" s="1"/>
  <c r="K14" i="10" s="1"/>
  <c r="G65" i="8"/>
  <c r="H65" s="1"/>
  <c r="K66" i="10" s="1"/>
  <c r="G86" i="8"/>
  <c r="H86" s="1"/>
  <c r="K87" i="10" s="1"/>
  <c r="G110" i="8"/>
  <c r="H110" s="1"/>
  <c r="K111" i="10" s="1"/>
  <c r="G122" i="8"/>
  <c r="H122" s="1"/>
  <c r="K123" i="10" s="1"/>
  <c r="G169" i="8"/>
  <c r="H169" s="1"/>
  <c r="K170" i="10" s="1"/>
  <c r="G200" i="8"/>
  <c r="H200" s="1"/>
  <c r="K201" i="10" s="1"/>
  <c r="G224" i="8"/>
  <c r="H224" s="1"/>
  <c r="K224" i="10" s="1"/>
  <c r="G121" i="8"/>
  <c r="H121" s="1"/>
  <c r="K122" i="10" s="1"/>
  <c r="G266" i="8"/>
  <c r="H266" s="1"/>
  <c r="K266" i="10" s="1"/>
  <c r="G123" i="8"/>
  <c r="H123" s="1"/>
  <c r="K124" i="10" s="1"/>
  <c r="G283" i="8"/>
  <c r="H283" s="1"/>
  <c r="K283" i="10" s="1"/>
  <c r="G298" i="8"/>
  <c r="H298" s="1"/>
  <c r="K298" i="10" s="1"/>
  <c r="G344" i="8"/>
  <c r="H344" s="1"/>
  <c r="K343" i="10" s="1"/>
  <c r="G127" i="8"/>
  <c r="H127" s="1"/>
  <c r="G128"/>
  <c r="H128" s="1"/>
  <c r="G129"/>
  <c r="H129" s="1"/>
  <c r="K130" i="10" s="1"/>
  <c r="G391" i="8"/>
  <c r="H391" s="1"/>
  <c r="K391" i="10" s="1"/>
  <c r="G9" i="8"/>
  <c r="H9" s="1"/>
  <c r="K9" i="10" s="1"/>
  <c r="G68" i="8"/>
  <c r="H68" s="1"/>
  <c r="K69" i="10" s="1"/>
  <c r="G89" i="8"/>
  <c r="H89" s="1"/>
  <c r="K90" i="10" s="1"/>
  <c r="G380" i="8"/>
  <c r="H380" s="1"/>
  <c r="K380" i="10" s="1"/>
  <c r="G151" i="8"/>
  <c r="H151" s="1"/>
  <c r="K152" i="10" s="1"/>
  <c r="G198" i="8"/>
  <c r="H198" s="1"/>
  <c r="K199" i="10" s="1"/>
  <c r="G137" i="8"/>
  <c r="H137" s="1"/>
  <c r="K138" i="10" s="1"/>
  <c r="G217" i="8"/>
  <c r="H217" s="1"/>
  <c r="K217" i="10" s="1"/>
  <c r="G336" i="8"/>
  <c r="H336" s="1"/>
  <c r="K335" i="10" s="1"/>
  <c r="G369" i="8"/>
  <c r="H369" s="1"/>
  <c r="K368" i="10" s="1"/>
  <c r="G394" i="8"/>
  <c r="H394" s="1"/>
  <c r="K394" i="10" s="1"/>
  <c r="G83" i="8"/>
  <c r="H83" s="1"/>
  <c r="K84" i="10" s="1"/>
  <c r="G85" i="8"/>
  <c r="H85" s="1"/>
  <c r="K86" i="10" s="1"/>
  <c r="G94" i="8"/>
  <c r="H94" s="1"/>
  <c r="K95" i="10" s="1"/>
  <c r="G98" i="8"/>
  <c r="H98" s="1"/>
  <c r="K99" i="10" s="1"/>
  <c r="G140" i="8"/>
  <c r="H140" s="1"/>
  <c r="K141" i="10" s="1"/>
  <c r="G145" i="8"/>
  <c r="H145" s="1"/>
  <c r="K146" i="10" s="1"/>
  <c r="G286" i="8"/>
  <c r="H286" s="1"/>
  <c r="K286" i="10" s="1"/>
  <c r="G320" i="8"/>
  <c r="H320" s="1"/>
  <c r="K320" i="10" s="1"/>
  <c r="G341" i="8"/>
  <c r="H341" s="1"/>
  <c r="K340" i="10" s="1"/>
  <c r="G415" i="8"/>
  <c r="H415" s="1"/>
  <c r="K415" i="10" s="1"/>
  <c r="G152" i="8"/>
  <c r="H152" s="1"/>
  <c r="K153" i="10" s="1"/>
  <c r="G21" i="8"/>
  <c r="H21" s="1"/>
  <c r="K21" i="10" s="1"/>
  <c r="G32" i="8"/>
  <c r="H32" s="1"/>
  <c r="K32" i="10" s="1"/>
  <c r="G54" i="8"/>
  <c r="H54" s="1"/>
  <c r="K55" i="10" s="1"/>
  <c r="G104" i="8"/>
  <c r="H104" s="1"/>
  <c r="K105" i="10" s="1"/>
  <c r="G133" i="8"/>
  <c r="H133" s="1"/>
  <c r="K134" i="10" s="1"/>
  <c r="G167" i="8"/>
  <c r="H167" s="1"/>
  <c r="K168" i="10" s="1"/>
  <c r="G212" i="8"/>
  <c r="H212" s="1"/>
  <c r="K212" i="10" s="1"/>
  <c r="G222" i="8"/>
  <c r="H222" s="1"/>
  <c r="K222" i="10" s="1"/>
  <c r="G260" i="8"/>
  <c r="H260" s="1"/>
  <c r="K260" i="10" s="1"/>
  <c r="G277" i="8"/>
  <c r="H277" s="1"/>
  <c r="K277" i="10" s="1"/>
  <c r="G279" i="8"/>
  <c r="H279" s="1"/>
  <c r="K279" i="10" s="1"/>
  <c r="G288" i="8"/>
  <c r="H288" s="1"/>
  <c r="K288" i="10" s="1"/>
  <c r="G165" i="8"/>
  <c r="H165" s="1"/>
  <c r="G410"/>
  <c r="H410" s="1"/>
  <c r="K410" i="10" s="1"/>
  <c r="G55" i="8"/>
  <c r="H55" s="1"/>
  <c r="K56" i="10" s="1"/>
  <c r="G168" i="8"/>
  <c r="H168" s="1"/>
  <c r="K169" i="10" s="1"/>
  <c r="G96" i="8"/>
  <c r="H96" s="1"/>
  <c r="K97" i="10" s="1"/>
  <c r="G306" i="8"/>
  <c r="H306" s="1"/>
  <c r="K306" i="10" s="1"/>
  <c r="G370" i="8"/>
  <c r="H370" s="1"/>
  <c r="K369" i="10" s="1"/>
  <c r="G87" i="8"/>
  <c r="H87" s="1"/>
  <c r="K88" i="10" s="1"/>
  <c r="G173" i="8"/>
  <c r="H173" s="1"/>
  <c r="G90"/>
  <c r="H90" s="1"/>
  <c r="K91" i="10" s="1"/>
  <c r="G111" i="8"/>
  <c r="H111" s="1"/>
  <c r="K112" i="10" s="1"/>
  <c r="G156" i="8"/>
  <c r="H156" s="1"/>
  <c r="K157" i="10" s="1"/>
  <c r="G242" i="8"/>
  <c r="H242" s="1"/>
  <c r="K242" i="10" s="1"/>
  <c r="G178" i="8"/>
  <c r="H178" s="1"/>
  <c r="K179" i="10" s="1"/>
  <c r="G179" i="8"/>
  <c r="H179" s="1"/>
  <c r="K180" i="10" s="1"/>
  <c r="G247" i="8"/>
  <c r="H247" s="1"/>
  <c r="K247" i="10" s="1"/>
  <c r="G273" i="8"/>
  <c r="H273" s="1"/>
  <c r="K273" i="10" s="1"/>
  <c r="G326" i="8"/>
  <c r="H326" s="1"/>
  <c r="K325" i="10" s="1"/>
  <c r="G343" i="8"/>
  <c r="H343" s="1"/>
  <c r="K342" i="10" s="1"/>
  <c r="G184" i="8"/>
  <c r="H184" s="1"/>
  <c r="K185" i="10" s="1"/>
  <c r="G421" i="8"/>
  <c r="H421" s="1"/>
  <c r="K421" i="10" s="1"/>
  <c r="G427" i="8"/>
  <c r="H427" s="1"/>
  <c r="K427" i="10" s="1"/>
  <c r="G441" i="8"/>
  <c r="H441" s="1"/>
  <c r="K441" i="10" s="1"/>
  <c r="G30" i="8"/>
  <c r="H30" s="1"/>
  <c r="K30" i="10" s="1"/>
  <c r="G117" i="8"/>
  <c r="H117" s="1"/>
  <c r="K118" i="10" s="1"/>
  <c r="G215" i="8"/>
  <c r="H215" s="1"/>
  <c r="K215" i="10" s="1"/>
  <c r="G347" i="8"/>
  <c r="H347" s="1"/>
  <c r="K346" i="10" s="1"/>
  <c r="G82" i="8"/>
  <c r="H82" s="1"/>
  <c r="K83" i="10" s="1"/>
  <c r="G99" i="8"/>
  <c r="H99" s="1"/>
  <c r="K100" i="10" s="1"/>
  <c r="G194" i="8"/>
  <c r="H194" s="1"/>
  <c r="K195" i="10" s="1"/>
  <c r="G146" i="8"/>
  <c r="H146" s="1"/>
  <c r="K147" i="10" s="1"/>
  <c r="G150" i="8"/>
  <c r="H150" s="1"/>
  <c r="K151" i="10" s="1"/>
  <c r="G197" i="8"/>
  <c r="H197" s="1"/>
  <c r="K198" i="10" s="1"/>
  <c r="G192" i="8"/>
  <c r="H192" s="1"/>
  <c r="K193" i="10" s="1"/>
  <c r="G204" i="8"/>
  <c r="H204" s="1"/>
  <c r="K205" i="10" s="1"/>
  <c r="G240" i="8"/>
  <c r="H240" s="1"/>
  <c r="K240" i="10" s="1"/>
  <c r="G241" i="8"/>
  <c r="H241" s="1"/>
  <c r="K241" i="10" s="1"/>
  <c r="G284" i="8"/>
  <c r="H284" s="1"/>
  <c r="K284" i="10" s="1"/>
  <c r="G321" i="8"/>
  <c r="H321" s="1"/>
  <c r="K321" i="10" s="1"/>
  <c r="G334" i="8"/>
  <c r="H334" s="1"/>
  <c r="K333" i="10" s="1"/>
  <c r="G352" i="8"/>
  <c r="H352" s="1"/>
  <c r="K351" i="10" s="1"/>
  <c r="G206" i="8"/>
  <c r="H206" s="1"/>
  <c r="K207" i="10" s="1"/>
  <c r="G362" i="8"/>
  <c r="H362" s="1"/>
  <c r="K362" i="10" s="1"/>
  <c r="G378" i="8"/>
  <c r="H378" s="1"/>
  <c r="K378" i="10" s="1"/>
  <c r="G390" i="8"/>
  <c r="H390" s="1"/>
  <c r="K390" i="10" s="1"/>
  <c r="G445" i="8"/>
  <c r="H445" s="1"/>
  <c r="K445" i="10" s="1"/>
  <c r="G148" i="8"/>
  <c r="H148" s="1"/>
  <c r="K149" i="10" s="1"/>
  <c r="G210" i="8"/>
  <c r="H210" s="1"/>
  <c r="K210" i="10" s="1"/>
  <c r="G317" i="8"/>
  <c r="H317" s="1"/>
  <c r="K317" i="10" s="1"/>
  <c r="G328" i="8"/>
  <c r="H328" s="1"/>
  <c r="K354" i="10" s="1"/>
  <c r="G376" i="8"/>
  <c r="H376" s="1"/>
  <c r="K376" i="10" s="1"/>
  <c r="G413" i="8"/>
  <c r="H413" s="1"/>
  <c r="K413" i="10" s="1"/>
  <c r="G448" i="8"/>
  <c r="H448" s="1"/>
  <c r="K448" i="10" s="1"/>
  <c r="G456" i="8"/>
  <c r="H456" s="1"/>
  <c r="K456" i="10" s="1"/>
  <c r="G66" i="8"/>
  <c r="H66" s="1"/>
  <c r="K67" i="10" s="1"/>
  <c r="G220" i="8"/>
  <c r="H220" s="1"/>
  <c r="K220" i="10" s="1"/>
  <c r="G292" i="8"/>
  <c r="H292" s="1"/>
  <c r="K292" i="10" s="1"/>
  <c r="G297" i="8"/>
  <c r="H297" s="1"/>
  <c r="K297" i="10" s="1"/>
  <c r="G337" i="8"/>
  <c r="H337" s="1"/>
  <c r="K336" i="10" s="1"/>
  <c r="G225" i="8"/>
  <c r="H225" s="1"/>
  <c r="G339"/>
  <c r="H339" s="1"/>
  <c r="K337" i="10" s="1"/>
  <c r="G227" i="8"/>
  <c r="H227" s="1"/>
  <c r="K227" i="10" s="1"/>
  <c r="G356" i="8"/>
  <c r="H356" s="1"/>
  <c r="K356" i="10" s="1"/>
  <c r="G383" i="8"/>
  <c r="H383" s="1"/>
  <c r="K383" i="10" s="1"/>
  <c r="G432" i="8"/>
  <c r="H432" s="1"/>
  <c r="K432" i="10" s="1"/>
  <c r="G70" i="8"/>
  <c r="H70" s="1"/>
  <c r="K71" i="10" s="1"/>
  <c r="G232" i="8"/>
  <c r="H232" s="1"/>
  <c r="K232" i="10" s="1"/>
  <c r="G189" i="8"/>
  <c r="H189" s="1"/>
  <c r="K190" i="10" s="1"/>
  <c r="G239" i="8"/>
  <c r="H239" s="1"/>
  <c r="K239" i="10" s="1"/>
  <c r="G309" i="8"/>
  <c r="H309" s="1"/>
  <c r="K309" i="10" s="1"/>
  <c r="G236" i="8"/>
  <c r="H236" s="1"/>
  <c r="K236" i="10" s="1"/>
  <c r="G368" i="8"/>
  <c r="H368" s="1"/>
  <c r="K367" i="10" s="1"/>
  <c r="G61" i="8"/>
  <c r="H61" s="1"/>
  <c r="K62" i="10" s="1"/>
  <c r="G105" i="8"/>
  <c r="H105" s="1"/>
  <c r="K106" i="10" s="1"/>
  <c r="G112" i="8"/>
  <c r="H112" s="1"/>
  <c r="K113" i="10" s="1"/>
  <c r="G144" i="8"/>
  <c r="H144" s="1"/>
  <c r="K145" i="10" s="1"/>
  <c r="G275" i="8"/>
  <c r="H275" s="1"/>
  <c r="K275" i="10" s="1"/>
  <c r="G243" i="8"/>
  <c r="H243" s="1"/>
  <c r="K243" i="10" s="1"/>
  <c r="G299" i="8"/>
  <c r="H299" s="1"/>
  <c r="K299" i="10" s="1"/>
  <c r="G360" i="8"/>
  <c r="H360" s="1"/>
  <c r="K360" i="10" s="1"/>
  <c r="G62" i="8"/>
  <c r="H62" s="1"/>
  <c r="K63" i="10" s="1"/>
  <c r="G149" i="8"/>
  <c r="H149" s="1"/>
  <c r="K150" i="10" s="1"/>
  <c r="G305" i="8"/>
  <c r="H305" s="1"/>
  <c r="K305" i="10" s="1"/>
  <c r="G435" i="8"/>
  <c r="H435" s="1"/>
  <c r="K435" i="10" s="1"/>
  <c r="G229" i="8"/>
  <c r="H229" s="1"/>
  <c r="K229" i="10" s="1"/>
  <c r="G272" i="8"/>
  <c r="H272" s="1"/>
  <c r="K272" i="10" s="1"/>
  <c r="G274" i="8"/>
  <c r="H274" s="1"/>
  <c r="K274" i="10" s="1"/>
  <c r="G253" i="8"/>
  <c r="H253" s="1"/>
  <c r="K253" i="10" s="1"/>
  <c r="G80" i="8"/>
  <c r="H80" s="1"/>
  <c r="K81" i="10" s="1"/>
  <c r="G139" i="8"/>
  <c r="H139" s="1"/>
  <c r="K140" i="10" s="1"/>
  <c r="G214" i="8"/>
  <c r="H214" s="1"/>
  <c r="K214" i="10" s="1"/>
  <c r="G257" i="8"/>
  <c r="H257" s="1"/>
  <c r="K257" i="10" s="1"/>
  <c r="G258" i="8"/>
  <c r="H258" s="1"/>
  <c r="K258" i="10" s="1"/>
  <c r="G264" i="8"/>
  <c r="H264" s="1"/>
  <c r="K264" i="10" s="1"/>
  <c r="G303" i="8"/>
  <c r="H303" s="1"/>
  <c r="K303" i="10" s="1"/>
  <c r="G346" i="8"/>
  <c r="H346" s="1"/>
  <c r="K345" i="10" s="1"/>
  <c r="G27" i="8"/>
  <c r="H27" s="1"/>
  <c r="K27" i="10" s="1"/>
  <c r="G67" i="8"/>
  <c r="H67" s="1"/>
  <c r="K68" i="10" s="1"/>
  <c r="G108" i="8"/>
  <c r="H108" s="1"/>
  <c r="K109" i="10" s="1"/>
  <c r="G132" i="8"/>
  <c r="H132" s="1"/>
  <c r="G207"/>
  <c r="H207" s="1"/>
  <c r="J207" s="1"/>
  <c r="G226"/>
  <c r="H226" s="1"/>
  <c r="J226" s="1"/>
  <c r="L226" s="1"/>
  <c r="G251"/>
  <c r="H251" s="1"/>
  <c r="J251" s="1"/>
  <c r="G256"/>
  <c r="H256" s="1"/>
  <c r="G338"/>
  <c r="H338" s="1"/>
  <c r="G405"/>
  <c r="H405" s="1"/>
  <c r="J405" s="1"/>
  <c r="G18"/>
  <c r="H18" s="1"/>
  <c r="G31"/>
  <c r="H31" s="1"/>
  <c r="G174"/>
  <c r="H174" s="1"/>
  <c r="G223"/>
  <c r="H223" s="1"/>
  <c r="G276"/>
  <c r="H276" s="1"/>
  <c r="K276" i="10" s="1"/>
  <c r="G238" i="8"/>
  <c r="H238" s="1"/>
  <c r="G296"/>
  <c r="H296" s="1"/>
  <c r="G340"/>
  <c r="H340" s="1"/>
  <c r="G280"/>
  <c r="H280" s="1"/>
  <c r="K280" i="10" s="1"/>
  <c r="G349" i="8"/>
  <c r="H349" s="1"/>
  <c r="G416"/>
  <c r="H416" s="1"/>
  <c r="G120"/>
  <c r="H120" s="1"/>
  <c r="G295"/>
  <c r="H295" s="1"/>
  <c r="G342"/>
  <c r="H342" s="1"/>
  <c r="G366"/>
  <c r="H366" s="1"/>
  <c r="J366" s="1"/>
  <c r="G187"/>
  <c r="H187" s="1"/>
  <c r="G234"/>
  <c r="H234" s="1"/>
  <c r="G33"/>
  <c r="H33" s="1"/>
  <c r="G290"/>
  <c r="H290" s="1"/>
  <c r="K290" i="10" s="1"/>
  <c r="G43" i="8"/>
  <c r="H43" s="1"/>
  <c r="J43" s="1"/>
  <c r="L43" s="1"/>
  <c r="G45"/>
  <c r="H45" s="1"/>
  <c r="G46"/>
  <c r="H46" s="1"/>
  <c r="G294"/>
  <c r="H294" s="1"/>
  <c r="K294" i="10" s="1"/>
  <c r="G59" i="8"/>
  <c r="H59" s="1"/>
  <c r="G191"/>
  <c r="H191" s="1"/>
  <c r="G203"/>
  <c r="H203" s="1"/>
  <c r="G381"/>
  <c r="H381" s="1"/>
  <c r="G392"/>
  <c r="H392" s="1"/>
  <c r="G408"/>
  <c r="H408" s="1"/>
  <c r="J408" s="1"/>
  <c r="L408" s="1"/>
  <c r="G8"/>
  <c r="H8" s="1"/>
  <c r="G56"/>
  <c r="H56" s="1"/>
  <c r="G73"/>
  <c r="H73" s="1"/>
  <c r="G131"/>
  <c r="H131" s="1"/>
  <c r="G25"/>
  <c r="H25" s="1"/>
  <c r="G76"/>
  <c r="H76" s="1"/>
  <c r="G160"/>
  <c r="H160" s="1"/>
  <c r="G172"/>
  <c r="H172" s="1"/>
  <c r="J172" s="1"/>
  <c r="G221"/>
  <c r="H221" s="1"/>
  <c r="G307"/>
  <c r="H307" s="1"/>
  <c r="G318"/>
  <c r="H318" s="1"/>
  <c r="G433"/>
  <c r="H433" s="1"/>
  <c r="J433" s="1"/>
  <c r="G24"/>
  <c r="H24" s="1"/>
  <c r="G176"/>
  <c r="H176" s="1"/>
  <c r="G186"/>
  <c r="H186" s="1"/>
  <c r="J186" s="1"/>
  <c r="G267"/>
  <c r="H267" s="1"/>
  <c r="G310"/>
  <c r="H310" s="1"/>
  <c r="G332"/>
  <c r="H332" s="1"/>
  <c r="G353"/>
  <c r="H353" s="1"/>
  <c r="G78"/>
  <c r="H78" s="1"/>
  <c r="G281"/>
  <c r="H281" s="1"/>
  <c r="G322"/>
  <c r="H322" s="1"/>
  <c r="K322" i="10" s="1"/>
  <c r="G324" i="8"/>
  <c r="H324" s="1"/>
  <c r="G359"/>
  <c r="H359" s="1"/>
  <c r="G375"/>
  <c r="H375" s="1"/>
  <c r="G325"/>
  <c r="H325" s="1"/>
  <c r="K326" i="10" s="1"/>
  <c r="G23" i="8"/>
  <c r="H23" s="1"/>
  <c r="J23" s="1"/>
  <c r="G329"/>
  <c r="H329" s="1"/>
  <c r="K328" i="10" s="1"/>
  <c r="G29" i="8"/>
  <c r="H29" s="1"/>
  <c r="G209"/>
  <c r="H209" s="1"/>
  <c r="G75"/>
  <c r="H75" s="1"/>
  <c r="J75" s="1"/>
  <c r="G97"/>
  <c r="H97" s="1"/>
  <c r="J97" s="1"/>
  <c r="G115"/>
  <c r="H115" s="1"/>
  <c r="G153"/>
  <c r="H153" s="1"/>
  <c r="G182"/>
  <c r="H182" s="1"/>
  <c r="J182" s="1"/>
  <c r="L182" s="1"/>
  <c r="G254"/>
  <c r="H254" s="1"/>
  <c r="G330"/>
  <c r="H330" s="1"/>
  <c r="G345"/>
  <c r="H345" s="1"/>
  <c r="J345" s="1"/>
  <c r="L345" s="1"/>
  <c r="G379"/>
  <c r="H379" s="1"/>
  <c r="J379" s="1"/>
  <c r="G412"/>
  <c r="H412" s="1"/>
  <c r="G41"/>
  <c r="H41" s="1"/>
  <c r="G57"/>
  <c r="H57" s="1"/>
  <c r="G114"/>
  <c r="H114" s="1"/>
  <c r="G119"/>
  <c r="H119" s="1"/>
  <c r="G218"/>
  <c r="H218" s="1"/>
  <c r="G371"/>
  <c r="H371" s="1"/>
  <c r="G348"/>
  <c r="H348" s="1"/>
  <c r="K347" i="10" s="1"/>
  <c r="G436" i="8"/>
  <c r="H436" s="1"/>
  <c r="G350"/>
  <c r="H350" s="1"/>
  <c r="K349" i="10" s="1"/>
  <c r="G19" i="8"/>
  <c r="H19" s="1"/>
  <c r="J19" s="1"/>
  <c r="L19" s="1"/>
  <c r="G48"/>
  <c r="H48" s="1"/>
  <c r="G88"/>
  <c r="H88" s="1"/>
  <c r="G354"/>
  <c r="H354" s="1"/>
  <c r="K353" i="10" s="1"/>
  <c r="G180" i="8"/>
  <c r="H180" s="1"/>
  <c r="G316"/>
  <c r="H316" s="1"/>
  <c r="G393"/>
  <c r="H393" s="1"/>
  <c r="G357"/>
  <c r="H357" s="1"/>
  <c r="K357" i="10" s="1"/>
  <c r="G407" i="8"/>
  <c r="H407" s="1"/>
  <c r="G431"/>
  <c r="H431" s="1"/>
  <c r="G188"/>
  <c r="H188" s="1"/>
  <c r="G246"/>
  <c r="H246" s="1"/>
  <c r="G351"/>
  <c r="H351" s="1"/>
  <c r="G430"/>
  <c r="H430" s="1"/>
  <c r="G453"/>
  <c r="H453" s="1"/>
  <c r="G26"/>
  <c r="H26" s="1"/>
  <c r="G367"/>
  <c r="H367" s="1"/>
  <c r="K366" i="10" s="1"/>
  <c r="G53" i="8"/>
  <c r="H53" s="1"/>
  <c r="G125"/>
  <c r="H125" s="1"/>
  <c r="G233"/>
  <c r="H233" s="1"/>
  <c r="G365"/>
  <c r="H365" s="1"/>
  <c r="K370" i="10" s="1"/>
  <c r="G409" i="8"/>
  <c r="H409" s="1"/>
  <c r="G429"/>
  <c r="H429" s="1"/>
  <c r="J429" s="1"/>
  <c r="G438"/>
  <c r="H438" s="1"/>
  <c r="G374"/>
  <c r="H374" s="1"/>
  <c r="K374" i="10" s="1"/>
  <c r="G91" i="8"/>
  <c r="H91" s="1"/>
  <c r="G126"/>
  <c r="H126" s="1"/>
  <c r="G377"/>
  <c r="H377" s="1"/>
  <c r="K377" i="10" s="1"/>
  <c r="G190" i="8"/>
  <c r="H190" s="1"/>
  <c r="G230"/>
  <c r="H230" s="1"/>
  <c r="G396"/>
  <c r="H396" s="1"/>
  <c r="G418"/>
  <c r="H418" s="1"/>
  <c r="G74"/>
  <c r="H74" s="1"/>
  <c r="G333"/>
  <c r="H333" s="1"/>
  <c r="G398"/>
  <c r="H398" s="1"/>
  <c r="G428"/>
  <c r="H428" s="1"/>
  <c r="G58"/>
  <c r="H58" s="1"/>
  <c r="J58" s="1"/>
  <c r="L58" s="1"/>
  <c r="G235"/>
  <c r="H235" s="1"/>
  <c r="G237"/>
  <c r="H237" s="1"/>
  <c r="J237" s="1"/>
  <c r="G271"/>
  <c r="H271" s="1"/>
  <c r="G278"/>
  <c r="H278" s="1"/>
  <c r="G420"/>
  <c r="H420" s="1"/>
  <c r="G449"/>
  <c r="H449" s="1"/>
  <c r="G92"/>
  <c r="H92" s="1"/>
  <c r="G142"/>
  <c r="H142" s="1"/>
  <c r="G171"/>
  <c r="H171" s="1"/>
  <c r="G311"/>
  <c r="H311" s="1"/>
  <c r="G386"/>
  <c r="H386" s="1"/>
  <c r="G385"/>
  <c r="H385" s="1"/>
  <c r="G422"/>
  <c r="H422" s="1"/>
  <c r="G259"/>
  <c r="H259" s="1"/>
  <c r="G287"/>
  <c r="H287" s="1"/>
  <c r="G402"/>
  <c r="H402" s="1"/>
  <c r="K402" i="10" s="1"/>
  <c r="G384" i="8"/>
  <c r="H384" s="1"/>
  <c r="G404"/>
  <c r="H404" s="1"/>
  <c r="G414"/>
  <c r="H414" s="1"/>
  <c r="G38"/>
  <c r="H38" s="1"/>
  <c r="G93"/>
  <c r="H93" s="1"/>
  <c r="G100"/>
  <c r="H100" s="1"/>
  <c r="J100" s="1"/>
  <c r="G136"/>
  <c r="H136" s="1"/>
  <c r="G216"/>
  <c r="H216" s="1"/>
  <c r="G282"/>
  <c r="H282" s="1"/>
  <c r="G291"/>
  <c r="H291" s="1"/>
  <c r="G437"/>
  <c r="H437" s="1"/>
  <c r="G71"/>
  <c r="H71" s="1"/>
  <c r="G162"/>
  <c r="H162" s="1"/>
  <c r="G219"/>
  <c r="H219" s="1"/>
  <c r="J219" s="1"/>
  <c r="G269"/>
  <c r="H269" s="1"/>
  <c r="G312"/>
  <c r="H312" s="1"/>
  <c r="J312" s="1"/>
  <c r="G395"/>
  <c r="H395" s="1"/>
  <c r="G397"/>
  <c r="H397" s="1"/>
  <c r="J397" s="1"/>
  <c r="G36"/>
  <c r="H36" s="1"/>
  <c r="G157"/>
  <c r="H157" s="1"/>
  <c r="G263"/>
  <c r="H263" s="1"/>
  <c r="G424"/>
  <c r="H424" s="1"/>
  <c r="K424" i="10" s="1"/>
  <c r="G425" i="8"/>
  <c r="H425" s="1"/>
  <c r="K425" i="10" s="1"/>
  <c r="G363" i="8"/>
  <c r="H363" s="1"/>
  <c r="G417"/>
  <c r="H417" s="1"/>
  <c r="G170"/>
  <c r="H170" s="1"/>
  <c r="G177"/>
  <c r="H177" s="1"/>
  <c r="G261"/>
  <c r="H261" s="1"/>
  <c r="G440"/>
  <c r="H440" s="1"/>
  <c r="J440" s="1"/>
  <c r="G454"/>
  <c r="H454" s="1"/>
  <c r="G134"/>
  <c r="H134" s="1"/>
  <c r="G143"/>
  <c r="H143" s="1"/>
  <c r="J143" s="1"/>
  <c r="G262"/>
  <c r="H262" s="1"/>
  <c r="J262" s="1"/>
  <c r="G319"/>
  <c r="H319" s="1"/>
  <c r="J319" s="1"/>
  <c r="G244"/>
  <c r="H244" s="1"/>
  <c r="G444"/>
  <c r="H444" s="1"/>
  <c r="G439"/>
  <c r="H439" s="1"/>
  <c r="K439" i="10" s="1"/>
  <c r="G95" i="8"/>
  <c r="H95" s="1"/>
  <c r="G103"/>
  <c r="H103" s="1"/>
  <c r="G302"/>
  <c r="H302" s="1"/>
  <c r="G315"/>
  <c r="H315" s="1"/>
  <c r="J315" s="1"/>
  <c r="G361"/>
  <c r="H361" s="1"/>
  <c r="G443"/>
  <c r="H443" s="1"/>
  <c r="G446"/>
  <c r="H446" s="1"/>
  <c r="K446" i="10" s="1"/>
  <c r="G255" i="8"/>
  <c r="H255" s="1"/>
  <c r="J255" s="1"/>
  <c r="G47"/>
  <c r="H47" s="1"/>
  <c r="J47" s="1"/>
  <c r="G50"/>
  <c r="H50" s="1"/>
  <c r="G228"/>
  <c r="H228" s="1"/>
  <c r="G451"/>
  <c r="H451" s="1"/>
  <c r="K451" i="10" s="1"/>
  <c r="G355" i="8"/>
  <c r="H355" s="1"/>
  <c r="J355" s="1"/>
  <c r="G452"/>
  <c r="H452" s="1"/>
  <c r="G107"/>
  <c r="H107" s="1"/>
  <c r="J107" s="1"/>
  <c r="L107" s="1"/>
  <c r="K107" i="12" s="1"/>
  <c r="X107" s="1"/>
  <c r="G289" i="8"/>
  <c r="H289" s="1"/>
  <c r="G389"/>
  <c r="H389" s="1"/>
  <c r="G399"/>
  <c r="H399" s="1"/>
  <c r="G9" i="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209"/>
  <c r="H209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5"/>
  <c r="H195" s="1"/>
  <c r="G196"/>
  <c r="H196" s="1"/>
  <c r="G197"/>
  <c r="H197" s="1"/>
  <c r="G198"/>
  <c r="H198" s="1"/>
  <c r="G194"/>
  <c r="H194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6"/>
  <c r="H296" s="1"/>
  <c r="G295"/>
  <c r="H295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6"/>
  <c r="H326" s="1"/>
  <c r="G325"/>
  <c r="H325" s="1"/>
  <c r="G327"/>
  <c r="H327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9"/>
  <c r="H339" s="1"/>
  <c r="G338"/>
  <c r="H338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28"/>
  <c r="H328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4"/>
  <c r="H364" s="1"/>
  <c r="G363"/>
  <c r="H363" s="1"/>
  <c r="G366"/>
  <c r="H366" s="1"/>
  <c r="G367"/>
  <c r="H367" s="1"/>
  <c r="G368"/>
  <c r="H368" s="1"/>
  <c r="G369"/>
  <c r="H369" s="1"/>
  <c r="G370"/>
  <c r="H370" s="1"/>
  <c r="G365"/>
  <c r="H365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6"/>
  <c r="H386" s="1"/>
  <c r="G387"/>
  <c r="H387" s="1"/>
  <c r="G388"/>
  <c r="H388" s="1"/>
  <c r="G389"/>
  <c r="H389" s="1"/>
  <c r="G385"/>
  <c r="H385" s="1"/>
  <c r="G390"/>
  <c r="H390" s="1"/>
  <c r="G391"/>
  <c r="H391" s="1"/>
  <c r="G392"/>
  <c r="H392" s="1"/>
  <c r="G393"/>
  <c r="H393" s="1"/>
  <c r="G394"/>
  <c r="H394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0"/>
  <c r="H430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G8"/>
  <c r="G11" i="8"/>
  <c r="G8" i="6"/>
  <c r="G8" i="2"/>
  <c r="P397" i="12" l="1"/>
  <c r="P235"/>
  <c r="M318"/>
  <c r="N318" s="1"/>
  <c r="P132"/>
  <c r="P393"/>
  <c r="P349"/>
  <c r="P310"/>
  <c r="M183"/>
  <c r="N183" s="1"/>
  <c r="M305"/>
  <c r="N305" s="1"/>
  <c r="P156"/>
  <c r="M27"/>
  <c r="N27" s="1"/>
  <c r="M346"/>
  <c r="N346" s="1"/>
  <c r="M342"/>
  <c r="N342" s="1"/>
  <c r="M330"/>
  <c r="N330" s="1"/>
  <c r="M301"/>
  <c r="N301" s="1"/>
  <c r="P236"/>
  <c r="M215"/>
  <c r="N215" s="1"/>
  <c r="M197"/>
  <c r="N197" s="1"/>
  <c r="M151"/>
  <c r="N151" s="1"/>
  <c r="P10"/>
  <c r="P353"/>
  <c r="M314"/>
  <c r="N314" s="1"/>
  <c r="P219"/>
  <c r="P155"/>
  <c r="P92"/>
  <c r="M354"/>
  <c r="N354" s="1"/>
  <c r="M350"/>
  <c r="N350" s="1"/>
  <c r="M334"/>
  <c r="N334" s="1"/>
  <c r="M247"/>
  <c r="N247" s="1"/>
  <c r="P220"/>
  <c r="P127"/>
  <c r="M102"/>
  <c r="N102" s="1"/>
  <c r="P31"/>
  <c r="P457"/>
  <c r="P453"/>
  <c r="P449"/>
  <c r="P445"/>
  <c r="P441"/>
  <c r="P437"/>
  <c r="P433"/>
  <c r="P429"/>
  <c r="P425"/>
  <c r="P421"/>
  <c r="P417"/>
  <c r="P413"/>
  <c r="P409"/>
  <c r="P405"/>
  <c r="P401"/>
  <c r="P385"/>
  <c r="P377"/>
  <c r="P373"/>
  <c r="P369"/>
  <c r="P365"/>
  <c r="P361"/>
  <c r="M358"/>
  <c r="N358" s="1"/>
  <c r="M322"/>
  <c r="N322" s="1"/>
  <c r="P309"/>
  <c r="M303"/>
  <c r="N303" s="1"/>
  <c r="M271"/>
  <c r="N271" s="1"/>
  <c r="M245"/>
  <c r="N245" s="1"/>
  <c r="M147"/>
  <c r="N147" s="1"/>
  <c r="M398"/>
  <c r="N398" s="1"/>
  <c r="M394"/>
  <c r="N394" s="1"/>
  <c r="P256"/>
  <c r="M124"/>
  <c r="N124" s="1"/>
  <c r="M104"/>
  <c r="N104" s="1"/>
  <c r="M454"/>
  <c r="N454" s="1"/>
  <c r="M450"/>
  <c r="N450" s="1"/>
  <c r="M446"/>
  <c r="N446" s="1"/>
  <c r="M442"/>
  <c r="N442" s="1"/>
  <c r="M438"/>
  <c r="N438" s="1"/>
  <c r="M434"/>
  <c r="N434" s="1"/>
  <c r="M430"/>
  <c r="N430" s="1"/>
  <c r="M426"/>
  <c r="N426" s="1"/>
  <c r="M422"/>
  <c r="N422" s="1"/>
  <c r="M414"/>
  <c r="N414" s="1"/>
  <c r="M410"/>
  <c r="N410" s="1"/>
  <c r="M406"/>
  <c r="N406" s="1"/>
  <c r="M402"/>
  <c r="N402" s="1"/>
  <c r="M386"/>
  <c r="N386" s="1"/>
  <c r="M382"/>
  <c r="N382" s="1"/>
  <c r="M374"/>
  <c r="N374" s="1"/>
  <c r="M370"/>
  <c r="N370" s="1"/>
  <c r="M366"/>
  <c r="N366" s="1"/>
  <c r="M362"/>
  <c r="N362" s="1"/>
  <c r="P345"/>
  <c r="P341"/>
  <c r="M326"/>
  <c r="N326" s="1"/>
  <c r="M231"/>
  <c r="N231" s="1"/>
  <c r="M213"/>
  <c r="N213" s="1"/>
  <c r="M199"/>
  <c r="N199" s="1"/>
  <c r="P188"/>
  <c r="P187"/>
  <c r="M132"/>
  <c r="N132" s="1"/>
  <c r="M75"/>
  <c r="N75" s="1"/>
  <c r="M71"/>
  <c r="N71" s="1"/>
  <c r="M35"/>
  <c r="N35" s="1"/>
  <c r="P278"/>
  <c r="P277"/>
  <c r="M273"/>
  <c r="N273" s="1"/>
  <c r="M269"/>
  <c r="N269" s="1"/>
  <c r="P264"/>
  <c r="M261"/>
  <c r="N261" s="1"/>
  <c r="M257"/>
  <c r="N257" s="1"/>
  <c r="M253"/>
  <c r="N253" s="1"/>
  <c r="M249"/>
  <c r="N249" s="1"/>
  <c r="M243"/>
  <c r="N243" s="1"/>
  <c r="M195"/>
  <c r="N195" s="1"/>
  <c r="M165"/>
  <c r="N165" s="1"/>
  <c r="P139"/>
  <c r="M120"/>
  <c r="N120" s="1"/>
  <c r="M118"/>
  <c r="N118" s="1"/>
  <c r="P113"/>
  <c r="P108"/>
  <c r="M106"/>
  <c r="N106" s="1"/>
  <c r="P59"/>
  <c r="M43"/>
  <c r="N43" s="1"/>
  <c r="M39"/>
  <c r="N39" s="1"/>
  <c r="P333"/>
  <c r="P329"/>
  <c r="P321"/>
  <c r="P317"/>
  <c r="P294"/>
  <c r="P293"/>
  <c r="M265"/>
  <c r="N265" s="1"/>
  <c r="P238"/>
  <c r="M229"/>
  <c r="N229" s="1"/>
  <c r="P203"/>
  <c r="P172"/>
  <c r="P171"/>
  <c r="M167"/>
  <c r="N167" s="1"/>
  <c r="M163"/>
  <c r="N163" s="1"/>
  <c r="M149"/>
  <c r="N149" s="1"/>
  <c r="M135"/>
  <c r="N135" s="1"/>
  <c r="P131"/>
  <c r="M116"/>
  <c r="N116" s="1"/>
  <c r="M110"/>
  <c r="N110" s="1"/>
  <c r="P93"/>
  <c r="P71"/>
  <c r="M51"/>
  <c r="N51" s="1"/>
  <c r="P27"/>
  <c r="P14"/>
  <c r="M11"/>
  <c r="N11" s="1"/>
  <c r="O11" s="1"/>
  <c r="W314"/>
  <c r="M426" i="11"/>
  <c r="N426" s="1"/>
  <c r="M422"/>
  <c r="N422" s="1"/>
  <c r="M418"/>
  <c r="N418" s="1"/>
  <c r="M414"/>
  <c r="N414" s="1"/>
  <c r="M410"/>
  <c r="N410" s="1"/>
  <c r="M406"/>
  <c r="N406" s="1"/>
  <c r="M402"/>
  <c r="N402" s="1"/>
  <c r="M397"/>
  <c r="N397" s="1"/>
  <c r="M393"/>
  <c r="N393" s="1"/>
  <c r="M386"/>
  <c r="N386" s="1"/>
  <c r="M382"/>
  <c r="N382" s="1"/>
  <c r="M378"/>
  <c r="N378" s="1"/>
  <c r="M374"/>
  <c r="N374" s="1"/>
  <c r="M370"/>
  <c r="N370" s="1"/>
  <c r="M366"/>
  <c r="N366" s="1"/>
  <c r="M362"/>
  <c r="N362" s="1"/>
  <c r="W330" i="12"/>
  <c r="W257"/>
  <c r="O257" s="1"/>
  <c r="W334"/>
  <c r="W261"/>
  <c r="W253"/>
  <c r="O253" s="1"/>
  <c r="W195"/>
  <c r="O195" s="1"/>
  <c r="P328"/>
  <c r="M179"/>
  <c r="N179" s="1"/>
  <c r="O179" s="1"/>
  <c r="P411"/>
  <c r="P451"/>
  <c r="P435"/>
  <c r="W410"/>
  <c r="W370"/>
  <c r="W362"/>
  <c r="W354"/>
  <c r="W342"/>
  <c r="P300"/>
  <c r="W249"/>
  <c r="O249" s="1"/>
  <c r="P243"/>
  <c r="P148"/>
  <c r="P97"/>
  <c r="W402"/>
  <c r="O402" s="1"/>
  <c r="W374"/>
  <c r="W366"/>
  <c r="O366" s="1"/>
  <c r="P358"/>
  <c r="W358"/>
  <c r="O358" s="1"/>
  <c r="M302"/>
  <c r="N302" s="1"/>
  <c r="O302" s="1"/>
  <c r="P297"/>
  <c r="W213"/>
  <c r="P357" i="11"/>
  <c r="P353"/>
  <c r="P349"/>
  <c r="P345"/>
  <c r="P341"/>
  <c r="P337"/>
  <c r="P333"/>
  <c r="P329"/>
  <c r="P325"/>
  <c r="P321"/>
  <c r="P317"/>
  <c r="P313"/>
  <c r="P309"/>
  <c r="P305"/>
  <c r="P301"/>
  <c r="P297"/>
  <c r="P293"/>
  <c r="P289"/>
  <c r="P285"/>
  <c r="P281"/>
  <c r="P277"/>
  <c r="P273"/>
  <c r="P269"/>
  <c r="P265"/>
  <c r="P261"/>
  <c r="P257"/>
  <c r="P253"/>
  <c r="P249"/>
  <c r="P245"/>
  <c r="P241"/>
  <c r="P237"/>
  <c r="P233"/>
  <c r="P229"/>
  <c r="P225"/>
  <c r="P221"/>
  <c r="P217"/>
  <c r="P213"/>
  <c r="P209"/>
  <c r="P205"/>
  <c r="P201"/>
  <c r="P197"/>
  <c r="P193"/>
  <c r="P189"/>
  <c r="P185"/>
  <c r="P181"/>
  <c r="P177"/>
  <c r="P173"/>
  <c r="P169"/>
  <c r="P165"/>
  <c r="P161"/>
  <c r="P157"/>
  <c r="P153"/>
  <c r="P149"/>
  <c r="P145"/>
  <c r="P141"/>
  <c r="P137"/>
  <c r="P133"/>
  <c r="P129"/>
  <c r="P125"/>
  <c r="P121"/>
  <c r="P117"/>
  <c r="P113"/>
  <c r="P109"/>
  <c r="P105"/>
  <c r="P101"/>
  <c r="P97"/>
  <c r="P93"/>
  <c r="P89"/>
  <c r="P85"/>
  <c r="P81"/>
  <c r="P77"/>
  <c r="P73"/>
  <c r="P69"/>
  <c r="P65"/>
  <c r="P61"/>
  <c r="P57"/>
  <c r="P53"/>
  <c r="P49"/>
  <c r="P45"/>
  <c r="P41"/>
  <c r="P37"/>
  <c r="P33"/>
  <c r="W442" i="12"/>
  <c r="W426"/>
  <c r="W346"/>
  <c r="O346" s="1"/>
  <c r="W287"/>
  <c r="O287" s="1"/>
  <c r="M285"/>
  <c r="N285" s="1"/>
  <c r="O285" s="1"/>
  <c r="P281"/>
  <c r="W245"/>
  <c r="P214"/>
  <c r="M211"/>
  <c r="N211" s="1"/>
  <c r="O211" s="1"/>
  <c r="W165"/>
  <c r="O165" s="1"/>
  <c r="W110"/>
  <c r="W102"/>
  <c r="M101"/>
  <c r="N101" s="1"/>
  <c r="O101" s="1"/>
  <c r="P82"/>
  <c r="W71"/>
  <c r="W51"/>
  <c r="M48"/>
  <c r="N48" s="1"/>
  <c r="W43"/>
  <c r="O43" s="1"/>
  <c r="P26"/>
  <c r="M334" i="11"/>
  <c r="N334" s="1"/>
  <c r="M333"/>
  <c r="N333" s="1"/>
  <c r="M332"/>
  <c r="N332" s="1"/>
  <c r="M331"/>
  <c r="N331" s="1"/>
  <c r="M330"/>
  <c r="N330" s="1"/>
  <c r="M329"/>
  <c r="N329" s="1"/>
  <c r="M453" i="12"/>
  <c r="N453" s="1"/>
  <c r="M437"/>
  <c r="N437" s="1"/>
  <c r="M421"/>
  <c r="N421" s="1"/>
  <c r="P408"/>
  <c r="P348"/>
  <c r="P331"/>
  <c r="M321"/>
  <c r="N321" s="1"/>
  <c r="P228"/>
  <c r="W450"/>
  <c r="W434"/>
  <c r="O434" s="1"/>
  <c r="P419"/>
  <c r="P406"/>
  <c r="M405"/>
  <c r="N405" s="1"/>
  <c r="P402"/>
  <c r="W322"/>
  <c r="M317"/>
  <c r="N317" s="1"/>
  <c r="M313"/>
  <c r="N313" s="1"/>
  <c r="W303"/>
  <c r="O303" s="1"/>
  <c r="W271"/>
  <c r="O271" s="1"/>
  <c r="P268"/>
  <c r="W75"/>
  <c r="M350" i="11"/>
  <c r="N350" s="1"/>
  <c r="M349"/>
  <c r="N349" s="1"/>
  <c r="M348"/>
  <c r="N348" s="1"/>
  <c r="M347"/>
  <c r="N347" s="1"/>
  <c r="M346"/>
  <c r="N346" s="1"/>
  <c r="M345"/>
  <c r="N345" s="1"/>
  <c r="M344"/>
  <c r="N344" s="1"/>
  <c r="M343"/>
  <c r="N343" s="1"/>
  <c r="M449" i="12"/>
  <c r="N449" s="1"/>
  <c r="M433"/>
  <c r="N433" s="1"/>
  <c r="P416"/>
  <c r="P403"/>
  <c r="P400"/>
  <c r="P376"/>
  <c r="P371"/>
  <c r="P368"/>
  <c r="P363"/>
  <c r="P360"/>
  <c r="P352"/>
  <c r="W229"/>
  <c r="M227"/>
  <c r="N227" s="1"/>
  <c r="O227" s="1"/>
  <c r="P216"/>
  <c r="P164"/>
  <c r="W163"/>
  <c r="W151"/>
  <c r="O151" s="1"/>
  <c r="P150"/>
  <c r="W120"/>
  <c r="M80"/>
  <c r="N80" s="1"/>
  <c r="O80" s="1"/>
  <c r="P46"/>
  <c r="P38"/>
  <c r="W27"/>
  <c r="M425" i="11"/>
  <c r="N425" s="1"/>
  <c r="M421"/>
  <c r="N421" s="1"/>
  <c r="M417"/>
  <c r="N417" s="1"/>
  <c r="M413"/>
  <c r="N413" s="1"/>
  <c r="M409"/>
  <c r="N409" s="1"/>
  <c r="M405"/>
  <c r="N405" s="1"/>
  <c r="M401"/>
  <c r="N401" s="1"/>
  <c r="M396"/>
  <c r="N396" s="1"/>
  <c r="M392"/>
  <c r="N392" s="1"/>
  <c r="M385"/>
  <c r="N385" s="1"/>
  <c r="M381"/>
  <c r="N381" s="1"/>
  <c r="M377"/>
  <c r="N377" s="1"/>
  <c r="M373"/>
  <c r="N373" s="1"/>
  <c r="M369"/>
  <c r="N369" s="1"/>
  <c r="M365"/>
  <c r="N365" s="1"/>
  <c r="M361"/>
  <c r="N361" s="1"/>
  <c r="M360"/>
  <c r="N360" s="1"/>
  <c r="M359"/>
  <c r="N359" s="1"/>
  <c r="P447" i="12"/>
  <c r="W446"/>
  <c r="P431"/>
  <c r="W430"/>
  <c r="P414"/>
  <c r="M413"/>
  <c r="N413" s="1"/>
  <c r="P410"/>
  <c r="M377"/>
  <c r="N377" s="1"/>
  <c r="P374"/>
  <c r="M369"/>
  <c r="N369" s="1"/>
  <c r="P366"/>
  <c r="M361"/>
  <c r="N361" s="1"/>
  <c r="P356"/>
  <c r="P327"/>
  <c r="W326"/>
  <c r="P320"/>
  <c r="P289"/>
  <c r="P286"/>
  <c r="M270"/>
  <c r="N270" s="1"/>
  <c r="O270" s="1"/>
  <c r="W183"/>
  <c r="O183" s="1"/>
  <c r="W135"/>
  <c r="P133"/>
  <c r="P78"/>
  <c r="M64"/>
  <c r="N64" s="1"/>
  <c r="O64" s="1"/>
  <c r="W39"/>
  <c r="P18"/>
  <c r="P389"/>
  <c r="P350"/>
  <c r="M448" i="11"/>
  <c r="N448" s="1"/>
  <c r="P326" i="12"/>
  <c r="M439" i="11"/>
  <c r="N439" s="1"/>
  <c r="M438"/>
  <c r="N438" s="1"/>
  <c r="M435"/>
  <c r="N435" s="1"/>
  <c r="P359"/>
  <c r="P356"/>
  <c r="P355"/>
  <c r="P351"/>
  <c r="P347"/>
  <c r="P344"/>
  <c r="P343"/>
  <c r="P339"/>
  <c r="P335"/>
  <c r="P332"/>
  <c r="P331"/>
  <c r="P327"/>
  <c r="P323"/>
  <c r="P320"/>
  <c r="P319"/>
  <c r="P315"/>
  <c r="P311"/>
  <c r="P308"/>
  <c r="P307"/>
  <c r="P303"/>
  <c r="P299"/>
  <c r="P296"/>
  <c r="P295"/>
  <c r="P291"/>
  <c r="P287"/>
  <c r="P284"/>
  <c r="P283"/>
  <c r="P279"/>
  <c r="P275"/>
  <c r="P272"/>
  <c r="P271"/>
  <c r="P267"/>
  <c r="P264"/>
  <c r="P262"/>
  <c r="P259"/>
  <c r="P258"/>
  <c r="P256"/>
  <c r="P254"/>
  <c r="P251"/>
  <c r="P250"/>
  <c r="P248"/>
  <c r="P246"/>
  <c r="P243"/>
  <c r="P242"/>
  <c r="P240"/>
  <c r="P238"/>
  <c r="P235"/>
  <c r="P234"/>
  <c r="P232"/>
  <c r="P230"/>
  <c r="P227"/>
  <c r="P226"/>
  <c r="P224"/>
  <c r="P222"/>
  <c r="P219"/>
  <c r="P218"/>
  <c r="P216"/>
  <c r="P214"/>
  <c r="P211"/>
  <c r="P210"/>
  <c r="P208"/>
  <c r="P206"/>
  <c r="P203"/>
  <c r="P202"/>
  <c r="P200"/>
  <c r="P198"/>
  <c r="P195"/>
  <c r="P194"/>
  <c r="P192"/>
  <c r="P190"/>
  <c r="P187"/>
  <c r="P186"/>
  <c r="P184"/>
  <c r="P182"/>
  <c r="P179"/>
  <c r="P178"/>
  <c r="P176"/>
  <c r="P174"/>
  <c r="P171"/>
  <c r="P170"/>
  <c r="P168"/>
  <c r="P166"/>
  <c r="P163"/>
  <c r="P162"/>
  <c r="P160"/>
  <c r="P158"/>
  <c r="P155"/>
  <c r="P154"/>
  <c r="P152"/>
  <c r="P150"/>
  <c r="P147"/>
  <c r="P146"/>
  <c r="P144"/>
  <c r="P142"/>
  <c r="P139"/>
  <c r="P138"/>
  <c r="P136"/>
  <c r="P134"/>
  <c r="P131"/>
  <c r="P130"/>
  <c r="P128"/>
  <c r="P126"/>
  <c r="P123"/>
  <c r="P122"/>
  <c r="P120"/>
  <c r="P118"/>
  <c r="P115"/>
  <c r="P114"/>
  <c r="P112"/>
  <c r="P110"/>
  <c r="P107"/>
  <c r="P106"/>
  <c r="P104"/>
  <c r="P102"/>
  <c r="P99"/>
  <c r="P98"/>
  <c r="P94"/>
  <c r="P91"/>
  <c r="P90"/>
  <c r="P86"/>
  <c r="P83"/>
  <c r="P82"/>
  <c r="P80"/>
  <c r="P78"/>
  <c r="P75"/>
  <c r="P74"/>
  <c r="P70"/>
  <c r="P67"/>
  <c r="P66"/>
  <c r="P64"/>
  <c r="P62"/>
  <c r="P59"/>
  <c r="P58"/>
  <c r="P54"/>
  <c r="P51"/>
  <c r="P50"/>
  <c r="P48"/>
  <c r="P46"/>
  <c r="P43"/>
  <c r="P42"/>
  <c r="P38"/>
  <c r="P35"/>
  <c r="P34"/>
  <c r="P32"/>
  <c r="P30"/>
  <c r="P26"/>
  <c r="P22"/>
  <c r="P20"/>
  <c r="P18"/>
  <c r="P14"/>
  <c r="P12"/>
  <c r="P10"/>
  <c r="M445" i="12"/>
  <c r="N445" s="1"/>
  <c r="P443"/>
  <c r="M429"/>
  <c r="N429" s="1"/>
  <c r="P427"/>
  <c r="M417"/>
  <c r="N417" s="1"/>
  <c r="M409"/>
  <c r="N409" s="1"/>
  <c r="M401"/>
  <c r="N401" s="1"/>
  <c r="P375"/>
  <c r="P372"/>
  <c r="P367"/>
  <c r="P364"/>
  <c r="P359"/>
  <c r="M357"/>
  <c r="N357" s="1"/>
  <c r="M349"/>
  <c r="N349" s="1"/>
  <c r="M345"/>
  <c r="N345" s="1"/>
  <c r="M337"/>
  <c r="N337" s="1"/>
  <c r="P323"/>
  <c r="P313"/>
  <c r="M312"/>
  <c r="N312" s="1"/>
  <c r="O312" s="1"/>
  <c r="W301"/>
  <c r="W269"/>
  <c r="W215"/>
  <c r="P152"/>
  <c r="W147"/>
  <c r="W116"/>
  <c r="O116" s="1"/>
  <c r="P89"/>
  <c r="M442" i="11"/>
  <c r="N442" s="1"/>
  <c r="M436"/>
  <c r="N436" s="1"/>
  <c r="M432"/>
  <c r="N432" s="1"/>
  <c r="M457" i="12"/>
  <c r="N457" s="1"/>
  <c r="P455"/>
  <c r="W454"/>
  <c r="O454" s="1"/>
  <c r="M441"/>
  <c r="N441" s="1"/>
  <c r="P439"/>
  <c r="W438"/>
  <c r="O438" s="1"/>
  <c r="M425"/>
  <c r="N425" s="1"/>
  <c r="P423"/>
  <c r="W422"/>
  <c r="P415"/>
  <c r="W414"/>
  <c r="P412"/>
  <c r="P407"/>
  <c r="W406"/>
  <c r="O406" s="1"/>
  <c r="P404"/>
  <c r="P399"/>
  <c r="M381"/>
  <c r="N381" s="1"/>
  <c r="P379"/>
  <c r="M373"/>
  <c r="N373" s="1"/>
  <c r="P370"/>
  <c r="M365"/>
  <c r="N365" s="1"/>
  <c r="P362"/>
  <c r="P355"/>
  <c r="P351"/>
  <c r="W350"/>
  <c r="P339"/>
  <c r="P337"/>
  <c r="P324"/>
  <c r="W318"/>
  <c r="O318" s="1"/>
  <c r="P306"/>
  <c r="P302"/>
  <c r="M297"/>
  <c r="N297" s="1"/>
  <c r="O297" s="1"/>
  <c r="P296"/>
  <c r="M286"/>
  <c r="N286" s="1"/>
  <c r="O286" s="1"/>
  <c r="P284"/>
  <c r="P274"/>
  <c r="P270"/>
  <c r="P260"/>
  <c r="P254"/>
  <c r="M244"/>
  <c r="N244" s="1"/>
  <c r="O244" s="1"/>
  <c r="W243"/>
  <c r="P231"/>
  <c r="W231"/>
  <c r="M228"/>
  <c r="N228" s="1"/>
  <c r="O228" s="1"/>
  <c r="P212"/>
  <c r="W199"/>
  <c r="O199" s="1"/>
  <c r="P191"/>
  <c r="W167"/>
  <c r="W149"/>
  <c r="O149" s="1"/>
  <c r="P129"/>
  <c r="P128"/>
  <c r="M16"/>
  <c r="N16" s="1"/>
  <c r="O16" s="1"/>
  <c r="P348" i="11"/>
  <c r="P340"/>
  <c r="P276"/>
  <c r="P28"/>
  <c r="P24"/>
  <c r="M427"/>
  <c r="N427" s="1"/>
  <c r="M336" i="12"/>
  <c r="N336" s="1"/>
  <c r="O336" s="1"/>
  <c r="M316"/>
  <c r="N316" s="1"/>
  <c r="O316" s="1"/>
  <c r="M299"/>
  <c r="N299" s="1"/>
  <c r="O299" s="1"/>
  <c r="M283"/>
  <c r="N283" s="1"/>
  <c r="O283" s="1"/>
  <c r="M209"/>
  <c r="N209" s="1"/>
  <c r="O209" s="1"/>
  <c r="M193"/>
  <c r="N193" s="1"/>
  <c r="O193" s="1"/>
  <c r="M434" i="11"/>
  <c r="N434" s="1"/>
  <c r="M424"/>
  <c r="N424" s="1"/>
  <c r="M420"/>
  <c r="N420" s="1"/>
  <c r="M416"/>
  <c r="N416" s="1"/>
  <c r="M412"/>
  <c r="N412" s="1"/>
  <c r="M408"/>
  <c r="N408" s="1"/>
  <c r="M404"/>
  <c r="N404" s="1"/>
  <c r="M400"/>
  <c r="N400" s="1"/>
  <c r="M395"/>
  <c r="N395" s="1"/>
  <c r="M391"/>
  <c r="N391" s="1"/>
  <c r="M388"/>
  <c r="N388" s="1"/>
  <c r="M384"/>
  <c r="N384" s="1"/>
  <c r="M380"/>
  <c r="N380" s="1"/>
  <c r="M376"/>
  <c r="N376" s="1"/>
  <c r="M372"/>
  <c r="N372" s="1"/>
  <c r="M368"/>
  <c r="N368" s="1"/>
  <c r="M364"/>
  <c r="N364" s="1"/>
  <c r="M358"/>
  <c r="N358" s="1"/>
  <c r="M357"/>
  <c r="N357" s="1"/>
  <c r="M356"/>
  <c r="N356" s="1"/>
  <c r="M355"/>
  <c r="N355" s="1"/>
  <c r="M342"/>
  <c r="N342" s="1"/>
  <c r="M341"/>
  <c r="N341" s="1"/>
  <c r="M340"/>
  <c r="N340" s="1"/>
  <c r="M339"/>
  <c r="N339" s="1"/>
  <c r="P456" i="12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420"/>
  <c r="P418"/>
  <c r="W398"/>
  <c r="M397"/>
  <c r="N397" s="1"/>
  <c r="P395"/>
  <c r="W394"/>
  <c r="O394" s="1"/>
  <c r="M393"/>
  <c r="N393" s="1"/>
  <c r="P391"/>
  <c r="P387"/>
  <c r="W386"/>
  <c r="O386" s="1"/>
  <c r="M385"/>
  <c r="N385" s="1"/>
  <c r="P383"/>
  <c r="W382"/>
  <c r="P381"/>
  <c r="P380"/>
  <c r="P378"/>
  <c r="M352"/>
  <c r="N352" s="1"/>
  <c r="O352" s="1"/>
  <c r="P347"/>
  <c r="P344"/>
  <c r="P342"/>
  <c r="M341"/>
  <c r="N341" s="1"/>
  <c r="P336"/>
  <c r="P334"/>
  <c r="M333"/>
  <c r="N333" s="1"/>
  <c r="M328"/>
  <c r="N328" s="1"/>
  <c r="O328" s="1"/>
  <c r="P325"/>
  <c r="M324"/>
  <c r="N324" s="1"/>
  <c r="O324" s="1"/>
  <c r="P319"/>
  <c r="P316"/>
  <c r="P314"/>
  <c r="P312"/>
  <c r="P305"/>
  <c r="W305"/>
  <c r="P301"/>
  <c r="P295"/>
  <c r="M295"/>
  <c r="N295" s="1"/>
  <c r="O295" s="1"/>
  <c r="P292"/>
  <c r="P285"/>
  <c r="M281"/>
  <c r="N281" s="1"/>
  <c r="O281" s="1"/>
  <c r="P280"/>
  <c r="P273"/>
  <c r="W273"/>
  <c r="O273" s="1"/>
  <c r="P269"/>
  <c r="W247"/>
  <c r="P240"/>
  <c r="P222"/>
  <c r="P215"/>
  <c r="P206"/>
  <c r="P204"/>
  <c r="P200"/>
  <c r="M189"/>
  <c r="N189" s="1"/>
  <c r="O189" s="1"/>
  <c r="P186"/>
  <c r="P179"/>
  <c r="P158"/>
  <c r="P151"/>
  <c r="P142"/>
  <c r="P140"/>
  <c r="P136"/>
  <c r="W124"/>
  <c r="P115"/>
  <c r="W106"/>
  <c r="W104"/>
  <c r="P96"/>
  <c r="M72"/>
  <c r="N72" s="1"/>
  <c r="O72" s="1"/>
  <c r="P58"/>
  <c r="P30"/>
  <c r="P360" i="11"/>
  <c r="P352"/>
  <c r="P336"/>
  <c r="P316"/>
  <c r="P300"/>
  <c r="P280"/>
  <c r="P88"/>
  <c r="P357" i="12"/>
  <c r="P346"/>
  <c r="M340"/>
  <c r="N340" s="1"/>
  <c r="O340" s="1"/>
  <c r="M332"/>
  <c r="N332" s="1"/>
  <c r="O332" s="1"/>
  <c r="P318"/>
  <c r="M307"/>
  <c r="N307" s="1"/>
  <c r="O307" s="1"/>
  <c r="M275"/>
  <c r="N275" s="1"/>
  <c r="O275" s="1"/>
  <c r="P252"/>
  <c r="M251"/>
  <c r="N251" s="1"/>
  <c r="O251" s="1"/>
  <c r="P248"/>
  <c r="M212"/>
  <c r="N212" s="1"/>
  <c r="O212" s="1"/>
  <c r="P198"/>
  <c r="M196"/>
  <c r="N196" s="1"/>
  <c r="O196" s="1"/>
  <c r="P194"/>
  <c r="P190"/>
  <c r="P182"/>
  <c r="M180"/>
  <c r="N180" s="1"/>
  <c r="O180" s="1"/>
  <c r="P174"/>
  <c r="P167"/>
  <c r="M164"/>
  <c r="N164" s="1"/>
  <c r="O164" s="1"/>
  <c r="M148"/>
  <c r="N148" s="1"/>
  <c r="O148" s="1"/>
  <c r="P134"/>
  <c r="M133"/>
  <c r="N133" s="1"/>
  <c r="O133" s="1"/>
  <c r="W132"/>
  <c r="M125"/>
  <c r="N125" s="1"/>
  <c r="O125" s="1"/>
  <c r="P103"/>
  <c r="M94"/>
  <c r="N94" s="1"/>
  <c r="O94" s="1"/>
  <c r="M90"/>
  <c r="N90" s="1"/>
  <c r="P62"/>
  <c r="M59"/>
  <c r="N59" s="1"/>
  <c r="O59" s="1"/>
  <c r="M36"/>
  <c r="N36" s="1"/>
  <c r="O36" s="1"/>
  <c r="W35"/>
  <c r="P34"/>
  <c r="M32"/>
  <c r="N32" s="1"/>
  <c r="O32" s="1"/>
  <c r="P328" i="11"/>
  <c r="P324"/>
  <c r="P312"/>
  <c r="P304"/>
  <c r="P292"/>
  <c r="P288"/>
  <c r="P268"/>
  <c r="P96"/>
  <c r="P72"/>
  <c r="P56"/>
  <c r="P40"/>
  <c r="P16"/>
  <c r="M443"/>
  <c r="N443" s="1"/>
  <c r="M440"/>
  <c r="N440" s="1"/>
  <c r="M344" i="12"/>
  <c r="N344" s="1"/>
  <c r="O344" s="1"/>
  <c r="P322"/>
  <c r="M291"/>
  <c r="N291" s="1"/>
  <c r="O291" s="1"/>
  <c r="M225"/>
  <c r="N225" s="1"/>
  <c r="O225" s="1"/>
  <c r="M177"/>
  <c r="N177" s="1"/>
  <c r="O177" s="1"/>
  <c r="M161"/>
  <c r="N161" s="1"/>
  <c r="O161" s="1"/>
  <c r="M145"/>
  <c r="N145" s="1"/>
  <c r="O145" s="1"/>
  <c r="P119"/>
  <c r="P100"/>
  <c r="P70"/>
  <c r="P63"/>
  <c r="P23"/>
  <c r="P11"/>
  <c r="M447" i="11"/>
  <c r="N447" s="1"/>
  <c r="M446"/>
  <c r="N446" s="1"/>
  <c r="M444"/>
  <c r="N444" s="1"/>
  <c r="M431"/>
  <c r="N431" s="1"/>
  <c r="M430"/>
  <c r="N430" s="1"/>
  <c r="M428"/>
  <c r="N428" s="1"/>
  <c r="M423"/>
  <c r="N423" s="1"/>
  <c r="M419"/>
  <c r="N419" s="1"/>
  <c r="M415"/>
  <c r="N415" s="1"/>
  <c r="M411"/>
  <c r="N411" s="1"/>
  <c r="M407"/>
  <c r="N407" s="1"/>
  <c r="M403"/>
  <c r="N403" s="1"/>
  <c r="M398"/>
  <c r="N398" s="1"/>
  <c r="M394"/>
  <c r="N394" s="1"/>
  <c r="M387"/>
  <c r="N387" s="1"/>
  <c r="M383"/>
  <c r="N383" s="1"/>
  <c r="M379"/>
  <c r="N379" s="1"/>
  <c r="M375"/>
  <c r="N375" s="1"/>
  <c r="M371"/>
  <c r="N371" s="1"/>
  <c r="M367"/>
  <c r="N367" s="1"/>
  <c r="M363"/>
  <c r="N363" s="1"/>
  <c r="M354"/>
  <c r="N354" s="1"/>
  <c r="M353"/>
  <c r="N353" s="1"/>
  <c r="M352"/>
  <c r="N352" s="1"/>
  <c r="M351"/>
  <c r="N351" s="1"/>
  <c r="M338"/>
  <c r="N338" s="1"/>
  <c r="M337"/>
  <c r="N337" s="1"/>
  <c r="M336"/>
  <c r="N336" s="1"/>
  <c r="M335"/>
  <c r="N335" s="1"/>
  <c r="P398" i="12"/>
  <c r="P396"/>
  <c r="P394"/>
  <c r="P392"/>
  <c r="P390"/>
  <c r="P388"/>
  <c r="P386"/>
  <c r="P384"/>
  <c r="P382"/>
  <c r="P354"/>
  <c r="M353"/>
  <c r="N353" s="1"/>
  <c r="M348"/>
  <c r="N348" s="1"/>
  <c r="P343"/>
  <c r="P340"/>
  <c r="P338"/>
  <c r="P335"/>
  <c r="P332"/>
  <c r="P330"/>
  <c r="M329"/>
  <c r="N329" s="1"/>
  <c r="M325"/>
  <c r="N325" s="1"/>
  <c r="M320"/>
  <c r="N320" s="1"/>
  <c r="O320" s="1"/>
  <c r="P315"/>
  <c r="P311"/>
  <c r="M311"/>
  <c r="N311" s="1"/>
  <c r="O311" s="1"/>
  <c r="P308"/>
  <c r="P304"/>
  <c r="P298"/>
  <c r="P290"/>
  <c r="P288"/>
  <c r="P282"/>
  <c r="M279"/>
  <c r="N279" s="1"/>
  <c r="O279" s="1"/>
  <c r="P276"/>
  <c r="P272"/>
  <c r="P266"/>
  <c r="W265"/>
  <c r="O265" s="1"/>
  <c r="P253"/>
  <c r="P247"/>
  <c r="P246"/>
  <c r="M241"/>
  <c r="N241" s="1"/>
  <c r="O241" s="1"/>
  <c r="P232"/>
  <c r="P230"/>
  <c r="P224"/>
  <c r="P208"/>
  <c r="P205"/>
  <c r="W197"/>
  <c r="P192"/>
  <c r="M185"/>
  <c r="N185" s="1"/>
  <c r="O185" s="1"/>
  <c r="P176"/>
  <c r="P168"/>
  <c r="P166"/>
  <c r="P160"/>
  <c r="P144"/>
  <c r="W118"/>
  <c r="O118" s="1"/>
  <c r="P117"/>
  <c r="M108"/>
  <c r="N108" s="1"/>
  <c r="O108" s="1"/>
  <c r="P99"/>
  <c r="M83"/>
  <c r="N83" s="1"/>
  <c r="P50"/>
  <c r="K107" i="11"/>
  <c r="M107" s="1"/>
  <c r="N107" s="1"/>
  <c r="O348" i="12"/>
  <c r="M242"/>
  <c r="N242" s="1"/>
  <c r="Q242"/>
  <c r="T206"/>
  <c r="M175"/>
  <c r="N175" s="1"/>
  <c r="M308"/>
  <c r="N308" s="1"/>
  <c r="Q308"/>
  <c r="M292"/>
  <c r="N292" s="1"/>
  <c r="Q292"/>
  <c r="M276"/>
  <c r="N276" s="1"/>
  <c r="Q276"/>
  <c r="T263"/>
  <c r="M263"/>
  <c r="N263" s="1"/>
  <c r="M260"/>
  <c r="N260" s="1"/>
  <c r="Q260"/>
  <c r="S250"/>
  <c r="M250"/>
  <c r="N250" s="1"/>
  <c r="T238"/>
  <c r="M224"/>
  <c r="N224" s="1"/>
  <c r="O224" s="1"/>
  <c r="T219"/>
  <c r="M219"/>
  <c r="N219" s="1"/>
  <c r="S216"/>
  <c r="M216"/>
  <c r="N216" s="1"/>
  <c r="M210"/>
  <c r="N210" s="1"/>
  <c r="Q210"/>
  <c r="M207"/>
  <c r="N207" s="1"/>
  <c r="O207" s="1"/>
  <c r="T174"/>
  <c r="M160"/>
  <c r="N160" s="1"/>
  <c r="O160" s="1"/>
  <c r="T155"/>
  <c r="M155"/>
  <c r="N155" s="1"/>
  <c r="S152"/>
  <c r="M152"/>
  <c r="N152" s="1"/>
  <c r="O152" s="1"/>
  <c r="M146"/>
  <c r="N146" s="1"/>
  <c r="Q146"/>
  <c r="M143"/>
  <c r="N143" s="1"/>
  <c r="O143" s="1"/>
  <c r="M112"/>
  <c r="N112" s="1"/>
  <c r="Q112"/>
  <c r="M62"/>
  <c r="N62" s="1"/>
  <c r="Q62"/>
  <c r="S56"/>
  <c r="M56"/>
  <c r="N56" s="1"/>
  <c r="M54"/>
  <c r="N54" s="1"/>
  <c r="Q54"/>
  <c r="M38"/>
  <c r="N38" s="1"/>
  <c r="Q38"/>
  <c r="S20"/>
  <c r="M20"/>
  <c r="N20" s="1"/>
  <c r="M456"/>
  <c r="N456" s="1"/>
  <c r="O456" s="1"/>
  <c r="M452"/>
  <c r="N452" s="1"/>
  <c r="O452" s="1"/>
  <c r="M448"/>
  <c r="N448" s="1"/>
  <c r="O448" s="1"/>
  <c r="M444"/>
  <c r="N444" s="1"/>
  <c r="O444" s="1"/>
  <c r="M440"/>
  <c r="N440" s="1"/>
  <c r="O440" s="1"/>
  <c r="M436"/>
  <c r="N436" s="1"/>
  <c r="O436" s="1"/>
  <c r="M432"/>
  <c r="N432" s="1"/>
  <c r="O432" s="1"/>
  <c r="M428"/>
  <c r="N428" s="1"/>
  <c r="O428" s="1"/>
  <c r="M424"/>
  <c r="N424" s="1"/>
  <c r="O424" s="1"/>
  <c r="M420"/>
  <c r="N420" s="1"/>
  <c r="O420" s="1"/>
  <c r="M416"/>
  <c r="N416" s="1"/>
  <c r="O416" s="1"/>
  <c r="M412"/>
  <c r="N412" s="1"/>
  <c r="O412" s="1"/>
  <c r="M408"/>
  <c r="N408" s="1"/>
  <c r="O408" s="1"/>
  <c r="M404"/>
  <c r="N404" s="1"/>
  <c r="O404" s="1"/>
  <c r="M400"/>
  <c r="N400" s="1"/>
  <c r="O400" s="1"/>
  <c r="M396"/>
  <c r="N396" s="1"/>
  <c r="O396" s="1"/>
  <c r="M392"/>
  <c r="N392" s="1"/>
  <c r="O392" s="1"/>
  <c r="M388"/>
  <c r="N388" s="1"/>
  <c r="O388" s="1"/>
  <c r="M384"/>
  <c r="N384" s="1"/>
  <c r="O384" s="1"/>
  <c r="M380"/>
  <c r="N380" s="1"/>
  <c r="O380" s="1"/>
  <c r="M376"/>
  <c r="N376" s="1"/>
  <c r="O376" s="1"/>
  <c r="M372"/>
  <c r="N372" s="1"/>
  <c r="O372" s="1"/>
  <c r="M368"/>
  <c r="N368" s="1"/>
  <c r="O368" s="1"/>
  <c r="M364"/>
  <c r="N364" s="1"/>
  <c r="O364" s="1"/>
  <c r="M360"/>
  <c r="N360" s="1"/>
  <c r="O360" s="1"/>
  <c r="M356"/>
  <c r="N356" s="1"/>
  <c r="O356" s="1"/>
  <c r="M310"/>
  <c r="N310" s="1"/>
  <c r="O310" s="1"/>
  <c r="M309"/>
  <c r="N309" s="1"/>
  <c r="P303"/>
  <c r="M294"/>
  <c r="N294" s="1"/>
  <c r="O294" s="1"/>
  <c r="M293"/>
  <c r="N293" s="1"/>
  <c r="P287"/>
  <c r="M278"/>
  <c r="N278" s="1"/>
  <c r="O278" s="1"/>
  <c r="M277"/>
  <c r="N277" s="1"/>
  <c r="P271"/>
  <c r="M267"/>
  <c r="N267" s="1"/>
  <c r="O267" s="1"/>
  <c r="P265"/>
  <c r="P263"/>
  <c r="P262"/>
  <c r="P255"/>
  <c r="R245"/>
  <c r="P244"/>
  <c r="P237"/>
  <c r="P226"/>
  <c r="P223"/>
  <c r="M221"/>
  <c r="N221" s="1"/>
  <c r="O221" s="1"/>
  <c r="P218"/>
  <c r="M217"/>
  <c r="N217" s="1"/>
  <c r="O217" s="1"/>
  <c r="P211"/>
  <c r="S185"/>
  <c r="P183"/>
  <c r="P180"/>
  <c r="P173"/>
  <c r="P162"/>
  <c r="P159"/>
  <c r="M157"/>
  <c r="N157" s="1"/>
  <c r="O157" s="1"/>
  <c r="P154"/>
  <c r="M153"/>
  <c r="N153" s="1"/>
  <c r="O153" s="1"/>
  <c r="P147"/>
  <c r="P124"/>
  <c r="P55"/>
  <c r="M284"/>
  <c r="N284" s="1"/>
  <c r="Q284"/>
  <c r="M239"/>
  <c r="N239" s="1"/>
  <c r="M192"/>
  <c r="N192" s="1"/>
  <c r="T187"/>
  <c r="M187"/>
  <c r="N187" s="1"/>
  <c r="S184"/>
  <c r="M184"/>
  <c r="N184" s="1"/>
  <c r="O184" s="1"/>
  <c r="M304"/>
  <c r="N304" s="1"/>
  <c r="Q304"/>
  <c r="M288"/>
  <c r="N288" s="1"/>
  <c r="Q288"/>
  <c r="M272"/>
  <c r="N272" s="1"/>
  <c r="Q272"/>
  <c r="R265"/>
  <c r="M264"/>
  <c r="N264" s="1"/>
  <c r="Q264"/>
  <c r="S262"/>
  <c r="M262"/>
  <c r="N262" s="1"/>
  <c r="T259"/>
  <c r="M259"/>
  <c r="N259" s="1"/>
  <c r="M256"/>
  <c r="N256" s="1"/>
  <c r="Q256"/>
  <c r="T222"/>
  <c r="M208"/>
  <c r="N208" s="1"/>
  <c r="O208" s="1"/>
  <c r="T203"/>
  <c r="M203"/>
  <c r="N203" s="1"/>
  <c r="S200"/>
  <c r="M200"/>
  <c r="N200" s="1"/>
  <c r="M194"/>
  <c r="N194" s="1"/>
  <c r="Q194"/>
  <c r="M191"/>
  <c r="N191" s="1"/>
  <c r="O191" s="1"/>
  <c r="T158"/>
  <c r="M144"/>
  <c r="N144" s="1"/>
  <c r="O144" s="1"/>
  <c r="T139"/>
  <c r="M139"/>
  <c r="N139" s="1"/>
  <c r="S136"/>
  <c r="M136"/>
  <c r="N136" s="1"/>
  <c r="T114"/>
  <c r="M100"/>
  <c r="N100" s="1"/>
  <c r="O100" s="1"/>
  <c r="Q100"/>
  <c r="M98"/>
  <c r="N98" s="1"/>
  <c r="S98"/>
  <c r="M88"/>
  <c r="N88" s="1"/>
  <c r="Q88"/>
  <c r="M85"/>
  <c r="N85" s="1"/>
  <c r="S85"/>
  <c r="T69"/>
  <c r="M67"/>
  <c r="N67" s="1"/>
  <c r="Q67"/>
  <c r="M25"/>
  <c r="N25" s="1"/>
  <c r="S25"/>
  <c r="Q23"/>
  <c r="M23"/>
  <c r="N23" s="1"/>
  <c r="Q455"/>
  <c r="M455"/>
  <c r="N455" s="1"/>
  <c r="Q451"/>
  <c r="M451"/>
  <c r="N451" s="1"/>
  <c r="Q447"/>
  <c r="M447"/>
  <c r="N447" s="1"/>
  <c r="Q443"/>
  <c r="M443"/>
  <c r="N443" s="1"/>
  <c r="Q439"/>
  <c r="M439"/>
  <c r="N439" s="1"/>
  <c r="Q435"/>
  <c r="M435"/>
  <c r="N435" s="1"/>
  <c r="Q431"/>
  <c r="M431"/>
  <c r="N431" s="1"/>
  <c r="Q427"/>
  <c r="M427"/>
  <c r="N427" s="1"/>
  <c r="Q423"/>
  <c r="M423"/>
  <c r="N423" s="1"/>
  <c r="Q419"/>
  <c r="M419"/>
  <c r="N419" s="1"/>
  <c r="Q415"/>
  <c r="M415"/>
  <c r="N415" s="1"/>
  <c r="Q411"/>
  <c r="M411"/>
  <c r="N411" s="1"/>
  <c r="Q407"/>
  <c r="M407"/>
  <c r="N407" s="1"/>
  <c r="Q403"/>
  <c r="M403"/>
  <c r="N403" s="1"/>
  <c r="Q399"/>
  <c r="Q395"/>
  <c r="M395"/>
  <c r="N395" s="1"/>
  <c r="Q391"/>
  <c r="M391"/>
  <c r="N391" s="1"/>
  <c r="Q387"/>
  <c r="M387"/>
  <c r="N387" s="1"/>
  <c r="Q383"/>
  <c r="M383"/>
  <c r="N383" s="1"/>
  <c r="Q379"/>
  <c r="M379"/>
  <c r="N379" s="1"/>
  <c r="Q375"/>
  <c r="M375"/>
  <c r="N375" s="1"/>
  <c r="Q371"/>
  <c r="M371"/>
  <c r="N371" s="1"/>
  <c r="Q367"/>
  <c r="M367"/>
  <c r="N367" s="1"/>
  <c r="Q363"/>
  <c r="M363"/>
  <c r="N363" s="1"/>
  <c r="M359"/>
  <c r="N359" s="1"/>
  <c r="O359" s="1"/>
  <c r="M355"/>
  <c r="N355" s="1"/>
  <c r="O355" s="1"/>
  <c r="M351"/>
  <c r="N351" s="1"/>
  <c r="O351" s="1"/>
  <c r="M347"/>
  <c r="N347" s="1"/>
  <c r="O347" s="1"/>
  <c r="M343"/>
  <c r="N343" s="1"/>
  <c r="O343" s="1"/>
  <c r="M335"/>
  <c r="N335" s="1"/>
  <c r="O335" s="1"/>
  <c r="M331"/>
  <c r="N331" s="1"/>
  <c r="O331" s="1"/>
  <c r="M327"/>
  <c r="N327" s="1"/>
  <c r="O327" s="1"/>
  <c r="M323"/>
  <c r="N323" s="1"/>
  <c r="O323" s="1"/>
  <c r="M319"/>
  <c r="N319" s="1"/>
  <c r="O319" s="1"/>
  <c r="M315"/>
  <c r="N315" s="1"/>
  <c r="O315" s="1"/>
  <c r="T309"/>
  <c r="M306"/>
  <c r="N306" s="1"/>
  <c r="O306" s="1"/>
  <c r="P299"/>
  <c r="T296"/>
  <c r="T293"/>
  <c r="M290"/>
  <c r="N290" s="1"/>
  <c r="O290" s="1"/>
  <c r="P283"/>
  <c r="T280"/>
  <c r="T277"/>
  <c r="M274"/>
  <c r="N274" s="1"/>
  <c r="O274" s="1"/>
  <c r="P267"/>
  <c r="P258"/>
  <c r="P257"/>
  <c r="M255"/>
  <c r="N255" s="1"/>
  <c r="O255" s="1"/>
  <c r="P251"/>
  <c r="P221"/>
  <c r="P210"/>
  <c r="P207"/>
  <c r="M205"/>
  <c r="N205" s="1"/>
  <c r="O205" s="1"/>
  <c r="P202"/>
  <c r="M201"/>
  <c r="N201" s="1"/>
  <c r="P195"/>
  <c r="P157"/>
  <c r="P146"/>
  <c r="P143"/>
  <c r="M141"/>
  <c r="N141" s="1"/>
  <c r="O141" s="1"/>
  <c r="P138"/>
  <c r="M137"/>
  <c r="N137" s="1"/>
  <c r="P125"/>
  <c r="P118"/>
  <c r="P112"/>
  <c r="P109"/>
  <c r="P68"/>
  <c r="P66"/>
  <c r="P22"/>
  <c r="M300"/>
  <c r="N300" s="1"/>
  <c r="Q300"/>
  <c r="M268"/>
  <c r="N268" s="1"/>
  <c r="Q268"/>
  <c r="R261"/>
  <c r="S258"/>
  <c r="M258"/>
  <c r="N258" s="1"/>
  <c r="M252"/>
  <c r="N252" s="1"/>
  <c r="Q252"/>
  <c r="M178"/>
  <c r="N178" s="1"/>
  <c r="Q178"/>
  <c r="T142"/>
  <c r="S131"/>
  <c r="M121"/>
  <c r="N121" s="1"/>
  <c r="Q121"/>
  <c r="R106"/>
  <c r="S89"/>
  <c r="M89"/>
  <c r="N89" s="1"/>
  <c r="S52"/>
  <c r="M52"/>
  <c r="N52" s="1"/>
  <c r="S44"/>
  <c r="M44"/>
  <c r="N44" s="1"/>
  <c r="M37"/>
  <c r="N37" s="1"/>
  <c r="S37"/>
  <c r="M9"/>
  <c r="N9" s="1"/>
  <c r="S9"/>
  <c r="M296"/>
  <c r="N296" s="1"/>
  <c r="Q296"/>
  <c r="M280"/>
  <c r="N280" s="1"/>
  <c r="Q280"/>
  <c r="S254"/>
  <c r="M254"/>
  <c r="N254" s="1"/>
  <c r="M248"/>
  <c r="N248" s="1"/>
  <c r="Q248"/>
  <c r="M240"/>
  <c r="N240" s="1"/>
  <c r="O240" s="1"/>
  <c r="T235"/>
  <c r="M235"/>
  <c r="N235" s="1"/>
  <c r="S232"/>
  <c r="M232"/>
  <c r="N232" s="1"/>
  <c r="M226"/>
  <c r="N226" s="1"/>
  <c r="O226" s="1"/>
  <c r="Q226"/>
  <c r="M223"/>
  <c r="N223" s="1"/>
  <c r="O223" s="1"/>
  <c r="T190"/>
  <c r="M176"/>
  <c r="N176" s="1"/>
  <c r="O176" s="1"/>
  <c r="T171"/>
  <c r="M171"/>
  <c r="N171" s="1"/>
  <c r="S168"/>
  <c r="M168"/>
  <c r="N168" s="1"/>
  <c r="M162"/>
  <c r="N162" s="1"/>
  <c r="Q162"/>
  <c r="M159"/>
  <c r="N159" s="1"/>
  <c r="O159" s="1"/>
  <c r="T127"/>
  <c r="R124"/>
  <c r="M122"/>
  <c r="N122" s="1"/>
  <c r="S122"/>
  <c r="M117"/>
  <c r="N117" s="1"/>
  <c r="O117" s="1"/>
  <c r="Q117"/>
  <c r="R102"/>
  <c r="M99"/>
  <c r="N99" s="1"/>
  <c r="Q99"/>
  <c r="T96"/>
  <c r="T92"/>
  <c r="M92"/>
  <c r="N92" s="1"/>
  <c r="M86"/>
  <c r="N86" s="1"/>
  <c r="O86" s="1"/>
  <c r="Q86"/>
  <c r="M58"/>
  <c r="N58" s="1"/>
  <c r="Q58"/>
  <c r="Q55"/>
  <c r="M55"/>
  <c r="N55" s="1"/>
  <c r="R48"/>
  <c r="T10"/>
  <c r="M418"/>
  <c r="N418" s="1"/>
  <c r="O418" s="1"/>
  <c r="M378"/>
  <c r="N378" s="1"/>
  <c r="O378" s="1"/>
  <c r="M338"/>
  <c r="N338" s="1"/>
  <c r="O338" s="1"/>
  <c r="Q298"/>
  <c r="P279"/>
  <c r="M181"/>
  <c r="N181" s="1"/>
  <c r="O181" s="1"/>
  <c r="P141"/>
  <c r="M126"/>
  <c r="N126" s="1"/>
  <c r="O126" s="1"/>
  <c r="P120"/>
  <c r="P43"/>
  <c r="P21"/>
  <c r="Q457"/>
  <c r="Q453"/>
  <c r="Q449"/>
  <c r="Q445"/>
  <c r="Q441"/>
  <c r="Q437"/>
  <c r="Q433"/>
  <c r="Q429"/>
  <c r="Q425"/>
  <c r="Q421"/>
  <c r="Q417"/>
  <c r="Q413"/>
  <c r="Q409"/>
  <c r="Q405"/>
  <c r="Q401"/>
  <c r="Q397"/>
  <c r="Q393"/>
  <c r="Q389"/>
  <c r="Q385"/>
  <c r="Q381"/>
  <c r="Q377"/>
  <c r="Q373"/>
  <c r="Q369"/>
  <c r="Q365"/>
  <c r="Q361"/>
  <c r="Q357"/>
  <c r="Q353"/>
  <c r="Q349"/>
  <c r="Q345"/>
  <c r="Q341"/>
  <c r="Q337"/>
  <c r="Q333"/>
  <c r="Q329"/>
  <c r="Q325"/>
  <c r="Q321"/>
  <c r="Q317"/>
  <c r="Q313"/>
  <c r="P307"/>
  <c r="M298"/>
  <c r="N298" s="1"/>
  <c r="P291"/>
  <c r="M282"/>
  <c r="N282" s="1"/>
  <c r="O282" s="1"/>
  <c r="P275"/>
  <c r="P261"/>
  <c r="P259"/>
  <c r="P250"/>
  <c r="P249"/>
  <c r="P242"/>
  <c r="P239"/>
  <c r="Q239"/>
  <c r="M237"/>
  <c r="N237" s="1"/>
  <c r="O237" s="1"/>
  <c r="P234"/>
  <c r="M233"/>
  <c r="N233" s="1"/>
  <c r="O233" s="1"/>
  <c r="P227"/>
  <c r="S201"/>
  <c r="P199"/>
  <c r="R197"/>
  <c r="P196"/>
  <c r="Q192"/>
  <c r="P189"/>
  <c r="P184"/>
  <c r="P178"/>
  <c r="P175"/>
  <c r="Q175"/>
  <c r="M173"/>
  <c r="N173" s="1"/>
  <c r="O173" s="1"/>
  <c r="P170"/>
  <c r="M169"/>
  <c r="N169" s="1"/>
  <c r="O169" s="1"/>
  <c r="P163"/>
  <c r="S137"/>
  <c r="P135"/>
  <c r="P126"/>
  <c r="P116"/>
  <c r="P111"/>
  <c r="P101"/>
  <c r="P95"/>
  <c r="P91"/>
  <c r="P54"/>
  <c r="P47"/>
  <c r="P9"/>
  <c r="M234"/>
  <c r="N234" s="1"/>
  <c r="Q234"/>
  <c r="M218"/>
  <c r="N218" s="1"/>
  <c r="Q218"/>
  <c r="M202"/>
  <c r="N202" s="1"/>
  <c r="Q202"/>
  <c r="M186"/>
  <c r="N186" s="1"/>
  <c r="Q186"/>
  <c r="M170"/>
  <c r="N170" s="1"/>
  <c r="Q170"/>
  <c r="M154"/>
  <c r="N154" s="1"/>
  <c r="Q154"/>
  <c r="M138"/>
  <c r="N138" s="1"/>
  <c r="Q138"/>
  <c r="M131"/>
  <c r="N131" s="1"/>
  <c r="Q131"/>
  <c r="M113"/>
  <c r="N113" s="1"/>
  <c r="Q107"/>
  <c r="M103"/>
  <c r="N103" s="1"/>
  <c r="Q103"/>
  <c r="S76"/>
  <c r="M76"/>
  <c r="N76" s="1"/>
  <c r="M73"/>
  <c r="N73" s="1"/>
  <c r="S73"/>
  <c r="M53"/>
  <c r="N53" s="1"/>
  <c r="S53"/>
  <c r="M47"/>
  <c r="N47" s="1"/>
  <c r="O47" s="1"/>
  <c r="T29"/>
  <c r="Q19"/>
  <c r="M15"/>
  <c r="N15" s="1"/>
  <c r="R12"/>
  <c r="P245"/>
  <c r="M236"/>
  <c r="N236" s="1"/>
  <c r="O236" s="1"/>
  <c r="P229"/>
  <c r="M220"/>
  <c r="N220" s="1"/>
  <c r="O220" s="1"/>
  <c r="P213"/>
  <c r="M204"/>
  <c r="N204" s="1"/>
  <c r="O204" s="1"/>
  <c r="P197"/>
  <c r="M188"/>
  <c r="N188" s="1"/>
  <c r="O188" s="1"/>
  <c r="P181"/>
  <c r="M172"/>
  <c r="N172" s="1"/>
  <c r="O172" s="1"/>
  <c r="P165"/>
  <c r="M156"/>
  <c r="N156" s="1"/>
  <c r="O156" s="1"/>
  <c r="P149"/>
  <c r="M140"/>
  <c r="N140" s="1"/>
  <c r="O140" s="1"/>
  <c r="M130"/>
  <c r="N130" s="1"/>
  <c r="P123"/>
  <c r="P114"/>
  <c r="T108"/>
  <c r="P105"/>
  <c r="M105"/>
  <c r="N105" s="1"/>
  <c r="O105" s="1"/>
  <c r="Q104"/>
  <c r="P94"/>
  <c r="P88"/>
  <c r="P75"/>
  <c r="P74"/>
  <c r="M49"/>
  <c r="N49" s="1"/>
  <c r="P41"/>
  <c r="P35"/>
  <c r="P28"/>
  <c r="P15"/>
  <c r="P13"/>
  <c r="M12"/>
  <c r="N12" s="1"/>
  <c r="M246"/>
  <c r="N246" s="1"/>
  <c r="Q246"/>
  <c r="M230"/>
  <c r="N230" s="1"/>
  <c r="Q230"/>
  <c r="M214"/>
  <c r="N214" s="1"/>
  <c r="Q214"/>
  <c r="M198"/>
  <c r="N198" s="1"/>
  <c r="Q198"/>
  <c r="M182"/>
  <c r="N182" s="1"/>
  <c r="Q182"/>
  <c r="M166"/>
  <c r="N166" s="1"/>
  <c r="Q166"/>
  <c r="M150"/>
  <c r="N150" s="1"/>
  <c r="Q150"/>
  <c r="M134"/>
  <c r="N134" s="1"/>
  <c r="Q134"/>
  <c r="M115"/>
  <c r="N115" s="1"/>
  <c r="Q115"/>
  <c r="M97"/>
  <c r="N97" s="1"/>
  <c r="O97" s="1"/>
  <c r="M91"/>
  <c r="N91" s="1"/>
  <c r="Q91"/>
  <c r="S84"/>
  <c r="M84"/>
  <c r="N84" s="1"/>
  <c r="M78"/>
  <c r="N78" s="1"/>
  <c r="Q78"/>
  <c r="M42"/>
  <c r="N42" s="1"/>
  <c r="Q42"/>
  <c r="Q39"/>
  <c r="M31"/>
  <c r="N31" s="1"/>
  <c r="Q31"/>
  <c r="S28"/>
  <c r="M28"/>
  <c r="N28" s="1"/>
  <c r="Q266"/>
  <c r="M266"/>
  <c r="N266" s="1"/>
  <c r="P241"/>
  <c r="P225"/>
  <c r="P209"/>
  <c r="P193"/>
  <c r="P177"/>
  <c r="P161"/>
  <c r="P145"/>
  <c r="M128"/>
  <c r="N128" s="1"/>
  <c r="O128" s="1"/>
  <c r="M114"/>
  <c r="N114" s="1"/>
  <c r="P107"/>
  <c r="P98"/>
  <c r="M87"/>
  <c r="N87" s="1"/>
  <c r="P86"/>
  <c r="P85"/>
  <c r="P72"/>
  <c r="P65"/>
  <c r="P57"/>
  <c r="P52"/>
  <c r="P51"/>
  <c r="P37"/>
  <c r="P33"/>
  <c r="M33"/>
  <c r="N33" s="1"/>
  <c r="O33" s="1"/>
  <c r="M19"/>
  <c r="N19" s="1"/>
  <c r="Q15"/>
  <c r="M238"/>
  <c r="N238" s="1"/>
  <c r="Q238"/>
  <c r="M222"/>
  <c r="N222" s="1"/>
  <c r="Q222"/>
  <c r="M206"/>
  <c r="N206" s="1"/>
  <c r="Q206"/>
  <c r="M190"/>
  <c r="N190" s="1"/>
  <c r="Q190"/>
  <c r="M174"/>
  <c r="N174" s="1"/>
  <c r="Q174"/>
  <c r="M158"/>
  <c r="N158" s="1"/>
  <c r="Q158"/>
  <c r="M142"/>
  <c r="N142" s="1"/>
  <c r="Q142"/>
  <c r="M129"/>
  <c r="N129" s="1"/>
  <c r="O129" s="1"/>
  <c r="M123"/>
  <c r="N123" s="1"/>
  <c r="Q123"/>
  <c r="M119"/>
  <c r="N119" s="1"/>
  <c r="Q119"/>
  <c r="Q83"/>
  <c r="M79"/>
  <c r="N79" s="1"/>
  <c r="O79" s="1"/>
  <c r="T77"/>
  <c r="M74"/>
  <c r="N74" s="1"/>
  <c r="O74" s="1"/>
  <c r="Q74"/>
  <c r="M65"/>
  <c r="N65" s="1"/>
  <c r="S65"/>
  <c r="T61"/>
  <c r="M57"/>
  <c r="N57" s="1"/>
  <c r="S57"/>
  <c r="T50"/>
  <c r="M46"/>
  <c r="N46" s="1"/>
  <c r="Q46"/>
  <c r="R40"/>
  <c r="M22"/>
  <c r="N22" s="1"/>
  <c r="Q22"/>
  <c r="T13"/>
  <c r="P233"/>
  <c r="P217"/>
  <c r="P201"/>
  <c r="P185"/>
  <c r="P169"/>
  <c r="P153"/>
  <c r="P137"/>
  <c r="Q132"/>
  <c r="P130"/>
  <c r="S130"/>
  <c r="P121"/>
  <c r="Q113"/>
  <c r="P110"/>
  <c r="M109"/>
  <c r="N109" s="1"/>
  <c r="O109" s="1"/>
  <c r="P104"/>
  <c r="P102"/>
  <c r="M96"/>
  <c r="N96" s="1"/>
  <c r="T95"/>
  <c r="S90"/>
  <c r="Q89"/>
  <c r="Q87"/>
  <c r="P79"/>
  <c r="P76"/>
  <c r="P69"/>
  <c r="M68"/>
  <c r="N68" s="1"/>
  <c r="O68" s="1"/>
  <c r="P67"/>
  <c r="P60"/>
  <c r="P49"/>
  <c r="S49"/>
  <c r="P40"/>
  <c r="M40"/>
  <c r="N40" s="1"/>
  <c r="O40" s="1"/>
  <c r="P39"/>
  <c r="P36"/>
  <c r="T34"/>
  <c r="P25"/>
  <c r="P24"/>
  <c r="M24"/>
  <c r="N24" s="1"/>
  <c r="O24" s="1"/>
  <c r="M21"/>
  <c r="N21" s="1"/>
  <c r="O21" s="1"/>
  <c r="P12"/>
  <c r="M127"/>
  <c r="N127" s="1"/>
  <c r="Q127"/>
  <c r="M111"/>
  <c r="N111" s="1"/>
  <c r="Q111"/>
  <c r="M95"/>
  <c r="N95" s="1"/>
  <c r="Q95"/>
  <c r="Q71"/>
  <c r="M70"/>
  <c r="N70" s="1"/>
  <c r="Q70"/>
  <c r="M63"/>
  <c r="N63" s="1"/>
  <c r="O63" s="1"/>
  <c r="S60"/>
  <c r="M60"/>
  <c r="N60" s="1"/>
  <c r="O60" s="1"/>
  <c r="T45"/>
  <c r="M41"/>
  <c r="N41" s="1"/>
  <c r="S41"/>
  <c r="M30"/>
  <c r="N30" s="1"/>
  <c r="Q30"/>
  <c r="M26"/>
  <c r="N26" s="1"/>
  <c r="Q26"/>
  <c r="M14"/>
  <c r="N14" s="1"/>
  <c r="O14" s="1"/>
  <c r="Q14"/>
  <c r="P122"/>
  <c r="P106"/>
  <c r="P90"/>
  <c r="P87"/>
  <c r="P84"/>
  <c r="P83"/>
  <c r="P81"/>
  <c r="M81"/>
  <c r="N81" s="1"/>
  <c r="O81" s="1"/>
  <c r="P73"/>
  <c r="M69"/>
  <c r="N69" s="1"/>
  <c r="P56"/>
  <c r="P53"/>
  <c r="P44"/>
  <c r="P42"/>
  <c r="P20"/>
  <c r="P19"/>
  <c r="P17"/>
  <c r="M17"/>
  <c r="N17" s="1"/>
  <c r="O17" s="1"/>
  <c r="M13"/>
  <c r="N13" s="1"/>
  <c r="O13" s="1"/>
  <c r="M82"/>
  <c r="N82" s="1"/>
  <c r="Q82"/>
  <c r="M66"/>
  <c r="N66" s="1"/>
  <c r="Q66"/>
  <c r="M50"/>
  <c r="N50" s="1"/>
  <c r="Q50"/>
  <c r="M34"/>
  <c r="N34" s="1"/>
  <c r="Q34"/>
  <c r="M18"/>
  <c r="N18" s="1"/>
  <c r="Q18"/>
  <c r="M10"/>
  <c r="N10" s="1"/>
  <c r="Q10"/>
  <c r="P80"/>
  <c r="P77"/>
  <c r="M77"/>
  <c r="N77" s="1"/>
  <c r="O77" s="1"/>
  <c r="P64"/>
  <c r="P61"/>
  <c r="M61"/>
  <c r="N61" s="1"/>
  <c r="P48"/>
  <c r="P45"/>
  <c r="M45"/>
  <c r="N45" s="1"/>
  <c r="P32"/>
  <c r="P29"/>
  <c r="M29"/>
  <c r="N29" s="1"/>
  <c r="O29" s="1"/>
  <c r="P16"/>
  <c r="M298" i="11"/>
  <c r="N298" s="1"/>
  <c r="M282"/>
  <c r="N282" s="1"/>
  <c r="M312"/>
  <c r="N312" s="1"/>
  <c r="M304"/>
  <c r="N304" s="1"/>
  <c r="M296"/>
  <c r="N296" s="1"/>
  <c r="M288"/>
  <c r="N288" s="1"/>
  <c r="M306"/>
  <c r="N306" s="1"/>
  <c r="M290"/>
  <c r="N290" s="1"/>
  <c r="M310"/>
  <c r="N310" s="1"/>
  <c r="M302"/>
  <c r="N302" s="1"/>
  <c r="M294"/>
  <c r="N294" s="1"/>
  <c r="M286"/>
  <c r="N286" s="1"/>
  <c r="M308"/>
  <c r="N308" s="1"/>
  <c r="M300"/>
  <c r="N300" s="1"/>
  <c r="M292"/>
  <c r="N292" s="1"/>
  <c r="M284"/>
  <c r="N284" s="1"/>
  <c r="M327"/>
  <c r="N327" s="1"/>
  <c r="M323"/>
  <c r="N323" s="1"/>
  <c r="M319"/>
  <c r="N319" s="1"/>
  <c r="M315"/>
  <c r="N315" s="1"/>
  <c r="M311"/>
  <c r="N311" s="1"/>
  <c r="M309"/>
  <c r="N309" s="1"/>
  <c r="M307"/>
  <c r="N307" s="1"/>
  <c r="M305"/>
  <c r="N305" s="1"/>
  <c r="M303"/>
  <c r="N303" s="1"/>
  <c r="M301"/>
  <c r="N301" s="1"/>
  <c r="M299"/>
  <c r="N299" s="1"/>
  <c r="M297"/>
  <c r="N297" s="1"/>
  <c r="M295"/>
  <c r="N295" s="1"/>
  <c r="M293"/>
  <c r="N293" s="1"/>
  <c r="M291"/>
  <c r="N291" s="1"/>
  <c r="M287"/>
  <c r="N287" s="1"/>
  <c r="M285"/>
  <c r="N285" s="1"/>
  <c r="M283"/>
  <c r="N283" s="1"/>
  <c r="M281"/>
  <c r="N281" s="1"/>
  <c r="M325"/>
  <c r="N325" s="1"/>
  <c r="M321"/>
  <c r="N321" s="1"/>
  <c r="M317"/>
  <c r="N317" s="1"/>
  <c r="M313"/>
  <c r="N313" s="1"/>
  <c r="M279"/>
  <c r="N279" s="1"/>
  <c r="M277"/>
  <c r="N277" s="1"/>
  <c r="M275"/>
  <c r="N275" s="1"/>
  <c r="M273"/>
  <c r="N273" s="1"/>
  <c r="M271"/>
  <c r="N271" s="1"/>
  <c r="M269"/>
  <c r="N269" s="1"/>
  <c r="M267"/>
  <c r="N267" s="1"/>
  <c r="M265"/>
  <c r="N265" s="1"/>
  <c r="M263"/>
  <c r="N263" s="1"/>
  <c r="M261"/>
  <c r="N261" s="1"/>
  <c r="M259"/>
  <c r="N259" s="1"/>
  <c r="M257"/>
  <c r="N257" s="1"/>
  <c r="M255"/>
  <c r="N255" s="1"/>
  <c r="M253"/>
  <c r="N253" s="1"/>
  <c r="M251"/>
  <c r="N251" s="1"/>
  <c r="M249"/>
  <c r="N249" s="1"/>
  <c r="M247"/>
  <c r="N247" s="1"/>
  <c r="M245"/>
  <c r="N245" s="1"/>
  <c r="M243"/>
  <c r="N243" s="1"/>
  <c r="M241"/>
  <c r="N241" s="1"/>
  <c r="M239"/>
  <c r="N239" s="1"/>
  <c r="M237"/>
  <c r="N237" s="1"/>
  <c r="M235"/>
  <c r="N235" s="1"/>
  <c r="M233"/>
  <c r="N233" s="1"/>
  <c r="M231"/>
  <c r="N231" s="1"/>
  <c r="M229"/>
  <c r="N229" s="1"/>
  <c r="M227"/>
  <c r="N227" s="1"/>
  <c r="M225"/>
  <c r="N225" s="1"/>
  <c r="M223"/>
  <c r="N223" s="1"/>
  <c r="M221"/>
  <c r="N221" s="1"/>
  <c r="M219"/>
  <c r="N219" s="1"/>
  <c r="M217"/>
  <c r="N217" s="1"/>
  <c r="M215"/>
  <c r="N215" s="1"/>
  <c r="M213"/>
  <c r="N213" s="1"/>
  <c r="M211"/>
  <c r="N211" s="1"/>
  <c r="M209"/>
  <c r="N209" s="1"/>
  <c r="M207"/>
  <c r="N207" s="1"/>
  <c r="M205"/>
  <c r="N205" s="1"/>
  <c r="M203"/>
  <c r="N203" s="1"/>
  <c r="M201"/>
  <c r="N201" s="1"/>
  <c r="M199"/>
  <c r="N199" s="1"/>
  <c r="M197"/>
  <c r="N197" s="1"/>
  <c r="M195"/>
  <c r="N195" s="1"/>
  <c r="M193"/>
  <c r="N193" s="1"/>
  <c r="M191"/>
  <c r="N191" s="1"/>
  <c r="M189"/>
  <c r="N189" s="1"/>
  <c r="M187"/>
  <c r="N187" s="1"/>
  <c r="M185"/>
  <c r="N185" s="1"/>
  <c r="M183"/>
  <c r="N183" s="1"/>
  <c r="M181"/>
  <c r="N181" s="1"/>
  <c r="M179"/>
  <c r="N179" s="1"/>
  <c r="M177"/>
  <c r="N177" s="1"/>
  <c r="M175"/>
  <c r="N175" s="1"/>
  <c r="M173"/>
  <c r="N173" s="1"/>
  <c r="M171"/>
  <c r="N171" s="1"/>
  <c r="M169"/>
  <c r="N169" s="1"/>
  <c r="M167"/>
  <c r="N167" s="1"/>
  <c r="M165"/>
  <c r="N165" s="1"/>
  <c r="M163"/>
  <c r="N163" s="1"/>
  <c r="M161"/>
  <c r="N161" s="1"/>
  <c r="M159"/>
  <c r="N159" s="1"/>
  <c r="M157"/>
  <c r="N157" s="1"/>
  <c r="M155"/>
  <c r="N155" s="1"/>
  <c r="M153"/>
  <c r="N153" s="1"/>
  <c r="M151"/>
  <c r="N151" s="1"/>
  <c r="M149"/>
  <c r="N149" s="1"/>
  <c r="M147"/>
  <c r="N147" s="1"/>
  <c r="M145"/>
  <c r="N145" s="1"/>
  <c r="M143"/>
  <c r="N143" s="1"/>
  <c r="M141"/>
  <c r="N141" s="1"/>
  <c r="M139"/>
  <c r="N139" s="1"/>
  <c r="M137"/>
  <c r="N137" s="1"/>
  <c r="M135"/>
  <c r="N135" s="1"/>
  <c r="M133"/>
  <c r="N133" s="1"/>
  <c r="M131"/>
  <c r="N131" s="1"/>
  <c r="M129"/>
  <c r="N129" s="1"/>
  <c r="M127"/>
  <c r="N127" s="1"/>
  <c r="M125"/>
  <c r="N125" s="1"/>
  <c r="M123"/>
  <c r="N123" s="1"/>
  <c r="M121"/>
  <c r="N121" s="1"/>
  <c r="M119"/>
  <c r="N119" s="1"/>
  <c r="M117"/>
  <c r="N117" s="1"/>
  <c r="M115"/>
  <c r="N115" s="1"/>
  <c r="M113"/>
  <c r="N113" s="1"/>
  <c r="M111"/>
  <c r="N111" s="1"/>
  <c r="M109"/>
  <c r="N109" s="1"/>
  <c r="M105"/>
  <c r="N105" s="1"/>
  <c r="M103"/>
  <c r="N103" s="1"/>
  <c r="M101"/>
  <c r="N101" s="1"/>
  <c r="M99"/>
  <c r="N99" s="1"/>
  <c r="M97"/>
  <c r="N97" s="1"/>
  <c r="M95"/>
  <c r="N95" s="1"/>
  <c r="M91"/>
  <c r="N91" s="1"/>
  <c r="M89"/>
  <c r="N89" s="1"/>
  <c r="M87"/>
  <c r="N87" s="1"/>
  <c r="M85"/>
  <c r="N85" s="1"/>
  <c r="M83"/>
  <c r="N83" s="1"/>
  <c r="M81"/>
  <c r="N81" s="1"/>
  <c r="M79"/>
  <c r="N79" s="1"/>
  <c r="M77"/>
  <c r="N77" s="1"/>
  <c r="M75"/>
  <c r="N75" s="1"/>
  <c r="M73"/>
  <c r="N73" s="1"/>
  <c r="M71"/>
  <c r="N71" s="1"/>
  <c r="M69"/>
  <c r="N69" s="1"/>
  <c r="M67"/>
  <c r="N67" s="1"/>
  <c r="M65"/>
  <c r="N65" s="1"/>
  <c r="M63"/>
  <c r="N63" s="1"/>
  <c r="M61"/>
  <c r="N61" s="1"/>
  <c r="M59"/>
  <c r="N59" s="1"/>
  <c r="M57"/>
  <c r="N57" s="1"/>
  <c r="M55"/>
  <c r="N55" s="1"/>
  <c r="M53"/>
  <c r="N53" s="1"/>
  <c r="M51"/>
  <c r="N51" s="1"/>
  <c r="M49"/>
  <c r="N49" s="1"/>
  <c r="M47"/>
  <c r="N47" s="1"/>
  <c r="M45"/>
  <c r="N45" s="1"/>
  <c r="M43"/>
  <c r="N43" s="1"/>
  <c r="M41"/>
  <c r="N41" s="1"/>
  <c r="M39"/>
  <c r="N39" s="1"/>
  <c r="M37"/>
  <c r="N37" s="1"/>
  <c r="M35"/>
  <c r="N35" s="1"/>
  <c r="M33"/>
  <c r="N33" s="1"/>
  <c r="M328"/>
  <c r="N328" s="1"/>
  <c r="M324"/>
  <c r="N324" s="1"/>
  <c r="M320"/>
  <c r="N320" s="1"/>
  <c r="M316"/>
  <c r="N316" s="1"/>
  <c r="L457" i="10"/>
  <c r="Y457" s="1"/>
  <c r="J457" i="9"/>
  <c r="L456" i="10"/>
  <c r="J456" i="9"/>
  <c r="L455" i="10"/>
  <c r="J455" i="9"/>
  <c r="L454" i="10"/>
  <c r="J454" i="9"/>
  <c r="L453" i="10"/>
  <c r="Y453" s="1"/>
  <c r="J453" i="9"/>
  <c r="L452" i="10"/>
  <c r="J452" i="9"/>
  <c r="L451" i="10"/>
  <c r="Y451" s="1"/>
  <c r="J451" i="9"/>
  <c r="L450" i="10"/>
  <c r="J450" i="9"/>
  <c r="L449" i="10"/>
  <c r="Y449" s="1"/>
  <c r="J449" i="9"/>
  <c r="L448" i="10"/>
  <c r="J448" i="9"/>
  <c r="L447" i="10"/>
  <c r="Y447" s="1"/>
  <c r="J447" i="9"/>
  <c r="L446" i="10"/>
  <c r="J446" i="9"/>
  <c r="L445" i="10"/>
  <c r="Y445" s="1"/>
  <c r="J445" i="9"/>
  <c r="L444" i="10"/>
  <c r="J444" i="9"/>
  <c r="L443" i="10"/>
  <c r="Y443" s="1"/>
  <c r="J443" i="9"/>
  <c r="L442" i="10"/>
  <c r="J442" i="9"/>
  <c r="L441" i="10"/>
  <c r="Y441" s="1"/>
  <c r="J441" i="9"/>
  <c r="L440" i="10"/>
  <c r="J440" i="9"/>
  <c r="L439" i="10"/>
  <c r="Y439" s="1"/>
  <c r="J439" i="9"/>
  <c r="L438" i="10"/>
  <c r="J438" i="9"/>
  <c r="L437" i="10"/>
  <c r="Y437" s="1"/>
  <c r="J437" i="9"/>
  <c r="L436" i="10"/>
  <c r="J436" i="9"/>
  <c r="L435" i="10"/>
  <c r="Y435" s="1"/>
  <c r="J435" i="9"/>
  <c r="L434" i="10"/>
  <c r="J434" i="9"/>
  <c r="L433" i="10"/>
  <c r="J433" i="9"/>
  <c r="L432" i="10"/>
  <c r="J432" i="9"/>
  <c r="L431" i="10"/>
  <c r="Y431" s="1"/>
  <c r="J431" i="9"/>
  <c r="L430" i="10"/>
  <c r="J430" i="9"/>
  <c r="L429" i="10"/>
  <c r="Y429" s="1"/>
  <c r="J429" i="9"/>
  <c r="L428" i="10"/>
  <c r="J428" i="9"/>
  <c r="L427" i="10"/>
  <c r="Y427" s="1"/>
  <c r="J427" i="9"/>
  <c r="L426" i="10"/>
  <c r="J426" i="9"/>
  <c r="L425" i="10"/>
  <c r="J425" i="9"/>
  <c r="L424" i="10"/>
  <c r="J424" i="9"/>
  <c r="L423" i="10"/>
  <c r="Y423" s="1"/>
  <c r="J423" i="9"/>
  <c r="L422" i="10"/>
  <c r="J422" i="9"/>
  <c r="L421" i="10"/>
  <c r="J421" i="9"/>
  <c r="L420" i="10"/>
  <c r="J420" i="9"/>
  <c r="L419" i="10"/>
  <c r="Y419" s="1"/>
  <c r="J419" i="9"/>
  <c r="L418" i="10"/>
  <c r="J418" i="9"/>
  <c r="L417" i="10"/>
  <c r="Y417" s="1"/>
  <c r="J417" i="9"/>
  <c r="L416" i="10"/>
  <c r="J416" i="9"/>
  <c r="L415" i="10"/>
  <c r="Y415" s="1"/>
  <c r="J415" i="9"/>
  <c r="L414" i="10"/>
  <c r="J414" i="9"/>
  <c r="L413" i="10"/>
  <c r="J413" i="9"/>
  <c r="L412" i="10"/>
  <c r="J412" i="9"/>
  <c r="L411" i="10"/>
  <c r="Y411" s="1"/>
  <c r="J411" i="9"/>
  <c r="L410" i="10"/>
  <c r="J410" i="9"/>
  <c r="L409" i="10"/>
  <c r="Y409" s="1"/>
  <c r="J409" i="9"/>
  <c r="L408" i="10"/>
  <c r="J408" i="9"/>
  <c r="L407" i="10"/>
  <c r="J407" i="9"/>
  <c r="L406" i="10"/>
  <c r="J406" i="9"/>
  <c r="L405" i="10"/>
  <c r="Y405" s="1"/>
  <c r="J405" i="9"/>
  <c r="L404" i="10"/>
  <c r="J404" i="9"/>
  <c r="L403" i="10"/>
  <c r="Y403" s="1"/>
  <c r="J403" i="9"/>
  <c r="L402" i="10"/>
  <c r="J402" i="9"/>
  <c r="L401" i="10"/>
  <c r="Y401" s="1"/>
  <c r="J401" i="9"/>
  <c r="L400" i="10"/>
  <c r="J400" i="9"/>
  <c r="L399" i="10"/>
  <c r="J399" i="9"/>
  <c r="L398" i="10"/>
  <c r="J398" i="9"/>
  <c r="L397" i="10"/>
  <c r="J397" i="9"/>
  <c r="L396" i="10"/>
  <c r="J396" i="9"/>
  <c r="L395" i="10"/>
  <c r="Y395" s="1"/>
  <c r="J395" i="9"/>
  <c r="L394" i="10"/>
  <c r="J394" i="9"/>
  <c r="L393" i="10"/>
  <c r="Y393" s="1"/>
  <c r="J393" i="9"/>
  <c r="L392" i="10"/>
  <c r="J392" i="9"/>
  <c r="L391" i="10"/>
  <c r="J391" i="9"/>
  <c r="L390" i="10"/>
  <c r="J390" i="9"/>
  <c r="L389" i="10"/>
  <c r="J385" i="9"/>
  <c r="L388" i="10"/>
  <c r="J389" i="9"/>
  <c r="L387" i="10"/>
  <c r="Y387" s="1"/>
  <c r="J388" i="9"/>
  <c r="L386" i="10"/>
  <c r="J387" i="9"/>
  <c r="L385" i="10"/>
  <c r="J386" i="9"/>
  <c r="L384" i="10"/>
  <c r="J384" i="9"/>
  <c r="L383" i="10"/>
  <c r="Y383" s="1"/>
  <c r="J383" i="9"/>
  <c r="L382" i="10"/>
  <c r="J382" i="9"/>
  <c r="L381" i="10"/>
  <c r="Y381" s="1"/>
  <c r="J381" i="9"/>
  <c r="L380" i="10"/>
  <c r="J380" i="9"/>
  <c r="L379" i="10"/>
  <c r="Y379" s="1"/>
  <c r="J379" i="9"/>
  <c r="L378" i="10"/>
  <c r="J378" i="9"/>
  <c r="L377" i="10"/>
  <c r="Y377" s="1"/>
  <c r="J377" i="9"/>
  <c r="L376" i="10"/>
  <c r="J376" i="9"/>
  <c r="L375" i="10"/>
  <c r="Y375" s="1"/>
  <c r="J375" i="9"/>
  <c r="L374" i="10"/>
  <c r="J374" i="9"/>
  <c r="L373" i="10"/>
  <c r="Y373" s="1"/>
  <c r="J373" i="9"/>
  <c r="L372" i="10"/>
  <c r="J372" i="9"/>
  <c r="L371" i="10"/>
  <c r="Y371" s="1"/>
  <c r="J371" i="9"/>
  <c r="L370" i="10"/>
  <c r="J365" i="9"/>
  <c r="L369" i="10"/>
  <c r="J370" i="9"/>
  <c r="L368" i="10"/>
  <c r="J369" i="9"/>
  <c r="L367" i="10"/>
  <c r="Y367" s="1"/>
  <c r="J368" i="9"/>
  <c r="L366" i="10"/>
  <c r="J367" i="9"/>
  <c r="L365" i="10"/>
  <c r="Y365" s="1"/>
  <c r="J366" i="9"/>
  <c r="L364" i="10"/>
  <c r="J363" i="9"/>
  <c r="L363" i="10"/>
  <c r="Y363" s="1"/>
  <c r="J364" i="9"/>
  <c r="L362" i="10"/>
  <c r="J362" i="9"/>
  <c r="L361" i="10"/>
  <c r="Y361" s="1"/>
  <c r="J361" i="9"/>
  <c r="L360" i="10"/>
  <c r="J360" i="9"/>
  <c r="L359" i="10"/>
  <c r="Y359" s="1"/>
  <c r="J359" i="9"/>
  <c r="L358" i="10"/>
  <c r="J358" i="9"/>
  <c r="L357" i="10"/>
  <c r="Y357" s="1"/>
  <c r="J357" i="9"/>
  <c r="L356" i="10"/>
  <c r="J356" i="9"/>
  <c r="L355" i="10"/>
  <c r="Y355" s="1"/>
  <c r="J355" i="9"/>
  <c r="L354" i="10"/>
  <c r="J328" i="9"/>
  <c r="L353" i="10"/>
  <c r="Y353" s="1"/>
  <c r="J354" i="9"/>
  <c r="L352" i="10"/>
  <c r="J353" i="9"/>
  <c r="L351" i="10"/>
  <c r="Y351" s="1"/>
  <c r="J352" i="9"/>
  <c r="L350" i="10"/>
  <c r="J351" i="9"/>
  <c r="L349" i="10"/>
  <c r="J350" i="9"/>
  <c r="L348" i="10"/>
  <c r="J349" i="9"/>
  <c r="L347" i="10"/>
  <c r="J348" i="9"/>
  <c r="L346" i="10"/>
  <c r="J347" i="9"/>
  <c r="L345" i="10"/>
  <c r="J346" i="9"/>
  <c r="L344" i="10"/>
  <c r="J345" i="9"/>
  <c r="L343" i="10"/>
  <c r="Y343" s="1"/>
  <c r="J344" i="9"/>
  <c r="L342" i="10"/>
  <c r="J343" i="9"/>
  <c r="L341" i="10"/>
  <c r="Y341" s="1"/>
  <c r="J342" i="9"/>
  <c r="L340" i="10"/>
  <c r="J341" i="9"/>
  <c r="L339" i="10"/>
  <c r="J340" i="9"/>
  <c r="L338" i="10"/>
  <c r="J338" i="9"/>
  <c r="L337" i="10"/>
  <c r="Y337" s="1"/>
  <c r="J339" i="9"/>
  <c r="L336" i="10"/>
  <c r="J337" i="9"/>
  <c r="L335" i="10"/>
  <c r="Y335" s="1"/>
  <c r="J336" i="9"/>
  <c r="L334" i="10"/>
  <c r="J335" i="9"/>
  <c r="L333" i="10"/>
  <c r="Y333" s="1"/>
  <c r="J334" i="9"/>
  <c r="L332" i="10"/>
  <c r="J333" i="9"/>
  <c r="L331" i="10"/>
  <c r="Y331" s="1"/>
  <c r="J332" i="9"/>
  <c r="L330" i="10"/>
  <c r="J331" i="9"/>
  <c r="L329" i="10"/>
  <c r="J330" i="9"/>
  <c r="L328" i="10"/>
  <c r="J329" i="9"/>
  <c r="L327" i="10"/>
  <c r="J327" i="9"/>
  <c r="L326" i="10"/>
  <c r="J325" i="9"/>
  <c r="L325" i="10"/>
  <c r="Y325" s="1"/>
  <c r="J326" i="9"/>
  <c r="L324" i="10"/>
  <c r="J324" i="9"/>
  <c r="L323" i="10"/>
  <c r="Y323" s="1"/>
  <c r="J323" i="9"/>
  <c r="L322" i="10"/>
  <c r="J322" i="9"/>
  <c r="L321" i="10"/>
  <c r="Y321" s="1"/>
  <c r="J321" i="9"/>
  <c r="L320" i="10"/>
  <c r="J320" i="9"/>
  <c r="L319" i="10"/>
  <c r="Y319" s="1"/>
  <c r="J319" i="9"/>
  <c r="L318" i="10"/>
  <c r="J318" i="9"/>
  <c r="L317" i="10"/>
  <c r="Y317" s="1"/>
  <c r="J317" i="9"/>
  <c r="L316" i="10"/>
  <c r="J316" i="9"/>
  <c r="L315" i="10"/>
  <c r="J315" i="9"/>
  <c r="L314" i="10"/>
  <c r="J314" i="9"/>
  <c r="L313" i="10"/>
  <c r="Y313" s="1"/>
  <c r="J313" i="9"/>
  <c r="L312" i="10"/>
  <c r="J312" i="9"/>
  <c r="L311" i="10"/>
  <c r="J311" i="9"/>
  <c r="L310" i="10"/>
  <c r="J310" i="9"/>
  <c r="L309" i="10"/>
  <c r="J309" i="9"/>
  <c r="L308" i="10"/>
  <c r="J308" i="9"/>
  <c r="L307" i="10"/>
  <c r="Y307" s="1"/>
  <c r="J307" i="9"/>
  <c r="L306" i="10"/>
  <c r="J306" i="9"/>
  <c r="L305" i="10"/>
  <c r="J305" i="9"/>
  <c r="L304" i="10"/>
  <c r="J304" i="9"/>
  <c r="L303" i="10"/>
  <c r="J303" i="9"/>
  <c r="L302" i="10"/>
  <c r="J302" i="9"/>
  <c r="L301" i="10"/>
  <c r="J301" i="9"/>
  <c r="L300" i="10"/>
  <c r="J300" i="9"/>
  <c r="L299" i="10"/>
  <c r="Y299" s="1"/>
  <c r="J299" i="9"/>
  <c r="L298" i="10"/>
  <c r="J298" i="9"/>
  <c r="L297" i="10"/>
  <c r="J297" i="9"/>
  <c r="L296" i="10"/>
  <c r="J295" i="9"/>
  <c r="L295" i="10"/>
  <c r="J296" i="9"/>
  <c r="L294" i="10"/>
  <c r="J294" i="9"/>
  <c r="L293" i="10"/>
  <c r="Y293" s="1"/>
  <c r="J293" i="9"/>
  <c r="L292" i="10"/>
  <c r="J292" i="9"/>
  <c r="L291" i="10"/>
  <c r="Y291" s="1"/>
  <c r="J291" i="9"/>
  <c r="L290" i="10"/>
  <c r="J290" i="9"/>
  <c r="L289" i="10"/>
  <c r="J289" i="9"/>
  <c r="L288" i="10"/>
  <c r="J288" i="9"/>
  <c r="L287" i="10"/>
  <c r="J287" i="9"/>
  <c r="L286" i="10"/>
  <c r="J286" i="9"/>
  <c r="L285" i="10"/>
  <c r="J285" i="9"/>
  <c r="L284" i="10"/>
  <c r="J284" i="9"/>
  <c r="L283" i="10"/>
  <c r="Y283" s="1"/>
  <c r="J283" i="9"/>
  <c r="L282" i="10"/>
  <c r="J282" i="9"/>
  <c r="L281" i="10"/>
  <c r="J281" i="9"/>
  <c r="L280" i="10"/>
  <c r="J280" i="9"/>
  <c r="L279" i="10"/>
  <c r="Y279" s="1"/>
  <c r="J279" i="9"/>
  <c r="L278" i="10"/>
  <c r="J278" i="9"/>
  <c r="L277" i="10"/>
  <c r="J277" i="9"/>
  <c r="L276" i="10"/>
  <c r="J276" i="9"/>
  <c r="L275" i="10"/>
  <c r="J275" i="9"/>
  <c r="L274" i="10"/>
  <c r="J274" i="9"/>
  <c r="L273" i="10"/>
  <c r="Y273" s="1"/>
  <c r="J273" i="9"/>
  <c r="L272" i="10"/>
  <c r="J272" i="9"/>
  <c r="L271" i="10"/>
  <c r="Y271" s="1"/>
  <c r="J271" i="9"/>
  <c r="L270" i="10"/>
  <c r="J270" i="9"/>
  <c r="L269" i="10"/>
  <c r="Y269" s="1"/>
  <c r="J269" i="9"/>
  <c r="L268" i="10"/>
  <c r="J268" i="9"/>
  <c r="L267" i="10"/>
  <c r="Y267" s="1"/>
  <c r="J267" i="9"/>
  <c r="L266" i="10"/>
  <c r="J266" i="9"/>
  <c r="L265" i="10"/>
  <c r="J265" i="9"/>
  <c r="L264" i="10"/>
  <c r="J264" i="9"/>
  <c r="L263" i="10"/>
  <c r="Y263" s="1"/>
  <c r="J263" i="9"/>
  <c r="L262" i="10"/>
  <c r="J262" i="9"/>
  <c r="L261" i="10"/>
  <c r="Y261" s="1"/>
  <c r="J261" i="9"/>
  <c r="L260" i="10"/>
  <c r="J260" i="9"/>
  <c r="L259" i="10"/>
  <c r="Y259" s="1"/>
  <c r="J259" i="9"/>
  <c r="L258" i="10"/>
  <c r="J258" i="9"/>
  <c r="L257" i="10"/>
  <c r="Y257" s="1"/>
  <c r="J257" i="9"/>
  <c r="L256" i="10"/>
  <c r="J256" i="9"/>
  <c r="L255" i="10"/>
  <c r="Y255" s="1"/>
  <c r="J255" i="9"/>
  <c r="L254" i="10"/>
  <c r="J254" i="9"/>
  <c r="L253" i="10"/>
  <c r="Y253" s="1"/>
  <c r="J253" i="9"/>
  <c r="L252" i="10"/>
  <c r="J252" i="9"/>
  <c r="L251" i="10"/>
  <c r="Y251" s="1"/>
  <c r="J251" i="9"/>
  <c r="L250" i="10"/>
  <c r="J250" i="9"/>
  <c r="L249" i="10"/>
  <c r="J249" i="9"/>
  <c r="L248" i="10"/>
  <c r="J248" i="9"/>
  <c r="L247" i="10"/>
  <c r="Y247" s="1"/>
  <c r="J247" i="9"/>
  <c r="L246" i="10"/>
  <c r="J246" i="9"/>
  <c r="L245" i="10"/>
  <c r="J245" i="9"/>
  <c r="L244" i="10"/>
  <c r="J244" i="9"/>
  <c r="L243" i="10"/>
  <c r="J243" i="9"/>
  <c r="L242" i="10"/>
  <c r="J242" i="9"/>
  <c r="L241" i="10"/>
  <c r="J241" i="9"/>
  <c r="L240" i="10"/>
  <c r="J240" i="9"/>
  <c r="L239" i="10"/>
  <c r="J239" i="9"/>
  <c r="L238" i="10"/>
  <c r="J238" i="9"/>
  <c r="L237" i="10"/>
  <c r="Y237" s="1"/>
  <c r="J237" i="9"/>
  <c r="L236" i="10"/>
  <c r="J236" i="9"/>
  <c r="L235" i="10"/>
  <c r="Y235" s="1"/>
  <c r="J235" i="9"/>
  <c r="L234" i="10"/>
  <c r="J234" i="9"/>
  <c r="L233" i="10"/>
  <c r="Y233" s="1"/>
  <c r="J233" i="9"/>
  <c r="L232" i="10"/>
  <c r="J232" i="9"/>
  <c r="L231" i="10"/>
  <c r="J231" i="9"/>
  <c r="L230" i="10"/>
  <c r="J230" i="9"/>
  <c r="L229" i="10"/>
  <c r="J229" i="9"/>
  <c r="L228" i="10"/>
  <c r="J228" i="9"/>
  <c r="L227" i="10"/>
  <c r="Y227" s="1"/>
  <c r="J227" i="9"/>
  <c r="L226" i="10"/>
  <c r="J226" i="9"/>
  <c r="L225" i="10"/>
  <c r="J225" i="9"/>
  <c r="L224" i="10"/>
  <c r="J224" i="9"/>
  <c r="L223" i="10"/>
  <c r="J223" i="9"/>
  <c r="L222" i="10"/>
  <c r="J222" i="9"/>
  <c r="L221" i="10"/>
  <c r="Y221" s="1"/>
  <c r="J221" i="9"/>
  <c r="L220" i="10"/>
  <c r="J220" i="9"/>
  <c r="L219" i="10"/>
  <c r="J219" i="9"/>
  <c r="L218" i="10"/>
  <c r="J218" i="9"/>
  <c r="L217" i="10"/>
  <c r="J217" i="9"/>
  <c r="L216" i="10"/>
  <c r="J216" i="9"/>
  <c r="L215" i="10"/>
  <c r="J215" i="9"/>
  <c r="L214" i="10"/>
  <c r="J214" i="9"/>
  <c r="L213" i="10"/>
  <c r="J213" i="9"/>
  <c r="L212" i="10"/>
  <c r="J212" i="9"/>
  <c r="L211" i="10"/>
  <c r="J211" i="9"/>
  <c r="L210" i="10"/>
  <c r="J210" i="9"/>
  <c r="L209" i="10"/>
  <c r="J208" i="9"/>
  <c r="L208" i="10"/>
  <c r="J207" i="9"/>
  <c r="L207" i="10"/>
  <c r="J206" i="9"/>
  <c r="L206" i="10"/>
  <c r="J205" i="9"/>
  <c r="L205" i="10"/>
  <c r="Y205" s="1"/>
  <c r="J204" i="9"/>
  <c r="L204" i="10"/>
  <c r="J203" i="9"/>
  <c r="L203" i="10"/>
  <c r="J202" i="9"/>
  <c r="L202" i="10"/>
  <c r="J201" i="9"/>
  <c r="L201" i="10"/>
  <c r="Y201" s="1"/>
  <c r="J200" i="9"/>
  <c r="L200" i="10"/>
  <c r="J199" i="9"/>
  <c r="L199" i="10"/>
  <c r="J194" i="9"/>
  <c r="L198" i="10"/>
  <c r="J198" i="9"/>
  <c r="L197" i="10"/>
  <c r="J197" i="9"/>
  <c r="L196" i="10"/>
  <c r="J196" i="9"/>
  <c r="L195" i="10"/>
  <c r="J195" i="9"/>
  <c r="L194" i="10"/>
  <c r="J193" i="9"/>
  <c r="L193" i="10"/>
  <c r="J192" i="9"/>
  <c r="L192" i="10"/>
  <c r="J191" i="9"/>
  <c r="L191" i="10"/>
  <c r="J190" i="9"/>
  <c r="L190" i="10"/>
  <c r="J189" i="9"/>
  <c r="L189" i="10"/>
  <c r="Y189" s="1"/>
  <c r="J188" i="9"/>
  <c r="L188" i="10"/>
  <c r="J187" i="9"/>
  <c r="L187" i="10"/>
  <c r="J186" i="9"/>
  <c r="L186" i="10"/>
  <c r="J185" i="9"/>
  <c r="L185" i="10"/>
  <c r="J184" i="9"/>
  <c r="L184" i="10"/>
  <c r="J183" i="9"/>
  <c r="L183" i="10"/>
  <c r="J182" i="9"/>
  <c r="L182" i="10"/>
  <c r="J181" i="9"/>
  <c r="L181" i="10"/>
  <c r="J180" i="9"/>
  <c r="L180" i="10"/>
  <c r="J179" i="9"/>
  <c r="L179" i="10"/>
  <c r="J178" i="9"/>
  <c r="L178" i="10"/>
  <c r="J177" i="9"/>
  <c r="L177" i="10"/>
  <c r="J176" i="9"/>
  <c r="L176" i="10"/>
  <c r="J175" i="9"/>
  <c r="L175" i="10"/>
  <c r="Y175" s="1"/>
  <c r="J174" i="9"/>
  <c r="L174" i="10"/>
  <c r="J173" i="9"/>
  <c r="L173" i="10"/>
  <c r="J172" i="9"/>
  <c r="L172" i="10"/>
  <c r="J171" i="9"/>
  <c r="L171" i="10"/>
  <c r="Y171" s="1"/>
  <c r="J170" i="9"/>
  <c r="L170" i="10"/>
  <c r="J169" i="9"/>
  <c r="L169" i="10"/>
  <c r="J168" i="9"/>
  <c r="L168" i="10"/>
  <c r="J167" i="9"/>
  <c r="L167" i="10"/>
  <c r="Y167" s="1"/>
  <c r="J166" i="9"/>
  <c r="L166" i="10"/>
  <c r="J165" i="9"/>
  <c r="L165" i="10"/>
  <c r="Y165" s="1"/>
  <c r="J164" i="9"/>
  <c r="L164" i="10"/>
  <c r="J163" i="9"/>
  <c r="L163" i="10"/>
  <c r="Y163" s="1"/>
  <c r="J162" i="9"/>
  <c r="L162" i="10"/>
  <c r="J161" i="9"/>
  <c r="L161" i="10"/>
  <c r="J160" i="9"/>
  <c r="L160" i="10"/>
  <c r="J159" i="9"/>
  <c r="L159" i="10"/>
  <c r="J158" i="9"/>
  <c r="L158" i="10"/>
  <c r="J157" i="9"/>
  <c r="L157" i="10"/>
  <c r="J156" i="9"/>
  <c r="L156" i="10"/>
  <c r="J155" i="9"/>
  <c r="L155" i="10"/>
  <c r="J154" i="9"/>
  <c r="L154" i="10"/>
  <c r="J153" i="9"/>
  <c r="L153" i="10"/>
  <c r="J152" i="9"/>
  <c r="L152" i="10"/>
  <c r="J151" i="9"/>
  <c r="L151" i="10"/>
  <c r="J150" i="9"/>
  <c r="L150" i="10"/>
  <c r="J149" i="9"/>
  <c r="L149" i="10"/>
  <c r="J148" i="9"/>
  <c r="L148" i="10"/>
  <c r="J147" i="9"/>
  <c r="L147" i="10"/>
  <c r="Y147" s="1"/>
  <c r="J146" i="9"/>
  <c r="L146" i="10"/>
  <c r="J145" i="9"/>
  <c r="L145" i="10"/>
  <c r="J144" i="9"/>
  <c r="L144" i="10"/>
  <c r="J143" i="9"/>
  <c r="L143" i="10"/>
  <c r="J142" i="9"/>
  <c r="L142" i="10"/>
  <c r="J141" i="9"/>
  <c r="L141" i="10"/>
  <c r="J140" i="9"/>
  <c r="L140" i="10"/>
  <c r="J139" i="9"/>
  <c r="L139" i="10"/>
  <c r="Y139" s="1"/>
  <c r="J138" i="9"/>
  <c r="L138" i="10"/>
  <c r="J137" i="9"/>
  <c r="L137" i="10"/>
  <c r="J136" i="9"/>
  <c r="L136" i="10"/>
  <c r="J135" i="9"/>
  <c r="L135" i="10"/>
  <c r="J134" i="9"/>
  <c r="L134" i="10"/>
  <c r="J133" i="9"/>
  <c r="L133" i="10"/>
  <c r="J132" i="9"/>
  <c r="L132" i="10"/>
  <c r="J131" i="9"/>
  <c r="L131" i="10"/>
  <c r="J130" i="9"/>
  <c r="L130" i="10"/>
  <c r="J129" i="9"/>
  <c r="L129" i="10"/>
  <c r="J128" i="9"/>
  <c r="L128" i="10"/>
  <c r="J127" i="9"/>
  <c r="L127" i="10"/>
  <c r="J126" i="9"/>
  <c r="L126" i="10"/>
  <c r="J125" i="9"/>
  <c r="L125" i="10"/>
  <c r="Y125" s="1"/>
  <c r="J124" i="9"/>
  <c r="L124" i="10"/>
  <c r="J123" i="9"/>
  <c r="L123" i="10"/>
  <c r="J122" i="9"/>
  <c r="L122" i="10"/>
  <c r="J121" i="9"/>
  <c r="L121" i="10"/>
  <c r="Y121" s="1"/>
  <c r="J120" i="9"/>
  <c r="L120" i="10"/>
  <c r="J119" i="9"/>
  <c r="L119" i="10"/>
  <c r="J118" i="9"/>
  <c r="L118" i="10"/>
  <c r="J117" i="9"/>
  <c r="L117" i="10"/>
  <c r="J116" i="9"/>
  <c r="L116" i="10"/>
  <c r="J115" i="9"/>
  <c r="L115" i="10"/>
  <c r="J114" i="9"/>
  <c r="L114" i="10"/>
  <c r="J113" i="9"/>
  <c r="L113" i="10"/>
  <c r="J112" i="9"/>
  <c r="L112" i="10"/>
  <c r="J111" i="9"/>
  <c r="L111" i="10"/>
  <c r="Y111" s="1"/>
  <c r="J110" i="9"/>
  <c r="L110" i="10"/>
  <c r="J109" i="9"/>
  <c r="L109" i="10"/>
  <c r="J108" i="9"/>
  <c r="L108" i="10"/>
  <c r="J107" i="9"/>
  <c r="L107" i="10"/>
  <c r="J106" i="9"/>
  <c r="L106" i="10"/>
  <c r="J105" i="9"/>
  <c r="L105" i="10"/>
  <c r="J104" i="9"/>
  <c r="L104" i="10"/>
  <c r="J103" i="9"/>
  <c r="L103" i="10"/>
  <c r="J102" i="9"/>
  <c r="L102" i="10"/>
  <c r="J101" i="9"/>
  <c r="L101" i="10"/>
  <c r="J100" i="9"/>
  <c r="L100" i="10"/>
  <c r="J99" i="9"/>
  <c r="L99" i="10"/>
  <c r="J98" i="9"/>
  <c r="L98" i="10"/>
  <c r="J97" i="9"/>
  <c r="L97" i="10"/>
  <c r="J96" i="9"/>
  <c r="L96" i="10"/>
  <c r="J95" i="9"/>
  <c r="L95" i="10"/>
  <c r="J94" i="9"/>
  <c r="L94" i="10"/>
  <c r="J93" i="9"/>
  <c r="L93" i="10"/>
  <c r="J92" i="9"/>
  <c r="L92" i="10"/>
  <c r="J91" i="9"/>
  <c r="L91" i="10"/>
  <c r="J90" i="9"/>
  <c r="L90" i="10"/>
  <c r="J89" i="9"/>
  <c r="L89" i="10"/>
  <c r="J88" i="9"/>
  <c r="L88" i="10"/>
  <c r="J87" i="9"/>
  <c r="L87" i="10"/>
  <c r="J86" i="9"/>
  <c r="L86" i="10"/>
  <c r="J85" i="9"/>
  <c r="L85" i="10"/>
  <c r="J84" i="9"/>
  <c r="L84" i="10"/>
  <c r="J83" i="9"/>
  <c r="L83" i="10"/>
  <c r="J82" i="9"/>
  <c r="L82" i="10"/>
  <c r="J81" i="9"/>
  <c r="L81" i="10"/>
  <c r="J80" i="9"/>
  <c r="L80" i="10"/>
  <c r="J79" i="9"/>
  <c r="L79" i="10"/>
  <c r="J78" i="9"/>
  <c r="L78" i="10"/>
  <c r="J77" i="9"/>
  <c r="L77" i="10"/>
  <c r="J76" i="9"/>
  <c r="L76" i="10"/>
  <c r="J75" i="9"/>
  <c r="L75" i="10"/>
  <c r="J74" i="9"/>
  <c r="L74" i="10"/>
  <c r="J73" i="9"/>
  <c r="L73" i="10"/>
  <c r="J72" i="9"/>
  <c r="L72" i="10"/>
  <c r="J71" i="9"/>
  <c r="L71" i="10"/>
  <c r="J70" i="9"/>
  <c r="L70" i="10"/>
  <c r="J69" i="9"/>
  <c r="L69" i="10"/>
  <c r="J68" i="9"/>
  <c r="L68" i="10"/>
  <c r="J67" i="9"/>
  <c r="L67" i="10"/>
  <c r="J66" i="9"/>
  <c r="L66" i="10"/>
  <c r="J65" i="9"/>
  <c r="L65" i="10"/>
  <c r="J64" i="9"/>
  <c r="L64" i="10"/>
  <c r="J63" i="9"/>
  <c r="L63" i="10"/>
  <c r="J62" i="9"/>
  <c r="L62" i="10"/>
  <c r="J61" i="9"/>
  <c r="L61" i="10"/>
  <c r="J60" i="9"/>
  <c r="L60" i="10"/>
  <c r="J59" i="9"/>
  <c r="L59" i="10"/>
  <c r="J58" i="9"/>
  <c r="L58" i="10"/>
  <c r="J57" i="9"/>
  <c r="L57" i="10"/>
  <c r="J56" i="9"/>
  <c r="L56" i="10"/>
  <c r="J55" i="9"/>
  <c r="L55" i="10"/>
  <c r="J54" i="9"/>
  <c r="L54" i="10"/>
  <c r="J53" i="9"/>
  <c r="L53" i="10"/>
  <c r="J52" i="9"/>
  <c r="L52" i="10"/>
  <c r="J51" i="9"/>
  <c r="L51" i="10"/>
  <c r="J50" i="9"/>
  <c r="L50" i="10"/>
  <c r="J49" i="9"/>
  <c r="L49" i="10"/>
  <c r="J48" i="9"/>
  <c r="L48" i="10"/>
  <c r="J47" i="9"/>
  <c r="L47" i="10"/>
  <c r="J46" i="9"/>
  <c r="L46" i="10"/>
  <c r="J45" i="9"/>
  <c r="L45" i="10"/>
  <c r="J44" i="9"/>
  <c r="L44" i="10"/>
  <c r="J43" i="9"/>
  <c r="L43" i="10"/>
  <c r="J42" i="9"/>
  <c r="L42" i="10"/>
  <c r="J41" i="9"/>
  <c r="L41" i="10"/>
  <c r="J40" i="9"/>
  <c r="L40" i="10"/>
  <c r="J39" i="9"/>
  <c r="L39" i="10"/>
  <c r="J38" i="9"/>
  <c r="L38" i="10"/>
  <c r="J209" i="9"/>
  <c r="L37" i="10"/>
  <c r="J37" i="9"/>
  <c r="L36" i="10"/>
  <c r="J36" i="9"/>
  <c r="L35" i="10"/>
  <c r="J35" i="9"/>
  <c r="L34" i="10"/>
  <c r="J34" i="9"/>
  <c r="L33" i="10"/>
  <c r="J33" i="9"/>
  <c r="L32" i="10"/>
  <c r="J32" i="9"/>
  <c r="L31" i="10"/>
  <c r="J31" i="9"/>
  <c r="L30" i="10"/>
  <c r="J30" i="9"/>
  <c r="L29" i="10"/>
  <c r="J29" i="9"/>
  <c r="L28" i="10"/>
  <c r="J28" i="9"/>
  <c r="L27" i="10"/>
  <c r="J27" i="9"/>
  <c r="L26" i="10"/>
  <c r="J26" i="9"/>
  <c r="L25" i="10"/>
  <c r="J25" i="9"/>
  <c r="L24" i="10"/>
  <c r="J24" i="9"/>
  <c r="L23" i="10"/>
  <c r="J23" i="9"/>
  <c r="L22" i="10"/>
  <c r="J22" i="9"/>
  <c r="L21" i="10"/>
  <c r="J21" i="9"/>
  <c r="L20" i="10"/>
  <c r="J20" i="9"/>
  <c r="L19" i="10"/>
  <c r="J19" i="9"/>
  <c r="L18" i="10"/>
  <c r="J18" i="9"/>
  <c r="L17" i="10"/>
  <c r="J17" i="9"/>
  <c r="L16" i="10"/>
  <c r="J16" i="9"/>
  <c r="L15" i="10"/>
  <c r="J15" i="9"/>
  <c r="L14" i="10"/>
  <c r="J14" i="9"/>
  <c r="L13" i="10"/>
  <c r="J13" i="9"/>
  <c r="L12" i="10"/>
  <c r="J12" i="9"/>
  <c r="L11" i="10"/>
  <c r="J11" i="9"/>
  <c r="L10" i="10"/>
  <c r="J10" i="9"/>
  <c r="L9" i="10"/>
  <c r="J9" i="9"/>
  <c r="AH457" i="10"/>
  <c r="AH456"/>
  <c r="AH455"/>
  <c r="AH454"/>
  <c r="AH453"/>
  <c r="AH452"/>
  <c r="AH451"/>
  <c r="AH450"/>
  <c r="AH449"/>
  <c r="AH448"/>
  <c r="AH447"/>
  <c r="AH446"/>
  <c r="AH445"/>
  <c r="AH444"/>
  <c r="AH443"/>
  <c r="AH442"/>
  <c r="AH441"/>
  <c r="AH440"/>
  <c r="AH439"/>
  <c r="AH438"/>
  <c r="AH437"/>
  <c r="AH436"/>
  <c r="AH435"/>
  <c r="AH434"/>
  <c r="AH433"/>
  <c r="AH432"/>
  <c r="AH431"/>
  <c r="AH430"/>
  <c r="AH429"/>
  <c r="AH428"/>
  <c r="AH427"/>
  <c r="AH426"/>
  <c r="AH425"/>
  <c r="AH424"/>
  <c r="AH423"/>
  <c r="AH422"/>
  <c r="AH421"/>
  <c r="AH420"/>
  <c r="AH419"/>
  <c r="AH418"/>
  <c r="AH417"/>
  <c r="AH416"/>
  <c r="AH415"/>
  <c r="AH414"/>
  <c r="AH413"/>
  <c r="AH412"/>
  <c r="AH411"/>
  <c r="AH410"/>
  <c r="AH409"/>
  <c r="AH408"/>
  <c r="AH407"/>
  <c r="AH406"/>
  <c r="AH405"/>
  <c r="AH404"/>
  <c r="AH403"/>
  <c r="AH402"/>
  <c r="AH401"/>
  <c r="AH400"/>
  <c r="AH399"/>
  <c r="AH398"/>
  <c r="AH397"/>
  <c r="AH396"/>
  <c r="AH395"/>
  <c r="AH394"/>
  <c r="AH393"/>
  <c r="AH392"/>
  <c r="AH391"/>
  <c r="AH390"/>
  <c r="AH389"/>
  <c r="AH388"/>
  <c r="AH387"/>
  <c r="AH386"/>
  <c r="AH385"/>
  <c r="AH384"/>
  <c r="AH383"/>
  <c r="AH382"/>
  <c r="AH381"/>
  <c r="AH380"/>
  <c r="AH379"/>
  <c r="AH378"/>
  <c r="AH377"/>
  <c r="AH376"/>
  <c r="AH375"/>
  <c r="AH374"/>
  <c r="AH373"/>
  <c r="AH372"/>
  <c r="AH371"/>
  <c r="AH370"/>
  <c r="AH369"/>
  <c r="AH368"/>
  <c r="AH367"/>
  <c r="AH366"/>
  <c r="AH365"/>
  <c r="AH364"/>
  <c r="AH363"/>
  <c r="AH362"/>
  <c r="AH361"/>
  <c r="AH360"/>
  <c r="AH359"/>
  <c r="AH358"/>
  <c r="AH357"/>
  <c r="AH356"/>
  <c r="AH355"/>
  <c r="AH354"/>
  <c r="AH353"/>
  <c r="AH352"/>
  <c r="AH351"/>
  <c r="AH350"/>
  <c r="AH349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1"/>
  <c r="AH330"/>
  <c r="AH329"/>
  <c r="AH328"/>
  <c r="AH327"/>
  <c r="AH326"/>
  <c r="AH325"/>
  <c r="AH324"/>
  <c r="AH323"/>
  <c r="AH322"/>
  <c r="AH321"/>
  <c r="AH320"/>
  <c r="AH319"/>
  <c r="AH318"/>
  <c r="AH317"/>
  <c r="AH316"/>
  <c r="AH315"/>
  <c r="AH314"/>
  <c r="AH313"/>
  <c r="AH312"/>
  <c r="AH311"/>
  <c r="AH310"/>
  <c r="AH309"/>
  <c r="AH308"/>
  <c r="AH307"/>
  <c r="AH306"/>
  <c r="AH305"/>
  <c r="AH304"/>
  <c r="AH303"/>
  <c r="AH302"/>
  <c r="AH301"/>
  <c r="AH300"/>
  <c r="AH299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2"/>
  <c r="AH261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I457"/>
  <c r="V457" s="1"/>
  <c r="J457" i="7"/>
  <c r="I456" i="10"/>
  <c r="V456" s="1"/>
  <c r="J456" i="7"/>
  <c r="I455" i="10"/>
  <c r="V455" s="1"/>
  <c r="J455" i="7"/>
  <c r="I454" i="10"/>
  <c r="V454" s="1"/>
  <c r="J454" i="7"/>
  <c r="I453" i="10"/>
  <c r="J453" i="7"/>
  <c r="I452" i="10"/>
  <c r="V452" s="1"/>
  <c r="J452" i="7"/>
  <c r="I451" i="10"/>
  <c r="V451" s="1"/>
  <c r="J451" i="7"/>
  <c r="I450" i="10"/>
  <c r="V450" s="1"/>
  <c r="J450" i="7"/>
  <c r="I449" i="10"/>
  <c r="V449" s="1"/>
  <c r="J449" i="7"/>
  <c r="I448" i="10"/>
  <c r="V448" s="1"/>
  <c r="J448" i="7"/>
  <c r="I447" i="10"/>
  <c r="J447" i="7"/>
  <c r="I446" i="10"/>
  <c r="V446" s="1"/>
  <c r="J446" i="7"/>
  <c r="I445" i="10"/>
  <c r="V445" s="1"/>
  <c r="J445" i="7"/>
  <c r="I444" i="10"/>
  <c r="J444" i="7"/>
  <c r="I443" i="10"/>
  <c r="J443" i="7"/>
  <c r="I442" i="10"/>
  <c r="V442" s="1"/>
  <c r="J442" i="7"/>
  <c r="I441" i="10"/>
  <c r="V441" s="1"/>
  <c r="J441" i="7"/>
  <c r="I440" i="10"/>
  <c r="J440" i="7"/>
  <c r="I439" i="10"/>
  <c r="V439" s="1"/>
  <c r="J439" i="7"/>
  <c r="I438" i="10"/>
  <c r="V438" s="1"/>
  <c r="J438" i="7"/>
  <c r="I437" i="10"/>
  <c r="J437" i="7"/>
  <c r="I436" i="10"/>
  <c r="V436" s="1"/>
  <c r="J436" i="7"/>
  <c r="I435" i="10"/>
  <c r="V435" s="1"/>
  <c r="J435" i="7"/>
  <c r="I434" i="10"/>
  <c r="V434" s="1"/>
  <c r="J434" i="7"/>
  <c r="I433" i="10"/>
  <c r="V433" s="1"/>
  <c r="J433" i="7"/>
  <c r="I432" i="10"/>
  <c r="V432" s="1"/>
  <c r="J432" i="7"/>
  <c r="I431" i="10"/>
  <c r="V431" s="1"/>
  <c r="J431" i="7"/>
  <c r="I430" i="10"/>
  <c r="J430" i="7"/>
  <c r="I429" i="10"/>
  <c r="V429" s="1"/>
  <c r="J429" i="7"/>
  <c r="I428" i="10"/>
  <c r="V428" s="1"/>
  <c r="J428" i="7"/>
  <c r="I427" i="10"/>
  <c r="J427" i="7"/>
  <c r="I426" i="10"/>
  <c r="V426" s="1"/>
  <c r="J426" i="7"/>
  <c r="I425" i="10"/>
  <c r="V425" s="1"/>
  <c r="J425" i="7"/>
  <c r="I424" i="10"/>
  <c r="J424" i="7"/>
  <c r="I423" i="10"/>
  <c r="V423" s="1"/>
  <c r="J423" i="7"/>
  <c r="I422" i="10"/>
  <c r="V422" s="1"/>
  <c r="J422" i="7"/>
  <c r="I421" i="10"/>
  <c r="V421" s="1"/>
  <c r="J421" i="7"/>
  <c r="I420" i="10"/>
  <c r="V420" s="1"/>
  <c r="J420" i="7"/>
  <c r="I419" i="10"/>
  <c r="J419" i="7"/>
  <c r="I418" i="10"/>
  <c r="V418" s="1"/>
  <c r="J418" i="7"/>
  <c r="I417" i="10"/>
  <c r="V417" s="1"/>
  <c r="J417" i="7"/>
  <c r="I416" i="10"/>
  <c r="V416" s="1"/>
  <c r="J416" i="7"/>
  <c r="I415" i="10"/>
  <c r="J415" i="7"/>
  <c r="I414" i="10"/>
  <c r="J414" i="7"/>
  <c r="I413" i="10"/>
  <c r="V413" s="1"/>
  <c r="J413" i="7"/>
  <c r="I412" i="10"/>
  <c r="V412" s="1"/>
  <c r="J412" i="7"/>
  <c r="I411" i="10"/>
  <c r="V411" s="1"/>
  <c r="J411" i="7"/>
  <c r="I410" i="10"/>
  <c r="J410" i="7"/>
  <c r="I409" i="10"/>
  <c r="V409" s="1"/>
  <c r="J409" i="7"/>
  <c r="I408" i="10"/>
  <c r="V408" s="1"/>
  <c r="J408" i="7"/>
  <c r="I407" i="10"/>
  <c r="V407" s="1"/>
  <c r="J407" i="7"/>
  <c r="I406" i="10"/>
  <c r="J406" i="7"/>
  <c r="I405" i="10"/>
  <c r="V405" s="1"/>
  <c r="J405" i="7"/>
  <c r="I404" i="10"/>
  <c r="J404" i="7"/>
  <c r="I403" i="10"/>
  <c r="J403" i="7"/>
  <c r="I402" i="10"/>
  <c r="V402" s="1"/>
  <c r="J402" i="7"/>
  <c r="I401" i="10"/>
  <c r="V401" s="1"/>
  <c r="J401" i="7"/>
  <c r="I400" i="10"/>
  <c r="V400" s="1"/>
  <c r="J400" i="7"/>
  <c r="I399" i="10"/>
  <c r="V399" s="1"/>
  <c r="J399" i="7"/>
  <c r="I398" i="10"/>
  <c r="V398" s="1"/>
  <c r="J398" i="7"/>
  <c r="I397" i="10"/>
  <c r="V397" s="1"/>
  <c r="J397" i="7"/>
  <c r="I396" i="10"/>
  <c r="V396" s="1"/>
  <c r="J396" i="7"/>
  <c r="I395" i="10"/>
  <c r="V395" s="1"/>
  <c r="J395" i="7"/>
  <c r="I394" i="10"/>
  <c r="V394" s="1"/>
  <c r="J394" i="7"/>
  <c r="I393" i="10"/>
  <c r="V393" s="1"/>
  <c r="J393" i="7"/>
  <c r="I392" i="10"/>
  <c r="V392" s="1"/>
  <c r="J392" i="7"/>
  <c r="I391" i="10"/>
  <c r="V391" s="1"/>
  <c r="J391" i="7"/>
  <c r="I390" i="10"/>
  <c r="V390" s="1"/>
  <c r="J390" i="7"/>
  <c r="I390" i="11" s="1"/>
  <c r="M390" s="1"/>
  <c r="N390" s="1"/>
  <c r="I389" i="10"/>
  <c r="V389" s="1"/>
  <c r="J385" i="7"/>
  <c r="I388" i="10"/>
  <c r="J389" i="7"/>
  <c r="I389" i="11" s="1"/>
  <c r="I387" i="10"/>
  <c r="J388" i="7"/>
  <c r="I386" i="10"/>
  <c r="V386" s="1"/>
  <c r="J387" i="7"/>
  <c r="I385" i="10"/>
  <c r="V385" s="1"/>
  <c r="J386" i="7"/>
  <c r="I384" i="10"/>
  <c r="V384" s="1"/>
  <c r="J384" i="7"/>
  <c r="I383" i="10"/>
  <c r="V383" s="1"/>
  <c r="J383" i="7"/>
  <c r="I382" i="10"/>
  <c r="V382" s="1"/>
  <c r="J382" i="7"/>
  <c r="I381" i="10"/>
  <c r="V381" s="1"/>
  <c r="J381" i="7"/>
  <c r="I380" i="10"/>
  <c r="J380" i="7"/>
  <c r="I379" i="10"/>
  <c r="V379" s="1"/>
  <c r="J379" i="7"/>
  <c r="I378" i="10"/>
  <c r="V378" s="1"/>
  <c r="J378" i="7"/>
  <c r="I377" i="10"/>
  <c r="J377" i="7"/>
  <c r="I376" i="10"/>
  <c r="V376" s="1"/>
  <c r="J376" i="7"/>
  <c r="I375" i="10"/>
  <c r="V375" s="1"/>
  <c r="J375" i="7"/>
  <c r="I374" i="10"/>
  <c r="V374" s="1"/>
  <c r="J374" i="7"/>
  <c r="I373" i="10"/>
  <c r="V373" s="1"/>
  <c r="J373" i="7"/>
  <c r="I372" i="10"/>
  <c r="V372" s="1"/>
  <c r="J372" i="7"/>
  <c r="I371" i="10"/>
  <c r="J371" i="7"/>
  <c r="I370" i="10"/>
  <c r="J365" i="7"/>
  <c r="I369" i="10"/>
  <c r="V369" s="1"/>
  <c r="J370" i="7"/>
  <c r="I368" i="10"/>
  <c r="V368" s="1"/>
  <c r="J369" i="7"/>
  <c r="I367" i="10"/>
  <c r="V367" s="1"/>
  <c r="J368" i="7"/>
  <c r="I366" i="10"/>
  <c r="V366" s="1"/>
  <c r="J367" i="7"/>
  <c r="I365" i="10"/>
  <c r="V365" s="1"/>
  <c r="J366" i="7"/>
  <c r="I364" i="10"/>
  <c r="J363" i="7"/>
  <c r="I363" i="10"/>
  <c r="V363" s="1"/>
  <c r="J364" i="7"/>
  <c r="I362" i="10"/>
  <c r="V362" s="1"/>
  <c r="J362" i="7"/>
  <c r="I361" i="10"/>
  <c r="V361" s="1"/>
  <c r="J361" i="7"/>
  <c r="I360" i="10"/>
  <c r="V360" s="1"/>
  <c r="J360" i="7"/>
  <c r="I359" i="10"/>
  <c r="V359" s="1"/>
  <c r="J359" i="7"/>
  <c r="I358" i="10"/>
  <c r="V358" s="1"/>
  <c r="J358" i="7"/>
  <c r="I357" i="10"/>
  <c r="J357" i="7"/>
  <c r="I356" i="10"/>
  <c r="V356" s="1"/>
  <c r="J356" i="7"/>
  <c r="I355" i="10"/>
  <c r="J355" i="7"/>
  <c r="I354" i="10"/>
  <c r="V354" s="1"/>
  <c r="J328" i="7"/>
  <c r="I353" i="10"/>
  <c r="V353" s="1"/>
  <c r="J354" i="7"/>
  <c r="I352" i="10"/>
  <c r="V352" s="1"/>
  <c r="J353" i="7"/>
  <c r="I351" i="10"/>
  <c r="V351" s="1"/>
  <c r="J352" i="7"/>
  <c r="I350" i="10"/>
  <c r="V350" s="1"/>
  <c r="J351" i="7"/>
  <c r="I349" i="10"/>
  <c r="V349" s="1"/>
  <c r="J350" i="7"/>
  <c r="I348" i="10"/>
  <c r="V348" s="1"/>
  <c r="J349" i="7"/>
  <c r="I347" i="10"/>
  <c r="V347" s="1"/>
  <c r="J348" i="7"/>
  <c r="I346" i="10"/>
  <c r="V346" s="1"/>
  <c r="J347" i="7"/>
  <c r="I345" i="10"/>
  <c r="V345" s="1"/>
  <c r="J346" i="7"/>
  <c r="I344" i="10"/>
  <c r="V344" s="1"/>
  <c r="J345" i="7"/>
  <c r="I343" i="10"/>
  <c r="J344" i="7"/>
  <c r="I342" i="10"/>
  <c r="V342" s="1"/>
  <c r="J343" i="7"/>
  <c r="I341" i="10"/>
  <c r="V341" s="1"/>
  <c r="J342" i="7"/>
  <c r="I340" i="10"/>
  <c r="V340" s="1"/>
  <c r="J341" i="7"/>
  <c r="I339" i="10"/>
  <c r="V339" s="1"/>
  <c r="J340" i="7"/>
  <c r="I338" i="10"/>
  <c r="V338" s="1"/>
  <c r="J338" i="7"/>
  <c r="I337" i="10"/>
  <c r="J339" i="7"/>
  <c r="I336" i="10"/>
  <c r="V336" s="1"/>
  <c r="J337" i="7"/>
  <c r="I335" i="10"/>
  <c r="V335" s="1"/>
  <c r="J336" i="7"/>
  <c r="I334" i="10"/>
  <c r="V334" s="1"/>
  <c r="J335" i="7"/>
  <c r="I333" i="10"/>
  <c r="V333" s="1"/>
  <c r="J334" i="7"/>
  <c r="I332" i="10"/>
  <c r="J333" i="7"/>
  <c r="I331" i="10"/>
  <c r="J332" i="7"/>
  <c r="I330" i="10"/>
  <c r="V330" s="1"/>
  <c r="J331" i="7"/>
  <c r="I329" i="10"/>
  <c r="V329" s="1"/>
  <c r="J330" i="7"/>
  <c r="I328" i="10"/>
  <c r="J329" i="7"/>
  <c r="I327" i="10"/>
  <c r="V327" s="1"/>
  <c r="J327" i="7"/>
  <c r="I326" i="10"/>
  <c r="V326" s="1"/>
  <c r="J325" i="7"/>
  <c r="I325" i="10"/>
  <c r="V325" s="1"/>
  <c r="J326" i="7"/>
  <c r="I324" i="10"/>
  <c r="V324" s="1"/>
  <c r="J324" i="7"/>
  <c r="I323" i="10"/>
  <c r="V323" s="1"/>
  <c r="J323" i="7"/>
  <c r="I322" i="10"/>
  <c r="V322" s="1"/>
  <c r="J322" i="7"/>
  <c r="I321" i="10"/>
  <c r="V321" s="1"/>
  <c r="J321" i="7"/>
  <c r="I320" i="10"/>
  <c r="V320" s="1"/>
  <c r="J320" i="7"/>
  <c r="I319" i="10"/>
  <c r="V319" s="1"/>
  <c r="J319" i="7"/>
  <c r="I318" i="10"/>
  <c r="V318" s="1"/>
  <c r="J318" i="7"/>
  <c r="I317" i="10"/>
  <c r="V317" s="1"/>
  <c r="J317" i="7"/>
  <c r="I316" i="10"/>
  <c r="V316" s="1"/>
  <c r="J316" i="7"/>
  <c r="I315" i="10"/>
  <c r="V315" s="1"/>
  <c r="J315" i="7"/>
  <c r="I314" i="10"/>
  <c r="J314" i="7"/>
  <c r="I313" i="10"/>
  <c r="J313" i="7"/>
  <c r="I312" i="10"/>
  <c r="V312" s="1"/>
  <c r="J312" i="7"/>
  <c r="I311" i="10"/>
  <c r="V311" s="1"/>
  <c r="J311" i="7"/>
  <c r="I310" i="10"/>
  <c r="J310" i="7"/>
  <c r="I309" i="10"/>
  <c r="V309" s="1"/>
  <c r="J309" i="7"/>
  <c r="I308" i="10"/>
  <c r="V308" s="1"/>
  <c r="J308" i="7"/>
  <c r="I307" i="10"/>
  <c r="J307" i="7"/>
  <c r="I306" i="10"/>
  <c r="V306" s="1"/>
  <c r="J306" i="7"/>
  <c r="I305" i="10"/>
  <c r="J305" i="7"/>
  <c r="I304" i="10"/>
  <c r="V304" s="1"/>
  <c r="J304" i="7"/>
  <c r="I303" i="10"/>
  <c r="V303" s="1"/>
  <c r="J303" i="7"/>
  <c r="I302" i="10"/>
  <c r="V302" s="1"/>
  <c r="J302" i="7"/>
  <c r="I301" i="10"/>
  <c r="V301" s="1"/>
  <c r="J301" i="7"/>
  <c r="I300" i="10"/>
  <c r="V300" s="1"/>
  <c r="J300" i="7"/>
  <c r="I299" i="10"/>
  <c r="J299" i="7"/>
  <c r="I298" i="10"/>
  <c r="J298" i="7"/>
  <c r="I297" i="10"/>
  <c r="V297" s="1"/>
  <c r="J297" i="7"/>
  <c r="I296" i="10"/>
  <c r="V296" s="1"/>
  <c r="J295" i="7"/>
  <c r="I295" i="10"/>
  <c r="V295" s="1"/>
  <c r="J296" i="7"/>
  <c r="I294" i="10"/>
  <c r="V294" s="1"/>
  <c r="J294" i="7"/>
  <c r="I293" i="10"/>
  <c r="J293" i="7"/>
  <c r="I292" i="10"/>
  <c r="V292" s="1"/>
  <c r="J292" i="7"/>
  <c r="I291" i="10"/>
  <c r="J291" i="7"/>
  <c r="I290" i="10"/>
  <c r="J290" i="7"/>
  <c r="I289" i="10"/>
  <c r="V289" s="1"/>
  <c r="J289" i="7"/>
  <c r="I288" i="10"/>
  <c r="V288" s="1"/>
  <c r="J288" i="7"/>
  <c r="I287" i="10"/>
  <c r="V287" s="1"/>
  <c r="J287" i="7"/>
  <c r="I286" i="10"/>
  <c r="V286" s="1"/>
  <c r="J286" i="7"/>
  <c r="I285" i="10"/>
  <c r="V285" s="1"/>
  <c r="J285" i="7"/>
  <c r="I284" i="10"/>
  <c r="V284" s="1"/>
  <c r="J284" i="7"/>
  <c r="I283" i="10"/>
  <c r="V283" s="1"/>
  <c r="J283" i="7"/>
  <c r="I282" i="10"/>
  <c r="J282" i="7"/>
  <c r="I281" i="10"/>
  <c r="V281" s="1"/>
  <c r="J281" i="7"/>
  <c r="I280" i="10"/>
  <c r="J280" i="7"/>
  <c r="I279" i="10"/>
  <c r="J279" i="7"/>
  <c r="I278" i="10"/>
  <c r="V278" s="1"/>
  <c r="J278" i="7"/>
  <c r="I277" i="10"/>
  <c r="V277" s="1"/>
  <c r="J277" i="7"/>
  <c r="I276" i="10"/>
  <c r="J276" i="7"/>
  <c r="I275" i="10"/>
  <c r="V275" s="1"/>
  <c r="J275" i="7"/>
  <c r="I274" i="10"/>
  <c r="V274" s="1"/>
  <c r="J274" i="7"/>
  <c r="I273" i="10"/>
  <c r="J273" i="7"/>
  <c r="I272" i="10"/>
  <c r="V272" s="1"/>
  <c r="J272" i="7"/>
  <c r="I271" i="10"/>
  <c r="J271" i="7"/>
  <c r="I270" i="10"/>
  <c r="V270" s="1"/>
  <c r="J270" i="7"/>
  <c r="I269" i="10"/>
  <c r="J269" i="7"/>
  <c r="I268" i="10"/>
  <c r="V268" s="1"/>
  <c r="J268" i="7"/>
  <c r="I267" i="10"/>
  <c r="J267" i="7"/>
  <c r="I266" i="10"/>
  <c r="V266" s="1"/>
  <c r="J266" i="7"/>
  <c r="I265" i="10"/>
  <c r="J265" i="7"/>
  <c r="I264" i="10"/>
  <c r="V264" s="1"/>
  <c r="J264" i="7"/>
  <c r="I263" i="10"/>
  <c r="J263" i="7"/>
  <c r="I262" i="10"/>
  <c r="V262" s="1"/>
  <c r="J262" i="7"/>
  <c r="I261" i="10"/>
  <c r="J261" i="7"/>
  <c r="I260" i="10"/>
  <c r="V260" s="1"/>
  <c r="J260" i="7"/>
  <c r="I259" i="10"/>
  <c r="V259" s="1"/>
  <c r="J259" i="7"/>
  <c r="I258" i="10"/>
  <c r="V258" s="1"/>
  <c r="J258" i="7"/>
  <c r="I257" i="10"/>
  <c r="J257" i="7"/>
  <c r="I256" i="10"/>
  <c r="V256" s="1"/>
  <c r="J256" i="7"/>
  <c r="I255" i="10"/>
  <c r="J255" i="7"/>
  <c r="I254" i="10"/>
  <c r="V254" s="1"/>
  <c r="J254" i="7"/>
  <c r="I253" i="10"/>
  <c r="J253" i="7"/>
  <c r="I252" i="10"/>
  <c r="V252" s="1"/>
  <c r="J252" i="7"/>
  <c r="I251" i="10"/>
  <c r="J251" i="7"/>
  <c r="I250" i="10"/>
  <c r="V250" s="1"/>
  <c r="J250" i="7"/>
  <c r="I249" i="10"/>
  <c r="J249" i="7"/>
  <c r="I248" i="10"/>
  <c r="V248" s="1"/>
  <c r="J248" i="7"/>
  <c r="I247" i="10"/>
  <c r="V247" s="1"/>
  <c r="J247" i="7"/>
  <c r="I246" i="10"/>
  <c r="V246" s="1"/>
  <c r="J246" i="7"/>
  <c r="I245" i="10"/>
  <c r="V245" s="1"/>
  <c r="J245" i="7"/>
  <c r="I244" i="10"/>
  <c r="V244" s="1"/>
  <c r="J244" i="7"/>
  <c r="I243" i="10"/>
  <c r="V243" s="1"/>
  <c r="J243" i="7"/>
  <c r="I242" i="10"/>
  <c r="V242" s="1"/>
  <c r="J242" i="7"/>
  <c r="I241" i="10"/>
  <c r="V241" s="1"/>
  <c r="J241" i="7"/>
  <c r="I240" i="10"/>
  <c r="V240" s="1"/>
  <c r="J240" i="7"/>
  <c r="I239" i="10"/>
  <c r="V239" s="1"/>
  <c r="J239" i="7"/>
  <c r="I238" i="10"/>
  <c r="V238" s="1"/>
  <c r="J238" i="7"/>
  <c r="I237" i="10"/>
  <c r="J237" i="7"/>
  <c r="I236" i="10"/>
  <c r="V236" s="1"/>
  <c r="J236" i="7"/>
  <c r="I235" i="10"/>
  <c r="J235" i="7"/>
  <c r="I234" i="10"/>
  <c r="V234" s="1"/>
  <c r="J234" i="7"/>
  <c r="I233" i="10"/>
  <c r="J233" i="7"/>
  <c r="I232" i="10"/>
  <c r="V232" s="1"/>
  <c r="J232" i="7"/>
  <c r="I231" i="10"/>
  <c r="V231" s="1"/>
  <c r="J231" i="7"/>
  <c r="I230" i="10"/>
  <c r="V230" s="1"/>
  <c r="J230" i="7"/>
  <c r="I229" i="10"/>
  <c r="J229" i="7"/>
  <c r="I228" i="10"/>
  <c r="V228" s="1"/>
  <c r="J228" i="7"/>
  <c r="I227" i="10"/>
  <c r="J227" i="7"/>
  <c r="I226" i="10"/>
  <c r="V226" s="1"/>
  <c r="J226" i="7"/>
  <c r="I225" i="10"/>
  <c r="V225" s="1"/>
  <c r="J225" i="7"/>
  <c r="I224" i="10"/>
  <c r="V224" s="1"/>
  <c r="J224" i="7"/>
  <c r="I223" i="10"/>
  <c r="V223" s="1"/>
  <c r="J223" i="7"/>
  <c r="I222" i="10"/>
  <c r="V222" s="1"/>
  <c r="J222" i="7"/>
  <c r="I221" i="10"/>
  <c r="J221" i="7"/>
  <c r="I220" i="10"/>
  <c r="J220" i="7"/>
  <c r="I219" i="10"/>
  <c r="J219" i="7"/>
  <c r="I218" i="10"/>
  <c r="V218" s="1"/>
  <c r="J218" i="7"/>
  <c r="I217" i="10"/>
  <c r="V217" s="1"/>
  <c r="J217" i="7"/>
  <c r="I216" i="10"/>
  <c r="V216" s="1"/>
  <c r="J216" i="7"/>
  <c r="I215" i="10"/>
  <c r="J215" i="7"/>
  <c r="I214" i="10"/>
  <c r="J214" i="7"/>
  <c r="I213" i="10"/>
  <c r="V213" s="1"/>
  <c r="J213" i="7"/>
  <c r="I212" i="10"/>
  <c r="V212" s="1"/>
  <c r="J212" i="7"/>
  <c r="I211" i="10"/>
  <c r="V211" s="1"/>
  <c r="J211" i="7"/>
  <c r="I210" i="10"/>
  <c r="V210" s="1"/>
  <c r="J210" i="7"/>
  <c r="I209" i="10"/>
  <c r="J208" i="7"/>
  <c r="I208" i="10"/>
  <c r="V208" s="1"/>
  <c r="J207" i="7"/>
  <c r="I207" i="10"/>
  <c r="J206" i="7"/>
  <c r="I206" i="10"/>
  <c r="J205" i="7"/>
  <c r="I205" i="10"/>
  <c r="J204" i="7"/>
  <c r="I204" i="10"/>
  <c r="V204" s="1"/>
  <c r="J203" i="7"/>
  <c r="I203" i="10"/>
  <c r="J202" i="7"/>
  <c r="I202" i="10"/>
  <c r="V202" s="1"/>
  <c r="J201" i="7"/>
  <c r="I201" i="10"/>
  <c r="J200" i="7"/>
  <c r="I200" i="10"/>
  <c r="V200" s="1"/>
  <c r="J199" i="7"/>
  <c r="I199" i="10"/>
  <c r="V199" s="1"/>
  <c r="J194" i="7"/>
  <c r="I198" i="10"/>
  <c r="J198" i="7"/>
  <c r="I197" i="10"/>
  <c r="V197" s="1"/>
  <c r="J197" i="7"/>
  <c r="I196" i="10"/>
  <c r="J196" i="7"/>
  <c r="I195" i="10"/>
  <c r="J195" i="7"/>
  <c r="I194" i="10"/>
  <c r="J193" i="7"/>
  <c r="I193" i="10"/>
  <c r="V193" s="1"/>
  <c r="J192" i="7"/>
  <c r="I192" i="10"/>
  <c r="V192" s="1"/>
  <c r="J191" i="7"/>
  <c r="I191" i="10"/>
  <c r="J190" i="7"/>
  <c r="I190" i="10"/>
  <c r="V190" s="1"/>
  <c r="J189" i="7"/>
  <c r="I189" i="10"/>
  <c r="J188" i="7"/>
  <c r="I188" i="10"/>
  <c r="V188" s="1"/>
  <c r="J187" i="7"/>
  <c r="I187" i="10"/>
  <c r="J186" i="7"/>
  <c r="I186" i="10"/>
  <c r="V186" s="1"/>
  <c r="J185" i="7"/>
  <c r="I185" i="10"/>
  <c r="V185" s="1"/>
  <c r="J184" i="7"/>
  <c r="I184" i="10"/>
  <c r="V184" s="1"/>
  <c r="J183" i="7"/>
  <c r="I183" i="10"/>
  <c r="V183" s="1"/>
  <c r="J182" i="7"/>
  <c r="I182" i="10"/>
  <c r="V182" s="1"/>
  <c r="J181" i="7"/>
  <c r="I181" i="10"/>
  <c r="J180" i="7"/>
  <c r="I180" i="10"/>
  <c r="V180" s="1"/>
  <c r="J179" i="7"/>
  <c r="I179" i="10"/>
  <c r="J178" i="7"/>
  <c r="I178" i="10"/>
  <c r="J177" i="7"/>
  <c r="I177" i="10"/>
  <c r="V177" s="1"/>
  <c r="J176" i="7"/>
  <c r="I176" i="10"/>
  <c r="V176" s="1"/>
  <c r="J175" i="7"/>
  <c r="I175" i="10"/>
  <c r="J174" i="7"/>
  <c r="I174" i="10"/>
  <c r="V174" s="1"/>
  <c r="J173" i="7"/>
  <c r="I173" i="10"/>
  <c r="V173" s="1"/>
  <c r="J172" i="7"/>
  <c r="I172" i="10"/>
  <c r="J171" i="7"/>
  <c r="I171" i="10"/>
  <c r="J170" i="7"/>
  <c r="I170" i="10"/>
  <c r="V170" s="1"/>
  <c r="J169" i="7"/>
  <c r="I169" i="10"/>
  <c r="J168" i="7"/>
  <c r="I168" i="10"/>
  <c r="J167" i="7"/>
  <c r="I167" i="10"/>
  <c r="J166" i="7"/>
  <c r="I166" i="10"/>
  <c r="V166" s="1"/>
  <c r="J165" i="7"/>
  <c r="I165" i="10"/>
  <c r="J164" i="7"/>
  <c r="I164" i="10"/>
  <c r="V164" s="1"/>
  <c r="J163" i="7"/>
  <c r="I163" i="10"/>
  <c r="J162" i="7"/>
  <c r="I162" i="10"/>
  <c r="V162" s="1"/>
  <c r="J161" i="7"/>
  <c r="I161" i="10"/>
  <c r="V161" s="1"/>
  <c r="J160" i="7"/>
  <c r="I160" i="10"/>
  <c r="V160" s="1"/>
  <c r="J159" i="7"/>
  <c r="I159" i="10"/>
  <c r="J158" i="7"/>
  <c r="I158" i="10"/>
  <c r="V158" s="1"/>
  <c r="J157" i="7"/>
  <c r="I157" i="10"/>
  <c r="J156" i="7"/>
  <c r="I156" i="10"/>
  <c r="V156" s="1"/>
  <c r="J155" i="7"/>
  <c r="I155" i="10"/>
  <c r="J154" i="7"/>
  <c r="I154" i="10"/>
  <c r="V154" s="1"/>
  <c r="J153" i="7"/>
  <c r="I153" i="10"/>
  <c r="V153" s="1"/>
  <c r="J152" i="7"/>
  <c r="I152" i="10"/>
  <c r="V152" s="1"/>
  <c r="J151" i="7"/>
  <c r="I151" i="10"/>
  <c r="J150" i="7"/>
  <c r="I150" i="10"/>
  <c r="V150" s="1"/>
  <c r="J149" i="7"/>
  <c r="I149" i="10"/>
  <c r="J148" i="7"/>
  <c r="I148" i="10"/>
  <c r="J147" i="7"/>
  <c r="I147" i="10"/>
  <c r="J146" i="7"/>
  <c r="I146" i="10"/>
  <c r="V146" s="1"/>
  <c r="J145" i="7"/>
  <c r="I145" i="10"/>
  <c r="J144" i="7"/>
  <c r="I144" i="10"/>
  <c r="V144" s="1"/>
  <c r="J143" i="7"/>
  <c r="I143" i="10"/>
  <c r="V143" s="1"/>
  <c r="J142" i="7"/>
  <c r="I142" i="10"/>
  <c r="J141" i="7"/>
  <c r="I141" i="10"/>
  <c r="V141" s="1"/>
  <c r="J140" i="7"/>
  <c r="I140" i="10"/>
  <c r="V140" s="1"/>
  <c r="J139" i="7"/>
  <c r="I139" i="10"/>
  <c r="J138" i="7"/>
  <c r="I138" i="10"/>
  <c r="J137" i="7"/>
  <c r="I137" i="10"/>
  <c r="J136" i="7"/>
  <c r="I136" i="10"/>
  <c r="J135" i="7"/>
  <c r="I135" i="10"/>
  <c r="J134" i="7"/>
  <c r="I134" i="10"/>
  <c r="V134" s="1"/>
  <c r="J133" i="7"/>
  <c r="I133" i="10"/>
  <c r="V133" s="1"/>
  <c r="J132" i="7"/>
  <c r="I132" i="10"/>
  <c r="J131" i="7"/>
  <c r="I131" i="10"/>
  <c r="J130" i="7"/>
  <c r="I130" i="10"/>
  <c r="V130" s="1"/>
  <c r="J129" i="7"/>
  <c r="I129" i="10"/>
  <c r="J128" i="7"/>
  <c r="I128" i="10"/>
  <c r="V128" s="1"/>
  <c r="J127" i="7"/>
  <c r="I127" i="10"/>
  <c r="V127" s="1"/>
  <c r="J126" i="7"/>
  <c r="I126" i="10"/>
  <c r="V126" s="1"/>
  <c r="J125" i="7"/>
  <c r="I125" i="10"/>
  <c r="J124" i="7"/>
  <c r="I124" i="10"/>
  <c r="V124" s="1"/>
  <c r="J123" i="7"/>
  <c r="I123" i="10"/>
  <c r="J122" i="7"/>
  <c r="I122" i="10"/>
  <c r="J121" i="7"/>
  <c r="I121" i="10"/>
  <c r="J120" i="7"/>
  <c r="I120" i="10"/>
  <c r="V120" s="1"/>
  <c r="J119" i="7"/>
  <c r="I119" i="10"/>
  <c r="J118" i="7"/>
  <c r="I118" i="10"/>
  <c r="V118" s="1"/>
  <c r="J117" i="7"/>
  <c r="I117" i="10"/>
  <c r="J116" i="7"/>
  <c r="I116" i="10"/>
  <c r="V116" s="1"/>
  <c r="J115" i="7"/>
  <c r="I115" i="10"/>
  <c r="V115" s="1"/>
  <c r="J114" i="7"/>
  <c r="I114" i="10"/>
  <c r="J113" i="7"/>
  <c r="I113" i="10"/>
  <c r="V113" s="1"/>
  <c r="J112" i="7"/>
  <c r="I112" i="10"/>
  <c r="V112" s="1"/>
  <c r="J111" i="7"/>
  <c r="I111" i="10"/>
  <c r="J110" i="7"/>
  <c r="I110" i="10"/>
  <c r="J109" i="7"/>
  <c r="I109" i="10"/>
  <c r="J108" i="7"/>
  <c r="I108" i="10"/>
  <c r="V108" s="1"/>
  <c r="J107" i="7"/>
  <c r="I107" i="11" s="1"/>
  <c r="I107" i="10"/>
  <c r="J106" i="7"/>
  <c r="I106" i="10"/>
  <c r="J105" i="7"/>
  <c r="I105" i="10"/>
  <c r="J104" i="7"/>
  <c r="I104" i="10"/>
  <c r="J103" i="7"/>
  <c r="I103" i="10"/>
  <c r="V103" s="1"/>
  <c r="J102" i="7"/>
  <c r="I102" i="10"/>
  <c r="V102" s="1"/>
  <c r="J101" i="7"/>
  <c r="I101" i="10"/>
  <c r="J100" i="7"/>
  <c r="I100" i="10"/>
  <c r="V100" s="1"/>
  <c r="J99" i="7"/>
  <c r="I99" i="10"/>
  <c r="J98" i="7"/>
  <c r="I98" i="10"/>
  <c r="V98" s="1"/>
  <c r="J97" i="7"/>
  <c r="I97" i="10"/>
  <c r="J96" i="7"/>
  <c r="I96" i="10"/>
  <c r="V96" s="1"/>
  <c r="J95" i="7"/>
  <c r="I95" i="10"/>
  <c r="J94" i="7"/>
  <c r="I94" i="10"/>
  <c r="J93" i="7"/>
  <c r="I93" i="11" s="1"/>
  <c r="M93" s="1"/>
  <c r="N93" s="1"/>
  <c r="I93" i="10"/>
  <c r="J92" i="7"/>
  <c r="I92" i="10"/>
  <c r="V92" s="1"/>
  <c r="J91" i="7"/>
  <c r="I91" i="10"/>
  <c r="J90" i="7"/>
  <c r="I90" i="10"/>
  <c r="V90" s="1"/>
  <c r="J89" i="7"/>
  <c r="I89" i="10"/>
  <c r="J88" i="7"/>
  <c r="I88" i="10"/>
  <c r="V88" s="1"/>
  <c r="J87" i="7"/>
  <c r="I87" i="10"/>
  <c r="J86" i="7"/>
  <c r="I86" i="10"/>
  <c r="V86" s="1"/>
  <c r="J85" i="7"/>
  <c r="I85" i="10"/>
  <c r="J84" i="7"/>
  <c r="I84" i="10"/>
  <c r="V84" s="1"/>
  <c r="J83" i="7"/>
  <c r="I83" i="10"/>
  <c r="J82" i="7"/>
  <c r="I82" i="10"/>
  <c r="V82" s="1"/>
  <c r="J81" i="7"/>
  <c r="I81" i="10"/>
  <c r="J80" i="7"/>
  <c r="I80" i="10"/>
  <c r="V80" s="1"/>
  <c r="J79" i="7"/>
  <c r="I79" i="10"/>
  <c r="J78" i="7"/>
  <c r="I78" i="10"/>
  <c r="V78" s="1"/>
  <c r="J77" i="7"/>
  <c r="I77" i="10"/>
  <c r="J76" i="7"/>
  <c r="I76" i="10"/>
  <c r="V76" s="1"/>
  <c r="J75" i="7"/>
  <c r="I75" i="10"/>
  <c r="J74" i="7"/>
  <c r="I74" i="10"/>
  <c r="J73" i="7"/>
  <c r="I73" i="10"/>
  <c r="J72" i="7"/>
  <c r="I72" i="10"/>
  <c r="J71" i="7"/>
  <c r="I71" i="10"/>
  <c r="J70" i="7"/>
  <c r="I70" i="10"/>
  <c r="V70" s="1"/>
  <c r="J69" i="7"/>
  <c r="I69" i="10"/>
  <c r="J68" i="7"/>
  <c r="I68" i="10"/>
  <c r="J67" i="7"/>
  <c r="I67" i="10"/>
  <c r="J66" i="7"/>
  <c r="I66" i="10"/>
  <c r="V66" s="1"/>
  <c r="J65" i="7"/>
  <c r="I65" i="10"/>
  <c r="J64" i="7"/>
  <c r="I64" i="10"/>
  <c r="V64" s="1"/>
  <c r="J63" i="7"/>
  <c r="I63" i="10"/>
  <c r="J62" i="7"/>
  <c r="I62" i="10"/>
  <c r="V62" s="1"/>
  <c r="J61" i="7"/>
  <c r="I61" i="10"/>
  <c r="J60" i="7"/>
  <c r="I60" i="10"/>
  <c r="V60" s="1"/>
  <c r="J59" i="7"/>
  <c r="I59" i="10"/>
  <c r="J58" i="7"/>
  <c r="I58" i="10"/>
  <c r="V58" s="1"/>
  <c r="J57" i="7"/>
  <c r="I57" i="10"/>
  <c r="J56" i="7"/>
  <c r="I56" i="10"/>
  <c r="V56" s="1"/>
  <c r="J55" i="7"/>
  <c r="I55" i="10"/>
  <c r="J54" i="7"/>
  <c r="I54" i="10"/>
  <c r="V54" s="1"/>
  <c r="J53" i="7"/>
  <c r="I53" i="10"/>
  <c r="J52" i="7"/>
  <c r="I52" i="10"/>
  <c r="J51" i="7"/>
  <c r="I51" i="10"/>
  <c r="J50" i="7"/>
  <c r="I50" i="10"/>
  <c r="V50" s="1"/>
  <c r="J49" i="7"/>
  <c r="I49" i="10"/>
  <c r="J48" i="7"/>
  <c r="I48" i="10"/>
  <c r="V48" s="1"/>
  <c r="J47" i="7"/>
  <c r="I47" i="10"/>
  <c r="J46" i="7"/>
  <c r="I46" i="10"/>
  <c r="V46" s="1"/>
  <c r="J45" i="7"/>
  <c r="I45" i="10"/>
  <c r="J44" i="7"/>
  <c r="I44" i="10"/>
  <c r="V44" s="1"/>
  <c r="J43" i="7"/>
  <c r="I43" i="10"/>
  <c r="J42" i="7"/>
  <c r="I42" i="10"/>
  <c r="J41" i="7"/>
  <c r="I41" i="10"/>
  <c r="J40" i="7"/>
  <c r="I40" i="10"/>
  <c r="V40" s="1"/>
  <c r="J39" i="7"/>
  <c r="I39" i="10"/>
  <c r="J38" i="7"/>
  <c r="I38" i="10"/>
  <c r="J209" i="7"/>
  <c r="I37" i="10"/>
  <c r="J37" i="7"/>
  <c r="I36" i="10"/>
  <c r="V36" s="1"/>
  <c r="J36" i="7"/>
  <c r="I35" i="10"/>
  <c r="J35" i="7"/>
  <c r="I34" i="10"/>
  <c r="V34" s="1"/>
  <c r="J34" i="7"/>
  <c r="I33" i="10"/>
  <c r="J33" i="7"/>
  <c r="I32" i="10"/>
  <c r="V32" s="1"/>
  <c r="J32" i="7"/>
  <c r="I31" i="10"/>
  <c r="J31" i="7"/>
  <c r="I30" i="10"/>
  <c r="V30" s="1"/>
  <c r="J30" i="7"/>
  <c r="I29" i="10"/>
  <c r="J29" i="7"/>
  <c r="I28" i="10"/>
  <c r="J28" i="7"/>
  <c r="I27" i="10"/>
  <c r="J27" i="7"/>
  <c r="I26" i="10"/>
  <c r="V26" s="1"/>
  <c r="J26" i="7"/>
  <c r="I25" i="10"/>
  <c r="J25" i="7"/>
  <c r="I24" i="10"/>
  <c r="V24" s="1"/>
  <c r="J24" i="7"/>
  <c r="I23" i="10"/>
  <c r="J23" i="7"/>
  <c r="I22" i="10"/>
  <c r="V22" s="1"/>
  <c r="J22" i="7"/>
  <c r="I21" i="10"/>
  <c r="J21" i="7"/>
  <c r="I20" i="10"/>
  <c r="J20" i="7"/>
  <c r="I19" i="10"/>
  <c r="J19" i="7"/>
  <c r="I18" i="10"/>
  <c r="V18" s="1"/>
  <c r="J18" i="7"/>
  <c r="I17" i="10"/>
  <c r="J17" i="7"/>
  <c r="I16" i="10"/>
  <c r="V16" s="1"/>
  <c r="J16" i="7"/>
  <c r="I15" i="10"/>
  <c r="J15" i="7"/>
  <c r="I14" i="10"/>
  <c r="V14" s="1"/>
  <c r="J14" i="7"/>
  <c r="I13" i="10"/>
  <c r="J13" i="7"/>
  <c r="I12" i="10"/>
  <c r="V12" s="1"/>
  <c r="J12" i="7"/>
  <c r="I11" i="10"/>
  <c r="J11" i="7"/>
  <c r="I10" i="10"/>
  <c r="V10" s="1"/>
  <c r="J10" i="7"/>
  <c r="I9" i="10"/>
  <c r="J9" i="7"/>
  <c r="AE457" i="10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AE416"/>
  <c r="AE415"/>
  <c r="AE414"/>
  <c r="AE413"/>
  <c r="AE412"/>
  <c r="AE411"/>
  <c r="AE410"/>
  <c r="AE409"/>
  <c r="AE408"/>
  <c r="AE407"/>
  <c r="AE406"/>
  <c r="AE405"/>
  <c r="AE404"/>
  <c r="AE403"/>
  <c r="AE402"/>
  <c r="AE401"/>
  <c r="AE400"/>
  <c r="AE399"/>
  <c r="AE398"/>
  <c r="AE397"/>
  <c r="AE396"/>
  <c r="AE395"/>
  <c r="AE394"/>
  <c r="AE393"/>
  <c r="AE392"/>
  <c r="AE391"/>
  <c r="AE390"/>
  <c r="AE389"/>
  <c r="AE388"/>
  <c r="AE387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AE339"/>
  <c r="AE338"/>
  <c r="AE337"/>
  <c r="AE336"/>
  <c r="AE335"/>
  <c r="AE334"/>
  <c r="AE333"/>
  <c r="AE332"/>
  <c r="AE331"/>
  <c r="AE330"/>
  <c r="AE329"/>
  <c r="AE328"/>
  <c r="AE327"/>
  <c r="AE326"/>
  <c r="AE325"/>
  <c r="AE324"/>
  <c r="AE323"/>
  <c r="AE322"/>
  <c r="AE321"/>
  <c r="AE320"/>
  <c r="AE319"/>
  <c r="AE318"/>
  <c r="AE317"/>
  <c r="AE316"/>
  <c r="AE315"/>
  <c r="AE314"/>
  <c r="AE313"/>
  <c r="AE312"/>
  <c r="AE311"/>
  <c r="AE310"/>
  <c r="AE309"/>
  <c r="AE308"/>
  <c r="AE307"/>
  <c r="AE306"/>
  <c r="AE305"/>
  <c r="AE304"/>
  <c r="AE303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AE260"/>
  <c r="AE259"/>
  <c r="AE258"/>
  <c r="AE257"/>
  <c r="AE256"/>
  <c r="AE255"/>
  <c r="AE254"/>
  <c r="AE253"/>
  <c r="AE252"/>
  <c r="AE251"/>
  <c r="AE250"/>
  <c r="AE249"/>
  <c r="AE248"/>
  <c r="AE247"/>
  <c r="AE246"/>
  <c r="AE245"/>
  <c r="AE244"/>
  <c r="AE243"/>
  <c r="AE242"/>
  <c r="AE241"/>
  <c r="AE240"/>
  <c r="AE239"/>
  <c r="AE238"/>
  <c r="AE237"/>
  <c r="AE236"/>
  <c r="AE235"/>
  <c r="AE234"/>
  <c r="AE233"/>
  <c r="AE232"/>
  <c r="AE231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AE183"/>
  <c r="AE182"/>
  <c r="AE181"/>
  <c r="AE180"/>
  <c r="AE179"/>
  <c r="AE178"/>
  <c r="AE177"/>
  <c r="AE176"/>
  <c r="AE175"/>
  <c r="AE174"/>
  <c r="AE173"/>
  <c r="AE172"/>
  <c r="AE171"/>
  <c r="AE170"/>
  <c r="AE169"/>
  <c r="AE168"/>
  <c r="AE167"/>
  <c r="AE166"/>
  <c r="AE165"/>
  <c r="AE164"/>
  <c r="AE163"/>
  <c r="AE162"/>
  <c r="AE161"/>
  <c r="AE160"/>
  <c r="AE159"/>
  <c r="AE158"/>
  <c r="AE157"/>
  <c r="AE15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H457"/>
  <c r="U457" s="1"/>
  <c r="J457" i="6"/>
  <c r="H456" i="10"/>
  <c r="U456" s="1"/>
  <c r="J456" i="6"/>
  <c r="H455" i="10"/>
  <c r="U455" s="1"/>
  <c r="J455" i="6"/>
  <c r="H454" i="10"/>
  <c r="U454" s="1"/>
  <c r="J454" i="6"/>
  <c r="H453" i="10"/>
  <c r="U453" s="1"/>
  <c r="J453" i="6"/>
  <c r="H452" i="10"/>
  <c r="J452" i="6"/>
  <c r="H451" i="10"/>
  <c r="U451" s="1"/>
  <c r="J451" i="6"/>
  <c r="H450" i="10"/>
  <c r="J450" i="6"/>
  <c r="H449" i="10"/>
  <c r="U449" s="1"/>
  <c r="J449" i="6"/>
  <c r="H448" i="10"/>
  <c r="U448" s="1"/>
  <c r="J448" i="6"/>
  <c r="H447" i="10"/>
  <c r="U447" s="1"/>
  <c r="J447" i="6"/>
  <c r="H446" i="10"/>
  <c r="U446" s="1"/>
  <c r="J446" i="6"/>
  <c r="H445" i="10"/>
  <c r="U445" s="1"/>
  <c r="J445" i="6"/>
  <c r="H444" i="10"/>
  <c r="U444" s="1"/>
  <c r="J444" i="6"/>
  <c r="H443" i="10"/>
  <c r="U443" s="1"/>
  <c r="J443" i="6"/>
  <c r="H442" i="10"/>
  <c r="U442" s="1"/>
  <c r="J442" i="6"/>
  <c r="H441" i="10"/>
  <c r="U441" s="1"/>
  <c r="J441" i="6"/>
  <c r="H440" i="10"/>
  <c r="U440" s="1"/>
  <c r="J440" i="6"/>
  <c r="H439" i="10"/>
  <c r="U439" s="1"/>
  <c r="J439" i="6"/>
  <c r="H438" i="10"/>
  <c r="U438" s="1"/>
  <c r="J438" i="6"/>
  <c r="H437" i="10"/>
  <c r="U437" s="1"/>
  <c r="J437" i="6"/>
  <c r="H436" i="10"/>
  <c r="U436" s="1"/>
  <c r="J436" i="6"/>
  <c r="H435" i="10"/>
  <c r="J435" i="6"/>
  <c r="H434" i="10"/>
  <c r="U434" s="1"/>
  <c r="J434" i="6"/>
  <c r="H433" i="10"/>
  <c r="U433" s="1"/>
  <c r="J433" i="6"/>
  <c r="H432" i="10"/>
  <c r="U432" s="1"/>
  <c r="J432" i="6"/>
  <c r="H431" i="10"/>
  <c r="U431" s="1"/>
  <c r="J431" i="6"/>
  <c r="H430" i="10"/>
  <c r="J430" i="6"/>
  <c r="H429" i="10"/>
  <c r="U429" s="1"/>
  <c r="J429" i="6"/>
  <c r="H428" i="10"/>
  <c r="U428" s="1"/>
  <c r="J428" i="6"/>
  <c r="H427" i="10"/>
  <c r="U427" s="1"/>
  <c r="J427" i="6"/>
  <c r="H426" i="10"/>
  <c r="U426" s="1"/>
  <c r="J426" i="6"/>
  <c r="H425" i="10"/>
  <c r="U425" s="1"/>
  <c r="J425" i="6"/>
  <c r="H424" i="10"/>
  <c r="U424" s="1"/>
  <c r="J424" i="6"/>
  <c r="H423" i="10"/>
  <c r="U423" s="1"/>
  <c r="J423" i="6"/>
  <c r="H422" i="10"/>
  <c r="U422" s="1"/>
  <c r="J422" i="6"/>
  <c r="H421" i="10"/>
  <c r="U421" s="1"/>
  <c r="J421" i="6"/>
  <c r="H420" i="10"/>
  <c r="U420" s="1"/>
  <c r="J420" i="6"/>
  <c r="H419" i="10"/>
  <c r="U419" s="1"/>
  <c r="J419" i="6"/>
  <c r="H418" i="10"/>
  <c r="U418" s="1"/>
  <c r="J418" i="6"/>
  <c r="H417" i="10"/>
  <c r="U417" s="1"/>
  <c r="J417" i="6"/>
  <c r="H416" i="10"/>
  <c r="U416" s="1"/>
  <c r="J416" i="6"/>
  <c r="H415" i="10"/>
  <c r="U415" s="1"/>
  <c r="J415" i="6"/>
  <c r="H414" i="10"/>
  <c r="U414" s="1"/>
  <c r="J414" i="6"/>
  <c r="H413" i="10"/>
  <c r="U413" s="1"/>
  <c r="J413" i="6"/>
  <c r="H412" i="10"/>
  <c r="U412" s="1"/>
  <c r="J412" i="6"/>
  <c r="H411" i="10"/>
  <c r="U411" s="1"/>
  <c r="J411" i="6"/>
  <c r="H410" i="10"/>
  <c r="U410" s="1"/>
  <c r="J410" i="6"/>
  <c r="H409" i="10"/>
  <c r="U409" s="1"/>
  <c r="J409" i="6"/>
  <c r="H408" i="10"/>
  <c r="U408" s="1"/>
  <c r="J408" i="6"/>
  <c r="H407" i="10"/>
  <c r="U407" s="1"/>
  <c r="J407" i="6"/>
  <c r="H406" i="10"/>
  <c r="J406" i="6"/>
  <c r="H405" i="10"/>
  <c r="U405" s="1"/>
  <c r="J405" i="6"/>
  <c r="H404" i="10"/>
  <c r="J404" i="6"/>
  <c r="H403" i="10"/>
  <c r="U403" s="1"/>
  <c r="J403" i="6"/>
  <c r="H402" i="10"/>
  <c r="U402" s="1"/>
  <c r="J402" i="6"/>
  <c r="H401" i="10"/>
  <c r="U401" s="1"/>
  <c r="J401" i="6"/>
  <c r="H400" i="10"/>
  <c r="U400" s="1"/>
  <c r="J400" i="6"/>
  <c r="H399" i="10"/>
  <c r="U399" s="1"/>
  <c r="J399" i="6"/>
  <c r="H398" i="10"/>
  <c r="U398" s="1"/>
  <c r="J398" i="6"/>
  <c r="H397" i="10"/>
  <c r="U397" s="1"/>
  <c r="J397" i="6"/>
  <c r="H396" i="10"/>
  <c r="J396" i="6"/>
  <c r="H395" i="10"/>
  <c r="U395" s="1"/>
  <c r="J395" i="6"/>
  <c r="H394" i="10"/>
  <c r="J394" i="6"/>
  <c r="H393" i="10"/>
  <c r="U393" s="1"/>
  <c r="J393" i="6"/>
  <c r="H392" i="10"/>
  <c r="U392" s="1"/>
  <c r="J392" i="6"/>
  <c r="H391" i="10"/>
  <c r="U391" s="1"/>
  <c r="J391" i="6"/>
  <c r="H390" i="10"/>
  <c r="J390" i="6"/>
  <c r="H389" i="10"/>
  <c r="U389" s="1"/>
  <c r="J385" i="6"/>
  <c r="H388" i="10"/>
  <c r="U388" s="1"/>
  <c r="J389" i="6"/>
  <c r="H387" i="10"/>
  <c r="U387" s="1"/>
  <c r="J388" i="6"/>
  <c r="H386" i="10"/>
  <c r="U386" s="1"/>
  <c r="J387" i="6"/>
  <c r="H385" i="10"/>
  <c r="U385" s="1"/>
  <c r="J386" i="6"/>
  <c r="H384" i="10"/>
  <c r="J384" i="6"/>
  <c r="H383" i="10"/>
  <c r="U383" s="1"/>
  <c r="J383" i="6"/>
  <c r="H382" i="10"/>
  <c r="U382" s="1"/>
  <c r="J382" i="6"/>
  <c r="H381" i="10"/>
  <c r="U381" s="1"/>
  <c r="J381" i="6"/>
  <c r="H380" i="10"/>
  <c r="U380" s="1"/>
  <c r="J380" i="6"/>
  <c r="H379" i="10"/>
  <c r="U379" s="1"/>
  <c r="J379" i="6"/>
  <c r="H378" i="10"/>
  <c r="U378" s="1"/>
  <c r="J378" i="6"/>
  <c r="H377" i="10"/>
  <c r="U377" s="1"/>
  <c r="J377" i="6"/>
  <c r="H376" i="10"/>
  <c r="U376" s="1"/>
  <c r="J376" i="6"/>
  <c r="H375" i="10"/>
  <c r="U375" s="1"/>
  <c r="J375" i="6"/>
  <c r="H374" i="10"/>
  <c r="J374" i="6"/>
  <c r="H373" i="10"/>
  <c r="U373" s="1"/>
  <c r="J373" i="6"/>
  <c r="H372" i="10"/>
  <c r="J372" i="6"/>
  <c r="H371" i="10"/>
  <c r="U371" s="1"/>
  <c r="J371" i="6"/>
  <c r="H370" i="10"/>
  <c r="U370" s="1"/>
  <c r="J365" i="6"/>
  <c r="H369" i="10"/>
  <c r="U369" s="1"/>
  <c r="J370" i="6"/>
  <c r="H368" i="10"/>
  <c r="J369" i="6"/>
  <c r="H367" i="10"/>
  <c r="U367" s="1"/>
  <c r="J368" i="6"/>
  <c r="H366" i="10"/>
  <c r="U366" s="1"/>
  <c r="J367" i="6"/>
  <c r="H365" i="10"/>
  <c r="U365" s="1"/>
  <c r="J366" i="6"/>
  <c r="H364" i="10"/>
  <c r="J363" i="6"/>
  <c r="H363" i="10"/>
  <c r="J364" i="6"/>
  <c r="H362" i="10"/>
  <c r="U362" s="1"/>
  <c r="J362" i="6"/>
  <c r="H361" i="10"/>
  <c r="U361" s="1"/>
  <c r="J361" i="6"/>
  <c r="H360" i="10"/>
  <c r="U360" s="1"/>
  <c r="J360" i="6"/>
  <c r="H359" i="10"/>
  <c r="U359" s="1"/>
  <c r="J359" i="6"/>
  <c r="H358" i="10"/>
  <c r="J358" i="6"/>
  <c r="H357" i="10"/>
  <c r="U357" s="1"/>
  <c r="J357" i="6"/>
  <c r="H356" i="10"/>
  <c r="U356" s="1"/>
  <c r="J356" i="6"/>
  <c r="H355" i="10"/>
  <c r="U355" s="1"/>
  <c r="J355" i="6"/>
  <c r="H354" i="10"/>
  <c r="U354" s="1"/>
  <c r="J328" i="6"/>
  <c r="H353" i="10"/>
  <c r="J354" i="6"/>
  <c r="H352" i="10"/>
  <c r="U352" s="1"/>
  <c r="J353" i="6"/>
  <c r="H351" i="10"/>
  <c r="U351" s="1"/>
  <c r="J352" i="6"/>
  <c r="H350" i="10"/>
  <c r="U350" s="1"/>
  <c r="J351" i="6"/>
  <c r="H349" i="10"/>
  <c r="U349" s="1"/>
  <c r="J350" i="6"/>
  <c r="H348" i="10"/>
  <c r="U348" s="1"/>
  <c r="J349" i="6"/>
  <c r="H347" i="10"/>
  <c r="U347" s="1"/>
  <c r="J348" i="6"/>
  <c r="H346" i="10"/>
  <c r="U346" s="1"/>
  <c r="J347" i="6"/>
  <c r="H345" i="10"/>
  <c r="U345" s="1"/>
  <c r="J346" i="6"/>
  <c r="H344" i="10"/>
  <c r="U344" s="1"/>
  <c r="J345" i="6"/>
  <c r="H343" i="10"/>
  <c r="U343" s="1"/>
  <c r="J344" i="6"/>
  <c r="H342" i="10"/>
  <c r="J343" i="6"/>
  <c r="H341" i="10"/>
  <c r="U341" s="1"/>
  <c r="J342" i="6"/>
  <c r="H340" i="10"/>
  <c r="U340" s="1"/>
  <c r="J341" i="6"/>
  <c r="H339" i="10"/>
  <c r="U339" s="1"/>
  <c r="J340" i="6"/>
  <c r="H338" i="10"/>
  <c r="U338" s="1"/>
  <c r="J338" i="6"/>
  <c r="H337" i="10"/>
  <c r="U337" s="1"/>
  <c r="J339" i="6"/>
  <c r="H336" i="10"/>
  <c r="U336" s="1"/>
  <c r="J337" i="6"/>
  <c r="H335" i="10"/>
  <c r="U335" s="1"/>
  <c r="J336" i="6"/>
  <c r="H334" i="10"/>
  <c r="U334" s="1"/>
  <c r="J335" i="6"/>
  <c r="H333" i="10"/>
  <c r="U333" s="1"/>
  <c r="J334" i="6"/>
  <c r="H332" i="10"/>
  <c r="U332" s="1"/>
  <c r="J333" i="6"/>
  <c r="H331" i="10"/>
  <c r="U331" s="1"/>
  <c r="J332" i="6"/>
  <c r="H330" i="10"/>
  <c r="U330" s="1"/>
  <c r="J331" i="6"/>
  <c r="H329" i="10"/>
  <c r="U329" s="1"/>
  <c r="J330" i="6"/>
  <c r="H328" i="10"/>
  <c r="U328" s="1"/>
  <c r="J329" i="6"/>
  <c r="H327" i="10"/>
  <c r="U327" s="1"/>
  <c r="J327" i="6"/>
  <c r="H326" i="10"/>
  <c r="U326" s="1"/>
  <c r="J325" i="6"/>
  <c r="H325" i="10"/>
  <c r="J326" i="6"/>
  <c r="H324" i="10"/>
  <c r="J324" i="6"/>
  <c r="H323" i="10"/>
  <c r="U323" s="1"/>
  <c r="J323" i="6"/>
  <c r="H322" i="10"/>
  <c r="J322" i="6"/>
  <c r="H321" i="10"/>
  <c r="U321" s="1"/>
  <c r="J321" i="6"/>
  <c r="H320" i="10"/>
  <c r="U320" s="1"/>
  <c r="J320" i="6"/>
  <c r="H319" i="10"/>
  <c r="J319" i="6"/>
  <c r="H318" i="10"/>
  <c r="U318" s="1"/>
  <c r="J318" i="6"/>
  <c r="H317" i="10"/>
  <c r="U317" s="1"/>
  <c r="J317" i="6"/>
  <c r="H316" i="10"/>
  <c r="U316" s="1"/>
  <c r="J316" i="6"/>
  <c r="H315" i="10"/>
  <c r="U315" s="1"/>
  <c r="J315" i="6"/>
  <c r="H314" i="10"/>
  <c r="U314" s="1"/>
  <c r="J314" i="6"/>
  <c r="H313" i="10"/>
  <c r="U313" s="1"/>
  <c r="J313" i="6"/>
  <c r="H312" i="10"/>
  <c r="U312" s="1"/>
  <c r="J312" i="6"/>
  <c r="H311" i="10"/>
  <c r="U311" s="1"/>
  <c r="J311" i="6"/>
  <c r="H310" i="10"/>
  <c r="U310" s="1"/>
  <c r="J310" i="6"/>
  <c r="H309" i="10"/>
  <c r="J309" i="6"/>
  <c r="H308" i="10"/>
  <c r="J308" i="6"/>
  <c r="H307" i="10"/>
  <c r="U307" s="1"/>
  <c r="J307" i="6"/>
  <c r="H306" i="10"/>
  <c r="U306" s="1"/>
  <c r="J306" i="6"/>
  <c r="H305" i="10"/>
  <c r="U305" s="1"/>
  <c r="J305" i="6"/>
  <c r="H304" i="10"/>
  <c r="U304" s="1"/>
  <c r="J304" i="6"/>
  <c r="H303" i="10"/>
  <c r="U303" s="1"/>
  <c r="J303" i="6"/>
  <c r="H302" i="10"/>
  <c r="U302" s="1"/>
  <c r="J302" i="6"/>
  <c r="H301" i="10"/>
  <c r="U301" s="1"/>
  <c r="J301" i="6"/>
  <c r="H300" i="10"/>
  <c r="U300" s="1"/>
  <c r="J300" i="6"/>
  <c r="H299" i="10"/>
  <c r="U299" s="1"/>
  <c r="J299" i="6"/>
  <c r="H298" i="10"/>
  <c r="U298" s="1"/>
  <c r="J298" i="6"/>
  <c r="H297" i="10"/>
  <c r="J297" i="6"/>
  <c r="H296" i="10"/>
  <c r="J295" i="6"/>
  <c r="H295" i="10"/>
  <c r="U295" s="1"/>
  <c r="J296" i="6"/>
  <c r="H294" i="10"/>
  <c r="J294" i="6"/>
  <c r="H293" i="10"/>
  <c r="U293" s="1"/>
  <c r="J293" i="6"/>
  <c r="H292" i="10"/>
  <c r="U292" s="1"/>
  <c r="J292" i="6"/>
  <c r="H291" i="10"/>
  <c r="U291" s="1"/>
  <c r="J291" i="6"/>
  <c r="H290" i="10"/>
  <c r="U290" s="1"/>
  <c r="J290" i="6"/>
  <c r="H289" i="10"/>
  <c r="U289" s="1"/>
  <c r="J289" i="6"/>
  <c r="H288" i="10"/>
  <c r="U288" s="1"/>
  <c r="J288" i="6"/>
  <c r="H287" i="10"/>
  <c r="U287" s="1"/>
  <c r="J287" i="6"/>
  <c r="H286" i="10"/>
  <c r="U286" s="1"/>
  <c r="J286" i="6"/>
  <c r="H285" i="10"/>
  <c r="U285" s="1"/>
  <c r="J285" i="6"/>
  <c r="H284" i="10"/>
  <c r="U284" s="1"/>
  <c r="J284" i="6"/>
  <c r="H283" i="10"/>
  <c r="U283" s="1"/>
  <c r="J283" i="6"/>
  <c r="H282" i="10"/>
  <c r="J282" i="6"/>
  <c r="H281" i="10"/>
  <c r="J281" i="6"/>
  <c r="H280" i="10"/>
  <c r="U280" s="1"/>
  <c r="J280" i="6"/>
  <c r="H279" i="10"/>
  <c r="U279" s="1"/>
  <c r="J279" i="6"/>
  <c r="H278" i="10"/>
  <c r="U278" s="1"/>
  <c r="J278" i="6"/>
  <c r="H277" i="10"/>
  <c r="U277" s="1"/>
  <c r="J277" i="6"/>
  <c r="H276" i="10"/>
  <c r="U276" s="1"/>
  <c r="J276" i="6"/>
  <c r="H275" i="10"/>
  <c r="U275" s="1"/>
  <c r="J275" i="6"/>
  <c r="H274" i="10"/>
  <c r="U274" s="1"/>
  <c r="J274" i="6"/>
  <c r="H273" i="10"/>
  <c r="U273" s="1"/>
  <c r="J273" i="6"/>
  <c r="H272" i="10"/>
  <c r="U272" s="1"/>
  <c r="J272" i="6"/>
  <c r="H271" i="10"/>
  <c r="U271" s="1"/>
  <c r="J271" i="6"/>
  <c r="H270" i="10"/>
  <c r="U270" s="1"/>
  <c r="J270" i="6"/>
  <c r="H269" i="10"/>
  <c r="U269" s="1"/>
  <c r="J269" i="6"/>
  <c r="H268" i="10"/>
  <c r="U268" s="1"/>
  <c r="J268" i="6"/>
  <c r="H267" i="10"/>
  <c r="U267" s="1"/>
  <c r="J267" i="6"/>
  <c r="H266" i="10"/>
  <c r="U266" s="1"/>
  <c r="J266" i="6"/>
  <c r="H265" i="10"/>
  <c r="J265" i="6"/>
  <c r="H264" i="10"/>
  <c r="U264" s="1"/>
  <c r="J264" i="6"/>
  <c r="H263" i="10"/>
  <c r="J263" i="6"/>
  <c r="H262" i="10"/>
  <c r="U262" s="1"/>
  <c r="J262" i="6"/>
  <c r="H261" i="10"/>
  <c r="U261" s="1"/>
  <c r="J261" i="6"/>
  <c r="H260" i="10"/>
  <c r="U260" s="1"/>
  <c r="J260" i="6"/>
  <c r="H259" i="10"/>
  <c r="U259" s="1"/>
  <c r="J259" i="6"/>
  <c r="H258" i="10"/>
  <c r="U258" s="1"/>
  <c r="J258" i="6"/>
  <c r="H257" i="10"/>
  <c r="U257" s="1"/>
  <c r="J257" i="6"/>
  <c r="H256" i="10"/>
  <c r="U256" s="1"/>
  <c r="J256" i="6"/>
  <c r="H255" i="10"/>
  <c r="U255" s="1"/>
  <c r="J255" i="6"/>
  <c r="H254" i="10"/>
  <c r="U254" s="1"/>
  <c r="J254" i="6"/>
  <c r="H253" i="10"/>
  <c r="U253" s="1"/>
  <c r="J253" i="6"/>
  <c r="H252" i="10"/>
  <c r="U252" s="1"/>
  <c r="J252" i="6"/>
  <c r="H251" i="10"/>
  <c r="U251" s="1"/>
  <c r="J251" i="6"/>
  <c r="H250" i="10"/>
  <c r="J250" i="6"/>
  <c r="H249" i="10"/>
  <c r="U249" s="1"/>
  <c r="J249" i="6"/>
  <c r="H248" i="10"/>
  <c r="U248" s="1"/>
  <c r="J248" i="6"/>
  <c r="H247" i="10"/>
  <c r="J247" i="6"/>
  <c r="H246" i="10"/>
  <c r="U246" s="1"/>
  <c r="J246" i="6"/>
  <c r="H245" i="10"/>
  <c r="U245" s="1"/>
  <c r="J245" i="6"/>
  <c r="H244" i="10"/>
  <c r="U244" s="1"/>
  <c r="J244" i="6"/>
  <c r="H243" i="10"/>
  <c r="U243" s="1"/>
  <c r="J243" i="6"/>
  <c r="H242" i="10"/>
  <c r="J242" i="6"/>
  <c r="H241" i="10"/>
  <c r="U241" s="1"/>
  <c r="J241" i="6"/>
  <c r="H240" i="10"/>
  <c r="J240" i="6"/>
  <c r="H239" i="10"/>
  <c r="U239" s="1"/>
  <c r="J239" i="6"/>
  <c r="H238" i="10"/>
  <c r="U238" s="1"/>
  <c r="J238" i="6"/>
  <c r="H237" i="10"/>
  <c r="U237" s="1"/>
  <c r="J237" i="6"/>
  <c r="H236" i="10"/>
  <c r="U236" s="1"/>
  <c r="J236" i="6"/>
  <c r="H235" i="10"/>
  <c r="U235" s="1"/>
  <c r="J235" i="6"/>
  <c r="H234" i="10"/>
  <c r="U234" s="1"/>
  <c r="J234" i="6"/>
  <c r="H233" i="10"/>
  <c r="U233" s="1"/>
  <c r="J233" i="6"/>
  <c r="H232" i="10"/>
  <c r="U232" s="1"/>
  <c r="J232" i="6"/>
  <c r="H231" i="10"/>
  <c r="U231" s="1"/>
  <c r="J231" i="6"/>
  <c r="H230" i="10"/>
  <c r="U230" s="1"/>
  <c r="J230" i="6"/>
  <c r="H229" i="10"/>
  <c r="U229" s="1"/>
  <c r="J229" i="6"/>
  <c r="H228" i="10"/>
  <c r="U228" s="1"/>
  <c r="J228" i="6"/>
  <c r="H227" i="10"/>
  <c r="U227" s="1"/>
  <c r="J227" i="6"/>
  <c r="H226" i="10"/>
  <c r="U226" s="1"/>
  <c r="J226" i="6"/>
  <c r="H225" i="10"/>
  <c r="J225" i="6"/>
  <c r="H224" i="10"/>
  <c r="U224" s="1"/>
  <c r="J224" i="6"/>
  <c r="H223" i="10"/>
  <c r="U223" s="1"/>
  <c r="J223" i="6"/>
  <c r="H222" i="10"/>
  <c r="U222" s="1"/>
  <c r="J222" i="6"/>
  <c r="H221" i="10"/>
  <c r="U221" s="1"/>
  <c r="J221" i="6"/>
  <c r="H220" i="10"/>
  <c r="U220" s="1"/>
  <c r="J220" i="6"/>
  <c r="H219" i="10"/>
  <c r="J219" i="6"/>
  <c r="H218" i="10"/>
  <c r="U218" s="1"/>
  <c r="J218" i="6"/>
  <c r="H217" i="10"/>
  <c r="U217" s="1"/>
  <c r="J217" i="6"/>
  <c r="H216" i="10"/>
  <c r="U216" s="1"/>
  <c r="J216" i="6"/>
  <c r="H215" i="10"/>
  <c r="U215" s="1"/>
  <c r="J215" i="6"/>
  <c r="H214" i="10"/>
  <c r="U214" s="1"/>
  <c r="J214" i="6"/>
  <c r="H213" i="10"/>
  <c r="U213" s="1"/>
  <c r="J213" i="6"/>
  <c r="H212" i="10"/>
  <c r="J212" i="6"/>
  <c r="H211" i="10"/>
  <c r="J211" i="6"/>
  <c r="H210" i="10"/>
  <c r="U210" s="1"/>
  <c r="J210" i="6"/>
  <c r="H209" i="10"/>
  <c r="U209" s="1"/>
  <c r="J208" i="6"/>
  <c r="H208" i="10"/>
  <c r="U208" s="1"/>
  <c r="J207" i="6"/>
  <c r="H207" i="10"/>
  <c r="U207" s="1"/>
  <c r="J206" i="6"/>
  <c r="H206" i="10"/>
  <c r="U206" s="1"/>
  <c r="J205" i="6"/>
  <c r="H205" i="10"/>
  <c r="U205" s="1"/>
  <c r="J204" i="6"/>
  <c r="H204" i="10"/>
  <c r="U204" s="1"/>
  <c r="J203" i="6"/>
  <c r="H203" i="10"/>
  <c r="U203" s="1"/>
  <c r="J202" i="6"/>
  <c r="H202" i="10"/>
  <c r="J201" i="6"/>
  <c r="H201" i="10"/>
  <c r="U201" s="1"/>
  <c r="J200" i="6"/>
  <c r="H200" i="10"/>
  <c r="U200" s="1"/>
  <c r="J199" i="6"/>
  <c r="H199" i="10"/>
  <c r="U199" s="1"/>
  <c r="J194" i="6"/>
  <c r="H198" i="10"/>
  <c r="U198" s="1"/>
  <c r="J198" i="6"/>
  <c r="H197" i="10"/>
  <c r="U197" s="1"/>
  <c r="J197" i="6"/>
  <c r="H196" i="10"/>
  <c r="U196" s="1"/>
  <c r="J196" i="6"/>
  <c r="H195" i="10"/>
  <c r="J195" i="6"/>
  <c r="H194" i="10"/>
  <c r="U194" s="1"/>
  <c r="J193" i="6"/>
  <c r="H193" i="10"/>
  <c r="J192" i="6"/>
  <c r="H192" i="10"/>
  <c r="J191" i="6"/>
  <c r="H191" i="10"/>
  <c r="U191" s="1"/>
  <c r="J190" i="6"/>
  <c r="H190" i="10"/>
  <c r="U190" s="1"/>
  <c r="J189" i="6"/>
  <c r="H189" i="10"/>
  <c r="U189" s="1"/>
  <c r="J188" i="6"/>
  <c r="H188" i="10"/>
  <c r="U188" s="1"/>
  <c r="J187" i="6"/>
  <c r="H187" i="10"/>
  <c r="U187" s="1"/>
  <c r="J186" i="6"/>
  <c r="H186" i="10"/>
  <c r="U186" s="1"/>
  <c r="J185" i="6"/>
  <c r="H185" i="10"/>
  <c r="U185" s="1"/>
  <c r="J184" i="6"/>
  <c r="H184" i="10"/>
  <c r="U184" s="1"/>
  <c r="J183" i="6"/>
  <c r="H183" i="10"/>
  <c r="U183" s="1"/>
  <c r="J182" i="6"/>
  <c r="H182" i="10"/>
  <c r="U182" s="1"/>
  <c r="J181" i="6"/>
  <c r="H181" i="10"/>
  <c r="U181" s="1"/>
  <c r="J180" i="6"/>
  <c r="H180" i="10"/>
  <c r="U180" s="1"/>
  <c r="J179" i="6"/>
  <c r="H179" i="10"/>
  <c r="J178" i="6"/>
  <c r="H178" i="10"/>
  <c r="U178" s="1"/>
  <c r="J177" i="6"/>
  <c r="H177" i="10"/>
  <c r="U177" s="1"/>
  <c r="J176" i="6"/>
  <c r="H176" i="10"/>
  <c r="U176" s="1"/>
  <c r="J175" i="6"/>
  <c r="H175" i="10"/>
  <c r="U175" s="1"/>
  <c r="J174" i="6"/>
  <c r="H174" i="10"/>
  <c r="U174" s="1"/>
  <c r="J173" i="6"/>
  <c r="H173" i="10"/>
  <c r="U173" s="1"/>
  <c r="J172" i="6"/>
  <c r="H172" i="10"/>
  <c r="U172" s="1"/>
  <c r="J171" i="6"/>
  <c r="H171" i="10"/>
  <c r="J170" i="6"/>
  <c r="H170" i="10"/>
  <c r="U170" s="1"/>
  <c r="J169" i="6"/>
  <c r="H169" i="10"/>
  <c r="J168" i="6"/>
  <c r="H168" i="10"/>
  <c r="U168" s="1"/>
  <c r="J167" i="6"/>
  <c r="H167" i="10"/>
  <c r="J166" i="6"/>
  <c r="H166" i="10"/>
  <c r="U166" s="1"/>
  <c r="J165" i="6"/>
  <c r="H165" i="10"/>
  <c r="J164" i="6"/>
  <c r="H164" i="10"/>
  <c r="U164" s="1"/>
  <c r="J163" i="6"/>
  <c r="H163" i="10"/>
  <c r="U163" s="1"/>
  <c r="J162" i="6"/>
  <c r="H162" i="10"/>
  <c r="U162" s="1"/>
  <c r="J161" i="6"/>
  <c r="H161" i="10"/>
  <c r="U161" s="1"/>
  <c r="J160" i="6"/>
  <c r="H160" i="10"/>
  <c r="U160" s="1"/>
  <c r="J159" i="6"/>
  <c r="H159" i="10"/>
  <c r="U159" s="1"/>
  <c r="J158" i="6"/>
  <c r="H158" i="10"/>
  <c r="U158" s="1"/>
  <c r="J157" i="6"/>
  <c r="H157" i="10"/>
  <c r="J156" i="6"/>
  <c r="H156" i="10"/>
  <c r="U156" s="1"/>
  <c r="J155" i="6"/>
  <c r="H155" i="10"/>
  <c r="J154" i="6"/>
  <c r="H154" i="10"/>
  <c r="U154" s="1"/>
  <c r="J153" i="6"/>
  <c r="H153" i="10"/>
  <c r="U153" s="1"/>
  <c r="J152" i="6"/>
  <c r="H152" i="10"/>
  <c r="U152" s="1"/>
  <c r="J151" i="6"/>
  <c r="H151" i="10"/>
  <c r="U151" s="1"/>
  <c r="J150" i="6"/>
  <c r="H150" i="10"/>
  <c r="U150" s="1"/>
  <c r="J149" i="6"/>
  <c r="H149" i="10"/>
  <c r="J148" i="6"/>
  <c r="H148" i="10"/>
  <c r="U148" s="1"/>
  <c r="J147" i="6"/>
  <c r="H147" i="10"/>
  <c r="J146" i="6"/>
  <c r="H146" i="10"/>
  <c r="J145" i="6"/>
  <c r="H145" i="10"/>
  <c r="J144" i="6"/>
  <c r="H144" i="10"/>
  <c r="J143" i="6"/>
  <c r="H143" i="10"/>
  <c r="U143" s="1"/>
  <c r="J142" i="6"/>
  <c r="H142" i="10"/>
  <c r="U142" s="1"/>
  <c r="J141" i="6"/>
  <c r="H141" i="10"/>
  <c r="U141" s="1"/>
  <c r="J140" i="6"/>
  <c r="H140" i="10"/>
  <c r="U140" s="1"/>
  <c r="J139" i="6"/>
  <c r="H139" i="10"/>
  <c r="U139" s="1"/>
  <c r="J138" i="6"/>
  <c r="H138" i="10"/>
  <c r="U138" s="1"/>
  <c r="J137" i="6"/>
  <c r="H137" i="10"/>
  <c r="U137" s="1"/>
  <c r="J136" i="6"/>
  <c r="H136" i="10"/>
  <c r="U136" s="1"/>
  <c r="J135" i="6"/>
  <c r="H135" i="10"/>
  <c r="J134" i="6"/>
  <c r="H134" i="10"/>
  <c r="J133" i="6"/>
  <c r="H133" i="10"/>
  <c r="U133" s="1"/>
  <c r="J132" i="6"/>
  <c r="H132" i="10"/>
  <c r="U132" s="1"/>
  <c r="J131" i="6"/>
  <c r="H131" i="10"/>
  <c r="U131" s="1"/>
  <c r="J130" i="6"/>
  <c r="H130" i="10"/>
  <c r="U130" s="1"/>
  <c r="J129" i="6"/>
  <c r="H129" i="10"/>
  <c r="U129" s="1"/>
  <c r="J128" i="6"/>
  <c r="H128" i="10"/>
  <c r="U128" s="1"/>
  <c r="J127" i="6"/>
  <c r="H127" i="10"/>
  <c r="U127" s="1"/>
  <c r="J126" i="6"/>
  <c r="H126" i="10"/>
  <c r="U126" s="1"/>
  <c r="J125" i="6"/>
  <c r="H125" i="10"/>
  <c r="U125" s="1"/>
  <c r="J124" i="6"/>
  <c r="H124" i="10"/>
  <c r="U124" s="1"/>
  <c r="J123" i="6"/>
  <c r="H123" i="10"/>
  <c r="U123" s="1"/>
  <c r="J122" i="6"/>
  <c r="H122" i="10"/>
  <c r="U122" s="1"/>
  <c r="J121" i="6"/>
  <c r="H121" i="10"/>
  <c r="U121" s="1"/>
  <c r="J120" i="6"/>
  <c r="H120" i="10"/>
  <c r="U120" s="1"/>
  <c r="J119" i="6"/>
  <c r="H119" i="10"/>
  <c r="U119" s="1"/>
  <c r="J118" i="6"/>
  <c r="H118" i="10"/>
  <c r="U118" s="1"/>
  <c r="J117" i="6"/>
  <c r="H117" i="10"/>
  <c r="J116" i="6"/>
  <c r="H116" i="10"/>
  <c r="U116" s="1"/>
  <c r="J115" i="6"/>
  <c r="H115" i="10"/>
  <c r="U115" s="1"/>
  <c r="J114" i="6"/>
  <c r="H114" i="10"/>
  <c r="U114" s="1"/>
  <c r="J113" i="6"/>
  <c r="H113" i="10"/>
  <c r="U113" s="1"/>
  <c r="J112" i="6"/>
  <c r="H112" i="10"/>
  <c r="U112" s="1"/>
  <c r="J111" i="6"/>
  <c r="H111" i="10"/>
  <c r="U111" s="1"/>
  <c r="J110" i="6"/>
  <c r="H110" i="10"/>
  <c r="U110" s="1"/>
  <c r="J109" i="6"/>
  <c r="H109" i="10"/>
  <c r="U109" s="1"/>
  <c r="J108" i="6"/>
  <c r="H108" i="10"/>
  <c r="J107" i="6"/>
  <c r="H107" i="10"/>
  <c r="J106" i="6"/>
  <c r="H106" i="10"/>
  <c r="U106" s="1"/>
  <c r="J105" i="6"/>
  <c r="H105" i="10"/>
  <c r="U105" s="1"/>
  <c r="J104" i="6"/>
  <c r="H104" i="10"/>
  <c r="U104" s="1"/>
  <c r="J103" i="6"/>
  <c r="H103" i="10"/>
  <c r="U103" s="1"/>
  <c r="J102" i="6"/>
  <c r="H102" i="10"/>
  <c r="U102" s="1"/>
  <c r="J101" i="6"/>
  <c r="H101" i="10"/>
  <c r="U101" s="1"/>
  <c r="J100" i="6"/>
  <c r="H100" i="10"/>
  <c r="U100" s="1"/>
  <c r="J99" i="6"/>
  <c r="H99" i="10"/>
  <c r="U99" s="1"/>
  <c r="J98" i="6"/>
  <c r="H98" i="10"/>
  <c r="U98" s="1"/>
  <c r="J97" i="6"/>
  <c r="H97" i="10"/>
  <c r="U97" s="1"/>
  <c r="J96" i="6"/>
  <c r="H96" i="10"/>
  <c r="U96" s="1"/>
  <c r="J95" i="6"/>
  <c r="H95" i="10"/>
  <c r="J94" i="6"/>
  <c r="H94" i="10"/>
  <c r="U94" s="1"/>
  <c r="J93" i="6"/>
  <c r="H93" i="10"/>
  <c r="J92" i="6"/>
  <c r="H92" i="10"/>
  <c r="U92" s="1"/>
  <c r="J91" i="6"/>
  <c r="H91" i="10"/>
  <c r="J90" i="6"/>
  <c r="H90" i="10"/>
  <c r="U90" s="1"/>
  <c r="J89" i="6"/>
  <c r="H89" i="10"/>
  <c r="U89" s="1"/>
  <c r="J88" i="6"/>
  <c r="H88" i="10"/>
  <c r="U88" s="1"/>
  <c r="J87" i="6"/>
  <c r="H87" i="10"/>
  <c r="U87" s="1"/>
  <c r="J86" i="6"/>
  <c r="H86" i="10"/>
  <c r="U86" s="1"/>
  <c r="J85" i="6"/>
  <c r="H85" i="10"/>
  <c r="J84" i="6"/>
  <c r="H84" i="10"/>
  <c r="U84" s="1"/>
  <c r="J83" i="6"/>
  <c r="H83" i="10"/>
  <c r="J82" i="6"/>
  <c r="H82" i="10"/>
  <c r="U82" s="1"/>
  <c r="J81" i="6"/>
  <c r="H81" i="10"/>
  <c r="U81" s="1"/>
  <c r="J80" i="6"/>
  <c r="H80" i="10"/>
  <c r="U80" s="1"/>
  <c r="J79" i="6"/>
  <c r="H79" i="10"/>
  <c r="U79" s="1"/>
  <c r="J78" i="6"/>
  <c r="H78" i="10"/>
  <c r="U78" s="1"/>
  <c r="J77" i="6"/>
  <c r="H77" i="10"/>
  <c r="U77" s="1"/>
  <c r="J76" i="6"/>
  <c r="H76" i="10"/>
  <c r="U76" s="1"/>
  <c r="J75" i="6"/>
  <c r="H75" i="10"/>
  <c r="U75" s="1"/>
  <c r="J74" i="6"/>
  <c r="H74" i="10"/>
  <c r="U74" s="1"/>
  <c r="J73" i="6"/>
  <c r="H73" i="10"/>
  <c r="U73" s="1"/>
  <c r="J72" i="6"/>
  <c r="H72" i="10"/>
  <c r="U72" s="1"/>
  <c r="J71" i="6"/>
  <c r="H71" i="10"/>
  <c r="U71" s="1"/>
  <c r="J70" i="6"/>
  <c r="H70" i="10"/>
  <c r="U70" s="1"/>
  <c r="J69" i="6"/>
  <c r="H69" i="10"/>
  <c r="U69" s="1"/>
  <c r="J68" i="6"/>
  <c r="H68" i="10"/>
  <c r="U68" s="1"/>
  <c r="J67" i="6"/>
  <c r="H67" i="10"/>
  <c r="J66" i="6"/>
  <c r="H66" i="10"/>
  <c r="U66" s="1"/>
  <c r="J65" i="6"/>
  <c r="H65" i="10"/>
  <c r="U65" s="1"/>
  <c r="J64" i="6"/>
  <c r="H64" i="10"/>
  <c r="J63" i="6"/>
  <c r="H63" i="10"/>
  <c r="U63" s="1"/>
  <c r="J62" i="6"/>
  <c r="H62" i="10"/>
  <c r="J61" i="6"/>
  <c r="H61" i="10"/>
  <c r="U61" s="1"/>
  <c r="J60" i="6"/>
  <c r="H60" i="10"/>
  <c r="U60" s="1"/>
  <c r="J59" i="6"/>
  <c r="H59" i="10"/>
  <c r="U59" s="1"/>
  <c r="J58" i="6"/>
  <c r="H58" i="10"/>
  <c r="U58" s="1"/>
  <c r="J57" i="6"/>
  <c r="H57" i="10"/>
  <c r="U57" s="1"/>
  <c r="J56" i="6"/>
  <c r="H56" i="10"/>
  <c r="U56" s="1"/>
  <c r="J55" i="6"/>
  <c r="H55" i="10"/>
  <c r="U55" s="1"/>
  <c r="J54" i="6"/>
  <c r="H54" i="10"/>
  <c r="U54" s="1"/>
  <c r="J53" i="6"/>
  <c r="H53" i="10"/>
  <c r="U53" s="1"/>
  <c r="J52" i="6"/>
  <c r="H52" i="10"/>
  <c r="U52" s="1"/>
  <c r="J51" i="6"/>
  <c r="H51" i="10"/>
  <c r="U51" s="1"/>
  <c r="J50" i="6"/>
  <c r="H50" i="10"/>
  <c r="U50" s="1"/>
  <c r="J49" i="6"/>
  <c r="H49" i="10"/>
  <c r="J48" i="6"/>
  <c r="H48" i="10"/>
  <c r="U48" s="1"/>
  <c r="J47" i="6"/>
  <c r="H47" i="10"/>
  <c r="U47" s="1"/>
  <c r="J46" i="6"/>
  <c r="H46" i="10"/>
  <c r="U46" s="1"/>
  <c r="J45" i="6"/>
  <c r="H45" i="10"/>
  <c r="U45" s="1"/>
  <c r="J44" i="6"/>
  <c r="H44" i="10"/>
  <c r="U44" s="1"/>
  <c r="J43" i="6"/>
  <c r="H43" i="10"/>
  <c r="U43" s="1"/>
  <c r="J42" i="6"/>
  <c r="H42" i="10"/>
  <c r="U42" s="1"/>
  <c r="J41" i="6"/>
  <c r="H41" i="10"/>
  <c r="U41" s="1"/>
  <c r="J40" i="6"/>
  <c r="H40" i="10"/>
  <c r="U40" s="1"/>
  <c r="J39" i="6"/>
  <c r="H39" i="10"/>
  <c r="U39" s="1"/>
  <c r="J38" i="6"/>
  <c r="H38" i="10"/>
  <c r="U38" s="1"/>
  <c r="J209" i="6"/>
  <c r="H37" i="10"/>
  <c r="J37" i="6"/>
  <c r="H36" i="10"/>
  <c r="U36" s="1"/>
  <c r="J36" i="6"/>
  <c r="H35" i="10"/>
  <c r="J35" i="6"/>
  <c r="H34" i="10"/>
  <c r="U34" s="1"/>
  <c r="J34" i="6"/>
  <c r="H33" i="10"/>
  <c r="J33" i="6"/>
  <c r="H32" i="10"/>
  <c r="U32" s="1"/>
  <c r="J32" i="6"/>
  <c r="H31" i="10"/>
  <c r="J31" i="6"/>
  <c r="H30" i="10"/>
  <c r="U30" s="1"/>
  <c r="J30" i="6"/>
  <c r="H29" i="10"/>
  <c r="U29" s="1"/>
  <c r="J29" i="6"/>
  <c r="H28" i="10"/>
  <c r="U28" s="1"/>
  <c r="J28" i="6"/>
  <c r="H27" i="10"/>
  <c r="U27" s="1"/>
  <c r="J27" i="6"/>
  <c r="H26" i="10"/>
  <c r="J26" i="6"/>
  <c r="H25" i="10"/>
  <c r="U25" s="1"/>
  <c r="J25" i="6"/>
  <c r="H24" i="10"/>
  <c r="J24" i="6"/>
  <c r="H23" i="10"/>
  <c r="J23" i="6"/>
  <c r="H22" i="10"/>
  <c r="U22" s="1"/>
  <c r="J22" i="6"/>
  <c r="H21" i="10"/>
  <c r="U21" s="1"/>
  <c r="J21" i="6"/>
  <c r="H20" i="10"/>
  <c r="U20" s="1"/>
  <c r="J20" i="6"/>
  <c r="H19" i="10"/>
  <c r="U19" s="1"/>
  <c r="J19" i="6"/>
  <c r="H18" i="10"/>
  <c r="U18" s="1"/>
  <c r="J18" i="6"/>
  <c r="H17" i="10"/>
  <c r="U17" s="1"/>
  <c r="J17" i="6"/>
  <c r="H16" i="10"/>
  <c r="U16" s="1"/>
  <c r="J16" i="6"/>
  <c r="H15" i="10"/>
  <c r="U15" s="1"/>
  <c r="J15" i="6"/>
  <c r="H14" i="10"/>
  <c r="U14" s="1"/>
  <c r="J14" i="6"/>
  <c r="H13" i="10"/>
  <c r="U13" s="1"/>
  <c r="J13" i="6"/>
  <c r="H12" i="10"/>
  <c r="U12" s="1"/>
  <c r="J12" i="6"/>
  <c r="H11" i="10"/>
  <c r="U11" s="1"/>
  <c r="J11" i="6"/>
  <c r="H10" i="10"/>
  <c r="U10" s="1"/>
  <c r="J10" i="6"/>
  <c r="H9" i="10"/>
  <c r="U9" s="1"/>
  <c r="J9" i="6"/>
  <c r="AD457" i="10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J457"/>
  <c r="W457" s="1"/>
  <c r="J456"/>
  <c r="W456" s="1"/>
  <c r="J455"/>
  <c r="W455" s="1"/>
  <c r="J454"/>
  <c r="W454" s="1"/>
  <c r="J453"/>
  <c r="W453" s="1"/>
  <c r="J452"/>
  <c r="W452" s="1"/>
  <c r="J451"/>
  <c r="W451" s="1"/>
  <c r="J450"/>
  <c r="W450" s="1"/>
  <c r="J449"/>
  <c r="W449" s="1"/>
  <c r="J448"/>
  <c r="W448" s="1"/>
  <c r="J447"/>
  <c r="W447" s="1"/>
  <c r="J446"/>
  <c r="W446" s="1"/>
  <c r="J445"/>
  <c r="W445" s="1"/>
  <c r="J444"/>
  <c r="W444" s="1"/>
  <c r="J443"/>
  <c r="W443" s="1"/>
  <c r="J442"/>
  <c r="W442" s="1"/>
  <c r="J441"/>
  <c r="W441" s="1"/>
  <c r="J440"/>
  <c r="W440" s="1"/>
  <c r="J439"/>
  <c r="W439" s="1"/>
  <c r="J438"/>
  <c r="W438" s="1"/>
  <c r="J437"/>
  <c r="W437" s="1"/>
  <c r="J436"/>
  <c r="W436" s="1"/>
  <c r="J435"/>
  <c r="W435" s="1"/>
  <c r="J434"/>
  <c r="W434" s="1"/>
  <c r="J433"/>
  <c r="W433" s="1"/>
  <c r="J432"/>
  <c r="W432" s="1"/>
  <c r="J431"/>
  <c r="W431" s="1"/>
  <c r="J430"/>
  <c r="W430" s="1"/>
  <c r="J429"/>
  <c r="W429" s="1"/>
  <c r="J428"/>
  <c r="W428" s="1"/>
  <c r="J427"/>
  <c r="W427" s="1"/>
  <c r="J426"/>
  <c r="W426" s="1"/>
  <c r="J425"/>
  <c r="W425" s="1"/>
  <c r="J424"/>
  <c r="W424" s="1"/>
  <c r="J423"/>
  <c r="W423" s="1"/>
  <c r="J422"/>
  <c r="W422" s="1"/>
  <c r="J421"/>
  <c r="W421" s="1"/>
  <c r="J420"/>
  <c r="W420" s="1"/>
  <c r="J419"/>
  <c r="W419" s="1"/>
  <c r="J418"/>
  <c r="W418" s="1"/>
  <c r="J417"/>
  <c r="W417" s="1"/>
  <c r="J416"/>
  <c r="W416" s="1"/>
  <c r="J415"/>
  <c r="W415" s="1"/>
  <c r="J414"/>
  <c r="W414" s="1"/>
  <c r="J413"/>
  <c r="W413" s="1"/>
  <c r="J412"/>
  <c r="W412" s="1"/>
  <c r="J411"/>
  <c r="W411" s="1"/>
  <c r="J410"/>
  <c r="W410" s="1"/>
  <c r="J409"/>
  <c r="W409" s="1"/>
  <c r="J408"/>
  <c r="W408" s="1"/>
  <c r="J407"/>
  <c r="W407" s="1"/>
  <c r="J406"/>
  <c r="W406" s="1"/>
  <c r="J405"/>
  <c r="W405" s="1"/>
  <c r="J404"/>
  <c r="W404" s="1"/>
  <c r="J403"/>
  <c r="W403" s="1"/>
  <c r="J402"/>
  <c r="W402" s="1"/>
  <c r="J401"/>
  <c r="W401" s="1"/>
  <c r="J400"/>
  <c r="W400" s="1"/>
  <c r="J399"/>
  <c r="W399" s="1"/>
  <c r="J398"/>
  <c r="W398" s="1"/>
  <c r="J397"/>
  <c r="W397" s="1"/>
  <c r="J396"/>
  <c r="W396" s="1"/>
  <c r="J395"/>
  <c r="W395" s="1"/>
  <c r="J394"/>
  <c r="W394" s="1"/>
  <c r="J393"/>
  <c r="W393" s="1"/>
  <c r="J392"/>
  <c r="W392" s="1"/>
  <c r="J391"/>
  <c r="W391" s="1"/>
  <c r="J390"/>
  <c r="W390" s="1"/>
  <c r="J389"/>
  <c r="W389" s="1"/>
  <c r="J388"/>
  <c r="W388" s="1"/>
  <c r="J387"/>
  <c r="W387" s="1"/>
  <c r="J386"/>
  <c r="W386" s="1"/>
  <c r="J385"/>
  <c r="W385" s="1"/>
  <c r="J384"/>
  <c r="W384" s="1"/>
  <c r="J383"/>
  <c r="W383" s="1"/>
  <c r="J382"/>
  <c r="W382" s="1"/>
  <c r="J381"/>
  <c r="W381" s="1"/>
  <c r="J380"/>
  <c r="W380" s="1"/>
  <c r="J379"/>
  <c r="W379" s="1"/>
  <c r="J378"/>
  <c r="W378" s="1"/>
  <c r="J377"/>
  <c r="W377" s="1"/>
  <c r="J376"/>
  <c r="W376" s="1"/>
  <c r="J375"/>
  <c r="W375" s="1"/>
  <c r="J374"/>
  <c r="W374" s="1"/>
  <c r="J373"/>
  <c r="W373" s="1"/>
  <c r="J372"/>
  <c r="W372" s="1"/>
  <c r="J371"/>
  <c r="W371" s="1"/>
  <c r="J370"/>
  <c r="W370" s="1"/>
  <c r="J369"/>
  <c r="W369" s="1"/>
  <c r="J368"/>
  <c r="W368" s="1"/>
  <c r="J367"/>
  <c r="W367" s="1"/>
  <c r="J366"/>
  <c r="W366" s="1"/>
  <c r="J365"/>
  <c r="W365" s="1"/>
  <c r="J364"/>
  <c r="W364" s="1"/>
  <c r="J363"/>
  <c r="W363" s="1"/>
  <c r="J362"/>
  <c r="W362" s="1"/>
  <c r="J361"/>
  <c r="W361" s="1"/>
  <c r="J360"/>
  <c r="W360" s="1"/>
  <c r="J359"/>
  <c r="W359" s="1"/>
  <c r="J358"/>
  <c r="W358" s="1"/>
  <c r="J357"/>
  <c r="W357" s="1"/>
  <c r="J356"/>
  <c r="W356" s="1"/>
  <c r="J355"/>
  <c r="W355" s="1"/>
  <c r="J354"/>
  <c r="W354" s="1"/>
  <c r="J353"/>
  <c r="W353" s="1"/>
  <c r="J352"/>
  <c r="W352" s="1"/>
  <c r="J351"/>
  <c r="W351" s="1"/>
  <c r="J350"/>
  <c r="W350" s="1"/>
  <c r="J349"/>
  <c r="W349" s="1"/>
  <c r="J348"/>
  <c r="W348" s="1"/>
  <c r="J347"/>
  <c r="W347" s="1"/>
  <c r="J346"/>
  <c r="W346" s="1"/>
  <c r="J345"/>
  <c r="W345" s="1"/>
  <c r="J344"/>
  <c r="W344" s="1"/>
  <c r="J343"/>
  <c r="W343" s="1"/>
  <c r="J342"/>
  <c r="W342" s="1"/>
  <c r="J341"/>
  <c r="W341" s="1"/>
  <c r="J340"/>
  <c r="W340" s="1"/>
  <c r="J339"/>
  <c r="W339" s="1"/>
  <c r="J338"/>
  <c r="W338" s="1"/>
  <c r="J337"/>
  <c r="W337" s="1"/>
  <c r="J336"/>
  <c r="W336" s="1"/>
  <c r="J335"/>
  <c r="W335" s="1"/>
  <c r="J334"/>
  <c r="W334" s="1"/>
  <c r="J333"/>
  <c r="W333" s="1"/>
  <c r="J332"/>
  <c r="W332" s="1"/>
  <c r="J331"/>
  <c r="W331" s="1"/>
  <c r="J330"/>
  <c r="W330" s="1"/>
  <c r="J329"/>
  <c r="W329" s="1"/>
  <c r="J328"/>
  <c r="W328" s="1"/>
  <c r="J327"/>
  <c r="W327" s="1"/>
  <c r="J326"/>
  <c r="W326" s="1"/>
  <c r="J325"/>
  <c r="W325" s="1"/>
  <c r="J324"/>
  <c r="W324" s="1"/>
  <c r="J323"/>
  <c r="W323" s="1"/>
  <c r="J322"/>
  <c r="W322" s="1"/>
  <c r="J321"/>
  <c r="W321" s="1"/>
  <c r="J320"/>
  <c r="W320" s="1"/>
  <c r="J319"/>
  <c r="W319" s="1"/>
  <c r="J318"/>
  <c r="W318" s="1"/>
  <c r="J317"/>
  <c r="W317" s="1"/>
  <c r="J316"/>
  <c r="W316" s="1"/>
  <c r="J315"/>
  <c r="W315" s="1"/>
  <c r="J314"/>
  <c r="W314" s="1"/>
  <c r="J313"/>
  <c r="W313" s="1"/>
  <c r="J312"/>
  <c r="W312" s="1"/>
  <c r="J311"/>
  <c r="W311" s="1"/>
  <c r="J310"/>
  <c r="W310" s="1"/>
  <c r="J309"/>
  <c r="W309" s="1"/>
  <c r="J308"/>
  <c r="W308" s="1"/>
  <c r="J307"/>
  <c r="W307" s="1"/>
  <c r="J306"/>
  <c r="W306" s="1"/>
  <c r="J305"/>
  <c r="W305" s="1"/>
  <c r="J304"/>
  <c r="W304" s="1"/>
  <c r="J303"/>
  <c r="W303" s="1"/>
  <c r="J302"/>
  <c r="W302" s="1"/>
  <c r="J301"/>
  <c r="W301" s="1"/>
  <c r="J300"/>
  <c r="W300" s="1"/>
  <c r="J299"/>
  <c r="W299" s="1"/>
  <c r="J298"/>
  <c r="W298" s="1"/>
  <c r="J297"/>
  <c r="W297" s="1"/>
  <c r="J296"/>
  <c r="W296" s="1"/>
  <c r="J295"/>
  <c r="W295" s="1"/>
  <c r="J294"/>
  <c r="W294" s="1"/>
  <c r="J293"/>
  <c r="W293" s="1"/>
  <c r="J292"/>
  <c r="W292" s="1"/>
  <c r="J291"/>
  <c r="W291" s="1"/>
  <c r="J290"/>
  <c r="W290" s="1"/>
  <c r="J289"/>
  <c r="W289" s="1"/>
  <c r="J288"/>
  <c r="W288" s="1"/>
  <c r="J287"/>
  <c r="W287" s="1"/>
  <c r="J286"/>
  <c r="W286" s="1"/>
  <c r="J285"/>
  <c r="W285" s="1"/>
  <c r="J284"/>
  <c r="W284" s="1"/>
  <c r="J283"/>
  <c r="W283" s="1"/>
  <c r="J282"/>
  <c r="W282" s="1"/>
  <c r="J281"/>
  <c r="W281" s="1"/>
  <c r="J280"/>
  <c r="W280" s="1"/>
  <c r="J279"/>
  <c r="W279" s="1"/>
  <c r="J278"/>
  <c r="W278" s="1"/>
  <c r="J277"/>
  <c r="W277" s="1"/>
  <c r="J276"/>
  <c r="W276" s="1"/>
  <c r="J275"/>
  <c r="W275" s="1"/>
  <c r="J274"/>
  <c r="W274" s="1"/>
  <c r="J273"/>
  <c r="W273" s="1"/>
  <c r="J272"/>
  <c r="W272" s="1"/>
  <c r="J271"/>
  <c r="W271" s="1"/>
  <c r="J270"/>
  <c r="W270" s="1"/>
  <c r="J269"/>
  <c r="W269" s="1"/>
  <c r="J268"/>
  <c r="W268" s="1"/>
  <c r="J267"/>
  <c r="W267" s="1"/>
  <c r="J266"/>
  <c r="W266" s="1"/>
  <c r="J265"/>
  <c r="W265" s="1"/>
  <c r="J264"/>
  <c r="W264" s="1"/>
  <c r="J263"/>
  <c r="W263" s="1"/>
  <c r="J262"/>
  <c r="W262" s="1"/>
  <c r="J261"/>
  <c r="W261" s="1"/>
  <c r="J260"/>
  <c r="W260" s="1"/>
  <c r="J259"/>
  <c r="W259" s="1"/>
  <c r="J258"/>
  <c r="W258" s="1"/>
  <c r="J257"/>
  <c r="W257" s="1"/>
  <c r="J256"/>
  <c r="W256" s="1"/>
  <c r="J255"/>
  <c r="W255" s="1"/>
  <c r="J254"/>
  <c r="W254" s="1"/>
  <c r="J253"/>
  <c r="W253" s="1"/>
  <c r="J252"/>
  <c r="W252" s="1"/>
  <c r="J251"/>
  <c r="W251" s="1"/>
  <c r="J250"/>
  <c r="W250" s="1"/>
  <c r="J249"/>
  <c r="W249" s="1"/>
  <c r="J248"/>
  <c r="W248" s="1"/>
  <c r="J247"/>
  <c r="W247" s="1"/>
  <c r="J246"/>
  <c r="W246" s="1"/>
  <c r="J245"/>
  <c r="W245" s="1"/>
  <c r="J244"/>
  <c r="W244" s="1"/>
  <c r="J243"/>
  <c r="W243" s="1"/>
  <c r="J242"/>
  <c r="W242" s="1"/>
  <c r="J241"/>
  <c r="W241" s="1"/>
  <c r="J240"/>
  <c r="W240" s="1"/>
  <c r="J239"/>
  <c r="W239" s="1"/>
  <c r="J238"/>
  <c r="W238" s="1"/>
  <c r="J237"/>
  <c r="W237" s="1"/>
  <c r="J236"/>
  <c r="W236" s="1"/>
  <c r="J235"/>
  <c r="W235" s="1"/>
  <c r="J234"/>
  <c r="W234" s="1"/>
  <c r="J233"/>
  <c r="W233" s="1"/>
  <c r="J232"/>
  <c r="W232" s="1"/>
  <c r="J231"/>
  <c r="W231" s="1"/>
  <c r="J230"/>
  <c r="W230" s="1"/>
  <c r="J229"/>
  <c r="W229" s="1"/>
  <c r="J228"/>
  <c r="W228" s="1"/>
  <c r="J227"/>
  <c r="W227" s="1"/>
  <c r="J226"/>
  <c r="W226" s="1"/>
  <c r="J225"/>
  <c r="W225" s="1"/>
  <c r="J224"/>
  <c r="W224" s="1"/>
  <c r="J223"/>
  <c r="W223" s="1"/>
  <c r="J222"/>
  <c r="W222" s="1"/>
  <c r="J221"/>
  <c r="W221" s="1"/>
  <c r="J220"/>
  <c r="W220" s="1"/>
  <c r="J219"/>
  <c r="W219" s="1"/>
  <c r="J218"/>
  <c r="W218" s="1"/>
  <c r="J217"/>
  <c r="W217" s="1"/>
  <c r="J216"/>
  <c r="W216" s="1"/>
  <c r="J215"/>
  <c r="W215" s="1"/>
  <c r="J214"/>
  <c r="W214" s="1"/>
  <c r="J213"/>
  <c r="W213" s="1"/>
  <c r="J212"/>
  <c r="W212" s="1"/>
  <c r="J211"/>
  <c r="W211" s="1"/>
  <c r="J210"/>
  <c r="W210" s="1"/>
  <c r="J209"/>
  <c r="W209" s="1"/>
  <c r="J208"/>
  <c r="W208" s="1"/>
  <c r="J207"/>
  <c r="W207" s="1"/>
  <c r="J206"/>
  <c r="W206" s="1"/>
  <c r="J205"/>
  <c r="W205" s="1"/>
  <c r="J204"/>
  <c r="W204" s="1"/>
  <c r="J203"/>
  <c r="W203" s="1"/>
  <c r="J202"/>
  <c r="W202" s="1"/>
  <c r="J201"/>
  <c r="W201" s="1"/>
  <c r="J200"/>
  <c r="W200" s="1"/>
  <c r="J199"/>
  <c r="W199" s="1"/>
  <c r="J198"/>
  <c r="W198" s="1"/>
  <c r="J197"/>
  <c r="W197" s="1"/>
  <c r="J196"/>
  <c r="W196" s="1"/>
  <c r="J195"/>
  <c r="W195" s="1"/>
  <c r="J194"/>
  <c r="W194" s="1"/>
  <c r="J193"/>
  <c r="W193" s="1"/>
  <c r="J192"/>
  <c r="W192" s="1"/>
  <c r="J191"/>
  <c r="W191" s="1"/>
  <c r="J190"/>
  <c r="W190" s="1"/>
  <c r="J189"/>
  <c r="W189" s="1"/>
  <c r="J188"/>
  <c r="W188" s="1"/>
  <c r="J187"/>
  <c r="W187" s="1"/>
  <c r="J186"/>
  <c r="W186" s="1"/>
  <c r="J185"/>
  <c r="W185" s="1"/>
  <c r="J184"/>
  <c r="W184" s="1"/>
  <c r="J183"/>
  <c r="W183" s="1"/>
  <c r="J182"/>
  <c r="W182" s="1"/>
  <c r="J181"/>
  <c r="W181" s="1"/>
  <c r="J180"/>
  <c r="W180" s="1"/>
  <c r="J179"/>
  <c r="W179" s="1"/>
  <c r="J178"/>
  <c r="W178" s="1"/>
  <c r="J177"/>
  <c r="W177" s="1"/>
  <c r="J176"/>
  <c r="W176" s="1"/>
  <c r="J175"/>
  <c r="W175" s="1"/>
  <c r="J174"/>
  <c r="W174" s="1"/>
  <c r="J173"/>
  <c r="W173" s="1"/>
  <c r="J172"/>
  <c r="W172" s="1"/>
  <c r="J171"/>
  <c r="W171" s="1"/>
  <c r="J170"/>
  <c r="W170" s="1"/>
  <c r="J169"/>
  <c r="W169" s="1"/>
  <c r="J168"/>
  <c r="W168" s="1"/>
  <c r="J167"/>
  <c r="W167" s="1"/>
  <c r="J166"/>
  <c r="W166" s="1"/>
  <c r="J165"/>
  <c r="W165" s="1"/>
  <c r="J164"/>
  <c r="W164" s="1"/>
  <c r="J163"/>
  <c r="W163" s="1"/>
  <c r="J162"/>
  <c r="W162" s="1"/>
  <c r="J161"/>
  <c r="W161" s="1"/>
  <c r="J160"/>
  <c r="W160" s="1"/>
  <c r="J159"/>
  <c r="W159" s="1"/>
  <c r="J158"/>
  <c r="W158" s="1"/>
  <c r="J157"/>
  <c r="W157" s="1"/>
  <c r="J156"/>
  <c r="W156" s="1"/>
  <c r="J155"/>
  <c r="W155" s="1"/>
  <c r="J154"/>
  <c r="W154" s="1"/>
  <c r="J153"/>
  <c r="W153" s="1"/>
  <c r="J152"/>
  <c r="W152" s="1"/>
  <c r="J151"/>
  <c r="W151" s="1"/>
  <c r="J150"/>
  <c r="W150" s="1"/>
  <c r="J149"/>
  <c r="W149" s="1"/>
  <c r="J148"/>
  <c r="W148" s="1"/>
  <c r="J147"/>
  <c r="W147" s="1"/>
  <c r="J146"/>
  <c r="W146" s="1"/>
  <c r="J145"/>
  <c r="W145" s="1"/>
  <c r="J144"/>
  <c r="W144" s="1"/>
  <c r="J143"/>
  <c r="W143" s="1"/>
  <c r="J142"/>
  <c r="W142" s="1"/>
  <c r="J141"/>
  <c r="W141" s="1"/>
  <c r="J140"/>
  <c r="W140" s="1"/>
  <c r="J139"/>
  <c r="W139" s="1"/>
  <c r="J138"/>
  <c r="W138" s="1"/>
  <c r="J137"/>
  <c r="W137" s="1"/>
  <c r="J136"/>
  <c r="W136" s="1"/>
  <c r="J135"/>
  <c r="W135" s="1"/>
  <c r="J134"/>
  <c r="W134" s="1"/>
  <c r="J133"/>
  <c r="W133" s="1"/>
  <c r="J132"/>
  <c r="W132" s="1"/>
  <c r="J131"/>
  <c r="W131" s="1"/>
  <c r="J130"/>
  <c r="W130" s="1"/>
  <c r="J129"/>
  <c r="W129" s="1"/>
  <c r="J128"/>
  <c r="W128" s="1"/>
  <c r="J127"/>
  <c r="W127" s="1"/>
  <c r="J126"/>
  <c r="W126" s="1"/>
  <c r="J125"/>
  <c r="W125" s="1"/>
  <c r="J124"/>
  <c r="W124" s="1"/>
  <c r="J123"/>
  <c r="W123" s="1"/>
  <c r="J122"/>
  <c r="W122" s="1"/>
  <c r="J121"/>
  <c r="W121" s="1"/>
  <c r="J120"/>
  <c r="W120" s="1"/>
  <c r="J119"/>
  <c r="W119" s="1"/>
  <c r="J118"/>
  <c r="W118" s="1"/>
  <c r="J117"/>
  <c r="W117" s="1"/>
  <c r="J116"/>
  <c r="W116" s="1"/>
  <c r="J115"/>
  <c r="W115" s="1"/>
  <c r="J114"/>
  <c r="W114" s="1"/>
  <c r="J113"/>
  <c r="W113" s="1"/>
  <c r="J112"/>
  <c r="W112" s="1"/>
  <c r="J111"/>
  <c r="W111" s="1"/>
  <c r="J110"/>
  <c r="W110" s="1"/>
  <c r="J109"/>
  <c r="W109" s="1"/>
  <c r="J108"/>
  <c r="W108" s="1"/>
  <c r="J107"/>
  <c r="W107" s="1"/>
  <c r="J106"/>
  <c r="W106" s="1"/>
  <c r="J105"/>
  <c r="W105" s="1"/>
  <c r="J104"/>
  <c r="W104" s="1"/>
  <c r="J103"/>
  <c r="W103" s="1"/>
  <c r="J102"/>
  <c r="W102" s="1"/>
  <c r="J101"/>
  <c r="W101" s="1"/>
  <c r="J100"/>
  <c r="W100" s="1"/>
  <c r="J99"/>
  <c r="W99" s="1"/>
  <c r="J98"/>
  <c r="W98" s="1"/>
  <c r="J97"/>
  <c r="W97" s="1"/>
  <c r="J96"/>
  <c r="W96" s="1"/>
  <c r="J95"/>
  <c r="W95" s="1"/>
  <c r="J94"/>
  <c r="W94" s="1"/>
  <c r="J93"/>
  <c r="W93" s="1"/>
  <c r="J92"/>
  <c r="W92" s="1"/>
  <c r="J91"/>
  <c r="W91" s="1"/>
  <c r="J90"/>
  <c r="W90" s="1"/>
  <c r="J89"/>
  <c r="W89" s="1"/>
  <c r="J88"/>
  <c r="W88" s="1"/>
  <c r="J87"/>
  <c r="W87" s="1"/>
  <c r="J86"/>
  <c r="W86" s="1"/>
  <c r="J85"/>
  <c r="W85" s="1"/>
  <c r="J84"/>
  <c r="W84" s="1"/>
  <c r="J83"/>
  <c r="W83" s="1"/>
  <c r="J82"/>
  <c r="W82" s="1"/>
  <c r="J81"/>
  <c r="W81" s="1"/>
  <c r="J80"/>
  <c r="W80" s="1"/>
  <c r="J79"/>
  <c r="W79" s="1"/>
  <c r="J78"/>
  <c r="W78" s="1"/>
  <c r="J77"/>
  <c r="W77" s="1"/>
  <c r="J76"/>
  <c r="W76" s="1"/>
  <c r="J75"/>
  <c r="W75" s="1"/>
  <c r="J74"/>
  <c r="W74" s="1"/>
  <c r="J73"/>
  <c r="W73" s="1"/>
  <c r="J72"/>
  <c r="W72" s="1"/>
  <c r="J71"/>
  <c r="W71" s="1"/>
  <c r="J70"/>
  <c r="W70" s="1"/>
  <c r="J69"/>
  <c r="W69" s="1"/>
  <c r="J68"/>
  <c r="W68" s="1"/>
  <c r="J67"/>
  <c r="W67" s="1"/>
  <c r="J66"/>
  <c r="W66" s="1"/>
  <c r="J65"/>
  <c r="W65" s="1"/>
  <c r="J64"/>
  <c r="W64" s="1"/>
  <c r="J63"/>
  <c r="W63" s="1"/>
  <c r="J62"/>
  <c r="W62" s="1"/>
  <c r="J61"/>
  <c r="W61" s="1"/>
  <c r="J60"/>
  <c r="W60" s="1"/>
  <c r="J59"/>
  <c r="W59" s="1"/>
  <c r="J58"/>
  <c r="W58" s="1"/>
  <c r="J57"/>
  <c r="W57" s="1"/>
  <c r="J56"/>
  <c r="W56" s="1"/>
  <c r="J55"/>
  <c r="W55" s="1"/>
  <c r="J54"/>
  <c r="W54" s="1"/>
  <c r="J53"/>
  <c r="W53" s="1"/>
  <c r="J52"/>
  <c r="W52" s="1"/>
  <c r="J51"/>
  <c r="W51" s="1"/>
  <c r="J50"/>
  <c r="W50" s="1"/>
  <c r="J49"/>
  <c r="W49" s="1"/>
  <c r="J48"/>
  <c r="W48" s="1"/>
  <c r="J47"/>
  <c r="W47" s="1"/>
  <c r="J46"/>
  <c r="W46" s="1"/>
  <c r="J45"/>
  <c r="W45" s="1"/>
  <c r="J44"/>
  <c r="W44" s="1"/>
  <c r="J43"/>
  <c r="W43" s="1"/>
  <c r="J42"/>
  <c r="W42" s="1"/>
  <c r="J41"/>
  <c r="W41" s="1"/>
  <c r="J40"/>
  <c r="W40" s="1"/>
  <c r="J39"/>
  <c r="W39" s="1"/>
  <c r="J38"/>
  <c r="W38" s="1"/>
  <c r="J37"/>
  <c r="W37" s="1"/>
  <c r="J36"/>
  <c r="W36" s="1"/>
  <c r="J35"/>
  <c r="W35" s="1"/>
  <c r="J34"/>
  <c r="W34" s="1"/>
  <c r="J33"/>
  <c r="W33" s="1"/>
  <c r="J32"/>
  <c r="W32" s="1"/>
  <c r="J31"/>
  <c r="W31" s="1"/>
  <c r="J30"/>
  <c r="W30" s="1"/>
  <c r="J29"/>
  <c r="W29" s="1"/>
  <c r="J28"/>
  <c r="W28" s="1"/>
  <c r="J27"/>
  <c r="W27" s="1"/>
  <c r="J26"/>
  <c r="W26" s="1"/>
  <c r="J25"/>
  <c r="W25" s="1"/>
  <c r="J24"/>
  <c r="W24" s="1"/>
  <c r="J23"/>
  <c r="W23" s="1"/>
  <c r="J22"/>
  <c r="W22" s="1"/>
  <c r="J21"/>
  <c r="W21" s="1"/>
  <c r="J20"/>
  <c r="W20" s="1"/>
  <c r="J19"/>
  <c r="W19" s="1"/>
  <c r="J18"/>
  <c r="W18" s="1"/>
  <c r="J17"/>
  <c r="W17" s="1"/>
  <c r="J16"/>
  <c r="W16" s="1"/>
  <c r="J15"/>
  <c r="W15" s="1"/>
  <c r="J14"/>
  <c r="W14" s="1"/>
  <c r="J13"/>
  <c r="W13" s="1"/>
  <c r="J12"/>
  <c r="W12" s="1"/>
  <c r="J11"/>
  <c r="W11" s="1"/>
  <c r="J10"/>
  <c r="W10" s="1"/>
  <c r="J9"/>
  <c r="W9" s="1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G457"/>
  <c r="T457" s="1"/>
  <c r="J457" i="4"/>
  <c r="G456" i="10"/>
  <c r="J456" i="4"/>
  <c r="G455" i="10"/>
  <c r="T455" s="1"/>
  <c r="J455" i="4"/>
  <c r="G454" i="10"/>
  <c r="J454" i="4"/>
  <c r="G453" i="10"/>
  <c r="T453" s="1"/>
  <c r="J453" i="4"/>
  <c r="G452" i="10"/>
  <c r="T452" s="1"/>
  <c r="J452" i="4"/>
  <c r="G451" i="10"/>
  <c r="T451" s="1"/>
  <c r="J451" i="4"/>
  <c r="G450" i="10"/>
  <c r="T450" s="1"/>
  <c r="J450" i="4"/>
  <c r="G449" i="10"/>
  <c r="T449" s="1"/>
  <c r="J449" i="4"/>
  <c r="G448" i="10"/>
  <c r="T448" s="1"/>
  <c r="J448" i="4"/>
  <c r="G447" i="10"/>
  <c r="T447" s="1"/>
  <c r="J447" i="4"/>
  <c r="G446" i="10"/>
  <c r="T446" s="1"/>
  <c r="J446" i="4"/>
  <c r="G445" i="10"/>
  <c r="T445" s="1"/>
  <c r="J445" i="4"/>
  <c r="G444" i="10"/>
  <c r="T444" s="1"/>
  <c r="J444" i="4"/>
  <c r="G443" i="10"/>
  <c r="T443" s="1"/>
  <c r="J443" i="4"/>
  <c r="G442" i="10"/>
  <c r="T442" s="1"/>
  <c r="J442" i="4"/>
  <c r="G441" i="10"/>
  <c r="J441" i="4"/>
  <c r="G440" i="10"/>
  <c r="T440" s="1"/>
  <c r="J440" i="4"/>
  <c r="G439" i="10"/>
  <c r="T439" s="1"/>
  <c r="J439" i="4"/>
  <c r="G438" i="10"/>
  <c r="T438" s="1"/>
  <c r="J438" i="4"/>
  <c r="G437" i="10"/>
  <c r="T437" s="1"/>
  <c r="J437" i="4"/>
  <c r="G436" i="10"/>
  <c r="T436" s="1"/>
  <c r="J436" i="4"/>
  <c r="G435" i="10"/>
  <c r="T435" s="1"/>
  <c r="J435" i="4"/>
  <c r="G434" i="10"/>
  <c r="T434" s="1"/>
  <c r="J434" i="4"/>
  <c r="G433" i="10"/>
  <c r="T433" s="1"/>
  <c r="J433" i="4"/>
  <c r="G432" i="10"/>
  <c r="T432" s="1"/>
  <c r="J432" i="4"/>
  <c r="G431" i="10"/>
  <c r="T431" s="1"/>
  <c r="J431" i="4"/>
  <c r="G430" i="10"/>
  <c r="T430" s="1"/>
  <c r="J430" i="4"/>
  <c r="G429" i="10"/>
  <c r="T429" s="1"/>
  <c r="J429" i="4"/>
  <c r="G428" i="10"/>
  <c r="J428" i="4"/>
  <c r="G427" i="10"/>
  <c r="T427" s="1"/>
  <c r="J427" i="4"/>
  <c r="G426" i="10"/>
  <c r="J426" i="4"/>
  <c r="G425" i="10"/>
  <c r="T425" s="1"/>
  <c r="J425" i="4"/>
  <c r="G424" i="10"/>
  <c r="T424" s="1"/>
  <c r="J424" i="4"/>
  <c r="G423" i="10"/>
  <c r="T423" s="1"/>
  <c r="J423" i="4"/>
  <c r="G422" i="10"/>
  <c r="T422" s="1"/>
  <c r="J422" i="4"/>
  <c r="G421" i="10"/>
  <c r="T421" s="1"/>
  <c r="J421" i="4"/>
  <c r="G420" i="10"/>
  <c r="T420" s="1"/>
  <c r="J420" i="4"/>
  <c r="G419" i="10"/>
  <c r="T419" s="1"/>
  <c r="J419" i="4"/>
  <c r="G418" i="10"/>
  <c r="T418" s="1"/>
  <c r="J418" i="4"/>
  <c r="G417" i="10"/>
  <c r="J417" i="4"/>
  <c r="G416" i="10"/>
  <c r="T416" s="1"/>
  <c r="J416" i="4"/>
  <c r="G415" i="10"/>
  <c r="J415" i="4"/>
  <c r="G414" i="10"/>
  <c r="T414" s="1"/>
  <c r="J414" i="4"/>
  <c r="G413" i="10"/>
  <c r="T413" s="1"/>
  <c r="J413" i="4"/>
  <c r="G412" i="10"/>
  <c r="T412" s="1"/>
  <c r="J412" i="4"/>
  <c r="G411" i="10"/>
  <c r="T411" s="1"/>
  <c r="J411" i="4"/>
  <c r="G410" i="10"/>
  <c r="T410" s="1"/>
  <c r="J410" i="4"/>
  <c r="G409" i="10"/>
  <c r="T409" s="1"/>
  <c r="J409" i="4"/>
  <c r="G408" i="10"/>
  <c r="T408" s="1"/>
  <c r="J408" i="4"/>
  <c r="G407" i="10"/>
  <c r="T407" s="1"/>
  <c r="J407" i="4"/>
  <c r="G406" i="10"/>
  <c r="T406" s="1"/>
  <c r="J406" i="4"/>
  <c r="G405" i="10"/>
  <c r="T405" s="1"/>
  <c r="J405" i="4"/>
  <c r="G404" i="10"/>
  <c r="J404" i="4"/>
  <c r="G403" i="10"/>
  <c r="T403" s="1"/>
  <c r="J403" i="4"/>
  <c r="G402" i="10"/>
  <c r="T402" s="1"/>
  <c r="J402" i="4"/>
  <c r="G401" i="10"/>
  <c r="J401" i="4"/>
  <c r="G400" i="10"/>
  <c r="T400" s="1"/>
  <c r="J400" i="4"/>
  <c r="G399" i="10"/>
  <c r="J399" i="4"/>
  <c r="G398" i="10"/>
  <c r="J398" i="4"/>
  <c r="G397" i="10"/>
  <c r="T397" s="1"/>
  <c r="J397" i="4"/>
  <c r="G396" i="10"/>
  <c r="T396" s="1"/>
  <c r="J396" i="4"/>
  <c r="G395" i="10"/>
  <c r="T395" s="1"/>
  <c r="J395" i="4"/>
  <c r="G394" i="10"/>
  <c r="T394" s="1"/>
  <c r="J394" i="4"/>
  <c r="G393" i="10"/>
  <c r="T393" s="1"/>
  <c r="J393" i="4"/>
  <c r="G392" i="10"/>
  <c r="J392" i="4"/>
  <c r="G391" i="10"/>
  <c r="T391" s="1"/>
  <c r="J391" i="4"/>
  <c r="G390" i="10"/>
  <c r="J390" i="4"/>
  <c r="G389" i="10"/>
  <c r="T389" s="1"/>
  <c r="J385" i="4"/>
  <c r="G388" i="10"/>
  <c r="T388" s="1"/>
  <c r="J389" i="4"/>
  <c r="G387" i="10"/>
  <c r="T387" s="1"/>
  <c r="J388" i="4"/>
  <c r="G386" i="10"/>
  <c r="T386" s="1"/>
  <c r="J387" i="4"/>
  <c r="G385" i="10"/>
  <c r="J386" i="4"/>
  <c r="G384" i="10"/>
  <c r="T384" s="1"/>
  <c r="J384" i="4"/>
  <c r="G383" i="10"/>
  <c r="T383" s="1"/>
  <c r="J383" i="4"/>
  <c r="G382" i="10"/>
  <c r="J382" i="4"/>
  <c r="G381" i="10"/>
  <c r="T381" s="1"/>
  <c r="J381" i="4"/>
  <c r="G380" i="10"/>
  <c r="J380" i="4"/>
  <c r="G379" i="10"/>
  <c r="T379" s="1"/>
  <c r="J379" i="4"/>
  <c r="G378" i="10"/>
  <c r="T378" s="1"/>
  <c r="J378" i="4"/>
  <c r="G377" i="10"/>
  <c r="T377" s="1"/>
  <c r="J377" i="4"/>
  <c r="G376" i="10"/>
  <c r="T376" s="1"/>
  <c r="J376" i="4"/>
  <c r="G375" i="10"/>
  <c r="T375" s="1"/>
  <c r="J375" i="4"/>
  <c r="G374" i="10"/>
  <c r="T374" s="1"/>
  <c r="J374" i="4"/>
  <c r="G373" i="10"/>
  <c r="T373" s="1"/>
  <c r="J373" i="4"/>
  <c r="G372" i="10"/>
  <c r="T372" s="1"/>
  <c r="J372" i="4"/>
  <c r="G371" i="10"/>
  <c r="T371" s="1"/>
  <c r="J371" i="4"/>
  <c r="G370" i="10"/>
  <c r="T370" s="1"/>
  <c r="J365" i="4"/>
  <c r="G369" i="10"/>
  <c r="J370" i="4"/>
  <c r="G368" i="10"/>
  <c r="T368" s="1"/>
  <c r="J369" i="4"/>
  <c r="G367" i="10"/>
  <c r="T367" s="1"/>
  <c r="J368" i="4"/>
  <c r="G366" i="10"/>
  <c r="J367" i="4"/>
  <c r="G365" i="10"/>
  <c r="T365" s="1"/>
  <c r="J366" i="4"/>
  <c r="G364" i="10"/>
  <c r="T364" s="1"/>
  <c r="J363" i="4"/>
  <c r="G363" i="10"/>
  <c r="T363" s="1"/>
  <c r="J364" i="4"/>
  <c r="G362" i="10"/>
  <c r="T362" s="1"/>
  <c r="J362" i="4"/>
  <c r="G361" i="10"/>
  <c r="T361" s="1"/>
  <c r="J361" i="4"/>
  <c r="G360" i="10"/>
  <c r="T360" s="1"/>
  <c r="J360" i="4"/>
  <c r="G359" i="10"/>
  <c r="T359" s="1"/>
  <c r="J359" i="4"/>
  <c r="G358" i="10"/>
  <c r="T358" s="1"/>
  <c r="J358" i="4"/>
  <c r="G357" i="10"/>
  <c r="T357" s="1"/>
  <c r="J357" i="4"/>
  <c r="G356" i="10"/>
  <c r="J356" i="4"/>
  <c r="G355" i="10"/>
  <c r="T355" s="1"/>
  <c r="J355" i="4"/>
  <c r="G354" i="10"/>
  <c r="J328" i="4"/>
  <c r="G353" i="10"/>
  <c r="T353" s="1"/>
  <c r="J354" i="4"/>
  <c r="G352" i="10"/>
  <c r="T352" s="1"/>
  <c r="J353" i="4"/>
  <c r="G351" i="10"/>
  <c r="T351" s="1"/>
  <c r="J352" i="4"/>
  <c r="G350" i="10"/>
  <c r="T350" s="1"/>
  <c r="J351" i="4"/>
  <c r="G349" i="10"/>
  <c r="T349" s="1"/>
  <c r="J350" i="4"/>
  <c r="G348" i="10"/>
  <c r="T348" s="1"/>
  <c r="J349" i="4"/>
  <c r="G347" i="10"/>
  <c r="T347" s="1"/>
  <c r="J348" i="4"/>
  <c r="G346" i="10"/>
  <c r="T346" s="1"/>
  <c r="J347" i="4"/>
  <c r="G345" i="10"/>
  <c r="T345" s="1"/>
  <c r="J346" i="4"/>
  <c r="G344" i="10"/>
  <c r="J345" i="4"/>
  <c r="G343" i="10"/>
  <c r="T343" s="1"/>
  <c r="J344" i="4"/>
  <c r="G342" i="10"/>
  <c r="T342" s="1"/>
  <c r="J343" i="4"/>
  <c r="G341" i="10"/>
  <c r="T341" s="1"/>
  <c r="J342" i="4"/>
  <c r="G340" i="10"/>
  <c r="T340" s="1"/>
  <c r="J341" i="4"/>
  <c r="G339" i="10"/>
  <c r="J340" i="4"/>
  <c r="G338" i="10"/>
  <c r="T338" s="1"/>
  <c r="J338" i="4"/>
  <c r="G337" i="10"/>
  <c r="T337" s="1"/>
  <c r="J339" i="4"/>
  <c r="G336" i="10"/>
  <c r="J337" i="4"/>
  <c r="G335" i="10"/>
  <c r="T335" s="1"/>
  <c r="J336" i="4"/>
  <c r="G334" i="10"/>
  <c r="T334" s="1"/>
  <c r="J335" i="4"/>
  <c r="G333" i="10"/>
  <c r="J334" i="4"/>
  <c r="G332" i="10"/>
  <c r="T332" s="1"/>
  <c r="J333" i="4"/>
  <c r="G331" i="10"/>
  <c r="T331" s="1"/>
  <c r="J332" i="4"/>
  <c r="G330" i="10"/>
  <c r="J331" i="4"/>
  <c r="G329" i="10"/>
  <c r="T329" s="1"/>
  <c r="J330" i="4"/>
  <c r="G328" i="10"/>
  <c r="T328" s="1"/>
  <c r="J329" i="4"/>
  <c r="G327" i="10"/>
  <c r="T327" s="1"/>
  <c r="J327" i="4"/>
  <c r="G326" i="10"/>
  <c r="T326" s="1"/>
  <c r="J325" i="4"/>
  <c r="G325" i="10"/>
  <c r="T325" s="1"/>
  <c r="J326" i="4"/>
  <c r="G324" i="10"/>
  <c r="T324" s="1"/>
  <c r="J324" i="4"/>
  <c r="G323" i="10"/>
  <c r="T323" s="1"/>
  <c r="J323" i="4"/>
  <c r="G322" i="10"/>
  <c r="T322" s="1"/>
  <c r="J322" i="4"/>
  <c r="G321" i="10"/>
  <c r="T321" s="1"/>
  <c r="J321" i="4"/>
  <c r="G320" i="10"/>
  <c r="T320" s="1"/>
  <c r="J320" i="4"/>
  <c r="G319" i="10"/>
  <c r="T319" s="1"/>
  <c r="J319" i="4"/>
  <c r="G318" i="10"/>
  <c r="J318" i="4"/>
  <c r="G317" i="10"/>
  <c r="T317" s="1"/>
  <c r="J317" i="4"/>
  <c r="G316" i="10"/>
  <c r="J316" i="4"/>
  <c r="G315" i="10"/>
  <c r="J315" i="4"/>
  <c r="G314" i="10"/>
  <c r="T314" s="1"/>
  <c r="J314" i="4"/>
  <c r="G313" i="10"/>
  <c r="T313" s="1"/>
  <c r="J313" i="4"/>
  <c r="G312" i="10"/>
  <c r="T312" s="1"/>
  <c r="J312" i="4"/>
  <c r="G311" i="10"/>
  <c r="T311" s="1"/>
  <c r="J311" i="4"/>
  <c r="G310" i="10"/>
  <c r="J310" i="4"/>
  <c r="G309" i="10"/>
  <c r="T309" s="1"/>
  <c r="J309" i="4"/>
  <c r="G308" i="10"/>
  <c r="T308" s="1"/>
  <c r="J308" i="4"/>
  <c r="G307" i="10"/>
  <c r="T307" s="1"/>
  <c r="J307" i="4"/>
  <c r="G306" i="10"/>
  <c r="T306" s="1"/>
  <c r="J306" i="4"/>
  <c r="G305" i="10"/>
  <c r="J305" i="4"/>
  <c r="G304" i="10"/>
  <c r="T304" s="1"/>
  <c r="J304" i="4"/>
  <c r="G303" i="10"/>
  <c r="J303" i="4"/>
  <c r="G302" i="10"/>
  <c r="T302" s="1"/>
  <c r="J302" i="4"/>
  <c r="G301" i="10"/>
  <c r="T301" s="1"/>
  <c r="J301" i="4"/>
  <c r="G300" i="10"/>
  <c r="J300" i="4"/>
  <c r="G299" i="10"/>
  <c r="J299" i="4"/>
  <c r="G298" i="10"/>
  <c r="J298" i="4"/>
  <c r="G297" i="10"/>
  <c r="J297" i="4"/>
  <c r="G296" i="10"/>
  <c r="T296" s="1"/>
  <c r="J295" i="4"/>
  <c r="G295" i="10"/>
  <c r="J296" i="4"/>
  <c r="G294" i="10"/>
  <c r="T294" s="1"/>
  <c r="J294" i="4"/>
  <c r="G293" i="10"/>
  <c r="T293" s="1"/>
  <c r="J293" i="4"/>
  <c r="G292" i="10"/>
  <c r="J292" i="4"/>
  <c r="G291" i="10"/>
  <c r="T291" s="1"/>
  <c r="J291" i="4"/>
  <c r="G290" i="10"/>
  <c r="T290" s="1"/>
  <c r="J290" i="4"/>
  <c r="G289" i="10"/>
  <c r="J289" i="4"/>
  <c r="G288" i="10"/>
  <c r="T288" s="1"/>
  <c r="J288" i="4"/>
  <c r="G287" i="10"/>
  <c r="T287" s="1"/>
  <c r="J287" i="4"/>
  <c r="G286" i="10"/>
  <c r="T286" s="1"/>
  <c r="J286" i="4"/>
  <c r="G285" i="10"/>
  <c r="T285" s="1"/>
  <c r="J285" i="4"/>
  <c r="G284" i="10"/>
  <c r="J284" i="4"/>
  <c r="G283" i="10"/>
  <c r="J283" i="4"/>
  <c r="G282" i="10"/>
  <c r="T282" s="1"/>
  <c r="J282" i="4"/>
  <c r="G281" i="10"/>
  <c r="J281" i="4"/>
  <c r="G280" i="10"/>
  <c r="T280" s="1"/>
  <c r="J280" i="4"/>
  <c r="G279" i="10"/>
  <c r="T279" s="1"/>
  <c r="J279" i="4"/>
  <c r="G278" i="10"/>
  <c r="J278" i="4"/>
  <c r="G277" i="10"/>
  <c r="J277" i="4"/>
  <c r="G276" i="10"/>
  <c r="T276" s="1"/>
  <c r="J276" i="4"/>
  <c r="G275" i="10"/>
  <c r="J275" i="4"/>
  <c r="G274" i="10"/>
  <c r="T274" s="1"/>
  <c r="J274" i="4"/>
  <c r="G273" i="10"/>
  <c r="T273" s="1"/>
  <c r="J273" i="4"/>
  <c r="G272" i="10"/>
  <c r="T272" s="1"/>
  <c r="J272" i="4"/>
  <c r="G271" i="10"/>
  <c r="J271" i="4"/>
  <c r="G270" i="10"/>
  <c r="J270" i="4"/>
  <c r="G269" i="10"/>
  <c r="T269" s="1"/>
  <c r="J269" i="4"/>
  <c r="G268" i="10"/>
  <c r="T268" s="1"/>
  <c r="J268" i="4"/>
  <c r="G267" i="10"/>
  <c r="T267" s="1"/>
  <c r="J267" i="4"/>
  <c r="G266" i="10"/>
  <c r="T266" s="1"/>
  <c r="J266" i="4"/>
  <c r="G265" i="10"/>
  <c r="T265" s="1"/>
  <c r="J265" i="4"/>
  <c r="G264" i="10"/>
  <c r="T264" s="1"/>
  <c r="J264" i="4"/>
  <c r="G263" i="10"/>
  <c r="T263" s="1"/>
  <c r="J263" i="4"/>
  <c r="G262" i="10"/>
  <c r="J262" i="4"/>
  <c r="G261" i="10"/>
  <c r="T261" s="1"/>
  <c r="J261" i="4"/>
  <c r="G260" i="10"/>
  <c r="T260" s="1"/>
  <c r="J260" i="4"/>
  <c r="G259" i="10"/>
  <c r="T259" s="1"/>
  <c r="J259" i="4"/>
  <c r="G258" i="10"/>
  <c r="J258" i="4"/>
  <c r="G257" i="10"/>
  <c r="T257" s="1"/>
  <c r="J257" i="4"/>
  <c r="G256" i="10"/>
  <c r="J256" i="4"/>
  <c r="G255" i="10"/>
  <c r="T255" s="1"/>
  <c r="J255" i="4"/>
  <c r="G254" i="10"/>
  <c r="J254" i="4"/>
  <c r="G253" i="10"/>
  <c r="T253" s="1"/>
  <c r="J253" i="4"/>
  <c r="G252" i="10"/>
  <c r="J252" i="4"/>
  <c r="G251" i="10"/>
  <c r="T251" s="1"/>
  <c r="J251" i="4"/>
  <c r="G250" i="10"/>
  <c r="J250" i="4"/>
  <c r="G249" i="10"/>
  <c r="T249" s="1"/>
  <c r="J249" i="4"/>
  <c r="G248" i="10"/>
  <c r="J248" i="4"/>
  <c r="G247" i="10"/>
  <c r="T247" s="1"/>
  <c r="J247" i="4"/>
  <c r="G246" i="10"/>
  <c r="J246" i="4"/>
  <c r="G245" i="10"/>
  <c r="J245" i="4"/>
  <c r="G244" i="10"/>
  <c r="T244" s="1"/>
  <c r="J244" i="4"/>
  <c r="G243" i="10"/>
  <c r="T243" s="1"/>
  <c r="J243" i="4"/>
  <c r="G242" i="10"/>
  <c r="T242" s="1"/>
  <c r="J242" i="4"/>
  <c r="G241" i="10"/>
  <c r="J241" i="4"/>
  <c r="G240" i="10"/>
  <c r="T240" s="1"/>
  <c r="J240" i="4"/>
  <c r="G239" i="10"/>
  <c r="T239" s="1"/>
  <c r="J239" i="4"/>
  <c r="G238" i="10"/>
  <c r="J238" i="4"/>
  <c r="G237" i="10"/>
  <c r="T237" s="1"/>
  <c r="J237" i="4"/>
  <c r="G236" i="10"/>
  <c r="T236" s="1"/>
  <c r="J236" i="4"/>
  <c r="G235" i="10"/>
  <c r="T235" s="1"/>
  <c r="J235" i="4"/>
  <c r="G234" i="10"/>
  <c r="J234" i="4"/>
  <c r="G233" i="10"/>
  <c r="T233" s="1"/>
  <c r="J233" i="4"/>
  <c r="G232" i="10"/>
  <c r="T232" s="1"/>
  <c r="J232" i="4"/>
  <c r="G231" i="10"/>
  <c r="J231" i="4"/>
  <c r="G230" i="10"/>
  <c r="T230" s="1"/>
  <c r="J230" i="4"/>
  <c r="G229" i="10"/>
  <c r="J229" i="4"/>
  <c r="G228" i="10"/>
  <c r="T228" s="1"/>
  <c r="J228" i="4"/>
  <c r="G227" i="10"/>
  <c r="T227" s="1"/>
  <c r="J227" i="4"/>
  <c r="G226" i="10"/>
  <c r="T226" s="1"/>
  <c r="J226" i="4"/>
  <c r="G225" i="10"/>
  <c r="J225" i="4"/>
  <c r="G224" i="10"/>
  <c r="T224" s="1"/>
  <c r="J224" i="4"/>
  <c r="G223" i="10"/>
  <c r="J223" i="4"/>
  <c r="G222" i="10"/>
  <c r="T222" s="1"/>
  <c r="J222" i="4"/>
  <c r="G221" i="10"/>
  <c r="T221" s="1"/>
  <c r="J221" i="4"/>
  <c r="G220" i="10"/>
  <c r="J220" i="4"/>
  <c r="G219" i="10"/>
  <c r="T219" s="1"/>
  <c r="J219" i="4"/>
  <c r="G218" i="10"/>
  <c r="T218" s="1"/>
  <c r="J218" i="4"/>
  <c r="G217" i="10"/>
  <c r="J217" i="4"/>
  <c r="G216" i="10"/>
  <c r="T216" s="1"/>
  <c r="J216" i="4"/>
  <c r="G215" i="10"/>
  <c r="J215" i="4"/>
  <c r="G214" i="10"/>
  <c r="T214" s="1"/>
  <c r="J214" i="4"/>
  <c r="G213" i="10"/>
  <c r="T213" s="1"/>
  <c r="J213" i="4"/>
  <c r="G212" i="10"/>
  <c r="T212" s="1"/>
  <c r="J212" i="4"/>
  <c r="G211" i="10"/>
  <c r="J211" i="4"/>
  <c r="G210" i="10"/>
  <c r="T210" s="1"/>
  <c r="J210" i="4"/>
  <c r="G209" i="10"/>
  <c r="J208" i="4"/>
  <c r="G208" i="10"/>
  <c r="T208" s="1"/>
  <c r="J207" i="4"/>
  <c r="G207" i="10"/>
  <c r="T207" s="1"/>
  <c r="J206" i="4"/>
  <c r="G206" i="10"/>
  <c r="T206" s="1"/>
  <c r="J205" i="4"/>
  <c r="G205" i="10"/>
  <c r="T205" s="1"/>
  <c r="J204" i="4"/>
  <c r="G204" i="10"/>
  <c r="T204" s="1"/>
  <c r="J203" i="4"/>
  <c r="G203" i="10"/>
  <c r="T203" s="1"/>
  <c r="J202" i="4"/>
  <c r="G202" i="10"/>
  <c r="T202" s="1"/>
  <c r="J201" i="4"/>
  <c r="G201" i="10"/>
  <c r="T201" s="1"/>
  <c r="J200" i="4"/>
  <c r="G200" i="10"/>
  <c r="J199" i="4"/>
  <c r="G199" i="10"/>
  <c r="T199" s="1"/>
  <c r="J194" i="4"/>
  <c r="G198" i="10"/>
  <c r="T198" s="1"/>
  <c r="J198" i="4"/>
  <c r="G197" i="10"/>
  <c r="T197" s="1"/>
  <c r="J197" i="4"/>
  <c r="G196" i="10"/>
  <c r="T196" s="1"/>
  <c r="J196" i="4"/>
  <c r="G195" i="10"/>
  <c r="T195" s="1"/>
  <c r="J195" i="4"/>
  <c r="G194" i="10"/>
  <c r="T194" s="1"/>
  <c r="J193" i="4"/>
  <c r="G193" i="10"/>
  <c r="J192" i="4"/>
  <c r="G192" i="10"/>
  <c r="T192" s="1"/>
  <c r="J191" i="4"/>
  <c r="G191" i="10"/>
  <c r="T191" s="1"/>
  <c r="J190" i="4"/>
  <c r="G190" i="10"/>
  <c r="T190" s="1"/>
  <c r="J189" i="4"/>
  <c r="G189" i="10"/>
  <c r="T189" s="1"/>
  <c r="J188" i="4"/>
  <c r="G188" i="10"/>
  <c r="T188" s="1"/>
  <c r="J187" i="4"/>
  <c r="G187" i="10"/>
  <c r="T187" s="1"/>
  <c r="J186" i="4"/>
  <c r="G186" i="10"/>
  <c r="T186" s="1"/>
  <c r="J185" i="4"/>
  <c r="G185" i="10"/>
  <c r="J184" i="4"/>
  <c r="G184" i="10"/>
  <c r="J183" i="4"/>
  <c r="G183" i="10"/>
  <c r="T183" s="1"/>
  <c r="J182" i="4"/>
  <c r="G182" i="10"/>
  <c r="J181" i="4"/>
  <c r="G181" i="10"/>
  <c r="T181" s="1"/>
  <c r="J180" i="4"/>
  <c r="G180" i="10"/>
  <c r="T180" s="1"/>
  <c r="J179" i="4"/>
  <c r="G179" i="10"/>
  <c r="J178" i="4"/>
  <c r="G178" i="10"/>
  <c r="T178" s="1"/>
  <c r="J177" i="4"/>
  <c r="G177" i="10"/>
  <c r="T177" s="1"/>
  <c r="J176" i="4"/>
  <c r="G176" i="10"/>
  <c r="J175" i="4"/>
  <c r="G175" i="10"/>
  <c r="T175" s="1"/>
  <c r="J174" i="4"/>
  <c r="G174" i="10"/>
  <c r="J173" i="4"/>
  <c r="G173" i="10"/>
  <c r="J172" i="4"/>
  <c r="G172" i="10"/>
  <c r="T172" s="1"/>
  <c r="J171" i="4"/>
  <c r="G171" i="10"/>
  <c r="T171" s="1"/>
  <c r="J170" i="4"/>
  <c r="G170" i="10"/>
  <c r="T170" s="1"/>
  <c r="J169" i="4"/>
  <c r="G169" i="10"/>
  <c r="T169" s="1"/>
  <c r="J168" i="4"/>
  <c r="G168" i="10"/>
  <c r="T168" s="1"/>
  <c r="J167" i="4"/>
  <c r="G167" i="10"/>
  <c r="T167" s="1"/>
  <c r="J166" i="4"/>
  <c r="G166" i="10"/>
  <c r="T166" s="1"/>
  <c r="J165" i="4"/>
  <c r="G165" i="10"/>
  <c r="T165" s="1"/>
  <c r="J164" i="4"/>
  <c r="G164" i="10"/>
  <c r="T164" s="1"/>
  <c r="J163" i="4"/>
  <c r="G163" i="10"/>
  <c r="T163" s="1"/>
  <c r="J162" i="4"/>
  <c r="G162" i="10"/>
  <c r="T162" s="1"/>
  <c r="J161" i="4"/>
  <c r="G161" i="10"/>
  <c r="T161" s="1"/>
  <c r="J160" i="4"/>
  <c r="G160" i="10"/>
  <c r="T160" s="1"/>
  <c r="J159" i="4"/>
  <c r="G159" i="10"/>
  <c r="T159" s="1"/>
  <c r="J158" i="4"/>
  <c r="G158" i="10"/>
  <c r="J157" i="4"/>
  <c r="G157" i="10"/>
  <c r="J156" i="4"/>
  <c r="G156" i="10"/>
  <c r="J155" i="4"/>
  <c r="G155" i="10"/>
  <c r="J154" i="4"/>
  <c r="G154" i="10"/>
  <c r="T154" s="1"/>
  <c r="J153" i="4"/>
  <c r="G153" i="10"/>
  <c r="T153" s="1"/>
  <c r="J152" i="4"/>
  <c r="G152" i="10"/>
  <c r="J151" i="4"/>
  <c r="G151" i="10"/>
  <c r="J150" i="4"/>
  <c r="G150" i="10"/>
  <c r="T150" s="1"/>
  <c r="J149" i="4"/>
  <c r="G149" i="10"/>
  <c r="T149" s="1"/>
  <c r="J148" i="4"/>
  <c r="G148" i="10"/>
  <c r="T148" s="1"/>
  <c r="J147" i="4"/>
  <c r="G147" i="10"/>
  <c r="T147" s="1"/>
  <c r="J146" i="4"/>
  <c r="G146" i="10"/>
  <c r="T146" s="1"/>
  <c r="J145" i="4"/>
  <c r="G145" i="10"/>
  <c r="T145" s="1"/>
  <c r="J144" i="4"/>
  <c r="G144" i="10"/>
  <c r="T144" s="1"/>
  <c r="J143" i="4"/>
  <c r="G143" i="10"/>
  <c r="J142" i="4"/>
  <c r="G142" i="10"/>
  <c r="T142" s="1"/>
  <c r="J141" i="4"/>
  <c r="G141" i="10"/>
  <c r="T141" s="1"/>
  <c r="J140" i="4"/>
  <c r="G140" i="10"/>
  <c r="T140" s="1"/>
  <c r="J139" i="4"/>
  <c r="G139" i="10"/>
  <c r="J138" i="4"/>
  <c r="G138" i="10"/>
  <c r="T138" s="1"/>
  <c r="J137" i="4"/>
  <c r="G137" i="10"/>
  <c r="J136" i="4"/>
  <c r="G136" i="10"/>
  <c r="T136" s="1"/>
  <c r="J135" i="4"/>
  <c r="G135" i="10"/>
  <c r="J134" i="4"/>
  <c r="G134" i="10"/>
  <c r="J133" i="4"/>
  <c r="G133" i="10"/>
  <c r="T133" s="1"/>
  <c r="J132" i="4"/>
  <c r="G132" i="10"/>
  <c r="T132" s="1"/>
  <c r="J131" i="4"/>
  <c r="G131" i="10"/>
  <c r="J130" i="4"/>
  <c r="G130" i="10"/>
  <c r="T130" s="1"/>
  <c r="J129" i="4"/>
  <c r="G129" i="10"/>
  <c r="J128" i="4"/>
  <c r="G128" i="10"/>
  <c r="J127" i="4"/>
  <c r="G127" i="10"/>
  <c r="T127" s="1"/>
  <c r="J126" i="4"/>
  <c r="G126" i="10"/>
  <c r="J125" i="4"/>
  <c r="G125" i="10"/>
  <c r="T125" s="1"/>
  <c r="J124" i="4"/>
  <c r="G124" i="10"/>
  <c r="T124" s="1"/>
  <c r="J123" i="4"/>
  <c r="G123" i="10"/>
  <c r="T123" s="1"/>
  <c r="J122" i="4"/>
  <c r="G122" i="10"/>
  <c r="J121" i="4"/>
  <c r="G121" i="10"/>
  <c r="J120" i="4"/>
  <c r="G120" i="10"/>
  <c r="T120" s="1"/>
  <c r="J119" i="4"/>
  <c r="G119" i="10"/>
  <c r="J118" i="4"/>
  <c r="G118" i="10"/>
  <c r="T118" s="1"/>
  <c r="J117" i="4"/>
  <c r="G117" i="10"/>
  <c r="T117" s="1"/>
  <c r="J116" i="4"/>
  <c r="G116" i="10"/>
  <c r="T116" s="1"/>
  <c r="J115" i="4"/>
  <c r="G115" i="10"/>
  <c r="J114" i="4"/>
  <c r="G114" i="10"/>
  <c r="T114" s="1"/>
  <c r="J113" i="4"/>
  <c r="G113" i="10"/>
  <c r="J112" i="4"/>
  <c r="G112" i="10"/>
  <c r="T112" s="1"/>
  <c r="J111" i="4"/>
  <c r="G111" i="10"/>
  <c r="T111" s="1"/>
  <c r="J110" i="4"/>
  <c r="G110" i="10"/>
  <c r="T110" s="1"/>
  <c r="J109" i="4"/>
  <c r="G109" i="10"/>
  <c r="T109" s="1"/>
  <c r="J108" i="4"/>
  <c r="G108" i="10"/>
  <c r="T108" s="1"/>
  <c r="J107" i="4"/>
  <c r="G107" i="10"/>
  <c r="J106" i="4"/>
  <c r="G106" i="10"/>
  <c r="T106" s="1"/>
  <c r="J105" i="4"/>
  <c r="G105" i="10"/>
  <c r="J104" i="4"/>
  <c r="G104" i="10"/>
  <c r="T104" s="1"/>
  <c r="J103" i="4"/>
  <c r="G103" i="10"/>
  <c r="J102" i="4"/>
  <c r="G102" i="10"/>
  <c r="T102" s="1"/>
  <c r="J101" i="4"/>
  <c r="G101" i="10"/>
  <c r="J100" i="4"/>
  <c r="G100" i="10"/>
  <c r="T100" s="1"/>
  <c r="J99" i="4"/>
  <c r="G99" i="10"/>
  <c r="T99" s="1"/>
  <c r="J98" i="4"/>
  <c r="G98" i="10"/>
  <c r="T98" s="1"/>
  <c r="J97" i="4"/>
  <c r="G97" i="10"/>
  <c r="T97" s="1"/>
  <c r="J96" i="4"/>
  <c r="G96" i="10"/>
  <c r="T96" s="1"/>
  <c r="J95" i="4"/>
  <c r="G95" i="10"/>
  <c r="T95" s="1"/>
  <c r="J94" i="4"/>
  <c r="G94" i="10"/>
  <c r="J93" i="4"/>
  <c r="G93" i="10"/>
  <c r="T93" s="1"/>
  <c r="J92" i="4"/>
  <c r="G92" i="10"/>
  <c r="T92" s="1"/>
  <c r="J91" i="4"/>
  <c r="G91" i="10"/>
  <c r="J90" i="4"/>
  <c r="G90" i="10"/>
  <c r="T90" s="1"/>
  <c r="J89" i="4"/>
  <c r="G89" i="10"/>
  <c r="J88" i="4"/>
  <c r="G88" i="10"/>
  <c r="T88" s="1"/>
  <c r="J87" i="4"/>
  <c r="G87" i="10"/>
  <c r="J86" i="4"/>
  <c r="G86" i="10"/>
  <c r="T86" s="1"/>
  <c r="J85" i="4"/>
  <c r="G85" i="10"/>
  <c r="J84" i="4"/>
  <c r="G84" i="10"/>
  <c r="T84" s="1"/>
  <c r="J83" i="4"/>
  <c r="G83" i="10"/>
  <c r="T83" s="1"/>
  <c r="J82" i="4"/>
  <c r="G82" i="10"/>
  <c r="T82" s="1"/>
  <c r="J81" i="4"/>
  <c r="G81" i="10"/>
  <c r="T81" s="1"/>
  <c r="J80" i="4"/>
  <c r="G80" i="10"/>
  <c r="T80" s="1"/>
  <c r="J79" i="4"/>
  <c r="G79" i="10"/>
  <c r="J78" i="4"/>
  <c r="G78" i="10"/>
  <c r="T78" s="1"/>
  <c r="J77" i="4"/>
  <c r="G77" i="10"/>
  <c r="T77" s="1"/>
  <c r="J76" i="4"/>
  <c r="G76" i="10"/>
  <c r="T76" s="1"/>
  <c r="J75" i="4"/>
  <c r="G75" i="10"/>
  <c r="T75" s="1"/>
  <c r="J74" i="4"/>
  <c r="G74" i="10"/>
  <c r="T74" s="1"/>
  <c r="J73" i="4"/>
  <c r="G73" i="10"/>
  <c r="J72" i="4"/>
  <c r="G72" i="10"/>
  <c r="T72" s="1"/>
  <c r="J71" i="4"/>
  <c r="G71" i="10"/>
  <c r="J70" i="4"/>
  <c r="G70" i="10"/>
  <c r="T70" s="1"/>
  <c r="J69" i="4"/>
  <c r="G69" i="10"/>
  <c r="T69" s="1"/>
  <c r="J68" i="4"/>
  <c r="G68" i="10"/>
  <c r="T68" s="1"/>
  <c r="J67" i="4"/>
  <c r="G67" i="10"/>
  <c r="J66" i="4"/>
  <c r="G66" i="10"/>
  <c r="T66" s="1"/>
  <c r="J65" i="4"/>
  <c r="G65" i="10"/>
  <c r="T65" s="1"/>
  <c r="J64" i="4"/>
  <c r="G64" i="10"/>
  <c r="T64" s="1"/>
  <c r="J63" i="4"/>
  <c r="G63" i="10"/>
  <c r="T63" s="1"/>
  <c r="J62" i="4"/>
  <c r="G62" i="10"/>
  <c r="J61" i="4"/>
  <c r="G61" i="10"/>
  <c r="T61" s="1"/>
  <c r="J60" i="4"/>
  <c r="G60" i="10"/>
  <c r="T60" s="1"/>
  <c r="J59" i="4"/>
  <c r="G59" i="10"/>
  <c r="J58" i="4"/>
  <c r="G58" i="10"/>
  <c r="J57" i="4"/>
  <c r="G57" i="10"/>
  <c r="T57" s="1"/>
  <c r="J56" i="4"/>
  <c r="G56" i="10"/>
  <c r="T56" s="1"/>
  <c r="J55" i="4"/>
  <c r="G55" i="10"/>
  <c r="T55" s="1"/>
  <c r="J54" i="4"/>
  <c r="G54" i="10"/>
  <c r="T54" s="1"/>
  <c r="J53" i="4"/>
  <c r="G53" i="10"/>
  <c r="J52" i="4"/>
  <c r="G52" i="10"/>
  <c r="T52" s="1"/>
  <c r="J51" i="4"/>
  <c r="G51" i="10"/>
  <c r="T51" s="1"/>
  <c r="J50" i="4"/>
  <c r="G50" i="10"/>
  <c r="T50" s="1"/>
  <c r="J49" i="4"/>
  <c r="G49" i="10"/>
  <c r="J48" i="4"/>
  <c r="G48" i="10"/>
  <c r="T48" s="1"/>
  <c r="J47" i="4"/>
  <c r="G47" i="10"/>
  <c r="T47" s="1"/>
  <c r="J46" i="4"/>
  <c r="G46" i="10"/>
  <c r="T46" s="1"/>
  <c r="J45" i="4"/>
  <c r="G45" i="10"/>
  <c r="T45" s="1"/>
  <c r="J44" i="4"/>
  <c r="G44" i="10"/>
  <c r="J43" i="4"/>
  <c r="G43" i="10"/>
  <c r="J42" i="4"/>
  <c r="G42" i="10"/>
  <c r="T42" s="1"/>
  <c r="J41" i="4"/>
  <c r="G41" i="10"/>
  <c r="T41" s="1"/>
  <c r="J40" i="4"/>
  <c r="G40" i="10"/>
  <c r="T40" s="1"/>
  <c r="J39" i="4"/>
  <c r="G39" i="10"/>
  <c r="T39" s="1"/>
  <c r="J38" i="4"/>
  <c r="G38" i="10"/>
  <c r="T38" s="1"/>
  <c r="J209" i="4"/>
  <c r="G37" i="10"/>
  <c r="J37" i="4"/>
  <c r="G36" i="10"/>
  <c r="T36" s="1"/>
  <c r="J36" i="4"/>
  <c r="G35" i="10"/>
  <c r="T35" s="1"/>
  <c r="J35" i="4"/>
  <c r="G34" i="10"/>
  <c r="T34" s="1"/>
  <c r="J34" i="4"/>
  <c r="G33" i="10"/>
  <c r="J33" i="4"/>
  <c r="G32" i="10"/>
  <c r="T32" s="1"/>
  <c r="J32" i="4"/>
  <c r="G31" i="10"/>
  <c r="J31" i="4"/>
  <c r="G30" i="10"/>
  <c r="J30" i="4"/>
  <c r="G29" i="10"/>
  <c r="J29" i="4"/>
  <c r="G28" i="10"/>
  <c r="J28" i="4"/>
  <c r="G27" i="10"/>
  <c r="T27" s="1"/>
  <c r="J27" i="4"/>
  <c r="G26" i="10"/>
  <c r="T26" s="1"/>
  <c r="J26" i="4"/>
  <c r="G25" i="10"/>
  <c r="J25" i="4"/>
  <c r="G24" i="10"/>
  <c r="J24" i="4"/>
  <c r="G23" i="10"/>
  <c r="J23" i="4"/>
  <c r="G22" i="10"/>
  <c r="J22" i="4"/>
  <c r="G21" i="10"/>
  <c r="J21" i="4"/>
  <c r="G20" i="10"/>
  <c r="T20" s="1"/>
  <c r="J20" i="4"/>
  <c r="G19" i="10"/>
  <c r="T19" s="1"/>
  <c r="J19" i="4"/>
  <c r="G18" i="10"/>
  <c r="J18" i="4"/>
  <c r="G17" i="10"/>
  <c r="J17" i="4"/>
  <c r="G16" i="10"/>
  <c r="J16" i="4"/>
  <c r="G15" i="10"/>
  <c r="T15" s="1"/>
  <c r="J15" i="4"/>
  <c r="G14" i="10"/>
  <c r="T14" s="1"/>
  <c r="J14" i="4"/>
  <c r="G13" i="10"/>
  <c r="T13" s="1"/>
  <c r="J13" i="4"/>
  <c r="G12" i="10"/>
  <c r="T12" s="1"/>
  <c r="J12" i="4"/>
  <c r="G11" i="10"/>
  <c r="T11" s="1"/>
  <c r="J11" i="4"/>
  <c r="G10" i="10"/>
  <c r="J10" i="4"/>
  <c r="G9" i="10"/>
  <c r="J9" i="4"/>
  <c r="AC457" i="10"/>
  <c r="AC456"/>
  <c r="AC455"/>
  <c r="AC454"/>
  <c r="AC453"/>
  <c r="AC452"/>
  <c r="AC451"/>
  <c r="AC450"/>
  <c r="AC449"/>
  <c r="AC448"/>
  <c r="AC447"/>
  <c r="AC446"/>
  <c r="AC445"/>
  <c r="AC444"/>
  <c r="AC443"/>
  <c r="AC442"/>
  <c r="AC441"/>
  <c r="AC440"/>
  <c r="AC439"/>
  <c r="AC438"/>
  <c r="AC437"/>
  <c r="AC436"/>
  <c r="AC435"/>
  <c r="AC434"/>
  <c r="AC433"/>
  <c r="AC432"/>
  <c r="AC431"/>
  <c r="AC430"/>
  <c r="AC429"/>
  <c r="AC428"/>
  <c r="AC427"/>
  <c r="AC426"/>
  <c r="AC425"/>
  <c r="AC424"/>
  <c r="AC423"/>
  <c r="AC422"/>
  <c r="AC421"/>
  <c r="AC420"/>
  <c r="AC419"/>
  <c r="AC418"/>
  <c r="AC417"/>
  <c r="AC416"/>
  <c r="AC415"/>
  <c r="AC414"/>
  <c r="AC413"/>
  <c r="AC412"/>
  <c r="AC411"/>
  <c r="AC410"/>
  <c r="AC409"/>
  <c r="AC408"/>
  <c r="AC407"/>
  <c r="AC406"/>
  <c r="AC405"/>
  <c r="AC404"/>
  <c r="AC403"/>
  <c r="AC402"/>
  <c r="AC401"/>
  <c r="AC400"/>
  <c r="AC399"/>
  <c r="AC398"/>
  <c r="AC397"/>
  <c r="AC396"/>
  <c r="AC395"/>
  <c r="AC394"/>
  <c r="AC393"/>
  <c r="AC392"/>
  <c r="AC391"/>
  <c r="AC390"/>
  <c r="AC389"/>
  <c r="AC388"/>
  <c r="AC387"/>
  <c r="AC386"/>
  <c r="AC385"/>
  <c r="AC384"/>
  <c r="AC383"/>
  <c r="AC382"/>
  <c r="AC381"/>
  <c r="AC380"/>
  <c r="AC379"/>
  <c r="AC378"/>
  <c r="AC377"/>
  <c r="AC376"/>
  <c r="AC375"/>
  <c r="AC374"/>
  <c r="AC373"/>
  <c r="AC372"/>
  <c r="AC371"/>
  <c r="AC370"/>
  <c r="AC369"/>
  <c r="AC368"/>
  <c r="AC367"/>
  <c r="AC366"/>
  <c r="AC365"/>
  <c r="AC364"/>
  <c r="AC363"/>
  <c r="AC362"/>
  <c r="AC361"/>
  <c r="AC360"/>
  <c r="AC359"/>
  <c r="AC358"/>
  <c r="AC357"/>
  <c r="AC356"/>
  <c r="AC355"/>
  <c r="AC354"/>
  <c r="AC353"/>
  <c r="AC352"/>
  <c r="AC351"/>
  <c r="AC350"/>
  <c r="AC349"/>
  <c r="AC348"/>
  <c r="AC347"/>
  <c r="AC346"/>
  <c r="AC345"/>
  <c r="AC344"/>
  <c r="AC343"/>
  <c r="AC342"/>
  <c r="AC341"/>
  <c r="AC340"/>
  <c r="AC339"/>
  <c r="AC338"/>
  <c r="AC337"/>
  <c r="AC336"/>
  <c r="AC335"/>
  <c r="AC334"/>
  <c r="AC333"/>
  <c r="AC332"/>
  <c r="AC331"/>
  <c r="AC330"/>
  <c r="AC329"/>
  <c r="AC328"/>
  <c r="AC327"/>
  <c r="AC326"/>
  <c r="AC325"/>
  <c r="AC324"/>
  <c r="AC323"/>
  <c r="AC322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B449"/>
  <c r="AB413"/>
  <c r="F439"/>
  <c r="S439" s="1"/>
  <c r="F375"/>
  <c r="S375" s="1"/>
  <c r="F311"/>
  <c r="S311" s="1"/>
  <c r="F183"/>
  <c r="S183" s="1"/>
  <c r="F119"/>
  <c r="S119" s="1"/>
  <c r="AB441"/>
  <c r="AB363"/>
  <c r="F455"/>
  <c r="S455" s="1"/>
  <c r="F391"/>
  <c r="S391" s="1"/>
  <c r="F327"/>
  <c r="S327" s="1"/>
  <c r="F199"/>
  <c r="S199" s="1"/>
  <c r="F135"/>
  <c r="S135" s="1"/>
  <c r="F407"/>
  <c r="S407" s="1"/>
  <c r="F343"/>
  <c r="S343" s="1"/>
  <c r="F279"/>
  <c r="S279" s="1"/>
  <c r="F151"/>
  <c r="S151" s="1"/>
  <c r="F87"/>
  <c r="S87" s="1"/>
  <c r="F423"/>
  <c r="F359"/>
  <c r="S359" s="1"/>
  <c r="F295"/>
  <c r="S295" s="1"/>
  <c r="F167"/>
  <c r="S167" s="1"/>
  <c r="F103"/>
  <c r="S103" s="1"/>
  <c r="F457"/>
  <c r="S457" s="1"/>
  <c r="F441"/>
  <c r="S441" s="1"/>
  <c r="F425"/>
  <c r="S425" s="1"/>
  <c r="F409"/>
  <c r="S409" s="1"/>
  <c r="F393"/>
  <c r="S393" s="1"/>
  <c r="F377"/>
  <c r="S377" s="1"/>
  <c r="F361"/>
  <c r="S361" s="1"/>
  <c r="F345"/>
  <c r="S345" s="1"/>
  <c r="F329"/>
  <c r="S329" s="1"/>
  <c r="F313"/>
  <c r="S313" s="1"/>
  <c r="F297"/>
  <c r="S297" s="1"/>
  <c r="F281"/>
  <c r="S281" s="1"/>
  <c r="F265"/>
  <c r="S265" s="1"/>
  <c r="F185"/>
  <c r="S185" s="1"/>
  <c r="F169"/>
  <c r="S169" s="1"/>
  <c r="F153"/>
  <c r="S153" s="1"/>
  <c r="F137"/>
  <c r="S137" s="1"/>
  <c r="F121"/>
  <c r="S121" s="1"/>
  <c r="F105"/>
  <c r="S105" s="1"/>
  <c r="F89"/>
  <c r="S89" s="1"/>
  <c r="F73"/>
  <c r="S73" s="1"/>
  <c r="AB457"/>
  <c r="AB425"/>
  <c r="AB395"/>
  <c r="F449"/>
  <c r="S449" s="1"/>
  <c r="F433"/>
  <c r="S433" s="1"/>
  <c r="F417"/>
  <c r="S417" s="1"/>
  <c r="F401"/>
  <c r="S401" s="1"/>
  <c r="F385"/>
  <c r="S385" s="1"/>
  <c r="F369"/>
  <c r="S369" s="1"/>
  <c r="F353"/>
  <c r="S353" s="1"/>
  <c r="F337"/>
  <c r="S337" s="1"/>
  <c r="F321"/>
  <c r="S321" s="1"/>
  <c r="F305"/>
  <c r="S305" s="1"/>
  <c r="F289"/>
  <c r="S289" s="1"/>
  <c r="F273"/>
  <c r="S273" s="1"/>
  <c r="F193"/>
  <c r="S193" s="1"/>
  <c r="F177"/>
  <c r="S177" s="1"/>
  <c r="F161"/>
  <c r="S161" s="1"/>
  <c r="F145"/>
  <c r="S145" s="1"/>
  <c r="F129"/>
  <c r="S129" s="1"/>
  <c r="F113"/>
  <c r="S113" s="1"/>
  <c r="F97"/>
  <c r="S97" s="1"/>
  <c r="F81"/>
  <c r="S81" s="1"/>
  <c r="AB383"/>
  <c r="AB433"/>
  <c r="F447"/>
  <c r="S447" s="1"/>
  <c r="F431"/>
  <c r="S431" s="1"/>
  <c r="F415"/>
  <c r="S415" s="1"/>
  <c r="F399"/>
  <c r="S399" s="1"/>
  <c r="F383"/>
  <c r="S383" s="1"/>
  <c r="F367"/>
  <c r="S367" s="1"/>
  <c r="F351"/>
  <c r="S351" s="1"/>
  <c r="F335"/>
  <c r="S335" s="1"/>
  <c r="F319"/>
  <c r="S319" s="1"/>
  <c r="F303"/>
  <c r="S303" s="1"/>
  <c r="F287"/>
  <c r="S287" s="1"/>
  <c r="F271"/>
  <c r="S271" s="1"/>
  <c r="F191"/>
  <c r="S191" s="1"/>
  <c r="F175"/>
  <c r="S175" s="1"/>
  <c r="F159"/>
  <c r="S159" s="1"/>
  <c r="F143"/>
  <c r="S143" s="1"/>
  <c r="F127"/>
  <c r="S127" s="1"/>
  <c r="F111"/>
  <c r="S111" s="1"/>
  <c r="F95"/>
  <c r="S95" s="1"/>
  <c r="F79"/>
  <c r="S79" s="1"/>
  <c r="F249"/>
  <c r="S249" s="1"/>
  <c r="F233"/>
  <c r="S233" s="1"/>
  <c r="F217"/>
  <c r="S217" s="1"/>
  <c r="F201"/>
  <c r="S201" s="1"/>
  <c r="F57"/>
  <c r="S57" s="1"/>
  <c r="F41"/>
  <c r="S41" s="1"/>
  <c r="F25"/>
  <c r="S25" s="1"/>
  <c r="F9"/>
  <c r="S9" s="1"/>
  <c r="F263"/>
  <c r="S263" s="1"/>
  <c r="F247"/>
  <c r="S247" s="1"/>
  <c r="F231"/>
  <c r="S231" s="1"/>
  <c r="F215"/>
  <c r="S215" s="1"/>
  <c r="F71"/>
  <c r="S71" s="1"/>
  <c r="F55"/>
  <c r="S55" s="1"/>
  <c r="F39"/>
  <c r="F23"/>
  <c r="S23" s="1"/>
  <c r="F257"/>
  <c r="S257" s="1"/>
  <c r="F241"/>
  <c r="S241" s="1"/>
  <c r="F225"/>
  <c r="S225" s="1"/>
  <c r="F209"/>
  <c r="S209" s="1"/>
  <c r="F65"/>
  <c r="S65" s="1"/>
  <c r="F49"/>
  <c r="S49" s="1"/>
  <c r="F33"/>
  <c r="S33" s="1"/>
  <c r="F17"/>
  <c r="S17" s="1"/>
  <c r="F255"/>
  <c r="S255" s="1"/>
  <c r="F239"/>
  <c r="S239" s="1"/>
  <c r="F223"/>
  <c r="S223" s="1"/>
  <c r="F207"/>
  <c r="S207" s="1"/>
  <c r="F63"/>
  <c r="S63" s="1"/>
  <c r="F47"/>
  <c r="S47" s="1"/>
  <c r="F31"/>
  <c r="S31" s="1"/>
  <c r="F15"/>
  <c r="S15" s="1"/>
  <c r="J452" i="3"/>
  <c r="L452" s="1"/>
  <c r="F452" i="10"/>
  <c r="S452" s="1"/>
  <c r="J436" i="3"/>
  <c r="L436" s="1"/>
  <c r="F436" i="10"/>
  <c r="S436" s="1"/>
  <c r="J420" i="3"/>
  <c r="L420" s="1"/>
  <c r="F420" i="10"/>
  <c r="S420" s="1"/>
  <c r="J404" i="3"/>
  <c r="F404" i="10"/>
  <c r="S404" s="1"/>
  <c r="J389" i="3"/>
  <c r="F388" i="10"/>
  <c r="S388" s="1"/>
  <c r="J363" i="3"/>
  <c r="L363" s="1"/>
  <c r="F364" i="10"/>
  <c r="S364" s="1"/>
  <c r="J341" i="3"/>
  <c r="L341" s="1"/>
  <c r="F340" i="10"/>
  <c r="S340" s="1"/>
  <c r="J316" i="3"/>
  <c r="L316" s="1"/>
  <c r="F316" i="10"/>
  <c r="S316" s="1"/>
  <c r="J300" i="3"/>
  <c r="L300" s="1"/>
  <c r="F300" i="10"/>
  <c r="S300" s="1"/>
  <c r="J284" i="3"/>
  <c r="L284" s="1"/>
  <c r="F284" i="10"/>
  <c r="S284" s="1"/>
  <c r="J268" i="3"/>
  <c r="L268" s="1"/>
  <c r="F268" i="10"/>
  <c r="S268" s="1"/>
  <c r="J252" i="3"/>
  <c r="F252" i="10"/>
  <c r="S252" s="1"/>
  <c r="J236" i="3"/>
  <c r="L236" s="1"/>
  <c r="F236" i="10"/>
  <c r="S236" s="1"/>
  <c r="J220" i="3"/>
  <c r="L220" s="1"/>
  <c r="F220" i="10"/>
  <c r="S220" s="1"/>
  <c r="J196" i="3"/>
  <c r="L196" s="1"/>
  <c r="F196" i="10"/>
  <c r="S196" s="1"/>
  <c r="J187" i="3"/>
  <c r="L187" s="1"/>
  <c r="F188" i="10"/>
  <c r="S188" s="1"/>
  <c r="J171" i="3"/>
  <c r="L171" s="1"/>
  <c r="F172" i="10"/>
  <c r="S172" s="1"/>
  <c r="J147" i="3"/>
  <c r="F148" i="10"/>
  <c r="S148" s="1"/>
  <c r="J139" i="3"/>
  <c r="L139" s="1"/>
  <c r="F140" i="10"/>
  <c r="S140" s="1"/>
  <c r="J123" i="3"/>
  <c r="L123" s="1"/>
  <c r="F124" i="10"/>
  <c r="S124" s="1"/>
  <c r="J91" i="3"/>
  <c r="L91" s="1"/>
  <c r="F92" i="10"/>
  <c r="S92" s="1"/>
  <c r="F76"/>
  <c r="S76" s="1"/>
  <c r="J75" i="3"/>
  <c r="J59"/>
  <c r="L59" s="1"/>
  <c r="F60" i="10"/>
  <c r="S60" s="1"/>
  <c r="J20" i="3"/>
  <c r="L20" s="1"/>
  <c r="F20" i="10"/>
  <c r="S20" s="1"/>
  <c r="J444" i="3"/>
  <c r="L444" s="1"/>
  <c r="F444" i="10"/>
  <c r="S444" s="1"/>
  <c r="J428" i="3"/>
  <c r="L428" s="1"/>
  <c r="F428" i="10"/>
  <c r="S428" s="1"/>
  <c r="J412" i="3"/>
  <c r="L412" s="1"/>
  <c r="F412" i="10"/>
  <c r="S412" s="1"/>
  <c r="J396" i="3"/>
  <c r="L396" s="1"/>
  <c r="F396" i="10"/>
  <c r="S396" s="1"/>
  <c r="J380" i="3"/>
  <c r="L380" s="1"/>
  <c r="F380" i="10"/>
  <c r="S380" s="1"/>
  <c r="J372" i="3"/>
  <c r="L372" s="1"/>
  <c r="F372" i="10"/>
  <c r="S372" s="1"/>
  <c r="J356" i="3"/>
  <c r="L356" s="1"/>
  <c r="F356" i="10"/>
  <c r="S356" s="1"/>
  <c r="J349" i="3"/>
  <c r="F348" i="10"/>
  <c r="S348" s="1"/>
  <c r="J333" i="3"/>
  <c r="L333" s="1"/>
  <c r="F332" i="10"/>
  <c r="S332" s="1"/>
  <c r="J324" i="3"/>
  <c r="F324" i="10"/>
  <c r="S324" s="1"/>
  <c r="J308" i="3"/>
  <c r="L308" s="1"/>
  <c r="F308" i="10"/>
  <c r="S308" s="1"/>
  <c r="J292" i="3"/>
  <c r="F292" i="10"/>
  <c r="S292" s="1"/>
  <c r="J276" i="3"/>
  <c r="L276" s="1"/>
  <c r="F276" i="10"/>
  <c r="S276" s="1"/>
  <c r="J260" i="3"/>
  <c r="L260" s="1"/>
  <c r="F260" i="10"/>
  <c r="S260" s="1"/>
  <c r="J244" i="3"/>
  <c r="L244" s="1"/>
  <c r="F244" i="10"/>
  <c r="S244" s="1"/>
  <c r="J228" i="3"/>
  <c r="F228" i="10"/>
  <c r="S228" s="1"/>
  <c r="J212" i="3"/>
  <c r="L212" s="1"/>
  <c r="F212" i="10"/>
  <c r="S212" s="1"/>
  <c r="J203" i="3"/>
  <c r="F204" i="10"/>
  <c r="S204" s="1"/>
  <c r="J179" i="3"/>
  <c r="L179" s="1"/>
  <c r="F180" i="10"/>
  <c r="S180" s="1"/>
  <c r="J163" i="3"/>
  <c r="F164" i="10"/>
  <c r="S164" s="1"/>
  <c r="J155" i="3"/>
  <c r="L155" s="1"/>
  <c r="F156" i="10"/>
  <c r="S156" s="1"/>
  <c r="J131" i="3"/>
  <c r="L131" s="1"/>
  <c r="F132" i="10"/>
  <c r="S132" s="1"/>
  <c r="J115" i="3"/>
  <c r="L115" s="1"/>
  <c r="F116" i="10"/>
  <c r="S116" s="1"/>
  <c r="F108"/>
  <c r="S108" s="1"/>
  <c r="J107" i="3"/>
  <c r="F107" i="11" s="1"/>
  <c r="J99" i="3"/>
  <c r="L99" s="1"/>
  <c r="F100" i="10"/>
  <c r="S100" s="1"/>
  <c r="J83" i="3"/>
  <c r="L83" s="1"/>
  <c r="F84" i="10"/>
  <c r="S84" s="1"/>
  <c r="J67" i="3"/>
  <c r="L67" s="1"/>
  <c r="F68" i="10"/>
  <c r="S68" s="1"/>
  <c r="J51" i="3"/>
  <c r="F52" i="10"/>
  <c r="S52" s="1"/>
  <c r="F44"/>
  <c r="S44" s="1"/>
  <c r="J43" i="3"/>
  <c r="L43" s="1"/>
  <c r="J36"/>
  <c r="L36" s="1"/>
  <c r="F36" i="10"/>
  <c r="S36" s="1"/>
  <c r="J28" i="3"/>
  <c r="L28" s="1"/>
  <c r="F28" i="10"/>
  <c r="S28" s="1"/>
  <c r="J12" i="3"/>
  <c r="F12" i="10"/>
  <c r="S12" s="1"/>
  <c r="J440" i="3"/>
  <c r="L440" s="1"/>
  <c r="F440" i="10"/>
  <c r="S440" s="1"/>
  <c r="J416" i="3"/>
  <c r="L416" s="1"/>
  <c r="F416" i="10"/>
  <c r="S416" s="1"/>
  <c r="J408" i="3"/>
  <c r="L408" s="1"/>
  <c r="F408" i="10"/>
  <c r="S408" s="1"/>
  <c r="J376" i="3"/>
  <c r="F376" i="10"/>
  <c r="S376" s="1"/>
  <c r="J369" i="3"/>
  <c r="L369" s="1"/>
  <c r="F368" i="10"/>
  <c r="S368" s="1"/>
  <c r="J345" i="3"/>
  <c r="F344" i="10"/>
  <c r="S344" s="1"/>
  <c r="J337" i="3"/>
  <c r="L337" s="1"/>
  <c r="F336" i="10"/>
  <c r="S336" s="1"/>
  <c r="J312" i="3"/>
  <c r="L312" s="1"/>
  <c r="F312" i="10"/>
  <c r="S312" s="1"/>
  <c r="J304" i="3"/>
  <c r="L304" s="1"/>
  <c r="F304" i="10"/>
  <c r="S304" s="1"/>
  <c r="J280" i="3"/>
  <c r="L280" s="1"/>
  <c r="F280" i="10"/>
  <c r="S280" s="1"/>
  <c r="J272" i="3"/>
  <c r="L272" s="1"/>
  <c r="F272" i="10"/>
  <c r="S272" s="1"/>
  <c r="J248" i="3"/>
  <c r="F248" i="10"/>
  <c r="S248" s="1"/>
  <c r="J240" i="3"/>
  <c r="L240" s="1"/>
  <c r="F240" i="10"/>
  <c r="S240" s="1"/>
  <c r="J207" i="3"/>
  <c r="L207" s="1"/>
  <c r="F208" i="10"/>
  <c r="S208" s="1"/>
  <c r="J199" i="3"/>
  <c r="L199" s="1"/>
  <c r="F200" i="10"/>
  <c r="S200" s="1"/>
  <c r="J183" i="3"/>
  <c r="L183" s="1"/>
  <c r="F184" i="10"/>
  <c r="S184" s="1"/>
  <c r="J175" i="3"/>
  <c r="L175" s="1"/>
  <c r="F176" i="10"/>
  <c r="S176" s="1"/>
  <c r="J151" i="3"/>
  <c r="F152" i="10"/>
  <c r="S152" s="1"/>
  <c r="J143" i="3"/>
  <c r="L143" s="1"/>
  <c r="F144" i="10"/>
  <c r="S144" s="1"/>
  <c r="J119" i="3"/>
  <c r="L119" s="1"/>
  <c r="F120" i="10"/>
  <c r="S120" s="1"/>
  <c r="J111" i="3"/>
  <c r="L111" s="1"/>
  <c r="F112" i="10"/>
  <c r="S112" s="1"/>
  <c r="J103" i="3"/>
  <c r="L103" s="1"/>
  <c r="F104" i="10"/>
  <c r="S104" s="1"/>
  <c r="J79" i="3"/>
  <c r="L79" s="1"/>
  <c r="F80" i="10"/>
  <c r="S80" s="1"/>
  <c r="J71" i="3"/>
  <c r="F72" i="10"/>
  <c r="S72" s="1"/>
  <c r="J47" i="3"/>
  <c r="L47" s="1"/>
  <c r="F48" i="10"/>
  <c r="S48" s="1"/>
  <c r="AB400"/>
  <c r="AB384"/>
  <c r="AB368"/>
  <c r="AB352"/>
  <c r="AB336"/>
  <c r="AB320"/>
  <c r="AB304"/>
  <c r="AB284"/>
  <c r="AB405"/>
  <c r="AB389"/>
  <c r="AB373"/>
  <c r="AB357"/>
  <c r="AB341"/>
  <c r="AB325"/>
  <c r="AB309"/>
  <c r="AB293"/>
  <c r="AB277"/>
  <c r="J454" i="3"/>
  <c r="L454" s="1"/>
  <c r="F454" i="10"/>
  <c r="S454" s="1"/>
  <c r="J450" i="3"/>
  <c r="F450" i="10"/>
  <c r="S450" s="1"/>
  <c r="J446" i="3"/>
  <c r="F446" i="10"/>
  <c r="S446" s="1"/>
  <c r="J442" i="3"/>
  <c r="S442" i="11" s="1"/>
  <c r="F442" i="10"/>
  <c r="S442" s="1"/>
  <c r="J438" i="3"/>
  <c r="S438" i="11" s="1"/>
  <c r="F438" i="10"/>
  <c r="S438" s="1"/>
  <c r="J434" i="3"/>
  <c r="F434" i="10"/>
  <c r="S434" s="1"/>
  <c r="J430" i="3"/>
  <c r="F430" i="10"/>
  <c r="S430" s="1"/>
  <c r="J426" i="3"/>
  <c r="F426" i="10"/>
  <c r="S426" s="1"/>
  <c r="J422" i="3"/>
  <c r="L422" s="1"/>
  <c r="F422" i="10"/>
  <c r="S422" s="1"/>
  <c r="J418" i="3"/>
  <c r="F418" i="10"/>
  <c r="S418" s="1"/>
  <c r="J414" i="3"/>
  <c r="F414" i="10"/>
  <c r="S414" s="1"/>
  <c r="J410" i="3"/>
  <c r="F410" i="10"/>
  <c r="S410" s="1"/>
  <c r="J406" i="3"/>
  <c r="L406" s="1"/>
  <c r="F406" i="10"/>
  <c r="S406" s="1"/>
  <c r="J402" i="3"/>
  <c r="L402" s="1"/>
  <c r="F402" i="10"/>
  <c r="S402" s="1"/>
  <c r="J398" i="3"/>
  <c r="L398" s="1"/>
  <c r="F398" i="10"/>
  <c r="S398" s="1"/>
  <c r="J394" i="3"/>
  <c r="L394" s="1"/>
  <c r="F394" i="10"/>
  <c r="S394" s="1"/>
  <c r="J390" i="3"/>
  <c r="F390" i="10"/>
  <c r="S390" s="1"/>
  <c r="J387" i="3"/>
  <c r="L387" s="1"/>
  <c r="F386" i="10"/>
  <c r="S386" s="1"/>
  <c r="J382" i="3"/>
  <c r="L382" s="1"/>
  <c r="F382" i="10"/>
  <c r="S382" s="1"/>
  <c r="J378" i="3"/>
  <c r="L378" s="1"/>
  <c r="F378" i="10"/>
  <c r="S378" s="1"/>
  <c r="J374" i="3"/>
  <c r="L374" s="1"/>
  <c r="F374" i="10"/>
  <c r="S374" s="1"/>
  <c r="J365" i="3"/>
  <c r="L365" s="1"/>
  <c r="F370" i="10"/>
  <c r="S370" s="1"/>
  <c r="J367" i="3"/>
  <c r="L367" s="1"/>
  <c r="F366" i="10"/>
  <c r="S366" s="1"/>
  <c r="J362" i="3"/>
  <c r="L362" s="1"/>
  <c r="F362" i="10"/>
  <c r="S362" s="1"/>
  <c r="J358" i="3"/>
  <c r="F358" i="10"/>
  <c r="S358" s="1"/>
  <c r="J328" i="3"/>
  <c r="L328" s="1"/>
  <c r="F354" i="10"/>
  <c r="S354" s="1"/>
  <c r="J351" i="3"/>
  <c r="L351" s="1"/>
  <c r="F350" i="10"/>
  <c r="S350" s="1"/>
  <c r="J347" i="3"/>
  <c r="L347" s="1"/>
  <c r="F346" i="10"/>
  <c r="S346" s="1"/>
  <c r="J343" i="3"/>
  <c r="L343" s="1"/>
  <c r="F342" i="10"/>
  <c r="S342" s="1"/>
  <c r="J338" i="3"/>
  <c r="L338" s="1"/>
  <c r="F338" i="10"/>
  <c r="S338" s="1"/>
  <c r="J335" i="3"/>
  <c r="L335" s="1"/>
  <c r="F334" i="10"/>
  <c r="S334" s="1"/>
  <c r="J331" i="3"/>
  <c r="L331" s="1"/>
  <c r="F330" i="10"/>
  <c r="S330" s="1"/>
  <c r="J325" i="3"/>
  <c r="S326" i="11" s="1"/>
  <c r="F326" i="10"/>
  <c r="S326" s="1"/>
  <c r="J322" i="3"/>
  <c r="L322" s="1"/>
  <c r="F322" i="10"/>
  <c r="S322" s="1"/>
  <c r="J318" i="3"/>
  <c r="L318" s="1"/>
  <c r="F318" i="10"/>
  <c r="S318" s="1"/>
  <c r="J314" i="3"/>
  <c r="L314" s="1"/>
  <c r="F314" i="10"/>
  <c r="S314" s="1"/>
  <c r="J310" i="3"/>
  <c r="L310" s="1"/>
  <c r="F310" i="10"/>
  <c r="S310" s="1"/>
  <c r="J306" i="3"/>
  <c r="L306" s="1"/>
  <c r="F306" i="10"/>
  <c r="S306" s="1"/>
  <c r="J302" i="3"/>
  <c r="L302" s="1"/>
  <c r="F302" i="10"/>
  <c r="S302" s="1"/>
  <c r="J298" i="3"/>
  <c r="L298" s="1"/>
  <c r="F298" i="10"/>
  <c r="S298" s="1"/>
  <c r="J294" i="3"/>
  <c r="S294" i="11" s="1"/>
  <c r="F294" i="10"/>
  <c r="S294" s="1"/>
  <c r="J290" i="3"/>
  <c r="L290" s="1"/>
  <c r="F290" i="10"/>
  <c r="S290" s="1"/>
  <c r="J286" i="3"/>
  <c r="L286" s="1"/>
  <c r="F286" i="10"/>
  <c r="S286" s="1"/>
  <c r="J282" i="3"/>
  <c r="L282" s="1"/>
  <c r="F282" i="10"/>
  <c r="S282" s="1"/>
  <c r="J278" i="3"/>
  <c r="L278" s="1"/>
  <c r="F278" i="10"/>
  <c r="S278" s="1"/>
  <c r="J274" i="3"/>
  <c r="L274" s="1"/>
  <c r="F274" i="10"/>
  <c r="S274" s="1"/>
  <c r="J270" i="3"/>
  <c r="L270" s="1"/>
  <c r="F270" i="10"/>
  <c r="S270" s="1"/>
  <c r="J266" i="3"/>
  <c r="L266" s="1"/>
  <c r="F266" i="10"/>
  <c r="S266" s="1"/>
  <c r="J262" i="3"/>
  <c r="S262" i="11" s="1"/>
  <c r="F262" i="10"/>
  <c r="S262" s="1"/>
  <c r="J258" i="3"/>
  <c r="L258" s="1"/>
  <c r="F258" i="10"/>
  <c r="S258" s="1"/>
  <c r="J254" i="3"/>
  <c r="L254" s="1"/>
  <c r="F254" i="10"/>
  <c r="S254" s="1"/>
  <c r="J250" i="3"/>
  <c r="L250" s="1"/>
  <c r="F250" i="10"/>
  <c r="S250" s="1"/>
  <c r="J246" i="3"/>
  <c r="S246" i="11" s="1"/>
  <c r="F246" i="10"/>
  <c r="S246" s="1"/>
  <c r="J242" i="3"/>
  <c r="L242" s="1"/>
  <c r="F242" i="10"/>
  <c r="S242" s="1"/>
  <c r="J238" i="3"/>
  <c r="L238" s="1"/>
  <c r="F238" i="10"/>
  <c r="S238" s="1"/>
  <c r="J234" i="3"/>
  <c r="L234" s="1"/>
  <c r="F234" i="10"/>
  <c r="S234" s="1"/>
  <c r="J230" i="3"/>
  <c r="L230" s="1"/>
  <c r="F230" i="10"/>
  <c r="S230" s="1"/>
  <c r="J226" i="3"/>
  <c r="L226" s="1"/>
  <c r="F226" i="10"/>
  <c r="S226" s="1"/>
  <c r="J222" i="3"/>
  <c r="L222" s="1"/>
  <c r="F222" i="10"/>
  <c r="S222" s="1"/>
  <c r="J218" i="3"/>
  <c r="L218" s="1"/>
  <c r="F218" i="10"/>
  <c r="S218" s="1"/>
  <c r="J214" i="3"/>
  <c r="L214" s="1"/>
  <c r="F214" i="10"/>
  <c r="S214" s="1"/>
  <c r="J210" i="3"/>
  <c r="L210" s="1"/>
  <c r="F210" i="10"/>
  <c r="S210" s="1"/>
  <c r="J205" i="3"/>
  <c r="L205" s="1"/>
  <c r="F206" i="10"/>
  <c r="S206" s="1"/>
  <c r="J201" i="3"/>
  <c r="L201" s="1"/>
  <c r="F202" i="10"/>
  <c r="S202" s="1"/>
  <c r="J198" i="3"/>
  <c r="L198" s="1"/>
  <c r="F198" i="10"/>
  <c r="S198" s="1"/>
  <c r="J193" i="3"/>
  <c r="L193" s="1"/>
  <c r="F194" i="10"/>
  <c r="S194" s="1"/>
  <c r="J189" i="3"/>
  <c r="S190" i="11" s="1"/>
  <c r="F190" i="10"/>
  <c r="S190" s="1"/>
  <c r="J185" i="3"/>
  <c r="L185" s="1"/>
  <c r="F186" i="10"/>
  <c r="S186" s="1"/>
  <c r="J181" i="3"/>
  <c r="S182" i="11" s="1"/>
  <c r="F182" i="10"/>
  <c r="S182" s="1"/>
  <c r="J177" i="3"/>
  <c r="L177" s="1"/>
  <c r="F178" i="10"/>
  <c r="S178" s="1"/>
  <c r="J173" i="3"/>
  <c r="L173" s="1"/>
  <c r="F174" i="10"/>
  <c r="S174" s="1"/>
  <c r="J169" i="3"/>
  <c r="L169" s="1"/>
  <c r="F170" i="10"/>
  <c r="S170" s="1"/>
  <c r="J165" i="3"/>
  <c r="L165" s="1"/>
  <c r="F166" i="10"/>
  <c r="S166" s="1"/>
  <c r="J161" i="3"/>
  <c r="L161" s="1"/>
  <c r="F162" i="10"/>
  <c r="S162" s="1"/>
  <c r="J157" i="3"/>
  <c r="L157" s="1"/>
  <c r="F158" i="10"/>
  <c r="S158" s="1"/>
  <c r="J153" i="3"/>
  <c r="L153" s="1"/>
  <c r="F154" i="10"/>
  <c r="S154" s="1"/>
  <c r="J149" i="3"/>
  <c r="S150" i="11" s="1"/>
  <c r="F150" i="10"/>
  <c r="S150" s="1"/>
  <c r="J145" i="3"/>
  <c r="L145" s="1"/>
  <c r="F146" i="10"/>
  <c r="S146" s="1"/>
  <c r="J141" i="3"/>
  <c r="L141" s="1"/>
  <c r="F142" i="10"/>
  <c r="S142" s="1"/>
  <c r="J137" i="3"/>
  <c r="L137" s="1"/>
  <c r="F138" i="10"/>
  <c r="J133" i="3"/>
  <c r="L133" s="1"/>
  <c r="F134" i="10"/>
  <c r="S134" s="1"/>
  <c r="J129" i="3"/>
  <c r="L129" s="1"/>
  <c r="F130" i="10"/>
  <c r="S130" s="1"/>
  <c r="J125" i="3"/>
  <c r="S126" i="11" s="1"/>
  <c r="F126" i="10"/>
  <c r="S126" s="1"/>
  <c r="J121" i="3"/>
  <c r="L121" s="1"/>
  <c r="F122" i="10"/>
  <c r="J117" i="3"/>
  <c r="S118" i="11" s="1"/>
  <c r="F118" i="10"/>
  <c r="S118" s="1"/>
  <c r="J113" i="3"/>
  <c r="L113" s="1"/>
  <c r="F114" i="10"/>
  <c r="S114" s="1"/>
  <c r="J109" i="3"/>
  <c r="L109" s="1"/>
  <c r="F110" i="10"/>
  <c r="S110" s="1"/>
  <c r="J105" i="3"/>
  <c r="L105" s="1"/>
  <c r="F106" i="10"/>
  <c r="J101" i="3"/>
  <c r="L101" s="1"/>
  <c r="F102" i="10"/>
  <c r="S102" s="1"/>
  <c r="J97" i="3"/>
  <c r="L97" s="1"/>
  <c r="F98" i="10"/>
  <c r="S98" s="1"/>
  <c r="J93" i="3"/>
  <c r="S94" i="11" s="1"/>
  <c r="F94" i="10"/>
  <c r="S94" s="1"/>
  <c r="J89" i="3"/>
  <c r="L89" s="1"/>
  <c r="F90" i="10"/>
  <c r="J85" i="3"/>
  <c r="S86" i="11" s="1"/>
  <c r="F86" i="10"/>
  <c r="S86" s="1"/>
  <c r="J81" i="3"/>
  <c r="L81" s="1"/>
  <c r="F82" i="10"/>
  <c r="S82" s="1"/>
  <c r="J77" i="3"/>
  <c r="L77" s="1"/>
  <c r="F78" i="10"/>
  <c r="S78" s="1"/>
  <c r="J73" i="3"/>
  <c r="L73" s="1"/>
  <c r="F74" i="10"/>
  <c r="S74" s="1"/>
  <c r="J69" i="3"/>
  <c r="L69" s="1"/>
  <c r="F70" i="10"/>
  <c r="S70" s="1"/>
  <c r="J65" i="3"/>
  <c r="L65" s="1"/>
  <c r="F66" i="10"/>
  <c r="S66" s="1"/>
  <c r="J61" i="3"/>
  <c r="S62" i="11" s="1"/>
  <c r="F62" i="10"/>
  <c r="S62" s="1"/>
  <c r="J57" i="3"/>
  <c r="L57" s="1"/>
  <c r="F58" i="10"/>
  <c r="S58" s="1"/>
  <c r="J53" i="3"/>
  <c r="L53" s="1"/>
  <c r="F54" i="10"/>
  <c r="S54" s="1"/>
  <c r="J49" i="3"/>
  <c r="L49" s="1"/>
  <c r="F50" i="10"/>
  <c r="S50" s="1"/>
  <c r="J45" i="3"/>
  <c r="S46" i="11" s="1"/>
  <c r="F46" i="10"/>
  <c r="S46" s="1"/>
  <c r="J41" i="3"/>
  <c r="L41" s="1"/>
  <c r="F42" i="10"/>
  <c r="S42" s="1"/>
  <c r="J209" i="3"/>
  <c r="L209" s="1"/>
  <c r="F38" i="10"/>
  <c r="S38" s="1"/>
  <c r="J34" i="3"/>
  <c r="L34" s="1"/>
  <c r="F34" i="10"/>
  <c r="S34" s="1"/>
  <c r="J30" i="3"/>
  <c r="L30" s="1"/>
  <c r="F30" i="10"/>
  <c r="S30" s="1"/>
  <c r="J26" i="3"/>
  <c r="L26" s="1"/>
  <c r="F26" i="10"/>
  <c r="S26" s="1"/>
  <c r="J22" i="3"/>
  <c r="L22" s="1"/>
  <c r="F22" i="10"/>
  <c r="S22" s="1"/>
  <c r="J18" i="3"/>
  <c r="L18" s="1"/>
  <c r="F18" i="10"/>
  <c r="S18" s="1"/>
  <c r="J14" i="3"/>
  <c r="L14" s="1"/>
  <c r="F14" i="10"/>
  <c r="S14" s="1"/>
  <c r="J10" i="3"/>
  <c r="L10" s="1"/>
  <c r="F10" i="10"/>
  <c r="S10" s="1"/>
  <c r="AB382"/>
  <c r="AB350"/>
  <c r="AB254"/>
  <c r="AB444"/>
  <c r="AB436"/>
  <c r="AB392"/>
  <c r="AB360"/>
  <c r="AB328"/>
  <c r="AB296"/>
  <c r="AB404"/>
  <c r="AB401"/>
  <c r="AB381"/>
  <c r="AB369"/>
  <c r="AB340"/>
  <c r="AB317"/>
  <c r="AB308"/>
  <c r="AB276"/>
  <c r="AB456"/>
  <c r="AB453"/>
  <c r="AB448"/>
  <c r="AB445"/>
  <c r="AB440"/>
  <c r="AB437"/>
  <c r="AB432"/>
  <c r="AB429"/>
  <c r="AB424"/>
  <c r="AB421"/>
  <c r="AB408"/>
  <c r="AB399"/>
  <c r="AB379"/>
  <c r="AB376"/>
  <c r="AB367"/>
  <c r="AB344"/>
  <c r="AB312"/>
  <c r="AB280"/>
  <c r="F453"/>
  <c r="S453" s="1"/>
  <c r="F445"/>
  <c r="S445" s="1"/>
  <c r="F437"/>
  <c r="S437" s="1"/>
  <c r="F429"/>
  <c r="S429" s="1"/>
  <c r="F421"/>
  <c r="S421" s="1"/>
  <c r="F413"/>
  <c r="S413" s="1"/>
  <c r="F405"/>
  <c r="S405" s="1"/>
  <c r="F397"/>
  <c r="S397" s="1"/>
  <c r="F389"/>
  <c r="S389" s="1"/>
  <c r="F381"/>
  <c r="S381" s="1"/>
  <c r="F373"/>
  <c r="S373" s="1"/>
  <c r="F365"/>
  <c r="S365" s="1"/>
  <c r="F357"/>
  <c r="S357" s="1"/>
  <c r="F349"/>
  <c r="S349" s="1"/>
  <c r="F341"/>
  <c r="S341" s="1"/>
  <c r="F333"/>
  <c r="S333" s="1"/>
  <c r="F325"/>
  <c r="S325" s="1"/>
  <c r="F317"/>
  <c r="S317" s="1"/>
  <c r="F309"/>
  <c r="S309" s="1"/>
  <c r="F301"/>
  <c r="S301" s="1"/>
  <c r="F293"/>
  <c r="S293" s="1"/>
  <c r="F285"/>
  <c r="S285" s="1"/>
  <c r="F277"/>
  <c r="S277" s="1"/>
  <c r="F269"/>
  <c r="S269" s="1"/>
  <c r="F261"/>
  <c r="S261" s="1"/>
  <c r="F253"/>
  <c r="S253" s="1"/>
  <c r="F245"/>
  <c r="S245" s="1"/>
  <c r="F237"/>
  <c r="S237" s="1"/>
  <c r="F229"/>
  <c r="S229" s="1"/>
  <c r="F221"/>
  <c r="S221" s="1"/>
  <c r="F213"/>
  <c r="S213" s="1"/>
  <c r="F205"/>
  <c r="S205" s="1"/>
  <c r="F197"/>
  <c r="S197" s="1"/>
  <c r="F189"/>
  <c r="S189" s="1"/>
  <c r="F181"/>
  <c r="S181" s="1"/>
  <c r="F173"/>
  <c r="S173" s="1"/>
  <c r="F165"/>
  <c r="S165" s="1"/>
  <c r="F157"/>
  <c r="S157" s="1"/>
  <c r="F149"/>
  <c r="S149" s="1"/>
  <c r="F141"/>
  <c r="S141" s="1"/>
  <c r="F133"/>
  <c r="S133" s="1"/>
  <c r="F125"/>
  <c r="S125" s="1"/>
  <c r="F117"/>
  <c r="S117" s="1"/>
  <c r="F109"/>
  <c r="S109" s="1"/>
  <c r="F101"/>
  <c r="S101" s="1"/>
  <c r="F93"/>
  <c r="S93" s="1"/>
  <c r="F85"/>
  <c r="S85" s="1"/>
  <c r="F77"/>
  <c r="S77" s="1"/>
  <c r="F69"/>
  <c r="S69" s="1"/>
  <c r="F61"/>
  <c r="S61" s="1"/>
  <c r="F53"/>
  <c r="S53" s="1"/>
  <c r="F45"/>
  <c r="S45" s="1"/>
  <c r="F37"/>
  <c r="S37" s="1"/>
  <c r="F29"/>
  <c r="S29" s="1"/>
  <c r="F21"/>
  <c r="S21" s="1"/>
  <c r="F13"/>
  <c r="S13" s="1"/>
  <c r="J456" i="3"/>
  <c r="L456" s="1"/>
  <c r="F456" i="10"/>
  <c r="S456" s="1"/>
  <c r="J448" i="3"/>
  <c r="L448" s="1"/>
  <c r="F448" i="10"/>
  <c r="S448" s="1"/>
  <c r="J432" i="3"/>
  <c r="L432" s="1"/>
  <c r="F432" i="10"/>
  <c r="S432" s="1"/>
  <c r="J424" i="3"/>
  <c r="L424" s="1"/>
  <c r="F424" i="10"/>
  <c r="S424" s="1"/>
  <c r="J400" i="3"/>
  <c r="F400" i="10"/>
  <c r="S400" s="1"/>
  <c r="J392" i="3"/>
  <c r="L392" s="1"/>
  <c r="F392" i="10"/>
  <c r="S392" s="1"/>
  <c r="J384" i="3"/>
  <c r="L384" s="1"/>
  <c r="F384" i="10"/>
  <c r="S384" s="1"/>
  <c r="J360" i="3"/>
  <c r="L360" s="1"/>
  <c r="F360" i="10"/>
  <c r="S360" s="1"/>
  <c r="J353" i="3"/>
  <c r="L353" s="1"/>
  <c r="F352" i="10"/>
  <c r="S352" s="1"/>
  <c r="J329" i="3"/>
  <c r="L329" s="1"/>
  <c r="F328" i="10"/>
  <c r="S328" s="1"/>
  <c r="J320" i="3"/>
  <c r="F320" i="10"/>
  <c r="S320" s="1"/>
  <c r="J295" i="3"/>
  <c r="L295" s="1"/>
  <c r="F296" i="10"/>
  <c r="S296" s="1"/>
  <c r="J288" i="3"/>
  <c r="F288" i="10"/>
  <c r="S288" s="1"/>
  <c r="J264" i="3"/>
  <c r="L264" s="1"/>
  <c r="F264" i="10"/>
  <c r="S264" s="1"/>
  <c r="J256" i="3"/>
  <c r="L256" s="1"/>
  <c r="F256" i="10"/>
  <c r="S256" s="1"/>
  <c r="J232" i="3"/>
  <c r="L232" s="1"/>
  <c r="F232" i="10"/>
  <c r="S232" s="1"/>
  <c r="J224" i="3"/>
  <c r="F224" i="10"/>
  <c r="S224" s="1"/>
  <c r="J216" i="3"/>
  <c r="L216" s="1"/>
  <c r="F216" i="10"/>
  <c r="S216" s="1"/>
  <c r="J191" i="3"/>
  <c r="F192" i="10"/>
  <c r="S192" s="1"/>
  <c r="J167" i="3"/>
  <c r="L167" s="1"/>
  <c r="F168" i="10"/>
  <c r="S168" s="1"/>
  <c r="J159" i="3"/>
  <c r="L159" s="1"/>
  <c r="F160" i="10"/>
  <c r="S160" s="1"/>
  <c r="J135" i="3"/>
  <c r="L135" s="1"/>
  <c r="F136" i="10"/>
  <c r="S136" s="1"/>
  <c r="J127" i="3"/>
  <c r="F128" i="10"/>
  <c r="S128" s="1"/>
  <c r="J95" i="3"/>
  <c r="L95" s="1"/>
  <c r="F96" i="10"/>
  <c r="S96" s="1"/>
  <c r="J87" i="3"/>
  <c r="L87" s="1"/>
  <c r="F88" i="10"/>
  <c r="S88" s="1"/>
  <c r="J63" i="3"/>
  <c r="L63" s="1"/>
  <c r="F64" i="10"/>
  <c r="S64" s="1"/>
  <c r="J55" i="3"/>
  <c r="L55" s="1"/>
  <c r="F56" i="10"/>
  <c r="S56" s="1"/>
  <c r="J39" i="3"/>
  <c r="L39" s="1"/>
  <c r="F40" i="10"/>
  <c r="S40" s="1"/>
  <c r="J32" i="3"/>
  <c r="F32" i="10"/>
  <c r="S32" s="1"/>
  <c r="J24" i="3"/>
  <c r="L24" s="1"/>
  <c r="F24" i="10"/>
  <c r="S24" s="1"/>
  <c r="J16" i="3"/>
  <c r="F16" i="10"/>
  <c r="S16" s="1"/>
  <c r="AB420"/>
  <c r="AB412"/>
  <c r="AB396"/>
  <c r="AB380"/>
  <c r="AB364"/>
  <c r="AB348"/>
  <c r="AB332"/>
  <c r="AB316"/>
  <c r="AB300"/>
  <c r="AB288"/>
  <c r="AB272"/>
  <c r="AB417"/>
  <c r="AB409"/>
  <c r="AB393"/>
  <c r="AB377"/>
  <c r="AB361"/>
  <c r="AB345"/>
  <c r="AB329"/>
  <c r="AB313"/>
  <c r="AB297"/>
  <c r="AB281"/>
  <c r="AB407"/>
  <c r="AB403"/>
  <c r="AB391"/>
  <c r="AB387"/>
  <c r="AB375"/>
  <c r="AB371"/>
  <c r="AB359"/>
  <c r="AB355"/>
  <c r="AB343"/>
  <c r="AB339"/>
  <c r="AB327"/>
  <c r="AB323"/>
  <c r="AB311"/>
  <c r="AB307"/>
  <c r="AB295"/>
  <c r="AB291"/>
  <c r="AB279"/>
  <c r="AB275"/>
  <c r="AB259"/>
  <c r="AB452"/>
  <c r="AB428"/>
  <c r="AB416"/>
  <c r="AB372"/>
  <c r="AB349"/>
  <c r="AB337"/>
  <c r="AB285"/>
  <c r="AB273"/>
  <c r="AB397"/>
  <c r="AB388"/>
  <c r="AB385"/>
  <c r="AB365"/>
  <c r="AB356"/>
  <c r="AB353"/>
  <c r="AB333"/>
  <c r="AB324"/>
  <c r="AB321"/>
  <c r="AB301"/>
  <c r="AB292"/>
  <c r="AB289"/>
  <c r="F451"/>
  <c r="S451" s="1"/>
  <c r="F443"/>
  <c r="S443" s="1"/>
  <c r="F435"/>
  <c r="S435" s="1"/>
  <c r="F427"/>
  <c r="S427" s="1"/>
  <c r="F419"/>
  <c r="S419" s="1"/>
  <c r="F411"/>
  <c r="S411" s="1"/>
  <c r="F403"/>
  <c r="S403" s="1"/>
  <c r="F395"/>
  <c r="S395" s="1"/>
  <c r="F387"/>
  <c r="S387" s="1"/>
  <c r="F379"/>
  <c r="S379" s="1"/>
  <c r="F371"/>
  <c r="S371" s="1"/>
  <c r="F363"/>
  <c r="S363" s="1"/>
  <c r="F355"/>
  <c r="S355" s="1"/>
  <c r="F347"/>
  <c r="S347" s="1"/>
  <c r="F339"/>
  <c r="S339" s="1"/>
  <c r="F331"/>
  <c r="S331" s="1"/>
  <c r="F323"/>
  <c r="S323" s="1"/>
  <c r="F315"/>
  <c r="S315" s="1"/>
  <c r="F307"/>
  <c r="S307" s="1"/>
  <c r="F299"/>
  <c r="S299" s="1"/>
  <c r="F291"/>
  <c r="S291" s="1"/>
  <c r="F283"/>
  <c r="S283" s="1"/>
  <c r="F275"/>
  <c r="S275" s="1"/>
  <c r="F267"/>
  <c r="S267" s="1"/>
  <c r="F259"/>
  <c r="S259" s="1"/>
  <c r="F251"/>
  <c r="S251" s="1"/>
  <c r="F243"/>
  <c r="S243" s="1"/>
  <c r="F235"/>
  <c r="S235" s="1"/>
  <c r="F227"/>
  <c r="S227" s="1"/>
  <c r="F219"/>
  <c r="S219" s="1"/>
  <c r="F211"/>
  <c r="S211" s="1"/>
  <c r="F203"/>
  <c r="S203" s="1"/>
  <c r="F195"/>
  <c r="S195" s="1"/>
  <c r="F187"/>
  <c r="S187" s="1"/>
  <c r="F179"/>
  <c r="S179" s="1"/>
  <c r="F171"/>
  <c r="S171" s="1"/>
  <c r="F163"/>
  <c r="S163" s="1"/>
  <c r="F155"/>
  <c r="S155" s="1"/>
  <c r="F147"/>
  <c r="S147" s="1"/>
  <c r="F139"/>
  <c r="S139" s="1"/>
  <c r="F131"/>
  <c r="S131" s="1"/>
  <c r="F123"/>
  <c r="S123" s="1"/>
  <c r="F115"/>
  <c r="S115" s="1"/>
  <c r="F107"/>
  <c r="S107" s="1"/>
  <c r="F99"/>
  <c r="S99" s="1"/>
  <c r="F91"/>
  <c r="S91" s="1"/>
  <c r="F83"/>
  <c r="S83" s="1"/>
  <c r="F75"/>
  <c r="S75" s="1"/>
  <c r="F67"/>
  <c r="S67" s="1"/>
  <c r="F59"/>
  <c r="S59" s="1"/>
  <c r="F51"/>
  <c r="S51" s="1"/>
  <c r="F43"/>
  <c r="S43" s="1"/>
  <c r="F35"/>
  <c r="S35" s="1"/>
  <c r="F27"/>
  <c r="S27" s="1"/>
  <c r="F19"/>
  <c r="S19" s="1"/>
  <c r="F11"/>
  <c r="S11" s="1"/>
  <c r="E9"/>
  <c r="J352" i="2"/>
  <c r="L352" s="1"/>
  <c r="AA425" i="10"/>
  <c r="AA367"/>
  <c r="J439" i="2"/>
  <c r="R439" i="11" s="1"/>
  <c r="J311" i="2"/>
  <c r="R311" i="11" s="1"/>
  <c r="AA399" i="10"/>
  <c r="J222" i="2"/>
  <c r="J101"/>
  <c r="R102" i="11" s="1"/>
  <c r="AA406" i="10"/>
  <c r="AA396"/>
  <c r="AA154"/>
  <c r="AA122"/>
  <c r="AA90"/>
  <c r="AA18"/>
  <c r="J375" i="2"/>
  <c r="R375" i="11" s="1"/>
  <c r="J287" i="2"/>
  <c r="L287" s="1"/>
  <c r="J157"/>
  <c r="AA390" i="10"/>
  <c r="AA380"/>
  <c r="AA130"/>
  <c r="AA98"/>
  <c r="AA50"/>
  <c r="J398" i="2"/>
  <c r="L398" s="1"/>
  <c r="J165"/>
  <c r="R166" i="11" s="1"/>
  <c r="AA374" i="10"/>
  <c r="AA364"/>
  <c r="AA138"/>
  <c r="AA106"/>
  <c r="AA74"/>
  <c r="J415" i="2"/>
  <c r="L415" s="1"/>
  <c r="J335"/>
  <c r="R334" i="11" s="1"/>
  <c r="J189" i="2"/>
  <c r="AA457" i="10"/>
  <c r="AA383"/>
  <c r="AA146"/>
  <c r="AA114"/>
  <c r="AA82"/>
  <c r="AA26"/>
  <c r="J230" i="2"/>
  <c r="R230" i="11" s="1"/>
  <c r="AA66" i="10"/>
  <c r="AA34"/>
  <c r="AA58"/>
  <c r="AA42"/>
  <c r="AA10"/>
  <c r="J98" i="2"/>
  <c r="E99" i="10"/>
  <c r="R99" s="1"/>
  <c r="J377" i="2"/>
  <c r="E377" i="10"/>
  <c r="J184" i="2"/>
  <c r="E185" i="10"/>
  <c r="R185" s="1"/>
  <c r="J76" i="2"/>
  <c r="E77" i="10"/>
  <c r="R77" s="1"/>
  <c r="J13" i="2"/>
  <c r="E13" i="10"/>
  <c r="J456" i="2"/>
  <c r="E456" i="10"/>
  <c r="J452" i="2"/>
  <c r="E452" i="10"/>
  <c r="R452" s="1"/>
  <c r="J448" i="2"/>
  <c r="E448" i="10"/>
  <c r="J444" i="2"/>
  <c r="E444" i="10"/>
  <c r="R444" s="1"/>
  <c r="J440" i="2"/>
  <c r="E440" i="10"/>
  <c r="R440" s="1"/>
  <c r="J436" i="2"/>
  <c r="E436" i="10"/>
  <c r="R436" s="1"/>
  <c r="J432" i="2"/>
  <c r="E432" i="10"/>
  <c r="R432" s="1"/>
  <c r="J428" i="2"/>
  <c r="E428" i="10"/>
  <c r="R428" s="1"/>
  <c r="J424" i="2"/>
  <c r="E424" i="10"/>
  <c r="J420" i="2"/>
  <c r="E420" i="10"/>
  <c r="R420" s="1"/>
  <c r="J416" i="2"/>
  <c r="E416" i="10"/>
  <c r="R416" s="1"/>
  <c r="J412" i="2"/>
  <c r="E412" i="10"/>
  <c r="R412" s="1"/>
  <c r="J408" i="2"/>
  <c r="E408" i="10"/>
  <c r="R408" s="1"/>
  <c r="J404" i="2"/>
  <c r="E404" i="10"/>
  <c r="R404" s="1"/>
  <c r="J400" i="2"/>
  <c r="E400" i="10"/>
  <c r="R400" s="1"/>
  <c r="J396" i="2"/>
  <c r="E396" i="10"/>
  <c r="R396" s="1"/>
  <c r="J392" i="2"/>
  <c r="E392" i="10"/>
  <c r="R392" s="1"/>
  <c r="J389" i="2"/>
  <c r="E388" i="10"/>
  <c r="R388" s="1"/>
  <c r="J384" i="2"/>
  <c r="E384" i="10"/>
  <c r="R384" s="1"/>
  <c r="J380" i="2"/>
  <c r="E380" i="10"/>
  <c r="R380" s="1"/>
  <c r="J376" i="2"/>
  <c r="E376" i="10"/>
  <c r="J372" i="2"/>
  <c r="E372" i="10"/>
  <c r="R372" s="1"/>
  <c r="J369" i="2"/>
  <c r="E368" i="10"/>
  <c r="J363" i="2"/>
  <c r="E364" i="10"/>
  <c r="R364" s="1"/>
  <c r="J360" i="2"/>
  <c r="E360" i="10"/>
  <c r="R360" s="1"/>
  <c r="J356" i="2"/>
  <c r="E356" i="10"/>
  <c r="J353" i="2"/>
  <c r="E352" i="10"/>
  <c r="R352" s="1"/>
  <c r="J349" i="2"/>
  <c r="E348" i="10"/>
  <c r="R348" s="1"/>
  <c r="J345" i="2"/>
  <c r="E344" i="10"/>
  <c r="R344" s="1"/>
  <c r="J341" i="2"/>
  <c r="E340" i="10"/>
  <c r="R340" s="1"/>
  <c r="J337" i="2"/>
  <c r="E336" i="10"/>
  <c r="R336" s="1"/>
  <c r="J333" i="2"/>
  <c r="E332" i="10"/>
  <c r="R332" s="1"/>
  <c r="J329" i="2"/>
  <c r="E328" i="10"/>
  <c r="R328" s="1"/>
  <c r="J324" i="2"/>
  <c r="E324" i="10"/>
  <c r="R324" s="1"/>
  <c r="J320" i="2"/>
  <c r="E320" i="10"/>
  <c r="R320" s="1"/>
  <c r="J316" i="2"/>
  <c r="E316" i="10"/>
  <c r="R316" s="1"/>
  <c r="J312" i="2"/>
  <c r="E312" i="10"/>
  <c r="R312" s="1"/>
  <c r="J308" i="2"/>
  <c r="E308" i="10"/>
  <c r="R308" s="1"/>
  <c r="J304" i="2"/>
  <c r="E304" i="10"/>
  <c r="R304" s="1"/>
  <c r="J300" i="2"/>
  <c r="E300" i="10"/>
  <c r="R300" s="1"/>
  <c r="J295" i="2"/>
  <c r="E296" i="10"/>
  <c r="R296" s="1"/>
  <c r="J292" i="2"/>
  <c r="E292" i="10"/>
  <c r="R292" s="1"/>
  <c r="J288" i="2"/>
  <c r="E288" i="10"/>
  <c r="R288" s="1"/>
  <c r="J284" i="2"/>
  <c r="E284" i="10"/>
  <c r="R284" s="1"/>
  <c r="J280" i="2"/>
  <c r="E280" i="10"/>
  <c r="J276" i="2"/>
  <c r="E276" i="10"/>
  <c r="R276" s="1"/>
  <c r="J272" i="2"/>
  <c r="E272" i="10"/>
  <c r="R272" s="1"/>
  <c r="J268" i="2"/>
  <c r="E268" i="10"/>
  <c r="R268" s="1"/>
  <c r="J264" i="2"/>
  <c r="E264" i="10"/>
  <c r="J260" i="2"/>
  <c r="E260" i="10"/>
  <c r="R260" s="1"/>
  <c r="J256" i="2"/>
  <c r="E256" i="10"/>
  <c r="R256" s="1"/>
  <c r="J252" i="2"/>
  <c r="E252" i="10"/>
  <c r="R252" s="1"/>
  <c r="J248" i="2"/>
  <c r="E248" i="10"/>
  <c r="J244" i="2"/>
  <c r="E244" i="10"/>
  <c r="R244" s="1"/>
  <c r="J240" i="2"/>
  <c r="E240" i="10"/>
  <c r="R240" s="1"/>
  <c r="J236" i="2"/>
  <c r="E236" i="10"/>
  <c r="R236" s="1"/>
  <c r="J232" i="2"/>
  <c r="E232" i="10"/>
  <c r="J228" i="2"/>
  <c r="E228" i="10"/>
  <c r="R228" s="1"/>
  <c r="J224" i="2"/>
  <c r="E224" i="10"/>
  <c r="R224" s="1"/>
  <c r="J220" i="2"/>
  <c r="E220" i="10"/>
  <c r="R220" s="1"/>
  <c r="J216" i="2"/>
  <c r="E216" i="10"/>
  <c r="R216" s="1"/>
  <c r="J212" i="2"/>
  <c r="E212" i="10"/>
  <c r="R212" s="1"/>
  <c r="J207" i="2"/>
  <c r="E208" i="10"/>
  <c r="R208" s="1"/>
  <c r="J203" i="2"/>
  <c r="E204" i="10"/>
  <c r="R204" s="1"/>
  <c r="J199" i="2"/>
  <c r="E200" i="10"/>
  <c r="R200" s="1"/>
  <c r="J196" i="2"/>
  <c r="E196" i="10"/>
  <c r="R196" s="1"/>
  <c r="J191" i="2"/>
  <c r="E192" i="10"/>
  <c r="R192" s="1"/>
  <c r="J187" i="2"/>
  <c r="E188" i="10"/>
  <c r="R188" s="1"/>
  <c r="J183" i="2"/>
  <c r="E184" i="10"/>
  <c r="R184" s="1"/>
  <c r="J179" i="2"/>
  <c r="E180" i="10"/>
  <c r="R180" s="1"/>
  <c r="J175" i="2"/>
  <c r="E176" i="10"/>
  <c r="R176" s="1"/>
  <c r="J171" i="2"/>
  <c r="E172" i="10"/>
  <c r="R172" s="1"/>
  <c r="J167" i="2"/>
  <c r="E168" i="10"/>
  <c r="J163" i="2"/>
  <c r="E164" i="10"/>
  <c r="R164" s="1"/>
  <c r="J159" i="2"/>
  <c r="E160" i="10"/>
  <c r="R160" s="1"/>
  <c r="J155" i="2"/>
  <c r="E156" i="10"/>
  <c r="R156" s="1"/>
  <c r="J151" i="2"/>
  <c r="E152" i="10"/>
  <c r="J147" i="2"/>
  <c r="E148" i="10"/>
  <c r="R148" s="1"/>
  <c r="J143" i="2"/>
  <c r="E144" i="10"/>
  <c r="R144" s="1"/>
  <c r="J139" i="2"/>
  <c r="E140" i="10"/>
  <c r="R140" s="1"/>
  <c r="J135" i="2"/>
  <c r="E136" i="10"/>
  <c r="J131" i="2"/>
  <c r="E132" i="10"/>
  <c r="J127" i="2"/>
  <c r="E128" i="10"/>
  <c r="R128" s="1"/>
  <c r="J123" i="2"/>
  <c r="E124" i="10"/>
  <c r="R124" s="1"/>
  <c r="J119" i="2"/>
  <c r="E120" i="10"/>
  <c r="R120" s="1"/>
  <c r="J115" i="2"/>
  <c r="E116" i="10"/>
  <c r="R116" s="1"/>
  <c r="J111" i="2"/>
  <c r="E112" i="10"/>
  <c r="R112" s="1"/>
  <c r="J107" i="2"/>
  <c r="E108" i="10"/>
  <c r="R108" s="1"/>
  <c r="J103" i="2"/>
  <c r="E104" i="10"/>
  <c r="R104" s="1"/>
  <c r="J99" i="2"/>
  <c r="E100" i="10"/>
  <c r="J95" i="2"/>
  <c r="E96" i="10"/>
  <c r="R96" s="1"/>
  <c r="J91" i="2"/>
  <c r="E92" i="10"/>
  <c r="R92" s="1"/>
  <c r="J87" i="2"/>
  <c r="E88" i="10"/>
  <c r="J83" i="2"/>
  <c r="E84" i="10"/>
  <c r="R84" s="1"/>
  <c r="J79" i="2"/>
  <c r="E80" i="10"/>
  <c r="R80" s="1"/>
  <c r="J75" i="2"/>
  <c r="E76" i="10"/>
  <c r="R76" s="1"/>
  <c r="J71" i="2"/>
  <c r="E72" i="10"/>
  <c r="R72" s="1"/>
  <c r="J67" i="2"/>
  <c r="E68" i="10"/>
  <c r="R68" s="1"/>
  <c r="J63" i="2"/>
  <c r="E64" i="10"/>
  <c r="R64" s="1"/>
  <c r="J59" i="2"/>
  <c r="E60" i="10"/>
  <c r="R60" s="1"/>
  <c r="J55" i="2"/>
  <c r="E56" i="10"/>
  <c r="R56" s="1"/>
  <c r="J51" i="2"/>
  <c r="E52" i="10"/>
  <c r="R52" s="1"/>
  <c r="J47" i="2"/>
  <c r="E48" i="10"/>
  <c r="R48" s="1"/>
  <c r="J43" i="2"/>
  <c r="E44" i="10"/>
  <c r="R44" s="1"/>
  <c r="J39" i="2"/>
  <c r="E40" i="10"/>
  <c r="J36" i="2"/>
  <c r="E36" i="10"/>
  <c r="R36" s="1"/>
  <c r="J32" i="2"/>
  <c r="E32" i="10"/>
  <c r="R32" s="1"/>
  <c r="J28" i="2"/>
  <c r="E28" i="10"/>
  <c r="R28" s="1"/>
  <c r="J24" i="2"/>
  <c r="E24" i="10"/>
  <c r="R24" s="1"/>
  <c r="J20" i="2"/>
  <c r="E20" i="10"/>
  <c r="R20" s="1"/>
  <c r="J16" i="2"/>
  <c r="E16" i="10"/>
  <c r="R16" s="1"/>
  <c r="J12" i="2"/>
  <c r="E12" i="10"/>
  <c r="R12" s="1"/>
  <c r="J457" i="2"/>
  <c r="E457" i="10"/>
  <c r="R457" s="1"/>
  <c r="J393" i="2"/>
  <c r="E393" i="10"/>
  <c r="R393" s="1"/>
  <c r="J330" i="2"/>
  <c r="E329" i="10"/>
  <c r="R329" s="1"/>
  <c r="J265" i="2"/>
  <c r="E265" i="10"/>
  <c r="J200" i="2"/>
  <c r="E201" i="10"/>
  <c r="J136" i="2"/>
  <c r="E137" i="10"/>
  <c r="R137" s="1"/>
  <c r="J60" i="2"/>
  <c r="E61" i="10"/>
  <c r="AA433"/>
  <c r="J130" i="2"/>
  <c r="E131" i="10"/>
  <c r="R131" s="1"/>
  <c r="J94" i="2"/>
  <c r="E95" i="10"/>
  <c r="R95" s="1"/>
  <c r="J441" i="2"/>
  <c r="E441" i="10"/>
  <c r="R441" s="1"/>
  <c r="J249" i="2"/>
  <c r="E249" i="10"/>
  <c r="J100" i="2"/>
  <c r="E101" i="10"/>
  <c r="J453" i="2"/>
  <c r="E453" i="10"/>
  <c r="R453" s="1"/>
  <c r="J449" i="2"/>
  <c r="E449" i="10"/>
  <c r="R449" s="1"/>
  <c r="J445" i="2"/>
  <c r="E445" i="10"/>
  <c r="J437" i="2"/>
  <c r="E437" i="10"/>
  <c r="R437" s="1"/>
  <c r="J433" i="2"/>
  <c r="E433" i="10"/>
  <c r="J429" i="2"/>
  <c r="E429" i="10"/>
  <c r="R429" s="1"/>
  <c r="J421" i="2"/>
  <c r="E421" i="10"/>
  <c r="J417" i="2"/>
  <c r="E417" i="10"/>
  <c r="R417" s="1"/>
  <c r="J413" i="2"/>
  <c r="E413" i="10"/>
  <c r="R413" s="1"/>
  <c r="J405" i="2"/>
  <c r="E405" i="10"/>
  <c r="R405" s="1"/>
  <c r="J401" i="2"/>
  <c r="E401" i="10"/>
  <c r="J397" i="2"/>
  <c r="E397" i="10"/>
  <c r="R397" s="1"/>
  <c r="J385" i="2"/>
  <c r="E389" i="10"/>
  <c r="R389" s="1"/>
  <c r="J386" i="2"/>
  <c r="E385" i="10"/>
  <c r="R385" s="1"/>
  <c r="J381" i="2"/>
  <c r="E381" i="10"/>
  <c r="R381" s="1"/>
  <c r="J373" i="2"/>
  <c r="E373" i="10"/>
  <c r="J370" i="2"/>
  <c r="E369" i="10"/>
  <c r="J366" i="2"/>
  <c r="E365" i="10"/>
  <c r="R365" s="1"/>
  <c r="J357" i="2"/>
  <c r="E357" i="10"/>
  <c r="R357" s="1"/>
  <c r="J354" i="2"/>
  <c r="E353" i="10"/>
  <c r="R353" s="1"/>
  <c r="J350" i="2"/>
  <c r="E349" i="10"/>
  <c r="J342" i="2"/>
  <c r="E341" i="10"/>
  <c r="R341" s="1"/>
  <c r="J339" i="2"/>
  <c r="E337" i="10"/>
  <c r="R337" s="1"/>
  <c r="J334" i="2"/>
  <c r="E333" i="10"/>
  <c r="J326" i="2"/>
  <c r="E325" i="10"/>
  <c r="J321" i="2"/>
  <c r="E321" i="10"/>
  <c r="J317" i="2"/>
  <c r="E317" i="10"/>
  <c r="R317" s="1"/>
  <c r="J309" i="2"/>
  <c r="E309" i="10"/>
  <c r="R309" s="1"/>
  <c r="J305" i="2"/>
  <c r="E305" i="10"/>
  <c r="R305" s="1"/>
  <c r="J301" i="2"/>
  <c r="E301" i="10"/>
  <c r="R301" s="1"/>
  <c r="J293" i="2"/>
  <c r="E293" i="10"/>
  <c r="J289" i="2"/>
  <c r="E289" i="10"/>
  <c r="R289" s="1"/>
  <c r="J285" i="2"/>
  <c r="E285" i="10"/>
  <c r="J277" i="2"/>
  <c r="E277" i="10"/>
  <c r="R277" s="1"/>
  <c r="J273" i="2"/>
  <c r="E273" i="10"/>
  <c r="R273" s="1"/>
  <c r="J269" i="2"/>
  <c r="E269" i="10"/>
  <c r="R269" s="1"/>
  <c r="J261" i="2"/>
  <c r="E261" i="10"/>
  <c r="R261" s="1"/>
  <c r="J257" i="2"/>
  <c r="E257" i="10"/>
  <c r="R257" s="1"/>
  <c r="J253" i="2"/>
  <c r="E253" i="10"/>
  <c r="J245" i="2"/>
  <c r="E245" i="10"/>
  <c r="J241" i="2"/>
  <c r="E241" i="10"/>
  <c r="R241" s="1"/>
  <c r="J237" i="2"/>
  <c r="E237" i="10"/>
  <c r="R237" s="1"/>
  <c r="J229" i="2"/>
  <c r="E229" i="10"/>
  <c r="R229" s="1"/>
  <c r="J225" i="2"/>
  <c r="E225" i="10"/>
  <c r="R225" s="1"/>
  <c r="J221" i="2"/>
  <c r="E221" i="10"/>
  <c r="R221" s="1"/>
  <c r="J213" i="2"/>
  <c r="E213" i="10"/>
  <c r="R213" s="1"/>
  <c r="J208" i="2"/>
  <c r="E209" i="10"/>
  <c r="R209" s="1"/>
  <c r="J204" i="2"/>
  <c r="E205" i="10"/>
  <c r="J197" i="2"/>
  <c r="E197" i="10"/>
  <c r="J192" i="2"/>
  <c r="E193" i="10"/>
  <c r="J188" i="2"/>
  <c r="E189" i="10"/>
  <c r="R189" s="1"/>
  <c r="J180" i="2"/>
  <c r="E181" i="10"/>
  <c r="R181" s="1"/>
  <c r="J176" i="2"/>
  <c r="E177" i="10"/>
  <c r="R177" s="1"/>
  <c r="J172" i="2"/>
  <c r="E173" i="10"/>
  <c r="R173" s="1"/>
  <c r="J164" i="2"/>
  <c r="E165" i="10"/>
  <c r="J160" i="2"/>
  <c r="E161" i="10"/>
  <c r="R161" s="1"/>
  <c r="J156" i="2"/>
  <c r="E157" i="10"/>
  <c r="J148" i="2"/>
  <c r="E149" i="10"/>
  <c r="J144" i="2"/>
  <c r="E145" i="10"/>
  <c r="J140" i="2"/>
  <c r="E141" i="10"/>
  <c r="R141" s="1"/>
  <c r="J132" i="2"/>
  <c r="E133" i="10"/>
  <c r="J120" i="2"/>
  <c r="E121" i="10"/>
  <c r="R121" s="1"/>
  <c r="J116" i="2"/>
  <c r="E117" i="10"/>
  <c r="J104" i="2"/>
  <c r="E105" i="10"/>
  <c r="J88" i="2"/>
  <c r="E89" i="10"/>
  <c r="R89" s="1"/>
  <c r="J84" i="2"/>
  <c r="E85" i="10"/>
  <c r="J68" i="2"/>
  <c r="E69" i="10"/>
  <c r="R69" s="1"/>
  <c r="J52" i="2"/>
  <c r="E53" i="10"/>
  <c r="J37" i="2"/>
  <c r="E37" i="10"/>
  <c r="R37" s="1"/>
  <c r="J21" i="2"/>
  <c r="E21" i="10"/>
  <c r="R21" s="1"/>
  <c r="J409" i="2"/>
  <c r="E409" i="10"/>
  <c r="R409" s="1"/>
  <c r="J346" i="2"/>
  <c r="E345" i="10"/>
  <c r="J281" i="2"/>
  <c r="E281" i="10"/>
  <c r="R281" s="1"/>
  <c r="J217" i="2"/>
  <c r="E217" i="10"/>
  <c r="J152" i="2"/>
  <c r="E153" i="10"/>
  <c r="J110" i="2"/>
  <c r="E111" i="10"/>
  <c r="R111" s="1"/>
  <c r="J89" i="2"/>
  <c r="E90" i="10"/>
  <c r="R90" s="1"/>
  <c r="J44" i="2"/>
  <c r="E45" i="10"/>
  <c r="R45" s="1"/>
  <c r="AA453"/>
  <c r="AA445"/>
  <c r="AA437"/>
  <c r="AA429"/>
  <c r="AA421"/>
  <c r="AA413"/>
  <c r="AA405"/>
  <c r="AA401"/>
  <c r="AA397"/>
  <c r="AA389"/>
  <c r="AA385"/>
  <c r="AA381"/>
  <c r="AA373"/>
  <c r="AA369"/>
  <c r="AA365"/>
  <c r="AA357"/>
  <c r="AA353"/>
  <c r="AA349"/>
  <c r="AA341"/>
  <c r="AA337"/>
  <c r="AA333"/>
  <c r="AA325"/>
  <c r="AA321"/>
  <c r="AA317"/>
  <c r="AA309"/>
  <c r="AA305"/>
  <c r="AA301"/>
  <c r="AA293"/>
  <c r="AA289"/>
  <c r="AA285"/>
  <c r="AA277"/>
  <c r="AA273"/>
  <c r="AA241"/>
  <c r="AA237"/>
  <c r="AA233"/>
  <c r="AA229"/>
  <c r="AA225"/>
  <c r="AA221"/>
  <c r="AA217"/>
  <c r="AA213"/>
  <c r="AA209"/>
  <c r="AA205"/>
  <c r="AA201"/>
  <c r="AA197"/>
  <c r="AA193"/>
  <c r="AA189"/>
  <c r="AA185"/>
  <c r="AA181"/>
  <c r="AA177"/>
  <c r="AA173"/>
  <c r="AA169"/>
  <c r="AA165"/>
  <c r="AA161"/>
  <c r="AA157"/>
  <c r="AA15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9"/>
  <c r="AA441"/>
  <c r="AA409"/>
  <c r="AA393"/>
  <c r="AA377"/>
  <c r="AA361"/>
  <c r="AA345"/>
  <c r="AA329"/>
  <c r="AA313"/>
  <c r="AA297"/>
  <c r="AA281"/>
  <c r="J126" i="2"/>
  <c r="E127" i="10"/>
  <c r="R127" s="1"/>
  <c r="J313" i="2"/>
  <c r="E313" i="10"/>
  <c r="R313" s="1"/>
  <c r="E126"/>
  <c r="R126" s="1"/>
  <c r="J125" i="2"/>
  <c r="J105"/>
  <c r="E106" i="10"/>
  <c r="R106" s="1"/>
  <c r="J425" i="2"/>
  <c r="E425" i="10"/>
  <c r="R425" s="1"/>
  <c r="J361" i="2"/>
  <c r="E361" i="10"/>
  <c r="R361" s="1"/>
  <c r="J297" i="2"/>
  <c r="E297" i="10"/>
  <c r="R297" s="1"/>
  <c r="J233" i="2"/>
  <c r="E233" i="10"/>
  <c r="R233" s="1"/>
  <c r="J168" i="2"/>
  <c r="E169" i="10"/>
  <c r="R169" s="1"/>
  <c r="J29" i="2"/>
  <c r="E29" i="10"/>
  <c r="R29" s="1"/>
  <c r="AA449"/>
  <c r="AA417"/>
  <c r="AA269"/>
  <c r="AA261"/>
  <c r="AA253"/>
  <c r="AA245"/>
  <c r="J128" i="2"/>
  <c r="E129" i="10"/>
  <c r="J124" i="2"/>
  <c r="E125" i="10"/>
  <c r="J112" i="2"/>
  <c r="E113" i="10"/>
  <c r="J108" i="2"/>
  <c r="E109" i="10"/>
  <c r="R109" s="1"/>
  <c r="J96" i="2"/>
  <c r="E97" i="10"/>
  <c r="J92" i="2"/>
  <c r="E93" i="10"/>
  <c r="R93" s="1"/>
  <c r="J80" i="2"/>
  <c r="E81" i="10"/>
  <c r="L72" i="2"/>
  <c r="R73" i="11"/>
  <c r="J64" i="2"/>
  <c r="E65" i="10"/>
  <c r="J56" i="2"/>
  <c r="E57" i="10"/>
  <c r="R57" s="1"/>
  <c r="J48" i="2"/>
  <c r="E49" i="10"/>
  <c r="R49" s="1"/>
  <c r="J40" i="2"/>
  <c r="E41" i="10"/>
  <c r="J33" i="2"/>
  <c r="E33" i="10"/>
  <c r="R33" s="1"/>
  <c r="J25" i="2"/>
  <c r="E25" i="10"/>
  <c r="R25" s="1"/>
  <c r="J17" i="2"/>
  <c r="E17" i="10"/>
  <c r="L9" i="2"/>
  <c r="R9" i="11"/>
  <c r="J77" i="2"/>
  <c r="E78" i="10"/>
  <c r="R78" s="1"/>
  <c r="J45" i="2"/>
  <c r="E46" i="10"/>
  <c r="J14" i="2"/>
  <c r="E14" i="10"/>
  <c r="R14" s="1"/>
  <c r="J446" i="2"/>
  <c r="J423"/>
  <c r="J399"/>
  <c r="J382"/>
  <c r="J359"/>
  <c r="J336"/>
  <c r="J318"/>
  <c r="J296"/>
  <c r="J254"/>
  <c r="J30"/>
  <c r="AA456" i="10"/>
  <c r="AA454"/>
  <c r="AA451"/>
  <c r="AA448"/>
  <c r="AA446"/>
  <c r="AA443"/>
  <c r="AA440"/>
  <c r="AA438"/>
  <c r="AA435"/>
  <c r="AA432"/>
  <c r="AA430"/>
  <c r="AA427"/>
  <c r="AA424"/>
  <c r="AA422"/>
  <c r="AA419"/>
  <c r="AA416"/>
  <c r="AA414"/>
  <c r="AA411"/>
  <c r="AA408"/>
  <c r="AA402"/>
  <c r="AA395"/>
  <c r="AA392"/>
  <c r="AA386"/>
  <c r="AA379"/>
  <c r="AA376"/>
  <c r="AA370"/>
  <c r="AA363"/>
  <c r="AA354"/>
  <c r="AA338"/>
  <c r="AA322"/>
  <c r="AA306"/>
  <c r="AA290"/>
  <c r="AA274"/>
  <c r="AA152"/>
  <c r="AA144"/>
  <c r="AA136"/>
  <c r="AA128"/>
  <c r="AA120"/>
  <c r="AA112"/>
  <c r="AA104"/>
  <c r="AA96"/>
  <c r="AA88"/>
  <c r="AA80"/>
  <c r="AA72"/>
  <c r="AA64"/>
  <c r="AA56"/>
  <c r="AA48"/>
  <c r="AA40"/>
  <c r="AA32"/>
  <c r="AA24"/>
  <c r="AA16"/>
  <c r="E73"/>
  <c r="R73" s="1"/>
  <c r="J454" i="2"/>
  <c r="E454" i="10"/>
  <c r="R454" s="1"/>
  <c r="J450" i="2"/>
  <c r="E450" i="10"/>
  <c r="R450" s="1"/>
  <c r="J442" i="2"/>
  <c r="E442" i="10"/>
  <c r="R442" s="1"/>
  <c r="J438" i="2"/>
  <c r="E438" i="10"/>
  <c r="R438" s="1"/>
  <c r="J434" i="2"/>
  <c r="E434" i="10"/>
  <c r="R434" s="1"/>
  <c r="J426" i="2"/>
  <c r="E426" i="10"/>
  <c r="R426" s="1"/>
  <c r="J422" i="2"/>
  <c r="E422" i="10"/>
  <c r="R422" s="1"/>
  <c r="J418" i="2"/>
  <c r="E418" i="10"/>
  <c r="R418" s="1"/>
  <c r="J410" i="2"/>
  <c r="E410" i="10"/>
  <c r="R410" s="1"/>
  <c r="J406" i="2"/>
  <c r="E406" i="10"/>
  <c r="R406" s="1"/>
  <c r="J402" i="2"/>
  <c r="E402" i="10"/>
  <c r="R402" s="1"/>
  <c r="J394" i="2"/>
  <c r="E394" i="10"/>
  <c r="R394" s="1"/>
  <c r="J390" i="2"/>
  <c r="E390" i="10"/>
  <c r="R390" s="1"/>
  <c r="J387" i="2"/>
  <c r="E386" i="10"/>
  <c r="R386" s="1"/>
  <c r="J378" i="2"/>
  <c r="E378" i="10"/>
  <c r="R378" s="1"/>
  <c r="J374" i="2"/>
  <c r="E374" i="10"/>
  <c r="R374" s="1"/>
  <c r="J365" i="2"/>
  <c r="E370" i="10"/>
  <c r="R370" s="1"/>
  <c r="J362" i="2"/>
  <c r="E362" i="10"/>
  <c r="R362" s="1"/>
  <c r="J358" i="2"/>
  <c r="E358" i="10"/>
  <c r="R358" s="1"/>
  <c r="J328" i="2"/>
  <c r="E354" i="10"/>
  <c r="R354" s="1"/>
  <c r="J347" i="2"/>
  <c r="E346" i="10"/>
  <c r="R346" s="1"/>
  <c r="J343" i="2"/>
  <c r="E342" i="10"/>
  <c r="R342" s="1"/>
  <c r="J338" i="2"/>
  <c r="E338" i="10"/>
  <c r="R338" s="1"/>
  <c r="J331" i="2"/>
  <c r="E330" i="10"/>
  <c r="R330" s="1"/>
  <c r="J325" i="2"/>
  <c r="E326" i="10"/>
  <c r="R326" s="1"/>
  <c r="J322" i="2"/>
  <c r="E322" i="10"/>
  <c r="R322" s="1"/>
  <c r="J314" i="2"/>
  <c r="E314" i="10"/>
  <c r="R314" s="1"/>
  <c r="J310" i="2"/>
  <c r="E310" i="10"/>
  <c r="R310" s="1"/>
  <c r="J306" i="2"/>
  <c r="E306" i="10"/>
  <c r="R306" s="1"/>
  <c r="J298" i="2"/>
  <c r="E298" i="10"/>
  <c r="R298" s="1"/>
  <c r="J294" i="2"/>
  <c r="E294" i="10"/>
  <c r="R294" s="1"/>
  <c r="J290" i="2"/>
  <c r="E290" i="10"/>
  <c r="R290" s="1"/>
  <c r="J282" i="2"/>
  <c r="E282" i="10"/>
  <c r="R282" s="1"/>
  <c r="J278" i="2"/>
  <c r="E278" i="10"/>
  <c r="R278" s="1"/>
  <c r="J274" i="2"/>
  <c r="E274" i="10"/>
  <c r="R274" s="1"/>
  <c r="J270" i="2"/>
  <c r="E270" i="10"/>
  <c r="R270" s="1"/>
  <c r="J266" i="2"/>
  <c r="E266" i="10"/>
  <c r="R266" s="1"/>
  <c r="J262" i="2"/>
  <c r="E262" i="10"/>
  <c r="R262" s="1"/>
  <c r="J258" i="2"/>
  <c r="E258" i="10"/>
  <c r="R258" s="1"/>
  <c r="J250" i="2"/>
  <c r="E250" i="10"/>
  <c r="R250" s="1"/>
  <c r="J246" i="2"/>
  <c r="E246" i="10"/>
  <c r="R246" s="1"/>
  <c r="J242" i="2"/>
  <c r="E242" i="10"/>
  <c r="R242" s="1"/>
  <c r="J238" i="2"/>
  <c r="E238" i="10"/>
  <c r="R238" s="1"/>
  <c r="J234" i="2"/>
  <c r="E234" i="10"/>
  <c r="R234" s="1"/>
  <c r="J226" i="2"/>
  <c r="E226" i="10"/>
  <c r="R226" s="1"/>
  <c r="J218" i="2"/>
  <c r="E218" i="10"/>
  <c r="R218" s="1"/>
  <c r="J214" i="2"/>
  <c r="E214" i="10"/>
  <c r="R214" s="1"/>
  <c r="J210" i="2"/>
  <c r="E210" i="10"/>
  <c r="R210" s="1"/>
  <c r="J205" i="2"/>
  <c r="E206" i="10"/>
  <c r="R206" s="1"/>
  <c r="J201" i="2"/>
  <c r="E202" i="10"/>
  <c r="R202" s="1"/>
  <c r="J193" i="2"/>
  <c r="E194" i="10"/>
  <c r="R194" s="1"/>
  <c r="J185" i="2"/>
  <c r="E186" i="10"/>
  <c r="R186" s="1"/>
  <c r="J181" i="2"/>
  <c r="E182" i="10"/>
  <c r="R182" s="1"/>
  <c r="J177" i="2"/>
  <c r="E178" i="10"/>
  <c r="R178" s="1"/>
  <c r="J173" i="2"/>
  <c r="E174" i="10"/>
  <c r="R174" s="1"/>
  <c r="J169" i="2"/>
  <c r="E170" i="10"/>
  <c r="R170" s="1"/>
  <c r="J161" i="2"/>
  <c r="E162" i="10"/>
  <c r="R162" s="1"/>
  <c r="J153" i="2"/>
  <c r="E154" i="10"/>
  <c r="R154" s="1"/>
  <c r="J149" i="2"/>
  <c r="E150" i="10"/>
  <c r="R150" s="1"/>
  <c r="J145" i="2"/>
  <c r="E146" i="10"/>
  <c r="R146" s="1"/>
  <c r="J141" i="2"/>
  <c r="E142" i="10"/>
  <c r="R142" s="1"/>
  <c r="J137" i="2"/>
  <c r="E138" i="10"/>
  <c r="R138" s="1"/>
  <c r="J129" i="2"/>
  <c r="E130" i="10"/>
  <c r="R130" s="1"/>
  <c r="J117" i="2"/>
  <c r="E118" i="10"/>
  <c r="R118" s="1"/>
  <c r="J113" i="2"/>
  <c r="E114" i="10"/>
  <c r="R114" s="1"/>
  <c r="J97" i="2"/>
  <c r="E98" i="10"/>
  <c r="R98" s="1"/>
  <c r="J85" i="2"/>
  <c r="E86" i="10"/>
  <c r="R86" s="1"/>
  <c r="J81" i="2"/>
  <c r="E82" i="10"/>
  <c r="R82" s="1"/>
  <c r="J73" i="2"/>
  <c r="E74" i="10"/>
  <c r="R74" s="1"/>
  <c r="J65" i="2"/>
  <c r="E66" i="10"/>
  <c r="J57" i="2"/>
  <c r="E58" i="10"/>
  <c r="R58" s="1"/>
  <c r="J49" i="2"/>
  <c r="E50" i="10"/>
  <c r="J41" i="2"/>
  <c r="E42" i="10"/>
  <c r="R42" s="1"/>
  <c r="J34" i="2"/>
  <c r="E34" i="10"/>
  <c r="R34" s="1"/>
  <c r="J26" i="2"/>
  <c r="E26" i="10"/>
  <c r="R26" s="1"/>
  <c r="J18" i="2"/>
  <c r="E18" i="10"/>
  <c r="R18" s="1"/>
  <c r="J10" i="2"/>
  <c r="E10" i="10"/>
  <c r="R10" s="1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J447" i="2"/>
  <c r="J430"/>
  <c r="J407"/>
  <c r="J383"/>
  <c r="J367"/>
  <c r="J344"/>
  <c r="J319"/>
  <c r="J302"/>
  <c r="J279"/>
  <c r="J198"/>
  <c r="J133"/>
  <c r="J61"/>
  <c r="AA407" i="10"/>
  <c r="AA404"/>
  <c r="AA398"/>
  <c r="AA391"/>
  <c r="AA388"/>
  <c r="AA382"/>
  <c r="AA375"/>
  <c r="AA372"/>
  <c r="AA366"/>
  <c r="AA359"/>
  <c r="AA350"/>
  <c r="AA343"/>
  <c r="AA334"/>
  <c r="AA327"/>
  <c r="AA318"/>
  <c r="AA311"/>
  <c r="AA302"/>
  <c r="AA295"/>
  <c r="AA286"/>
  <c r="AA279"/>
  <c r="AA270"/>
  <c r="AA266"/>
  <c r="AA262"/>
  <c r="AA258"/>
  <c r="AA254"/>
  <c r="AA250"/>
  <c r="AA246"/>
  <c r="AA244"/>
  <c r="AA242"/>
  <c r="AA240"/>
  <c r="AA238"/>
  <c r="AA236"/>
  <c r="AA234"/>
  <c r="AA232"/>
  <c r="AA230"/>
  <c r="AA228"/>
  <c r="AA226"/>
  <c r="AA224"/>
  <c r="AA222"/>
  <c r="AA220"/>
  <c r="AA218"/>
  <c r="AA216"/>
  <c r="AA214"/>
  <c r="AA212"/>
  <c r="AA210"/>
  <c r="AA208"/>
  <c r="AA206"/>
  <c r="AA204"/>
  <c r="AA202"/>
  <c r="AA200"/>
  <c r="AA198"/>
  <c r="AA196"/>
  <c r="AA194"/>
  <c r="AA192"/>
  <c r="AA190"/>
  <c r="AA188"/>
  <c r="AA186"/>
  <c r="AA184"/>
  <c r="AA182"/>
  <c r="AA180"/>
  <c r="AA178"/>
  <c r="AA176"/>
  <c r="AA174"/>
  <c r="AA172"/>
  <c r="AA170"/>
  <c r="AA168"/>
  <c r="AA166"/>
  <c r="AA164"/>
  <c r="AA162"/>
  <c r="AA160"/>
  <c r="AA158"/>
  <c r="AA150"/>
  <c r="AA142"/>
  <c r="AA134"/>
  <c r="AA126"/>
  <c r="AA118"/>
  <c r="AA110"/>
  <c r="AA102"/>
  <c r="AA94"/>
  <c r="AA86"/>
  <c r="AA78"/>
  <c r="AA70"/>
  <c r="AA62"/>
  <c r="AA54"/>
  <c r="AA46"/>
  <c r="AA38"/>
  <c r="AA30"/>
  <c r="AA22"/>
  <c r="AA14"/>
  <c r="J451" i="2"/>
  <c r="E451" i="10"/>
  <c r="R451" s="1"/>
  <c r="J443" i="2"/>
  <c r="E443" i="10"/>
  <c r="J435" i="2"/>
  <c r="E435" i="10"/>
  <c r="R435" s="1"/>
  <c r="J427" i="2"/>
  <c r="E427" i="10"/>
  <c r="J419" i="2"/>
  <c r="E419" i="10"/>
  <c r="R419" s="1"/>
  <c r="J411" i="2"/>
  <c r="E411" i="10"/>
  <c r="J403" i="2"/>
  <c r="E403" i="10"/>
  <c r="R403" s="1"/>
  <c r="J395" i="2"/>
  <c r="E395" i="10"/>
  <c r="J388" i="2"/>
  <c r="E387" i="10"/>
  <c r="R387" s="1"/>
  <c r="J379" i="2"/>
  <c r="E379" i="10"/>
  <c r="J371" i="2"/>
  <c r="E371" i="10"/>
  <c r="J364" i="2"/>
  <c r="E363" i="10"/>
  <c r="J355" i="2"/>
  <c r="E355" i="10"/>
  <c r="J348" i="2"/>
  <c r="E347" i="10"/>
  <c r="J340" i="2"/>
  <c r="E339" i="10"/>
  <c r="J332" i="2"/>
  <c r="E331" i="10"/>
  <c r="J323" i="2"/>
  <c r="E323" i="10"/>
  <c r="R323" s="1"/>
  <c r="J315" i="2"/>
  <c r="E315" i="10"/>
  <c r="R315" s="1"/>
  <c r="J307" i="2"/>
  <c r="E307" i="10"/>
  <c r="R307" s="1"/>
  <c r="J299" i="2"/>
  <c r="E299" i="10"/>
  <c r="R299" s="1"/>
  <c r="J291" i="2"/>
  <c r="E291" i="10"/>
  <c r="R291" s="1"/>
  <c r="J283" i="2"/>
  <c r="E283" i="10"/>
  <c r="R283" s="1"/>
  <c r="J275" i="2"/>
  <c r="E275" i="10"/>
  <c r="R275" s="1"/>
  <c r="J271" i="2"/>
  <c r="E271" i="10"/>
  <c r="R271" s="1"/>
  <c r="J267" i="2"/>
  <c r="E267" i="10"/>
  <c r="R267" s="1"/>
  <c r="J263" i="2"/>
  <c r="E263" i="10"/>
  <c r="R263" s="1"/>
  <c r="J259" i="2"/>
  <c r="E259" i="10"/>
  <c r="R259" s="1"/>
  <c r="J255" i="2"/>
  <c r="E255" i="10"/>
  <c r="R255" s="1"/>
  <c r="J251" i="2"/>
  <c r="E251" i="10"/>
  <c r="R251" s="1"/>
  <c r="J247" i="2"/>
  <c r="E247" i="10"/>
  <c r="R247" s="1"/>
  <c r="J243" i="2"/>
  <c r="E243" i="10"/>
  <c r="R243" s="1"/>
  <c r="J239" i="2"/>
  <c r="E239" i="10"/>
  <c r="R239" s="1"/>
  <c r="J235" i="2"/>
  <c r="E235" i="10"/>
  <c r="R235" s="1"/>
  <c r="J231" i="2"/>
  <c r="E231" i="10"/>
  <c r="R231" s="1"/>
  <c r="J227" i="2"/>
  <c r="E227" i="10"/>
  <c r="R227" s="1"/>
  <c r="J223" i="2"/>
  <c r="E223" i="10"/>
  <c r="R223" s="1"/>
  <c r="J219" i="2"/>
  <c r="E219" i="10"/>
  <c r="R219" s="1"/>
  <c r="J215" i="2"/>
  <c r="E215" i="10"/>
  <c r="R215" s="1"/>
  <c r="J211" i="2"/>
  <c r="E211" i="10"/>
  <c r="R211" s="1"/>
  <c r="J206" i="2"/>
  <c r="E207" i="10"/>
  <c r="R207" s="1"/>
  <c r="J202" i="2"/>
  <c r="E203" i="10"/>
  <c r="R203" s="1"/>
  <c r="J194" i="2"/>
  <c r="E199" i="10"/>
  <c r="R199" s="1"/>
  <c r="J195" i="2"/>
  <c r="E195" i="10"/>
  <c r="J190" i="2"/>
  <c r="E191" i="10"/>
  <c r="R191" s="1"/>
  <c r="J186" i="2"/>
  <c r="E187" i="10"/>
  <c r="R187" s="1"/>
  <c r="J182" i="2"/>
  <c r="E183" i="10"/>
  <c r="R183" s="1"/>
  <c r="J178" i="2"/>
  <c r="E179" i="10"/>
  <c r="R179" s="1"/>
  <c r="J174" i="2"/>
  <c r="E175" i="10"/>
  <c r="R175" s="1"/>
  <c r="J170" i="2"/>
  <c r="E171" i="10"/>
  <c r="R171" s="1"/>
  <c r="J166" i="2"/>
  <c r="E167" i="10"/>
  <c r="R167" s="1"/>
  <c r="J162" i="2"/>
  <c r="E163" i="10"/>
  <c r="R163" s="1"/>
  <c r="J158" i="2"/>
  <c r="E159" i="10"/>
  <c r="R159" s="1"/>
  <c r="J154" i="2"/>
  <c r="E155" i="10"/>
  <c r="R155" s="1"/>
  <c r="J150" i="2"/>
  <c r="E151" i="10"/>
  <c r="R151" s="1"/>
  <c r="J146" i="2"/>
  <c r="E147" i="10"/>
  <c r="R147" s="1"/>
  <c r="J142" i="2"/>
  <c r="E143" i="10"/>
  <c r="R143" s="1"/>
  <c r="J138" i="2"/>
  <c r="E139" i="10"/>
  <c r="R139" s="1"/>
  <c r="J134" i="2"/>
  <c r="E135" i="10"/>
  <c r="R135" s="1"/>
  <c r="J122" i="2"/>
  <c r="E123" i="10"/>
  <c r="R123" s="1"/>
  <c r="J118" i="2"/>
  <c r="E119" i="10"/>
  <c r="R119" s="1"/>
  <c r="J114" i="2"/>
  <c r="E115" i="10"/>
  <c r="R115" s="1"/>
  <c r="J106" i="2"/>
  <c r="E107" i="10"/>
  <c r="R107" s="1"/>
  <c r="J102" i="2"/>
  <c r="E103" i="10"/>
  <c r="R103" s="1"/>
  <c r="J90" i="2"/>
  <c r="E91" i="10"/>
  <c r="R91" s="1"/>
  <c r="J86" i="2"/>
  <c r="E87" i="10"/>
  <c r="R87" s="1"/>
  <c r="J82" i="2"/>
  <c r="E83" i="10"/>
  <c r="R83" s="1"/>
  <c r="J78" i="2"/>
  <c r="E79" i="10"/>
  <c r="R79" s="1"/>
  <c r="J74" i="2"/>
  <c r="E75" i="10"/>
  <c r="R75" s="1"/>
  <c r="J70" i="2"/>
  <c r="E71" i="10"/>
  <c r="R71" s="1"/>
  <c r="J66" i="2"/>
  <c r="E67" i="10"/>
  <c r="R67" s="1"/>
  <c r="J62" i="2"/>
  <c r="E63" i="10"/>
  <c r="R63" s="1"/>
  <c r="J58" i="2"/>
  <c r="E59" i="10"/>
  <c r="R59" s="1"/>
  <c r="J54" i="2"/>
  <c r="E55" i="10"/>
  <c r="R55" s="1"/>
  <c r="J50" i="2"/>
  <c r="E51" i="10"/>
  <c r="R51" s="1"/>
  <c r="J46" i="2"/>
  <c r="E47" i="10"/>
  <c r="R47" s="1"/>
  <c r="J42" i="2"/>
  <c r="E43" i="10"/>
  <c r="R43" s="1"/>
  <c r="J38" i="2"/>
  <c r="E39" i="10"/>
  <c r="R39" s="1"/>
  <c r="J35" i="2"/>
  <c r="E35" i="10"/>
  <c r="J31" i="2"/>
  <c r="E31" i="10"/>
  <c r="R31" s="1"/>
  <c r="J27" i="2"/>
  <c r="E27" i="10"/>
  <c r="R27" s="1"/>
  <c r="J23" i="2"/>
  <c r="E23" i="10"/>
  <c r="R23" s="1"/>
  <c r="J19" i="2"/>
  <c r="E19" i="10"/>
  <c r="R19" s="1"/>
  <c r="J15" i="2"/>
  <c r="E15" i="10"/>
  <c r="R15" s="1"/>
  <c r="J11" i="2"/>
  <c r="E11" i="10"/>
  <c r="R11" s="1"/>
  <c r="J121" i="2"/>
  <c r="E122" i="10"/>
  <c r="R122" s="1"/>
  <c r="J109" i="2"/>
  <c r="E110" i="10"/>
  <c r="R110" s="1"/>
  <c r="J69" i="2"/>
  <c r="E70" i="10"/>
  <c r="R70" s="1"/>
  <c r="J53" i="2"/>
  <c r="E54" i="10"/>
  <c r="R54" s="1"/>
  <c r="J209" i="2"/>
  <c r="E38" i="10"/>
  <c r="R38" s="1"/>
  <c r="J22" i="2"/>
  <c r="E22" i="10"/>
  <c r="R22" s="1"/>
  <c r="J455" i="2"/>
  <c r="J431"/>
  <c r="J414"/>
  <c r="J391"/>
  <c r="J368"/>
  <c r="J351"/>
  <c r="J327"/>
  <c r="J303"/>
  <c r="J286"/>
  <c r="J93"/>
  <c r="AA452" i="10"/>
  <c r="AA450"/>
  <c r="AA444"/>
  <c r="AA442"/>
  <c r="AA439"/>
  <c r="AA436"/>
  <c r="AA434"/>
  <c r="AA431"/>
  <c r="AA428"/>
  <c r="AA426"/>
  <c r="AA423"/>
  <c r="AA420"/>
  <c r="AA418"/>
  <c r="AA415"/>
  <c r="AA412"/>
  <c r="AA410"/>
  <c r="AA403"/>
  <c r="AA400"/>
  <c r="AA394"/>
  <c r="AA387"/>
  <c r="AA384"/>
  <c r="AA378"/>
  <c r="AA371"/>
  <c r="AA368"/>
  <c r="AA362"/>
  <c r="AA355"/>
  <c r="AA352"/>
  <c r="AA346"/>
  <c r="AA339"/>
  <c r="AA336"/>
  <c r="AA330"/>
  <c r="AA323"/>
  <c r="AA320"/>
  <c r="AA314"/>
  <c r="AA307"/>
  <c r="AA304"/>
  <c r="AA298"/>
  <c r="AA291"/>
  <c r="AA288"/>
  <c r="AA282"/>
  <c r="AA275"/>
  <c r="AA272"/>
  <c r="AA156"/>
  <c r="AA148"/>
  <c r="AA140"/>
  <c r="AA132"/>
  <c r="AA124"/>
  <c r="AA116"/>
  <c r="AA108"/>
  <c r="AA100"/>
  <c r="AA92"/>
  <c r="AA84"/>
  <c r="AA76"/>
  <c r="AA68"/>
  <c r="AA60"/>
  <c r="AA52"/>
  <c r="AA44"/>
  <c r="AA36"/>
  <c r="AA28"/>
  <c r="AA20"/>
  <c r="AA12"/>
  <c r="Z393"/>
  <c r="Z189"/>
  <c r="Z197"/>
  <c r="Z133"/>
  <c r="Z409"/>
  <c r="Z405"/>
  <c r="Z157"/>
  <c r="Z165"/>
  <c r="Z173"/>
  <c r="Z141"/>
  <c r="Z181"/>
  <c r="Z149"/>
  <c r="J342" i="1"/>
  <c r="Q341" i="11" s="1"/>
  <c r="J277" i="1"/>
  <c r="L277" s="1"/>
  <c r="J148"/>
  <c r="Q149" i="11" s="1"/>
  <c r="J84" i="1"/>
  <c r="Q85" i="11" s="1"/>
  <c r="Z408" i="10"/>
  <c r="Z280"/>
  <c r="J285" i="1"/>
  <c r="Q285" i="11" s="1"/>
  <c r="J156" i="1"/>
  <c r="Q157" i="11" s="1"/>
  <c r="J92" i="1"/>
  <c r="Q93" i="11" s="1"/>
  <c r="Z433" i="10"/>
  <c r="Z200"/>
  <c r="Z184"/>
  <c r="Z168"/>
  <c r="Z152"/>
  <c r="Z136"/>
  <c r="J309" i="1"/>
  <c r="Q309" i="11" s="1"/>
  <c r="J180" i="1"/>
  <c r="Q181" i="11" s="1"/>
  <c r="J116" i="1"/>
  <c r="Q117" i="11" s="1"/>
  <c r="Z406" i="10"/>
  <c r="Z216"/>
  <c r="J317" i="1"/>
  <c r="Q317" i="11" s="1"/>
  <c r="J188" i="1"/>
  <c r="Q189" i="11" s="1"/>
  <c r="J124" i="1"/>
  <c r="Q125" i="11" s="1"/>
  <c r="Z440" i="10"/>
  <c r="Z232"/>
  <c r="Z192"/>
  <c r="Z176"/>
  <c r="Z160"/>
  <c r="Z144"/>
  <c r="J457" i="1"/>
  <c r="Q457" i="11" s="1"/>
  <c r="J441" i="1"/>
  <c r="Q441" i="11" s="1"/>
  <c r="Z447" i="10"/>
  <c r="Z407"/>
  <c r="J381" i="1"/>
  <c r="Q381" i="11" s="1"/>
  <c r="Z439" i="10"/>
  <c r="Z432"/>
  <c r="Z391"/>
  <c r="Z220"/>
  <c r="Z44"/>
  <c r="Z28"/>
  <c r="J421" i="1"/>
  <c r="Q421" i="11" s="1"/>
  <c r="J385" i="1"/>
  <c r="Q389" i="11" s="1"/>
  <c r="J357" i="1"/>
  <c r="Q357" i="11" s="1"/>
  <c r="J326" i="1"/>
  <c r="Q325" i="11" s="1"/>
  <c r="J293" i="1"/>
  <c r="L293" s="1"/>
  <c r="J197"/>
  <c r="Q197" i="11" s="1"/>
  <c r="J164" i="1"/>
  <c r="Q165" i="11" s="1"/>
  <c r="J132" i="1"/>
  <c r="Q133" i="11" s="1"/>
  <c r="J100" i="1"/>
  <c r="Q101" i="11" s="1"/>
  <c r="Z457" i="10"/>
  <c r="Z456"/>
  <c r="Z431"/>
  <c r="Z425"/>
  <c r="Z424"/>
  <c r="Z390"/>
  <c r="Z389"/>
  <c r="Z388"/>
  <c r="Z387"/>
  <c r="Z377"/>
  <c r="Z376"/>
  <c r="Z375"/>
  <c r="Z313"/>
  <c r="Z240"/>
  <c r="Z224"/>
  <c r="Z208"/>
  <c r="Z196"/>
  <c r="Z188"/>
  <c r="Z180"/>
  <c r="Z172"/>
  <c r="Z164"/>
  <c r="Z156"/>
  <c r="Z148"/>
  <c r="Z140"/>
  <c r="Z132"/>
  <c r="Z124"/>
  <c r="Z116"/>
  <c r="Z108"/>
  <c r="Z100"/>
  <c r="Z92"/>
  <c r="Z84"/>
  <c r="J405" i="1"/>
  <c r="Q405" i="11" s="1"/>
  <c r="J373" i="1"/>
  <c r="Q373" i="11" s="1"/>
  <c r="Z415" i="10"/>
  <c r="Z355"/>
  <c r="Z291"/>
  <c r="J413" i="1"/>
  <c r="Q413" i="11" s="1"/>
  <c r="J350" i="1"/>
  <c r="Q349" i="11" s="1"/>
  <c r="Z404" i="10"/>
  <c r="Z403"/>
  <c r="Z392"/>
  <c r="Z340"/>
  <c r="Z236"/>
  <c r="Z204"/>
  <c r="Z60"/>
  <c r="Z12"/>
  <c r="J429" i="1"/>
  <c r="Q429" i="11" s="1"/>
  <c r="J397" i="1"/>
  <c r="J366"/>
  <c r="Q365" i="11" s="1"/>
  <c r="J334" i="1"/>
  <c r="Q333" i="11" s="1"/>
  <c r="J301" i="1"/>
  <c r="Q301" i="11" s="1"/>
  <c r="J269" i="1"/>
  <c r="Q269" i="11" s="1"/>
  <c r="J172" i="1"/>
  <c r="Q173" i="11" s="1"/>
  <c r="J140" i="1"/>
  <c r="Q141" i="11" s="1"/>
  <c r="J108" i="1"/>
  <c r="Q109" i="11" s="1"/>
  <c r="J76" i="1"/>
  <c r="Q77" i="11" s="1"/>
  <c r="Z455" i="10"/>
  <c r="Z449"/>
  <c r="Z448"/>
  <c r="Z423"/>
  <c r="Z417"/>
  <c r="Z416"/>
  <c r="Z374"/>
  <c r="Z373"/>
  <c r="Z372"/>
  <c r="Z371"/>
  <c r="Z361"/>
  <c r="Z244"/>
  <c r="Z228"/>
  <c r="Z212"/>
  <c r="Z193"/>
  <c r="Z185"/>
  <c r="Z177"/>
  <c r="Z169"/>
  <c r="Z161"/>
  <c r="Z153"/>
  <c r="Z145"/>
  <c r="Z137"/>
  <c r="Z68"/>
  <c r="Z52"/>
  <c r="Z36"/>
  <c r="Z20"/>
  <c r="J245" i="1"/>
  <c r="Q245" i="11" s="1"/>
  <c r="J213" i="1"/>
  <c r="Q213" i="11" s="1"/>
  <c r="J52" i="1"/>
  <c r="Q53" i="11" s="1"/>
  <c r="J21" i="1"/>
  <c r="Q21" i="11" s="1"/>
  <c r="J253" i="1"/>
  <c r="Q253" i="11" s="1"/>
  <c r="J221" i="1"/>
  <c r="Q221" i="11" s="1"/>
  <c r="J60" i="1"/>
  <c r="Q61" i="11" s="1"/>
  <c r="J29" i="1"/>
  <c r="Q29" i="11" s="1"/>
  <c r="Z245" i="10"/>
  <c r="Z237"/>
  <c r="Z229"/>
  <c r="Z221"/>
  <c r="Z213"/>
  <c r="Z205"/>
  <c r="J261" i="1"/>
  <c r="L261" s="1"/>
  <c r="J229"/>
  <c r="Q229" i="11" s="1"/>
  <c r="J68" i="1"/>
  <c r="Q69" i="11" s="1"/>
  <c r="J37" i="1"/>
  <c r="Q37" i="11" s="1"/>
  <c r="J237" i="1"/>
  <c r="Q237" i="11" s="1"/>
  <c r="J204" i="1"/>
  <c r="Q205" i="11" s="1"/>
  <c r="J44" i="1"/>
  <c r="Q45" i="11" s="1"/>
  <c r="J13" i="1"/>
  <c r="Q13" i="11" s="1"/>
  <c r="Z241" i="10"/>
  <c r="Z233"/>
  <c r="Z225"/>
  <c r="Z217"/>
  <c r="Z209"/>
  <c r="Z201"/>
  <c r="Q455"/>
  <c r="J455" i="1"/>
  <c r="J451"/>
  <c r="Q447" i="10"/>
  <c r="J447" i="1"/>
  <c r="Q443" i="10"/>
  <c r="J443" i="1"/>
  <c r="J439"/>
  <c r="J435"/>
  <c r="Q431" i="10"/>
  <c r="J431" i="1"/>
  <c r="J427"/>
  <c r="Q423" i="10"/>
  <c r="J423" i="1"/>
  <c r="J419"/>
  <c r="J415"/>
  <c r="Q411" i="10"/>
  <c r="J411" i="1"/>
  <c r="Q407" i="10"/>
  <c r="J407" i="1"/>
  <c r="J403"/>
  <c r="Q399" i="10"/>
  <c r="J399" i="1"/>
  <c r="Q395" i="10"/>
  <c r="J395" i="1"/>
  <c r="J391"/>
  <c r="Q387" i="10"/>
  <c r="J388" i="1"/>
  <c r="J383"/>
  <c r="Q379" i="10"/>
  <c r="J379" i="1"/>
  <c r="Q375" i="10"/>
  <c r="J375" i="1"/>
  <c r="Q371" i="10"/>
  <c r="J371" i="1"/>
  <c r="J368"/>
  <c r="Q363" i="10"/>
  <c r="J364" i="1"/>
  <c r="Q359" i="10"/>
  <c r="J359" i="1"/>
  <c r="Q355" i="10"/>
  <c r="J355" i="1"/>
  <c r="J352"/>
  <c r="J348"/>
  <c r="J344"/>
  <c r="Q339" i="10"/>
  <c r="J340" i="1"/>
  <c r="J336"/>
  <c r="Q331" i="10"/>
  <c r="J332" i="1"/>
  <c r="Q327" i="10"/>
  <c r="J327" i="1"/>
  <c r="J323"/>
  <c r="Q319" i="10"/>
  <c r="J319" i="1"/>
  <c r="Q315" i="10"/>
  <c r="J315" i="1"/>
  <c r="Q311" i="10"/>
  <c r="J311" i="1"/>
  <c r="Q307" i="10"/>
  <c r="J307" i="1"/>
  <c r="Q303" i="10"/>
  <c r="J303" i="1"/>
  <c r="Q299" i="10"/>
  <c r="J299" i="1"/>
  <c r="Q295" i="10"/>
  <c r="J296" i="1"/>
  <c r="Q291" i="10"/>
  <c r="J291" i="1"/>
  <c r="Q287" i="10"/>
  <c r="J287" i="1"/>
  <c r="J283"/>
  <c r="Q279" i="10"/>
  <c r="J279" i="1"/>
  <c r="Q275" i="10"/>
  <c r="J275" i="1"/>
  <c r="Q271" i="10"/>
  <c r="J271" i="1"/>
  <c r="Q267" i="10"/>
  <c r="J267" i="1"/>
  <c r="Q263" i="10"/>
  <c r="J263" i="1"/>
  <c r="Q259" i="10"/>
  <c r="J259" i="1"/>
  <c r="Q255" i="10"/>
  <c r="J255" i="1"/>
  <c r="Q251" i="10"/>
  <c r="J251" i="1"/>
  <c r="Q247" i="10"/>
  <c r="J247" i="1"/>
  <c r="J243"/>
  <c r="Q239" i="10"/>
  <c r="J239" i="1"/>
  <c r="Q235" i="10"/>
  <c r="J235" i="1"/>
  <c r="Q231" i="10"/>
  <c r="J231" i="1"/>
  <c r="J227"/>
  <c r="J223"/>
  <c r="J219"/>
  <c r="J215"/>
  <c r="J211"/>
  <c r="J206"/>
  <c r="J202"/>
  <c r="J194"/>
  <c r="Q195" i="10"/>
  <c r="J195" i="1"/>
  <c r="J190"/>
  <c r="J186"/>
  <c r="J182"/>
  <c r="J178"/>
  <c r="J174"/>
  <c r="J170"/>
  <c r="J166"/>
  <c r="Q163" i="10"/>
  <c r="J162" i="1"/>
  <c r="J158"/>
  <c r="J154"/>
  <c r="Q151" i="10"/>
  <c r="J150" i="1"/>
  <c r="Q147" i="10"/>
  <c r="J146" i="1"/>
  <c r="J142"/>
  <c r="J138"/>
  <c r="Q135" i="10"/>
  <c r="J134" i="1"/>
  <c r="Q131" i="10"/>
  <c r="J130" i="1"/>
  <c r="J126"/>
  <c r="J122"/>
  <c r="J118"/>
  <c r="Q115" i="10"/>
  <c r="J114" i="1"/>
  <c r="J110"/>
  <c r="J106"/>
  <c r="J102"/>
  <c r="J98"/>
  <c r="J94"/>
  <c r="J90"/>
  <c r="Q87" i="10"/>
  <c r="J86" i="1"/>
  <c r="J82"/>
  <c r="J78"/>
  <c r="J74"/>
  <c r="J70"/>
  <c r="J66"/>
  <c r="J62"/>
  <c r="J58"/>
  <c r="J54"/>
  <c r="J50"/>
  <c r="J46"/>
  <c r="J42"/>
  <c r="Q39" i="10"/>
  <c r="J38" i="1"/>
  <c r="J35"/>
  <c r="Q31" i="10"/>
  <c r="J31" i="1"/>
  <c r="Q27" i="10"/>
  <c r="J27" i="1"/>
  <c r="Q23" i="10"/>
  <c r="J23" i="1"/>
  <c r="Q19" i="10"/>
  <c r="J19" i="1"/>
  <c r="J15"/>
  <c r="Q11" i="10"/>
  <c r="J11" i="1"/>
  <c r="Q340" i="10"/>
  <c r="J341" i="1"/>
  <c r="J337"/>
  <c r="Q332" i="10"/>
  <c r="J333" i="1"/>
  <c r="J324"/>
  <c r="J320"/>
  <c r="J316"/>
  <c r="J308"/>
  <c r="J304"/>
  <c r="J300"/>
  <c r="J292"/>
  <c r="J288"/>
  <c r="J284"/>
  <c r="J276"/>
  <c r="Q272" i="10"/>
  <c r="J272" i="1"/>
  <c r="J268"/>
  <c r="J260"/>
  <c r="Q256" i="10"/>
  <c r="J256" i="1"/>
  <c r="J252"/>
  <c r="Q244" i="10"/>
  <c r="J244" i="1"/>
  <c r="J240"/>
  <c r="J236"/>
  <c r="Q228" i="10"/>
  <c r="J228" i="1"/>
  <c r="J224"/>
  <c r="Q220" i="10"/>
  <c r="J220" i="1"/>
  <c r="Q212" i="10"/>
  <c r="J212" i="1"/>
  <c r="Q208" i="10"/>
  <c r="J207" i="1"/>
  <c r="Q204" i="10"/>
  <c r="J203" i="1"/>
  <c r="J196"/>
  <c r="Q192" i="10"/>
  <c r="J191" i="1"/>
  <c r="J187"/>
  <c r="Q180" i="10"/>
  <c r="J179" i="1"/>
  <c r="Q176" i="10"/>
  <c r="J175" i="1"/>
  <c r="Q172" i="10"/>
  <c r="J171" i="1"/>
  <c r="J163"/>
  <c r="J159"/>
  <c r="J155"/>
  <c r="J147"/>
  <c r="J143"/>
  <c r="J139"/>
  <c r="J131"/>
  <c r="J127"/>
  <c r="J123"/>
  <c r="J115"/>
  <c r="Q112" i="10"/>
  <c r="J111" i="1"/>
  <c r="J107"/>
  <c r="J99"/>
  <c r="J95"/>
  <c r="Q92" i="10"/>
  <c r="J91" i="1"/>
  <c r="J83"/>
  <c r="J79"/>
  <c r="J75"/>
  <c r="J67"/>
  <c r="J63"/>
  <c r="J59"/>
  <c r="Q52" i="10"/>
  <c r="J51" i="1"/>
  <c r="Q48" i="10"/>
  <c r="J47" i="1"/>
  <c r="J43"/>
  <c r="J36"/>
  <c r="J32"/>
  <c r="Q28" i="10"/>
  <c r="J28" i="1"/>
  <c r="J20"/>
  <c r="Q16" i="10"/>
  <c r="J16" i="1"/>
  <c r="Q12" i="10"/>
  <c r="J12" i="1"/>
  <c r="Q454" i="10"/>
  <c r="J454" i="1"/>
  <c r="Q450" i="10"/>
  <c r="J450" i="1"/>
  <c r="J446"/>
  <c r="J442"/>
  <c r="Q438" i="10"/>
  <c r="J438" i="1"/>
  <c r="J434"/>
  <c r="J430"/>
  <c r="J426"/>
  <c r="Q422" i="10"/>
  <c r="J422" i="1"/>
  <c r="Q418" i="10"/>
  <c r="J418" i="1"/>
  <c r="J414"/>
  <c r="Q410" i="10"/>
  <c r="J410" i="1"/>
  <c r="Q406" i="10"/>
  <c r="J406" i="1"/>
  <c r="J402"/>
  <c r="J398"/>
  <c r="J394"/>
  <c r="J390"/>
  <c r="Q386" i="10"/>
  <c r="J387" i="1"/>
  <c r="J382"/>
  <c r="J378"/>
  <c r="J374"/>
  <c r="J365"/>
  <c r="J367"/>
  <c r="J362"/>
  <c r="J358"/>
  <c r="J328"/>
  <c r="J351"/>
  <c r="J347"/>
  <c r="J343"/>
  <c r="J338"/>
  <c r="J325"/>
  <c r="J322"/>
  <c r="J310"/>
  <c r="J306"/>
  <c r="J294"/>
  <c r="J290"/>
  <c r="J278"/>
  <c r="J274"/>
  <c r="J262"/>
  <c r="J258"/>
  <c r="J246"/>
  <c r="J242"/>
  <c r="Q230" i="10"/>
  <c r="J230" i="1"/>
  <c r="Q226" i="10"/>
  <c r="J226" i="1"/>
  <c r="J214"/>
  <c r="Q210" i="10"/>
  <c r="J210" i="1"/>
  <c r="J198"/>
  <c r="J193"/>
  <c r="J181"/>
  <c r="Q178" i="10"/>
  <c r="J177" i="1"/>
  <c r="J165"/>
  <c r="J161"/>
  <c r="J149"/>
  <c r="J145"/>
  <c r="J133"/>
  <c r="J129"/>
  <c r="J117"/>
  <c r="J113"/>
  <c r="J101"/>
  <c r="J97"/>
  <c r="J85"/>
  <c r="J81"/>
  <c r="J69"/>
  <c r="J65"/>
  <c r="Q54" i="10"/>
  <c r="J53" i="1"/>
  <c r="Q50" i="10"/>
  <c r="J49" i="1"/>
  <c r="J209"/>
  <c r="J34"/>
  <c r="J22"/>
  <c r="Q18" i="10"/>
  <c r="J18" i="1"/>
  <c r="J318"/>
  <c r="J286"/>
  <c r="J270"/>
  <c r="J238"/>
  <c r="Q206" i="10"/>
  <c r="J205" i="1"/>
  <c r="J141"/>
  <c r="J109"/>
  <c r="J30"/>
  <c r="J331"/>
  <c r="J282"/>
  <c r="J250"/>
  <c r="Q218" i="10"/>
  <c r="J218" i="1"/>
  <c r="Q170" i="10"/>
  <c r="J169" i="1"/>
  <c r="J137"/>
  <c r="J105"/>
  <c r="Q58" i="10"/>
  <c r="J57" i="1"/>
  <c r="Q42" i="10"/>
  <c r="J41" i="1"/>
  <c r="Z438" i="10"/>
  <c r="Z430"/>
  <c r="Z422"/>
  <c r="Z414"/>
  <c r="Z382"/>
  <c r="Z350"/>
  <c r="Z334"/>
  <c r="Z322"/>
  <c r="Z306"/>
  <c r="Z290"/>
  <c r="Z286"/>
  <c r="Z270"/>
  <c r="Z262"/>
  <c r="Z254"/>
  <c r="Z246"/>
  <c r="Z234"/>
  <c r="Z226"/>
  <c r="Z218"/>
  <c r="Z210"/>
  <c r="Z202"/>
  <c r="Z194"/>
  <c r="Z186"/>
  <c r="Z178"/>
  <c r="Z170"/>
  <c r="Z162"/>
  <c r="Z154"/>
  <c r="Z146"/>
  <c r="Z138"/>
  <c r="Z130"/>
  <c r="Z122"/>
  <c r="Z114"/>
  <c r="Z106"/>
  <c r="Z98"/>
  <c r="Z90"/>
  <c r="Z82"/>
  <c r="Z70"/>
  <c r="Z46"/>
  <c r="Z42"/>
  <c r="Z34"/>
  <c r="Z26"/>
  <c r="Z18"/>
  <c r="Z14"/>
  <c r="Z451"/>
  <c r="Z443"/>
  <c r="Z435"/>
  <c r="Z427"/>
  <c r="Z411"/>
  <c r="Z399"/>
  <c r="Z395"/>
  <c r="Z383"/>
  <c r="Z379"/>
  <c r="Z367"/>
  <c r="Z351"/>
  <c r="Z347"/>
  <c r="Z335"/>
  <c r="Z331"/>
  <c r="Z319"/>
  <c r="Z315"/>
  <c r="Z303"/>
  <c r="Z299"/>
  <c r="Z287"/>
  <c r="Z283"/>
  <c r="Z271"/>
  <c r="Z267"/>
  <c r="Z263"/>
  <c r="Z259"/>
  <c r="Z255"/>
  <c r="Z251"/>
  <c r="Z247"/>
  <c r="Z243"/>
  <c r="Z239"/>
  <c r="Z235"/>
  <c r="Z231"/>
  <c r="Z227"/>
  <c r="Z223"/>
  <c r="Z219"/>
  <c r="Z215"/>
  <c r="Z211"/>
  <c r="Z207"/>
  <c r="Z203"/>
  <c r="Z199"/>
  <c r="Z195"/>
  <c r="Z191"/>
  <c r="Z187"/>
  <c r="Z183"/>
  <c r="Z179"/>
  <c r="Z175"/>
  <c r="Z171"/>
  <c r="Z167"/>
  <c r="Z163"/>
  <c r="Z159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59"/>
  <c r="Z55"/>
  <c r="Z51"/>
  <c r="Z47"/>
  <c r="Z43"/>
  <c r="Z39"/>
  <c r="Z35"/>
  <c r="Z31"/>
  <c r="Z27"/>
  <c r="Z23"/>
  <c r="Z19"/>
  <c r="Z15"/>
  <c r="Z11"/>
  <c r="J453" i="1"/>
  <c r="J432"/>
  <c r="J408"/>
  <c r="J392"/>
  <c r="J369"/>
  <c r="J353"/>
  <c r="J295"/>
  <c r="J280"/>
  <c r="J264"/>
  <c r="J248"/>
  <c r="J232"/>
  <c r="J216"/>
  <c r="J199"/>
  <c r="J183"/>
  <c r="J167"/>
  <c r="J151"/>
  <c r="J135"/>
  <c r="J119"/>
  <c r="J103"/>
  <c r="J87"/>
  <c r="J71"/>
  <c r="J449"/>
  <c r="J444"/>
  <c r="J433"/>
  <c r="J425"/>
  <c r="J417"/>
  <c r="J409"/>
  <c r="J401"/>
  <c r="J393"/>
  <c r="J386"/>
  <c r="J377"/>
  <c r="J370"/>
  <c r="J361"/>
  <c r="J354"/>
  <c r="J346"/>
  <c r="J339"/>
  <c r="J330"/>
  <c r="J321"/>
  <c r="J313"/>
  <c r="J305"/>
  <c r="J297"/>
  <c r="J289"/>
  <c r="J281"/>
  <c r="J273"/>
  <c r="J265"/>
  <c r="J257"/>
  <c r="J249"/>
  <c r="J241"/>
  <c r="J233"/>
  <c r="J225"/>
  <c r="J217"/>
  <c r="J208"/>
  <c r="J200"/>
  <c r="J192"/>
  <c r="J184"/>
  <c r="J176"/>
  <c r="J168"/>
  <c r="J160"/>
  <c r="J152"/>
  <c r="J144"/>
  <c r="J136"/>
  <c r="J128"/>
  <c r="J120"/>
  <c r="J112"/>
  <c r="J104"/>
  <c r="J96"/>
  <c r="J88"/>
  <c r="J80"/>
  <c r="J72"/>
  <c r="J64"/>
  <c r="J56"/>
  <c r="J48"/>
  <c r="J40"/>
  <c r="J33"/>
  <c r="J25"/>
  <c r="J17"/>
  <c r="J9"/>
  <c r="J335"/>
  <c r="J302"/>
  <c r="J254"/>
  <c r="J222"/>
  <c r="J189"/>
  <c r="Q174" i="10"/>
  <c r="J173" i="1"/>
  <c r="J157"/>
  <c r="J125"/>
  <c r="J93"/>
  <c r="J77"/>
  <c r="J61"/>
  <c r="Q46" i="10"/>
  <c r="J45" i="1"/>
  <c r="Q14" i="10"/>
  <c r="J14" i="1"/>
  <c r="J314"/>
  <c r="J298"/>
  <c r="J266"/>
  <c r="J234"/>
  <c r="J201"/>
  <c r="J185"/>
  <c r="J153"/>
  <c r="J121"/>
  <c r="J89"/>
  <c r="J73"/>
  <c r="Q26" i="10"/>
  <c r="J26" i="1"/>
  <c r="Q10" i="10"/>
  <c r="J10" i="1"/>
  <c r="Z454" i="10"/>
  <c r="Z446"/>
  <c r="Z402"/>
  <c r="Z398"/>
  <c r="Z370"/>
  <c r="Z366"/>
  <c r="Z354"/>
  <c r="Z338"/>
  <c r="Z318"/>
  <c r="Z302"/>
  <c r="Z274"/>
  <c r="Z266"/>
  <c r="Z258"/>
  <c r="Z250"/>
  <c r="Z242"/>
  <c r="Z238"/>
  <c r="Z230"/>
  <c r="Z222"/>
  <c r="Z214"/>
  <c r="Z206"/>
  <c r="Z198"/>
  <c r="Z190"/>
  <c r="Z182"/>
  <c r="Z174"/>
  <c r="Z166"/>
  <c r="Z158"/>
  <c r="Z150"/>
  <c r="Z142"/>
  <c r="Z134"/>
  <c r="Z126"/>
  <c r="Z110"/>
  <c r="Z102"/>
  <c r="Z94"/>
  <c r="Z86"/>
  <c r="Z78"/>
  <c r="Z74"/>
  <c r="Z66"/>
  <c r="Z62"/>
  <c r="Z58"/>
  <c r="Z50"/>
  <c r="Z38"/>
  <c r="Z30"/>
  <c r="Z22"/>
  <c r="Z10"/>
  <c r="J452" i="1"/>
  <c r="J436"/>
  <c r="J448"/>
  <c r="J437"/>
  <c r="J424"/>
  <c r="J416"/>
  <c r="J400"/>
  <c r="J384"/>
  <c r="J376"/>
  <c r="J360"/>
  <c r="J345"/>
  <c r="J329"/>
  <c r="J312"/>
  <c r="J55"/>
  <c r="J39"/>
  <c r="J24"/>
  <c r="J456"/>
  <c r="J445"/>
  <c r="J440"/>
  <c r="J428"/>
  <c r="J420"/>
  <c r="J412"/>
  <c r="J404"/>
  <c r="J396"/>
  <c r="J389"/>
  <c r="J380"/>
  <c r="J372"/>
  <c r="J363"/>
  <c r="J356"/>
  <c r="J349"/>
  <c r="L124"/>
  <c r="Z450" i="10"/>
  <c r="Z442"/>
  <c r="Z434"/>
  <c r="Z426"/>
  <c r="Z418"/>
  <c r="Z410"/>
  <c r="Z394"/>
  <c r="Z378"/>
  <c r="Z362"/>
  <c r="Z346"/>
  <c r="Z330"/>
  <c r="Z314"/>
  <c r="Z298"/>
  <c r="Z282"/>
  <c r="Z453"/>
  <c r="Z452"/>
  <c r="Z445"/>
  <c r="Z444"/>
  <c r="Z437"/>
  <c r="Z436"/>
  <c r="Z429"/>
  <c r="Z428"/>
  <c r="Z421"/>
  <c r="Z420"/>
  <c r="Z413"/>
  <c r="Z412"/>
  <c r="Z401"/>
  <c r="Z400"/>
  <c r="Z385"/>
  <c r="Z384"/>
  <c r="Z369"/>
  <c r="Z368"/>
  <c r="Z352"/>
  <c r="Z336"/>
  <c r="Z320"/>
  <c r="Z305"/>
  <c r="Z304"/>
  <c r="Z288"/>
  <c r="Z272"/>
  <c r="Z397"/>
  <c r="Z396"/>
  <c r="Z381"/>
  <c r="Z380"/>
  <c r="Z364"/>
  <c r="Z349"/>
  <c r="Z348"/>
  <c r="Z333"/>
  <c r="Z332"/>
  <c r="Z317"/>
  <c r="Z316"/>
  <c r="Z301"/>
  <c r="Z300"/>
  <c r="Z285"/>
  <c r="Z284"/>
  <c r="AG414"/>
  <c r="AG405"/>
  <c r="AG435"/>
  <c r="AG386"/>
  <c r="AG383"/>
  <c r="AG367"/>
  <c r="K219"/>
  <c r="AG269"/>
  <c r="K365"/>
  <c r="K319"/>
  <c r="K237"/>
  <c r="X237" s="1"/>
  <c r="K108"/>
  <c r="K19"/>
  <c r="X19" s="1"/>
  <c r="K408"/>
  <c r="K208"/>
  <c r="J443" i="8"/>
  <c r="K443" i="10"/>
  <c r="X443" s="1"/>
  <c r="J244" i="8"/>
  <c r="L244" s="1"/>
  <c r="K244" i="10"/>
  <c r="J136" i="8"/>
  <c r="L136" s="1"/>
  <c r="K137" i="10"/>
  <c r="X137" s="1"/>
  <c r="J92" i="8"/>
  <c r="L92" s="1"/>
  <c r="K93" i="10"/>
  <c r="J418" i="8"/>
  <c r="L418" s="1"/>
  <c r="K418" i="10"/>
  <c r="J438" i="8"/>
  <c r="L438" s="1"/>
  <c r="K438" i="10"/>
  <c r="J41" i="8"/>
  <c r="L41" s="1"/>
  <c r="K42" i="10"/>
  <c r="J115" i="8"/>
  <c r="L115" s="1"/>
  <c r="K116" i="10"/>
  <c r="X116" s="1"/>
  <c r="J281" i="8"/>
  <c r="L281" s="1"/>
  <c r="K281" i="10"/>
  <c r="J25" i="8"/>
  <c r="L25" s="1"/>
  <c r="K25" i="10"/>
  <c r="J46" i="8"/>
  <c r="L46" s="1"/>
  <c r="K47" i="10"/>
  <c r="J349" i="8"/>
  <c r="K348" i="10"/>
  <c r="J452" i="8"/>
  <c r="K452" i="10"/>
  <c r="X452" s="1"/>
  <c r="J103" i="8"/>
  <c r="L103" s="1"/>
  <c r="K104" i="10"/>
  <c r="J177" i="8"/>
  <c r="L177" s="1"/>
  <c r="K178" i="10"/>
  <c r="J269" i="8"/>
  <c r="L269" s="1"/>
  <c r="K269" i="10"/>
  <c r="J437" i="8"/>
  <c r="L437" s="1"/>
  <c r="K437" i="10"/>
  <c r="J287" i="8"/>
  <c r="K287" i="10"/>
  <c r="J271" i="8"/>
  <c r="L271" s="1"/>
  <c r="K271" i="10"/>
  <c r="J26" i="8"/>
  <c r="L26" s="1"/>
  <c r="K26" i="10"/>
  <c r="X26" s="1"/>
  <c r="J246" i="8"/>
  <c r="L246" s="1"/>
  <c r="K246" i="10"/>
  <c r="J330" i="8"/>
  <c r="X329" i="11" s="1"/>
  <c r="K329" i="10"/>
  <c r="X329" s="1"/>
  <c r="J375" i="8"/>
  <c r="L375" s="1"/>
  <c r="K375" i="10"/>
  <c r="X375" s="1"/>
  <c r="J24" i="8"/>
  <c r="L24" s="1"/>
  <c r="K24" i="10"/>
  <c r="J221" i="8"/>
  <c r="L221" s="1"/>
  <c r="K221" i="10"/>
  <c r="J203" i="8"/>
  <c r="L203" s="1"/>
  <c r="K204" i="10"/>
  <c r="J342" i="8"/>
  <c r="X341" i="11" s="1"/>
  <c r="K341" i="10"/>
  <c r="J31" i="8"/>
  <c r="L31" s="1"/>
  <c r="K31" i="10"/>
  <c r="X31" s="1"/>
  <c r="J256" i="8"/>
  <c r="L256" s="1"/>
  <c r="K256" i="10"/>
  <c r="X256" s="1"/>
  <c r="J128" i="8"/>
  <c r="L128" s="1"/>
  <c r="K129" i="10"/>
  <c r="AG444"/>
  <c r="AG423"/>
  <c r="AG75"/>
  <c r="AG407"/>
  <c r="AG365"/>
  <c r="AG62"/>
  <c r="AG290"/>
  <c r="AG338"/>
  <c r="AG97"/>
  <c r="AG455"/>
  <c r="J399" i="8"/>
  <c r="K399" i="10"/>
  <c r="X399" s="1"/>
  <c r="J50" i="8"/>
  <c r="L50" s="1"/>
  <c r="K51" i="10"/>
  <c r="X51" s="1"/>
  <c r="J134" i="8"/>
  <c r="L134" s="1"/>
  <c r="K135" i="10"/>
  <c r="J36" i="8"/>
  <c r="L36" s="1"/>
  <c r="K36" i="10"/>
  <c r="J414" i="8"/>
  <c r="L414" s="1"/>
  <c r="K414" i="10"/>
  <c r="J386" i="8"/>
  <c r="L386" s="1"/>
  <c r="K385" i="10"/>
  <c r="J428" i="8"/>
  <c r="K428" i="10"/>
  <c r="J233" i="8"/>
  <c r="L233" s="1"/>
  <c r="K233" i="10"/>
  <c r="J218" i="8"/>
  <c r="L218" s="1"/>
  <c r="K218" i="10"/>
  <c r="J29" i="8"/>
  <c r="L29" s="1"/>
  <c r="K29" i="10"/>
  <c r="J310" i="8"/>
  <c r="X310" i="11" s="1"/>
  <c r="K310" i="10"/>
  <c r="J8" i="8"/>
  <c r="L8" s="1"/>
  <c r="K8" i="12" s="1"/>
  <c r="X8" s="1"/>
  <c r="K8" i="10"/>
  <c r="X8" s="1"/>
  <c r="J33" i="8"/>
  <c r="L33" s="1"/>
  <c r="K33" i="10"/>
  <c r="X33" s="1"/>
  <c r="J238" i="8"/>
  <c r="L238" s="1"/>
  <c r="K238" i="10"/>
  <c r="J132" i="8"/>
  <c r="L132" s="1"/>
  <c r="K133" i="10"/>
  <c r="X133" s="1"/>
  <c r="J225" i="8"/>
  <c r="L225" s="1"/>
  <c r="K225" i="10"/>
  <c r="X225" s="1"/>
  <c r="J389" i="8"/>
  <c r="K388" i="10"/>
  <c r="J361" i="8"/>
  <c r="L361" s="1"/>
  <c r="K361" i="10"/>
  <c r="X361" s="1"/>
  <c r="J95" i="8"/>
  <c r="L95" s="1"/>
  <c r="K96" i="10"/>
  <c r="J454" i="8"/>
  <c r="X454" i="11" s="1"/>
  <c r="K454" i="10"/>
  <c r="J170" i="8"/>
  <c r="L170" s="1"/>
  <c r="K171" i="10"/>
  <c r="X171" s="1"/>
  <c r="J291" i="8"/>
  <c r="L291" s="1"/>
  <c r="K291" i="10"/>
  <c r="X291" s="1"/>
  <c r="J404" i="8"/>
  <c r="X404" i="11" s="1"/>
  <c r="K404" i="10"/>
  <c r="J259" i="8"/>
  <c r="L259" s="1"/>
  <c r="K259" i="10"/>
  <c r="J311" i="8"/>
  <c r="L311" s="1"/>
  <c r="K311" i="10"/>
  <c r="J449" i="8"/>
  <c r="L449" s="1"/>
  <c r="K449" i="10"/>
  <c r="J398" i="8"/>
  <c r="L398" s="1"/>
  <c r="K398" i="10"/>
  <c r="J396" i="8"/>
  <c r="L396" s="1"/>
  <c r="K396" i="10"/>
  <c r="J126" i="8"/>
  <c r="L126" s="1"/>
  <c r="K127" i="10"/>
  <c r="X127" s="1"/>
  <c r="J125" i="8"/>
  <c r="L125" s="1"/>
  <c r="K126" i="10"/>
  <c r="J453" i="8"/>
  <c r="L453" s="1"/>
  <c r="K453" i="10"/>
  <c r="X453" s="1"/>
  <c r="J188" i="8"/>
  <c r="L188" s="1"/>
  <c r="K189" i="10"/>
  <c r="X189" s="1"/>
  <c r="J393" i="8"/>
  <c r="X393" i="11" s="1"/>
  <c r="K393" i="10"/>
  <c r="X393" s="1"/>
  <c r="J88" i="8"/>
  <c r="L88" s="1"/>
  <c r="K89" i="10"/>
  <c r="J436" i="8"/>
  <c r="K436" i="10"/>
  <c r="X436" s="1"/>
  <c r="J119" i="8"/>
  <c r="L119" s="1"/>
  <c r="K120" i="10"/>
  <c r="J412" i="8"/>
  <c r="K412" i="10"/>
  <c r="J254" i="8"/>
  <c r="L254" s="1"/>
  <c r="K254" i="10"/>
  <c r="J359" i="8"/>
  <c r="K359" i="10"/>
  <c r="J78" i="8"/>
  <c r="L78" s="1"/>
  <c r="K79" i="10"/>
  <c r="J267" i="8"/>
  <c r="L267" s="1"/>
  <c r="K267" i="10"/>
  <c r="J131" i="8"/>
  <c r="L131" s="1"/>
  <c r="K132" i="10"/>
  <c r="J191" i="8"/>
  <c r="L191" s="1"/>
  <c r="K192" i="10"/>
  <c r="X192" s="1"/>
  <c r="J45" i="8"/>
  <c r="L45" s="1"/>
  <c r="K46" i="10"/>
  <c r="J234" i="8"/>
  <c r="L234" s="1"/>
  <c r="K234" i="10"/>
  <c r="J295" i="8"/>
  <c r="L295" s="1"/>
  <c r="K296" i="10"/>
  <c r="J18" i="8"/>
  <c r="L18" s="1"/>
  <c r="K18" i="10"/>
  <c r="J127" i="8"/>
  <c r="L127" s="1"/>
  <c r="K128" i="10"/>
  <c r="AG426"/>
  <c r="AG447"/>
  <c r="AG432"/>
  <c r="AG371"/>
  <c r="K433"/>
  <c r="X433" s="1"/>
  <c r="K405"/>
  <c r="K315"/>
  <c r="X315" s="1"/>
  <c r="K262"/>
  <c r="K187"/>
  <c r="K76"/>
  <c r="K59"/>
  <c r="K48"/>
  <c r="J228" i="8"/>
  <c r="L228" s="1"/>
  <c r="K228" i="10"/>
  <c r="J302" i="8"/>
  <c r="L302" s="1"/>
  <c r="K302" i="10"/>
  <c r="X302" s="1"/>
  <c r="J444" i="8"/>
  <c r="X444" i="11" s="1"/>
  <c r="K444" i="10"/>
  <c r="J261" i="8"/>
  <c r="L261" s="1"/>
  <c r="K261" i="10"/>
  <c r="J363" i="8"/>
  <c r="L363" s="1"/>
  <c r="K364" i="10"/>
  <c r="J157" i="8"/>
  <c r="L157" s="1"/>
  <c r="K158" i="10"/>
  <c r="J71" i="8"/>
  <c r="L71" s="1"/>
  <c r="K72" i="10"/>
  <c r="X72" s="1"/>
  <c r="J216" i="8"/>
  <c r="L216" s="1"/>
  <c r="K216" i="10"/>
  <c r="J38" i="8"/>
  <c r="L38" s="1"/>
  <c r="K39" i="10"/>
  <c r="J385" i="8"/>
  <c r="L385" s="1"/>
  <c r="K389" i="10"/>
  <c r="J142" i="8"/>
  <c r="L142" s="1"/>
  <c r="K143" i="10"/>
  <c r="X143" s="1"/>
  <c r="J278" i="8"/>
  <c r="L278" s="1"/>
  <c r="K278" i="10"/>
  <c r="J74" i="8"/>
  <c r="L74" s="1"/>
  <c r="K75" i="10"/>
  <c r="J190" i="8"/>
  <c r="L190" s="1"/>
  <c r="K191" i="10"/>
  <c r="J351" i="8"/>
  <c r="L351" s="1"/>
  <c r="K350" i="10"/>
  <c r="X350" s="1"/>
  <c r="J407" i="8"/>
  <c r="X407" i="11" s="1"/>
  <c r="K407" i="10"/>
  <c r="X407" s="1"/>
  <c r="J180" i="8"/>
  <c r="L180" s="1"/>
  <c r="K181" i="10"/>
  <c r="X181" s="1"/>
  <c r="J371" i="8"/>
  <c r="L371" s="1"/>
  <c r="K371" i="10"/>
  <c r="J57" i="8"/>
  <c r="L57" s="1"/>
  <c r="K58" i="10"/>
  <c r="J153" i="8"/>
  <c r="L153" s="1"/>
  <c r="K154" i="10"/>
  <c r="J209" i="8"/>
  <c r="L209" s="1"/>
  <c r="K38" i="10"/>
  <c r="X38" s="1"/>
  <c r="J332" i="8"/>
  <c r="L332" s="1"/>
  <c r="K331" i="10"/>
  <c r="J176" i="8"/>
  <c r="L176" s="1"/>
  <c r="K177" i="10"/>
  <c r="J307" i="8"/>
  <c r="X307" i="11" s="1"/>
  <c r="K307" i="10"/>
  <c r="J76" i="8"/>
  <c r="L76" s="1"/>
  <c r="K77" i="10"/>
  <c r="J56" i="8"/>
  <c r="L56" s="1"/>
  <c r="K57" i="10"/>
  <c r="J381" i="8"/>
  <c r="L381" s="1"/>
  <c r="K381" i="10"/>
  <c r="J416" i="8"/>
  <c r="K416" i="10"/>
  <c r="X416" s="1"/>
  <c r="J296" i="8"/>
  <c r="L296" s="1"/>
  <c r="K295" i="10"/>
  <c r="X295" s="1"/>
  <c r="J174" i="8"/>
  <c r="L174" s="1"/>
  <c r="K175" i="10"/>
  <c r="X175" s="1"/>
  <c r="J338" i="8"/>
  <c r="K338" i="10"/>
  <c r="X338" s="1"/>
  <c r="J173" i="8"/>
  <c r="L173" s="1"/>
  <c r="K174" i="10"/>
  <c r="J165" i="8"/>
  <c r="L165" s="1"/>
  <c r="K166" i="10"/>
  <c r="AG448"/>
  <c r="AG416"/>
  <c r="AG401"/>
  <c r="AG275"/>
  <c r="K440"/>
  <c r="K397"/>
  <c r="X397" s="1"/>
  <c r="K379"/>
  <c r="K312"/>
  <c r="K251"/>
  <c r="K226"/>
  <c r="K98"/>
  <c r="K23"/>
  <c r="X23" s="1"/>
  <c r="J289" i="8"/>
  <c r="K289" i="11" s="1"/>
  <c r="M289" s="1"/>
  <c r="N289" s="1"/>
  <c r="K289" i="10"/>
  <c r="J417" i="8"/>
  <c r="X417" i="11" s="1"/>
  <c r="K417" i="10"/>
  <c r="J263" i="8"/>
  <c r="L263" s="1"/>
  <c r="K263" i="10"/>
  <c r="J395" i="8"/>
  <c r="K395" i="10"/>
  <c r="J162" i="8"/>
  <c r="L162" s="1"/>
  <c r="K163" i="10"/>
  <c r="X163" s="1"/>
  <c r="J282" i="8"/>
  <c r="L282" s="1"/>
  <c r="K282" i="10"/>
  <c r="J93" i="8"/>
  <c r="L93" s="1"/>
  <c r="K94" i="10"/>
  <c r="J384" i="8"/>
  <c r="L384" s="1"/>
  <c r="K384" i="10"/>
  <c r="J422" i="8"/>
  <c r="L422" s="1"/>
  <c r="K422" i="10"/>
  <c r="J171" i="8"/>
  <c r="L171" s="1"/>
  <c r="K172" i="10"/>
  <c r="J420" i="8"/>
  <c r="L420" s="1"/>
  <c r="K420" i="10"/>
  <c r="X420" s="1"/>
  <c r="J235" i="8"/>
  <c r="L235" s="1"/>
  <c r="K235" i="10"/>
  <c r="J333" i="8"/>
  <c r="L333" s="1"/>
  <c r="K332" i="10"/>
  <c r="J230" i="8"/>
  <c r="L230" s="1"/>
  <c r="K230" i="10"/>
  <c r="X230" s="1"/>
  <c r="J91" i="8"/>
  <c r="L91" s="1"/>
  <c r="K92" i="10"/>
  <c r="J409" i="8"/>
  <c r="L409" s="1"/>
  <c r="K409" i="10"/>
  <c r="X409" s="1"/>
  <c r="J53" i="8"/>
  <c r="L53" s="1"/>
  <c r="K54" i="10"/>
  <c r="J430" i="8"/>
  <c r="L430" s="1"/>
  <c r="K430" i="10"/>
  <c r="J431" i="8"/>
  <c r="X431" i="11" s="1"/>
  <c r="K431" i="10"/>
  <c r="X431" s="1"/>
  <c r="J316" i="8"/>
  <c r="L316" s="1"/>
  <c r="K316" i="10"/>
  <c r="J48" i="8"/>
  <c r="L48" s="1"/>
  <c r="K49" i="10"/>
  <c r="X49" s="1"/>
  <c r="J114" i="8"/>
  <c r="L114" s="1"/>
  <c r="K115" i="10"/>
  <c r="X115" s="1"/>
  <c r="J324" i="8"/>
  <c r="L324" s="1"/>
  <c r="K324" i="10"/>
  <c r="J353" i="8"/>
  <c r="K352" i="10"/>
  <c r="J318" i="8"/>
  <c r="L318" s="1"/>
  <c r="K318" i="10"/>
  <c r="J160" i="8"/>
  <c r="L160" s="1"/>
  <c r="K161" i="10"/>
  <c r="J73" i="8"/>
  <c r="L73" s="1"/>
  <c r="K74" i="10"/>
  <c r="J392" i="8"/>
  <c r="L392" s="1"/>
  <c r="K392" i="10"/>
  <c r="J59" i="8"/>
  <c r="L59" s="1"/>
  <c r="K60" i="10"/>
  <c r="X60" s="1"/>
  <c r="J187" i="8"/>
  <c r="L187" s="1"/>
  <c r="K188" i="10"/>
  <c r="J120" i="8"/>
  <c r="L120" s="1"/>
  <c r="K121" i="10"/>
  <c r="X121" s="1"/>
  <c r="J340" i="8"/>
  <c r="X339" i="11" s="1"/>
  <c r="K339" i="10"/>
  <c r="J223" i="8"/>
  <c r="L223" s="1"/>
  <c r="K223" i="10"/>
  <c r="AG449"/>
  <c r="AG442"/>
  <c r="AG413"/>
  <c r="AG211"/>
  <c r="AG86"/>
  <c r="AG452"/>
  <c r="AG425"/>
  <c r="AG421"/>
  <c r="AG406"/>
  <c r="AG402"/>
  <c r="AG394"/>
  <c r="AG390"/>
  <c r="AG377"/>
  <c r="AG374"/>
  <c r="AG370"/>
  <c r="K429"/>
  <c r="X429" s="1"/>
  <c r="K355"/>
  <c r="K344"/>
  <c r="K255"/>
  <c r="X255" s="1"/>
  <c r="K183"/>
  <c r="X183" s="1"/>
  <c r="K173"/>
  <c r="K144"/>
  <c r="X144" s="1"/>
  <c r="K101"/>
  <c r="X101" s="1"/>
  <c r="K44"/>
  <c r="AB454"/>
  <c r="AB450"/>
  <c r="AB442"/>
  <c r="AB438"/>
  <c r="AB434"/>
  <c r="AB426"/>
  <c r="AB422"/>
  <c r="AB418"/>
  <c r="AB410"/>
  <c r="AB266"/>
  <c r="AB262"/>
  <c r="AB258"/>
  <c r="AB250"/>
  <c r="AB246"/>
  <c r="AB242"/>
  <c r="AB238"/>
  <c r="AB234"/>
  <c r="AB230"/>
  <c r="AB226"/>
  <c r="AB222"/>
  <c r="AB218"/>
  <c r="AB214"/>
  <c r="AB210"/>
  <c r="AB206"/>
  <c r="AB202"/>
  <c r="AB198"/>
  <c r="AB194"/>
  <c r="AB190"/>
  <c r="AB186"/>
  <c r="AB182"/>
  <c r="AB178"/>
  <c r="AB174"/>
  <c r="AB170"/>
  <c r="AB166"/>
  <c r="AB162"/>
  <c r="AB158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0"/>
  <c r="AB406"/>
  <c r="AB402"/>
  <c r="AB398"/>
  <c r="AB394"/>
  <c r="AB390"/>
  <c r="AB386"/>
  <c r="AB378"/>
  <c r="AB374"/>
  <c r="AB370"/>
  <c r="AB362"/>
  <c r="AB358"/>
  <c r="AB354"/>
  <c r="AB346"/>
  <c r="AB342"/>
  <c r="AB338"/>
  <c r="AB334"/>
  <c r="AB330"/>
  <c r="AB326"/>
  <c r="AB322"/>
  <c r="AB314"/>
  <c r="AB310"/>
  <c r="AB306"/>
  <c r="AB298"/>
  <c r="AB294"/>
  <c r="AB290"/>
  <c r="AB282"/>
  <c r="AB278"/>
  <c r="AB274"/>
  <c r="AB270"/>
  <c r="AB159"/>
  <c r="AB143"/>
  <c r="AB119"/>
  <c r="AB111"/>
  <c r="AB87"/>
  <c r="AB63"/>
  <c r="AB47"/>
  <c r="AB31"/>
  <c r="AB23"/>
  <c r="AB160"/>
  <c r="AB156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439"/>
  <c r="AB435"/>
  <c r="AB431"/>
  <c r="AB427"/>
  <c r="AB419"/>
  <c r="AB411"/>
  <c r="AB151"/>
  <c r="AB135"/>
  <c r="AB127"/>
  <c r="AB103"/>
  <c r="AB95"/>
  <c r="AB79"/>
  <c r="AB71"/>
  <c r="AB55"/>
  <c r="AB39"/>
  <c r="AB15"/>
  <c r="AB161"/>
  <c r="AB157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9"/>
  <c r="AB455"/>
  <c r="AB447"/>
  <c r="AB443"/>
  <c r="AB423"/>
  <c r="AB415"/>
  <c r="AB269"/>
  <c r="AB268"/>
  <c r="AB267"/>
  <c r="AB265"/>
  <c r="AB264"/>
  <c r="AB263"/>
  <c r="AB261"/>
  <c r="AB260"/>
  <c r="AB257"/>
  <c r="AB256"/>
  <c r="AB255"/>
  <c r="AB253"/>
  <c r="AB252"/>
  <c r="AB251"/>
  <c r="AB249"/>
  <c r="AB248"/>
  <c r="AB247"/>
  <c r="AB245"/>
  <c r="AB244"/>
  <c r="AB243"/>
  <c r="AB241"/>
  <c r="AB240"/>
  <c r="AB239"/>
  <c r="AB237"/>
  <c r="AB236"/>
  <c r="AB235"/>
  <c r="AB233"/>
  <c r="AB232"/>
  <c r="AB231"/>
  <c r="AB229"/>
  <c r="AB228"/>
  <c r="AB227"/>
  <c r="AB225"/>
  <c r="AB224"/>
  <c r="AB223"/>
  <c r="AB221"/>
  <c r="AB220"/>
  <c r="AB219"/>
  <c r="AB217"/>
  <c r="AB216"/>
  <c r="AB215"/>
  <c r="AB213"/>
  <c r="AB212"/>
  <c r="AB211"/>
  <c r="AB209"/>
  <c r="AB208"/>
  <c r="AB207"/>
  <c r="AB205"/>
  <c r="AB204"/>
  <c r="AB203"/>
  <c r="AB201"/>
  <c r="AB200"/>
  <c r="AB199"/>
  <c r="AB197"/>
  <c r="AB196"/>
  <c r="AB195"/>
  <c r="AB193"/>
  <c r="AB192"/>
  <c r="AB191"/>
  <c r="AB189"/>
  <c r="AB188"/>
  <c r="AB187"/>
  <c r="AB185"/>
  <c r="AB184"/>
  <c r="AB183"/>
  <c r="AB181"/>
  <c r="AB180"/>
  <c r="AB179"/>
  <c r="AB177"/>
  <c r="AB176"/>
  <c r="AB175"/>
  <c r="AB173"/>
  <c r="AB172"/>
  <c r="AB171"/>
  <c r="AB169"/>
  <c r="AB168"/>
  <c r="AB167"/>
  <c r="AB165"/>
  <c r="AB164"/>
  <c r="L455" i="3"/>
  <c r="S455" i="11"/>
  <c r="L447" i="3"/>
  <c r="S447" i="11"/>
  <c r="L439" i="3"/>
  <c r="L431"/>
  <c r="S431" i="11"/>
  <c r="L423" i="3"/>
  <c r="S423" i="11"/>
  <c r="L415" i="3"/>
  <c r="S407" i="11"/>
  <c r="L407" i="3"/>
  <c r="L399"/>
  <c r="L391"/>
  <c r="S383" i="11"/>
  <c r="L383" i="3"/>
  <c r="L375"/>
  <c r="L368"/>
  <c r="L359"/>
  <c r="L352"/>
  <c r="L344"/>
  <c r="L336"/>
  <c r="L327"/>
  <c r="L319"/>
  <c r="L311"/>
  <c r="L303"/>
  <c r="L296"/>
  <c r="L287"/>
  <c r="L279"/>
  <c r="L271"/>
  <c r="L263"/>
  <c r="L255"/>
  <c r="L247"/>
  <c r="L239"/>
  <c r="L231"/>
  <c r="L223"/>
  <c r="L215"/>
  <c r="L206"/>
  <c r="L194"/>
  <c r="L190"/>
  <c r="L182"/>
  <c r="L174"/>
  <c r="L166"/>
  <c r="L158"/>
  <c r="L150"/>
  <c r="L457"/>
  <c r="L453"/>
  <c r="L449"/>
  <c r="L445"/>
  <c r="L441"/>
  <c r="L437"/>
  <c r="L433"/>
  <c r="L429"/>
  <c r="L425"/>
  <c r="L421"/>
  <c r="L417"/>
  <c r="S413" i="11"/>
  <c r="L413" i="3"/>
  <c r="L409"/>
  <c r="L405"/>
  <c r="L401"/>
  <c r="L397"/>
  <c r="L393"/>
  <c r="L385"/>
  <c r="L386"/>
  <c r="S381" i="11"/>
  <c r="L381" i="3"/>
  <c r="L377"/>
  <c r="L373"/>
  <c r="L370"/>
  <c r="L366"/>
  <c r="L361"/>
  <c r="L357"/>
  <c r="L354"/>
  <c r="L350"/>
  <c r="L346"/>
  <c r="L342"/>
  <c r="L339"/>
  <c r="F339" i="12" s="1"/>
  <c r="S339" s="1"/>
  <c r="L334" i="3"/>
  <c r="L330"/>
  <c r="L326"/>
  <c r="L321"/>
  <c r="L317"/>
  <c r="L313"/>
  <c r="L309"/>
  <c r="L305"/>
  <c r="L301"/>
  <c r="L297"/>
  <c r="L293"/>
  <c r="L289"/>
  <c r="L285"/>
  <c r="L281"/>
  <c r="L277"/>
  <c r="L273"/>
  <c r="L269"/>
  <c r="L265"/>
  <c r="L261"/>
  <c r="L257"/>
  <c r="L253"/>
  <c r="L249"/>
  <c r="L245"/>
  <c r="L241"/>
  <c r="L237"/>
  <c r="L233"/>
  <c r="L229"/>
  <c r="L225"/>
  <c r="L221"/>
  <c r="L217"/>
  <c r="L213"/>
  <c r="L208"/>
  <c r="L204"/>
  <c r="L200"/>
  <c r="L197"/>
  <c r="L192"/>
  <c r="L188"/>
  <c r="L184"/>
  <c r="L180"/>
  <c r="L176"/>
  <c r="L172"/>
  <c r="L168"/>
  <c r="L164"/>
  <c r="L160"/>
  <c r="L156"/>
  <c r="L152"/>
  <c r="L148"/>
  <c r="L144"/>
  <c r="L140"/>
  <c r="L136"/>
  <c r="L132"/>
  <c r="L128"/>
  <c r="L124"/>
  <c r="L120"/>
  <c r="L116"/>
  <c r="L112"/>
  <c r="L108"/>
  <c r="L104"/>
  <c r="L100"/>
  <c r="L96"/>
  <c r="L92"/>
  <c r="L88"/>
  <c r="L84"/>
  <c r="L80"/>
  <c r="L76"/>
  <c r="L72"/>
  <c r="L68"/>
  <c r="L64"/>
  <c r="L60"/>
  <c r="L56"/>
  <c r="L52"/>
  <c r="L48"/>
  <c r="L44"/>
  <c r="L40"/>
  <c r="L37"/>
  <c r="L33"/>
  <c r="L29"/>
  <c r="L25"/>
  <c r="L21"/>
  <c r="L17"/>
  <c r="L13"/>
  <c r="L9"/>
  <c r="L451"/>
  <c r="L443"/>
  <c r="S443" i="11"/>
  <c r="L435" i="3"/>
  <c r="L427"/>
  <c r="L419"/>
  <c r="S419" i="11"/>
  <c r="L411" i="3"/>
  <c r="L403"/>
  <c r="L395"/>
  <c r="L388"/>
  <c r="L379"/>
  <c r="S371" i="11"/>
  <c r="L371" i="3"/>
  <c r="L364"/>
  <c r="L355"/>
  <c r="L348"/>
  <c r="L340"/>
  <c r="L332"/>
  <c r="L323"/>
  <c r="L315"/>
  <c r="L307"/>
  <c r="L299"/>
  <c r="L291"/>
  <c r="L283"/>
  <c r="L275"/>
  <c r="L267"/>
  <c r="L259"/>
  <c r="L251"/>
  <c r="L243"/>
  <c r="L235"/>
  <c r="L227"/>
  <c r="L219"/>
  <c r="L211"/>
  <c r="L202"/>
  <c r="L195"/>
  <c r="L186"/>
  <c r="L178"/>
  <c r="L170"/>
  <c r="L162"/>
  <c r="L154"/>
  <c r="L146"/>
  <c r="L450"/>
  <c r="L418"/>
  <c r="L138"/>
  <c r="L130"/>
  <c r="L122"/>
  <c r="L114"/>
  <c r="L106"/>
  <c r="L98"/>
  <c r="L90"/>
  <c r="L82"/>
  <c r="L74"/>
  <c r="L66"/>
  <c r="L58"/>
  <c r="L50"/>
  <c r="L42"/>
  <c r="L35"/>
  <c r="L27"/>
  <c r="S19" i="11"/>
  <c r="L19" i="3"/>
  <c r="S11" i="11"/>
  <c r="L11" i="3"/>
  <c r="L142"/>
  <c r="L134"/>
  <c r="L126"/>
  <c r="L118"/>
  <c r="L110"/>
  <c r="L102"/>
  <c r="L94"/>
  <c r="L86"/>
  <c r="L78"/>
  <c r="L70"/>
  <c r="L62"/>
  <c r="L54"/>
  <c r="L46"/>
  <c r="L38"/>
  <c r="S31" i="11"/>
  <c r="L31" i="3"/>
  <c r="S23" i="11"/>
  <c r="L23" i="3"/>
  <c r="S15" i="11"/>
  <c r="L15" i="3"/>
  <c r="L107"/>
  <c r="F107" i="12" s="1"/>
  <c r="S107" s="1"/>
  <c r="X275" i="10"/>
  <c r="X252"/>
  <c r="X229"/>
  <c r="X190"/>
  <c r="X145"/>
  <c r="X130"/>
  <c r="X110"/>
  <c r="X99"/>
  <c r="X53"/>
  <c r="X88"/>
  <c r="X81"/>
  <c r="X73"/>
  <c r="AG456"/>
  <c r="AG446"/>
  <c r="AG439"/>
  <c r="AG431"/>
  <c r="AG417"/>
  <c r="AG409"/>
  <c r="AG380"/>
  <c r="AG364"/>
  <c r="AG350"/>
  <c r="AG51"/>
  <c r="AG329"/>
  <c r="AG307"/>
  <c r="AG265"/>
  <c r="AG179"/>
  <c r="AG33"/>
  <c r="AG161"/>
  <c r="AG30"/>
  <c r="X21"/>
  <c r="X253"/>
  <c r="X241"/>
  <c r="X220"/>
  <c r="X157"/>
  <c r="X138"/>
  <c r="X134"/>
  <c r="X131"/>
  <c r="X111"/>
  <c r="X100"/>
  <c r="X78"/>
  <c r="AG457"/>
  <c r="AG440"/>
  <c r="AG422"/>
  <c r="AG410"/>
  <c r="AG395"/>
  <c r="AG387"/>
  <c r="AG318"/>
  <c r="AG297"/>
  <c r="AG158"/>
  <c r="AG322"/>
  <c r="X273"/>
  <c r="X242"/>
  <c r="X162"/>
  <c r="AG451"/>
  <c r="AG427"/>
  <c r="AG392"/>
  <c r="AG384"/>
  <c r="AG372"/>
  <c r="X207"/>
  <c r="X193"/>
  <c r="AG9"/>
  <c r="X68"/>
  <c r="X276"/>
  <c r="X245"/>
  <c r="X205"/>
  <c r="X150"/>
  <c r="X103"/>
  <c r="X52"/>
  <c r="X9"/>
  <c r="AG453"/>
  <c r="AG443"/>
  <c r="AG436"/>
  <c r="AG246"/>
  <c r="AG83"/>
  <c r="X67"/>
  <c r="X64"/>
  <c r="X212"/>
  <c r="X184"/>
  <c r="X151"/>
  <c r="X147"/>
  <c r="X124"/>
  <c r="X97"/>
  <c r="X83"/>
  <c r="AG454"/>
  <c r="AG441"/>
  <c r="AG437"/>
  <c r="AG433"/>
  <c r="AG429"/>
  <c r="AG419"/>
  <c r="AG415"/>
  <c r="AG411"/>
  <c r="AG404"/>
  <c r="AG400"/>
  <c r="AG396"/>
  <c r="AG388"/>
  <c r="AG368"/>
  <c r="AG362"/>
  <c r="AG41"/>
  <c r="AG267"/>
  <c r="AG257"/>
  <c r="AG254"/>
  <c r="AG243"/>
  <c r="AG222"/>
  <c r="AG169"/>
  <c r="AG118"/>
  <c r="AG105"/>
  <c r="X362"/>
  <c r="AG418"/>
  <c r="AG381"/>
  <c r="X264"/>
  <c r="X141"/>
  <c r="AG361"/>
  <c r="AG397"/>
  <c r="AG171"/>
  <c r="X272"/>
  <c r="X227"/>
  <c r="X202"/>
  <c r="X179"/>
  <c r="AG399"/>
  <c r="AG147"/>
  <c r="X66"/>
  <c r="X43"/>
  <c r="X277"/>
  <c r="X274"/>
  <c r="X270"/>
  <c r="X257"/>
  <c r="X247"/>
  <c r="X243"/>
  <c r="X239"/>
  <c r="X222"/>
  <c r="X185"/>
  <c r="X169"/>
  <c r="X55"/>
  <c r="X152"/>
  <c r="X140"/>
  <c r="X125"/>
  <c r="X114"/>
  <c r="X112"/>
  <c r="X95"/>
  <c r="X91"/>
  <c r="X84"/>
  <c r="X80"/>
  <c r="AG438"/>
  <c r="AG428"/>
  <c r="AG424"/>
  <c r="AG412"/>
  <c r="AG408"/>
  <c r="AG393"/>
  <c r="AG389"/>
  <c r="AG385"/>
  <c r="AG382"/>
  <c r="AG376"/>
  <c r="AG373"/>
  <c r="AG369"/>
  <c r="AG366"/>
  <c r="AG363"/>
  <c r="AG278"/>
  <c r="AG19"/>
  <c r="AG233"/>
  <c r="AG201"/>
  <c r="AG190"/>
  <c r="AG137"/>
  <c r="AG126"/>
  <c r="AG115"/>
  <c r="AG94"/>
  <c r="AG73"/>
  <c r="X236"/>
  <c r="AG391"/>
  <c r="AG311"/>
  <c r="AG261"/>
  <c r="AG203"/>
  <c r="AG139"/>
  <c r="AG54"/>
  <c r="X370"/>
  <c r="X442"/>
  <c r="X372"/>
  <c r="X394"/>
  <c r="X446"/>
  <c r="X374"/>
  <c r="X402"/>
  <c r="X386"/>
  <c r="X346"/>
  <c r="X406"/>
  <c r="X390"/>
  <c r="X368"/>
  <c r="X10"/>
  <c r="L255" i="8"/>
  <c r="L315"/>
  <c r="L262"/>
  <c r="L440"/>
  <c r="X405" i="11"/>
  <c r="L379" i="8"/>
  <c r="L75"/>
  <c r="L23"/>
  <c r="L186"/>
  <c r="L405"/>
  <c r="J227"/>
  <c r="J178"/>
  <c r="AG68" i="10"/>
  <c r="AG346"/>
  <c r="AG340"/>
  <c r="AG325"/>
  <c r="AG313"/>
  <c r="AG303"/>
  <c r="AG40"/>
  <c r="AG293"/>
  <c r="AG281"/>
  <c r="AG279"/>
  <c r="AG276"/>
  <c r="AG272"/>
  <c r="AG268"/>
  <c r="AG21"/>
  <c r="AG20"/>
  <c r="AG255"/>
  <c r="AG249"/>
  <c r="AG241"/>
  <c r="AG237"/>
  <c r="AG234"/>
  <c r="AG230"/>
  <c r="AG227"/>
  <c r="AG224"/>
  <c r="AG220"/>
  <c r="AG217"/>
  <c r="AG37"/>
  <c r="AG208"/>
  <c r="AG205"/>
  <c r="AG202"/>
  <c r="AG198"/>
  <c r="AG194"/>
  <c r="AG191"/>
  <c r="AG187"/>
  <c r="AG183"/>
  <c r="AG176"/>
  <c r="AG172"/>
  <c r="AG32"/>
  <c r="AG165"/>
  <c r="AG157"/>
  <c r="AG154"/>
  <c r="AG146"/>
  <c r="AG142"/>
  <c r="AG138"/>
  <c r="AG134"/>
  <c r="AG131"/>
  <c r="AG127"/>
  <c r="AG123"/>
  <c r="AG120"/>
  <c r="AG116"/>
  <c r="AG111"/>
  <c r="AG103"/>
  <c r="AG100"/>
  <c r="AG96"/>
  <c r="AG27"/>
  <c r="AG92"/>
  <c r="AG89"/>
  <c r="AG26"/>
  <c r="AG82"/>
  <c r="AG78"/>
  <c r="AG52"/>
  <c r="L355" i="8"/>
  <c r="L47"/>
  <c r="L319"/>
  <c r="L397"/>
  <c r="L219"/>
  <c r="L100"/>
  <c r="L237"/>
  <c r="L429"/>
  <c r="L97"/>
  <c r="L433"/>
  <c r="L172"/>
  <c r="L251"/>
  <c r="J232"/>
  <c r="X20" i="10"/>
  <c r="J123" i="8"/>
  <c r="X32" i="10"/>
  <c r="J39" i="8"/>
  <c r="X27" i="10"/>
  <c r="AG12"/>
  <c r="AG67"/>
  <c r="AG23"/>
  <c r="AG42"/>
  <c r="AG64"/>
  <c r="AG355"/>
  <c r="AG351"/>
  <c r="AG341"/>
  <c r="AG334"/>
  <c r="AG330"/>
  <c r="AG314"/>
  <c r="AG308"/>
  <c r="AG304"/>
  <c r="AG300"/>
  <c r="AG282"/>
  <c r="AG59"/>
  <c r="AG48"/>
  <c r="AG273"/>
  <c r="AG266"/>
  <c r="AG262"/>
  <c r="AG256"/>
  <c r="AG18"/>
  <c r="AG250"/>
  <c r="AG242"/>
  <c r="AG238"/>
  <c r="AG231"/>
  <c r="AG228"/>
  <c r="AG221"/>
  <c r="AG57"/>
  <c r="AG212"/>
  <c r="AG209"/>
  <c r="AG47"/>
  <c r="AG199"/>
  <c r="AG195"/>
  <c r="AG56"/>
  <c r="AG188"/>
  <c r="AG184"/>
  <c r="AG180"/>
  <c r="AG177"/>
  <c r="AG173"/>
  <c r="AG34"/>
  <c r="AG168"/>
  <c r="AG166"/>
  <c r="AG162"/>
  <c r="AG155"/>
  <c r="AG151"/>
  <c r="AG143"/>
  <c r="AG135"/>
  <c r="AG16"/>
  <c r="AG128"/>
  <c r="AG124"/>
  <c r="AG31"/>
  <c r="AG117"/>
  <c r="AG29"/>
  <c r="AG108"/>
  <c r="AG104"/>
  <c r="AG101"/>
  <c r="AG28"/>
  <c r="AG14"/>
  <c r="AG90"/>
  <c r="AG79"/>
  <c r="AG24"/>
  <c r="AG71"/>
  <c r="X450"/>
  <c r="X426"/>
  <c r="X410"/>
  <c r="X382"/>
  <c r="X378"/>
  <c r="X366"/>
  <c r="X342"/>
  <c r="X334"/>
  <c r="X330"/>
  <c r="X326"/>
  <c r="X322"/>
  <c r="X314"/>
  <c r="X306"/>
  <c r="X294"/>
  <c r="X290"/>
  <c r="X286"/>
  <c r="AG327"/>
  <c r="AG317"/>
  <c r="AG295"/>
  <c r="AG285"/>
  <c r="AG253"/>
  <c r="AG150"/>
  <c r="AG129"/>
  <c r="AG107"/>
  <c r="AG65"/>
  <c r="AG43"/>
  <c r="AG22"/>
  <c r="X455"/>
  <c r="X451"/>
  <c r="X447"/>
  <c r="X439"/>
  <c r="X435"/>
  <c r="X427"/>
  <c r="X423"/>
  <c r="X419"/>
  <c r="X415"/>
  <c r="X411"/>
  <c r="X403"/>
  <c r="X391"/>
  <c r="X387"/>
  <c r="X383"/>
  <c r="X367"/>
  <c r="X363"/>
  <c r="X351"/>
  <c r="X347"/>
  <c r="X343"/>
  <c r="X335"/>
  <c r="X327"/>
  <c r="X323"/>
  <c r="X303"/>
  <c r="X299"/>
  <c r="X17"/>
  <c r="AG353"/>
  <c r="AG342"/>
  <c r="AG331"/>
  <c r="AG321"/>
  <c r="AG310"/>
  <c r="AG299"/>
  <c r="AG289"/>
  <c r="AG259"/>
  <c r="J425" i="8"/>
  <c r="J357"/>
  <c r="X357" i="11" s="1"/>
  <c r="X355"/>
  <c r="J84" i="8"/>
  <c r="J72"/>
  <c r="J40"/>
  <c r="X28" i="10"/>
  <c r="J13" i="8"/>
  <c r="AG44" i="10"/>
  <c r="AG66"/>
  <c r="AG360"/>
  <c r="AG356"/>
  <c r="AG352"/>
  <c r="AG348"/>
  <c r="AG344"/>
  <c r="AG63"/>
  <c r="AG335"/>
  <c r="AG323"/>
  <c r="AG319"/>
  <c r="AG61"/>
  <c r="AG298"/>
  <c r="AG291"/>
  <c r="AG287"/>
  <c r="AG60"/>
  <c r="AG274"/>
  <c r="AG270"/>
  <c r="AG263"/>
  <c r="AG260"/>
  <c r="AG247"/>
  <c r="AG239"/>
  <c r="AG236"/>
  <c r="AG232"/>
  <c r="AG45"/>
  <c r="AG226"/>
  <c r="AG218"/>
  <c r="AG215"/>
  <c r="AG213"/>
  <c r="AG17"/>
  <c r="AG206"/>
  <c r="AG10"/>
  <c r="AG200"/>
  <c r="AG196"/>
  <c r="AG192"/>
  <c r="AG189"/>
  <c r="AG185"/>
  <c r="AG181"/>
  <c r="AG35"/>
  <c r="AG174"/>
  <c r="AG50"/>
  <c r="AG46"/>
  <c r="AG163"/>
  <c r="AG159"/>
  <c r="AG55"/>
  <c r="AG152"/>
  <c r="AG148"/>
  <c r="AG144"/>
  <c r="AG140"/>
  <c r="AG136"/>
  <c r="AG132"/>
  <c r="AG125"/>
  <c r="AG121"/>
  <c r="AG114"/>
  <c r="AG112"/>
  <c r="AG109"/>
  <c r="AG15"/>
  <c r="AG98"/>
  <c r="AG95"/>
  <c r="AG93"/>
  <c r="AG91"/>
  <c r="AG87"/>
  <c r="AG84"/>
  <c r="AG80"/>
  <c r="AG76"/>
  <c r="AG74"/>
  <c r="AG72"/>
  <c r="L143" i="8"/>
  <c r="L312"/>
  <c r="J402"/>
  <c r="X402" i="11" s="1"/>
  <c r="L407" i="8"/>
  <c r="L366"/>
  <c r="L207"/>
  <c r="J137"/>
  <c r="X35" i="10"/>
  <c r="J49" i="8"/>
  <c r="AG13" i="10"/>
  <c r="AG69"/>
  <c r="AG49"/>
  <c r="AG357"/>
  <c r="AG345"/>
  <c r="AG336"/>
  <c r="AG332"/>
  <c r="AG328"/>
  <c r="AG324"/>
  <c r="AG320"/>
  <c r="AG316"/>
  <c r="AG312"/>
  <c r="AG309"/>
  <c r="AG302"/>
  <c r="AG296"/>
  <c r="AG292"/>
  <c r="AG288"/>
  <c r="AG284"/>
  <c r="AG280"/>
  <c r="AG271"/>
  <c r="AG58"/>
  <c r="AG264"/>
  <c r="AG258"/>
  <c r="AG252"/>
  <c r="AG248"/>
  <c r="AG244"/>
  <c r="AG240"/>
  <c r="AG39"/>
  <c r="AG229"/>
  <c r="AG38"/>
  <c r="AG223"/>
  <c r="AG219"/>
  <c r="AG216"/>
  <c r="AG36"/>
  <c r="AG210"/>
  <c r="AG207"/>
  <c r="AG204"/>
  <c r="AG197"/>
  <c r="AG186"/>
  <c r="AG178"/>
  <c r="AG175"/>
  <c r="AG170"/>
  <c r="AG167"/>
  <c r="AG164"/>
  <c r="AG160"/>
  <c r="AG156"/>
  <c r="AG153"/>
  <c r="AG149"/>
  <c r="AG145"/>
  <c r="AG141"/>
  <c r="AG133"/>
  <c r="AG130"/>
  <c r="AG122"/>
  <c r="AG119"/>
  <c r="AG113"/>
  <c r="AG110"/>
  <c r="AG106"/>
  <c r="AG102"/>
  <c r="AG99"/>
  <c r="AG53"/>
  <c r="AG8"/>
  <c r="AG8" i="11"/>
  <c r="AG88" i="10"/>
  <c r="AG85"/>
  <c r="AG81"/>
  <c r="AG77"/>
  <c r="AG25"/>
  <c r="X448"/>
  <c r="X432"/>
  <c r="X424"/>
  <c r="X376"/>
  <c r="X328"/>
  <c r="X324"/>
  <c r="X308"/>
  <c r="X304"/>
  <c r="X300"/>
  <c r="X292"/>
  <c r="X288"/>
  <c r="X34"/>
  <c r="AG354"/>
  <c r="AG333"/>
  <c r="AG301"/>
  <c r="AG277"/>
  <c r="AG245"/>
  <c r="X441"/>
  <c r="X425"/>
  <c r="X421"/>
  <c r="X413"/>
  <c r="X401"/>
  <c r="X373"/>
  <c r="X369"/>
  <c r="X357"/>
  <c r="X353"/>
  <c r="X337"/>
  <c r="X333"/>
  <c r="X325"/>
  <c r="X321"/>
  <c r="X309"/>
  <c r="X305"/>
  <c r="X293"/>
  <c r="AG358"/>
  <c r="AG347"/>
  <c r="AG337"/>
  <c r="AG326"/>
  <c r="AG315"/>
  <c r="AG305"/>
  <c r="AG294"/>
  <c r="AG283"/>
  <c r="AG251"/>
  <c r="J350" i="8"/>
  <c r="J346"/>
  <c r="J253"/>
  <c r="J360"/>
  <c r="J368"/>
  <c r="J413"/>
  <c r="J378"/>
  <c r="X378" i="11" s="1"/>
  <c r="J240" i="8"/>
  <c r="J82"/>
  <c r="J184"/>
  <c r="J156"/>
  <c r="J168"/>
  <c r="J222"/>
  <c r="J152"/>
  <c r="J94"/>
  <c r="J198"/>
  <c r="J68"/>
  <c r="J283"/>
  <c r="J110"/>
  <c r="J268"/>
  <c r="J400"/>
  <c r="J106"/>
  <c r="J403"/>
  <c r="J118"/>
  <c r="J426"/>
  <c r="J419"/>
  <c r="J60"/>
  <c r="J17"/>
  <c r="J193"/>
  <c r="J308"/>
  <c r="J37"/>
  <c r="J301"/>
  <c r="J22"/>
  <c r="J202"/>
  <c r="J387"/>
  <c r="J446"/>
  <c r="J365"/>
  <c r="J367"/>
  <c r="J325"/>
  <c r="J294"/>
  <c r="J27"/>
  <c r="J80"/>
  <c r="J62"/>
  <c r="J61"/>
  <c r="J432"/>
  <c r="J292"/>
  <c r="J317"/>
  <c r="J352"/>
  <c r="J197"/>
  <c r="J117"/>
  <c r="J273"/>
  <c r="J96"/>
  <c r="J260"/>
  <c r="J320"/>
  <c r="J89"/>
  <c r="J298"/>
  <c r="J122"/>
  <c r="J109"/>
  <c r="J423"/>
  <c r="J161"/>
  <c r="J213"/>
  <c r="J455"/>
  <c r="J44"/>
  <c r="J155"/>
  <c r="J141"/>
  <c r="J406"/>
  <c r="J208"/>
  <c r="J401"/>
  <c r="X401" i="11" s="1"/>
  <c r="J130" i="8"/>
  <c r="J451"/>
  <c r="J439"/>
  <c r="J348"/>
  <c r="J67"/>
  <c r="J264"/>
  <c r="J139"/>
  <c r="J272"/>
  <c r="J149"/>
  <c r="J243"/>
  <c r="J105"/>
  <c r="J309"/>
  <c r="J70"/>
  <c r="J297"/>
  <c r="X297" i="11" s="1"/>
  <c r="J456" i="8"/>
  <c r="J328"/>
  <c r="J445"/>
  <c r="X445" i="11" s="1"/>
  <c r="J206" i="8"/>
  <c r="J284"/>
  <c r="J192"/>
  <c r="J194"/>
  <c r="J215"/>
  <c r="J427"/>
  <c r="J326"/>
  <c r="J90"/>
  <c r="J306"/>
  <c r="J410"/>
  <c r="J277"/>
  <c r="J167"/>
  <c r="J32"/>
  <c r="J341"/>
  <c r="J140"/>
  <c r="J83"/>
  <c r="J217"/>
  <c r="J380"/>
  <c r="J391"/>
  <c r="X391" i="11" s="1"/>
  <c r="J344" i="8"/>
  <c r="J266"/>
  <c r="J169"/>
  <c r="J65"/>
  <c r="J270"/>
  <c r="J248"/>
  <c r="J10"/>
  <c r="J265"/>
  <c r="J163"/>
  <c r="J450"/>
  <c r="J245"/>
  <c r="J158"/>
  <c r="J457"/>
  <c r="J327"/>
  <c r="X327" i="11" s="1"/>
  <c r="J116" i="8"/>
  <c r="J314"/>
  <c r="J166"/>
  <c r="J101"/>
  <c r="J293"/>
  <c r="J205"/>
  <c r="J388"/>
  <c r="J42"/>
  <c r="J102"/>
  <c r="J377"/>
  <c r="J354"/>
  <c r="J257"/>
  <c r="J435"/>
  <c r="J144"/>
  <c r="J189"/>
  <c r="J383"/>
  <c r="J220"/>
  <c r="J210"/>
  <c r="J334"/>
  <c r="X333" i="11" s="1"/>
  <c r="J150" i="8"/>
  <c r="J30"/>
  <c r="J247"/>
  <c r="J87"/>
  <c r="J288"/>
  <c r="J104"/>
  <c r="J286"/>
  <c r="J369"/>
  <c r="J224"/>
  <c r="J382"/>
  <c r="J79"/>
  <c r="J181"/>
  <c r="J64"/>
  <c r="J231"/>
  <c r="J364"/>
  <c r="X363" i="11" s="1"/>
  <c r="J175" i="8"/>
  <c r="J374"/>
  <c r="J322"/>
  <c r="J290"/>
  <c r="J258"/>
  <c r="J229"/>
  <c r="J275"/>
  <c r="J239"/>
  <c r="J339"/>
  <c r="J448"/>
  <c r="J390"/>
  <c r="J241"/>
  <c r="J99"/>
  <c r="J421"/>
  <c r="X421" i="11" s="1"/>
  <c r="J242" i="8"/>
  <c r="J133"/>
  <c r="J21"/>
  <c r="J98"/>
  <c r="J394"/>
  <c r="X394" i="11" s="1"/>
  <c r="J129" i="8"/>
  <c r="J121"/>
  <c r="J14"/>
  <c r="J195"/>
  <c r="J196"/>
  <c r="J447"/>
  <c r="J124"/>
  <c r="J252"/>
  <c r="J199"/>
  <c r="J52"/>
  <c r="J249"/>
  <c r="J331"/>
  <c r="J77"/>
  <c r="J313"/>
  <c r="X313" i="11" s="1"/>
  <c r="J34" i="8"/>
  <c r="X34" i="11" s="1"/>
  <c r="J147" i="8"/>
  <c r="J424"/>
  <c r="J329"/>
  <c r="J280"/>
  <c r="J276"/>
  <c r="J108"/>
  <c r="J303"/>
  <c r="J214"/>
  <c r="J274"/>
  <c r="J305"/>
  <c r="J299"/>
  <c r="J112"/>
  <c r="J236"/>
  <c r="J356"/>
  <c r="J337"/>
  <c r="X336" i="11" s="1"/>
  <c r="J66" i="8"/>
  <c r="J376"/>
  <c r="J148"/>
  <c r="J362"/>
  <c r="J321"/>
  <c r="J204"/>
  <c r="J146"/>
  <c r="J347"/>
  <c r="J441"/>
  <c r="J343"/>
  <c r="X342" i="11" s="1"/>
  <c r="J179" i="8"/>
  <c r="J111"/>
  <c r="J370"/>
  <c r="J55"/>
  <c r="J279"/>
  <c r="J212"/>
  <c r="J54"/>
  <c r="J415"/>
  <c r="J145"/>
  <c r="J85"/>
  <c r="J336"/>
  <c r="X335" i="11" s="1"/>
  <c r="J151" i="8"/>
  <c r="J9"/>
  <c r="J200"/>
  <c r="J86"/>
  <c r="J323"/>
  <c r="J250"/>
  <c r="J51"/>
  <c r="J335"/>
  <c r="J164"/>
  <c r="J20"/>
  <c r="J358"/>
  <c r="J185"/>
  <c r="J81"/>
  <c r="J373"/>
  <c r="X373" i="11" s="1"/>
  <c r="J183" i="8"/>
  <c r="J411"/>
  <c r="J63"/>
  <c r="J154"/>
  <c r="J442"/>
  <c r="J211"/>
  <c r="J159"/>
  <c r="J300"/>
  <c r="J35"/>
  <c r="J285"/>
  <c r="J201"/>
  <c r="J138"/>
  <c r="J69"/>
  <c r="J434"/>
  <c r="X434" i="11" s="1"/>
  <c r="J28" i="8"/>
  <c r="J135"/>
  <c r="J304"/>
  <c r="X304" i="11" s="1"/>
  <c r="J16" i="8"/>
  <c r="J12"/>
  <c r="J372"/>
  <c r="J113"/>
  <c r="J15"/>
  <c r="AH457" i="11"/>
  <c r="AG457"/>
  <c r="AF457"/>
  <c r="AE457"/>
  <c r="AD457"/>
  <c r="AC457"/>
  <c r="AB457"/>
  <c r="AA457"/>
  <c r="AH456"/>
  <c r="AG456"/>
  <c r="AF456"/>
  <c r="AE456"/>
  <c r="AD456"/>
  <c r="AC456"/>
  <c r="AB456"/>
  <c r="AA456"/>
  <c r="AH455"/>
  <c r="AG455"/>
  <c r="AF455"/>
  <c r="AE455"/>
  <c r="AD455"/>
  <c r="AC455"/>
  <c r="AB455"/>
  <c r="AA455"/>
  <c r="AH454"/>
  <c r="AG454"/>
  <c r="AF454"/>
  <c r="AE454"/>
  <c r="AD454"/>
  <c r="AC454"/>
  <c r="AB454"/>
  <c r="AA454"/>
  <c r="AH453"/>
  <c r="AG453"/>
  <c r="AF453"/>
  <c r="AE453"/>
  <c r="AD453"/>
  <c r="AC453"/>
  <c r="AB453"/>
  <c r="AA453"/>
  <c r="AH452"/>
  <c r="AG452"/>
  <c r="AF452"/>
  <c r="AE452"/>
  <c r="AD452"/>
  <c r="AC452"/>
  <c r="AB452"/>
  <c r="AA452"/>
  <c r="AH451"/>
  <c r="AG451"/>
  <c r="AF451"/>
  <c r="AE451"/>
  <c r="AD451"/>
  <c r="AC451"/>
  <c r="AB451"/>
  <c r="AA451"/>
  <c r="AH450"/>
  <c r="AG450"/>
  <c r="AF450"/>
  <c r="AE450"/>
  <c r="AD450"/>
  <c r="AC450"/>
  <c r="AB450"/>
  <c r="AA450"/>
  <c r="AH449"/>
  <c r="AG449"/>
  <c r="AF449"/>
  <c r="AE449"/>
  <c r="AD449"/>
  <c r="AC449"/>
  <c r="AB449"/>
  <c r="AA449"/>
  <c r="AH448"/>
  <c r="AG448"/>
  <c r="AF448"/>
  <c r="AE448"/>
  <c r="AD448"/>
  <c r="AC448"/>
  <c r="AB448"/>
  <c r="AA448"/>
  <c r="AH447"/>
  <c r="AG447"/>
  <c r="AF447"/>
  <c r="AE447"/>
  <c r="AD447"/>
  <c r="AC447"/>
  <c r="AB447"/>
  <c r="AA447"/>
  <c r="AH446"/>
  <c r="AG446"/>
  <c r="AF446"/>
  <c r="AE446"/>
  <c r="AD446"/>
  <c r="AC446"/>
  <c r="AB446"/>
  <c r="AA446"/>
  <c r="AH445"/>
  <c r="AG445"/>
  <c r="AF445"/>
  <c r="AE445"/>
  <c r="AD445"/>
  <c r="AC445"/>
  <c r="AB445"/>
  <c r="AA445"/>
  <c r="AH444"/>
  <c r="AG444"/>
  <c r="AF444"/>
  <c r="AE444"/>
  <c r="AD444"/>
  <c r="AC444"/>
  <c r="AB444"/>
  <c r="AA444"/>
  <c r="AH443"/>
  <c r="AG443"/>
  <c r="AF443"/>
  <c r="AE443"/>
  <c r="AD443"/>
  <c r="AC443"/>
  <c r="AB443"/>
  <c r="AA443"/>
  <c r="AH442"/>
  <c r="AG442"/>
  <c r="AF442"/>
  <c r="AE442"/>
  <c r="AD442"/>
  <c r="AC442"/>
  <c r="AB442"/>
  <c r="AA442"/>
  <c r="AH441"/>
  <c r="AG441"/>
  <c r="AF441"/>
  <c r="AE441"/>
  <c r="AD441"/>
  <c r="AC441"/>
  <c r="AB441"/>
  <c r="AA441"/>
  <c r="AH440"/>
  <c r="AG440"/>
  <c r="AF440"/>
  <c r="AE440"/>
  <c r="AD440"/>
  <c r="AC440"/>
  <c r="AB440"/>
  <c r="AA440"/>
  <c r="AH439"/>
  <c r="AG439"/>
  <c r="AF439"/>
  <c r="AE439"/>
  <c r="AD439"/>
  <c r="AC439"/>
  <c r="AB439"/>
  <c r="AA439"/>
  <c r="AH438"/>
  <c r="AG438"/>
  <c r="AF438"/>
  <c r="AE438"/>
  <c r="AD438"/>
  <c r="AC438"/>
  <c r="AB438"/>
  <c r="AA438"/>
  <c r="AH437"/>
  <c r="AG437"/>
  <c r="AF437"/>
  <c r="AE437"/>
  <c r="AD437"/>
  <c r="AC437"/>
  <c r="AB437"/>
  <c r="AA437"/>
  <c r="AH436"/>
  <c r="AG436"/>
  <c r="AF436"/>
  <c r="AE436"/>
  <c r="AD436"/>
  <c r="AC436"/>
  <c r="AB436"/>
  <c r="AA436"/>
  <c r="AH435"/>
  <c r="AG435"/>
  <c r="AF435"/>
  <c r="AE435"/>
  <c r="AD435"/>
  <c r="AC435"/>
  <c r="AB435"/>
  <c r="AA435"/>
  <c r="AH434"/>
  <c r="AG434"/>
  <c r="AF434"/>
  <c r="AE434"/>
  <c r="AD434"/>
  <c r="AC434"/>
  <c r="AB434"/>
  <c r="AA434"/>
  <c r="AH433"/>
  <c r="AG433"/>
  <c r="AF433"/>
  <c r="AE433"/>
  <c r="AD433"/>
  <c r="AC433"/>
  <c r="AB433"/>
  <c r="AA433"/>
  <c r="AH432"/>
  <c r="AG432"/>
  <c r="AF432"/>
  <c r="AE432"/>
  <c r="AD432"/>
  <c r="AC432"/>
  <c r="AB432"/>
  <c r="AA432"/>
  <c r="AH431"/>
  <c r="AG431"/>
  <c r="AF431"/>
  <c r="AE431"/>
  <c r="AD431"/>
  <c r="AC431"/>
  <c r="AB431"/>
  <c r="AA431"/>
  <c r="AH430"/>
  <c r="AG430"/>
  <c r="AF430"/>
  <c r="AE430"/>
  <c r="AD430"/>
  <c r="AC430"/>
  <c r="AB430"/>
  <c r="AA430"/>
  <c r="AH429"/>
  <c r="AG429"/>
  <c r="AF429"/>
  <c r="AE429"/>
  <c r="AD429"/>
  <c r="AC429"/>
  <c r="AB429"/>
  <c r="AA429"/>
  <c r="AH428"/>
  <c r="AG428"/>
  <c r="AF428"/>
  <c r="AE428"/>
  <c r="AD428"/>
  <c r="AC428"/>
  <c r="AB428"/>
  <c r="AA428"/>
  <c r="AH427"/>
  <c r="AG427"/>
  <c r="AF427"/>
  <c r="AE427"/>
  <c r="AD427"/>
  <c r="AC427"/>
  <c r="AB427"/>
  <c r="AA427"/>
  <c r="AH426"/>
  <c r="AG426"/>
  <c r="AF426"/>
  <c r="AE426"/>
  <c r="AD426"/>
  <c r="AC426"/>
  <c r="AB426"/>
  <c r="AA426"/>
  <c r="AH425"/>
  <c r="AG425"/>
  <c r="AF425"/>
  <c r="AE425"/>
  <c r="AD425"/>
  <c r="AC425"/>
  <c r="AB425"/>
  <c r="AA425"/>
  <c r="AH424"/>
  <c r="AG424"/>
  <c r="AF424"/>
  <c r="AE424"/>
  <c r="AD424"/>
  <c r="AC424"/>
  <c r="AB424"/>
  <c r="AA424"/>
  <c r="AH423"/>
  <c r="AG423"/>
  <c r="AF423"/>
  <c r="AE423"/>
  <c r="AD423"/>
  <c r="AC423"/>
  <c r="AB423"/>
  <c r="AA423"/>
  <c r="AH422"/>
  <c r="AG422"/>
  <c r="AF422"/>
  <c r="AE422"/>
  <c r="AD422"/>
  <c r="AC422"/>
  <c r="AB422"/>
  <c r="AA422"/>
  <c r="AH421"/>
  <c r="AG421"/>
  <c r="AF421"/>
  <c r="AE421"/>
  <c r="AD421"/>
  <c r="AC421"/>
  <c r="AB421"/>
  <c r="AA421"/>
  <c r="AH420"/>
  <c r="AG420"/>
  <c r="AF420"/>
  <c r="AE420"/>
  <c r="AD420"/>
  <c r="AC420"/>
  <c r="AB420"/>
  <c r="AA420"/>
  <c r="AH419"/>
  <c r="AG419"/>
  <c r="AF419"/>
  <c r="AE419"/>
  <c r="AD419"/>
  <c r="AC419"/>
  <c r="AB419"/>
  <c r="AA419"/>
  <c r="AH418"/>
  <c r="AG418"/>
  <c r="AF418"/>
  <c r="AE418"/>
  <c r="AD418"/>
  <c r="AC418"/>
  <c r="AB418"/>
  <c r="AA418"/>
  <c r="AH417"/>
  <c r="AG417"/>
  <c r="AF417"/>
  <c r="AE417"/>
  <c r="AD417"/>
  <c r="AC417"/>
  <c r="AB417"/>
  <c r="AA417"/>
  <c r="AH416"/>
  <c r="AG416"/>
  <c r="AF416"/>
  <c r="AE416"/>
  <c r="AD416"/>
  <c r="AC416"/>
  <c r="AB416"/>
  <c r="AA416"/>
  <c r="AH415"/>
  <c r="AG415"/>
  <c r="AF415"/>
  <c r="AE415"/>
  <c r="AD415"/>
  <c r="AC415"/>
  <c r="AB415"/>
  <c r="AA415"/>
  <c r="AH414"/>
  <c r="AG414"/>
  <c r="AF414"/>
  <c r="AE414"/>
  <c r="AD414"/>
  <c r="AC414"/>
  <c r="AB414"/>
  <c r="AA414"/>
  <c r="AH413"/>
  <c r="AG413"/>
  <c r="AF413"/>
  <c r="AE413"/>
  <c r="AD413"/>
  <c r="AC413"/>
  <c r="AB413"/>
  <c r="AA413"/>
  <c r="AH412"/>
  <c r="AG412"/>
  <c r="AF412"/>
  <c r="AE412"/>
  <c r="AD412"/>
  <c r="AC412"/>
  <c r="AB412"/>
  <c r="AA412"/>
  <c r="AH411"/>
  <c r="AG411"/>
  <c r="AF411"/>
  <c r="AE411"/>
  <c r="AD411"/>
  <c r="AC411"/>
  <c r="AB411"/>
  <c r="AA411"/>
  <c r="AH410"/>
  <c r="AG410"/>
  <c r="AF410"/>
  <c r="AE410"/>
  <c r="AD410"/>
  <c r="AC410"/>
  <c r="AB410"/>
  <c r="AA410"/>
  <c r="AH409"/>
  <c r="AG409"/>
  <c r="AF409"/>
  <c r="AE409"/>
  <c r="AD409"/>
  <c r="AC409"/>
  <c r="AB409"/>
  <c r="AA409"/>
  <c r="AH408"/>
  <c r="AG408"/>
  <c r="AF408"/>
  <c r="AE408"/>
  <c r="AD408"/>
  <c r="AC408"/>
  <c r="AB408"/>
  <c r="AA408"/>
  <c r="AH407"/>
  <c r="AG407"/>
  <c r="AF407"/>
  <c r="AE407"/>
  <c r="AD407"/>
  <c r="AC407"/>
  <c r="AB407"/>
  <c r="AA407"/>
  <c r="AH406"/>
  <c r="AG406"/>
  <c r="AF406"/>
  <c r="AE406"/>
  <c r="AD406"/>
  <c r="AC406"/>
  <c r="AB406"/>
  <c r="AA406"/>
  <c r="AH405"/>
  <c r="AG405"/>
  <c r="AF405"/>
  <c r="AE405"/>
  <c r="AD405"/>
  <c r="AC405"/>
  <c r="AB405"/>
  <c r="AA405"/>
  <c r="AH404"/>
  <c r="AG404"/>
  <c r="AF404"/>
  <c r="AE404"/>
  <c r="AD404"/>
  <c r="AC404"/>
  <c r="AB404"/>
  <c r="AA404"/>
  <c r="AH403"/>
  <c r="AG403"/>
  <c r="AF403"/>
  <c r="AE403"/>
  <c r="AD403"/>
  <c r="AC403"/>
  <c r="AB403"/>
  <c r="AA403"/>
  <c r="AH402"/>
  <c r="AG402"/>
  <c r="AF402"/>
  <c r="AE402"/>
  <c r="AD402"/>
  <c r="AC402"/>
  <c r="AB402"/>
  <c r="AA402"/>
  <c r="AH401"/>
  <c r="AG401"/>
  <c r="AF401"/>
  <c r="AE401"/>
  <c r="AD401"/>
  <c r="AC401"/>
  <c r="AB401"/>
  <c r="AA401"/>
  <c r="AH400"/>
  <c r="AG400"/>
  <c r="AF400"/>
  <c r="AE400"/>
  <c r="AD400"/>
  <c r="AC400"/>
  <c r="AB400"/>
  <c r="AA400"/>
  <c r="AH399"/>
  <c r="AG399"/>
  <c r="AF399"/>
  <c r="AE399"/>
  <c r="AD399"/>
  <c r="AC399"/>
  <c r="AB399"/>
  <c r="AA399"/>
  <c r="AH398"/>
  <c r="AG398"/>
  <c r="AF398"/>
  <c r="AE398"/>
  <c r="AD398"/>
  <c r="AC398"/>
  <c r="AB398"/>
  <c r="AA398"/>
  <c r="AH397"/>
  <c r="AG397"/>
  <c r="AF397"/>
  <c r="AE397"/>
  <c r="AD397"/>
  <c r="AC397"/>
  <c r="AB397"/>
  <c r="AA397"/>
  <c r="AH396"/>
  <c r="AG396"/>
  <c r="AF396"/>
  <c r="AE396"/>
  <c r="AD396"/>
  <c r="AC396"/>
  <c r="AB396"/>
  <c r="AA396"/>
  <c r="AH395"/>
  <c r="AG395"/>
  <c r="AF395"/>
  <c r="AE395"/>
  <c r="AD395"/>
  <c r="AC395"/>
  <c r="AB395"/>
  <c r="AA395"/>
  <c r="AH394"/>
  <c r="AG394"/>
  <c r="AF394"/>
  <c r="AE394"/>
  <c r="AD394"/>
  <c r="AC394"/>
  <c r="AB394"/>
  <c r="AA394"/>
  <c r="AH393"/>
  <c r="AG393"/>
  <c r="AF393"/>
  <c r="AE393"/>
  <c r="AD393"/>
  <c r="AC393"/>
  <c r="AB393"/>
  <c r="AA393"/>
  <c r="AH392"/>
  <c r="AG392"/>
  <c r="AF392"/>
  <c r="AE392"/>
  <c r="AD392"/>
  <c r="AC392"/>
  <c r="AB392"/>
  <c r="AA392"/>
  <c r="AH391"/>
  <c r="AG391"/>
  <c r="AF391"/>
  <c r="AE391"/>
  <c r="AD391"/>
  <c r="AC391"/>
  <c r="AB391"/>
  <c r="AA391"/>
  <c r="AH390"/>
  <c r="AG390"/>
  <c r="AF390"/>
  <c r="AE390"/>
  <c r="AD390"/>
  <c r="AC390"/>
  <c r="AB390"/>
  <c r="AA390"/>
  <c r="AH389"/>
  <c r="AG389"/>
  <c r="AF389"/>
  <c r="AE389"/>
  <c r="AD389"/>
  <c r="AC389"/>
  <c r="AB389"/>
  <c r="AA389"/>
  <c r="AH388"/>
  <c r="AG388"/>
  <c r="AF388"/>
  <c r="AE388"/>
  <c r="AD388"/>
  <c r="AC388"/>
  <c r="AB388"/>
  <c r="AA388"/>
  <c r="AH387"/>
  <c r="AG387"/>
  <c r="AF387"/>
  <c r="AE387"/>
  <c r="AD387"/>
  <c r="AC387"/>
  <c r="AB387"/>
  <c r="AA387"/>
  <c r="AH386"/>
  <c r="AG386"/>
  <c r="AF386"/>
  <c r="AE386"/>
  <c r="AD386"/>
  <c r="AC386"/>
  <c r="AB386"/>
  <c r="AA386"/>
  <c r="AH385"/>
  <c r="AG385"/>
  <c r="AF385"/>
  <c r="AE385"/>
  <c r="AD385"/>
  <c r="AC385"/>
  <c r="AB385"/>
  <c r="AA385"/>
  <c r="AH384"/>
  <c r="AG384"/>
  <c r="AF384"/>
  <c r="AE384"/>
  <c r="AD384"/>
  <c r="AC384"/>
  <c r="AB384"/>
  <c r="AA384"/>
  <c r="AH383"/>
  <c r="AG383"/>
  <c r="AF383"/>
  <c r="AE383"/>
  <c r="AD383"/>
  <c r="AC383"/>
  <c r="AB383"/>
  <c r="AA383"/>
  <c r="AH382"/>
  <c r="AG382"/>
  <c r="AF382"/>
  <c r="AE382"/>
  <c r="AD382"/>
  <c r="AC382"/>
  <c r="AB382"/>
  <c r="AA382"/>
  <c r="AH381"/>
  <c r="AG381"/>
  <c r="AF381"/>
  <c r="AE381"/>
  <c r="AD381"/>
  <c r="AC381"/>
  <c r="AB381"/>
  <c r="AA381"/>
  <c r="AH380"/>
  <c r="AG380"/>
  <c r="AF380"/>
  <c r="AE380"/>
  <c r="AD380"/>
  <c r="AC380"/>
  <c r="AB380"/>
  <c r="AH379"/>
  <c r="AG379"/>
  <c r="AF379"/>
  <c r="AE379"/>
  <c r="AD379"/>
  <c r="AC379"/>
  <c r="AB379"/>
  <c r="AH378"/>
  <c r="AG378"/>
  <c r="AF378"/>
  <c r="AE378"/>
  <c r="AD378"/>
  <c r="AC378"/>
  <c r="AB378"/>
  <c r="AH377"/>
  <c r="AG377"/>
  <c r="AF377"/>
  <c r="AE377"/>
  <c r="AD377"/>
  <c r="AC377"/>
  <c r="AB377"/>
  <c r="AH376"/>
  <c r="AG376"/>
  <c r="AF376"/>
  <c r="AE376"/>
  <c r="AD376"/>
  <c r="AC376"/>
  <c r="AB376"/>
  <c r="AH375"/>
  <c r="AG375"/>
  <c r="AF375"/>
  <c r="AE375"/>
  <c r="AD375"/>
  <c r="AC375"/>
  <c r="AB375"/>
  <c r="AH374"/>
  <c r="AG374"/>
  <c r="AF374"/>
  <c r="AE374"/>
  <c r="AD374"/>
  <c r="AC374"/>
  <c r="AB374"/>
  <c r="AH373"/>
  <c r="AG373"/>
  <c r="AF373"/>
  <c r="AE373"/>
  <c r="AD373"/>
  <c r="AC373"/>
  <c r="AB373"/>
  <c r="AH372"/>
  <c r="AG372"/>
  <c r="AF372"/>
  <c r="AE372"/>
  <c r="AD372"/>
  <c r="AC372"/>
  <c r="AB372"/>
  <c r="AH371"/>
  <c r="AG371"/>
  <c r="AF371"/>
  <c r="AE371"/>
  <c r="AD371"/>
  <c r="AC371"/>
  <c r="AB371"/>
  <c r="AH370"/>
  <c r="AG370"/>
  <c r="AF370"/>
  <c r="AE370"/>
  <c r="AD370"/>
  <c r="AC370"/>
  <c r="AB370"/>
  <c r="AH369"/>
  <c r="AG369"/>
  <c r="AF369"/>
  <c r="AE369"/>
  <c r="AD369"/>
  <c r="AC369"/>
  <c r="AB369"/>
  <c r="AH368"/>
  <c r="AG368"/>
  <c r="AF368"/>
  <c r="AE368"/>
  <c r="AD368"/>
  <c r="AC368"/>
  <c r="AB368"/>
  <c r="AH367"/>
  <c r="AG367"/>
  <c r="AF367"/>
  <c r="AE367"/>
  <c r="AD367"/>
  <c r="AC367"/>
  <c r="AB367"/>
  <c r="AH366"/>
  <c r="AG366"/>
  <c r="AF366"/>
  <c r="AE366"/>
  <c r="AD366"/>
  <c r="AC366"/>
  <c r="AB366"/>
  <c r="AH365"/>
  <c r="AG365"/>
  <c r="AF365"/>
  <c r="AE365"/>
  <c r="AD365"/>
  <c r="AC365"/>
  <c r="AB365"/>
  <c r="AH364"/>
  <c r="AG364"/>
  <c r="AF364"/>
  <c r="AE364"/>
  <c r="AD364"/>
  <c r="AC364"/>
  <c r="AB364"/>
  <c r="AH363"/>
  <c r="AG363"/>
  <c r="AF363"/>
  <c r="AE363"/>
  <c r="AD363"/>
  <c r="AC363"/>
  <c r="AB363"/>
  <c r="AH362"/>
  <c r="AG362"/>
  <c r="AF362"/>
  <c r="AE362"/>
  <c r="AD362"/>
  <c r="AC362"/>
  <c r="AB362"/>
  <c r="AH361"/>
  <c r="AG361"/>
  <c r="AF361"/>
  <c r="AE361"/>
  <c r="AD361"/>
  <c r="AC361"/>
  <c r="AB361"/>
  <c r="X457" i="10"/>
  <c r="Y456"/>
  <c r="X456"/>
  <c r="T456"/>
  <c r="Q456"/>
  <c r="Y455"/>
  <c r="R455"/>
  <c r="Y454"/>
  <c r="T454"/>
  <c r="V453"/>
  <c r="Y452"/>
  <c r="U452"/>
  <c r="Q452"/>
  <c r="Y450"/>
  <c r="U450"/>
  <c r="Y448"/>
  <c r="Q448"/>
  <c r="V447"/>
  <c r="R447"/>
  <c r="Y446"/>
  <c r="R446"/>
  <c r="X445"/>
  <c r="Y444"/>
  <c r="V444"/>
  <c r="Q444"/>
  <c r="V443"/>
  <c r="Y442"/>
  <c r="T441"/>
  <c r="Y440"/>
  <c r="V440"/>
  <c r="Q440"/>
  <c r="R439"/>
  <c r="Y438"/>
  <c r="V437"/>
  <c r="Y436"/>
  <c r="Q436"/>
  <c r="U435"/>
  <c r="X434"/>
  <c r="Y434"/>
  <c r="Y433"/>
  <c r="Y432"/>
  <c r="Q432"/>
  <c r="R431"/>
  <c r="Y430"/>
  <c r="V430"/>
  <c r="U430"/>
  <c r="R430"/>
  <c r="Y428"/>
  <c r="T428"/>
  <c r="Q428"/>
  <c r="V427"/>
  <c r="Y426"/>
  <c r="T426"/>
  <c r="Y425"/>
  <c r="Y424"/>
  <c r="V424"/>
  <c r="Q424"/>
  <c r="R423"/>
  <c r="S423"/>
  <c r="Y422"/>
  <c r="Y421"/>
  <c r="Y420"/>
  <c r="Q420"/>
  <c r="V419"/>
  <c r="Y418"/>
  <c r="T417"/>
  <c r="Y416"/>
  <c r="Q416"/>
  <c r="V415"/>
  <c r="T415"/>
  <c r="R415"/>
  <c r="Y414"/>
  <c r="V414"/>
  <c r="R414"/>
  <c r="Y413"/>
  <c r="Y412"/>
  <c r="Q412"/>
  <c r="Y410"/>
  <c r="V410"/>
  <c r="Y408"/>
  <c r="Q408"/>
  <c r="Y407"/>
  <c r="R407"/>
  <c r="Y406"/>
  <c r="V406"/>
  <c r="U406"/>
  <c r="Y404"/>
  <c r="V404"/>
  <c r="U404"/>
  <c r="T404"/>
  <c r="Q404"/>
  <c r="V403"/>
  <c r="Y402"/>
  <c r="T401"/>
  <c r="Y400"/>
  <c r="X400"/>
  <c r="Q400"/>
  <c r="Y399"/>
  <c r="T399"/>
  <c r="R399"/>
  <c r="Y398"/>
  <c r="T398"/>
  <c r="R398"/>
  <c r="Y397"/>
  <c r="Y396"/>
  <c r="U396"/>
  <c r="Q396"/>
  <c r="Y394"/>
  <c r="U394"/>
  <c r="Y392"/>
  <c r="T392"/>
  <c r="Q392"/>
  <c r="Y391"/>
  <c r="R391"/>
  <c r="T390"/>
  <c r="Y390"/>
  <c r="U390"/>
  <c r="Y389"/>
  <c r="Y388"/>
  <c r="V388"/>
  <c r="Q388"/>
  <c r="V387"/>
  <c r="Y386"/>
  <c r="Y385"/>
  <c r="T385"/>
  <c r="Q385"/>
  <c r="Y384"/>
  <c r="U384"/>
  <c r="R383"/>
  <c r="Y382"/>
  <c r="R382"/>
  <c r="Y380"/>
  <c r="X380"/>
  <c r="V380"/>
  <c r="T380"/>
  <c r="Q380"/>
  <c r="Y378"/>
  <c r="X377"/>
  <c r="V377"/>
  <c r="Y376"/>
  <c r="Q376"/>
  <c r="Y374"/>
  <c r="U374"/>
  <c r="Y372"/>
  <c r="U372"/>
  <c r="Q372"/>
  <c r="V371"/>
  <c r="Y370"/>
  <c r="V370"/>
  <c r="Y369"/>
  <c r="T369"/>
  <c r="Y368"/>
  <c r="U368"/>
  <c r="Q368"/>
  <c r="Y366"/>
  <c r="T366"/>
  <c r="R366"/>
  <c r="Y364"/>
  <c r="V364"/>
  <c r="U364"/>
  <c r="Q364"/>
  <c r="U363"/>
  <c r="Y362"/>
  <c r="Y360"/>
  <c r="X360"/>
  <c r="Q360"/>
  <c r="X358"/>
  <c r="Y358"/>
  <c r="U358"/>
  <c r="V357"/>
  <c r="Y356"/>
  <c r="X356"/>
  <c r="T356"/>
  <c r="Q356"/>
  <c r="V355"/>
  <c r="X354"/>
  <c r="Y354"/>
  <c r="T354"/>
  <c r="U353"/>
  <c r="Y352"/>
  <c r="Q352"/>
  <c r="Y350"/>
  <c r="R350"/>
  <c r="Y349"/>
  <c r="X349"/>
  <c r="Y348"/>
  <c r="Q348"/>
  <c r="Y347"/>
  <c r="Y346"/>
  <c r="X345"/>
  <c r="Y345"/>
  <c r="Y344"/>
  <c r="T344"/>
  <c r="Q344"/>
  <c r="V343"/>
  <c r="Y342"/>
  <c r="U342"/>
  <c r="Y340"/>
  <c r="X340"/>
  <c r="Y339"/>
  <c r="T339"/>
  <c r="Y338"/>
  <c r="V337"/>
  <c r="Y336"/>
  <c r="X336"/>
  <c r="T336"/>
  <c r="Y334"/>
  <c r="R334"/>
  <c r="T333"/>
  <c r="Y332"/>
  <c r="V332"/>
  <c r="V331"/>
  <c r="T330"/>
  <c r="Y330"/>
  <c r="Y329"/>
  <c r="Y328"/>
  <c r="V328"/>
  <c r="Q328"/>
  <c r="Y327"/>
  <c r="Y326"/>
  <c r="U325"/>
  <c r="Y324"/>
  <c r="U324"/>
  <c r="Y322"/>
  <c r="U322"/>
  <c r="Q321"/>
  <c r="X320"/>
  <c r="Y320"/>
  <c r="U319"/>
  <c r="R319"/>
  <c r="Y318"/>
  <c r="T318"/>
  <c r="R318"/>
  <c r="X317"/>
  <c r="Y316"/>
  <c r="T316"/>
  <c r="Y315"/>
  <c r="V314"/>
  <c r="Y314"/>
  <c r="Q313"/>
  <c r="X313"/>
  <c r="V313"/>
  <c r="Y312"/>
  <c r="Y311"/>
  <c r="R311"/>
  <c r="Y310"/>
  <c r="T310"/>
  <c r="V310"/>
  <c r="Y309"/>
  <c r="U309"/>
  <c r="Q309"/>
  <c r="Y308"/>
  <c r="U308"/>
  <c r="V307"/>
  <c r="Y306"/>
  <c r="Y305"/>
  <c r="V305"/>
  <c r="T305"/>
  <c r="Q305"/>
  <c r="Y304"/>
  <c r="Y303"/>
  <c r="T303"/>
  <c r="Y302"/>
  <c r="R302"/>
  <c r="X301"/>
  <c r="Y301"/>
  <c r="Y300"/>
  <c r="T300"/>
  <c r="V299"/>
  <c r="X298"/>
  <c r="Y298"/>
  <c r="V298"/>
  <c r="T298"/>
  <c r="Y297"/>
  <c r="X297"/>
  <c r="U297"/>
  <c r="T297"/>
  <c r="Q297"/>
  <c r="Y296"/>
  <c r="U296"/>
  <c r="Y295"/>
  <c r="T295"/>
  <c r="R295"/>
  <c r="Y294"/>
  <c r="U294"/>
  <c r="V293"/>
  <c r="Q293"/>
  <c r="T292"/>
  <c r="Y292"/>
  <c r="V291"/>
  <c r="Y290"/>
  <c r="V290"/>
  <c r="Y289"/>
  <c r="T289"/>
  <c r="Q289"/>
  <c r="Y288"/>
  <c r="Y287"/>
  <c r="Y286"/>
  <c r="R286"/>
  <c r="X285"/>
  <c r="Y285"/>
  <c r="Y284"/>
  <c r="X284"/>
  <c r="T284"/>
  <c r="X283"/>
  <c r="V282"/>
  <c r="Y282"/>
  <c r="U282"/>
  <c r="Y281"/>
  <c r="U281"/>
  <c r="T281"/>
  <c r="Q281"/>
  <c r="V280"/>
  <c r="Y280"/>
  <c r="X280"/>
  <c r="Q280"/>
  <c r="X279"/>
  <c r="V279"/>
  <c r="R279"/>
  <c r="Y278"/>
  <c r="Y277"/>
  <c r="T277"/>
  <c r="Q277"/>
  <c r="Y276"/>
  <c r="V276"/>
  <c r="Y275"/>
  <c r="T275"/>
  <c r="Y274"/>
  <c r="V273"/>
  <c r="Q273"/>
  <c r="Y272"/>
  <c r="V271"/>
  <c r="T271"/>
  <c r="Y270"/>
  <c r="V269"/>
  <c r="Q269"/>
  <c r="Y268"/>
  <c r="X268"/>
  <c r="V267"/>
  <c r="Y266"/>
  <c r="X266"/>
  <c r="Y265"/>
  <c r="X265"/>
  <c r="V265"/>
  <c r="U265"/>
  <c r="Q265"/>
  <c r="Y264"/>
  <c r="Q264"/>
  <c r="V263"/>
  <c r="U263"/>
  <c r="Y262"/>
  <c r="V261"/>
  <c r="Q261"/>
  <c r="Y260"/>
  <c r="X260"/>
  <c r="Y258"/>
  <c r="X258"/>
  <c r="T258"/>
  <c r="V257"/>
  <c r="Q257"/>
  <c r="Y256"/>
  <c r="T256"/>
  <c r="V255"/>
  <c r="Y254"/>
  <c r="R254"/>
  <c r="V253"/>
  <c r="Q253"/>
  <c r="Y252"/>
  <c r="T252"/>
  <c r="V251"/>
  <c r="Y250"/>
  <c r="X250"/>
  <c r="U250"/>
  <c r="T250"/>
  <c r="Y249"/>
  <c r="X249"/>
  <c r="V249"/>
  <c r="Q249"/>
  <c r="Y248"/>
  <c r="Q248"/>
  <c r="X248"/>
  <c r="T248"/>
  <c r="U247"/>
  <c r="Y246"/>
  <c r="Y245"/>
  <c r="T245"/>
  <c r="Q245"/>
  <c r="Y244"/>
  <c r="Y243"/>
  <c r="Y242"/>
  <c r="U242"/>
  <c r="Y241"/>
  <c r="T241"/>
  <c r="Q241"/>
  <c r="Y240"/>
  <c r="X240"/>
  <c r="U240"/>
  <c r="Y239"/>
  <c r="Y238"/>
  <c r="V237"/>
  <c r="Q237"/>
  <c r="Y236"/>
  <c r="V235"/>
  <c r="Y234"/>
  <c r="T234"/>
  <c r="V233"/>
  <c r="Q233"/>
  <c r="Y232"/>
  <c r="X232"/>
  <c r="Q232"/>
  <c r="Y231"/>
  <c r="X231"/>
  <c r="T231"/>
  <c r="Y230"/>
  <c r="R230"/>
  <c r="Y229"/>
  <c r="Q229"/>
  <c r="V229"/>
  <c r="T229"/>
  <c r="Y228"/>
  <c r="V227"/>
  <c r="Y226"/>
  <c r="Y225"/>
  <c r="U225"/>
  <c r="T225"/>
  <c r="Q225"/>
  <c r="X224"/>
  <c r="Y224"/>
  <c r="Y223"/>
  <c r="Y222"/>
  <c r="R222"/>
  <c r="V221"/>
  <c r="Q221"/>
  <c r="T220"/>
  <c r="Y220"/>
  <c r="V220"/>
  <c r="Y219"/>
  <c r="V219"/>
  <c r="U219"/>
  <c r="Y218"/>
  <c r="Y217"/>
  <c r="X217"/>
  <c r="T217"/>
  <c r="Q217"/>
  <c r="Y216"/>
  <c r="Q216"/>
  <c r="Y215"/>
  <c r="X215"/>
  <c r="V215"/>
  <c r="Y214"/>
  <c r="X214"/>
  <c r="V214"/>
  <c r="Y213"/>
  <c r="X213"/>
  <c r="Q213"/>
  <c r="Y212"/>
  <c r="U212"/>
  <c r="Y211"/>
  <c r="X211"/>
  <c r="U211"/>
  <c r="T211"/>
  <c r="Y210"/>
  <c r="X210"/>
  <c r="Q209"/>
  <c r="Y209"/>
  <c r="X209"/>
  <c r="V209"/>
  <c r="T209"/>
  <c r="Y208"/>
  <c r="Y207"/>
  <c r="V207"/>
  <c r="Y206"/>
  <c r="X206"/>
  <c r="V206"/>
  <c r="V205"/>
  <c r="Q205"/>
  <c r="Y204"/>
  <c r="Y203"/>
  <c r="X203"/>
  <c r="V203"/>
  <c r="Y202"/>
  <c r="U202"/>
  <c r="Q201"/>
  <c r="X201"/>
  <c r="V201"/>
  <c r="X200"/>
  <c r="Y200"/>
  <c r="T200"/>
  <c r="Q200"/>
  <c r="Y199"/>
  <c r="X199"/>
  <c r="Y198"/>
  <c r="X198"/>
  <c r="V198"/>
  <c r="R198"/>
  <c r="Y197"/>
  <c r="X197"/>
  <c r="Q197"/>
  <c r="X196"/>
  <c r="Y196"/>
  <c r="V196"/>
  <c r="Y195"/>
  <c r="X195"/>
  <c r="V195"/>
  <c r="U195"/>
  <c r="X194"/>
  <c r="Y194"/>
  <c r="V194"/>
  <c r="Y193"/>
  <c r="U193"/>
  <c r="T193"/>
  <c r="Q193"/>
  <c r="Y192"/>
  <c r="U192"/>
  <c r="Y191"/>
  <c r="V191"/>
  <c r="Y190"/>
  <c r="R190"/>
  <c r="V189"/>
  <c r="Q189"/>
  <c r="Y188"/>
  <c r="Y187"/>
  <c r="V187"/>
  <c r="Y186"/>
  <c r="X186"/>
  <c r="Y185"/>
  <c r="T185"/>
  <c r="Q185"/>
  <c r="Y184"/>
  <c r="T184"/>
  <c r="Y183"/>
  <c r="X182"/>
  <c r="Y182"/>
  <c r="Y181"/>
  <c r="V181"/>
  <c r="Y180"/>
  <c r="X180"/>
  <c r="Y179"/>
  <c r="V179"/>
  <c r="U179"/>
  <c r="T179"/>
  <c r="Y178"/>
  <c r="V178"/>
  <c r="Y177"/>
  <c r="Y176"/>
  <c r="X176"/>
  <c r="T176"/>
  <c r="V175"/>
  <c r="Y174"/>
  <c r="T174"/>
  <c r="Y173"/>
  <c r="T173"/>
  <c r="Y172"/>
  <c r="V172"/>
  <c r="V171"/>
  <c r="U171"/>
  <c r="Y170"/>
  <c r="X170"/>
  <c r="Y169"/>
  <c r="V169"/>
  <c r="U169"/>
  <c r="Y168"/>
  <c r="X168"/>
  <c r="V168"/>
  <c r="Q168"/>
  <c r="X167"/>
  <c r="V167"/>
  <c r="U167"/>
  <c r="Y166"/>
  <c r="R166"/>
  <c r="X165"/>
  <c r="V165"/>
  <c r="U165"/>
  <c r="Q165"/>
  <c r="X164"/>
  <c r="Y164"/>
  <c r="V163"/>
  <c r="Y162"/>
  <c r="Y161"/>
  <c r="Q161"/>
  <c r="X160"/>
  <c r="Y160"/>
  <c r="X159"/>
  <c r="Y159"/>
  <c r="V159"/>
  <c r="Y158"/>
  <c r="T158"/>
  <c r="R158"/>
  <c r="V157"/>
  <c r="Y157"/>
  <c r="U157"/>
  <c r="T157"/>
  <c r="Q157"/>
  <c r="X156"/>
  <c r="Y156"/>
  <c r="T156"/>
  <c r="Y155"/>
  <c r="X155"/>
  <c r="V155"/>
  <c r="U155"/>
  <c r="T155"/>
  <c r="Y154"/>
  <c r="Y153"/>
  <c r="X153"/>
  <c r="Q153"/>
  <c r="Y152"/>
  <c r="T152"/>
  <c r="Y151"/>
  <c r="V151"/>
  <c r="T151"/>
  <c r="Y150"/>
  <c r="Y149"/>
  <c r="X149"/>
  <c r="V149"/>
  <c r="U149"/>
  <c r="Q149"/>
  <c r="X148"/>
  <c r="Y148"/>
  <c r="V148"/>
  <c r="V147"/>
  <c r="U147"/>
  <c r="X146"/>
  <c r="Y146"/>
  <c r="U146"/>
  <c r="Y145"/>
  <c r="V145"/>
  <c r="U145"/>
  <c r="Q145"/>
  <c r="Y144"/>
  <c r="U144"/>
  <c r="Y143"/>
  <c r="T143"/>
  <c r="Y142"/>
  <c r="X142"/>
  <c r="V142"/>
  <c r="Q141"/>
  <c r="Y141"/>
  <c r="Y140"/>
  <c r="X139"/>
  <c r="V139"/>
  <c r="T139"/>
  <c r="Y138"/>
  <c r="V138"/>
  <c r="Y137"/>
  <c r="V137"/>
  <c r="T137"/>
  <c r="Q137"/>
  <c r="X136"/>
  <c r="Y136"/>
  <c r="V136"/>
  <c r="Y135"/>
  <c r="V135"/>
  <c r="U135"/>
  <c r="T135"/>
  <c r="T134"/>
  <c r="Y134"/>
  <c r="U134"/>
  <c r="R134"/>
  <c r="Y133"/>
  <c r="Q133"/>
  <c r="Y132"/>
  <c r="V132"/>
  <c r="Y131"/>
  <c r="V131"/>
  <c r="T131"/>
  <c r="Y130"/>
  <c r="Y129"/>
  <c r="V129"/>
  <c r="T129"/>
  <c r="Q129"/>
  <c r="Y128"/>
  <c r="T128"/>
  <c r="Y127"/>
  <c r="Y126"/>
  <c r="T126"/>
  <c r="V125"/>
  <c r="Q125"/>
  <c r="Y124"/>
  <c r="Y123"/>
  <c r="X123"/>
  <c r="V123"/>
  <c r="Y122"/>
  <c r="X122"/>
  <c r="V122"/>
  <c r="T122"/>
  <c r="V121"/>
  <c r="T121"/>
  <c r="Q121"/>
  <c r="Y120"/>
  <c r="Y119"/>
  <c r="X119"/>
  <c r="V119"/>
  <c r="T119"/>
  <c r="X118"/>
  <c r="Y118"/>
  <c r="Q117"/>
  <c r="Y117"/>
  <c r="X117"/>
  <c r="V117"/>
  <c r="U117"/>
  <c r="Y116"/>
  <c r="Y115"/>
  <c r="T115"/>
  <c r="Y114"/>
  <c r="V114"/>
  <c r="Q113"/>
  <c r="Y113"/>
  <c r="X113"/>
  <c r="T113"/>
  <c r="Y112"/>
  <c r="V111"/>
  <c r="Y110"/>
  <c r="V110"/>
  <c r="Y109"/>
  <c r="X109"/>
  <c r="V109"/>
  <c r="Q109"/>
  <c r="Y108"/>
  <c r="U108"/>
  <c r="Y107"/>
  <c r="X107"/>
  <c r="V107"/>
  <c r="U107"/>
  <c r="T107"/>
  <c r="Y106"/>
  <c r="X106"/>
  <c r="V106"/>
  <c r="Y105"/>
  <c r="X105"/>
  <c r="V105"/>
  <c r="T105"/>
  <c r="Q105"/>
  <c r="Y104"/>
  <c r="V104"/>
  <c r="Y103"/>
  <c r="X102"/>
  <c r="R102"/>
  <c r="Y102"/>
  <c r="Y101"/>
  <c r="V101"/>
  <c r="T101"/>
  <c r="Q101"/>
  <c r="Y100"/>
  <c r="Y99"/>
  <c r="V99"/>
  <c r="Y98"/>
  <c r="Y97"/>
  <c r="V97"/>
  <c r="Q97"/>
  <c r="Y96"/>
  <c r="Y95"/>
  <c r="V95"/>
  <c r="U95"/>
  <c r="Y94"/>
  <c r="V94"/>
  <c r="T94"/>
  <c r="R94"/>
  <c r="V93"/>
  <c r="Y93"/>
  <c r="U93"/>
  <c r="Q93"/>
  <c r="Y92"/>
  <c r="Y91"/>
  <c r="V91"/>
  <c r="U91"/>
  <c r="T91"/>
  <c r="Y90"/>
  <c r="X90"/>
  <c r="Y89"/>
  <c r="V89"/>
  <c r="T89"/>
  <c r="Q89"/>
  <c r="Y88"/>
  <c r="Y87"/>
  <c r="X87"/>
  <c r="V87"/>
  <c r="T87"/>
  <c r="X86"/>
  <c r="Y86"/>
  <c r="Y85"/>
  <c r="X85"/>
  <c r="V85"/>
  <c r="U85"/>
  <c r="T85"/>
  <c r="Q85"/>
  <c r="Y84"/>
  <c r="Y83"/>
  <c r="V83"/>
  <c r="U83"/>
  <c r="X82"/>
  <c r="Y82"/>
  <c r="Y81"/>
  <c r="V81"/>
  <c r="Q81"/>
  <c r="Y80"/>
  <c r="Y79"/>
  <c r="V79"/>
  <c r="T79"/>
  <c r="Y78"/>
  <c r="V77"/>
  <c r="Y77"/>
  <c r="Q77"/>
  <c r="Y76"/>
  <c r="Y75"/>
  <c r="V75"/>
  <c r="Y74"/>
  <c r="V74"/>
  <c r="Y73"/>
  <c r="V73"/>
  <c r="T73"/>
  <c r="Q73"/>
  <c r="Y72"/>
  <c r="V72"/>
  <c r="Y71"/>
  <c r="X71"/>
  <c r="V71"/>
  <c r="Y70"/>
  <c r="X69"/>
  <c r="Y69"/>
  <c r="V69"/>
  <c r="Y68"/>
  <c r="V68"/>
  <c r="Y67"/>
  <c r="V67"/>
  <c r="U67"/>
  <c r="T67"/>
  <c r="Y66"/>
  <c r="X65"/>
  <c r="Y65"/>
  <c r="V65"/>
  <c r="Y64"/>
  <c r="U64"/>
  <c r="X63"/>
  <c r="Y63"/>
  <c r="V63"/>
  <c r="Y62"/>
  <c r="X62"/>
  <c r="U62"/>
  <c r="T62"/>
  <c r="X61"/>
  <c r="Y61"/>
  <c r="V61"/>
  <c r="Y60"/>
  <c r="Y59"/>
  <c r="V59"/>
  <c r="T59"/>
  <c r="Y58"/>
  <c r="T58"/>
  <c r="Y57"/>
  <c r="V57"/>
  <c r="Y56"/>
  <c r="X56"/>
  <c r="Y55"/>
  <c r="V55"/>
  <c r="Y54"/>
  <c r="Y53"/>
  <c r="V53"/>
  <c r="T53"/>
  <c r="Y52"/>
  <c r="V52"/>
  <c r="Y51"/>
  <c r="V51"/>
  <c r="Y50"/>
  <c r="X50"/>
  <c r="Y49"/>
  <c r="V49"/>
  <c r="U49"/>
  <c r="T49"/>
  <c r="Y48"/>
  <c r="Y47"/>
  <c r="V47"/>
  <c r="Y46"/>
  <c r="X45"/>
  <c r="Y45"/>
  <c r="V45"/>
  <c r="T44"/>
  <c r="Y44"/>
  <c r="Y43"/>
  <c r="V43"/>
  <c r="T43"/>
  <c r="Y42"/>
  <c r="V42"/>
  <c r="X41"/>
  <c r="Y41"/>
  <c r="V41"/>
  <c r="Y40"/>
  <c r="X40"/>
  <c r="Y39"/>
  <c r="V39"/>
  <c r="Y38"/>
  <c r="V38"/>
  <c r="Y37"/>
  <c r="X37"/>
  <c r="V37"/>
  <c r="U37"/>
  <c r="Q37"/>
  <c r="Y36"/>
  <c r="Y35"/>
  <c r="V35"/>
  <c r="U35"/>
  <c r="Y34"/>
  <c r="T33"/>
  <c r="Y33"/>
  <c r="V33"/>
  <c r="U33"/>
  <c r="Q33"/>
  <c r="Y32"/>
  <c r="Y31"/>
  <c r="V31"/>
  <c r="U31"/>
  <c r="T31"/>
  <c r="Y30"/>
  <c r="X30"/>
  <c r="T30"/>
  <c r="R30"/>
  <c r="Y29"/>
  <c r="V29"/>
  <c r="T29"/>
  <c r="Q29"/>
  <c r="Y28"/>
  <c r="V28"/>
  <c r="T28"/>
  <c r="Y27"/>
  <c r="V27"/>
  <c r="Y26"/>
  <c r="U26"/>
  <c r="Y25"/>
  <c r="V25"/>
  <c r="T25"/>
  <c r="Q25"/>
  <c r="Y24"/>
  <c r="U24"/>
  <c r="T24"/>
  <c r="Q24"/>
  <c r="T23"/>
  <c r="Y23"/>
  <c r="V23"/>
  <c r="U23"/>
  <c r="Y22"/>
  <c r="X22"/>
  <c r="T22"/>
  <c r="Y21"/>
  <c r="V21"/>
  <c r="T21"/>
  <c r="Q21"/>
  <c r="Y20"/>
  <c r="V20"/>
  <c r="Y19"/>
  <c r="V19"/>
  <c r="Y18"/>
  <c r="T18"/>
  <c r="Y17"/>
  <c r="V17"/>
  <c r="T17"/>
  <c r="Q17"/>
  <c r="X16"/>
  <c r="Y16"/>
  <c r="T16"/>
  <c r="X15"/>
  <c r="Y15"/>
  <c r="V15"/>
  <c r="Y14"/>
  <c r="X14"/>
  <c r="V13"/>
  <c r="Y13"/>
  <c r="X13"/>
  <c r="Q13"/>
  <c r="X12"/>
  <c r="Y12"/>
  <c r="Y11"/>
  <c r="V11"/>
  <c r="Y10"/>
  <c r="T10"/>
  <c r="V9"/>
  <c r="Y9"/>
  <c r="T9"/>
  <c r="Q9"/>
  <c r="M592" i="9"/>
  <c r="K592"/>
  <c r="I592"/>
  <c r="E592"/>
  <c r="D592"/>
  <c r="N8"/>
  <c r="M592" i="8"/>
  <c r="K592"/>
  <c r="I592"/>
  <c r="E592"/>
  <c r="D592"/>
  <c r="N11"/>
  <c r="G592"/>
  <c r="M592" i="7"/>
  <c r="K592"/>
  <c r="I592"/>
  <c r="F592"/>
  <c r="E592"/>
  <c r="D592"/>
  <c r="N8"/>
  <c r="G8"/>
  <c r="H8" s="1"/>
  <c r="M592" i="6"/>
  <c r="K592"/>
  <c r="I592"/>
  <c r="E592"/>
  <c r="D592"/>
  <c r="N8"/>
  <c r="H8"/>
  <c r="H8" i="10" s="1"/>
  <c r="U8" s="1"/>
  <c r="M592" i="5"/>
  <c r="K592"/>
  <c r="I592"/>
  <c r="E592"/>
  <c r="D592"/>
  <c r="G592"/>
  <c r="M592" i="4"/>
  <c r="K592"/>
  <c r="I592"/>
  <c r="E592"/>
  <c r="D592"/>
  <c r="N8"/>
  <c r="G592"/>
  <c r="N8" i="3"/>
  <c r="G8"/>
  <c r="H8" s="1"/>
  <c r="N8" i="2"/>
  <c r="H8"/>
  <c r="N8" i="1"/>
  <c r="G8"/>
  <c r="H8" s="1"/>
  <c r="M339" i="12" l="1"/>
  <c r="N339" s="1"/>
  <c r="O339" s="1"/>
  <c r="O215"/>
  <c r="O430"/>
  <c r="O110"/>
  <c r="O362"/>
  <c r="O247"/>
  <c r="O231"/>
  <c r="O147"/>
  <c r="O35"/>
  <c r="O305"/>
  <c r="O382"/>
  <c r="O269"/>
  <c r="O446"/>
  <c r="O27"/>
  <c r="O174"/>
  <c r="O238"/>
  <c r="O84"/>
  <c r="O134"/>
  <c r="O166"/>
  <c r="O198"/>
  <c r="O230"/>
  <c r="O76"/>
  <c r="O89"/>
  <c r="O121"/>
  <c r="O178"/>
  <c r="O411"/>
  <c r="O23"/>
  <c r="O194"/>
  <c r="O256"/>
  <c r="O187"/>
  <c r="O54"/>
  <c r="O155"/>
  <c r="O242"/>
  <c r="O167"/>
  <c r="O120"/>
  <c r="O442"/>
  <c r="O342"/>
  <c r="O410"/>
  <c r="O261"/>
  <c r="O314"/>
  <c r="O301"/>
  <c r="O243"/>
  <c r="O350"/>
  <c r="O422"/>
  <c r="O229"/>
  <c r="O75"/>
  <c r="O370"/>
  <c r="O330"/>
  <c r="O429"/>
  <c r="O437"/>
  <c r="O266"/>
  <c r="O113"/>
  <c r="O55"/>
  <c r="O162"/>
  <c r="O248"/>
  <c r="O280"/>
  <c r="O379"/>
  <c r="O387"/>
  <c r="O67"/>
  <c r="O219"/>
  <c r="O250"/>
  <c r="O175"/>
  <c r="O124"/>
  <c r="O398"/>
  <c r="O373"/>
  <c r="O414"/>
  <c r="O39"/>
  <c r="O135"/>
  <c r="O322"/>
  <c r="O421"/>
  <c r="O51"/>
  <c r="O102"/>
  <c r="O374"/>
  <c r="O354"/>
  <c r="O334"/>
  <c r="O61"/>
  <c r="O197"/>
  <c r="O397"/>
  <c r="O445"/>
  <c r="O413"/>
  <c r="O22"/>
  <c r="O119"/>
  <c r="O28"/>
  <c r="O91"/>
  <c r="O73"/>
  <c r="O103"/>
  <c r="O131"/>
  <c r="O154"/>
  <c r="O186"/>
  <c r="O218"/>
  <c r="O99"/>
  <c r="O37"/>
  <c r="O258"/>
  <c r="O262"/>
  <c r="O20"/>
  <c r="O216"/>
  <c r="O90"/>
  <c r="O132"/>
  <c r="O106"/>
  <c r="O365"/>
  <c r="O381"/>
  <c r="O326"/>
  <c r="O163"/>
  <c r="O405"/>
  <c r="O450"/>
  <c r="O453"/>
  <c r="O426"/>
  <c r="O213"/>
  <c r="O321"/>
  <c r="O433"/>
  <c r="O353"/>
  <c r="O317"/>
  <c r="O357"/>
  <c r="O313"/>
  <c r="O409"/>
  <c r="O457"/>
  <c r="O104"/>
  <c r="O383"/>
  <c r="O391"/>
  <c r="O349"/>
  <c r="O293"/>
  <c r="O441"/>
  <c r="O48"/>
  <c r="O369"/>
  <c r="O417"/>
  <c r="O371"/>
  <c r="O71"/>
  <c r="O401"/>
  <c r="O449"/>
  <c r="O142"/>
  <c r="O206"/>
  <c r="O419"/>
  <c r="O431"/>
  <c r="O451"/>
  <c r="O53"/>
  <c r="O138"/>
  <c r="O202"/>
  <c r="O245"/>
  <c r="O18"/>
  <c r="O50"/>
  <c r="O82"/>
  <c r="O26"/>
  <c r="O122"/>
  <c r="O111"/>
  <c r="O15"/>
  <c r="O329"/>
  <c r="O345"/>
  <c r="O361"/>
  <c r="O377"/>
  <c r="O268"/>
  <c r="O69"/>
  <c r="O264"/>
  <c r="O333"/>
  <c r="O98"/>
  <c r="M81" i="10"/>
  <c r="N81" s="1"/>
  <c r="O70" i="12"/>
  <c r="O49"/>
  <c r="O341"/>
  <c r="O309"/>
  <c r="O136"/>
  <c r="O203"/>
  <c r="O272"/>
  <c r="O304"/>
  <c r="O38"/>
  <c r="O112"/>
  <c r="O210"/>
  <c r="O130"/>
  <c r="O239"/>
  <c r="O92"/>
  <c r="O44"/>
  <c r="O337"/>
  <c r="O296"/>
  <c r="O407"/>
  <c r="O427"/>
  <c r="O439"/>
  <c r="M205" i="10"/>
  <c r="N205" s="1"/>
  <c r="M333"/>
  <c r="N333" s="1"/>
  <c r="O46" i="12"/>
  <c r="O83"/>
  <c r="O31"/>
  <c r="O42"/>
  <c r="O201"/>
  <c r="O425"/>
  <c r="O168"/>
  <c r="O235"/>
  <c r="O260"/>
  <c r="O276"/>
  <c r="O308"/>
  <c r="O19"/>
  <c r="M134" i="10"/>
  <c r="N134" s="1"/>
  <c r="M182"/>
  <c r="N182" s="1"/>
  <c r="M366"/>
  <c r="N366" s="1"/>
  <c r="M382"/>
  <c r="N382" s="1"/>
  <c r="O192" i="12"/>
  <c r="O385"/>
  <c r="O96"/>
  <c r="O367"/>
  <c r="O395"/>
  <c r="O403"/>
  <c r="O415"/>
  <c r="O435"/>
  <c r="O447"/>
  <c r="O56"/>
  <c r="O45"/>
  <c r="O95"/>
  <c r="O127"/>
  <c r="O87"/>
  <c r="O57"/>
  <c r="O65"/>
  <c r="O158"/>
  <c r="O190"/>
  <c r="O222"/>
  <c r="O78"/>
  <c r="O393"/>
  <c r="O298"/>
  <c r="O9"/>
  <c r="O252"/>
  <c r="O300"/>
  <c r="O25"/>
  <c r="O88"/>
  <c r="O288"/>
  <c r="O146"/>
  <c r="O292"/>
  <c r="O10"/>
  <c r="O34"/>
  <c r="O66"/>
  <c r="O115"/>
  <c r="O150"/>
  <c r="O182"/>
  <c r="O214"/>
  <c r="O246"/>
  <c r="O12"/>
  <c r="O137"/>
  <c r="O325"/>
  <c r="O58"/>
  <c r="O171"/>
  <c r="O232"/>
  <c r="O254"/>
  <c r="O52"/>
  <c r="O277"/>
  <c r="O363"/>
  <c r="O375"/>
  <c r="O423"/>
  <c r="O443"/>
  <c r="O455"/>
  <c r="O114"/>
  <c r="O139"/>
  <c r="O200"/>
  <c r="O259"/>
  <c r="O284"/>
  <c r="O62"/>
  <c r="L399" i="8"/>
  <c r="K399" i="12" s="1"/>
  <c r="K399" i="11"/>
  <c r="M399" s="1"/>
  <c r="N399" s="1"/>
  <c r="L389" i="8"/>
  <c r="K389" i="12" s="1"/>
  <c r="X389" s="1"/>
  <c r="K389" i="11"/>
  <c r="L389" i="3"/>
  <c r="F389" i="12" s="1"/>
  <c r="F389" i="11"/>
  <c r="M389" s="1"/>
  <c r="N389" s="1"/>
  <c r="O30" i="12"/>
  <c r="O170"/>
  <c r="O234"/>
  <c r="O85"/>
  <c r="O263"/>
  <c r="O41"/>
  <c r="O123"/>
  <c r="L307" i="8"/>
  <c r="X302" i="11"/>
  <c r="M102" i="10"/>
  <c r="N102" s="1"/>
  <c r="M198"/>
  <c r="N198" s="1"/>
  <c r="M446"/>
  <c r="N446" s="1"/>
  <c r="M66"/>
  <c r="N66" s="1"/>
  <c r="M222"/>
  <c r="N222" s="1"/>
  <c r="T182"/>
  <c r="T382"/>
  <c r="M290"/>
  <c r="N290" s="1"/>
  <c r="M426"/>
  <c r="N426" s="1"/>
  <c r="M367"/>
  <c r="N367" s="1"/>
  <c r="M82"/>
  <c r="N82" s="1"/>
  <c r="S106" i="11"/>
  <c r="L410" i="3"/>
  <c r="S300" i="11"/>
  <c r="S130"/>
  <c r="L434" i="3"/>
  <c r="S304" i="11"/>
  <c r="S314"/>
  <c r="S378"/>
  <c r="L442" i="3"/>
  <c r="S268" i="11"/>
  <c r="S10"/>
  <c r="S90"/>
  <c r="S298"/>
  <c r="L426" i="3"/>
  <c r="M298" i="10"/>
  <c r="N298" s="1"/>
  <c r="M146"/>
  <c r="N146" s="1"/>
  <c r="M86"/>
  <c r="N86" s="1"/>
  <c r="M150"/>
  <c r="N150" s="1"/>
  <c r="M326"/>
  <c r="N326" s="1"/>
  <c r="M214"/>
  <c r="N214" s="1"/>
  <c r="M294"/>
  <c r="N294" s="1"/>
  <c r="M358"/>
  <c r="N358" s="1"/>
  <c r="M186"/>
  <c r="N186" s="1"/>
  <c r="M394"/>
  <c r="N394" s="1"/>
  <c r="M34"/>
  <c r="N34" s="1"/>
  <c r="M322"/>
  <c r="N322" s="1"/>
  <c r="M354"/>
  <c r="N354" s="1"/>
  <c r="M362"/>
  <c r="N362" s="1"/>
  <c r="M138"/>
  <c r="N138" s="1"/>
  <c r="M242"/>
  <c r="N242" s="1"/>
  <c r="M390"/>
  <c r="N390" s="1"/>
  <c r="L108" i="1"/>
  <c r="L132"/>
  <c r="Q397" i="11"/>
  <c r="L397" i="1"/>
  <c r="M265" i="10"/>
  <c r="N265" s="1"/>
  <c r="M125"/>
  <c r="N125" s="1"/>
  <c r="M153"/>
  <c r="N153" s="1"/>
  <c r="M157"/>
  <c r="N157" s="1"/>
  <c r="M253"/>
  <c r="N253" s="1"/>
  <c r="M285"/>
  <c r="N285" s="1"/>
  <c r="M349"/>
  <c r="N349" s="1"/>
  <c r="M369"/>
  <c r="N369" s="1"/>
  <c r="M445"/>
  <c r="N445" s="1"/>
  <c r="M9"/>
  <c r="N9" s="1"/>
  <c r="AH8" i="12"/>
  <c r="AH8" i="11"/>
  <c r="AH8" i="10"/>
  <c r="Y9" i="11"/>
  <c r="L9" i="9"/>
  <c r="Y10" i="11"/>
  <c r="L10" i="9"/>
  <c r="Y11" i="11"/>
  <c r="L11" i="9"/>
  <c r="Y12" i="11"/>
  <c r="L12" i="9"/>
  <c r="Y13" i="11"/>
  <c r="L13" i="9"/>
  <c r="Y14" i="11"/>
  <c r="L14" i="9"/>
  <c r="Y15" i="11"/>
  <c r="L15" i="9"/>
  <c r="Y16" i="11"/>
  <c r="L16" i="9"/>
  <c r="Y17" i="11"/>
  <c r="L17" i="9"/>
  <c r="Y18" i="11"/>
  <c r="L18" i="9"/>
  <c r="Y19" i="11"/>
  <c r="L19" i="9"/>
  <c r="Y20" i="11"/>
  <c r="L20" i="9"/>
  <c r="Y21" i="11"/>
  <c r="L21" i="9"/>
  <c r="Y22" i="11"/>
  <c r="L22" i="9"/>
  <c r="Y23" i="11"/>
  <c r="L23" i="9"/>
  <c r="Y24" i="11"/>
  <c r="L24" i="9"/>
  <c r="Y25" i="11"/>
  <c r="L25" i="9"/>
  <c r="Y26" i="11"/>
  <c r="L26" i="9"/>
  <c r="Y27" i="11"/>
  <c r="L27" i="9"/>
  <c r="Y28" i="11"/>
  <c r="L28" i="9"/>
  <c r="Y29" i="11"/>
  <c r="L29" i="9"/>
  <c r="Y30" i="11"/>
  <c r="L30" i="9"/>
  <c r="Y31" i="11"/>
  <c r="L31" i="9"/>
  <c r="Y32" i="11"/>
  <c r="L32" i="9"/>
  <c r="Y33" i="11"/>
  <c r="L33" i="9"/>
  <c r="Y34" i="11"/>
  <c r="L34" i="9"/>
  <c r="Y35" i="11"/>
  <c r="L35" i="9"/>
  <c r="Y36" i="11"/>
  <c r="L36" i="9"/>
  <c r="Y37" i="11"/>
  <c r="L37" i="9"/>
  <c r="Y38" i="11"/>
  <c r="L209" i="9"/>
  <c r="Y39" i="11"/>
  <c r="L38" i="9"/>
  <c r="Y40" i="11"/>
  <c r="L39" i="9"/>
  <c r="Y41" i="11"/>
  <c r="L40" i="9"/>
  <c r="Y42" i="11"/>
  <c r="L41" i="9"/>
  <c r="Y43" i="11"/>
  <c r="L42" i="9"/>
  <c r="Y44" i="11"/>
  <c r="L43" i="9"/>
  <c r="Y45" i="11"/>
  <c r="L44" i="9"/>
  <c r="Y46" i="11"/>
  <c r="L45" i="9"/>
  <c r="Y47" i="11"/>
  <c r="L46" i="9"/>
  <c r="Y48" i="11"/>
  <c r="L47" i="9"/>
  <c r="Y49" i="11"/>
  <c r="L48" i="9"/>
  <c r="Y50" i="11"/>
  <c r="L49" i="9"/>
  <c r="Y51" i="11"/>
  <c r="L50" i="9"/>
  <c r="Y52" i="11"/>
  <c r="L51" i="9"/>
  <c r="Y53" i="11"/>
  <c r="L52" i="9"/>
  <c r="Y54" i="11"/>
  <c r="L53" i="9"/>
  <c r="Y55" i="11"/>
  <c r="L54" i="9"/>
  <c r="Y56" i="11"/>
  <c r="L55" i="9"/>
  <c r="Y57" i="11"/>
  <c r="L56" i="9"/>
  <c r="Y58" i="11"/>
  <c r="L57" i="9"/>
  <c r="Y59" i="11"/>
  <c r="L58" i="9"/>
  <c r="Y60" i="11"/>
  <c r="L59" i="9"/>
  <c r="Y61" i="11"/>
  <c r="L60" i="9"/>
  <c r="Y62" i="11"/>
  <c r="L61" i="9"/>
  <c r="Y63" i="11"/>
  <c r="L62" i="9"/>
  <c r="Y64" i="11"/>
  <c r="L63" i="9"/>
  <c r="Y65" i="11"/>
  <c r="L64" i="9"/>
  <c r="Y66" i="11"/>
  <c r="L65" i="9"/>
  <c r="Y67" i="11"/>
  <c r="L66" i="9"/>
  <c r="Y68" i="11"/>
  <c r="L67" i="9"/>
  <c r="Y69" i="11"/>
  <c r="L68" i="9"/>
  <c r="Y70" i="11"/>
  <c r="L69" i="9"/>
  <c r="Y71" i="11"/>
  <c r="L70" i="9"/>
  <c r="Y72" i="11"/>
  <c r="L71" i="9"/>
  <c r="Y73" i="11"/>
  <c r="L72" i="9"/>
  <c r="Y74" i="11"/>
  <c r="L73" i="9"/>
  <c r="Y75" i="11"/>
  <c r="L74" i="9"/>
  <c r="Y76" i="11"/>
  <c r="L75" i="9"/>
  <c r="Y77" i="11"/>
  <c r="L76" i="9"/>
  <c r="Y78" i="11"/>
  <c r="L77" i="9"/>
  <c r="Y79" i="11"/>
  <c r="L78" i="9"/>
  <c r="Y80" i="11"/>
  <c r="L79" i="9"/>
  <c r="Y81" i="11"/>
  <c r="L80" i="9"/>
  <c r="Y82" i="11"/>
  <c r="L81" i="9"/>
  <c r="Y83" i="11"/>
  <c r="L82" i="9"/>
  <c r="Y84" i="11"/>
  <c r="L83" i="9"/>
  <c r="Y85" i="11"/>
  <c r="L84" i="9"/>
  <c r="Y86" i="11"/>
  <c r="L85" i="9"/>
  <c r="Y87" i="11"/>
  <c r="L86" i="9"/>
  <c r="Y88" i="11"/>
  <c r="L87" i="9"/>
  <c r="Y89" i="11"/>
  <c r="L88" i="9"/>
  <c r="Y90" i="11"/>
  <c r="L89" i="9"/>
  <c r="Y91" i="11"/>
  <c r="L90" i="9"/>
  <c r="Y92" i="11"/>
  <c r="L91" i="9"/>
  <c r="Y93" i="11"/>
  <c r="L92" i="9"/>
  <c r="Y94" i="11"/>
  <c r="L93" i="9"/>
  <c r="Y95" i="11"/>
  <c r="L94" i="9"/>
  <c r="Y96" i="11"/>
  <c r="L95" i="9"/>
  <c r="Y97" i="11"/>
  <c r="L96" i="9"/>
  <c r="Y98" i="11"/>
  <c r="L97" i="9"/>
  <c r="Y99" i="11"/>
  <c r="L98" i="9"/>
  <c r="Y100" i="11"/>
  <c r="L99" i="9"/>
  <c r="Y101" i="11"/>
  <c r="L100" i="9"/>
  <c r="Y102" i="11"/>
  <c r="L101" i="9"/>
  <c r="Y103" i="11"/>
  <c r="L102" i="9"/>
  <c r="Y104" i="11"/>
  <c r="L103" i="9"/>
  <c r="Y105" i="11"/>
  <c r="L104" i="9"/>
  <c r="Y106" i="11"/>
  <c r="L105" i="9"/>
  <c r="Y107" i="11"/>
  <c r="L106" i="9"/>
  <c r="Y108" i="11"/>
  <c r="L107" i="9"/>
  <c r="Y109" i="11"/>
  <c r="L108" i="9"/>
  <c r="Y110" i="11"/>
  <c r="L109" i="9"/>
  <c r="Y111" i="11"/>
  <c r="L110" i="9"/>
  <c r="Y112" i="11"/>
  <c r="L111" i="9"/>
  <c r="Y113" i="11"/>
  <c r="L112" i="9"/>
  <c r="Y114" i="11"/>
  <c r="L113" i="9"/>
  <c r="Y115" i="11"/>
  <c r="L114" i="9"/>
  <c r="Y116" i="11"/>
  <c r="L115" i="9"/>
  <c r="Y117" i="11"/>
  <c r="L116" i="9"/>
  <c r="Y118" i="11"/>
  <c r="L117" i="9"/>
  <c r="Y119" i="11"/>
  <c r="L118" i="9"/>
  <c r="Y120" i="11"/>
  <c r="L119" i="9"/>
  <c r="Y121" i="11"/>
  <c r="L120" i="9"/>
  <c r="Y122" i="11"/>
  <c r="L121" i="9"/>
  <c r="Y123" i="11"/>
  <c r="L122" i="9"/>
  <c r="Y124" i="11"/>
  <c r="L123" i="9"/>
  <c r="Y125" i="11"/>
  <c r="L124" i="9"/>
  <c r="Y126" i="11"/>
  <c r="L125" i="9"/>
  <c r="Y127" i="11"/>
  <c r="L126" i="9"/>
  <c r="Y128" i="11"/>
  <c r="L127" i="9"/>
  <c r="Y129" i="11"/>
  <c r="L128" i="9"/>
  <c r="Y130" i="11"/>
  <c r="L129" i="9"/>
  <c r="Y131" i="11"/>
  <c r="L130" i="9"/>
  <c r="Y132" i="11"/>
  <c r="L131" i="9"/>
  <c r="Y133" i="11"/>
  <c r="L132" i="9"/>
  <c r="Y134" i="11"/>
  <c r="L133" i="9"/>
  <c r="Y135" i="11"/>
  <c r="L134" i="9"/>
  <c r="Y136" i="11"/>
  <c r="L135" i="9"/>
  <c r="Y137" i="11"/>
  <c r="L136" i="9"/>
  <c r="Y138" i="11"/>
  <c r="L137" i="9"/>
  <c r="Y139" i="11"/>
  <c r="L138" i="9"/>
  <c r="Y140" i="11"/>
  <c r="L139" i="9"/>
  <c r="Y141" i="11"/>
  <c r="L140" i="9"/>
  <c r="Y142" i="11"/>
  <c r="L141" i="9"/>
  <c r="Y143" i="11"/>
  <c r="L142" i="9"/>
  <c r="Y144" i="11"/>
  <c r="L143" i="9"/>
  <c r="Y145" i="11"/>
  <c r="L144" i="9"/>
  <c r="Y146" i="11"/>
  <c r="L145" i="9"/>
  <c r="Y147" i="11"/>
  <c r="L146" i="9"/>
  <c r="Y148" i="11"/>
  <c r="L147" i="9"/>
  <c r="Y149" i="11"/>
  <c r="L148" i="9"/>
  <c r="Y150" i="11"/>
  <c r="L149" i="9"/>
  <c r="Y151" i="11"/>
  <c r="L150" i="9"/>
  <c r="Y152" i="11"/>
  <c r="L151" i="9"/>
  <c r="Y153" i="11"/>
  <c r="L152" i="9"/>
  <c r="Y154" i="11"/>
  <c r="L153" i="9"/>
  <c r="Y155" i="11"/>
  <c r="L154" i="9"/>
  <c r="Y156" i="11"/>
  <c r="L155" i="9"/>
  <c r="Y157" i="11"/>
  <c r="L156" i="9"/>
  <c r="Y158" i="11"/>
  <c r="L157" i="9"/>
  <c r="Y159" i="11"/>
  <c r="L158" i="9"/>
  <c r="Y160" i="11"/>
  <c r="L159" i="9"/>
  <c r="Y161" i="11"/>
  <c r="L160" i="9"/>
  <c r="Y162" i="11"/>
  <c r="L161" i="9"/>
  <c r="Y163" i="11"/>
  <c r="L162" i="9"/>
  <c r="Y164" i="11"/>
  <c r="L163" i="9"/>
  <c r="Y165" i="11"/>
  <c r="L164" i="9"/>
  <c r="Y166" i="11"/>
  <c r="L165" i="9"/>
  <c r="Y167" i="11"/>
  <c r="L166" i="9"/>
  <c r="Y168" i="11"/>
  <c r="L167" i="9"/>
  <c r="Y169" i="11"/>
  <c r="L168" i="9"/>
  <c r="Y170" i="11"/>
  <c r="L169" i="9"/>
  <c r="Y171" i="11"/>
  <c r="L170" i="9"/>
  <c r="Y172" i="11"/>
  <c r="L171" i="9"/>
  <c r="Y173" i="11"/>
  <c r="L172" i="9"/>
  <c r="Y174" i="11"/>
  <c r="L173" i="9"/>
  <c r="Y175" i="11"/>
  <c r="L174" i="9"/>
  <c r="Y176" i="11"/>
  <c r="L175" i="9"/>
  <c r="Y177" i="11"/>
  <c r="L176" i="9"/>
  <c r="Y178" i="11"/>
  <c r="L177" i="9"/>
  <c r="Y179" i="11"/>
  <c r="L178" i="9"/>
  <c r="Y180" i="11"/>
  <c r="L179" i="9"/>
  <c r="Y181" i="11"/>
  <c r="L180" i="9"/>
  <c r="Y182" i="11"/>
  <c r="L181" i="9"/>
  <c r="Y183" i="11"/>
  <c r="L182" i="9"/>
  <c r="Y184" i="11"/>
  <c r="L183" i="9"/>
  <c r="Y185" i="11"/>
  <c r="L184" i="9"/>
  <c r="Y186" i="11"/>
  <c r="L185" i="9"/>
  <c r="Y187" i="11"/>
  <c r="L186" i="9"/>
  <c r="Y188" i="11"/>
  <c r="L187" i="9"/>
  <c r="Y189" i="11"/>
  <c r="L188" i="9"/>
  <c r="Y190" i="11"/>
  <c r="L189" i="9"/>
  <c r="Y191" i="11"/>
  <c r="L190" i="9"/>
  <c r="Y192" i="11"/>
  <c r="L191" i="9"/>
  <c r="Y193" i="11"/>
  <c r="L192" i="9"/>
  <c r="Y194" i="11"/>
  <c r="L193" i="9"/>
  <c r="Y195" i="11"/>
  <c r="L195" i="9"/>
  <c r="Y196" i="11"/>
  <c r="L196" i="9"/>
  <c r="Y197" i="11"/>
  <c r="L197" i="9"/>
  <c r="Y198" i="11"/>
  <c r="L198" i="9"/>
  <c r="Y199" i="11"/>
  <c r="L194" i="9"/>
  <c r="Y200" i="11"/>
  <c r="L199" i="9"/>
  <c r="Y201" i="11"/>
  <c r="L200" i="9"/>
  <c r="Y202" i="11"/>
  <c r="L201" i="9"/>
  <c r="Y203" i="11"/>
  <c r="L202" i="9"/>
  <c r="Y204" i="11"/>
  <c r="L203" i="9"/>
  <c r="Y205" i="11"/>
  <c r="L204" i="9"/>
  <c r="Y206" i="11"/>
  <c r="L205" i="9"/>
  <c r="Y207" i="11"/>
  <c r="L206" i="9"/>
  <c r="Y208" i="11"/>
  <c r="L207" i="9"/>
  <c r="Y209" i="11"/>
  <c r="L208" i="9"/>
  <c r="Y210" i="11"/>
  <c r="L210" i="9"/>
  <c r="Y211" i="11"/>
  <c r="L211" i="9"/>
  <c r="Y212" i="11"/>
  <c r="L212" i="9"/>
  <c r="Y213" i="11"/>
  <c r="L213" i="9"/>
  <c r="Y214" i="11"/>
  <c r="L214" i="9"/>
  <c r="Y215" i="11"/>
  <c r="L215" i="9"/>
  <c r="Y216" i="11"/>
  <c r="L216" i="9"/>
  <c r="Y217" i="11"/>
  <c r="L217" i="9"/>
  <c r="Y218" i="11"/>
  <c r="L218" i="9"/>
  <c r="Y219" i="11"/>
  <c r="L219" i="9"/>
  <c r="Y220" i="11"/>
  <c r="L220" i="9"/>
  <c r="Y221" i="11"/>
  <c r="L221" i="9"/>
  <c r="Y222" i="11"/>
  <c r="L222" i="9"/>
  <c r="Y223" i="11"/>
  <c r="L223" i="9"/>
  <c r="Y224" i="11"/>
  <c r="L224" i="9"/>
  <c r="Y225" i="11"/>
  <c r="L225" i="9"/>
  <c r="Y226" i="11"/>
  <c r="L226" i="9"/>
  <c r="Y227" i="11"/>
  <c r="L227" i="9"/>
  <c r="Y228" i="11"/>
  <c r="L228" i="9"/>
  <c r="Y229" i="11"/>
  <c r="L229" i="9"/>
  <c r="Y230" i="11"/>
  <c r="L230" i="9"/>
  <c r="Y231" i="11"/>
  <c r="L231" i="9"/>
  <c r="Y232" i="11"/>
  <c r="L232" i="9"/>
  <c r="Y233" i="11"/>
  <c r="L233" i="9"/>
  <c r="Y234" i="11"/>
  <c r="L234" i="9"/>
  <c r="Y235" i="11"/>
  <c r="L235" i="9"/>
  <c r="Y236" i="11"/>
  <c r="L236" i="9"/>
  <c r="Y237" i="11"/>
  <c r="L237" i="9"/>
  <c r="Y238" i="11"/>
  <c r="L238" i="9"/>
  <c r="Y239" i="11"/>
  <c r="L239" i="9"/>
  <c r="Y240" i="11"/>
  <c r="L240" i="9"/>
  <c r="Y241" i="11"/>
  <c r="L241" i="9"/>
  <c r="Y242" i="11"/>
  <c r="L242" i="9"/>
  <c r="Y243" i="11"/>
  <c r="L243" i="9"/>
  <c r="Y244" i="11"/>
  <c r="L244" i="9"/>
  <c r="Y245" i="11"/>
  <c r="L245" i="9"/>
  <c r="Y246" i="11"/>
  <c r="L246" i="9"/>
  <c r="Y247" i="11"/>
  <c r="L247" i="9"/>
  <c r="Y248" i="11"/>
  <c r="L248" i="9"/>
  <c r="Y249" i="11"/>
  <c r="L249" i="9"/>
  <c r="Y250" i="11"/>
  <c r="L250" i="9"/>
  <c r="Y251" i="11"/>
  <c r="L251" i="9"/>
  <c r="Y252" i="11"/>
  <c r="L252" i="9"/>
  <c r="Y253" i="11"/>
  <c r="L253" i="9"/>
  <c r="Y254" i="11"/>
  <c r="L254" i="9"/>
  <c r="Y255" i="11"/>
  <c r="L255" i="9"/>
  <c r="Y256" i="11"/>
  <c r="L256" i="9"/>
  <c r="Y257" i="11"/>
  <c r="L257" i="9"/>
  <c r="Y258" i="11"/>
  <c r="L258" i="9"/>
  <c r="Y259" i="11"/>
  <c r="L259" i="9"/>
  <c r="Y260" i="11"/>
  <c r="L260" i="9"/>
  <c r="Y261" i="11"/>
  <c r="L261" i="9"/>
  <c r="Y262" i="11"/>
  <c r="L262" i="9"/>
  <c r="Y263" i="11"/>
  <c r="L263" i="9"/>
  <c r="Y264" i="11"/>
  <c r="L264" i="9"/>
  <c r="Y265" i="11"/>
  <c r="L265" i="9"/>
  <c r="Y266" i="11"/>
  <c r="L266" i="9"/>
  <c r="Y267" i="11"/>
  <c r="L267" i="9"/>
  <c r="Y268" i="11"/>
  <c r="L268" i="9"/>
  <c r="Y269" i="11"/>
  <c r="L269" i="9"/>
  <c r="Y270" i="11"/>
  <c r="L270" i="9"/>
  <c r="Y271" i="11"/>
  <c r="L271" i="9"/>
  <c r="Y272" i="11"/>
  <c r="L272" i="9"/>
  <c r="Y273" i="11"/>
  <c r="L273" i="9"/>
  <c r="Y274" i="11"/>
  <c r="L274" i="9"/>
  <c r="Y275" i="11"/>
  <c r="L275" i="9"/>
  <c r="Y276" i="11"/>
  <c r="L276" i="9"/>
  <c r="Y277" i="11"/>
  <c r="L277" i="9"/>
  <c r="Y278" i="11"/>
  <c r="L278" i="9"/>
  <c r="Y279" i="11"/>
  <c r="L279" i="9"/>
  <c r="Y280" i="11"/>
  <c r="L280" i="9"/>
  <c r="Y281" i="11"/>
  <c r="L281" i="9"/>
  <c r="Y282" i="11"/>
  <c r="L282" i="9"/>
  <c r="Y283" i="11"/>
  <c r="L283" i="9"/>
  <c r="Y284" i="11"/>
  <c r="L284" i="9"/>
  <c r="Y285" i="11"/>
  <c r="L285" i="9"/>
  <c r="Y286" i="11"/>
  <c r="L286" i="9"/>
  <c r="Y287" i="11"/>
  <c r="L287" i="9"/>
  <c r="Y288" i="11"/>
  <c r="L288" i="9"/>
  <c r="Y289" i="11"/>
  <c r="L289" i="9"/>
  <c r="Y290" i="11"/>
  <c r="L290" i="9"/>
  <c r="Y291" i="11"/>
  <c r="L291" i="9"/>
  <c r="Y292" i="11"/>
  <c r="L292" i="9"/>
  <c r="Y293" i="11"/>
  <c r="L293" i="9"/>
  <c r="Y294" i="11"/>
  <c r="L294" i="9"/>
  <c r="Y295" i="11"/>
  <c r="L296" i="9"/>
  <c r="Y296" i="11"/>
  <c r="L295" i="9"/>
  <c r="Y297" i="11"/>
  <c r="L297" i="9"/>
  <c r="Y298" i="11"/>
  <c r="L298" i="9"/>
  <c r="Y299" i="11"/>
  <c r="L299" i="9"/>
  <c r="Y300" i="11"/>
  <c r="L300" i="9"/>
  <c r="Y301" i="11"/>
  <c r="L301" i="9"/>
  <c r="Y302" i="11"/>
  <c r="L302" i="9"/>
  <c r="Y303" i="11"/>
  <c r="L303" i="9"/>
  <c r="Y304" i="11"/>
  <c r="L304" i="9"/>
  <c r="Y305" i="11"/>
  <c r="L305" i="9"/>
  <c r="Y306" i="11"/>
  <c r="L306" i="9"/>
  <c r="Y307" i="11"/>
  <c r="L307" i="9"/>
  <c r="Y308" i="11"/>
  <c r="L308" i="9"/>
  <c r="Y309" i="11"/>
  <c r="L309" i="9"/>
  <c r="Y310" i="11"/>
  <c r="L310" i="9"/>
  <c r="Y311" i="11"/>
  <c r="L311" i="9"/>
  <c r="Y312" i="11"/>
  <c r="L312" i="9"/>
  <c r="Y313" i="11"/>
  <c r="L313" i="9"/>
  <c r="Y314" i="11"/>
  <c r="L314" i="9"/>
  <c r="Y315" i="11"/>
  <c r="L315" i="9"/>
  <c r="Y316" i="11"/>
  <c r="L316" i="9"/>
  <c r="Y317" i="11"/>
  <c r="L317" i="9"/>
  <c r="Y318" i="11"/>
  <c r="L318" i="9"/>
  <c r="Y319" i="11"/>
  <c r="L319" i="9"/>
  <c r="Y320" i="11"/>
  <c r="L320" i="9"/>
  <c r="Y321" i="11"/>
  <c r="L321" i="9"/>
  <c r="Y322" i="11"/>
  <c r="L322" i="9"/>
  <c r="Y323" i="11"/>
  <c r="L323" i="9"/>
  <c r="Y324" i="11"/>
  <c r="L324" i="9"/>
  <c r="Y325" i="11"/>
  <c r="L326" i="9"/>
  <c r="Y326" i="11"/>
  <c r="L325" i="9"/>
  <c r="Y327" i="11"/>
  <c r="L327" i="9"/>
  <c r="Y328" i="11"/>
  <c r="L329" i="9"/>
  <c r="Y329" i="11"/>
  <c r="L330" i="9"/>
  <c r="Y330" i="11"/>
  <c r="L331" i="9"/>
  <c r="Y331" i="11"/>
  <c r="L332" i="9"/>
  <c r="Y332" i="11"/>
  <c r="L333" i="9"/>
  <c r="Y333" i="11"/>
  <c r="L334" i="9"/>
  <c r="Y334" i="11"/>
  <c r="L335" i="9"/>
  <c r="Y335" i="11"/>
  <c r="L336" i="9"/>
  <c r="Y336" i="11"/>
  <c r="L337" i="9"/>
  <c r="Y337" i="11"/>
  <c r="L339" i="9"/>
  <c r="Y338" i="11"/>
  <c r="L338" i="9"/>
  <c r="Y339" i="11"/>
  <c r="L340" i="9"/>
  <c r="Y340" i="11"/>
  <c r="L341" i="9"/>
  <c r="Y341" i="11"/>
  <c r="L342" i="9"/>
  <c r="Y342" i="11"/>
  <c r="L343" i="9"/>
  <c r="Y343" i="11"/>
  <c r="L344" i="9"/>
  <c r="Y344" i="11"/>
  <c r="L345" i="9"/>
  <c r="Y345" i="11"/>
  <c r="L346" i="9"/>
  <c r="Y346" i="11"/>
  <c r="L347" i="9"/>
  <c r="Y347" i="11"/>
  <c r="L348" i="9"/>
  <c r="Y348" i="11"/>
  <c r="L349" i="9"/>
  <c r="Y349" i="11"/>
  <c r="L350" i="9"/>
  <c r="Y350" i="11"/>
  <c r="L351" i="9"/>
  <c r="Y351" i="11"/>
  <c r="L352" i="9"/>
  <c r="Y352" i="11"/>
  <c r="L353" i="9"/>
  <c r="Y353" i="11"/>
  <c r="L354" i="9"/>
  <c r="Y354" i="11"/>
  <c r="L328" i="9"/>
  <c r="Y355" i="11"/>
  <c r="L355" i="9"/>
  <c r="Y356" i="11"/>
  <c r="L356" i="9"/>
  <c r="Y357" i="11"/>
  <c r="L357" i="9"/>
  <c r="Y358" i="11"/>
  <c r="L358" i="9"/>
  <c r="Y359" i="11"/>
  <c r="L359" i="9"/>
  <c r="Y360" i="11"/>
  <c r="L360" i="9"/>
  <c r="Y361" i="11"/>
  <c r="L361" i="9"/>
  <c r="Y362" i="11"/>
  <c r="L362" i="9"/>
  <c r="Y363" i="11"/>
  <c r="L364" i="9"/>
  <c r="Y364" i="11"/>
  <c r="L363" i="9"/>
  <c r="Y365" i="11"/>
  <c r="L366" i="9"/>
  <c r="Y366" i="11"/>
  <c r="L367" i="9"/>
  <c r="Y367" i="11"/>
  <c r="L368" i="9"/>
  <c r="Y368" i="11"/>
  <c r="L369" i="9"/>
  <c r="Y369" i="11"/>
  <c r="L370" i="9"/>
  <c r="Y370" i="11"/>
  <c r="L365" i="9"/>
  <c r="Y371" i="11"/>
  <c r="L371" i="9"/>
  <c r="Y372" i="11"/>
  <c r="L372" i="9"/>
  <c r="Y373" i="11"/>
  <c r="L373" i="9"/>
  <c r="Y374" i="11"/>
  <c r="L374" i="9"/>
  <c r="Y375" i="11"/>
  <c r="L375" i="9"/>
  <c r="Y376" i="11"/>
  <c r="L376" i="9"/>
  <c r="Y377" i="11"/>
  <c r="L377" i="9"/>
  <c r="Y378" i="11"/>
  <c r="L378" i="9"/>
  <c r="Y379" i="11"/>
  <c r="L379" i="9"/>
  <c r="Y380" i="11"/>
  <c r="L380" i="9"/>
  <c r="Y381" i="11"/>
  <c r="L381" i="9"/>
  <c r="Y382" i="11"/>
  <c r="L382" i="9"/>
  <c r="Y383" i="11"/>
  <c r="L383" i="9"/>
  <c r="Y384" i="11"/>
  <c r="L384" i="9"/>
  <c r="Y385" i="11"/>
  <c r="L386" i="9"/>
  <c r="Y386" i="11"/>
  <c r="L387" i="9"/>
  <c r="Y387" i="11"/>
  <c r="L388" i="9"/>
  <c r="Y388" i="11"/>
  <c r="L389" i="9"/>
  <c r="Y389" i="11"/>
  <c r="L385" i="9"/>
  <c r="Y390" i="11"/>
  <c r="L390" i="9"/>
  <c r="Y391" i="11"/>
  <c r="L391" i="9"/>
  <c r="Y392" i="11"/>
  <c r="L392" i="9"/>
  <c r="Y393" i="11"/>
  <c r="L393" i="9"/>
  <c r="Y394" i="11"/>
  <c r="L394" i="9"/>
  <c r="Y395" i="11"/>
  <c r="L395" i="9"/>
  <c r="Y396" i="11"/>
  <c r="L396" i="9"/>
  <c r="Y397" i="11"/>
  <c r="L397" i="9"/>
  <c r="Y398" i="11"/>
  <c r="L398" i="9"/>
  <c r="Y399" i="11"/>
  <c r="L399" i="9"/>
  <c r="Y400" i="11"/>
  <c r="L400" i="9"/>
  <c r="Y401" i="11"/>
  <c r="L401" i="9"/>
  <c r="Y402" i="11"/>
  <c r="L402" i="9"/>
  <c r="Y403" i="11"/>
  <c r="L403" i="9"/>
  <c r="Y404" i="11"/>
  <c r="L404" i="9"/>
  <c r="Y405" i="11"/>
  <c r="L405" i="9"/>
  <c r="Y406" i="11"/>
  <c r="L406" i="9"/>
  <c r="Y407" i="11"/>
  <c r="L407" i="9"/>
  <c r="Y408" i="11"/>
  <c r="L408" i="9"/>
  <c r="Y409" i="11"/>
  <c r="L409" i="9"/>
  <c r="Y410" i="11"/>
  <c r="L410" i="9"/>
  <c r="Y411" i="11"/>
  <c r="L411" i="9"/>
  <c r="Y412" i="11"/>
  <c r="L412" i="9"/>
  <c r="Y413" i="11"/>
  <c r="L413" i="9"/>
  <c r="Y414" i="11"/>
  <c r="L414" i="9"/>
  <c r="Y415" i="11"/>
  <c r="L415" i="9"/>
  <c r="Y416" i="11"/>
  <c r="L416" i="9"/>
  <c r="Y417" i="11"/>
  <c r="L417" i="9"/>
  <c r="Y418" i="11"/>
  <c r="L418" i="9"/>
  <c r="Y419" i="11"/>
  <c r="L419" i="9"/>
  <c r="Y420" i="11"/>
  <c r="L420" i="9"/>
  <c r="Y421" i="11"/>
  <c r="L421" i="9"/>
  <c r="Y422" i="11"/>
  <c r="L422" i="9"/>
  <c r="Y423" i="11"/>
  <c r="L423" i="9"/>
  <c r="Y424" i="11"/>
  <c r="L424" i="9"/>
  <c r="Y425" i="11"/>
  <c r="L425" i="9"/>
  <c r="Y426" i="11"/>
  <c r="L426" i="9"/>
  <c r="Y427" i="11"/>
  <c r="L427" i="9"/>
  <c r="Y428" i="11"/>
  <c r="L428" i="9"/>
  <c r="Y429" i="11"/>
  <c r="L429" i="9"/>
  <c r="Y430" i="11"/>
  <c r="L430" i="9"/>
  <c r="Y431" i="11"/>
  <c r="L431" i="9"/>
  <c r="Y432" i="11"/>
  <c r="L432" i="9"/>
  <c r="Y433" i="11"/>
  <c r="L433" i="9"/>
  <c r="Y434" i="11"/>
  <c r="L434" i="9"/>
  <c r="Y435" i="11"/>
  <c r="L435" i="9"/>
  <c r="Y436" i="11"/>
  <c r="L436" i="9"/>
  <c r="Y437" i="11"/>
  <c r="L437" i="9"/>
  <c r="Y438" i="11"/>
  <c r="L438" i="9"/>
  <c r="Y439" i="11"/>
  <c r="L439" i="9"/>
  <c r="Y440" i="11"/>
  <c r="L440" i="9"/>
  <c r="Y441" i="11"/>
  <c r="L441" i="9"/>
  <c r="Y442" i="11"/>
  <c r="L442" i="9"/>
  <c r="Y443" i="11"/>
  <c r="L443" i="9"/>
  <c r="Y444" i="11"/>
  <c r="L444" i="9"/>
  <c r="Y445" i="11"/>
  <c r="L445" i="9"/>
  <c r="Y446" i="11"/>
  <c r="L446" i="9"/>
  <c r="Y447" i="11"/>
  <c r="L447" i="9"/>
  <c r="Y448" i="11"/>
  <c r="L448" i="9"/>
  <c r="Y449" i="11"/>
  <c r="L449" i="9"/>
  <c r="Y450" i="11"/>
  <c r="L450" i="9"/>
  <c r="Y451" i="11"/>
  <c r="L451" i="9"/>
  <c r="Y452" i="11"/>
  <c r="L452" i="9"/>
  <c r="Y453" i="11"/>
  <c r="L453" i="9"/>
  <c r="Y454" i="11"/>
  <c r="L454" i="9"/>
  <c r="Y455" i="11"/>
  <c r="L455" i="9"/>
  <c r="Y456" i="11"/>
  <c r="L456" i="9"/>
  <c r="Y457" i="11"/>
  <c r="L457" i="9"/>
  <c r="M433" i="10"/>
  <c r="N433" s="1"/>
  <c r="J8" i="7"/>
  <c r="I8" i="11" s="1"/>
  <c r="I8" i="10"/>
  <c r="V8" s="1"/>
  <c r="AE8" i="12"/>
  <c r="AE8" i="11"/>
  <c r="AE8" i="10"/>
  <c r="V9" i="11"/>
  <c r="L9" i="7"/>
  <c r="V10" i="11"/>
  <c r="L10" i="7"/>
  <c r="V11" i="11"/>
  <c r="L11" i="7"/>
  <c r="V12" i="11"/>
  <c r="L12" i="7"/>
  <c r="V13" i="11"/>
  <c r="L13" i="7"/>
  <c r="V14" i="11"/>
  <c r="L14" i="7"/>
  <c r="V15" i="11"/>
  <c r="L15" i="7"/>
  <c r="V16" i="11"/>
  <c r="L16" i="7"/>
  <c r="V17" i="11"/>
  <c r="L17" i="7"/>
  <c r="V18" i="11"/>
  <c r="L18" i="7"/>
  <c r="V19" i="11"/>
  <c r="L19" i="7"/>
  <c r="V20" i="11"/>
  <c r="L20" i="7"/>
  <c r="V21" i="11"/>
  <c r="L21" i="7"/>
  <c r="V22" i="11"/>
  <c r="L22" i="7"/>
  <c r="V23" i="11"/>
  <c r="L23" i="7"/>
  <c r="V24" i="11"/>
  <c r="L24" i="7"/>
  <c r="V25" i="11"/>
  <c r="L25" i="7"/>
  <c r="V26" i="11"/>
  <c r="L26" i="7"/>
  <c r="V27" i="11"/>
  <c r="L27" i="7"/>
  <c r="V28" i="11"/>
  <c r="L28" i="7"/>
  <c r="V29" i="11"/>
  <c r="L29" i="7"/>
  <c r="V30" i="11"/>
  <c r="L30" i="7"/>
  <c r="V31" i="11"/>
  <c r="L31" i="7"/>
  <c r="V32" i="11"/>
  <c r="L32" i="7"/>
  <c r="V33" i="11"/>
  <c r="L33" i="7"/>
  <c r="V34" i="11"/>
  <c r="L34" i="7"/>
  <c r="V35" i="11"/>
  <c r="L35" i="7"/>
  <c r="V36" i="11"/>
  <c r="L36" i="7"/>
  <c r="V37" i="11"/>
  <c r="L37" i="7"/>
  <c r="V38" i="11"/>
  <c r="L209" i="7"/>
  <c r="V39" i="11"/>
  <c r="L38" i="7"/>
  <c r="V40" i="11"/>
  <c r="L39" i="7"/>
  <c r="V41" i="11"/>
  <c r="L40" i="7"/>
  <c r="V42" i="11"/>
  <c r="L41" i="7"/>
  <c r="V43" i="11"/>
  <c r="L42" i="7"/>
  <c r="V44" i="11"/>
  <c r="L43" i="7"/>
  <c r="V45" i="11"/>
  <c r="L44" i="7"/>
  <c r="V46" i="11"/>
  <c r="L45" i="7"/>
  <c r="V47" i="11"/>
  <c r="L46" i="7"/>
  <c r="V48" i="11"/>
  <c r="L47" i="7"/>
  <c r="V49" i="11"/>
  <c r="L48" i="7"/>
  <c r="V50" i="11"/>
  <c r="L49" i="7"/>
  <c r="V51" i="11"/>
  <c r="L50" i="7"/>
  <c r="V52" i="11"/>
  <c r="L51" i="7"/>
  <c r="V53" i="11"/>
  <c r="L52" i="7"/>
  <c r="V54" i="11"/>
  <c r="L53" i="7"/>
  <c r="V55" i="11"/>
  <c r="L54" i="7"/>
  <c r="V56" i="11"/>
  <c r="L55" i="7"/>
  <c r="V57" i="11"/>
  <c r="L56" i="7"/>
  <c r="V58" i="11"/>
  <c r="L57" i="7"/>
  <c r="V59" i="11"/>
  <c r="L58" i="7"/>
  <c r="V60" i="11"/>
  <c r="L59" i="7"/>
  <c r="V61" i="11"/>
  <c r="L60" i="7"/>
  <c r="V62" i="11"/>
  <c r="L61" i="7"/>
  <c r="V63" i="11"/>
  <c r="L62" i="7"/>
  <c r="V64" i="11"/>
  <c r="L63" i="7"/>
  <c r="V65" i="11"/>
  <c r="L64" i="7"/>
  <c r="V66" i="11"/>
  <c r="L65" i="7"/>
  <c r="V67" i="11"/>
  <c r="L66" i="7"/>
  <c r="V68" i="11"/>
  <c r="L67" i="7"/>
  <c r="V69" i="11"/>
  <c r="L68" i="7"/>
  <c r="V70" i="11"/>
  <c r="L69" i="7"/>
  <c r="V71" i="11"/>
  <c r="L70" i="7"/>
  <c r="V72" i="11"/>
  <c r="L71" i="7"/>
  <c r="V73" i="11"/>
  <c r="L72" i="7"/>
  <c r="V74" i="11"/>
  <c r="L73" i="7"/>
  <c r="V75" i="11"/>
  <c r="L74" i="7"/>
  <c r="V76" i="11"/>
  <c r="L75" i="7"/>
  <c r="V77" i="11"/>
  <c r="L76" i="7"/>
  <c r="V78" i="11"/>
  <c r="L77" i="7"/>
  <c r="V79" i="11"/>
  <c r="L78" i="7"/>
  <c r="V80" i="11"/>
  <c r="L79" i="7"/>
  <c r="V81" i="11"/>
  <c r="L80" i="7"/>
  <c r="V82" i="11"/>
  <c r="L81" i="7"/>
  <c r="V83" i="11"/>
  <c r="L82" i="7"/>
  <c r="V84" i="11"/>
  <c r="L83" i="7"/>
  <c r="V85" i="11"/>
  <c r="L84" i="7"/>
  <c r="V86" i="11"/>
  <c r="L85" i="7"/>
  <c r="V87" i="11"/>
  <c r="L86" i="7"/>
  <c r="V88" i="11"/>
  <c r="L87" i="7"/>
  <c r="V89" i="11"/>
  <c r="L88" i="7"/>
  <c r="V90" i="11"/>
  <c r="L89" i="7"/>
  <c r="V91" i="11"/>
  <c r="L90" i="7"/>
  <c r="V92" i="11"/>
  <c r="L91" i="7"/>
  <c r="V93" i="11"/>
  <c r="L92" i="7"/>
  <c r="V94" i="11"/>
  <c r="L93" i="7"/>
  <c r="I93" i="12" s="1"/>
  <c r="V95" i="11"/>
  <c r="L94" i="7"/>
  <c r="V96" i="11"/>
  <c r="L95" i="7"/>
  <c r="V97" i="11"/>
  <c r="L96" i="7"/>
  <c r="V98" i="11"/>
  <c r="L97" i="7"/>
  <c r="V99" i="11"/>
  <c r="L98" i="7"/>
  <c r="V100" i="11"/>
  <c r="L99" i="7"/>
  <c r="V101" i="11"/>
  <c r="L100" i="7"/>
  <c r="V102" i="11"/>
  <c r="L101" i="7"/>
  <c r="V103" i="11"/>
  <c r="L102" i="7"/>
  <c r="V104" i="11"/>
  <c r="L103" i="7"/>
  <c r="V105" i="11"/>
  <c r="L104" i="7"/>
  <c r="V106" i="11"/>
  <c r="L105" i="7"/>
  <c r="V107" i="11"/>
  <c r="L106" i="7"/>
  <c r="V108" i="11"/>
  <c r="L107" i="7"/>
  <c r="I107" i="12" s="1"/>
  <c r="V107" s="1"/>
  <c r="V109" i="11"/>
  <c r="L108" i="7"/>
  <c r="V110" i="11"/>
  <c r="L109" i="7"/>
  <c r="V111" i="11"/>
  <c r="L110" i="7"/>
  <c r="V112" i="11"/>
  <c r="L111" i="7"/>
  <c r="V113" i="11"/>
  <c r="L112" i="7"/>
  <c r="V114" i="11"/>
  <c r="L113" i="7"/>
  <c r="V115" i="11"/>
  <c r="L114" i="7"/>
  <c r="V116" i="11"/>
  <c r="L115" i="7"/>
  <c r="V117" i="11"/>
  <c r="L116" i="7"/>
  <c r="V118" i="11"/>
  <c r="L117" i="7"/>
  <c r="V119" i="11"/>
  <c r="L118" i="7"/>
  <c r="V120" i="11"/>
  <c r="L119" i="7"/>
  <c r="V121" i="11"/>
  <c r="L120" i="7"/>
  <c r="V122" i="11"/>
  <c r="L121" i="7"/>
  <c r="V123" i="11"/>
  <c r="L122" i="7"/>
  <c r="V124" i="11"/>
  <c r="L123" i="7"/>
  <c r="V125" i="11"/>
  <c r="L124" i="7"/>
  <c r="V126" i="11"/>
  <c r="L125" i="7"/>
  <c r="V127" i="11"/>
  <c r="L126" i="7"/>
  <c r="V128" i="11"/>
  <c r="L127" i="7"/>
  <c r="V129" i="11"/>
  <c r="L128" i="7"/>
  <c r="V130" i="11"/>
  <c r="L129" i="7"/>
  <c r="V131" i="11"/>
  <c r="L130" i="7"/>
  <c r="V132" i="11"/>
  <c r="L131" i="7"/>
  <c r="V133" i="11"/>
  <c r="L132" i="7"/>
  <c r="V134" i="11"/>
  <c r="L133" i="7"/>
  <c r="V135" i="11"/>
  <c r="L134" i="7"/>
  <c r="V136" i="11"/>
  <c r="L135" i="7"/>
  <c r="V137" i="11"/>
  <c r="L136" i="7"/>
  <c r="V138" i="11"/>
  <c r="L137" i="7"/>
  <c r="V139" i="11"/>
  <c r="L138" i="7"/>
  <c r="V140" i="11"/>
  <c r="L139" i="7"/>
  <c r="V141" i="11"/>
  <c r="L140" i="7"/>
  <c r="V142" i="11"/>
  <c r="L141" i="7"/>
  <c r="V143" i="11"/>
  <c r="L142" i="7"/>
  <c r="V144" i="11"/>
  <c r="L143" i="7"/>
  <c r="V145" i="11"/>
  <c r="L144" i="7"/>
  <c r="V146" i="11"/>
  <c r="L145" i="7"/>
  <c r="V147" i="11"/>
  <c r="L146" i="7"/>
  <c r="V148" i="11"/>
  <c r="L147" i="7"/>
  <c r="V149" i="11"/>
  <c r="L148" i="7"/>
  <c r="V150" i="11"/>
  <c r="L149" i="7"/>
  <c r="V151" i="11"/>
  <c r="L150" i="7"/>
  <c r="V152" i="11"/>
  <c r="L151" i="7"/>
  <c r="V153" i="11"/>
  <c r="L152" i="7"/>
  <c r="V154" i="11"/>
  <c r="L153" i="7"/>
  <c r="V155" i="11"/>
  <c r="L154" i="7"/>
  <c r="V156" i="11"/>
  <c r="L155" i="7"/>
  <c r="V157" i="11"/>
  <c r="L156" i="7"/>
  <c r="V158" i="11"/>
  <c r="L157" i="7"/>
  <c r="V159" i="11"/>
  <c r="L158" i="7"/>
  <c r="V160" i="11"/>
  <c r="L159" i="7"/>
  <c r="V161" i="11"/>
  <c r="L160" i="7"/>
  <c r="V162" i="11"/>
  <c r="L161" i="7"/>
  <c r="V163" i="11"/>
  <c r="L162" i="7"/>
  <c r="V164" i="11"/>
  <c r="L163" i="7"/>
  <c r="V165" i="11"/>
  <c r="L164" i="7"/>
  <c r="V166" i="11"/>
  <c r="L165" i="7"/>
  <c r="V167" i="11"/>
  <c r="L166" i="7"/>
  <c r="V168" i="11"/>
  <c r="L167" i="7"/>
  <c r="V169" i="11"/>
  <c r="L168" i="7"/>
  <c r="V170" i="11"/>
  <c r="L169" i="7"/>
  <c r="V171" i="11"/>
  <c r="L170" i="7"/>
  <c r="V172" i="11"/>
  <c r="L171" i="7"/>
  <c r="V173" i="11"/>
  <c r="L172" i="7"/>
  <c r="V174" i="11"/>
  <c r="L173" i="7"/>
  <c r="V175" i="11"/>
  <c r="L174" i="7"/>
  <c r="V176" i="11"/>
  <c r="L175" i="7"/>
  <c r="V177" i="11"/>
  <c r="L176" i="7"/>
  <c r="V178" i="11"/>
  <c r="L177" i="7"/>
  <c r="V179" i="11"/>
  <c r="L178" i="7"/>
  <c r="V180" i="11"/>
  <c r="L179" i="7"/>
  <c r="V181" i="11"/>
  <c r="L180" i="7"/>
  <c r="V182" i="11"/>
  <c r="L181" i="7"/>
  <c r="V183" i="11"/>
  <c r="L182" i="7"/>
  <c r="V184" i="11"/>
  <c r="L183" i="7"/>
  <c r="V185" i="11"/>
  <c r="L184" i="7"/>
  <c r="V186" i="11"/>
  <c r="L185" i="7"/>
  <c r="V187" i="11"/>
  <c r="L186" i="7"/>
  <c r="V188" i="11"/>
  <c r="L187" i="7"/>
  <c r="V189" i="11"/>
  <c r="L188" i="7"/>
  <c r="V190" i="11"/>
  <c r="L189" i="7"/>
  <c r="V191" i="11"/>
  <c r="L190" i="7"/>
  <c r="V192" i="11"/>
  <c r="L191" i="7"/>
  <c r="V193" i="11"/>
  <c r="L192" i="7"/>
  <c r="V194" i="11"/>
  <c r="L193" i="7"/>
  <c r="V195" i="11"/>
  <c r="L195" i="7"/>
  <c r="V196" i="11"/>
  <c r="L196" i="7"/>
  <c r="V197" i="11"/>
  <c r="L197" i="7"/>
  <c r="V198" i="11"/>
  <c r="L198" i="7"/>
  <c r="V199" i="11"/>
  <c r="L194" i="7"/>
  <c r="V200" i="11"/>
  <c r="L199" i="7"/>
  <c r="V201" i="11"/>
  <c r="L200" i="7"/>
  <c r="V202" i="11"/>
  <c r="L201" i="7"/>
  <c r="V203" i="11"/>
  <c r="L202" i="7"/>
  <c r="V204" i="11"/>
  <c r="L203" i="7"/>
  <c r="V205" i="11"/>
  <c r="L204" i="7"/>
  <c r="V206" i="11"/>
  <c r="L205" i="7"/>
  <c r="V207" i="11"/>
  <c r="L206" i="7"/>
  <c r="V208" i="11"/>
  <c r="L207" i="7"/>
  <c r="V209" i="11"/>
  <c r="L208" i="7"/>
  <c r="V210" i="11"/>
  <c r="L210" i="7"/>
  <c r="V211" i="11"/>
  <c r="L211" i="7"/>
  <c r="V212" i="11"/>
  <c r="L212" i="7"/>
  <c r="V213" i="11"/>
  <c r="L213" i="7"/>
  <c r="V214" i="11"/>
  <c r="L214" i="7"/>
  <c r="V215" i="11"/>
  <c r="L215" i="7"/>
  <c r="V216" i="11"/>
  <c r="L216" i="7"/>
  <c r="V217" i="11"/>
  <c r="L217" i="7"/>
  <c r="V218" i="11"/>
  <c r="L218" i="7"/>
  <c r="V219" i="11"/>
  <c r="L219" i="7"/>
  <c r="V220" i="11"/>
  <c r="L220" i="7"/>
  <c r="V221" i="11"/>
  <c r="L221" i="7"/>
  <c r="V222" i="11"/>
  <c r="L222" i="7"/>
  <c r="V223" i="11"/>
  <c r="L223" i="7"/>
  <c r="V224" i="11"/>
  <c r="L224" i="7"/>
  <c r="V225" i="11"/>
  <c r="L225" i="7"/>
  <c r="V226" i="11"/>
  <c r="L226" i="7"/>
  <c r="V227" i="11"/>
  <c r="L227" i="7"/>
  <c r="V228" i="11"/>
  <c r="L228" i="7"/>
  <c r="V229" i="11"/>
  <c r="L229" i="7"/>
  <c r="V230" i="11"/>
  <c r="L230" i="7"/>
  <c r="V231" i="11"/>
  <c r="L231" i="7"/>
  <c r="V232" i="11"/>
  <c r="L232" i="7"/>
  <c r="V233" i="11"/>
  <c r="L233" i="7"/>
  <c r="V234" i="11"/>
  <c r="L234" i="7"/>
  <c r="V235" i="11"/>
  <c r="L235" i="7"/>
  <c r="V236" i="11"/>
  <c r="L236" i="7"/>
  <c r="V237" i="11"/>
  <c r="L237" i="7"/>
  <c r="V238" i="11"/>
  <c r="L238" i="7"/>
  <c r="V239" i="11"/>
  <c r="L239" i="7"/>
  <c r="V240" i="11"/>
  <c r="L240" i="7"/>
  <c r="V241" i="11"/>
  <c r="L241" i="7"/>
  <c r="V242" i="11"/>
  <c r="L242" i="7"/>
  <c r="V243" i="11"/>
  <c r="L243" i="7"/>
  <c r="V244" i="11"/>
  <c r="L244" i="7"/>
  <c r="V245" i="11"/>
  <c r="L245" i="7"/>
  <c r="V246" i="11"/>
  <c r="L246" i="7"/>
  <c r="V247" i="11"/>
  <c r="L247" i="7"/>
  <c r="V248" i="11"/>
  <c r="L248" i="7"/>
  <c r="V249" i="11"/>
  <c r="L249" i="7"/>
  <c r="V250" i="11"/>
  <c r="L250" i="7"/>
  <c r="V251" i="11"/>
  <c r="L251" i="7"/>
  <c r="V252" i="11"/>
  <c r="L252" i="7"/>
  <c r="V253" i="11"/>
  <c r="L253" i="7"/>
  <c r="V254" i="11"/>
  <c r="L254" i="7"/>
  <c r="V255" i="11"/>
  <c r="L255" i="7"/>
  <c r="V256" i="11"/>
  <c r="L256" i="7"/>
  <c r="V257" i="11"/>
  <c r="L257" i="7"/>
  <c r="V258" i="11"/>
  <c r="L258" i="7"/>
  <c r="V259" i="11"/>
  <c r="L259" i="7"/>
  <c r="V260" i="11"/>
  <c r="L260" i="7"/>
  <c r="V261" i="11"/>
  <c r="L261" i="7"/>
  <c r="V262" i="11"/>
  <c r="L262" i="7"/>
  <c r="V263" i="11"/>
  <c r="L263" i="7"/>
  <c r="V264" i="11"/>
  <c r="L264" i="7"/>
  <c r="V265" i="11"/>
  <c r="L265" i="7"/>
  <c r="V266" i="11"/>
  <c r="L266" i="7"/>
  <c r="V267" i="11"/>
  <c r="L267" i="7"/>
  <c r="V268" i="11"/>
  <c r="L268" i="7"/>
  <c r="V269" i="11"/>
  <c r="L269" i="7"/>
  <c r="V270" i="11"/>
  <c r="L270" i="7"/>
  <c r="V271" i="11"/>
  <c r="L271" i="7"/>
  <c r="V272" i="11"/>
  <c r="L272" i="7"/>
  <c r="V273" i="11"/>
  <c r="L273" i="7"/>
  <c r="V274" i="11"/>
  <c r="L274" i="7"/>
  <c r="V275" i="11"/>
  <c r="L275" i="7"/>
  <c r="V276" i="11"/>
  <c r="L276" i="7"/>
  <c r="V277" i="11"/>
  <c r="L277" i="7"/>
  <c r="V278" i="11"/>
  <c r="L278" i="7"/>
  <c r="V279" i="11"/>
  <c r="L279" i="7"/>
  <c r="V280" i="11"/>
  <c r="L280" i="7"/>
  <c r="V281" i="11"/>
  <c r="L281" i="7"/>
  <c r="V282" i="11"/>
  <c r="L282" i="7"/>
  <c r="V283" i="11"/>
  <c r="L283" i="7"/>
  <c r="V284" i="11"/>
  <c r="L284" i="7"/>
  <c r="V285" i="11"/>
  <c r="L285" i="7"/>
  <c r="V286" i="11"/>
  <c r="L286" i="7"/>
  <c r="V287" i="11"/>
  <c r="L287" i="7"/>
  <c r="V288" i="11"/>
  <c r="L288" i="7"/>
  <c r="V289" i="11"/>
  <c r="L289" i="7"/>
  <c r="V290" i="11"/>
  <c r="L290" i="7"/>
  <c r="V291" i="11"/>
  <c r="L291" i="7"/>
  <c r="V292" i="11"/>
  <c r="L292" i="7"/>
  <c r="V293" i="11"/>
  <c r="L293" i="7"/>
  <c r="V294" i="11"/>
  <c r="L294" i="7"/>
  <c r="V295" i="11"/>
  <c r="L296" i="7"/>
  <c r="V296" i="11"/>
  <c r="L295" i="7"/>
  <c r="V297" i="11"/>
  <c r="L297" i="7"/>
  <c r="V298" i="11"/>
  <c r="L298" i="7"/>
  <c r="V299" i="11"/>
  <c r="L299" i="7"/>
  <c r="V300" i="11"/>
  <c r="L300" i="7"/>
  <c r="V301" i="11"/>
  <c r="L301" i="7"/>
  <c r="V302" i="11"/>
  <c r="L302" i="7"/>
  <c r="V303" i="11"/>
  <c r="L303" i="7"/>
  <c r="V304" i="11"/>
  <c r="L304" i="7"/>
  <c r="V305" i="11"/>
  <c r="L305" i="7"/>
  <c r="V306" i="11"/>
  <c r="L306" i="7"/>
  <c r="V307" i="11"/>
  <c r="L307" i="7"/>
  <c r="V308" i="11"/>
  <c r="L308" i="7"/>
  <c r="V309" i="11"/>
  <c r="L309" i="7"/>
  <c r="V310" i="11"/>
  <c r="L310" i="7"/>
  <c r="V311" i="11"/>
  <c r="L311" i="7"/>
  <c r="V312" i="11"/>
  <c r="L312" i="7"/>
  <c r="V313" i="11"/>
  <c r="L313" i="7"/>
  <c r="V314" i="11"/>
  <c r="L314" i="7"/>
  <c r="V315" i="11"/>
  <c r="L315" i="7"/>
  <c r="V316" i="11"/>
  <c r="L316" i="7"/>
  <c r="V317" i="11"/>
  <c r="L317" i="7"/>
  <c r="V318" i="11"/>
  <c r="L318" i="7"/>
  <c r="V319" i="11"/>
  <c r="L319" i="7"/>
  <c r="V320" i="11"/>
  <c r="L320" i="7"/>
  <c r="V321" i="11"/>
  <c r="L321" i="7"/>
  <c r="V322" i="11"/>
  <c r="L322" i="7"/>
  <c r="V323" i="11"/>
  <c r="L323" i="7"/>
  <c r="V324" i="11"/>
  <c r="L324" i="7"/>
  <c r="V325" i="11"/>
  <c r="L326" i="7"/>
  <c r="V326" i="11"/>
  <c r="L325" i="7"/>
  <c r="V327" i="11"/>
  <c r="L327" i="7"/>
  <c r="V328" i="11"/>
  <c r="L329" i="7"/>
  <c r="V329" i="11"/>
  <c r="L330" i="7"/>
  <c r="V330" i="11"/>
  <c r="L331" i="7"/>
  <c r="V331" i="11"/>
  <c r="L332" i="7"/>
  <c r="V332" i="11"/>
  <c r="L333" i="7"/>
  <c r="V333" i="11"/>
  <c r="L334" i="7"/>
  <c r="V334" i="11"/>
  <c r="L335" i="7"/>
  <c r="V335" i="11"/>
  <c r="L336" i="7"/>
  <c r="V336" i="11"/>
  <c r="L337" i="7"/>
  <c r="V337" i="11"/>
  <c r="L339" i="7"/>
  <c r="V338" i="11"/>
  <c r="L338" i="7"/>
  <c r="V339" i="11"/>
  <c r="L340" i="7"/>
  <c r="V340" i="11"/>
  <c r="L341" i="7"/>
  <c r="V341" i="11"/>
  <c r="L342" i="7"/>
  <c r="V342" i="11"/>
  <c r="L343" i="7"/>
  <c r="V343" i="11"/>
  <c r="L344" i="7"/>
  <c r="V344" i="11"/>
  <c r="L345" i="7"/>
  <c r="V345" i="11"/>
  <c r="L346" i="7"/>
  <c r="V346" i="11"/>
  <c r="L347" i="7"/>
  <c r="V347" i="11"/>
  <c r="L348" i="7"/>
  <c r="V348" i="11"/>
  <c r="L349" i="7"/>
  <c r="V349" i="11"/>
  <c r="L350" i="7"/>
  <c r="V350" i="11"/>
  <c r="L351" i="7"/>
  <c r="V351" i="11"/>
  <c r="L352" i="7"/>
  <c r="V352" i="11"/>
  <c r="L353" i="7"/>
  <c r="V353" i="11"/>
  <c r="L354" i="7"/>
  <c r="V354" i="11"/>
  <c r="L328" i="7"/>
  <c r="V355" i="11"/>
  <c r="L355" i="7"/>
  <c r="V356" i="11"/>
  <c r="L356" i="7"/>
  <c r="V357" i="11"/>
  <c r="L357" i="7"/>
  <c r="V358" i="11"/>
  <c r="L358" i="7"/>
  <c r="V359" i="11"/>
  <c r="L359" i="7"/>
  <c r="V360" i="11"/>
  <c r="L360" i="7"/>
  <c r="V361" i="11"/>
  <c r="L361" i="7"/>
  <c r="V362" i="11"/>
  <c r="L362" i="7"/>
  <c r="V363" i="11"/>
  <c r="L364" i="7"/>
  <c r="V364" i="11"/>
  <c r="L363" i="7"/>
  <c r="V365" i="11"/>
  <c r="L366" i="7"/>
  <c r="V366" i="11"/>
  <c r="L367" i="7"/>
  <c r="V367" i="11"/>
  <c r="L368" i="7"/>
  <c r="V368" i="11"/>
  <c r="L369" i="7"/>
  <c r="V369" i="11"/>
  <c r="L370" i="7"/>
  <c r="V370" i="11"/>
  <c r="L365" i="7"/>
  <c r="V371" i="11"/>
  <c r="L371" i="7"/>
  <c r="V372" i="11"/>
  <c r="L372" i="7"/>
  <c r="V373" i="11"/>
  <c r="L373" i="7"/>
  <c r="V374" i="11"/>
  <c r="L374" i="7"/>
  <c r="V375" i="11"/>
  <c r="L375" i="7"/>
  <c r="V376" i="11"/>
  <c r="L376" i="7"/>
  <c r="V377" i="11"/>
  <c r="L377" i="7"/>
  <c r="V378" i="11"/>
  <c r="L378" i="7"/>
  <c r="V379" i="11"/>
  <c r="L379" i="7"/>
  <c r="V380" i="11"/>
  <c r="L380" i="7"/>
  <c r="V381" i="11"/>
  <c r="L381" i="7"/>
  <c r="V382" i="11"/>
  <c r="L382" i="7"/>
  <c r="V383" i="11"/>
  <c r="L383" i="7"/>
  <c r="V384" i="11"/>
  <c r="L384" i="7"/>
  <c r="V385" i="11"/>
  <c r="L386" i="7"/>
  <c r="V386" i="11"/>
  <c r="L387" i="7"/>
  <c r="V387" i="11"/>
  <c r="L388" i="7"/>
  <c r="V388" i="11"/>
  <c r="L389" i="7"/>
  <c r="I389" i="12" s="1"/>
  <c r="V389" s="1"/>
  <c r="V389" i="11"/>
  <c r="L385" i="7"/>
  <c r="V390" i="11"/>
  <c r="L390" i="7"/>
  <c r="I390" i="12" s="1"/>
  <c r="V391" i="11"/>
  <c r="L391" i="7"/>
  <c r="V392" i="11"/>
  <c r="L392" i="7"/>
  <c r="V393" i="11"/>
  <c r="L393" i="7"/>
  <c r="V394" i="11"/>
  <c r="L394" i="7"/>
  <c r="V395" i="11"/>
  <c r="L395" i="7"/>
  <c r="V396" i="11"/>
  <c r="L396" i="7"/>
  <c r="V397" i="11"/>
  <c r="L397" i="7"/>
  <c r="V398" i="11"/>
  <c r="L398" i="7"/>
  <c r="V399" i="11"/>
  <c r="L399" i="7"/>
  <c r="V400" i="11"/>
  <c r="L400" i="7"/>
  <c r="V401" i="11"/>
  <c r="L401" i="7"/>
  <c r="V402" i="11"/>
  <c r="L402" i="7"/>
  <c r="V403" i="11"/>
  <c r="L403" i="7"/>
  <c r="V404" i="11"/>
  <c r="L404" i="7"/>
  <c r="V405" i="11"/>
  <c r="L405" i="7"/>
  <c r="V406" i="11"/>
  <c r="L406" i="7"/>
  <c r="V407" i="11"/>
  <c r="L407" i="7"/>
  <c r="V408" i="11"/>
  <c r="L408" i="7"/>
  <c r="V409" i="11"/>
  <c r="L409" i="7"/>
  <c r="V410" i="11"/>
  <c r="L410" i="7"/>
  <c r="V411" i="11"/>
  <c r="L411" i="7"/>
  <c r="V412" i="11"/>
  <c r="L412" i="7"/>
  <c r="V413" i="11"/>
  <c r="L413" i="7"/>
  <c r="V414" i="11"/>
  <c r="L414" i="7"/>
  <c r="V415" i="11"/>
  <c r="L415" i="7"/>
  <c r="V416" i="11"/>
  <c r="L416" i="7"/>
  <c r="V417" i="11"/>
  <c r="L417" i="7"/>
  <c r="V418" i="11"/>
  <c r="L418" i="7"/>
  <c r="V419" i="11"/>
  <c r="L419" i="7"/>
  <c r="V420" i="11"/>
  <c r="L420" i="7"/>
  <c r="V421" i="11"/>
  <c r="L421" i="7"/>
  <c r="V422" i="11"/>
  <c r="L422" i="7"/>
  <c r="V423" i="11"/>
  <c r="L423" i="7"/>
  <c r="V424" i="11"/>
  <c r="L424" i="7"/>
  <c r="V425" i="11"/>
  <c r="L425" i="7"/>
  <c r="V426" i="11"/>
  <c r="L426" i="7"/>
  <c r="V427" i="11"/>
  <c r="L427" i="7"/>
  <c r="V428" i="11"/>
  <c r="L428" i="7"/>
  <c r="V429" i="11"/>
  <c r="L429" i="7"/>
  <c r="V430" i="11"/>
  <c r="L430" i="7"/>
  <c r="V431" i="11"/>
  <c r="L431" i="7"/>
  <c r="V432" i="11"/>
  <c r="L432" i="7"/>
  <c r="V433" i="11"/>
  <c r="L433" i="7"/>
  <c r="V434" i="11"/>
  <c r="L434" i="7"/>
  <c r="V435" i="11"/>
  <c r="L435" i="7"/>
  <c r="V436" i="11"/>
  <c r="L436" i="7"/>
  <c r="V437" i="11"/>
  <c r="L437" i="7"/>
  <c r="V438" i="11"/>
  <c r="L438" i="7"/>
  <c r="V439" i="11"/>
  <c r="L439" i="7"/>
  <c r="V440" i="11"/>
  <c r="L440" i="7"/>
  <c r="V441" i="11"/>
  <c r="L441" i="7"/>
  <c r="V442" i="11"/>
  <c r="L442" i="7"/>
  <c r="V443" i="11"/>
  <c r="L443" i="7"/>
  <c r="V444" i="11"/>
  <c r="L444" i="7"/>
  <c r="V445" i="11"/>
  <c r="L445" i="7"/>
  <c r="V446" i="11"/>
  <c r="L446" i="7"/>
  <c r="V447" i="11"/>
  <c r="L447" i="7"/>
  <c r="V448" i="11"/>
  <c r="L448" i="7"/>
  <c r="V449" i="11"/>
  <c r="L449" i="7"/>
  <c r="V450" i="11"/>
  <c r="L450" i="7"/>
  <c r="V451" i="11"/>
  <c r="L451" i="7"/>
  <c r="V452" i="11"/>
  <c r="L452" i="7"/>
  <c r="V453" i="11"/>
  <c r="L453" i="7"/>
  <c r="V454" i="11"/>
  <c r="L454" i="7"/>
  <c r="V455" i="11"/>
  <c r="L455" i="7"/>
  <c r="V456" i="11"/>
  <c r="L456" i="7"/>
  <c r="V457" i="11"/>
  <c r="L457" i="7"/>
  <c r="AD8" i="12"/>
  <c r="AD8" i="11"/>
  <c r="AD8" i="10"/>
  <c r="U9" i="11"/>
  <c r="L9" i="6"/>
  <c r="U10" i="11"/>
  <c r="L10" i="6"/>
  <c r="U11" i="11"/>
  <c r="L11" i="6"/>
  <c r="U12" i="11"/>
  <c r="L12" i="6"/>
  <c r="U13" i="11"/>
  <c r="L13" i="6"/>
  <c r="U14" i="11"/>
  <c r="L14" i="6"/>
  <c r="U15" i="11"/>
  <c r="L15" i="6"/>
  <c r="U16" i="11"/>
  <c r="L16" i="6"/>
  <c r="U17" i="11"/>
  <c r="L17" i="6"/>
  <c r="U18" i="11"/>
  <c r="L18" i="6"/>
  <c r="U19" i="11"/>
  <c r="L19" i="6"/>
  <c r="U20" i="11"/>
  <c r="L20" i="6"/>
  <c r="U21" i="11"/>
  <c r="L21" i="6"/>
  <c r="U22" i="11"/>
  <c r="L22" i="6"/>
  <c r="U23" i="11"/>
  <c r="L23" i="6"/>
  <c r="U24" i="11"/>
  <c r="L24" i="6"/>
  <c r="U25" i="11"/>
  <c r="L25" i="6"/>
  <c r="U26" i="11"/>
  <c r="L26" i="6"/>
  <c r="U27" i="11"/>
  <c r="L27" i="6"/>
  <c r="U28" i="11"/>
  <c r="L28" i="6"/>
  <c r="U29" i="11"/>
  <c r="L29" i="6"/>
  <c r="U30" i="11"/>
  <c r="L30" i="6"/>
  <c r="U31" i="11"/>
  <c r="L31" i="6"/>
  <c r="U32" i="11"/>
  <c r="L32" i="6"/>
  <c r="U33" i="11"/>
  <c r="L33" i="6"/>
  <c r="U34" i="11"/>
  <c r="L34" i="6"/>
  <c r="U35" i="11"/>
  <c r="L35" i="6"/>
  <c r="U36" i="11"/>
  <c r="L36" i="6"/>
  <c r="U37" i="11"/>
  <c r="L37" i="6"/>
  <c r="U38" i="11"/>
  <c r="L209" i="6"/>
  <c r="U39" i="11"/>
  <c r="L38" i="6"/>
  <c r="U40" i="11"/>
  <c r="L39" i="6"/>
  <c r="U41" i="11"/>
  <c r="L40" i="6"/>
  <c r="U42" i="11"/>
  <c r="L41" i="6"/>
  <c r="U43" i="11"/>
  <c r="L42" i="6"/>
  <c r="U44" i="11"/>
  <c r="L43" i="6"/>
  <c r="U45" i="11"/>
  <c r="L44" i="6"/>
  <c r="U46" i="11"/>
  <c r="L45" i="6"/>
  <c r="U47" i="11"/>
  <c r="L46" i="6"/>
  <c r="U48" i="11"/>
  <c r="L47" i="6"/>
  <c r="U49" i="11"/>
  <c r="L48" i="6"/>
  <c r="U50" i="11"/>
  <c r="L49" i="6"/>
  <c r="U51" i="11"/>
  <c r="L50" i="6"/>
  <c r="U52" i="11"/>
  <c r="L51" i="6"/>
  <c r="U53" i="11"/>
  <c r="L52" i="6"/>
  <c r="U54" i="11"/>
  <c r="L53" i="6"/>
  <c r="U55" i="11"/>
  <c r="L54" i="6"/>
  <c r="U56" i="11"/>
  <c r="L55" i="6"/>
  <c r="U57" i="11"/>
  <c r="L56" i="6"/>
  <c r="U58" i="11"/>
  <c r="L57" i="6"/>
  <c r="U59" i="11"/>
  <c r="L58" i="6"/>
  <c r="U60" i="11"/>
  <c r="L59" i="6"/>
  <c r="U61" i="11"/>
  <c r="L60" i="6"/>
  <c r="U62" i="11"/>
  <c r="L61" i="6"/>
  <c r="U63" i="11"/>
  <c r="L62" i="6"/>
  <c r="U64" i="11"/>
  <c r="L63" i="6"/>
  <c r="U65" i="11"/>
  <c r="L64" i="6"/>
  <c r="U66" i="11"/>
  <c r="L65" i="6"/>
  <c r="U67" i="11"/>
  <c r="L66" i="6"/>
  <c r="U68" i="11"/>
  <c r="L67" i="6"/>
  <c r="U69" i="11"/>
  <c r="L68" i="6"/>
  <c r="U70" i="11"/>
  <c r="L69" i="6"/>
  <c r="U71" i="11"/>
  <c r="L70" i="6"/>
  <c r="U72" i="11"/>
  <c r="L71" i="6"/>
  <c r="U73" i="11"/>
  <c r="L72" i="6"/>
  <c r="U74" i="11"/>
  <c r="L73" i="6"/>
  <c r="U75" i="11"/>
  <c r="L74" i="6"/>
  <c r="U76" i="11"/>
  <c r="L75" i="6"/>
  <c r="U77" i="11"/>
  <c r="L76" i="6"/>
  <c r="U78" i="11"/>
  <c r="L77" i="6"/>
  <c r="U79" i="11"/>
  <c r="L78" i="6"/>
  <c r="U80" i="11"/>
  <c r="L79" i="6"/>
  <c r="U81" i="11"/>
  <c r="L80" i="6"/>
  <c r="U82" i="11"/>
  <c r="L81" i="6"/>
  <c r="U83" i="11"/>
  <c r="L82" i="6"/>
  <c r="U84" i="11"/>
  <c r="L83" i="6"/>
  <c r="U85" i="11"/>
  <c r="L84" i="6"/>
  <c r="U86" i="11"/>
  <c r="L85" i="6"/>
  <c r="U87" i="11"/>
  <c r="L86" i="6"/>
  <c r="U88" i="11"/>
  <c r="L87" i="6"/>
  <c r="U89" i="11"/>
  <c r="L88" i="6"/>
  <c r="U90" i="11"/>
  <c r="L89" i="6"/>
  <c r="U91" i="11"/>
  <c r="L90" i="6"/>
  <c r="U92" i="11"/>
  <c r="L91" i="6"/>
  <c r="U93" i="11"/>
  <c r="L92" i="6"/>
  <c r="U94" i="11"/>
  <c r="L93" i="6"/>
  <c r="U95" i="11"/>
  <c r="L94" i="6"/>
  <c r="U96" i="11"/>
  <c r="L95" i="6"/>
  <c r="U97" i="11"/>
  <c r="L96" i="6"/>
  <c r="U98" i="11"/>
  <c r="L97" i="6"/>
  <c r="U99" i="11"/>
  <c r="L98" i="6"/>
  <c r="U100" i="11"/>
  <c r="L99" i="6"/>
  <c r="U101" i="11"/>
  <c r="L100" i="6"/>
  <c r="U102" i="11"/>
  <c r="L101" i="6"/>
  <c r="U103" i="11"/>
  <c r="L102" i="6"/>
  <c r="U104" i="11"/>
  <c r="L103" i="6"/>
  <c r="U105" i="11"/>
  <c r="L104" i="6"/>
  <c r="U106" i="11"/>
  <c r="L105" i="6"/>
  <c r="U107" i="11"/>
  <c r="L106" i="6"/>
  <c r="U108" i="11"/>
  <c r="L107" i="6"/>
  <c r="U109" i="11"/>
  <c r="L108" i="6"/>
  <c r="U110" i="11"/>
  <c r="L109" i="6"/>
  <c r="U111" i="11"/>
  <c r="L110" i="6"/>
  <c r="U112" i="11"/>
  <c r="L111" i="6"/>
  <c r="U113" i="11"/>
  <c r="L112" i="6"/>
  <c r="U114" i="11"/>
  <c r="L113" i="6"/>
  <c r="U115" i="11"/>
  <c r="L114" i="6"/>
  <c r="U116" i="11"/>
  <c r="L115" i="6"/>
  <c r="U117" i="11"/>
  <c r="L116" i="6"/>
  <c r="U118" i="11"/>
  <c r="L117" i="6"/>
  <c r="U119" i="11"/>
  <c r="L118" i="6"/>
  <c r="U120" i="11"/>
  <c r="L119" i="6"/>
  <c r="U121" i="11"/>
  <c r="L120" i="6"/>
  <c r="U122" i="11"/>
  <c r="L121" i="6"/>
  <c r="U123" i="11"/>
  <c r="L122" i="6"/>
  <c r="U124" i="11"/>
  <c r="L123" i="6"/>
  <c r="U125" i="11"/>
  <c r="L124" i="6"/>
  <c r="U126" i="11"/>
  <c r="L125" i="6"/>
  <c r="U127" i="11"/>
  <c r="L126" i="6"/>
  <c r="U128" i="11"/>
  <c r="L127" i="6"/>
  <c r="U129" i="11"/>
  <c r="L128" i="6"/>
  <c r="U130" i="11"/>
  <c r="L129" i="6"/>
  <c r="U131" i="11"/>
  <c r="L130" i="6"/>
  <c r="U132" i="11"/>
  <c r="L131" i="6"/>
  <c r="U133" i="11"/>
  <c r="L132" i="6"/>
  <c r="U134" i="11"/>
  <c r="L133" i="6"/>
  <c r="U135" i="11"/>
  <c r="L134" i="6"/>
  <c r="U136" i="11"/>
  <c r="L135" i="6"/>
  <c r="U137" i="11"/>
  <c r="L136" i="6"/>
  <c r="U138" i="11"/>
  <c r="L137" i="6"/>
  <c r="U139" i="11"/>
  <c r="L138" i="6"/>
  <c r="U140" i="11"/>
  <c r="L139" i="6"/>
  <c r="U141" i="11"/>
  <c r="L140" i="6"/>
  <c r="U142" i="11"/>
  <c r="L141" i="6"/>
  <c r="U143" i="11"/>
  <c r="L142" i="6"/>
  <c r="U144" i="11"/>
  <c r="L143" i="6"/>
  <c r="U145" i="11"/>
  <c r="L144" i="6"/>
  <c r="U146" i="11"/>
  <c r="L145" i="6"/>
  <c r="U147" i="11"/>
  <c r="L146" i="6"/>
  <c r="U148" i="11"/>
  <c r="L147" i="6"/>
  <c r="U149" i="11"/>
  <c r="L148" i="6"/>
  <c r="U150" i="11"/>
  <c r="L149" i="6"/>
  <c r="U151" i="11"/>
  <c r="L150" i="6"/>
  <c r="U152" i="11"/>
  <c r="L151" i="6"/>
  <c r="U153" i="11"/>
  <c r="L152" i="6"/>
  <c r="U154" i="11"/>
  <c r="L153" i="6"/>
  <c r="U155" i="11"/>
  <c r="L154" i="6"/>
  <c r="U156" i="11"/>
  <c r="L155" i="6"/>
  <c r="U157" i="11"/>
  <c r="L156" i="6"/>
  <c r="U158" i="11"/>
  <c r="L157" i="6"/>
  <c r="U159" i="11"/>
  <c r="L158" i="6"/>
  <c r="U160" i="11"/>
  <c r="L159" i="6"/>
  <c r="U161" i="11"/>
  <c r="L160" i="6"/>
  <c r="U162" i="11"/>
  <c r="L161" i="6"/>
  <c r="U163" i="11"/>
  <c r="L162" i="6"/>
  <c r="U164" i="11"/>
  <c r="L163" i="6"/>
  <c r="U165" i="11"/>
  <c r="L164" i="6"/>
  <c r="U166" i="11"/>
  <c r="L165" i="6"/>
  <c r="U167" i="11"/>
  <c r="L166" i="6"/>
  <c r="U168" i="11"/>
  <c r="L167" i="6"/>
  <c r="U169" i="11"/>
  <c r="L168" i="6"/>
  <c r="U170" i="11"/>
  <c r="L169" i="6"/>
  <c r="U171" i="11"/>
  <c r="L170" i="6"/>
  <c r="U172" i="11"/>
  <c r="L171" i="6"/>
  <c r="U173" i="11"/>
  <c r="L172" i="6"/>
  <c r="U174" i="11"/>
  <c r="L173" i="6"/>
  <c r="U175" i="11"/>
  <c r="L174" i="6"/>
  <c r="U176" i="11"/>
  <c r="L175" i="6"/>
  <c r="U177" i="11"/>
  <c r="L176" i="6"/>
  <c r="U178" i="11"/>
  <c r="L177" i="6"/>
  <c r="U179" i="11"/>
  <c r="L178" i="6"/>
  <c r="U180" i="11"/>
  <c r="L179" i="6"/>
  <c r="U181" i="11"/>
  <c r="L180" i="6"/>
  <c r="U182" i="11"/>
  <c r="L181" i="6"/>
  <c r="U183" i="11"/>
  <c r="L182" i="6"/>
  <c r="U184" i="11"/>
  <c r="L183" i="6"/>
  <c r="U185" i="11"/>
  <c r="L184" i="6"/>
  <c r="U186" i="11"/>
  <c r="L185" i="6"/>
  <c r="U187" i="11"/>
  <c r="L186" i="6"/>
  <c r="U188" i="11"/>
  <c r="L187" i="6"/>
  <c r="U189" i="11"/>
  <c r="L188" i="6"/>
  <c r="U190" i="11"/>
  <c r="L189" i="6"/>
  <c r="U191" i="11"/>
  <c r="L190" i="6"/>
  <c r="U192" i="11"/>
  <c r="L191" i="6"/>
  <c r="U193" i="11"/>
  <c r="L192" i="6"/>
  <c r="U194" i="11"/>
  <c r="L193" i="6"/>
  <c r="U195" i="11"/>
  <c r="L195" i="6"/>
  <c r="U196" i="11"/>
  <c r="L196" i="6"/>
  <c r="U197" i="11"/>
  <c r="L197" i="6"/>
  <c r="U198" i="11"/>
  <c r="L198" i="6"/>
  <c r="U199" i="11"/>
  <c r="L194" i="6"/>
  <c r="U200" i="11"/>
  <c r="L199" i="6"/>
  <c r="U201" i="11"/>
  <c r="L200" i="6"/>
  <c r="U202" i="11"/>
  <c r="L201" i="6"/>
  <c r="U203" i="11"/>
  <c r="L202" i="6"/>
  <c r="U204" i="11"/>
  <c r="L203" i="6"/>
  <c r="U205" i="11"/>
  <c r="L204" i="6"/>
  <c r="U206" i="11"/>
  <c r="L205" i="6"/>
  <c r="U207" i="11"/>
  <c r="L206" i="6"/>
  <c r="U208" i="11"/>
  <c r="L207" i="6"/>
  <c r="U209" i="11"/>
  <c r="L208" i="6"/>
  <c r="U210" i="11"/>
  <c r="L210" i="6"/>
  <c r="U211" i="11"/>
  <c r="L211" i="6"/>
  <c r="U212" i="11"/>
  <c r="L212" i="6"/>
  <c r="U213" i="11"/>
  <c r="L213" i="6"/>
  <c r="U214" i="11"/>
  <c r="L214" i="6"/>
  <c r="U215" i="11"/>
  <c r="L215" i="6"/>
  <c r="U216" i="11"/>
  <c r="L216" i="6"/>
  <c r="U217" i="11"/>
  <c r="L217" i="6"/>
  <c r="U218" i="11"/>
  <c r="L218" i="6"/>
  <c r="U219" i="11"/>
  <c r="L219" i="6"/>
  <c r="U220" i="11"/>
  <c r="L220" i="6"/>
  <c r="U221" i="11"/>
  <c r="L221" i="6"/>
  <c r="U222" i="11"/>
  <c r="L222" i="6"/>
  <c r="U223" i="11"/>
  <c r="L223" i="6"/>
  <c r="U224" i="11"/>
  <c r="L224" i="6"/>
  <c r="U225" i="11"/>
  <c r="L225" i="6"/>
  <c r="U226" i="11"/>
  <c r="L226" i="6"/>
  <c r="U227" i="11"/>
  <c r="L227" i="6"/>
  <c r="U228" i="11"/>
  <c r="L228" i="6"/>
  <c r="U229" i="11"/>
  <c r="L229" i="6"/>
  <c r="U230" i="11"/>
  <c r="L230" i="6"/>
  <c r="U231" i="11"/>
  <c r="L231" i="6"/>
  <c r="U232" i="11"/>
  <c r="L232" i="6"/>
  <c r="U233" i="11"/>
  <c r="L233" i="6"/>
  <c r="U234" i="11"/>
  <c r="L234" i="6"/>
  <c r="U235" i="11"/>
  <c r="L235" i="6"/>
  <c r="U236" i="11"/>
  <c r="L236" i="6"/>
  <c r="U237" i="11"/>
  <c r="L237" i="6"/>
  <c r="U238" i="11"/>
  <c r="L238" i="6"/>
  <c r="U239" i="11"/>
  <c r="L239" i="6"/>
  <c r="U240" i="11"/>
  <c r="L240" i="6"/>
  <c r="U241" i="11"/>
  <c r="L241" i="6"/>
  <c r="U242" i="11"/>
  <c r="L242" i="6"/>
  <c r="U243" i="11"/>
  <c r="L243" i="6"/>
  <c r="U244" i="11"/>
  <c r="L244" i="6"/>
  <c r="U245" i="11"/>
  <c r="L245" i="6"/>
  <c r="U246" i="11"/>
  <c r="L246" i="6"/>
  <c r="U247" i="11"/>
  <c r="L247" i="6"/>
  <c r="U248" i="11"/>
  <c r="L248" i="6"/>
  <c r="U249" i="11"/>
  <c r="L249" i="6"/>
  <c r="U250" i="11"/>
  <c r="L250" i="6"/>
  <c r="U251" i="11"/>
  <c r="L251" i="6"/>
  <c r="U252" i="11"/>
  <c r="L252" i="6"/>
  <c r="U253" i="11"/>
  <c r="L253" i="6"/>
  <c r="U254" i="11"/>
  <c r="L254" i="6"/>
  <c r="U255" i="11"/>
  <c r="L255" i="6"/>
  <c r="U256" i="11"/>
  <c r="L256" i="6"/>
  <c r="U257" i="11"/>
  <c r="L257" i="6"/>
  <c r="U258" i="11"/>
  <c r="L258" i="6"/>
  <c r="U259" i="11"/>
  <c r="L259" i="6"/>
  <c r="U260" i="11"/>
  <c r="L260" i="6"/>
  <c r="U261" i="11"/>
  <c r="L261" i="6"/>
  <c r="U262" i="11"/>
  <c r="L262" i="6"/>
  <c r="U263" i="11"/>
  <c r="L263" i="6"/>
  <c r="U264" i="11"/>
  <c r="L264" i="6"/>
  <c r="U265" i="11"/>
  <c r="L265" i="6"/>
  <c r="U266" i="11"/>
  <c r="L266" i="6"/>
  <c r="U267" i="11"/>
  <c r="L267" i="6"/>
  <c r="U268" i="11"/>
  <c r="L268" i="6"/>
  <c r="U269" i="11"/>
  <c r="L269" i="6"/>
  <c r="U270" i="11"/>
  <c r="L270" i="6"/>
  <c r="U271" i="11"/>
  <c r="L271" i="6"/>
  <c r="U272" i="11"/>
  <c r="L272" i="6"/>
  <c r="U273" i="11"/>
  <c r="L273" i="6"/>
  <c r="U274" i="11"/>
  <c r="L274" i="6"/>
  <c r="U275" i="11"/>
  <c r="L275" i="6"/>
  <c r="U276" i="11"/>
  <c r="L276" i="6"/>
  <c r="U277" i="11"/>
  <c r="L277" i="6"/>
  <c r="U278" i="11"/>
  <c r="L278" i="6"/>
  <c r="U279" i="11"/>
  <c r="L279" i="6"/>
  <c r="U280" i="11"/>
  <c r="L280" i="6"/>
  <c r="U281" i="11"/>
  <c r="L281" i="6"/>
  <c r="U282" i="11"/>
  <c r="L282" i="6"/>
  <c r="U283" i="11"/>
  <c r="L283" i="6"/>
  <c r="U284" i="11"/>
  <c r="L284" i="6"/>
  <c r="U285" i="11"/>
  <c r="L285" i="6"/>
  <c r="U286" i="11"/>
  <c r="L286" i="6"/>
  <c r="U287" i="11"/>
  <c r="L287" i="6"/>
  <c r="U288" i="11"/>
  <c r="L288" i="6"/>
  <c r="U289" i="11"/>
  <c r="L289" i="6"/>
  <c r="U290" i="11"/>
  <c r="L290" i="6"/>
  <c r="U291" i="11"/>
  <c r="L291" i="6"/>
  <c r="U292" i="11"/>
  <c r="L292" i="6"/>
  <c r="U293" i="11"/>
  <c r="L293" i="6"/>
  <c r="U294" i="11"/>
  <c r="L294" i="6"/>
  <c r="U295" i="11"/>
  <c r="L296" i="6"/>
  <c r="U296" i="11"/>
  <c r="L295" i="6"/>
  <c r="U297" i="11"/>
  <c r="L297" i="6"/>
  <c r="U298" i="11"/>
  <c r="L298" i="6"/>
  <c r="U299" i="11"/>
  <c r="L299" i="6"/>
  <c r="U300" i="11"/>
  <c r="L300" i="6"/>
  <c r="U301" i="11"/>
  <c r="L301" i="6"/>
  <c r="U302" i="11"/>
  <c r="L302" i="6"/>
  <c r="U303" i="11"/>
  <c r="L303" i="6"/>
  <c r="U304" i="11"/>
  <c r="L304" i="6"/>
  <c r="U305" i="11"/>
  <c r="L305" i="6"/>
  <c r="U306" i="11"/>
  <c r="L306" i="6"/>
  <c r="U307" i="11"/>
  <c r="L307" i="6"/>
  <c r="U308" i="11"/>
  <c r="L308" i="6"/>
  <c r="U309" i="11"/>
  <c r="L309" i="6"/>
  <c r="U310" i="11"/>
  <c r="L310" i="6"/>
  <c r="U311" i="11"/>
  <c r="L311" i="6"/>
  <c r="U312" i="11"/>
  <c r="L312" i="6"/>
  <c r="U313" i="11"/>
  <c r="L313" i="6"/>
  <c r="U314" i="11"/>
  <c r="L314" i="6"/>
  <c r="U315" i="11"/>
  <c r="L315" i="6"/>
  <c r="U316" i="11"/>
  <c r="L316" i="6"/>
  <c r="U317" i="11"/>
  <c r="L317" i="6"/>
  <c r="U318" i="11"/>
  <c r="L318" i="6"/>
  <c r="U319" i="11"/>
  <c r="L319" i="6"/>
  <c r="U320" i="11"/>
  <c r="L320" i="6"/>
  <c r="U321" i="11"/>
  <c r="L321" i="6"/>
  <c r="U322" i="11"/>
  <c r="L322" i="6"/>
  <c r="U323" i="11"/>
  <c r="L323" i="6"/>
  <c r="U324" i="11"/>
  <c r="L324" i="6"/>
  <c r="U325" i="11"/>
  <c r="L326" i="6"/>
  <c r="U326" i="11"/>
  <c r="L325" i="6"/>
  <c r="U327" i="11"/>
  <c r="L327" i="6"/>
  <c r="U328" i="11"/>
  <c r="L329" i="6"/>
  <c r="U329" i="11"/>
  <c r="L330" i="6"/>
  <c r="U330" i="11"/>
  <c r="L331" i="6"/>
  <c r="U331" i="11"/>
  <c r="L332" i="6"/>
  <c r="U332" i="11"/>
  <c r="L333" i="6"/>
  <c r="U333" i="11"/>
  <c r="L334" i="6"/>
  <c r="U334" i="11"/>
  <c r="L335" i="6"/>
  <c r="U335" i="11"/>
  <c r="L336" i="6"/>
  <c r="U336" i="11"/>
  <c r="L337" i="6"/>
  <c r="U337" i="11"/>
  <c r="L339" i="6"/>
  <c r="U338" i="11"/>
  <c r="L338" i="6"/>
  <c r="U339" i="11"/>
  <c r="L340" i="6"/>
  <c r="U340" i="11"/>
  <c r="L341" i="6"/>
  <c r="U341" i="11"/>
  <c r="L342" i="6"/>
  <c r="U342" i="11"/>
  <c r="L343" i="6"/>
  <c r="U343" i="11"/>
  <c r="L344" i="6"/>
  <c r="U344" i="11"/>
  <c r="L345" i="6"/>
  <c r="U345" i="11"/>
  <c r="L346" i="6"/>
  <c r="U346" i="11"/>
  <c r="L347" i="6"/>
  <c r="U347" i="11"/>
  <c r="L348" i="6"/>
  <c r="U348" i="11"/>
  <c r="L349" i="6"/>
  <c r="U349" i="11"/>
  <c r="L350" i="6"/>
  <c r="U350" i="11"/>
  <c r="L351" i="6"/>
  <c r="U351" i="11"/>
  <c r="L352" i="6"/>
  <c r="U352" i="11"/>
  <c r="L353" i="6"/>
  <c r="U353" i="11"/>
  <c r="L354" i="6"/>
  <c r="U354" i="11"/>
  <c r="L328" i="6"/>
  <c r="U355" i="11"/>
  <c r="L355" i="6"/>
  <c r="U356" i="11"/>
  <c r="L356" i="6"/>
  <c r="U357" i="11"/>
  <c r="L357" i="6"/>
  <c r="U358" i="11"/>
  <c r="L358" i="6"/>
  <c r="U359" i="11"/>
  <c r="L359" i="6"/>
  <c r="U360" i="11"/>
  <c r="L360" i="6"/>
  <c r="U361" i="11"/>
  <c r="L361" i="6"/>
  <c r="U362" i="11"/>
  <c r="L362" i="6"/>
  <c r="U363" i="11"/>
  <c r="L364" i="6"/>
  <c r="U364" i="11"/>
  <c r="L363" i="6"/>
  <c r="U365" i="11"/>
  <c r="L366" i="6"/>
  <c r="U366" i="11"/>
  <c r="L367" i="6"/>
  <c r="U367" i="11"/>
  <c r="L368" i="6"/>
  <c r="U368" i="11"/>
  <c r="L369" i="6"/>
  <c r="U369" i="11"/>
  <c r="L370" i="6"/>
  <c r="U370" i="11"/>
  <c r="L365" i="6"/>
  <c r="U371" i="11"/>
  <c r="L371" i="6"/>
  <c r="U372" i="11"/>
  <c r="L372" i="6"/>
  <c r="U373" i="11"/>
  <c r="L373" i="6"/>
  <c r="U374" i="11"/>
  <c r="L374" i="6"/>
  <c r="U375" i="11"/>
  <c r="L375" i="6"/>
  <c r="U376" i="11"/>
  <c r="L376" i="6"/>
  <c r="U377" i="11"/>
  <c r="L377" i="6"/>
  <c r="U378" i="11"/>
  <c r="L378" i="6"/>
  <c r="U379" i="11"/>
  <c r="L379" i="6"/>
  <c r="U380" i="11"/>
  <c r="L380" i="6"/>
  <c r="U381" i="11"/>
  <c r="L381" i="6"/>
  <c r="U382" i="11"/>
  <c r="L382" i="6"/>
  <c r="U383" i="11"/>
  <c r="L383" i="6"/>
  <c r="U384" i="11"/>
  <c r="L384" i="6"/>
  <c r="U385" i="11"/>
  <c r="L386" i="6"/>
  <c r="U386" i="11"/>
  <c r="L387" i="6"/>
  <c r="U387" i="11"/>
  <c r="L388" i="6"/>
  <c r="U388" i="11"/>
  <c r="L389" i="6"/>
  <c r="U389" i="11"/>
  <c r="L385" i="6"/>
  <c r="U390" i="11"/>
  <c r="L390" i="6"/>
  <c r="U391" i="11"/>
  <c r="L391" i="6"/>
  <c r="U392" i="11"/>
  <c r="L392" i="6"/>
  <c r="U393" i="11"/>
  <c r="L393" i="6"/>
  <c r="U394" i="11"/>
  <c r="L394" i="6"/>
  <c r="U395" i="11"/>
  <c r="L395" i="6"/>
  <c r="U396" i="11"/>
  <c r="L396" i="6"/>
  <c r="U397" i="11"/>
  <c r="L397" i="6"/>
  <c r="U398" i="11"/>
  <c r="L398" i="6"/>
  <c r="U399" i="11"/>
  <c r="L399" i="6"/>
  <c r="U400" i="11"/>
  <c r="L400" i="6"/>
  <c r="U401" i="11"/>
  <c r="L401" i="6"/>
  <c r="U402" i="11"/>
  <c r="L402" i="6"/>
  <c r="U403" i="11"/>
  <c r="L403" i="6"/>
  <c r="U404" i="11"/>
  <c r="L404" i="6"/>
  <c r="U405" i="11"/>
  <c r="L405" i="6"/>
  <c r="U406" i="11"/>
  <c r="L406" i="6"/>
  <c r="U407" i="11"/>
  <c r="L407" i="6"/>
  <c r="U408" i="11"/>
  <c r="L408" i="6"/>
  <c r="U409" i="11"/>
  <c r="L409" i="6"/>
  <c r="U410" i="11"/>
  <c r="L410" i="6"/>
  <c r="U411" i="11"/>
  <c r="L411" i="6"/>
  <c r="U412" i="11"/>
  <c r="L412" i="6"/>
  <c r="U413" i="11"/>
  <c r="L413" i="6"/>
  <c r="U414" i="11"/>
  <c r="L414" i="6"/>
  <c r="U415" i="11"/>
  <c r="L415" i="6"/>
  <c r="U416" i="11"/>
  <c r="L416" i="6"/>
  <c r="U417" i="11"/>
  <c r="L417" i="6"/>
  <c r="U418" i="11"/>
  <c r="L418" i="6"/>
  <c r="U419" i="11"/>
  <c r="L419" i="6"/>
  <c r="U420" i="11"/>
  <c r="L420" i="6"/>
  <c r="U421" i="11"/>
  <c r="L421" i="6"/>
  <c r="U422" i="11"/>
  <c r="L422" i="6"/>
  <c r="U423" i="11"/>
  <c r="L423" i="6"/>
  <c r="U424" i="11"/>
  <c r="L424" i="6"/>
  <c r="U425" i="11"/>
  <c r="L425" i="6"/>
  <c r="U426" i="11"/>
  <c r="L426" i="6"/>
  <c r="U427" i="11"/>
  <c r="L427" i="6"/>
  <c r="U428" i="11"/>
  <c r="L428" i="6"/>
  <c r="U429" i="11"/>
  <c r="L429" i="6"/>
  <c r="U430" i="11"/>
  <c r="L430" i="6"/>
  <c r="U431" i="11"/>
  <c r="L431" i="6"/>
  <c r="U432" i="11"/>
  <c r="L432" i="6"/>
  <c r="U433" i="11"/>
  <c r="L433" i="6"/>
  <c r="U434" i="11"/>
  <c r="L434" i="6"/>
  <c r="U435" i="11"/>
  <c r="L435" i="6"/>
  <c r="U436" i="11"/>
  <c r="L436" i="6"/>
  <c r="U437" i="11"/>
  <c r="L437" i="6"/>
  <c r="U438" i="11"/>
  <c r="L438" i="6"/>
  <c r="U439" i="11"/>
  <c r="L439" i="6"/>
  <c r="U440" i="11"/>
  <c r="L440" i="6"/>
  <c r="U441" i="11"/>
  <c r="L441" i="6"/>
  <c r="U442" i="11"/>
  <c r="L442" i="6"/>
  <c r="U443" i="11"/>
  <c r="L443" i="6"/>
  <c r="U444" i="11"/>
  <c r="L444" i="6"/>
  <c r="U445" i="11"/>
  <c r="L445" i="6"/>
  <c r="U446" i="11"/>
  <c r="L446" i="6"/>
  <c r="U447" i="11"/>
  <c r="L447" i="6"/>
  <c r="U448" i="11"/>
  <c r="L448" i="6"/>
  <c r="U449" i="11"/>
  <c r="L449" i="6"/>
  <c r="U450" i="11"/>
  <c r="L450" i="6"/>
  <c r="U451" i="11"/>
  <c r="L451" i="6"/>
  <c r="U452" i="11"/>
  <c r="L452" i="6"/>
  <c r="U453" i="11"/>
  <c r="L453" i="6"/>
  <c r="U454" i="11"/>
  <c r="L454" i="6"/>
  <c r="U455" i="11"/>
  <c r="L455" i="6"/>
  <c r="U456" i="11"/>
  <c r="L456" i="6"/>
  <c r="U457" i="11"/>
  <c r="L457" i="6"/>
  <c r="N592"/>
  <c r="N592" i="5"/>
  <c r="AF8" i="12"/>
  <c r="AF8" i="11"/>
  <c r="AF8" i="10"/>
  <c r="W9" i="11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N592" i="4"/>
  <c r="AC8" i="12"/>
  <c r="AC8" i="11"/>
  <c r="AC8" i="10"/>
  <c r="T9" i="11"/>
  <c r="L9" i="4"/>
  <c r="T10" i="11"/>
  <c r="L10" i="4"/>
  <c r="T11" i="11"/>
  <c r="L11" i="4"/>
  <c r="T12" i="11"/>
  <c r="L12" i="4"/>
  <c r="T13" i="11"/>
  <c r="L13" i="4"/>
  <c r="T14" i="11"/>
  <c r="L14" i="4"/>
  <c r="T15" i="11"/>
  <c r="L15" i="4"/>
  <c r="T16" i="11"/>
  <c r="L16" i="4"/>
  <c r="T17" i="11"/>
  <c r="L17" i="4"/>
  <c r="T18" i="11"/>
  <c r="L18" i="4"/>
  <c r="T19" i="11"/>
  <c r="L19" i="4"/>
  <c r="T20" i="11"/>
  <c r="L20" i="4"/>
  <c r="T21" i="11"/>
  <c r="L21" i="4"/>
  <c r="T22" i="11"/>
  <c r="L22" i="4"/>
  <c r="T23" i="11"/>
  <c r="L23" i="4"/>
  <c r="T24" i="11"/>
  <c r="L24" i="4"/>
  <c r="T25" i="11"/>
  <c r="L25" i="4"/>
  <c r="T26" i="11"/>
  <c r="L26" i="4"/>
  <c r="T27" i="11"/>
  <c r="L27" i="4"/>
  <c r="T28" i="11"/>
  <c r="L28" i="4"/>
  <c r="T29" i="11"/>
  <c r="L29" i="4"/>
  <c r="T30" i="11"/>
  <c r="L30" i="4"/>
  <c r="T31" i="11"/>
  <c r="L31" i="4"/>
  <c r="T32" i="11"/>
  <c r="L32" i="4"/>
  <c r="T33" i="11"/>
  <c r="L33" i="4"/>
  <c r="T34" i="11"/>
  <c r="L34" i="4"/>
  <c r="T35" i="11"/>
  <c r="L35" i="4"/>
  <c r="T36" i="11"/>
  <c r="L36" i="4"/>
  <c r="T37" i="11"/>
  <c r="L37" i="4"/>
  <c r="T38" i="11"/>
  <c r="L209" i="4"/>
  <c r="T39" i="11"/>
  <c r="L38" i="4"/>
  <c r="T40" i="11"/>
  <c r="L39" i="4"/>
  <c r="T41" i="11"/>
  <c r="L40" i="4"/>
  <c r="T42" i="11"/>
  <c r="L41" i="4"/>
  <c r="T43" i="11"/>
  <c r="L42" i="4"/>
  <c r="T44" i="11"/>
  <c r="L43" i="4"/>
  <c r="T45" i="11"/>
  <c r="L44" i="4"/>
  <c r="T46" i="11"/>
  <c r="L45" i="4"/>
  <c r="T47" i="11"/>
  <c r="L46" i="4"/>
  <c r="T48" i="11"/>
  <c r="L47" i="4"/>
  <c r="T49" i="11"/>
  <c r="L48" i="4"/>
  <c r="T50" i="11"/>
  <c r="L49" i="4"/>
  <c r="T51" i="11"/>
  <c r="L50" i="4"/>
  <c r="T52" i="11"/>
  <c r="L51" i="4"/>
  <c r="T53" i="11"/>
  <c r="L52" i="4"/>
  <c r="T54" i="11"/>
  <c r="L53" i="4"/>
  <c r="T55" i="11"/>
  <c r="L54" i="4"/>
  <c r="T56" i="11"/>
  <c r="L55" i="4"/>
  <c r="T57" i="11"/>
  <c r="L56" i="4"/>
  <c r="T58" i="11"/>
  <c r="L57" i="4"/>
  <c r="T59" i="11"/>
  <c r="L58" i="4"/>
  <c r="T60" i="11"/>
  <c r="L59" i="4"/>
  <c r="T61" i="11"/>
  <c r="L60" i="4"/>
  <c r="T62" i="11"/>
  <c r="L61" i="4"/>
  <c r="T63" i="11"/>
  <c r="L62" i="4"/>
  <c r="T64" i="11"/>
  <c r="L63" i="4"/>
  <c r="T65" i="11"/>
  <c r="L64" i="4"/>
  <c r="T66" i="11"/>
  <c r="L65" i="4"/>
  <c r="T67" i="11"/>
  <c r="L66" i="4"/>
  <c r="T68" i="11"/>
  <c r="L67" i="4"/>
  <c r="T69" i="11"/>
  <c r="L68" i="4"/>
  <c r="T70" i="11"/>
  <c r="L69" i="4"/>
  <c r="T71" i="11"/>
  <c r="L70" i="4"/>
  <c r="T72" i="11"/>
  <c r="L71" i="4"/>
  <c r="T73" i="11"/>
  <c r="L72" i="4"/>
  <c r="T74" i="11"/>
  <c r="L73" i="4"/>
  <c r="T75" i="11"/>
  <c r="L74" i="4"/>
  <c r="T76" i="11"/>
  <c r="L75" i="4"/>
  <c r="T77" i="11"/>
  <c r="L76" i="4"/>
  <c r="T78" i="11"/>
  <c r="L77" i="4"/>
  <c r="T79" i="11"/>
  <c r="L78" i="4"/>
  <c r="T80" i="11"/>
  <c r="L79" i="4"/>
  <c r="T81" i="11"/>
  <c r="L80" i="4"/>
  <c r="T82" i="11"/>
  <c r="L81" i="4"/>
  <c r="T83" i="11"/>
  <c r="L82" i="4"/>
  <c r="T84" i="11"/>
  <c r="L83" i="4"/>
  <c r="T85" i="11"/>
  <c r="L84" i="4"/>
  <c r="T86" i="11"/>
  <c r="L85" i="4"/>
  <c r="T87" i="11"/>
  <c r="L86" i="4"/>
  <c r="T88" i="11"/>
  <c r="L87" i="4"/>
  <c r="T89" i="11"/>
  <c r="L88" i="4"/>
  <c r="T90" i="11"/>
  <c r="L89" i="4"/>
  <c r="T91" i="11"/>
  <c r="L90" i="4"/>
  <c r="T92" i="11"/>
  <c r="L91" i="4"/>
  <c r="T93" i="11"/>
  <c r="L92" i="4"/>
  <c r="T94" i="11"/>
  <c r="L93" i="4"/>
  <c r="T95" i="11"/>
  <c r="L94" i="4"/>
  <c r="T96" i="11"/>
  <c r="L95" i="4"/>
  <c r="T97" i="11"/>
  <c r="L96" i="4"/>
  <c r="T98" i="11"/>
  <c r="L97" i="4"/>
  <c r="T99" i="11"/>
  <c r="L98" i="4"/>
  <c r="T100" i="11"/>
  <c r="L99" i="4"/>
  <c r="T101" i="11"/>
  <c r="L100" i="4"/>
  <c r="T102" i="11"/>
  <c r="L101" i="4"/>
  <c r="T103" i="11"/>
  <c r="L102" i="4"/>
  <c r="T104" i="11"/>
  <c r="L103" i="4"/>
  <c r="T105" i="11"/>
  <c r="L104" i="4"/>
  <c r="T106" i="11"/>
  <c r="L105" i="4"/>
  <c r="T107" i="11"/>
  <c r="L106" i="4"/>
  <c r="T108" i="11"/>
  <c r="L107" i="4"/>
  <c r="T109" i="11"/>
  <c r="L108" i="4"/>
  <c r="T110" i="11"/>
  <c r="L109" i="4"/>
  <c r="T111" i="11"/>
  <c r="L110" i="4"/>
  <c r="T112" i="11"/>
  <c r="L111" i="4"/>
  <c r="T113" i="11"/>
  <c r="L112" i="4"/>
  <c r="T114" i="11"/>
  <c r="L113" i="4"/>
  <c r="T115" i="11"/>
  <c r="L114" i="4"/>
  <c r="T116" i="11"/>
  <c r="L115" i="4"/>
  <c r="T117" i="11"/>
  <c r="L116" i="4"/>
  <c r="T118" i="11"/>
  <c r="L117" i="4"/>
  <c r="T119" i="11"/>
  <c r="L118" i="4"/>
  <c r="T120" i="11"/>
  <c r="L119" i="4"/>
  <c r="T121" i="11"/>
  <c r="L120" i="4"/>
  <c r="T122" i="11"/>
  <c r="L121" i="4"/>
  <c r="T123" i="11"/>
  <c r="L122" i="4"/>
  <c r="T124" i="11"/>
  <c r="L123" i="4"/>
  <c r="T125" i="11"/>
  <c r="L124" i="4"/>
  <c r="T126" i="11"/>
  <c r="L125" i="4"/>
  <c r="T127" i="11"/>
  <c r="L126" i="4"/>
  <c r="T128" i="11"/>
  <c r="L127" i="4"/>
  <c r="T129" i="11"/>
  <c r="L128" i="4"/>
  <c r="T130" i="11"/>
  <c r="L129" i="4"/>
  <c r="T131" i="11"/>
  <c r="L130" i="4"/>
  <c r="T132" i="11"/>
  <c r="L131" i="4"/>
  <c r="T133" i="11"/>
  <c r="L132" i="4"/>
  <c r="T134" i="11"/>
  <c r="L133" i="4"/>
  <c r="T135" i="11"/>
  <c r="L134" i="4"/>
  <c r="T136" i="11"/>
  <c r="L135" i="4"/>
  <c r="T137" i="11"/>
  <c r="L136" i="4"/>
  <c r="T138" i="11"/>
  <c r="L137" i="4"/>
  <c r="T139" i="11"/>
  <c r="L138" i="4"/>
  <c r="T140" i="11"/>
  <c r="L139" i="4"/>
  <c r="T141" i="11"/>
  <c r="L140" i="4"/>
  <c r="T142" i="11"/>
  <c r="L141" i="4"/>
  <c r="T143" i="11"/>
  <c r="L142" i="4"/>
  <c r="T144" i="11"/>
  <c r="L143" i="4"/>
  <c r="T145" i="11"/>
  <c r="L144" i="4"/>
  <c r="T146" i="11"/>
  <c r="L145" i="4"/>
  <c r="T147" i="11"/>
  <c r="L146" i="4"/>
  <c r="T148" i="11"/>
  <c r="L147" i="4"/>
  <c r="T149" i="11"/>
  <c r="L148" i="4"/>
  <c r="T150" i="11"/>
  <c r="L149" i="4"/>
  <c r="T151" i="11"/>
  <c r="L150" i="4"/>
  <c r="T152" i="11"/>
  <c r="L151" i="4"/>
  <c r="T153" i="11"/>
  <c r="L152" i="4"/>
  <c r="T154" i="11"/>
  <c r="L153" i="4"/>
  <c r="T155" i="11"/>
  <c r="L154" i="4"/>
  <c r="T156" i="11"/>
  <c r="L155" i="4"/>
  <c r="T157" i="11"/>
  <c r="L156" i="4"/>
  <c r="T158" i="11"/>
  <c r="L157" i="4"/>
  <c r="T159" i="11"/>
  <c r="L158" i="4"/>
  <c r="T160" i="11"/>
  <c r="L159" i="4"/>
  <c r="T161" i="11"/>
  <c r="L160" i="4"/>
  <c r="T162" i="11"/>
  <c r="L161" i="4"/>
  <c r="T163" i="11"/>
  <c r="L162" i="4"/>
  <c r="T164" i="11"/>
  <c r="L163" i="4"/>
  <c r="T165" i="11"/>
  <c r="L164" i="4"/>
  <c r="T166" i="11"/>
  <c r="L165" i="4"/>
  <c r="T167" i="11"/>
  <c r="L166" i="4"/>
  <c r="T168" i="11"/>
  <c r="L167" i="4"/>
  <c r="T169" i="11"/>
  <c r="L168" i="4"/>
  <c r="T170" i="11"/>
  <c r="L169" i="4"/>
  <c r="T171" i="11"/>
  <c r="L170" i="4"/>
  <c r="T172" i="11"/>
  <c r="L171" i="4"/>
  <c r="T173" i="11"/>
  <c r="L172" i="4"/>
  <c r="T174" i="11"/>
  <c r="L173" i="4"/>
  <c r="T175" i="11"/>
  <c r="L174" i="4"/>
  <c r="T176" i="11"/>
  <c r="L175" i="4"/>
  <c r="T177" i="11"/>
  <c r="L176" i="4"/>
  <c r="T178" i="11"/>
  <c r="L177" i="4"/>
  <c r="T179" i="11"/>
  <c r="L178" i="4"/>
  <c r="T180" i="11"/>
  <c r="L179" i="4"/>
  <c r="T181" i="11"/>
  <c r="L180" i="4"/>
  <c r="T182" i="11"/>
  <c r="L181" i="4"/>
  <c r="T183" i="11"/>
  <c r="L182" i="4"/>
  <c r="T184" i="11"/>
  <c r="L183" i="4"/>
  <c r="T185" i="11"/>
  <c r="L184" i="4"/>
  <c r="T186" i="11"/>
  <c r="L185" i="4"/>
  <c r="T187" i="11"/>
  <c r="L186" i="4"/>
  <c r="T188" i="11"/>
  <c r="L187" i="4"/>
  <c r="T189" i="11"/>
  <c r="L188" i="4"/>
  <c r="T190" i="11"/>
  <c r="L189" i="4"/>
  <c r="T191" i="11"/>
  <c r="L190" i="4"/>
  <c r="T192" i="11"/>
  <c r="L191" i="4"/>
  <c r="T193" i="11"/>
  <c r="L192" i="4"/>
  <c r="T194" i="11"/>
  <c r="L193" i="4"/>
  <c r="T195" i="11"/>
  <c r="L195" i="4"/>
  <c r="T196" i="11"/>
  <c r="L196" i="4"/>
  <c r="T197" i="11"/>
  <c r="L197" i="4"/>
  <c r="T198" i="11"/>
  <c r="L198" i="4"/>
  <c r="T199" i="11"/>
  <c r="L194" i="4"/>
  <c r="T200" i="11"/>
  <c r="L199" i="4"/>
  <c r="T201" i="11"/>
  <c r="L200" i="4"/>
  <c r="T202" i="11"/>
  <c r="L201" i="4"/>
  <c r="T203" i="11"/>
  <c r="L202" i="4"/>
  <c r="T204" i="11"/>
  <c r="L203" i="4"/>
  <c r="T205" i="11"/>
  <c r="L204" i="4"/>
  <c r="T206" i="11"/>
  <c r="L205" i="4"/>
  <c r="T207" i="11"/>
  <c r="L206" i="4"/>
  <c r="T208" i="11"/>
  <c r="L207" i="4"/>
  <c r="T209" i="11"/>
  <c r="L208" i="4"/>
  <c r="T210" i="11"/>
  <c r="L210" i="4"/>
  <c r="T211" i="11"/>
  <c r="L211" i="4"/>
  <c r="T212" i="11"/>
  <c r="L212" i="4"/>
  <c r="T213" i="11"/>
  <c r="L213" i="4"/>
  <c r="T214" i="11"/>
  <c r="L214" i="4"/>
  <c r="T215" i="11"/>
  <c r="L215" i="4"/>
  <c r="T216" i="11"/>
  <c r="L216" i="4"/>
  <c r="T217" i="11"/>
  <c r="L217" i="4"/>
  <c r="T218" i="11"/>
  <c r="L218" i="4"/>
  <c r="T219" i="11"/>
  <c r="L219" i="4"/>
  <c r="T220" i="11"/>
  <c r="L220" i="4"/>
  <c r="T221" i="11"/>
  <c r="L221" i="4"/>
  <c r="T222" i="11"/>
  <c r="L222" i="4"/>
  <c r="T223" i="11"/>
  <c r="L223" i="4"/>
  <c r="T224" i="11"/>
  <c r="L224" i="4"/>
  <c r="T225" i="11"/>
  <c r="L225" i="4"/>
  <c r="T226" i="11"/>
  <c r="L226" i="4"/>
  <c r="T227" i="11"/>
  <c r="L227" i="4"/>
  <c r="T228" i="11"/>
  <c r="L228" i="4"/>
  <c r="T229" i="11"/>
  <c r="L229" i="4"/>
  <c r="T230" i="11"/>
  <c r="L230" i="4"/>
  <c r="T231" i="11"/>
  <c r="L231" i="4"/>
  <c r="T232" i="11"/>
  <c r="L232" i="4"/>
  <c r="T233" i="11"/>
  <c r="L233" i="4"/>
  <c r="T234" i="11"/>
  <c r="L234" i="4"/>
  <c r="T235" i="11"/>
  <c r="L235" i="4"/>
  <c r="T236" i="11"/>
  <c r="L236" i="4"/>
  <c r="T237" i="11"/>
  <c r="L237" i="4"/>
  <c r="T238" i="11"/>
  <c r="L238" i="4"/>
  <c r="T239" i="11"/>
  <c r="L239" i="4"/>
  <c r="T240" i="11"/>
  <c r="L240" i="4"/>
  <c r="T241" i="11"/>
  <c r="L241" i="4"/>
  <c r="T242" i="11"/>
  <c r="L242" i="4"/>
  <c r="T243" i="11"/>
  <c r="L243" i="4"/>
  <c r="T244" i="11"/>
  <c r="L244" i="4"/>
  <c r="T245" i="11"/>
  <c r="L245" i="4"/>
  <c r="T246" i="11"/>
  <c r="L246" i="4"/>
  <c r="T247" i="11"/>
  <c r="L247" i="4"/>
  <c r="T248" i="11"/>
  <c r="L248" i="4"/>
  <c r="T249" i="11"/>
  <c r="L249" i="4"/>
  <c r="T250" i="11"/>
  <c r="L250" i="4"/>
  <c r="T251" i="11"/>
  <c r="L251" i="4"/>
  <c r="T252" i="11"/>
  <c r="L252" i="4"/>
  <c r="T253" i="11"/>
  <c r="L253" i="4"/>
  <c r="T254" i="11"/>
  <c r="L254" i="4"/>
  <c r="T255" i="11"/>
  <c r="L255" i="4"/>
  <c r="T256" i="11"/>
  <c r="L256" i="4"/>
  <c r="T257" i="11"/>
  <c r="L257" i="4"/>
  <c r="T258" i="11"/>
  <c r="L258" i="4"/>
  <c r="T259" i="11"/>
  <c r="L259" i="4"/>
  <c r="T260" i="11"/>
  <c r="L260" i="4"/>
  <c r="T261" i="11"/>
  <c r="L261" i="4"/>
  <c r="T262" i="11"/>
  <c r="L262" i="4"/>
  <c r="T263" i="11"/>
  <c r="L263" i="4"/>
  <c r="T264" i="11"/>
  <c r="L264" i="4"/>
  <c r="T265" i="11"/>
  <c r="L265" i="4"/>
  <c r="T266" i="11"/>
  <c r="L266" i="4"/>
  <c r="T267" i="11"/>
  <c r="L267" i="4"/>
  <c r="T268" i="11"/>
  <c r="L268" i="4"/>
  <c r="T269" i="11"/>
  <c r="L269" i="4"/>
  <c r="T270" i="11"/>
  <c r="L270" i="4"/>
  <c r="T271" i="11"/>
  <c r="L271" i="4"/>
  <c r="T272" i="11"/>
  <c r="L272" i="4"/>
  <c r="T273" i="11"/>
  <c r="L273" i="4"/>
  <c r="T274" i="11"/>
  <c r="L274" i="4"/>
  <c r="T275" i="11"/>
  <c r="L275" i="4"/>
  <c r="T276" i="11"/>
  <c r="L276" i="4"/>
  <c r="T277" i="11"/>
  <c r="L277" i="4"/>
  <c r="T278" i="11"/>
  <c r="L278" i="4"/>
  <c r="T279" i="11"/>
  <c r="L279" i="4"/>
  <c r="T280" i="11"/>
  <c r="L280" i="4"/>
  <c r="T281" i="11"/>
  <c r="L281" i="4"/>
  <c r="T282" i="11"/>
  <c r="L282" i="4"/>
  <c r="T283" i="11"/>
  <c r="L283" i="4"/>
  <c r="T284" i="11"/>
  <c r="L284" i="4"/>
  <c r="T285" i="11"/>
  <c r="L285" i="4"/>
  <c r="T286" i="11"/>
  <c r="L286" i="4"/>
  <c r="T287" i="11"/>
  <c r="L287" i="4"/>
  <c r="T288" i="11"/>
  <c r="L288" i="4"/>
  <c r="T289" i="11"/>
  <c r="L289" i="4"/>
  <c r="T290" i="11"/>
  <c r="L290" i="4"/>
  <c r="T291" i="11"/>
  <c r="L291" i="4"/>
  <c r="T292" i="11"/>
  <c r="L292" i="4"/>
  <c r="T293" i="11"/>
  <c r="L293" i="4"/>
  <c r="T294" i="11"/>
  <c r="L294" i="4"/>
  <c r="T295" i="11"/>
  <c r="L296" i="4"/>
  <c r="T296" i="11"/>
  <c r="L295" i="4"/>
  <c r="T297" i="11"/>
  <c r="L297" i="4"/>
  <c r="T298" i="11"/>
  <c r="L298" i="4"/>
  <c r="T299" i="11"/>
  <c r="L299" i="4"/>
  <c r="T300" i="11"/>
  <c r="L300" i="4"/>
  <c r="T301" i="11"/>
  <c r="L301" i="4"/>
  <c r="T302" i="11"/>
  <c r="L302" i="4"/>
  <c r="T303" i="11"/>
  <c r="L303" i="4"/>
  <c r="T304" i="11"/>
  <c r="L304" i="4"/>
  <c r="T305" i="11"/>
  <c r="L305" i="4"/>
  <c r="T306" i="11"/>
  <c r="L306" i="4"/>
  <c r="T307" i="11"/>
  <c r="L307" i="4"/>
  <c r="T308" i="11"/>
  <c r="L308" i="4"/>
  <c r="T309" i="11"/>
  <c r="L309" i="4"/>
  <c r="T310" i="11"/>
  <c r="L310" i="4"/>
  <c r="T311" i="11"/>
  <c r="L311" i="4"/>
  <c r="T312" i="11"/>
  <c r="L312" i="4"/>
  <c r="T313" i="11"/>
  <c r="L313" i="4"/>
  <c r="T314" i="11"/>
  <c r="L314" i="4"/>
  <c r="T315" i="11"/>
  <c r="L315" i="4"/>
  <c r="T316" i="11"/>
  <c r="L316" i="4"/>
  <c r="T317" i="11"/>
  <c r="L317" i="4"/>
  <c r="T318" i="11"/>
  <c r="L318" i="4"/>
  <c r="T319" i="11"/>
  <c r="L319" i="4"/>
  <c r="T320" i="11"/>
  <c r="L320" i="4"/>
  <c r="T321" i="11"/>
  <c r="L321" i="4"/>
  <c r="T322" i="11"/>
  <c r="L322" i="4"/>
  <c r="T323" i="11"/>
  <c r="L323" i="4"/>
  <c r="T324" i="11"/>
  <c r="L324" i="4"/>
  <c r="T325" i="11"/>
  <c r="L326" i="4"/>
  <c r="T326" i="11"/>
  <c r="L325" i="4"/>
  <c r="T327" i="11"/>
  <c r="L327" i="4"/>
  <c r="T328" i="11"/>
  <c r="L329" i="4"/>
  <c r="T329" i="11"/>
  <c r="L330" i="4"/>
  <c r="T330" i="11"/>
  <c r="L331" i="4"/>
  <c r="T331" i="11"/>
  <c r="L332" i="4"/>
  <c r="T332" i="11"/>
  <c r="L333" i="4"/>
  <c r="T333" i="11"/>
  <c r="L334" i="4"/>
  <c r="T334" i="11"/>
  <c r="L335" i="4"/>
  <c r="T335" i="11"/>
  <c r="L336" i="4"/>
  <c r="T336" i="11"/>
  <c r="L337" i="4"/>
  <c r="T337" i="11"/>
  <c r="L339" i="4"/>
  <c r="T338" i="11"/>
  <c r="L338" i="4"/>
  <c r="T339" i="11"/>
  <c r="L340" i="4"/>
  <c r="T340" i="11"/>
  <c r="L341" i="4"/>
  <c r="T341" i="11"/>
  <c r="L342" i="4"/>
  <c r="T342" i="11"/>
  <c r="L343" i="4"/>
  <c r="T343" i="11"/>
  <c r="L344" i="4"/>
  <c r="T344" i="11"/>
  <c r="L345" i="4"/>
  <c r="T345" i="11"/>
  <c r="L346" i="4"/>
  <c r="T346" i="11"/>
  <c r="L347" i="4"/>
  <c r="T347" i="11"/>
  <c r="L348" i="4"/>
  <c r="T348" i="11"/>
  <c r="L349" i="4"/>
  <c r="T349" i="11"/>
  <c r="L350" i="4"/>
  <c r="T350" i="11"/>
  <c r="L351" i="4"/>
  <c r="T351" i="11"/>
  <c r="L352" i="4"/>
  <c r="T352" i="11"/>
  <c r="L353" i="4"/>
  <c r="T353" i="11"/>
  <c r="L354" i="4"/>
  <c r="T354" i="11"/>
  <c r="L328" i="4"/>
  <c r="T355" i="11"/>
  <c r="L355" i="4"/>
  <c r="T356" i="11"/>
  <c r="L356" i="4"/>
  <c r="T357" i="11"/>
  <c r="L357" i="4"/>
  <c r="T358" i="11"/>
  <c r="L358" i="4"/>
  <c r="T359" i="11"/>
  <c r="L359" i="4"/>
  <c r="T360" i="11"/>
  <c r="L360" i="4"/>
  <c r="T361" i="11"/>
  <c r="L361" i="4"/>
  <c r="T362" i="11"/>
  <c r="L362" i="4"/>
  <c r="T363" i="11"/>
  <c r="L364" i="4"/>
  <c r="T364" i="11"/>
  <c r="L363" i="4"/>
  <c r="T365" i="11"/>
  <c r="L366" i="4"/>
  <c r="T366" i="11"/>
  <c r="L367" i="4"/>
  <c r="T367" i="11"/>
  <c r="L368" i="4"/>
  <c r="T368" i="11"/>
  <c r="L369" i="4"/>
  <c r="T369" i="11"/>
  <c r="L370" i="4"/>
  <c r="T370" i="11"/>
  <c r="L365" i="4"/>
  <c r="T371" i="11"/>
  <c r="L371" i="4"/>
  <c r="T372" i="11"/>
  <c r="L372" i="4"/>
  <c r="T373" i="11"/>
  <c r="L373" i="4"/>
  <c r="T374" i="11"/>
  <c r="L374" i="4"/>
  <c r="T375" i="11"/>
  <c r="L375" i="4"/>
  <c r="T376" i="11"/>
  <c r="L376" i="4"/>
  <c r="T377" i="11"/>
  <c r="L377" i="4"/>
  <c r="T378" i="11"/>
  <c r="L378" i="4"/>
  <c r="T379" i="11"/>
  <c r="L379" i="4"/>
  <c r="T380" i="11"/>
  <c r="L380" i="4"/>
  <c r="T381" i="11"/>
  <c r="L381" i="4"/>
  <c r="T382" i="11"/>
  <c r="L382" i="4"/>
  <c r="T383" i="11"/>
  <c r="L383" i="4"/>
  <c r="T384" i="11"/>
  <c r="L384" i="4"/>
  <c r="T385" i="11"/>
  <c r="L386" i="4"/>
  <c r="T386" i="11"/>
  <c r="L387" i="4"/>
  <c r="T387" i="11"/>
  <c r="L388" i="4"/>
  <c r="T388" i="11"/>
  <c r="L389" i="4"/>
  <c r="T389" i="11"/>
  <c r="L385" i="4"/>
  <c r="T390" i="11"/>
  <c r="L390" i="4"/>
  <c r="T391" i="11"/>
  <c r="L391" i="4"/>
  <c r="T392" i="11"/>
  <c r="L392" i="4"/>
  <c r="T393" i="11"/>
  <c r="L393" i="4"/>
  <c r="T394" i="11"/>
  <c r="L394" i="4"/>
  <c r="T395" i="11"/>
  <c r="L395" i="4"/>
  <c r="T396" i="11"/>
  <c r="L396" i="4"/>
  <c r="T397" i="11"/>
  <c r="L397" i="4"/>
  <c r="T398" i="11"/>
  <c r="L398" i="4"/>
  <c r="T399" i="11"/>
  <c r="L399" i="4"/>
  <c r="T400" i="11"/>
  <c r="L400" i="4"/>
  <c r="T401" i="11"/>
  <c r="L401" i="4"/>
  <c r="T402" i="11"/>
  <c r="L402" i="4"/>
  <c r="T403" i="11"/>
  <c r="L403" i="4"/>
  <c r="T404" i="11"/>
  <c r="L404" i="4"/>
  <c r="T405" i="11"/>
  <c r="L405" i="4"/>
  <c r="T406" i="11"/>
  <c r="L406" i="4"/>
  <c r="T407" i="11"/>
  <c r="L407" i="4"/>
  <c r="T408" i="11"/>
  <c r="L408" i="4"/>
  <c r="T409" i="11"/>
  <c r="L409" i="4"/>
  <c r="T410" i="11"/>
  <c r="L410" i="4"/>
  <c r="T411" i="11"/>
  <c r="L411" i="4"/>
  <c r="T412" i="11"/>
  <c r="L412" i="4"/>
  <c r="T413" i="11"/>
  <c r="L413" i="4"/>
  <c r="T414" i="11"/>
  <c r="L414" i="4"/>
  <c r="T415" i="11"/>
  <c r="L415" i="4"/>
  <c r="T416" i="11"/>
  <c r="L416" i="4"/>
  <c r="T417" i="11"/>
  <c r="L417" i="4"/>
  <c r="T418" i="11"/>
  <c r="L418" i="4"/>
  <c r="T419" i="11"/>
  <c r="L419" i="4"/>
  <c r="T420" i="11"/>
  <c r="L420" i="4"/>
  <c r="T421" i="11"/>
  <c r="L421" i="4"/>
  <c r="T422" i="11"/>
  <c r="L422" i="4"/>
  <c r="T423" i="11"/>
  <c r="L423" i="4"/>
  <c r="T424" i="11"/>
  <c r="L424" i="4"/>
  <c r="T425" i="11"/>
  <c r="L425" i="4"/>
  <c r="T426" i="11"/>
  <c r="L426" i="4"/>
  <c r="T427" i="11"/>
  <c r="L427" i="4"/>
  <c r="T428" i="11"/>
  <c r="L428" i="4"/>
  <c r="T429" i="11"/>
  <c r="L429" i="4"/>
  <c r="T430" i="11"/>
  <c r="L430" i="4"/>
  <c r="T431" i="11"/>
  <c r="L431" i="4"/>
  <c r="T432" i="11"/>
  <c r="L432" i="4"/>
  <c r="T433" i="11"/>
  <c r="L433" i="4"/>
  <c r="T434" i="11"/>
  <c r="L434" i="4"/>
  <c r="T435" i="11"/>
  <c r="L435" i="4"/>
  <c r="T436" i="11"/>
  <c r="L436" i="4"/>
  <c r="T437" i="11"/>
  <c r="L437" i="4"/>
  <c r="T438" i="11"/>
  <c r="L438" i="4"/>
  <c r="T439" i="11"/>
  <c r="L439" i="4"/>
  <c r="T440" i="11"/>
  <c r="L440" i="4"/>
  <c r="T441" i="11"/>
  <c r="L441" i="4"/>
  <c r="T442" i="11"/>
  <c r="L442" i="4"/>
  <c r="T443" i="11"/>
  <c r="L443" i="4"/>
  <c r="T444" i="11"/>
  <c r="L444" i="4"/>
  <c r="T445" i="11"/>
  <c r="L445" i="4"/>
  <c r="T446" i="11"/>
  <c r="L446" i="4"/>
  <c r="T447" i="11"/>
  <c r="L447" i="4"/>
  <c r="T448" i="11"/>
  <c r="L448" i="4"/>
  <c r="T449" i="11"/>
  <c r="L449" i="4"/>
  <c r="T450" i="11"/>
  <c r="L450" i="4"/>
  <c r="T451" i="11"/>
  <c r="L451" i="4"/>
  <c r="T452" i="11"/>
  <c r="L452" i="4"/>
  <c r="T453" i="11"/>
  <c r="L453" i="4"/>
  <c r="T454" i="11"/>
  <c r="L454" i="4"/>
  <c r="T455" i="11"/>
  <c r="L455" i="4"/>
  <c r="T456" i="11"/>
  <c r="L456" i="4"/>
  <c r="T457" i="11"/>
  <c r="L457" i="4"/>
  <c r="S260" i="11"/>
  <c r="S14"/>
  <c r="L349" i="3"/>
  <c r="S334" i="11"/>
  <c r="S230"/>
  <c r="S366"/>
  <c r="L127" i="3"/>
  <c r="L16"/>
  <c r="L163"/>
  <c r="L149"/>
  <c r="L189"/>
  <c r="L320"/>
  <c r="L125"/>
  <c r="L430"/>
  <c r="L71"/>
  <c r="S436" i="11"/>
  <c r="S36"/>
  <c r="S220"/>
  <c r="L45" i="3"/>
  <c r="L93"/>
  <c r="S254" i="11"/>
  <c r="S398"/>
  <c r="L191" i="3"/>
  <c r="L288"/>
  <c r="S302" i="11"/>
  <c r="S270"/>
  <c r="L252" i="3"/>
  <c r="S372" i="11"/>
  <c r="L12" i="3"/>
  <c r="S70" i="11"/>
  <c r="S102"/>
  <c r="S158"/>
  <c r="S198"/>
  <c r="L246" i="3"/>
  <c r="S104" i="11"/>
  <c r="S160"/>
  <c r="L75" i="3"/>
  <c r="S184" i="11"/>
  <c r="L292" i="3"/>
  <c r="L324"/>
  <c r="L404"/>
  <c r="S84" i="11"/>
  <c r="S256"/>
  <c r="L345" i="3"/>
  <c r="S384" i="11"/>
  <c r="L147" i="3"/>
  <c r="S188" i="11"/>
  <c r="S30"/>
  <c r="L61" i="3"/>
  <c r="L85"/>
  <c r="L117"/>
  <c r="L181"/>
  <c r="S214" i="11"/>
  <c r="S238"/>
  <c r="S278"/>
  <c r="S310"/>
  <c r="S342"/>
  <c r="S374"/>
  <c r="S406"/>
  <c r="L438" i="3"/>
  <c r="L32"/>
  <c r="L224"/>
  <c r="S312" i="11"/>
  <c r="L400" i="3"/>
  <c r="L203"/>
  <c r="S134" i="11"/>
  <c r="S20"/>
  <c r="L151" i="3"/>
  <c r="S316" i="11"/>
  <c r="S396"/>
  <c r="S416"/>
  <c r="L51" i="3"/>
  <c r="L248"/>
  <c r="L376"/>
  <c r="L228"/>
  <c r="S54" i="11"/>
  <c r="S166"/>
  <c r="L262" i="3"/>
  <c r="L294"/>
  <c r="L325"/>
  <c r="L358"/>
  <c r="L390"/>
  <c r="S422" i="11"/>
  <c r="S454"/>
  <c r="S208"/>
  <c r="M129" i="10"/>
  <c r="N129" s="1"/>
  <c r="M351"/>
  <c r="N351" s="1"/>
  <c r="M415"/>
  <c r="N415" s="1"/>
  <c r="M217"/>
  <c r="N217" s="1"/>
  <c r="M105"/>
  <c r="N105" s="1"/>
  <c r="M193"/>
  <c r="N193" s="1"/>
  <c r="M321"/>
  <c r="N321" s="1"/>
  <c r="S172" i="11"/>
  <c r="S146"/>
  <c r="S178"/>
  <c r="M62" i="10"/>
  <c r="N62" s="1"/>
  <c r="M190"/>
  <c r="N190" s="1"/>
  <c r="M334"/>
  <c r="N334" s="1"/>
  <c r="M30"/>
  <c r="N30" s="1"/>
  <c r="M286"/>
  <c r="N286" s="1"/>
  <c r="M335"/>
  <c r="N335" s="1"/>
  <c r="M343"/>
  <c r="N343" s="1"/>
  <c r="M383"/>
  <c r="N383" s="1"/>
  <c r="M391"/>
  <c r="N391" s="1"/>
  <c r="M439"/>
  <c r="N439" s="1"/>
  <c r="M17"/>
  <c r="N17" s="1"/>
  <c r="M97"/>
  <c r="N97" s="1"/>
  <c r="M113"/>
  <c r="N113" s="1"/>
  <c r="M345"/>
  <c r="N345" s="1"/>
  <c r="S138" i="11"/>
  <c r="S170"/>
  <c r="S44"/>
  <c r="P344" i="10"/>
  <c r="P360"/>
  <c r="P278"/>
  <c r="P356"/>
  <c r="P324"/>
  <c r="P342"/>
  <c r="P359"/>
  <c r="M61"/>
  <c r="N61" s="1"/>
  <c r="M201"/>
  <c r="N201" s="1"/>
  <c r="M88"/>
  <c r="N88" s="1"/>
  <c r="M152"/>
  <c r="N152" s="1"/>
  <c r="M248"/>
  <c r="N248" s="1"/>
  <c r="M280"/>
  <c r="N280" s="1"/>
  <c r="M376"/>
  <c r="N376" s="1"/>
  <c r="M456"/>
  <c r="N456" s="1"/>
  <c r="M377"/>
  <c r="N377" s="1"/>
  <c r="P326"/>
  <c r="S124" i="11"/>
  <c r="S284"/>
  <c r="S364"/>
  <c r="S432"/>
  <c r="S132"/>
  <c r="S280"/>
  <c r="S352"/>
  <c r="S22"/>
  <c r="S38"/>
  <c r="S78"/>
  <c r="S110"/>
  <c r="S142"/>
  <c r="S174"/>
  <c r="S206"/>
  <c r="S222"/>
  <c r="S286"/>
  <c r="S318"/>
  <c r="S350"/>
  <c r="S382"/>
  <c r="L414" i="3"/>
  <c r="L446"/>
  <c r="S56" i="11"/>
  <c r="S88"/>
  <c r="S120"/>
  <c r="M145" i="10"/>
  <c r="N145" s="1"/>
  <c r="M165"/>
  <c r="N165" s="1"/>
  <c r="M197"/>
  <c r="N197" s="1"/>
  <c r="M293"/>
  <c r="N293" s="1"/>
  <c r="M325"/>
  <c r="N325" s="1"/>
  <c r="M401"/>
  <c r="N401" s="1"/>
  <c r="M421"/>
  <c r="N421" s="1"/>
  <c r="P268"/>
  <c r="P276"/>
  <c r="S456" i="11"/>
  <c r="S428"/>
  <c r="P343" i="10"/>
  <c r="M356"/>
  <c r="N356" s="1"/>
  <c r="M13"/>
  <c r="N13" s="1"/>
  <c r="S18" i="11"/>
  <c r="S242"/>
  <c r="S40"/>
  <c r="S68"/>
  <c r="S26"/>
  <c r="S58"/>
  <c r="S218"/>
  <c r="S250"/>
  <c r="S236"/>
  <c r="S50"/>
  <c r="S210"/>
  <c r="M65" i="10"/>
  <c r="N65" s="1"/>
  <c r="P252"/>
  <c r="P264"/>
  <c r="P292"/>
  <c r="P312"/>
  <c r="P328"/>
  <c r="S240" i="11"/>
  <c r="S34"/>
  <c r="S66"/>
  <c r="S226"/>
  <c r="S258"/>
  <c r="M41" i="10"/>
  <c r="N41" s="1"/>
  <c r="M249"/>
  <c r="N249" s="1"/>
  <c r="P308"/>
  <c r="S420" i="11"/>
  <c r="S448"/>
  <c r="M53" i="10"/>
  <c r="N53" s="1"/>
  <c r="M85"/>
  <c r="N85" s="1"/>
  <c r="M149"/>
  <c r="N149" s="1"/>
  <c r="M373"/>
  <c r="N373" s="1"/>
  <c r="P296"/>
  <c r="P310"/>
  <c r="S60" i="11"/>
  <c r="S92"/>
  <c r="S216"/>
  <c r="S244"/>
  <c r="S276"/>
  <c r="S308"/>
  <c r="S340"/>
  <c r="S356"/>
  <c r="S388"/>
  <c r="S444"/>
  <c r="S116"/>
  <c r="S168"/>
  <c r="S232"/>
  <c r="S264"/>
  <c r="S296"/>
  <c r="S328"/>
  <c r="S360"/>
  <c r="S392"/>
  <c r="S408"/>
  <c r="S180"/>
  <c r="S196"/>
  <c r="S212"/>
  <c r="S48"/>
  <c r="S64"/>
  <c r="S80"/>
  <c r="S96"/>
  <c r="S112"/>
  <c r="S144"/>
  <c r="S176"/>
  <c r="P420" i="10"/>
  <c r="M40"/>
  <c r="N40" s="1"/>
  <c r="M136"/>
  <c r="N136" s="1"/>
  <c r="M168"/>
  <c r="N168" s="1"/>
  <c r="M232"/>
  <c r="N232" s="1"/>
  <c r="M264"/>
  <c r="N264" s="1"/>
  <c r="M368"/>
  <c r="N368" s="1"/>
  <c r="M424"/>
  <c r="N424" s="1"/>
  <c r="M448"/>
  <c r="N448" s="1"/>
  <c r="J8" i="3"/>
  <c r="L8" s="1"/>
  <c r="F8" i="12" s="1"/>
  <c r="S8" s="1"/>
  <c r="F8" i="10"/>
  <c r="S8" s="1"/>
  <c r="S424" i="11"/>
  <c r="M245" i="10"/>
  <c r="N245" s="1"/>
  <c r="P257"/>
  <c r="S440" i="11"/>
  <c r="S412"/>
  <c r="M266" i="10"/>
  <c r="N266" s="1"/>
  <c r="M314"/>
  <c r="N314" s="1"/>
  <c r="P379"/>
  <c r="P339"/>
  <c r="M117"/>
  <c r="N117" s="1"/>
  <c r="P248"/>
  <c r="P294"/>
  <c r="P260"/>
  <c r="P434"/>
  <c r="P249"/>
  <c r="P265"/>
  <c r="P306"/>
  <c r="L375" i="2"/>
  <c r="M337" i="10"/>
  <c r="N337" s="1"/>
  <c r="P341"/>
  <c r="R415" i="11"/>
  <c r="L311" i="2"/>
  <c r="R351" i="11"/>
  <c r="L230" i="2"/>
  <c r="R373" i="10"/>
  <c r="M328"/>
  <c r="N328" s="1"/>
  <c r="O328" s="1"/>
  <c r="P309"/>
  <c r="M89"/>
  <c r="N89" s="1"/>
  <c r="M95"/>
  <c r="N95" s="1"/>
  <c r="P295"/>
  <c r="P289"/>
  <c r="P225"/>
  <c r="M169"/>
  <c r="N169" s="1"/>
  <c r="M297"/>
  <c r="N297" s="1"/>
  <c r="O297" s="1"/>
  <c r="L101" i="2"/>
  <c r="R9" i="10"/>
  <c r="P64"/>
  <c r="P279"/>
  <c r="L439" i="2"/>
  <c r="R287" i="11"/>
  <c r="R398"/>
  <c r="R424" i="10"/>
  <c r="R456"/>
  <c r="P419"/>
  <c r="M372"/>
  <c r="N372" s="1"/>
  <c r="O372" s="1"/>
  <c r="M185"/>
  <c r="N185" s="1"/>
  <c r="O185" s="1"/>
  <c r="P16"/>
  <c r="P48"/>
  <c r="P253"/>
  <c r="P327"/>
  <c r="M213"/>
  <c r="N213" s="1"/>
  <c r="O213" s="1"/>
  <c r="P430"/>
  <c r="R249"/>
  <c r="R264"/>
  <c r="R201"/>
  <c r="R88"/>
  <c r="R232"/>
  <c r="R280"/>
  <c r="P77"/>
  <c r="P13"/>
  <c r="M184"/>
  <c r="N184" s="1"/>
  <c r="M109"/>
  <c r="N109" s="1"/>
  <c r="O109" s="1"/>
  <c r="M392"/>
  <c r="N392" s="1"/>
  <c r="M352"/>
  <c r="N352" s="1"/>
  <c r="M384"/>
  <c r="N384" s="1"/>
  <c r="R40"/>
  <c r="R377"/>
  <c r="M380"/>
  <c r="N380" s="1"/>
  <c r="O380" s="1"/>
  <c r="M216"/>
  <c r="N216" s="1"/>
  <c r="M408"/>
  <c r="N408" s="1"/>
  <c r="R356"/>
  <c r="M364"/>
  <c r="N364" s="1"/>
  <c r="M444"/>
  <c r="N444" s="1"/>
  <c r="R265"/>
  <c r="M441"/>
  <c r="N441" s="1"/>
  <c r="P88"/>
  <c r="P357"/>
  <c r="R13"/>
  <c r="M141"/>
  <c r="N141" s="1"/>
  <c r="O141" s="1"/>
  <c r="M353"/>
  <c r="N353" s="1"/>
  <c r="R105"/>
  <c r="M277"/>
  <c r="N277" s="1"/>
  <c r="O277" s="1"/>
  <c r="M309"/>
  <c r="N309" s="1"/>
  <c r="O309" s="1"/>
  <c r="M341"/>
  <c r="N341" s="1"/>
  <c r="M437"/>
  <c r="N437" s="1"/>
  <c r="M106"/>
  <c r="N106" s="1"/>
  <c r="L335" i="2"/>
  <c r="R17" i="10"/>
  <c r="R41"/>
  <c r="R205"/>
  <c r="R433"/>
  <c r="P307"/>
  <c r="M273"/>
  <c r="N273" s="1"/>
  <c r="O273" s="1"/>
  <c r="M413"/>
  <c r="N413" s="1"/>
  <c r="L165" i="2"/>
  <c r="R217" i="10"/>
  <c r="R285"/>
  <c r="R321"/>
  <c r="R333"/>
  <c r="P293"/>
  <c r="P325"/>
  <c r="P297"/>
  <c r="P329"/>
  <c r="M45"/>
  <c r="N45" s="1"/>
  <c r="M241"/>
  <c r="N241" s="1"/>
  <c r="O241" s="1"/>
  <c r="M317"/>
  <c r="N317" s="1"/>
  <c r="L189" i="2"/>
  <c r="R190" i="11"/>
  <c r="L222" i="2"/>
  <c r="R222" i="11"/>
  <c r="R152" i="10"/>
  <c r="R368"/>
  <c r="P53"/>
  <c r="P197"/>
  <c r="P69"/>
  <c r="P80"/>
  <c r="P93"/>
  <c r="P109"/>
  <c r="P125"/>
  <c r="P61"/>
  <c r="P323"/>
  <c r="P363"/>
  <c r="M200"/>
  <c r="N200" s="1"/>
  <c r="O200" s="1"/>
  <c r="M400"/>
  <c r="N400" s="1"/>
  <c r="O400" s="1"/>
  <c r="M360"/>
  <c r="N360" s="1"/>
  <c r="O360" s="1"/>
  <c r="M396"/>
  <c r="N396" s="1"/>
  <c r="M348"/>
  <c r="N348" s="1"/>
  <c r="M122"/>
  <c r="N122" s="1"/>
  <c r="M20"/>
  <c r="N20" s="1"/>
  <c r="M84"/>
  <c r="N84" s="1"/>
  <c r="M140"/>
  <c r="N140" s="1"/>
  <c r="M148"/>
  <c r="N148" s="1"/>
  <c r="M236"/>
  <c r="N236" s="1"/>
  <c r="M268"/>
  <c r="N268" s="1"/>
  <c r="M276"/>
  <c r="N276" s="1"/>
  <c r="M300"/>
  <c r="N300" s="1"/>
  <c r="M308"/>
  <c r="N308" s="1"/>
  <c r="M15"/>
  <c r="N15" s="1"/>
  <c r="M55"/>
  <c r="N55" s="1"/>
  <c r="M63"/>
  <c r="N63" s="1"/>
  <c r="M71"/>
  <c r="N71" s="1"/>
  <c r="M103"/>
  <c r="N103" s="1"/>
  <c r="L157" i="2"/>
  <c r="R158" i="11"/>
  <c r="R168" i="10"/>
  <c r="P85"/>
  <c r="P101"/>
  <c r="P117"/>
  <c r="P37"/>
  <c r="P21"/>
  <c r="M440"/>
  <c r="N440" s="1"/>
  <c r="M412"/>
  <c r="N412" s="1"/>
  <c r="M404"/>
  <c r="N404" s="1"/>
  <c r="M388"/>
  <c r="N388" s="1"/>
  <c r="M428"/>
  <c r="N428" s="1"/>
  <c r="P269"/>
  <c r="P386"/>
  <c r="P450"/>
  <c r="M110"/>
  <c r="N110" s="1"/>
  <c r="M22"/>
  <c r="N22" s="1"/>
  <c r="M70"/>
  <c r="N70" s="1"/>
  <c r="M68"/>
  <c r="N68" s="1"/>
  <c r="M80"/>
  <c r="N80" s="1"/>
  <c r="M100"/>
  <c r="N100" s="1"/>
  <c r="M124"/>
  <c r="N124" s="1"/>
  <c r="M156"/>
  <c r="N156" s="1"/>
  <c r="M164"/>
  <c r="N164" s="1"/>
  <c r="M196"/>
  <c r="N196" s="1"/>
  <c r="M240"/>
  <c r="N240" s="1"/>
  <c r="M252"/>
  <c r="N252" s="1"/>
  <c r="M260"/>
  <c r="N260" s="1"/>
  <c r="M284"/>
  <c r="N284" s="1"/>
  <c r="M292"/>
  <c r="N292" s="1"/>
  <c r="M304"/>
  <c r="N304" s="1"/>
  <c r="M336"/>
  <c r="N336" s="1"/>
  <c r="M35"/>
  <c r="N35" s="1"/>
  <c r="M43"/>
  <c r="N43" s="1"/>
  <c r="M67"/>
  <c r="N67" s="1"/>
  <c r="M83"/>
  <c r="N83" s="1"/>
  <c r="M91"/>
  <c r="N91" s="1"/>
  <c r="M99"/>
  <c r="N99" s="1"/>
  <c r="M107"/>
  <c r="N107" s="1"/>
  <c r="M123"/>
  <c r="N123" s="1"/>
  <c r="M139"/>
  <c r="N139" s="1"/>
  <c r="M155"/>
  <c r="N155" s="1"/>
  <c r="M171"/>
  <c r="N171" s="1"/>
  <c r="M179"/>
  <c r="N179" s="1"/>
  <c r="M203"/>
  <c r="N203" s="1"/>
  <c r="M211"/>
  <c r="N211" s="1"/>
  <c r="M227"/>
  <c r="N227" s="1"/>
  <c r="M243"/>
  <c r="N243" s="1"/>
  <c r="M283"/>
  <c r="N283" s="1"/>
  <c r="M323"/>
  <c r="N323" s="1"/>
  <c r="M347"/>
  <c r="N347" s="1"/>
  <c r="M403"/>
  <c r="N403" s="1"/>
  <c r="M419"/>
  <c r="N419" s="1"/>
  <c r="M427"/>
  <c r="N427" s="1"/>
  <c r="M435"/>
  <c r="N435" s="1"/>
  <c r="M451"/>
  <c r="N451" s="1"/>
  <c r="P403"/>
  <c r="R61"/>
  <c r="R245"/>
  <c r="R248"/>
  <c r="P29"/>
  <c r="P273"/>
  <c r="P96"/>
  <c r="P32"/>
  <c r="P40"/>
  <c r="P54"/>
  <c r="P311"/>
  <c r="P441"/>
  <c r="M56"/>
  <c r="N56" s="1"/>
  <c r="M432"/>
  <c r="N432" s="1"/>
  <c r="O432" s="1"/>
  <c r="M257"/>
  <c r="N257" s="1"/>
  <c r="O257" s="1"/>
  <c r="M296"/>
  <c r="N296" s="1"/>
  <c r="M120"/>
  <c r="N120" s="1"/>
  <c r="M449"/>
  <c r="N449" s="1"/>
  <c r="M29"/>
  <c r="N29" s="1"/>
  <c r="M233"/>
  <c r="N233" s="1"/>
  <c r="M385"/>
  <c r="N385" s="1"/>
  <c r="M24"/>
  <c r="N24" s="1"/>
  <c r="M269"/>
  <c r="N269" s="1"/>
  <c r="M104"/>
  <c r="N104" s="1"/>
  <c r="M25"/>
  <c r="N25" s="1"/>
  <c r="M93"/>
  <c r="N93" s="1"/>
  <c r="P405"/>
  <c r="M142"/>
  <c r="N142" s="1"/>
  <c r="M114"/>
  <c r="N114" s="1"/>
  <c r="M130"/>
  <c r="N130" s="1"/>
  <c r="M162"/>
  <c r="N162" s="1"/>
  <c r="M194"/>
  <c r="N194" s="1"/>
  <c r="M258"/>
  <c r="N258" s="1"/>
  <c r="M274"/>
  <c r="N274" s="1"/>
  <c r="M306"/>
  <c r="N306" s="1"/>
  <c r="M346"/>
  <c r="N346" s="1"/>
  <c r="M370"/>
  <c r="N370" s="1"/>
  <c r="M378"/>
  <c r="N378" s="1"/>
  <c r="M402"/>
  <c r="N402" s="1"/>
  <c r="M434"/>
  <c r="N434" s="1"/>
  <c r="M442"/>
  <c r="N442" s="1"/>
  <c r="M32"/>
  <c r="N32" s="1"/>
  <c r="M64"/>
  <c r="N64" s="1"/>
  <c r="M160"/>
  <c r="N160" s="1"/>
  <c r="M224"/>
  <c r="N224" s="1"/>
  <c r="M288"/>
  <c r="N288" s="1"/>
  <c r="M320"/>
  <c r="N320" s="1"/>
  <c r="M111"/>
  <c r="N111" s="1"/>
  <c r="M119"/>
  <c r="N119" s="1"/>
  <c r="M159"/>
  <c r="N159" s="1"/>
  <c r="M167"/>
  <c r="N167" s="1"/>
  <c r="M183"/>
  <c r="N183" s="1"/>
  <c r="M199"/>
  <c r="N199" s="1"/>
  <c r="M207"/>
  <c r="N207" s="1"/>
  <c r="M215"/>
  <c r="N215" s="1"/>
  <c r="P375"/>
  <c r="M457"/>
  <c r="N457" s="1"/>
  <c r="R345"/>
  <c r="M21"/>
  <c r="N21" s="1"/>
  <c r="O21" s="1"/>
  <c r="M301"/>
  <c r="N301" s="1"/>
  <c r="M161"/>
  <c r="N161" s="1"/>
  <c r="M417"/>
  <c r="N417" s="1"/>
  <c r="P275"/>
  <c r="M57"/>
  <c r="N57" s="1"/>
  <c r="R125"/>
  <c r="R136"/>
  <c r="R376"/>
  <c r="P337"/>
  <c r="R53"/>
  <c r="R448"/>
  <c r="P76"/>
  <c r="P45"/>
  <c r="P321"/>
  <c r="P118"/>
  <c r="M173"/>
  <c r="N173" s="1"/>
  <c r="M344"/>
  <c r="N344" s="1"/>
  <c r="M289"/>
  <c r="N289" s="1"/>
  <c r="M312"/>
  <c r="N312" s="1"/>
  <c r="M77"/>
  <c r="N77" s="1"/>
  <c r="M405"/>
  <c r="N405" s="1"/>
  <c r="P365"/>
  <c r="M365"/>
  <c r="N365" s="1"/>
  <c r="P349"/>
  <c r="P378"/>
  <c r="P182"/>
  <c r="P286"/>
  <c r="L455" i="2"/>
  <c r="R455" i="11"/>
  <c r="L121" i="2"/>
  <c r="R122" i="11"/>
  <c r="R31"/>
  <c r="L31" i="2"/>
  <c r="L54"/>
  <c r="R55" i="11"/>
  <c r="L86" i="2"/>
  <c r="R87" i="11"/>
  <c r="L122" i="2"/>
  <c r="R123" i="11"/>
  <c r="L154" i="2"/>
  <c r="R155" i="11"/>
  <c r="L178" i="2"/>
  <c r="R179" i="11"/>
  <c r="L195" i="2"/>
  <c r="R195" i="11"/>
  <c r="L219" i="2"/>
  <c r="R219" i="11"/>
  <c r="L235" i="2"/>
  <c r="R235" i="11"/>
  <c r="L259" i="2"/>
  <c r="R259" i="11"/>
  <c r="L291" i="2"/>
  <c r="R291" i="11"/>
  <c r="L323" i="2"/>
  <c r="R323" i="11"/>
  <c r="L371" i="2"/>
  <c r="R371" i="11"/>
  <c r="L419" i="2"/>
  <c r="R419" i="11"/>
  <c r="L367" i="2"/>
  <c r="R366" i="11"/>
  <c r="L296" i="2"/>
  <c r="R295" i="11"/>
  <c r="L136" i="2"/>
  <c r="R137" i="11"/>
  <c r="L12" i="2"/>
  <c r="R12" i="11"/>
  <c r="L36" i="2"/>
  <c r="R36" i="11"/>
  <c r="L51" i="2"/>
  <c r="R52" i="11"/>
  <c r="L75" i="2"/>
  <c r="R76" i="11"/>
  <c r="L91" i="2"/>
  <c r="R92" i="11"/>
  <c r="L115" i="2"/>
  <c r="R116" i="11"/>
  <c r="L131" i="2"/>
  <c r="R132" i="11"/>
  <c r="L155" i="2"/>
  <c r="R156" i="11"/>
  <c r="L179" i="2"/>
  <c r="R180" i="11"/>
  <c r="L196" i="2"/>
  <c r="R196" i="11"/>
  <c r="L220" i="2"/>
  <c r="R220" i="11"/>
  <c r="L244" i="2"/>
  <c r="R244" i="11"/>
  <c r="L260" i="2"/>
  <c r="R260" i="11"/>
  <c r="L284" i="2"/>
  <c r="R284" i="11"/>
  <c r="L308" i="2"/>
  <c r="R308" i="11"/>
  <c r="L333" i="2"/>
  <c r="R332" i="11"/>
  <c r="L356" i="2"/>
  <c r="R356" i="11"/>
  <c r="L380" i="2"/>
  <c r="R380" i="11"/>
  <c r="L404" i="2"/>
  <c r="R404" i="11"/>
  <c r="L420" i="2"/>
  <c r="R420" i="11"/>
  <c r="L444" i="2"/>
  <c r="R444" i="11"/>
  <c r="L184" i="2"/>
  <c r="R185" i="11"/>
  <c r="L93" i="2"/>
  <c r="R94" i="11"/>
  <c r="L351" i="2"/>
  <c r="R350" i="11"/>
  <c r="L431" i="2"/>
  <c r="R431" i="11"/>
  <c r="L198" i="2"/>
  <c r="R198" i="11"/>
  <c r="L344" i="2"/>
  <c r="R343" i="11"/>
  <c r="L430" i="2"/>
  <c r="R430" i="11"/>
  <c r="L10" i="2"/>
  <c r="R10" i="11"/>
  <c r="L26" i="2"/>
  <c r="R26" i="11"/>
  <c r="L41" i="2"/>
  <c r="R42" i="11"/>
  <c r="L57" i="2"/>
  <c r="R58" i="11"/>
  <c r="L73" i="2"/>
  <c r="R74" i="11"/>
  <c r="L85" i="2"/>
  <c r="R86" i="11"/>
  <c r="L113" i="2"/>
  <c r="R114" i="11"/>
  <c r="L129" i="2"/>
  <c r="R130" i="11"/>
  <c r="L141" i="2"/>
  <c r="R142" i="11"/>
  <c r="L149" i="2"/>
  <c r="R150" i="11"/>
  <c r="L161" i="2"/>
  <c r="R162" i="11"/>
  <c r="L173" i="2"/>
  <c r="R174" i="11"/>
  <c r="L181" i="2"/>
  <c r="R182" i="11"/>
  <c r="L193" i="2"/>
  <c r="R194" i="11"/>
  <c r="L205" i="2"/>
  <c r="R206" i="11"/>
  <c r="L214" i="2"/>
  <c r="R214" i="11"/>
  <c r="L226" i="2"/>
  <c r="R226" i="11"/>
  <c r="L238" i="2"/>
  <c r="R238" i="11"/>
  <c r="L246" i="2"/>
  <c r="R246" i="11"/>
  <c r="L258" i="2"/>
  <c r="R258" i="11"/>
  <c r="L266" i="2"/>
  <c r="R266" i="11"/>
  <c r="L274" i="2"/>
  <c r="R274" i="11"/>
  <c r="L282" i="2"/>
  <c r="R282" i="11"/>
  <c r="L294" i="2"/>
  <c r="R294" i="11"/>
  <c r="L306" i="2"/>
  <c r="R306" i="11"/>
  <c r="L314" i="2"/>
  <c r="R314" i="11"/>
  <c r="L325" i="2"/>
  <c r="R326" i="11"/>
  <c r="L338" i="2"/>
  <c r="R338" i="11"/>
  <c r="L347" i="2"/>
  <c r="R346" i="11"/>
  <c r="L358" i="2"/>
  <c r="R358" i="11"/>
  <c r="L365" i="2"/>
  <c r="R370" i="11"/>
  <c r="L378" i="2"/>
  <c r="R378" i="11"/>
  <c r="L390" i="2"/>
  <c r="R390" i="11"/>
  <c r="L402" i="2"/>
  <c r="R402" i="11"/>
  <c r="L410" i="2"/>
  <c r="R410" i="11"/>
  <c r="L422" i="2"/>
  <c r="R422" i="11"/>
  <c r="L434" i="2"/>
  <c r="R434" i="11"/>
  <c r="L442" i="2"/>
  <c r="R442" i="11"/>
  <c r="L454" i="2"/>
  <c r="R454" i="11"/>
  <c r="L254" i="2"/>
  <c r="R254" i="11"/>
  <c r="L359" i="2"/>
  <c r="R359" i="11"/>
  <c r="L446" i="2"/>
  <c r="R446" i="11"/>
  <c r="L45" i="2"/>
  <c r="R46" i="11"/>
  <c r="L25" i="2"/>
  <c r="R25" i="11"/>
  <c r="L40" i="2"/>
  <c r="R41" i="11"/>
  <c r="L56" i="2"/>
  <c r="R57" i="11"/>
  <c r="L92" i="2"/>
  <c r="R93" i="11"/>
  <c r="L108" i="2"/>
  <c r="R109" i="11"/>
  <c r="L124" i="2"/>
  <c r="R125" i="11"/>
  <c r="L29" i="2"/>
  <c r="R29" i="11"/>
  <c r="L233" i="2"/>
  <c r="R233" i="11"/>
  <c r="L361" i="2"/>
  <c r="R361" i="11"/>
  <c r="L105" i="2"/>
  <c r="R106" i="11"/>
  <c r="L126" i="2"/>
  <c r="R127" i="11"/>
  <c r="L44" i="2"/>
  <c r="R45" i="11"/>
  <c r="L110" i="2"/>
  <c r="R111" i="11"/>
  <c r="L217" i="2"/>
  <c r="R217" i="11"/>
  <c r="L346" i="2"/>
  <c r="R345" i="11"/>
  <c r="L21" i="2"/>
  <c r="R21" i="11"/>
  <c r="L52" i="2"/>
  <c r="R53" i="11"/>
  <c r="L84" i="2"/>
  <c r="R85" i="11"/>
  <c r="L104" i="2"/>
  <c r="R105" i="11"/>
  <c r="L120" i="2"/>
  <c r="R121" i="11"/>
  <c r="L140" i="2"/>
  <c r="R141" i="11"/>
  <c r="L148" i="2"/>
  <c r="R149" i="11"/>
  <c r="L160" i="2"/>
  <c r="R161" i="11"/>
  <c r="L172" i="2"/>
  <c r="R173" i="11"/>
  <c r="L180" i="2"/>
  <c r="R181" i="11"/>
  <c r="L192" i="2"/>
  <c r="R193" i="11"/>
  <c r="L204" i="2"/>
  <c r="R205" i="11"/>
  <c r="L213" i="2"/>
  <c r="R213" i="11"/>
  <c r="L225" i="2"/>
  <c r="R225" i="11"/>
  <c r="L237" i="2"/>
  <c r="R237" i="11"/>
  <c r="L245" i="2"/>
  <c r="R245" i="11"/>
  <c r="L257" i="2"/>
  <c r="R257" i="11"/>
  <c r="L269" i="2"/>
  <c r="R269" i="11"/>
  <c r="L277" i="2"/>
  <c r="R277" i="11"/>
  <c r="L289" i="2"/>
  <c r="R289" i="11"/>
  <c r="L301" i="2"/>
  <c r="R301" i="11"/>
  <c r="L309" i="2"/>
  <c r="R309" i="11"/>
  <c r="L321" i="2"/>
  <c r="R321" i="11"/>
  <c r="L334" i="2"/>
  <c r="R333" i="11"/>
  <c r="L342" i="2"/>
  <c r="R341" i="11"/>
  <c r="L354" i="2"/>
  <c r="R353" i="11"/>
  <c r="L366" i="2"/>
  <c r="R365" i="11"/>
  <c r="L373" i="2"/>
  <c r="R373" i="11"/>
  <c r="L386" i="2"/>
  <c r="R385" i="11"/>
  <c r="L397" i="2"/>
  <c r="R397" i="11"/>
  <c r="L405" i="2"/>
  <c r="R405" i="11"/>
  <c r="L417" i="2"/>
  <c r="R417" i="11"/>
  <c r="L429" i="2"/>
  <c r="R429" i="11"/>
  <c r="L437" i="2"/>
  <c r="R437" i="11"/>
  <c r="L449" i="2"/>
  <c r="R449" i="11"/>
  <c r="L100" i="2"/>
  <c r="R101" i="11"/>
  <c r="L441" i="2"/>
  <c r="R441" i="11"/>
  <c r="L130" i="2"/>
  <c r="R131" i="11"/>
  <c r="R165" i="10"/>
  <c r="R445"/>
  <c r="M37"/>
  <c r="N37" s="1"/>
  <c r="M69"/>
  <c r="N69" s="1"/>
  <c r="M357"/>
  <c r="N357" s="1"/>
  <c r="M209"/>
  <c r="N209" s="1"/>
  <c r="O209" s="1"/>
  <c r="M313"/>
  <c r="N313" s="1"/>
  <c r="O313" s="1"/>
  <c r="M229"/>
  <c r="N229" s="1"/>
  <c r="O229" s="1"/>
  <c r="M425"/>
  <c r="N425" s="1"/>
  <c r="M381"/>
  <c r="N381" s="1"/>
  <c r="M177"/>
  <c r="N177" s="1"/>
  <c r="L286" i="2"/>
  <c r="R286" i="11"/>
  <c r="L368" i="2"/>
  <c r="R367" i="11"/>
  <c r="L209" i="2"/>
  <c r="R38" i="11"/>
  <c r="L69" i="2"/>
  <c r="R70" i="11"/>
  <c r="R15"/>
  <c r="L15" i="2"/>
  <c r="L23"/>
  <c r="R23" i="11"/>
  <c r="R39"/>
  <c r="L38" i="2"/>
  <c r="R47" i="11"/>
  <c r="L46" i="2"/>
  <c r="R63" i="11"/>
  <c r="L62" i="2"/>
  <c r="R71" i="11"/>
  <c r="L70" i="2"/>
  <c r="R79" i="11"/>
  <c r="L78" i="2"/>
  <c r="R103" i="11"/>
  <c r="L102" i="2"/>
  <c r="L114"/>
  <c r="R115" i="11"/>
  <c r="L138" i="2"/>
  <c r="R139" i="11"/>
  <c r="L146" i="2"/>
  <c r="R147" i="11"/>
  <c r="L162" i="2"/>
  <c r="R163" i="11"/>
  <c r="L170" i="2"/>
  <c r="R171" i="11"/>
  <c r="L186" i="2"/>
  <c r="R187" i="11"/>
  <c r="L202" i="2"/>
  <c r="R203" i="11"/>
  <c r="L211" i="2"/>
  <c r="R211" i="11"/>
  <c r="L227" i="2"/>
  <c r="R227" i="11"/>
  <c r="L243" i="2"/>
  <c r="R243" i="11"/>
  <c r="L251" i="2"/>
  <c r="R251" i="11"/>
  <c r="L267" i="2"/>
  <c r="R267" i="11"/>
  <c r="L275" i="2"/>
  <c r="R275" i="11"/>
  <c r="L307" i="2"/>
  <c r="R307" i="11"/>
  <c r="L340" i="2"/>
  <c r="R339" i="11"/>
  <c r="L355" i="2"/>
  <c r="R355" i="11"/>
  <c r="L388" i="2"/>
  <c r="R387" i="11"/>
  <c r="L403" i="2"/>
  <c r="R403" i="11"/>
  <c r="L435" i="2"/>
  <c r="R435" i="11"/>
  <c r="L451" i="2"/>
  <c r="R451" i="11"/>
  <c r="L279" i="2"/>
  <c r="R279" i="11"/>
  <c r="R447"/>
  <c r="L447" i="2"/>
  <c r="L382"/>
  <c r="R382" i="11"/>
  <c r="L265" i="2"/>
  <c r="R265" i="11"/>
  <c r="L393" i="2"/>
  <c r="R393" i="11"/>
  <c r="L20" i="2"/>
  <c r="R20" i="11"/>
  <c r="L28" i="2"/>
  <c r="R28" i="11"/>
  <c r="L43" i="2"/>
  <c r="R44" i="11"/>
  <c r="L59" i="2"/>
  <c r="R60" i="11"/>
  <c r="L67" i="2"/>
  <c r="R68" i="11"/>
  <c r="L83" i="2"/>
  <c r="R84" i="11"/>
  <c r="L99" i="2"/>
  <c r="R100" i="11"/>
  <c r="L107" i="2"/>
  <c r="R108" i="11"/>
  <c r="L123" i="2"/>
  <c r="R124" i="11"/>
  <c r="L139" i="2"/>
  <c r="R140" i="11"/>
  <c r="L147" i="2"/>
  <c r="R148" i="11"/>
  <c r="L163" i="2"/>
  <c r="R164" i="11"/>
  <c r="L171" i="2"/>
  <c r="R172" i="11"/>
  <c r="L187" i="2"/>
  <c r="R188" i="11"/>
  <c r="L203" i="2"/>
  <c r="R204" i="11"/>
  <c r="L212" i="2"/>
  <c r="R212" i="11"/>
  <c r="L228" i="2"/>
  <c r="R228" i="11"/>
  <c r="L236" i="2"/>
  <c r="R236" i="11"/>
  <c r="L252" i="2"/>
  <c r="R252" i="11"/>
  <c r="L268" i="2"/>
  <c r="R268" i="11"/>
  <c r="L276" i="2"/>
  <c r="R276" i="11"/>
  <c r="L292" i="2"/>
  <c r="R292" i="11"/>
  <c r="L300" i="2"/>
  <c r="R300" i="11"/>
  <c r="L316" i="2"/>
  <c r="R316" i="11"/>
  <c r="L341" i="2"/>
  <c r="R340" i="11"/>
  <c r="L349" i="2"/>
  <c r="R348" i="11"/>
  <c r="L363" i="2"/>
  <c r="R364" i="11"/>
  <c r="L372" i="2"/>
  <c r="R372" i="11"/>
  <c r="L389" i="2"/>
  <c r="R388" i="11"/>
  <c r="L396" i="2"/>
  <c r="R396" i="11"/>
  <c r="L412" i="2"/>
  <c r="R412" i="11"/>
  <c r="L428" i="2"/>
  <c r="R428" i="11"/>
  <c r="L436" i="2"/>
  <c r="R436" i="11"/>
  <c r="L452" i="2"/>
  <c r="R452" i="11"/>
  <c r="L13" i="2"/>
  <c r="R13" i="11"/>
  <c r="L98" i="2"/>
  <c r="R99" i="11"/>
  <c r="AA8" i="12"/>
  <c r="AA8" i="11"/>
  <c r="AA8" i="10"/>
  <c r="L327" i="2"/>
  <c r="R327" i="11"/>
  <c r="L414" i="2"/>
  <c r="R414" i="11"/>
  <c r="L22" i="2"/>
  <c r="R22" i="11"/>
  <c r="L53" i="2"/>
  <c r="R54" i="11"/>
  <c r="L109" i="2"/>
  <c r="R110" i="11"/>
  <c r="L11" i="2"/>
  <c r="R11" i="11"/>
  <c r="L19" i="2"/>
  <c r="R19" i="11"/>
  <c r="L27" i="2"/>
  <c r="R27" i="11"/>
  <c r="L35" i="2"/>
  <c r="R35" i="11"/>
  <c r="L42" i="2"/>
  <c r="R43" i="11"/>
  <c r="L50" i="2"/>
  <c r="R51" i="11"/>
  <c r="L58" i="2"/>
  <c r="R59" i="11"/>
  <c r="L66" i="2"/>
  <c r="R67" i="11"/>
  <c r="L74" i="2"/>
  <c r="R75" i="11"/>
  <c r="L82" i="2"/>
  <c r="R83" i="11"/>
  <c r="L90" i="2"/>
  <c r="R91" i="11"/>
  <c r="L106" i="2"/>
  <c r="R107" i="11"/>
  <c r="L118" i="2"/>
  <c r="R119" i="11"/>
  <c r="R135"/>
  <c r="L134" i="2"/>
  <c r="R143" i="11"/>
  <c r="L142" i="2"/>
  <c r="L150"/>
  <c r="R151" i="11"/>
  <c r="R159"/>
  <c r="L158" i="2"/>
  <c r="R167" i="11"/>
  <c r="L166" i="2"/>
  <c r="R175" i="11"/>
  <c r="L174" i="2"/>
  <c r="L182"/>
  <c r="R183" i="11"/>
  <c r="R191"/>
  <c r="L190" i="2"/>
  <c r="R199" i="11"/>
  <c r="L194" i="2"/>
  <c r="R207" i="11"/>
  <c r="L206" i="2"/>
  <c r="L215"/>
  <c r="R215" i="11"/>
  <c r="R223"/>
  <c r="L223" i="2"/>
  <c r="R231" i="11"/>
  <c r="L231" i="2"/>
  <c r="R239" i="11"/>
  <c r="L239" i="2"/>
  <c r="L247"/>
  <c r="R247" i="11"/>
  <c r="R255"/>
  <c r="L255" i="2"/>
  <c r="R263" i="11"/>
  <c r="L263" i="2"/>
  <c r="R271" i="11"/>
  <c r="L271" i="2"/>
  <c r="L283"/>
  <c r="R283" i="11"/>
  <c r="L299" i="2"/>
  <c r="R299" i="11"/>
  <c r="L315" i="2"/>
  <c r="R315" i="11"/>
  <c r="L332" i="2"/>
  <c r="R331" i="11"/>
  <c r="L348" i="2"/>
  <c r="R347" i="11"/>
  <c r="L364" i="2"/>
  <c r="R363" i="11"/>
  <c r="L379" i="2"/>
  <c r="R379" i="11"/>
  <c r="L395" i="2"/>
  <c r="R395" i="11"/>
  <c r="L411" i="2"/>
  <c r="R411" i="11"/>
  <c r="L427" i="2"/>
  <c r="R427" i="11"/>
  <c r="L443" i="2"/>
  <c r="R443" i="11"/>
  <c r="L133" i="2"/>
  <c r="R134" i="11"/>
  <c r="R319"/>
  <c r="L319" i="2"/>
  <c r="L407"/>
  <c r="R407" i="11"/>
  <c r="L30" i="2"/>
  <c r="R30" i="11"/>
  <c r="L336" i="2"/>
  <c r="R335" i="11"/>
  <c r="L423" i="2"/>
  <c r="R423" i="11"/>
  <c r="L125" i="2"/>
  <c r="R126" i="11"/>
  <c r="L60" i="2"/>
  <c r="R61" i="11"/>
  <c r="L200" i="2"/>
  <c r="R201" i="11"/>
  <c r="L330" i="2"/>
  <c r="R329" i="11"/>
  <c r="L457" i="2"/>
  <c r="R457" i="11"/>
  <c r="L16" i="2"/>
  <c r="R16" i="11"/>
  <c r="L24" i="2"/>
  <c r="R24" i="11"/>
  <c r="L32" i="2"/>
  <c r="R32" i="11"/>
  <c r="L39" i="2"/>
  <c r="R40" i="11"/>
  <c r="L47" i="2"/>
  <c r="R48" i="11"/>
  <c r="L55" i="2"/>
  <c r="R56" i="11"/>
  <c r="L63" i="2"/>
  <c r="R64" i="11"/>
  <c r="L71" i="2"/>
  <c r="R72" i="11"/>
  <c r="L79" i="2"/>
  <c r="R80" i="11"/>
  <c r="L87" i="2"/>
  <c r="R88" i="11"/>
  <c r="L95" i="2"/>
  <c r="R96" i="11"/>
  <c r="L103" i="2"/>
  <c r="R104" i="11"/>
  <c r="L111" i="2"/>
  <c r="R112" i="11"/>
  <c r="L119" i="2"/>
  <c r="R120" i="11"/>
  <c r="L127" i="2"/>
  <c r="R128" i="11"/>
  <c r="L135" i="2"/>
  <c r="R136" i="11"/>
  <c r="L143" i="2"/>
  <c r="R144" i="11"/>
  <c r="L151" i="2"/>
  <c r="R152" i="11"/>
  <c r="L159" i="2"/>
  <c r="R160" i="11"/>
  <c r="L167" i="2"/>
  <c r="R168" i="11"/>
  <c r="L175" i="2"/>
  <c r="R176" i="11"/>
  <c r="L183" i="2"/>
  <c r="R184" i="11"/>
  <c r="L191" i="2"/>
  <c r="R192" i="11"/>
  <c r="L199" i="2"/>
  <c r="R200" i="11"/>
  <c r="L207" i="2"/>
  <c r="R208" i="11"/>
  <c r="L216" i="2"/>
  <c r="R216" i="11"/>
  <c r="L224" i="2"/>
  <c r="R224" i="11"/>
  <c r="L232" i="2"/>
  <c r="R232" i="11"/>
  <c r="L240" i="2"/>
  <c r="R240" i="11"/>
  <c r="L248" i="2"/>
  <c r="R248" i="11"/>
  <c r="L256" i="2"/>
  <c r="R256" i="11"/>
  <c r="L264" i="2"/>
  <c r="R264" i="11"/>
  <c r="L272" i="2"/>
  <c r="R272" i="11"/>
  <c r="L280" i="2"/>
  <c r="R280" i="11"/>
  <c r="L288" i="2"/>
  <c r="R288" i="11"/>
  <c r="L295" i="2"/>
  <c r="R296" i="11"/>
  <c r="L304" i="2"/>
  <c r="R304" i="11"/>
  <c r="L312" i="2"/>
  <c r="R312" i="11"/>
  <c r="L320" i="2"/>
  <c r="R320" i="11"/>
  <c r="L329" i="2"/>
  <c r="R328" i="11"/>
  <c r="L337" i="2"/>
  <c r="R336" i="11"/>
  <c r="L345" i="2"/>
  <c r="R344" i="11"/>
  <c r="L353" i="2"/>
  <c r="R352" i="11"/>
  <c r="L360" i="2"/>
  <c r="R360" i="11"/>
  <c r="L369" i="2"/>
  <c r="R368" i="11"/>
  <c r="L376" i="2"/>
  <c r="R376" i="11"/>
  <c r="L384" i="2"/>
  <c r="R384" i="11"/>
  <c r="L392" i="2"/>
  <c r="R392" i="11"/>
  <c r="L400" i="2"/>
  <c r="R400" i="11"/>
  <c r="L408" i="2"/>
  <c r="R408" i="11"/>
  <c r="L416" i="2"/>
  <c r="R416" i="11"/>
  <c r="L424" i="2"/>
  <c r="R424" i="11"/>
  <c r="L432" i="2"/>
  <c r="R432" i="11"/>
  <c r="L440" i="2"/>
  <c r="R440" i="11"/>
  <c r="L448" i="2"/>
  <c r="R448" i="11"/>
  <c r="L456" i="2"/>
  <c r="R456" i="11"/>
  <c r="L76" i="2"/>
  <c r="R77" i="11"/>
  <c r="L377" i="2"/>
  <c r="R377" i="11"/>
  <c r="R65" i="10"/>
  <c r="R253"/>
  <c r="R369"/>
  <c r="P277"/>
  <c r="R153"/>
  <c r="R157"/>
  <c r="R293"/>
  <c r="R325"/>
  <c r="R349"/>
  <c r="R401"/>
  <c r="R421"/>
  <c r="P345"/>
  <c r="P353"/>
  <c r="P56"/>
  <c r="M73"/>
  <c r="N73" s="1"/>
  <c r="O73" s="1"/>
  <c r="M305"/>
  <c r="N305" s="1"/>
  <c r="O305" s="1"/>
  <c r="M221"/>
  <c r="N221" s="1"/>
  <c r="M281"/>
  <c r="N281" s="1"/>
  <c r="P445"/>
  <c r="M90"/>
  <c r="N90" s="1"/>
  <c r="M78"/>
  <c r="N78" s="1"/>
  <c r="M250"/>
  <c r="N250" s="1"/>
  <c r="M330"/>
  <c r="N330" s="1"/>
  <c r="M270"/>
  <c r="N270" s="1"/>
  <c r="M118"/>
  <c r="N118" s="1"/>
  <c r="M342"/>
  <c r="N342" s="1"/>
  <c r="M374"/>
  <c r="N374" s="1"/>
  <c r="L324" i="2"/>
  <c r="R324" i="11"/>
  <c r="J8" i="2"/>
  <c r="E8" i="10"/>
  <c r="R8" s="1"/>
  <c r="L303" i="2"/>
  <c r="R303" i="11"/>
  <c r="L391" i="2"/>
  <c r="R391" i="11"/>
  <c r="L61" i="2"/>
  <c r="R62" i="11"/>
  <c r="L302" i="2"/>
  <c r="R302" i="11"/>
  <c r="R383"/>
  <c r="L383" i="2"/>
  <c r="L18"/>
  <c r="R18" i="11"/>
  <c r="L34" i="2"/>
  <c r="R34" i="11"/>
  <c r="L49" i="2"/>
  <c r="R50" i="11"/>
  <c r="L65" i="2"/>
  <c r="R66" i="11"/>
  <c r="L81" i="2"/>
  <c r="R82" i="11"/>
  <c r="L97" i="2"/>
  <c r="R98" i="11"/>
  <c r="L117" i="2"/>
  <c r="R118" i="11"/>
  <c r="L137" i="2"/>
  <c r="R138" i="11"/>
  <c r="L145" i="2"/>
  <c r="R146" i="11"/>
  <c r="L153" i="2"/>
  <c r="R154" i="11"/>
  <c r="L169" i="2"/>
  <c r="R170" i="11"/>
  <c r="L177" i="2"/>
  <c r="R178" i="11"/>
  <c r="L185" i="2"/>
  <c r="R186" i="11"/>
  <c r="L201" i="2"/>
  <c r="R202" i="11"/>
  <c r="L210" i="2"/>
  <c r="R210" i="11"/>
  <c r="L218" i="2"/>
  <c r="R218" i="11"/>
  <c r="L234" i="2"/>
  <c r="R234" i="11"/>
  <c r="L242" i="2"/>
  <c r="R242" i="11"/>
  <c r="L250" i="2"/>
  <c r="R250" i="11"/>
  <c r="L262" i="2"/>
  <c r="R262" i="11"/>
  <c r="L270" i="2"/>
  <c r="R270" i="11"/>
  <c r="L278" i="2"/>
  <c r="R278" i="11"/>
  <c r="L290" i="2"/>
  <c r="R290" i="11"/>
  <c r="L298" i="2"/>
  <c r="R298" i="11"/>
  <c r="L310" i="2"/>
  <c r="R310" i="11"/>
  <c r="L322" i="2"/>
  <c r="R322" i="11"/>
  <c r="L331" i="2"/>
  <c r="R330" i="11"/>
  <c r="L343" i="2"/>
  <c r="R342" i="11"/>
  <c r="L328" i="2"/>
  <c r="R354" i="11"/>
  <c r="L362" i="2"/>
  <c r="R362" i="11"/>
  <c r="L374" i="2"/>
  <c r="R374" i="11"/>
  <c r="L387" i="2"/>
  <c r="R386" i="11"/>
  <c r="L394" i="2"/>
  <c r="R394" i="11"/>
  <c r="L406" i="2"/>
  <c r="R406" i="11"/>
  <c r="L418" i="2"/>
  <c r="R418" i="11"/>
  <c r="L426" i="2"/>
  <c r="R426" i="11"/>
  <c r="L438" i="2"/>
  <c r="R438" i="11"/>
  <c r="L450" i="2"/>
  <c r="R450" i="11"/>
  <c r="L318" i="2"/>
  <c r="R318" i="11"/>
  <c r="L399" i="2"/>
  <c r="R399" i="11"/>
  <c r="L14" i="2"/>
  <c r="R14" i="11"/>
  <c r="L77" i="2"/>
  <c r="R78" i="11"/>
  <c r="L17" i="2"/>
  <c r="R17" i="11"/>
  <c r="L33" i="2"/>
  <c r="R33" i="11"/>
  <c r="L48" i="2"/>
  <c r="R49" i="11"/>
  <c r="L64" i="2"/>
  <c r="R65" i="11"/>
  <c r="L80" i="2"/>
  <c r="R81" i="11"/>
  <c r="L96" i="2"/>
  <c r="R97" i="11"/>
  <c r="L112" i="2"/>
  <c r="R113" i="11"/>
  <c r="L128" i="2"/>
  <c r="R129" i="11"/>
  <c r="L168" i="2"/>
  <c r="R169" i="11"/>
  <c r="L297" i="2"/>
  <c r="R297" i="11"/>
  <c r="L425" i="2"/>
  <c r="R425" i="11"/>
  <c r="L313" i="2"/>
  <c r="R313" i="11"/>
  <c r="L89" i="2"/>
  <c r="R90" i="11"/>
  <c r="L152" i="2"/>
  <c r="R153" i="11"/>
  <c r="L281" i="2"/>
  <c r="R281" i="11"/>
  <c r="L409" i="2"/>
  <c r="R409" i="11"/>
  <c r="L37" i="2"/>
  <c r="R37" i="11"/>
  <c r="L68" i="2"/>
  <c r="R69" i="11"/>
  <c r="L88" i="2"/>
  <c r="R89" i="11"/>
  <c r="L116" i="2"/>
  <c r="R117" i="11"/>
  <c r="L132" i="2"/>
  <c r="R133" i="11"/>
  <c r="L144" i="2"/>
  <c r="R145" i="11"/>
  <c r="L156" i="2"/>
  <c r="R157" i="11"/>
  <c r="L164" i="2"/>
  <c r="R165" i="11"/>
  <c r="L176" i="2"/>
  <c r="R177" i="11"/>
  <c r="L188" i="2"/>
  <c r="R189" i="11"/>
  <c r="L197" i="2"/>
  <c r="R197" i="11"/>
  <c r="L208" i="2"/>
  <c r="R209" i="11"/>
  <c r="L221" i="2"/>
  <c r="R221" i="11"/>
  <c r="L229" i="2"/>
  <c r="R229" i="11"/>
  <c r="L241" i="2"/>
  <c r="R241" i="11"/>
  <c r="L253" i="2"/>
  <c r="R253" i="11"/>
  <c r="L261" i="2"/>
  <c r="R261" i="11"/>
  <c r="L273" i="2"/>
  <c r="R273" i="11"/>
  <c r="L285" i="2"/>
  <c r="R285" i="11"/>
  <c r="L293" i="2"/>
  <c r="R293" i="11"/>
  <c r="L305" i="2"/>
  <c r="R305" i="11"/>
  <c r="L317" i="2"/>
  <c r="R317" i="11"/>
  <c r="L326" i="2"/>
  <c r="R325" i="11"/>
  <c r="L339" i="2"/>
  <c r="R337" i="11"/>
  <c r="L350" i="2"/>
  <c r="R349" i="11"/>
  <c r="L357" i="2"/>
  <c r="R357" i="11"/>
  <c r="L370" i="2"/>
  <c r="R369" i="11"/>
  <c r="L381" i="2"/>
  <c r="R381" i="11"/>
  <c r="L385" i="2"/>
  <c r="R389" i="11"/>
  <c r="L401" i="2"/>
  <c r="R401" i="11"/>
  <c r="L413" i="2"/>
  <c r="R413" i="11"/>
  <c r="L421" i="2"/>
  <c r="R421" i="11"/>
  <c r="L433" i="2"/>
  <c r="R433" i="11"/>
  <c r="L445" i="2"/>
  <c r="R445" i="11"/>
  <c r="L453" i="2"/>
  <c r="R453" i="11"/>
  <c r="L249" i="2"/>
  <c r="R249" i="11"/>
  <c r="L94" i="2"/>
  <c r="R95" i="11"/>
  <c r="P17" i="10"/>
  <c r="P281"/>
  <c r="P33"/>
  <c r="M389"/>
  <c r="N389" s="1"/>
  <c r="M261"/>
  <c r="N261" s="1"/>
  <c r="P193"/>
  <c r="L405" i="1"/>
  <c r="L52"/>
  <c r="L204"/>
  <c r="L326"/>
  <c r="L84"/>
  <c r="L188"/>
  <c r="Q261" i="11"/>
  <c r="L29" i="1"/>
  <c r="L301"/>
  <c r="L429"/>
  <c r="L441"/>
  <c r="Q252" i="10"/>
  <c r="Q260"/>
  <c r="Q419"/>
  <c r="L317" i="1"/>
  <c r="L285"/>
  <c r="P409" i="10"/>
  <c r="P374"/>
  <c r="P211"/>
  <c r="Q83"/>
  <c r="L13" i="1"/>
  <c r="L92"/>
  <c r="L140"/>
  <c r="L381"/>
  <c r="M411" i="10"/>
  <c r="N411" s="1"/>
  <c r="L237" i="1"/>
  <c r="P84" i="10"/>
  <c r="P148"/>
  <c r="P163"/>
  <c r="P35"/>
  <c r="P200"/>
  <c r="P287"/>
  <c r="P44"/>
  <c r="P361"/>
  <c r="P51"/>
  <c r="P439"/>
  <c r="P149"/>
  <c r="P136"/>
  <c r="P291"/>
  <c r="P115"/>
  <c r="P233"/>
  <c r="P376"/>
  <c r="P254"/>
  <c r="P443"/>
  <c r="P406"/>
  <c r="P390"/>
  <c r="P416"/>
  <c r="M166"/>
  <c r="N166" s="1"/>
  <c r="M75"/>
  <c r="N75" s="1"/>
  <c r="M228"/>
  <c r="N228" s="1"/>
  <c r="P157"/>
  <c r="P235"/>
  <c r="M16"/>
  <c r="N16" s="1"/>
  <c r="O16" s="1"/>
  <c r="M28"/>
  <c r="N28" s="1"/>
  <c r="O28" s="1"/>
  <c r="P280"/>
  <c r="M299"/>
  <c r="N299" s="1"/>
  <c r="M131"/>
  <c r="N131" s="1"/>
  <c r="O131" s="1"/>
  <c r="L357" i="1"/>
  <c r="P133" i="10"/>
  <c r="L366" i="1"/>
  <c r="Q277" i="11"/>
  <c r="Q240" i="10"/>
  <c r="Q243"/>
  <c r="P144"/>
  <c r="P152"/>
  <c r="P189"/>
  <c r="P232"/>
  <c r="P393"/>
  <c r="P449"/>
  <c r="M251"/>
  <c r="N251" s="1"/>
  <c r="M307"/>
  <c r="N307" s="1"/>
  <c r="M331"/>
  <c r="N331" s="1"/>
  <c r="M371"/>
  <c r="N371" s="1"/>
  <c r="M278"/>
  <c r="N278" s="1"/>
  <c r="M48"/>
  <c r="N48" s="1"/>
  <c r="M262"/>
  <c r="N262" s="1"/>
  <c r="L180" i="1"/>
  <c r="L334"/>
  <c r="L385"/>
  <c r="L156"/>
  <c r="M254" i="10"/>
  <c r="N254" s="1"/>
  <c r="P141"/>
  <c r="P168"/>
  <c r="P173"/>
  <c r="P440"/>
  <c r="Q35"/>
  <c r="Q182"/>
  <c r="Q390"/>
  <c r="Q435"/>
  <c r="P216"/>
  <c r="P184"/>
  <c r="P408"/>
  <c r="P433"/>
  <c r="M272"/>
  <c r="N272" s="1"/>
  <c r="O272" s="1"/>
  <c r="M387"/>
  <c r="N387" s="1"/>
  <c r="O387" s="1"/>
  <c r="M170"/>
  <c r="N170" s="1"/>
  <c r="O170" s="1"/>
  <c r="M132"/>
  <c r="N132" s="1"/>
  <c r="M259"/>
  <c r="N259" s="1"/>
  <c r="M454"/>
  <c r="N454" s="1"/>
  <c r="M36"/>
  <c r="N36" s="1"/>
  <c r="M438"/>
  <c r="N438" s="1"/>
  <c r="M208"/>
  <c r="N208" s="1"/>
  <c r="L37" i="1"/>
  <c r="L164"/>
  <c r="L213"/>
  <c r="L309"/>
  <c r="L342"/>
  <c r="Q22" i="10"/>
  <c r="Q283"/>
  <c r="P176"/>
  <c r="M147"/>
  <c r="N147" s="1"/>
  <c r="O147" s="1"/>
  <c r="M363"/>
  <c r="N363" s="1"/>
  <c r="M267"/>
  <c r="N267" s="1"/>
  <c r="M398"/>
  <c r="N398" s="1"/>
  <c r="M310"/>
  <c r="N310" s="1"/>
  <c r="M414"/>
  <c r="N414" s="1"/>
  <c r="M246"/>
  <c r="N246" s="1"/>
  <c r="M42"/>
  <c r="N42" s="1"/>
  <c r="L60" i="1"/>
  <c r="L116"/>
  <c r="L148"/>
  <c r="M206" i="10"/>
  <c r="N206" s="1"/>
  <c r="O206" s="1"/>
  <c r="P315"/>
  <c r="P99"/>
  <c r="P204"/>
  <c r="P34"/>
  <c r="P334"/>
  <c r="P227"/>
  <c r="P303"/>
  <c r="P19"/>
  <c r="P147"/>
  <c r="P179"/>
  <c r="P431"/>
  <c r="P414"/>
  <c r="P218"/>
  <c r="P195"/>
  <c r="P221"/>
  <c r="P67"/>
  <c r="P116"/>
  <c r="P131"/>
  <c r="P194"/>
  <c r="P224"/>
  <c r="P68"/>
  <c r="P201"/>
  <c r="P389"/>
  <c r="P83"/>
  <c r="P448"/>
  <c r="P335"/>
  <c r="P362"/>
  <c r="P316"/>
  <c r="P304"/>
  <c r="P398"/>
  <c r="P352"/>
  <c r="P385"/>
  <c r="P381"/>
  <c r="P333"/>
  <c r="Q323"/>
  <c r="P258"/>
  <c r="P288"/>
  <c r="P159"/>
  <c r="P124"/>
  <c r="P209"/>
  <c r="P282"/>
  <c r="P82"/>
  <c r="P198"/>
  <c r="P220"/>
  <c r="P241"/>
  <c r="P346"/>
  <c r="P366"/>
  <c r="P246"/>
  <c r="P384"/>
  <c r="M176"/>
  <c r="N176" s="1"/>
  <c r="O176" s="1"/>
  <c r="Q214"/>
  <c r="Q347"/>
  <c r="Q403"/>
  <c r="Q427"/>
  <c r="Q451"/>
  <c r="P156"/>
  <c r="P178"/>
  <c r="P336"/>
  <c r="P95"/>
  <c r="P15"/>
  <c r="P331"/>
  <c r="P162"/>
  <c r="P188"/>
  <c r="P355"/>
  <c r="P78"/>
  <c r="P92"/>
  <c r="P230"/>
  <c r="P20"/>
  <c r="P350"/>
  <c r="P446"/>
  <c r="M27"/>
  <c r="N27" s="1"/>
  <c r="O27" s="1"/>
  <c r="M10"/>
  <c r="N10" s="1"/>
  <c r="O10" s="1"/>
  <c r="P132"/>
  <c r="P50"/>
  <c r="P150"/>
  <c r="P415"/>
  <c r="M14"/>
  <c r="N14" s="1"/>
  <c r="O14" s="1"/>
  <c r="P177"/>
  <c r="P228"/>
  <c r="P12"/>
  <c r="P100"/>
  <c r="P205"/>
  <c r="P126"/>
  <c r="P190"/>
  <c r="P382"/>
  <c r="P438"/>
  <c r="P222"/>
  <c r="Q68"/>
  <c r="O68" s="1"/>
  <c r="Q70"/>
  <c r="Q434"/>
  <c r="Q439"/>
  <c r="P301"/>
  <c r="P140"/>
  <c r="P236"/>
  <c r="P247"/>
  <c r="P259"/>
  <c r="P79"/>
  <c r="P143"/>
  <c r="P127"/>
  <c r="P191"/>
  <c r="P412"/>
  <c r="P392"/>
  <c r="M112"/>
  <c r="N112" s="1"/>
  <c r="O112" s="1"/>
  <c r="M220"/>
  <c r="N220" s="1"/>
  <c r="O220" s="1"/>
  <c r="M275"/>
  <c r="N275" s="1"/>
  <c r="O275" s="1"/>
  <c r="M195"/>
  <c r="N195" s="1"/>
  <c r="M339"/>
  <c r="N339" s="1"/>
  <c r="M188"/>
  <c r="N188" s="1"/>
  <c r="M316"/>
  <c r="N316" s="1"/>
  <c r="M430"/>
  <c r="N430" s="1"/>
  <c r="M235"/>
  <c r="N235" s="1"/>
  <c r="M395"/>
  <c r="N395" s="1"/>
  <c r="M379"/>
  <c r="N379" s="1"/>
  <c r="M187"/>
  <c r="N187" s="1"/>
  <c r="M406"/>
  <c r="N406" s="1"/>
  <c r="O406" s="1"/>
  <c r="P442"/>
  <c r="Q99"/>
  <c r="Q336"/>
  <c r="P283"/>
  <c r="P207"/>
  <c r="P46"/>
  <c r="P299"/>
  <c r="P47"/>
  <c r="P169"/>
  <c r="P404"/>
  <c r="P451"/>
  <c r="P395"/>
  <c r="P456"/>
  <c r="M355"/>
  <c r="N355" s="1"/>
  <c r="P377"/>
  <c r="M318"/>
  <c r="N318" s="1"/>
  <c r="M324"/>
  <c r="N324" s="1"/>
  <c r="M54"/>
  <c r="N54" s="1"/>
  <c r="M92"/>
  <c r="N92" s="1"/>
  <c r="M422"/>
  <c r="N422" s="1"/>
  <c r="M59"/>
  <c r="N59" s="1"/>
  <c r="P371"/>
  <c r="P290"/>
  <c r="M219"/>
  <c r="N219" s="1"/>
  <c r="M210"/>
  <c r="N210" s="1"/>
  <c r="O210" s="1"/>
  <c r="P380"/>
  <c r="Q62"/>
  <c r="P174"/>
  <c r="P428"/>
  <c r="M74"/>
  <c r="N74" s="1"/>
  <c r="M94"/>
  <c r="N94" s="1"/>
  <c r="P444"/>
  <c r="M158"/>
  <c r="N158" s="1"/>
  <c r="M234"/>
  <c r="N234" s="1"/>
  <c r="Q335"/>
  <c r="P108"/>
  <c r="P52"/>
  <c r="P388"/>
  <c r="P447"/>
  <c r="L421" i="1"/>
  <c r="P196" i="10"/>
  <c r="P60"/>
  <c r="P348"/>
  <c r="P391"/>
  <c r="P429"/>
  <c r="P457"/>
  <c r="P417"/>
  <c r="P413"/>
  <c r="P432"/>
  <c r="M128"/>
  <c r="N128" s="1"/>
  <c r="M46"/>
  <c r="N46" s="1"/>
  <c r="M79"/>
  <c r="N79" s="1"/>
  <c r="M126"/>
  <c r="N126" s="1"/>
  <c r="M238"/>
  <c r="N238" s="1"/>
  <c r="P407"/>
  <c r="M204"/>
  <c r="N204" s="1"/>
  <c r="M287"/>
  <c r="N287" s="1"/>
  <c r="M244"/>
  <c r="N244" s="1"/>
  <c r="L76" i="1"/>
  <c r="L172"/>
  <c r="L269"/>
  <c r="L350"/>
  <c r="L413"/>
  <c r="Q293" i="11"/>
  <c r="P172" i="10"/>
  <c r="Q64"/>
  <c r="Q66"/>
  <c r="P164"/>
  <c r="P36"/>
  <c r="P244"/>
  <c r="P284"/>
  <c r="P28"/>
  <c r="P208"/>
  <c r="P313"/>
  <c r="P340"/>
  <c r="P373"/>
  <c r="P424"/>
  <c r="P418"/>
  <c r="P372"/>
  <c r="P387"/>
  <c r="P425"/>
  <c r="P426"/>
  <c r="P75"/>
  <c r="L21" i="1"/>
  <c r="L100"/>
  <c r="L197"/>
  <c r="L245"/>
  <c r="L373"/>
  <c r="L457"/>
  <c r="Q343" i="10"/>
  <c r="Q351"/>
  <c r="Q391"/>
  <c r="M450"/>
  <c r="N450" s="1"/>
  <c r="O450" s="1"/>
  <c r="Q367"/>
  <c r="Q402"/>
  <c r="P119"/>
  <c r="P130"/>
  <c r="P39"/>
  <c r="P271"/>
  <c r="P302"/>
  <c r="P151"/>
  <c r="P231"/>
  <c r="P242"/>
  <c r="P18"/>
  <c r="P59"/>
  <c r="P103"/>
  <c r="P123"/>
  <c r="P146"/>
  <c r="P187"/>
  <c r="P217"/>
  <c r="P237"/>
  <c r="M455"/>
  <c r="N455" s="1"/>
  <c r="O455" s="1"/>
  <c r="M50"/>
  <c r="N50" s="1"/>
  <c r="M386"/>
  <c r="N386" s="1"/>
  <c r="O386" s="1"/>
  <c r="M247"/>
  <c r="N247" s="1"/>
  <c r="O247" s="1"/>
  <c r="L68" i="1"/>
  <c r="L229"/>
  <c r="L44"/>
  <c r="Q30" i="10"/>
  <c r="Q426"/>
  <c r="P305"/>
  <c r="P91"/>
  <c r="P319"/>
  <c r="P43"/>
  <c r="P317"/>
  <c r="P234"/>
  <c r="P399"/>
  <c r="P243"/>
  <c r="P396"/>
  <c r="P422"/>
  <c r="M12"/>
  <c r="N12" s="1"/>
  <c r="O12" s="1"/>
  <c r="M279"/>
  <c r="N279" s="1"/>
  <c r="O279" s="1"/>
  <c r="M327"/>
  <c r="N327" s="1"/>
  <c r="M58"/>
  <c r="N58" s="1"/>
  <c r="M39"/>
  <c r="N39" s="1"/>
  <c r="M76"/>
  <c r="N76" s="1"/>
  <c r="L221" i="1"/>
  <c r="L253"/>
  <c r="Q372" i="11"/>
  <c r="L372" i="1"/>
  <c r="Q440" i="11"/>
  <c r="L440" i="1"/>
  <c r="L48"/>
  <c r="Q49" i="11"/>
  <c r="Q273"/>
  <c r="L273" i="1"/>
  <c r="Q24" i="11"/>
  <c r="L24" i="1"/>
  <c r="Q328" i="11"/>
  <c r="L329" i="1"/>
  <c r="Q384" i="11"/>
  <c r="L384" i="1"/>
  <c r="Q437" i="11"/>
  <c r="L437" i="1"/>
  <c r="P102" i="10"/>
  <c r="P38"/>
  <c r="P214"/>
  <c r="P369"/>
  <c r="P437"/>
  <c r="P318"/>
  <c r="Q404" i="11"/>
  <c r="L404" i="1"/>
  <c r="Q202" i="10"/>
  <c r="M202"/>
  <c r="N202" s="1"/>
  <c r="L17" i="1"/>
  <c r="Q17" i="11"/>
  <c r="L80" i="1"/>
  <c r="Q81" i="11"/>
  <c r="Q113"/>
  <c r="L112" i="1"/>
  <c r="Q145" i="11"/>
  <c r="L144" i="1"/>
  <c r="Q177" i="11"/>
  <c r="L176" i="1"/>
  <c r="L208"/>
  <c r="Q209" i="11"/>
  <c r="Q241"/>
  <c r="L241" i="1"/>
  <c r="Q305" i="11"/>
  <c r="L305" i="1"/>
  <c r="Q337" i="11"/>
  <c r="L339" i="1"/>
  <c r="Q369" i="11"/>
  <c r="L370" i="1"/>
  <c r="Q401" i="11"/>
  <c r="L401" i="1"/>
  <c r="Q433" i="11"/>
  <c r="L433" i="1"/>
  <c r="Q104" i="11"/>
  <c r="L103" i="1"/>
  <c r="Q168" i="11"/>
  <c r="L167" i="1"/>
  <c r="J8"/>
  <c r="D8" i="10"/>
  <c r="Q8" s="1"/>
  <c r="P320"/>
  <c r="P300"/>
  <c r="P330"/>
  <c r="Q222"/>
  <c r="P421"/>
  <c r="P86"/>
  <c r="Q232" i="11"/>
  <c r="L232" i="1"/>
  <c r="Q408" i="11"/>
  <c r="L408" i="1"/>
  <c r="Q396" i="11"/>
  <c r="L396" i="1"/>
  <c r="Q428" i="11"/>
  <c r="L428" i="1"/>
  <c r="Q312" i="11"/>
  <c r="L312" i="1"/>
  <c r="Q424" i="11"/>
  <c r="L424" i="1"/>
  <c r="Q452" i="11"/>
  <c r="L452" i="1"/>
  <c r="Q26" i="11"/>
  <c r="L26" i="1"/>
  <c r="Q154" i="11"/>
  <c r="L153" i="1"/>
  <c r="Q266" i="11"/>
  <c r="L266" i="1"/>
  <c r="Q46" i="11"/>
  <c r="L45" i="1"/>
  <c r="Q126" i="11"/>
  <c r="L125" i="1"/>
  <c r="Q222" i="11"/>
  <c r="L222" i="1"/>
  <c r="L9"/>
  <c r="Q9" i="11"/>
  <c r="L72" i="1"/>
  <c r="Q73" i="11"/>
  <c r="L136" i="1"/>
  <c r="Q137" i="11"/>
  <c r="L200" i="1"/>
  <c r="Q201" i="11"/>
  <c r="L233" i="1"/>
  <c r="Q233" i="11"/>
  <c r="L297" i="1"/>
  <c r="Q297" i="11"/>
  <c r="Q361"/>
  <c r="L361" i="1"/>
  <c r="Q425" i="11"/>
  <c r="L425" i="1"/>
  <c r="Q88" i="11"/>
  <c r="L87" i="1"/>
  <c r="Q216" i="11"/>
  <c r="L216" i="1"/>
  <c r="Q392" i="11"/>
  <c r="L392" i="1"/>
  <c r="Q58" i="11"/>
  <c r="L57" i="1"/>
  <c r="Q218" i="11"/>
  <c r="L218" i="1"/>
  <c r="Q30" i="11"/>
  <c r="L30" i="1"/>
  <c r="Q238" i="11"/>
  <c r="L238" i="1"/>
  <c r="Q18" i="11"/>
  <c r="L18" i="1"/>
  <c r="Q50" i="11"/>
  <c r="L49" i="1"/>
  <c r="Q98" i="11"/>
  <c r="L97" i="1"/>
  <c r="Q130" i="11"/>
  <c r="L129" i="1"/>
  <c r="Q162" i="11"/>
  <c r="L161" i="1"/>
  <c r="Q194" i="11"/>
  <c r="L193" i="1"/>
  <c r="Q226" i="11"/>
  <c r="L226" i="1"/>
  <c r="Q258" i="11"/>
  <c r="L258" i="1"/>
  <c r="Q290" i="11"/>
  <c r="L290" i="1"/>
  <c r="Q322" i="11"/>
  <c r="L322" i="1"/>
  <c r="Q346" i="11"/>
  <c r="L347" i="1"/>
  <c r="L362"/>
  <c r="Q362" i="11"/>
  <c r="L378" i="1"/>
  <c r="Q378" i="11"/>
  <c r="Q394"/>
  <c r="L394" i="1"/>
  <c r="L410"/>
  <c r="Q410" i="11"/>
  <c r="L426" i="1"/>
  <c r="Q426" i="11"/>
  <c r="L442" i="1"/>
  <c r="Q442" i="11"/>
  <c r="Q12"/>
  <c r="L12" i="1"/>
  <c r="Q32" i="11"/>
  <c r="L32" i="1"/>
  <c r="Q52" i="11"/>
  <c r="L51" i="1"/>
  <c r="Q84" i="11"/>
  <c r="L83" i="1"/>
  <c r="Q108" i="11"/>
  <c r="L107" i="1"/>
  <c r="Q128" i="11"/>
  <c r="L127" i="1"/>
  <c r="Q148" i="11"/>
  <c r="L147" i="1"/>
  <c r="Q172" i="11"/>
  <c r="L171" i="1"/>
  <c r="Q180" i="11"/>
  <c r="L179" i="1"/>
  <c r="Q204" i="11"/>
  <c r="L203" i="1"/>
  <c r="Q224" i="11"/>
  <c r="L224" i="1"/>
  <c r="Q256" i="11"/>
  <c r="L256" i="1"/>
  <c r="Q276" i="11"/>
  <c r="L276" i="1"/>
  <c r="Q300" i="11"/>
  <c r="L300" i="1"/>
  <c r="Q320" i="11"/>
  <c r="L320" i="1"/>
  <c r="Q340" i="11"/>
  <c r="L341" i="1"/>
  <c r="Q31" i="11"/>
  <c r="L31" i="1"/>
  <c r="Q47" i="11"/>
  <c r="L46" i="1"/>
  <c r="Q63" i="11"/>
  <c r="L62" i="1"/>
  <c r="Q87" i="11"/>
  <c r="L86" i="1"/>
  <c r="Q95" i="11"/>
  <c r="L94" i="1"/>
  <c r="Q111" i="11"/>
  <c r="L110" i="1"/>
  <c r="Q127" i="11"/>
  <c r="L126" i="1"/>
  <c r="Q143" i="11"/>
  <c r="L142" i="1"/>
  <c r="Q159" i="11"/>
  <c r="L158" i="1"/>
  <c r="Q175" i="11"/>
  <c r="L174" i="1"/>
  <c r="Q191" i="11"/>
  <c r="L190" i="1"/>
  <c r="Q207" i="11"/>
  <c r="L206" i="1"/>
  <c r="Q223" i="11"/>
  <c r="L223" i="1"/>
  <c r="Q239" i="11"/>
  <c r="L239" i="1"/>
  <c r="Q247" i="11"/>
  <c r="L247" i="1"/>
  <c r="Q263" i="11"/>
  <c r="L263" i="1"/>
  <c r="Q279" i="11"/>
  <c r="L279" i="1"/>
  <c r="L303"/>
  <c r="Q303" i="11"/>
  <c r="L319" i="1"/>
  <c r="Q319" i="11"/>
  <c r="L336" i="1"/>
  <c r="Q335" i="11"/>
  <c r="L352" i="1"/>
  <c r="Q351" i="11"/>
  <c r="L368" i="1"/>
  <c r="Q367" i="11"/>
  <c r="L383" i="1"/>
  <c r="Q383" i="11"/>
  <c r="L399" i="1"/>
  <c r="Q399" i="11"/>
  <c r="L415" i="1"/>
  <c r="Q415" i="11"/>
  <c r="L431" i="1"/>
  <c r="Q431" i="11"/>
  <c r="L447" i="1"/>
  <c r="Q447" i="11"/>
  <c r="Q356"/>
  <c r="L356" i="1"/>
  <c r="Q388" i="11"/>
  <c r="L389" i="1"/>
  <c r="Q420" i="11"/>
  <c r="L420" i="1"/>
  <c r="Q456" i="11"/>
  <c r="L456" i="1"/>
  <c r="Q56" i="11"/>
  <c r="L55" i="1"/>
  <c r="Q360" i="11"/>
  <c r="L360" i="1"/>
  <c r="Q416" i="11"/>
  <c r="L416" i="1"/>
  <c r="Q436" i="11"/>
  <c r="L436" i="1"/>
  <c r="L33"/>
  <c r="Q33" i="11"/>
  <c r="Q65"/>
  <c r="L64" i="1"/>
  <c r="L96"/>
  <c r="Q97" i="11"/>
  <c r="Q129"/>
  <c r="L128" i="1"/>
  <c r="L160"/>
  <c r="Q161" i="11"/>
  <c r="L192" i="1"/>
  <c r="Q193" i="11"/>
  <c r="Q225"/>
  <c r="L225" i="1"/>
  <c r="Q257" i="11"/>
  <c r="L257" i="1"/>
  <c r="Q289" i="11"/>
  <c r="L289" i="1"/>
  <c r="Q321" i="11"/>
  <c r="L321" i="1"/>
  <c r="Q353" i="11"/>
  <c r="L354" i="1"/>
  <c r="Q385" i="11"/>
  <c r="L386" i="1"/>
  <c r="Q417" i="11"/>
  <c r="L417" i="1"/>
  <c r="Q449" i="11"/>
  <c r="L449" i="1"/>
  <c r="Q72" i="11"/>
  <c r="L71" i="1"/>
  <c r="Q136" i="11"/>
  <c r="L135" i="1"/>
  <c r="Q200" i="11"/>
  <c r="L199" i="1"/>
  <c r="Q264" i="11"/>
  <c r="L264" i="1"/>
  <c r="Q368" i="11"/>
  <c r="L369" i="1"/>
  <c r="Q453" i="11"/>
  <c r="L453" i="1"/>
  <c r="Q20" i="10"/>
  <c r="Q103"/>
  <c r="Q268"/>
  <c r="Q394"/>
  <c r="Q415"/>
  <c r="Q442"/>
  <c r="P347"/>
  <c r="M231"/>
  <c r="N231" s="1"/>
  <c r="O231" s="1"/>
  <c r="M151"/>
  <c r="N151" s="1"/>
  <c r="O151" s="1"/>
  <c r="M212"/>
  <c r="N212" s="1"/>
  <c r="O212" s="1"/>
  <c r="M303"/>
  <c r="N303" s="1"/>
  <c r="M44"/>
  <c r="N44" s="1"/>
  <c r="M332"/>
  <c r="N332" s="1"/>
  <c r="M410"/>
  <c r="N410" s="1"/>
  <c r="O410" s="1"/>
  <c r="Q71"/>
  <c r="Q224"/>
  <c r="Q236"/>
  <c r="Q383"/>
  <c r="P167"/>
  <c r="P332"/>
  <c r="P270"/>
  <c r="P22"/>
  <c r="P71"/>
  <c r="P155"/>
  <c r="P166"/>
  <c r="P199"/>
  <c r="P266"/>
  <c r="P314"/>
  <c r="P351"/>
  <c r="P23"/>
  <c r="P27"/>
  <c r="P134"/>
  <c r="P183"/>
  <c r="P272"/>
  <c r="M180"/>
  <c r="N180" s="1"/>
  <c r="O180" s="1"/>
  <c r="M239"/>
  <c r="N239" s="1"/>
  <c r="O239" s="1"/>
  <c r="M340"/>
  <c r="N340" s="1"/>
  <c r="O340" s="1"/>
  <c r="M447"/>
  <c r="N447" s="1"/>
  <c r="O447" s="1"/>
  <c r="P402"/>
  <c r="P452"/>
  <c r="M98"/>
  <c r="N98" s="1"/>
  <c r="M174"/>
  <c r="N174" s="1"/>
  <c r="M154"/>
  <c r="N154" s="1"/>
  <c r="M191"/>
  <c r="N191" s="1"/>
  <c r="M18"/>
  <c r="N18" s="1"/>
  <c r="M359"/>
  <c r="N359" s="1"/>
  <c r="M311"/>
  <c r="N311" s="1"/>
  <c r="M96"/>
  <c r="N96" s="1"/>
  <c r="M218"/>
  <c r="N218" s="1"/>
  <c r="M135"/>
  <c r="N135" s="1"/>
  <c r="M271"/>
  <c r="N271" s="1"/>
  <c r="M178"/>
  <c r="N178" s="1"/>
  <c r="M47"/>
  <c r="N47" s="1"/>
  <c r="M418"/>
  <c r="N418" s="1"/>
  <c r="M319"/>
  <c r="N319" s="1"/>
  <c r="P383"/>
  <c r="Q296" i="11"/>
  <c r="L295" i="1"/>
  <c r="Q364" i="11"/>
  <c r="L363" i="1"/>
  <c r="Q376" i="11"/>
  <c r="L376" i="1"/>
  <c r="Q90" i="11"/>
  <c r="L89" i="1"/>
  <c r="Q202" i="11"/>
  <c r="L201" i="1"/>
  <c r="Q314" i="11"/>
  <c r="L314" i="1"/>
  <c r="Q78" i="11"/>
  <c r="L77" i="1"/>
  <c r="Q174" i="11"/>
  <c r="L173" i="1"/>
  <c r="Q302" i="11"/>
  <c r="L302" i="1"/>
  <c r="Q41" i="11"/>
  <c r="L40" i="1"/>
  <c r="L104"/>
  <c r="Q105" i="11"/>
  <c r="L168" i="1"/>
  <c r="Q169" i="11"/>
  <c r="L265" i="1"/>
  <c r="Q265" i="11"/>
  <c r="Q329"/>
  <c r="L330" i="1"/>
  <c r="Q393" i="11"/>
  <c r="L393" i="1"/>
  <c r="Q152" i="11"/>
  <c r="L151" i="1"/>
  <c r="Q280" i="11"/>
  <c r="L280" i="1"/>
  <c r="Q138" i="11"/>
  <c r="L137" i="1"/>
  <c r="Q282" i="11"/>
  <c r="L282" i="1"/>
  <c r="Q142" i="11"/>
  <c r="L141" i="1"/>
  <c r="Q286" i="11"/>
  <c r="L286" i="1"/>
  <c r="Q34" i="11"/>
  <c r="L34" i="1"/>
  <c r="Q66" i="11"/>
  <c r="L65" i="1"/>
  <c r="Q82" i="11"/>
  <c r="L81" i="1"/>
  <c r="Q114" i="11"/>
  <c r="L113" i="1"/>
  <c r="Q146" i="11"/>
  <c r="L145" i="1"/>
  <c r="Q178" i="11"/>
  <c r="L177" i="1"/>
  <c r="Q210" i="11"/>
  <c r="L210" i="1"/>
  <c r="Q242" i="11"/>
  <c r="L242" i="1"/>
  <c r="L274"/>
  <c r="Q274" i="11"/>
  <c r="Q306"/>
  <c r="L306" i="1"/>
  <c r="Q338" i="11"/>
  <c r="L338" i="1"/>
  <c r="Q354" i="11"/>
  <c r="L328" i="1"/>
  <c r="L365"/>
  <c r="Q370" i="11"/>
  <c r="L387" i="1"/>
  <c r="Q386" i="11"/>
  <c r="Q402"/>
  <c r="L402" i="1"/>
  <c r="Q418" i="11"/>
  <c r="L418" i="1"/>
  <c r="Q434" i="11"/>
  <c r="L434" i="1"/>
  <c r="Q450" i="11"/>
  <c r="L450" i="1"/>
  <c r="Q20" i="11"/>
  <c r="L20" i="1"/>
  <c r="Q44" i="11"/>
  <c r="L43" i="1"/>
  <c r="Q64" i="11"/>
  <c r="L63" i="1"/>
  <c r="Q76" i="11"/>
  <c r="L75" i="1"/>
  <c r="Q96" i="11"/>
  <c r="L95" i="1"/>
  <c r="Q116" i="11"/>
  <c r="L115" i="1"/>
  <c r="Q140" i="11"/>
  <c r="L139" i="1"/>
  <c r="Q160" i="11"/>
  <c r="L159" i="1"/>
  <c r="Q192" i="11"/>
  <c r="L191" i="1"/>
  <c r="Q212" i="11"/>
  <c r="L212" i="1"/>
  <c r="Q236" i="11"/>
  <c r="L236" i="1"/>
  <c r="Q244" i="11"/>
  <c r="L244" i="1"/>
  <c r="Q268" i="11"/>
  <c r="L268" i="1"/>
  <c r="Q288" i="11"/>
  <c r="L288" i="1"/>
  <c r="Q308" i="11"/>
  <c r="L308" i="1"/>
  <c r="Q332" i="11"/>
  <c r="L333" i="1"/>
  <c r="Q15" i="11"/>
  <c r="L15" i="1"/>
  <c r="Q23" i="11"/>
  <c r="L23" i="1"/>
  <c r="Q39" i="11"/>
  <c r="L38" i="1"/>
  <c r="Q55" i="11"/>
  <c r="L54" i="1"/>
  <c r="Q71" i="11"/>
  <c r="L70" i="1"/>
  <c r="Q79" i="11"/>
  <c r="L78" i="1"/>
  <c r="Q103" i="11"/>
  <c r="L102" i="1"/>
  <c r="Q119" i="11"/>
  <c r="L118" i="1"/>
  <c r="Q135" i="11"/>
  <c r="L134" i="1"/>
  <c r="Q151" i="11"/>
  <c r="L150" i="1"/>
  <c r="Q167" i="11"/>
  <c r="L166" i="1"/>
  <c r="Q183" i="11"/>
  <c r="L182" i="1"/>
  <c r="Q199" i="11"/>
  <c r="L194" i="1"/>
  <c r="Q215" i="11"/>
  <c r="L215" i="1"/>
  <c r="Q231" i="11"/>
  <c r="L231" i="1"/>
  <c r="L255"/>
  <c r="Q255" i="11"/>
  <c r="L271" i="1"/>
  <c r="Q271" i="11"/>
  <c r="L287" i="1"/>
  <c r="Q287" i="11"/>
  <c r="Q295"/>
  <c r="L296" i="1"/>
  <c r="L311"/>
  <c r="Q311" i="11"/>
  <c r="L327" i="1"/>
  <c r="Q327" i="11"/>
  <c r="L344" i="1"/>
  <c r="Q343" i="11"/>
  <c r="L359" i="1"/>
  <c r="Q359" i="11"/>
  <c r="L375" i="1"/>
  <c r="Q375" i="11"/>
  <c r="L391" i="1"/>
  <c r="Q391" i="11"/>
  <c r="L407" i="1"/>
  <c r="Q407" i="11"/>
  <c r="L423" i="1"/>
  <c r="Q423" i="11"/>
  <c r="L439" i="1"/>
  <c r="Q439" i="11"/>
  <c r="L455" i="1"/>
  <c r="Q455" i="11"/>
  <c r="Z8" i="10"/>
  <c r="Z8" i="12"/>
  <c r="Z8" i="11"/>
  <c r="Q348"/>
  <c r="L349" i="1"/>
  <c r="Q380" i="11"/>
  <c r="L380" i="1"/>
  <c r="Q412" i="11"/>
  <c r="L412" i="1"/>
  <c r="Q445" i="11"/>
  <c r="L445" i="1"/>
  <c r="Q40" i="11"/>
  <c r="L39" i="1"/>
  <c r="Q344" i="11"/>
  <c r="L345" i="1"/>
  <c r="Q400" i="11"/>
  <c r="L400" i="1"/>
  <c r="Q448" i="11"/>
  <c r="L448" i="1"/>
  <c r="Q10" i="11"/>
  <c r="L10" i="1"/>
  <c r="Q74" i="11"/>
  <c r="L73" i="1"/>
  <c r="Q122" i="11"/>
  <c r="L121" i="1"/>
  <c r="Q186" i="11"/>
  <c r="L185" i="1"/>
  <c r="Q234" i="11"/>
  <c r="L234" i="1"/>
  <c r="Q298" i="11"/>
  <c r="L298" i="1"/>
  <c r="Q14" i="11"/>
  <c r="L14" i="1"/>
  <c r="Q62" i="11"/>
  <c r="L61" i="1"/>
  <c r="Q94" i="11"/>
  <c r="L93" i="1"/>
  <c r="Q158" i="11"/>
  <c r="L157" i="1"/>
  <c r="Q190" i="11"/>
  <c r="L189" i="1"/>
  <c r="Q254" i="11"/>
  <c r="L254" i="1"/>
  <c r="Q334" i="11"/>
  <c r="L335" i="1"/>
  <c r="Q25" i="11"/>
  <c r="L25" i="1"/>
  <c r="L56"/>
  <c r="Q57" i="11"/>
  <c r="L88" i="1"/>
  <c r="Q89" i="11"/>
  <c r="L120" i="1"/>
  <c r="Q121" i="11"/>
  <c r="L152" i="1"/>
  <c r="Q153" i="11"/>
  <c r="L184" i="1"/>
  <c r="Q185" i="11"/>
  <c r="L217" i="1"/>
  <c r="Q217" i="11"/>
  <c r="L249" i="1"/>
  <c r="Q249" i="11"/>
  <c r="L281" i="1"/>
  <c r="Q281" i="11"/>
  <c r="Q313"/>
  <c r="L313" i="1"/>
  <c r="Q345" i="11"/>
  <c r="L346" i="1"/>
  <c r="Q377" i="11"/>
  <c r="L377" i="1"/>
  <c r="Q409" i="11"/>
  <c r="L409" i="1"/>
  <c r="Q444" i="11"/>
  <c r="L444" i="1"/>
  <c r="Q120" i="11"/>
  <c r="L119" i="1"/>
  <c r="Q184" i="11"/>
  <c r="L183" i="1"/>
  <c r="Q248" i="11"/>
  <c r="L248" i="1"/>
  <c r="Q352" i="11"/>
  <c r="L353" i="1"/>
  <c r="Q432" i="11"/>
  <c r="L432" i="1"/>
  <c r="Q42" i="11"/>
  <c r="L41" i="1"/>
  <c r="Q106" i="11"/>
  <c r="L105" i="1"/>
  <c r="Q170" i="11"/>
  <c r="L169" i="1"/>
  <c r="Q250" i="11"/>
  <c r="L250" i="1"/>
  <c r="Q330" i="11"/>
  <c r="L331" i="1"/>
  <c r="Q110" i="11"/>
  <c r="L109" i="1"/>
  <c r="Q206" i="11"/>
  <c r="L205" i="1"/>
  <c r="Q270" i="11"/>
  <c r="L270" i="1"/>
  <c r="Q318" i="11"/>
  <c r="L318" i="1"/>
  <c r="Q22" i="11"/>
  <c r="L22" i="1"/>
  <c r="Q38" i="11"/>
  <c r="L209" i="1"/>
  <c r="Q54" i="11"/>
  <c r="L53" i="1"/>
  <c r="Q70" i="11"/>
  <c r="L69" i="1"/>
  <c r="Q86" i="11"/>
  <c r="L85" i="1"/>
  <c r="Q102" i="11"/>
  <c r="L101" i="1"/>
  <c r="Q118" i="11"/>
  <c r="L117" i="1"/>
  <c r="Q134" i="11"/>
  <c r="L133" i="1"/>
  <c r="Q150" i="11"/>
  <c r="L149" i="1"/>
  <c r="Q166" i="11"/>
  <c r="L165" i="1"/>
  <c r="Q182" i="11"/>
  <c r="L181" i="1"/>
  <c r="Q198" i="11"/>
  <c r="L198" i="1"/>
  <c r="Q214" i="11"/>
  <c r="L214" i="1"/>
  <c r="Q230" i="11"/>
  <c r="L230" i="1"/>
  <c r="Q246" i="11"/>
  <c r="L246" i="1"/>
  <c r="Q262" i="11"/>
  <c r="L262" i="1"/>
  <c r="Q278" i="11"/>
  <c r="L278" i="1"/>
  <c r="Q294" i="11"/>
  <c r="L294" i="1"/>
  <c r="Q310" i="11"/>
  <c r="L310" i="1"/>
  <c r="Q326" i="11"/>
  <c r="L325" i="1"/>
  <c r="Q342" i="11"/>
  <c r="L343" i="1"/>
  <c r="Q350" i="11"/>
  <c r="L351" i="1"/>
  <c r="Q358" i="11"/>
  <c r="L358" i="1"/>
  <c r="Q366" i="11"/>
  <c r="L367" i="1"/>
  <c r="Q374" i="11"/>
  <c r="L374" i="1"/>
  <c r="Q382" i="11"/>
  <c r="L382" i="1"/>
  <c r="Q390" i="11"/>
  <c r="L390" i="1"/>
  <c r="Q398" i="11"/>
  <c r="L398" i="1"/>
  <c r="Q406" i="11"/>
  <c r="L406" i="1"/>
  <c r="Q414" i="11"/>
  <c r="L414" i="1"/>
  <c r="Q422" i="11"/>
  <c r="L422" i="1"/>
  <c r="Q430" i="11"/>
  <c r="L430" i="1"/>
  <c r="Q438" i="11"/>
  <c r="L438" i="1"/>
  <c r="Q446" i="11"/>
  <c r="L446" i="1"/>
  <c r="Q454" i="11"/>
  <c r="L454" i="1"/>
  <c r="Q16" i="11"/>
  <c r="L16" i="1"/>
  <c r="Q28" i="11"/>
  <c r="L28" i="1"/>
  <c r="Q36" i="11"/>
  <c r="L36" i="1"/>
  <c r="Q48" i="11"/>
  <c r="L47" i="1"/>
  <c r="Q60" i="11"/>
  <c r="L59" i="1"/>
  <c r="Q68" i="11"/>
  <c r="L67" i="1"/>
  <c r="Q80" i="11"/>
  <c r="L79" i="1"/>
  <c r="Q92" i="11"/>
  <c r="L91" i="1"/>
  <c r="Q100" i="11"/>
  <c r="L99" i="1"/>
  <c r="Q112" i="11"/>
  <c r="L111" i="1"/>
  <c r="Q124" i="11"/>
  <c r="L123" i="1"/>
  <c r="Q132" i="11"/>
  <c r="L131" i="1"/>
  <c r="Q144" i="11"/>
  <c r="L143" i="1"/>
  <c r="Q156" i="11"/>
  <c r="L155" i="1"/>
  <c r="Q164" i="11"/>
  <c r="L163" i="1"/>
  <c r="Q176" i="11"/>
  <c r="L175" i="1"/>
  <c r="Q188" i="11"/>
  <c r="L187" i="1"/>
  <c r="Q196" i="11"/>
  <c r="L196" i="1"/>
  <c r="Q208" i="11"/>
  <c r="L207" i="1"/>
  <c r="Q220" i="11"/>
  <c r="L220" i="1"/>
  <c r="Q228" i="11"/>
  <c r="L228" i="1"/>
  <c r="Q240" i="11"/>
  <c r="L240" i="1"/>
  <c r="Q252" i="11"/>
  <c r="L252" i="1"/>
  <c r="Q260" i="11"/>
  <c r="L260" i="1"/>
  <c r="Q272" i="11"/>
  <c r="L272" i="1"/>
  <c r="Q284" i="11"/>
  <c r="L284" i="1"/>
  <c r="Q292" i="11"/>
  <c r="L292" i="1"/>
  <c r="Q304" i="11"/>
  <c r="L304" i="1"/>
  <c r="Q316" i="11"/>
  <c r="L316" i="1"/>
  <c r="Q324" i="11"/>
  <c r="L324" i="1"/>
  <c r="Q336" i="11"/>
  <c r="L337" i="1"/>
  <c r="Q11" i="11"/>
  <c r="L11" i="1"/>
  <c r="Q19" i="11"/>
  <c r="L19" i="1"/>
  <c r="Q27" i="11"/>
  <c r="L27" i="1"/>
  <c r="Q35" i="11"/>
  <c r="L35" i="1"/>
  <c r="Q43" i="11"/>
  <c r="L42" i="1"/>
  <c r="Q51" i="11"/>
  <c r="L50" i="1"/>
  <c r="Q59" i="11"/>
  <c r="L58" i="1"/>
  <c r="Q67" i="11"/>
  <c r="L66" i="1"/>
  <c r="Q75" i="11"/>
  <c r="L74" i="1"/>
  <c r="Q83" i="11"/>
  <c r="L82" i="1"/>
  <c r="Q91" i="11"/>
  <c r="L90" i="1"/>
  <c r="Q99" i="11"/>
  <c r="L98" i="1"/>
  <c r="Q107" i="11"/>
  <c r="L106" i="1"/>
  <c r="Q115" i="11"/>
  <c r="L114" i="1"/>
  <c r="Q123" i="11"/>
  <c r="L122" i="1"/>
  <c r="Q131" i="11"/>
  <c r="L130" i="1"/>
  <c r="Q139" i="11"/>
  <c r="L138" i="1"/>
  <c r="Q147" i="11"/>
  <c r="L146" i="1"/>
  <c r="Q155" i="11"/>
  <c r="L154" i="1"/>
  <c r="Q163" i="11"/>
  <c r="L162" i="1"/>
  <c r="Q171" i="11"/>
  <c r="L170" i="1"/>
  <c r="Q179" i="11"/>
  <c r="L178" i="1"/>
  <c r="Q187" i="11"/>
  <c r="L186" i="1"/>
  <c r="Q195" i="11"/>
  <c r="L195" i="1"/>
  <c r="Q203" i="11"/>
  <c r="L202" i="1"/>
  <c r="Q211" i="11"/>
  <c r="L211" i="1"/>
  <c r="Q219" i="11"/>
  <c r="L219" i="1"/>
  <c r="Q227" i="11"/>
  <c r="L227" i="1"/>
  <c r="Q235" i="11"/>
  <c r="L235" i="1"/>
  <c r="Q243" i="11"/>
  <c r="L243" i="1"/>
  <c r="Q251" i="11"/>
  <c r="L251" i="1"/>
  <c r="L259"/>
  <c r="Q259" i="11"/>
  <c r="Q267"/>
  <c r="L267" i="1"/>
  <c r="L275"/>
  <c r="Q275" i="11"/>
  <c r="Q283"/>
  <c r="L283" i="1"/>
  <c r="L291"/>
  <c r="Q291" i="11"/>
  <c r="Q299"/>
  <c r="L299" i="1"/>
  <c r="L307"/>
  <c r="Q307" i="11"/>
  <c r="L315" i="1"/>
  <c r="Q315" i="11"/>
  <c r="L323" i="1"/>
  <c r="Q323" i="11"/>
  <c r="L332" i="1"/>
  <c r="Q331" i="11"/>
  <c r="L340" i="1"/>
  <c r="Q339" i="11"/>
  <c r="L348" i="1"/>
  <c r="Q347" i="11"/>
  <c r="L355" i="1"/>
  <c r="Q355" i="11"/>
  <c r="L364" i="1"/>
  <c r="Q363" i="11"/>
  <c r="L371" i="1"/>
  <c r="Q371" i="11"/>
  <c r="L379" i="1"/>
  <c r="Q379" i="11"/>
  <c r="L388" i="1"/>
  <c r="Q387" i="11"/>
  <c r="L395" i="1"/>
  <c r="Q395" i="11"/>
  <c r="L403" i="1"/>
  <c r="Q403" i="11"/>
  <c r="L411" i="1"/>
  <c r="Q411" i="11"/>
  <c r="L419" i="1"/>
  <c r="Q419" i="11"/>
  <c r="L427" i="1"/>
  <c r="Q427" i="11"/>
  <c r="L435" i="1"/>
  <c r="Q435" i="11"/>
  <c r="L443" i="1"/>
  <c r="Q443" i="11"/>
  <c r="L451" i="1"/>
  <c r="Q451" i="11"/>
  <c r="P206" i="10"/>
  <c r="P397"/>
  <c r="P453"/>
  <c r="P364"/>
  <c r="M87"/>
  <c r="N87" s="1"/>
  <c r="O87" s="1"/>
  <c r="M52"/>
  <c r="N52" s="1"/>
  <c r="O52" s="1"/>
  <c r="M423"/>
  <c r="N423" s="1"/>
  <c r="O423" s="1"/>
  <c r="M223"/>
  <c r="N223" s="1"/>
  <c r="M263"/>
  <c r="N263" s="1"/>
  <c r="P401"/>
  <c r="M108"/>
  <c r="N108" s="1"/>
  <c r="Q15"/>
  <c r="Q119"/>
  <c r="Q276"/>
  <c r="P170"/>
  <c r="P87"/>
  <c r="P98"/>
  <c r="P114"/>
  <c r="P215"/>
  <c r="P226"/>
  <c r="P66"/>
  <c r="P107"/>
  <c r="P285"/>
  <c r="P262"/>
  <c r="P139"/>
  <c r="P368"/>
  <c r="P400"/>
  <c r="P436"/>
  <c r="P427"/>
  <c r="P370"/>
  <c r="M172"/>
  <c r="N172" s="1"/>
  <c r="M282"/>
  <c r="N282" s="1"/>
  <c r="M226"/>
  <c r="N226" s="1"/>
  <c r="P367"/>
  <c r="X344"/>
  <c r="X389" i="11"/>
  <c r="X174" i="10"/>
  <c r="X412"/>
  <c r="X359"/>
  <c r="X418"/>
  <c r="X57"/>
  <c r="X440"/>
  <c r="L416" i="8"/>
  <c r="L443"/>
  <c r="L436"/>
  <c r="L404"/>
  <c r="X350" i="11"/>
  <c r="X408" i="10"/>
  <c r="L349" i="8"/>
  <c r="X396" i="11"/>
  <c r="L330" i="8"/>
  <c r="L287"/>
  <c r="X361" i="11"/>
  <c r="X449"/>
  <c r="X438"/>
  <c r="L431" i="8"/>
  <c r="L289"/>
  <c r="K289" i="12" s="1"/>
  <c r="X352" i="10"/>
  <c r="X324" i="11"/>
  <c r="X187" i="10"/>
  <c r="X316"/>
  <c r="M237"/>
  <c r="N237" s="1"/>
  <c r="O237" s="1"/>
  <c r="X312"/>
  <c r="X36"/>
  <c r="M420"/>
  <c r="N420" s="1"/>
  <c r="O420" s="1"/>
  <c r="X59"/>
  <c r="M397"/>
  <c r="N397" s="1"/>
  <c r="X25"/>
  <c r="X287"/>
  <c r="X204"/>
  <c r="X244"/>
  <c r="X454"/>
  <c r="X405"/>
  <c r="M291"/>
  <c r="N291" s="1"/>
  <c r="O291" s="1"/>
  <c r="X307"/>
  <c r="X318"/>
  <c r="M49"/>
  <c r="N49" s="1"/>
  <c r="X44"/>
  <c r="X94"/>
  <c r="X262"/>
  <c r="X154"/>
  <c r="M175"/>
  <c r="N175" s="1"/>
  <c r="M121"/>
  <c r="N121" s="1"/>
  <c r="O121" s="1"/>
  <c r="X341"/>
  <c r="X371"/>
  <c r="X263"/>
  <c r="X218"/>
  <c r="X96"/>
  <c r="M60"/>
  <c r="N60" s="1"/>
  <c r="M407"/>
  <c r="N407" s="1"/>
  <c r="O407" s="1"/>
  <c r="M416"/>
  <c r="N416" s="1"/>
  <c r="O416" s="1"/>
  <c r="M101"/>
  <c r="N101" s="1"/>
  <c r="M452"/>
  <c r="N452" s="1"/>
  <c r="O452" s="1"/>
  <c r="M19"/>
  <c r="N19" s="1"/>
  <c r="O19" s="1"/>
  <c r="M127"/>
  <c r="N127" s="1"/>
  <c r="M393"/>
  <c r="N393" s="1"/>
  <c r="M189"/>
  <c r="N189" s="1"/>
  <c r="O189" s="1"/>
  <c r="M409"/>
  <c r="N409" s="1"/>
  <c r="X132"/>
  <c r="X177"/>
  <c r="X385"/>
  <c r="X449"/>
  <c r="X172"/>
  <c r="M72"/>
  <c r="N72" s="1"/>
  <c r="M116"/>
  <c r="N116" s="1"/>
  <c r="X29"/>
  <c r="X92"/>
  <c r="X128"/>
  <c r="X254"/>
  <c r="X396"/>
  <c r="X331"/>
  <c r="X422"/>
  <c r="X129"/>
  <c r="X46"/>
  <c r="X259"/>
  <c r="X216"/>
  <c r="X261"/>
  <c r="M163"/>
  <c r="N163" s="1"/>
  <c r="O163" s="1"/>
  <c r="M51"/>
  <c r="N51" s="1"/>
  <c r="M302"/>
  <c r="N302" s="1"/>
  <c r="M361"/>
  <c r="N361" s="1"/>
  <c r="M329"/>
  <c r="N329" s="1"/>
  <c r="X89"/>
  <c r="X104"/>
  <c r="X108"/>
  <c r="X191"/>
  <c r="X289"/>
  <c r="X296"/>
  <c r="X332"/>
  <c r="X438"/>
  <c r="X348"/>
  <c r="X120"/>
  <c r="X223"/>
  <c r="X238"/>
  <c r="X48"/>
  <c r="X208"/>
  <c r="X126"/>
  <c r="M31"/>
  <c r="N31" s="1"/>
  <c r="O31" s="1"/>
  <c r="M431"/>
  <c r="N431" s="1"/>
  <c r="O431" s="1"/>
  <c r="M26"/>
  <c r="N26" s="1"/>
  <c r="O26" s="1"/>
  <c r="M429"/>
  <c r="N429" s="1"/>
  <c r="M225"/>
  <c r="N225" s="1"/>
  <c r="O225" s="1"/>
  <c r="X74"/>
  <c r="X158"/>
  <c r="X389"/>
  <c r="X24"/>
  <c r="X339"/>
  <c r="X355"/>
  <c r="X379"/>
  <c r="X395"/>
  <c r="X430"/>
  <c r="X398"/>
  <c r="X392"/>
  <c r="X93"/>
  <c r="X79"/>
  <c r="X54"/>
  <c r="X173"/>
  <c r="X269"/>
  <c r="X233"/>
  <c r="X278"/>
  <c r="P435"/>
  <c r="P394"/>
  <c r="M23"/>
  <c r="N23" s="1"/>
  <c r="O23" s="1"/>
  <c r="M256"/>
  <c r="N256" s="1"/>
  <c r="O256" s="1"/>
  <c r="M453"/>
  <c r="N453" s="1"/>
  <c r="M143"/>
  <c r="N143" s="1"/>
  <c r="M399"/>
  <c r="N399" s="1"/>
  <c r="O399" s="1"/>
  <c r="M295"/>
  <c r="N295" s="1"/>
  <c r="O295" s="1"/>
  <c r="M338"/>
  <c r="N338" s="1"/>
  <c r="X219"/>
  <c r="M115"/>
  <c r="N115" s="1"/>
  <c r="O115" s="1"/>
  <c r="X365"/>
  <c r="X295" i="11"/>
  <c r="X311"/>
  <c r="L359" i="8"/>
  <c r="L412"/>
  <c r="P97" i="10"/>
  <c r="X42"/>
  <c r="X428"/>
  <c r="L338" i="8"/>
  <c r="L444"/>
  <c r="X414" i="10"/>
  <c r="L353" i="8"/>
  <c r="L395"/>
  <c r="X384" i="11"/>
  <c r="M33" i="10"/>
  <c r="N33" s="1"/>
  <c r="O33" s="1"/>
  <c r="M436"/>
  <c r="N436" s="1"/>
  <c r="O436" s="1"/>
  <c r="M255"/>
  <c r="N255" s="1"/>
  <c r="O255" s="1"/>
  <c r="M137"/>
  <c r="N137" s="1"/>
  <c r="O137" s="1"/>
  <c r="X235"/>
  <c r="X251"/>
  <c r="X282"/>
  <c r="X381" i="11"/>
  <c r="X437" i="10"/>
  <c r="X18"/>
  <c r="X319"/>
  <c r="L454" i="8"/>
  <c r="X310" i="10"/>
  <c r="X404"/>
  <c r="X384"/>
  <c r="X226"/>
  <c r="X161"/>
  <c r="X188"/>
  <c r="X221"/>
  <c r="X166"/>
  <c r="X281"/>
  <c r="P423"/>
  <c r="M375"/>
  <c r="N375" s="1"/>
  <c r="M443"/>
  <c r="N443" s="1"/>
  <c r="M230"/>
  <c r="N230" s="1"/>
  <c r="O230" s="1"/>
  <c r="M350"/>
  <c r="N350" s="1"/>
  <c r="M133"/>
  <c r="N133" s="1"/>
  <c r="M181"/>
  <c r="N181" s="1"/>
  <c r="X178"/>
  <c r="X267"/>
  <c r="X271"/>
  <c r="X234"/>
  <c r="X47"/>
  <c r="M192"/>
  <c r="N192" s="1"/>
  <c r="O192" s="1"/>
  <c r="X58"/>
  <c r="X352" i="11"/>
  <c r="X417" i="10"/>
  <c r="X311"/>
  <c r="L417" i="8"/>
  <c r="X388" i="10"/>
  <c r="X135"/>
  <c r="X246"/>
  <c r="X77"/>
  <c r="P455"/>
  <c r="P338"/>
  <c r="P62"/>
  <c r="X398" i="11"/>
  <c r="X444" i="10"/>
  <c r="X75"/>
  <c r="X39"/>
  <c r="M38"/>
  <c r="N38" s="1"/>
  <c r="M315"/>
  <c r="N315" s="1"/>
  <c r="X388" i="11"/>
  <c r="L310" i="8"/>
  <c r="X375" i="11"/>
  <c r="L428" i="8"/>
  <c r="L452"/>
  <c r="L393"/>
  <c r="X409" i="11"/>
  <c r="X430"/>
  <c r="X98" i="10"/>
  <c r="X228"/>
  <c r="X381"/>
  <c r="L342" i="8"/>
  <c r="X316" i="11"/>
  <c r="X364" i="10"/>
  <c r="X76"/>
  <c r="AG11"/>
  <c r="P11" s="1"/>
  <c r="M144"/>
  <c r="N144" s="1"/>
  <c r="L340" i="8"/>
  <c r="X440" i="11"/>
  <c r="P267" i="10"/>
  <c r="P411"/>
  <c r="P165"/>
  <c r="P171"/>
  <c r="P251"/>
  <c r="P263"/>
  <c r="P73"/>
  <c r="P89"/>
  <c r="P161"/>
  <c r="P94"/>
  <c r="P138"/>
  <c r="P250"/>
  <c r="P81"/>
  <c r="P110"/>
  <c r="P213"/>
  <c r="P14"/>
  <c r="P57"/>
  <c r="P238"/>
  <c r="P111"/>
  <c r="P41"/>
  <c r="P410"/>
  <c r="P106"/>
  <c r="P122"/>
  <c r="P175"/>
  <c r="P186"/>
  <c r="P223"/>
  <c r="P229"/>
  <c r="P58"/>
  <c r="P72"/>
  <c r="P112"/>
  <c r="P121"/>
  <c r="P55"/>
  <c r="P185"/>
  <c r="P192"/>
  <c r="P274"/>
  <c r="P298"/>
  <c r="P90"/>
  <c r="P31"/>
  <c r="P42"/>
  <c r="P120"/>
  <c r="P142"/>
  <c r="P255"/>
  <c r="P261"/>
  <c r="AB8" i="12"/>
  <c r="AB8" i="11"/>
  <c r="AB8" i="10"/>
  <c r="P25"/>
  <c r="P219"/>
  <c r="P129"/>
  <c r="P256"/>
  <c r="P154"/>
  <c r="P158"/>
  <c r="P358"/>
  <c r="P245"/>
  <c r="P354"/>
  <c r="P113"/>
  <c r="P145"/>
  <c r="P153"/>
  <c r="P160"/>
  <c r="P210"/>
  <c r="P240"/>
  <c r="P49"/>
  <c r="P74"/>
  <c r="P181"/>
  <c r="P10"/>
  <c r="P239"/>
  <c r="P63"/>
  <c r="P65"/>
  <c r="P24"/>
  <c r="P104"/>
  <c r="P128"/>
  <c r="P135"/>
  <c r="P180"/>
  <c r="P212"/>
  <c r="P26"/>
  <c r="P202"/>
  <c r="P203"/>
  <c r="P137"/>
  <c r="P105"/>
  <c r="P454"/>
  <c r="P9"/>
  <c r="P322"/>
  <c r="P30"/>
  <c r="S452" i="11"/>
  <c r="S368"/>
  <c r="S75"/>
  <c r="S107"/>
  <c r="S139"/>
  <c r="S156"/>
  <c r="S204"/>
  <c r="S74"/>
  <c r="S98"/>
  <c r="S114"/>
  <c r="S162"/>
  <c r="S186"/>
  <c r="S274"/>
  <c r="S290"/>
  <c r="S306"/>
  <c r="S322"/>
  <c r="S330"/>
  <c r="S346"/>
  <c r="S354"/>
  <c r="S147"/>
  <c r="S163"/>
  <c r="S195"/>
  <c r="S211"/>
  <c r="S243"/>
  <c r="S259"/>
  <c r="S275"/>
  <c r="S291"/>
  <c r="S307"/>
  <c r="S323"/>
  <c r="S339"/>
  <c r="S355"/>
  <c r="S387"/>
  <c r="S403"/>
  <c r="S13"/>
  <c r="S21"/>
  <c r="S37"/>
  <c r="S53"/>
  <c r="S69"/>
  <c r="S85"/>
  <c r="S101"/>
  <c r="S117"/>
  <c r="S133"/>
  <c r="S149"/>
  <c r="S165"/>
  <c r="S181"/>
  <c r="S197"/>
  <c r="S213"/>
  <c r="S229"/>
  <c r="S245"/>
  <c r="S269"/>
  <c r="S309"/>
  <c r="S72"/>
  <c r="S136"/>
  <c r="S192"/>
  <c r="S224"/>
  <c r="S389"/>
  <c r="S397"/>
  <c r="S405"/>
  <c r="S167"/>
  <c r="S199"/>
  <c r="S231"/>
  <c r="S279"/>
  <c r="S311"/>
  <c r="S343"/>
  <c r="S76"/>
  <c r="S140"/>
  <c r="S332"/>
  <c r="S47"/>
  <c r="S79"/>
  <c r="S111"/>
  <c r="S143"/>
  <c r="S434"/>
  <c r="S435"/>
  <c r="S12"/>
  <c r="S52"/>
  <c r="S248"/>
  <c r="S344"/>
  <c r="S376"/>
  <c r="S35"/>
  <c r="S51"/>
  <c r="S67"/>
  <c r="S83"/>
  <c r="S99"/>
  <c r="S115"/>
  <c r="S131"/>
  <c r="S148"/>
  <c r="S164"/>
  <c r="S228"/>
  <c r="S358"/>
  <c r="S390"/>
  <c r="S155"/>
  <c r="S171"/>
  <c r="S187"/>
  <c r="S203"/>
  <c r="S219"/>
  <c r="S235"/>
  <c r="S251"/>
  <c r="S267"/>
  <c r="S283"/>
  <c r="S299"/>
  <c r="S315"/>
  <c r="S331"/>
  <c r="S347"/>
  <c r="S363"/>
  <c r="S379"/>
  <c r="S395"/>
  <c r="S9"/>
  <c r="S17"/>
  <c r="S25"/>
  <c r="S33"/>
  <c r="S41"/>
  <c r="S49"/>
  <c r="S57"/>
  <c r="S65"/>
  <c r="S73"/>
  <c r="S81"/>
  <c r="S89"/>
  <c r="S97"/>
  <c r="S105"/>
  <c r="S113"/>
  <c r="S121"/>
  <c r="S129"/>
  <c r="S137"/>
  <c r="S145"/>
  <c r="S153"/>
  <c r="S161"/>
  <c r="S169"/>
  <c r="S177"/>
  <c r="S185"/>
  <c r="S193"/>
  <c r="S201"/>
  <c r="S209"/>
  <c r="S217"/>
  <c r="S225"/>
  <c r="S233"/>
  <c r="S241"/>
  <c r="S249"/>
  <c r="S257"/>
  <c r="S265"/>
  <c r="S273"/>
  <c r="S281"/>
  <c r="S289"/>
  <c r="S297"/>
  <c r="S305"/>
  <c r="S313"/>
  <c r="S321"/>
  <c r="S329"/>
  <c r="S337"/>
  <c r="S345"/>
  <c r="S353"/>
  <c r="S361"/>
  <c r="S369"/>
  <c r="S377"/>
  <c r="S16"/>
  <c r="S32"/>
  <c r="S128"/>
  <c r="S385"/>
  <c r="S393"/>
  <c r="S401"/>
  <c r="S409"/>
  <c r="S417"/>
  <c r="S433"/>
  <c r="S449"/>
  <c r="S457"/>
  <c r="S159"/>
  <c r="S175"/>
  <c r="S191"/>
  <c r="S207"/>
  <c r="S223"/>
  <c r="S239"/>
  <c r="S255"/>
  <c r="S271"/>
  <c r="S287"/>
  <c r="S303"/>
  <c r="S319"/>
  <c r="S335"/>
  <c r="S351"/>
  <c r="S367"/>
  <c r="S399"/>
  <c r="S27"/>
  <c r="S370"/>
  <c r="S418"/>
  <c r="S450"/>
  <c r="S100"/>
  <c r="S200"/>
  <c r="S272"/>
  <c r="S288"/>
  <c r="S320"/>
  <c r="S336"/>
  <c r="S400"/>
  <c r="S43"/>
  <c r="S59"/>
  <c r="S91"/>
  <c r="S123"/>
  <c r="S42"/>
  <c r="S82"/>
  <c r="S122"/>
  <c r="S154"/>
  <c r="S194"/>
  <c r="S202"/>
  <c r="S234"/>
  <c r="S266"/>
  <c r="S282"/>
  <c r="S338"/>
  <c r="S386"/>
  <c r="S402"/>
  <c r="S179"/>
  <c r="S227"/>
  <c r="S29"/>
  <c r="S45"/>
  <c r="S61"/>
  <c r="S77"/>
  <c r="S93"/>
  <c r="S109"/>
  <c r="S125"/>
  <c r="S141"/>
  <c r="S157"/>
  <c r="S173"/>
  <c r="S189"/>
  <c r="S205"/>
  <c r="S221"/>
  <c r="S237"/>
  <c r="S253"/>
  <c r="S261"/>
  <c r="S277"/>
  <c r="S285"/>
  <c r="S293"/>
  <c r="S301"/>
  <c r="S317"/>
  <c r="S325"/>
  <c r="S333"/>
  <c r="S341"/>
  <c r="S349"/>
  <c r="S357"/>
  <c r="S365"/>
  <c r="S373"/>
  <c r="S24"/>
  <c r="S421"/>
  <c r="S429"/>
  <c r="S453"/>
  <c r="S151"/>
  <c r="S183"/>
  <c r="S215"/>
  <c r="S247"/>
  <c r="S263"/>
  <c r="S295"/>
  <c r="S327"/>
  <c r="S359"/>
  <c r="S375"/>
  <c r="S108"/>
  <c r="S252"/>
  <c r="S348"/>
  <c r="S380"/>
  <c r="S63"/>
  <c r="S95"/>
  <c r="S127"/>
  <c r="S426"/>
  <c r="S451"/>
  <c r="S437"/>
  <c r="S439"/>
  <c r="S152"/>
  <c r="S292"/>
  <c r="S324"/>
  <c r="S404"/>
  <c r="S39"/>
  <c r="S55"/>
  <c r="S71"/>
  <c r="S87"/>
  <c r="S103"/>
  <c r="S119"/>
  <c r="S135"/>
  <c r="S414"/>
  <c r="S430"/>
  <c r="S446"/>
  <c r="S411"/>
  <c r="S427"/>
  <c r="S425"/>
  <c r="S441"/>
  <c r="S415"/>
  <c r="S362"/>
  <c r="S410"/>
  <c r="S391"/>
  <c r="S394"/>
  <c r="S445"/>
  <c r="Q317" i="10"/>
  <c r="Q318"/>
  <c r="X450" i="11"/>
  <c r="X320"/>
  <c r="X408"/>
  <c r="X365"/>
  <c r="X416"/>
  <c r="X452"/>
  <c r="X300"/>
  <c r="X356"/>
  <c r="X410"/>
  <c r="X427"/>
  <c r="X423"/>
  <c r="X442"/>
  <c r="X303"/>
  <c r="X447"/>
  <c r="X368"/>
  <c r="X309"/>
  <c r="X347"/>
  <c r="X351"/>
  <c r="X294"/>
  <c r="X301"/>
  <c r="X17"/>
  <c r="X411"/>
  <c r="X334"/>
  <c r="X441"/>
  <c r="X448"/>
  <c r="X383"/>
  <c r="X387"/>
  <c r="X370"/>
  <c r="X426"/>
  <c r="X349"/>
  <c r="X323"/>
  <c r="X415"/>
  <c r="X376"/>
  <c r="X390"/>
  <c r="X322"/>
  <c r="X382"/>
  <c r="X308"/>
  <c r="X345"/>
  <c r="X299"/>
  <c r="X446"/>
  <c r="X433"/>
  <c r="X312"/>
  <c r="X288"/>
  <c r="X374"/>
  <c r="X406"/>
  <c r="X412"/>
  <c r="X428"/>
  <c r="X360"/>
  <c r="X325"/>
  <c r="X287"/>
  <c r="X326"/>
  <c r="X380"/>
  <c r="X395"/>
  <c r="X443"/>
  <c r="X456"/>
  <c r="X358"/>
  <c r="X386"/>
  <c r="X400"/>
  <c r="X348"/>
  <c r="X432"/>
  <c r="X457"/>
  <c r="X306"/>
  <c r="X330"/>
  <c r="X354"/>
  <c r="X362"/>
  <c r="X403"/>
  <c r="X419"/>
  <c r="X424"/>
  <c r="X436"/>
  <c r="X451"/>
  <c r="X319"/>
  <c r="X317"/>
  <c r="X305"/>
  <c r="X337"/>
  <c r="X292"/>
  <c r="X321"/>
  <c r="X366"/>
  <c r="X372"/>
  <c r="X418"/>
  <c r="L113" i="8"/>
  <c r="L304"/>
  <c r="L69"/>
  <c r="L35"/>
  <c r="K8" i="11"/>
  <c r="L211" i="8"/>
  <c r="L154"/>
  <c r="L183"/>
  <c r="L185"/>
  <c r="L164"/>
  <c r="L250"/>
  <c r="L86"/>
  <c r="L9"/>
  <c r="L336"/>
  <c r="L145"/>
  <c r="L55"/>
  <c r="L111"/>
  <c r="L441"/>
  <c r="L204"/>
  <c r="L148"/>
  <c r="L337"/>
  <c r="L112"/>
  <c r="L305"/>
  <c r="L214"/>
  <c r="L276"/>
  <c r="L249"/>
  <c r="L447"/>
  <c r="L394"/>
  <c r="L133"/>
  <c r="L241"/>
  <c r="L448"/>
  <c r="L239"/>
  <c r="L229"/>
  <c r="L290"/>
  <c r="L382"/>
  <c r="L369"/>
  <c r="L288"/>
  <c r="L220"/>
  <c r="L435"/>
  <c r="L354"/>
  <c r="L42"/>
  <c r="L293"/>
  <c r="L314"/>
  <c r="L327"/>
  <c r="L245"/>
  <c r="L163"/>
  <c r="L10"/>
  <c r="L270"/>
  <c r="L391"/>
  <c r="L217"/>
  <c r="L410"/>
  <c r="L90"/>
  <c r="L206"/>
  <c r="L328"/>
  <c r="L243"/>
  <c r="L272"/>
  <c r="L67"/>
  <c r="L439"/>
  <c r="L455"/>
  <c r="L161"/>
  <c r="L109"/>
  <c r="L197"/>
  <c r="L317"/>
  <c r="L37"/>
  <c r="L193"/>
  <c r="L268"/>
  <c r="L68"/>
  <c r="L378"/>
  <c r="L368"/>
  <c r="L346"/>
  <c r="L49"/>
  <c r="L40"/>
  <c r="L84"/>
  <c r="L357"/>
  <c r="L425"/>
  <c r="N592"/>
  <c r="AG70" i="10"/>
  <c r="P70" s="1"/>
  <c r="L15" i="8"/>
  <c r="L16"/>
  <c r="L434"/>
  <c r="L285"/>
  <c r="L159"/>
  <c r="L411"/>
  <c r="L81"/>
  <c r="L20"/>
  <c r="L54"/>
  <c r="L343"/>
  <c r="L362"/>
  <c r="L236"/>
  <c r="L108"/>
  <c r="L329"/>
  <c r="L147"/>
  <c r="L313"/>
  <c r="L199"/>
  <c r="L124"/>
  <c r="L195"/>
  <c r="L129"/>
  <c r="L99"/>
  <c r="L175"/>
  <c r="L64"/>
  <c r="L79"/>
  <c r="L247"/>
  <c r="L150"/>
  <c r="L210"/>
  <c r="L144"/>
  <c r="L166"/>
  <c r="L169"/>
  <c r="L140"/>
  <c r="L32"/>
  <c r="L427"/>
  <c r="L194"/>
  <c r="L70"/>
  <c r="L264"/>
  <c r="L130"/>
  <c r="L208"/>
  <c r="L141"/>
  <c r="L89"/>
  <c r="L96"/>
  <c r="L432"/>
  <c r="L80"/>
  <c r="L294"/>
  <c r="L367"/>
  <c r="L446"/>
  <c r="L202"/>
  <c r="L60"/>
  <c r="L426"/>
  <c r="L403"/>
  <c r="L152"/>
  <c r="L168"/>
  <c r="L184"/>
  <c r="L240"/>
  <c r="L253"/>
  <c r="L123"/>
  <c r="L232"/>
  <c r="L227"/>
  <c r="X338" i="11"/>
  <c r="X293"/>
  <c r="X353"/>
  <c r="X289"/>
  <c r="X328"/>
  <c r="X340"/>
  <c r="X369"/>
  <c r="X377"/>
  <c r="X397"/>
  <c r="X413"/>
  <c r="X425"/>
  <c r="X429"/>
  <c r="L12" i="8"/>
  <c r="L28"/>
  <c r="L201"/>
  <c r="L300"/>
  <c r="L442"/>
  <c r="L63"/>
  <c r="L373"/>
  <c r="L51"/>
  <c r="L323"/>
  <c r="L200"/>
  <c r="L151"/>
  <c r="L85"/>
  <c r="L415"/>
  <c r="L279"/>
  <c r="L370"/>
  <c r="L179"/>
  <c r="L146"/>
  <c r="L66"/>
  <c r="L356"/>
  <c r="L299"/>
  <c r="L274"/>
  <c r="L280"/>
  <c r="L331"/>
  <c r="L52"/>
  <c r="L196"/>
  <c r="L121"/>
  <c r="L21"/>
  <c r="L421"/>
  <c r="L390"/>
  <c r="L339"/>
  <c r="L275"/>
  <c r="L258"/>
  <c r="L374"/>
  <c r="L231"/>
  <c r="L224"/>
  <c r="L104"/>
  <c r="L189"/>
  <c r="L257"/>
  <c r="L102"/>
  <c r="L205"/>
  <c r="L116"/>
  <c r="L158"/>
  <c r="L450"/>
  <c r="L265"/>
  <c r="L248"/>
  <c r="L344"/>
  <c r="L380"/>
  <c r="L83"/>
  <c r="L277"/>
  <c r="L306"/>
  <c r="L284"/>
  <c r="L445"/>
  <c r="L297"/>
  <c r="L105"/>
  <c r="L149"/>
  <c r="L139"/>
  <c r="L348"/>
  <c r="L451"/>
  <c r="L44"/>
  <c r="L213"/>
  <c r="L423"/>
  <c r="L298"/>
  <c r="L260"/>
  <c r="L117"/>
  <c r="L352"/>
  <c r="L62"/>
  <c r="L301"/>
  <c r="L308"/>
  <c r="L17"/>
  <c r="L400"/>
  <c r="L283"/>
  <c r="L94"/>
  <c r="L413"/>
  <c r="L350"/>
  <c r="L137"/>
  <c r="L402"/>
  <c r="L13"/>
  <c r="L72"/>
  <c r="L372"/>
  <c r="L135"/>
  <c r="L138"/>
  <c r="L358"/>
  <c r="L335"/>
  <c r="L212"/>
  <c r="L347"/>
  <c r="L321"/>
  <c r="L376"/>
  <c r="L303"/>
  <c r="L424"/>
  <c r="L34"/>
  <c r="L77"/>
  <c r="L252"/>
  <c r="L14"/>
  <c r="L98"/>
  <c r="L242"/>
  <c r="L322"/>
  <c r="L364"/>
  <c r="L181"/>
  <c r="L286"/>
  <c r="L87"/>
  <c r="L30"/>
  <c r="L334"/>
  <c r="L383"/>
  <c r="L377"/>
  <c r="L388"/>
  <c r="L101"/>
  <c r="L457"/>
  <c r="L65"/>
  <c r="L266"/>
  <c r="L341"/>
  <c r="L167"/>
  <c r="L326"/>
  <c r="L215"/>
  <c r="L192"/>
  <c r="L456"/>
  <c r="L309"/>
  <c r="L401"/>
  <c r="L406"/>
  <c r="L155"/>
  <c r="L122"/>
  <c r="L320"/>
  <c r="L273"/>
  <c r="L292"/>
  <c r="L61"/>
  <c r="L27"/>
  <c r="L325"/>
  <c r="L365"/>
  <c r="L387"/>
  <c r="L22"/>
  <c r="L419"/>
  <c r="L118"/>
  <c r="L106"/>
  <c r="L110"/>
  <c r="L198"/>
  <c r="L222"/>
  <c r="L156"/>
  <c r="L82"/>
  <c r="L360"/>
  <c r="L39"/>
  <c r="L178"/>
  <c r="X367" i="11"/>
  <c r="X379"/>
  <c r="X435"/>
  <c r="X439"/>
  <c r="X455"/>
  <c r="X344"/>
  <c r="X286"/>
  <c r="X298"/>
  <c r="X314"/>
  <c r="X331"/>
  <c r="X290"/>
  <c r="X315"/>
  <c r="X10"/>
  <c r="X343"/>
  <c r="X346"/>
  <c r="X359"/>
  <c r="N592" i="9"/>
  <c r="Q59" i="10"/>
  <c r="Q78"/>
  <c r="Q94"/>
  <c r="Q110"/>
  <c r="Q126"/>
  <c r="Q142"/>
  <c r="Q158"/>
  <c r="Q167"/>
  <c r="Q175"/>
  <c r="T246"/>
  <c r="T278"/>
  <c r="Q286"/>
  <c r="T299"/>
  <c r="Q302"/>
  <c r="T315"/>
  <c r="R331"/>
  <c r="Q358"/>
  <c r="R427"/>
  <c r="Q32"/>
  <c r="Q47"/>
  <c r="Q63"/>
  <c r="Q82"/>
  <c r="Q98"/>
  <c r="Q114"/>
  <c r="Q130"/>
  <c r="Q146"/>
  <c r="Q173"/>
  <c r="Q181"/>
  <c r="Q186"/>
  <c r="T238"/>
  <c r="T270"/>
  <c r="Q316"/>
  <c r="Q326"/>
  <c r="R339"/>
  <c r="Q366"/>
  <c r="O366" s="1"/>
  <c r="R371"/>
  <c r="R411"/>
  <c r="Q36"/>
  <c r="Q51"/>
  <c r="Q67"/>
  <c r="Q86"/>
  <c r="Q102"/>
  <c r="Q118"/>
  <c r="Q134"/>
  <c r="Q150"/>
  <c r="Q164"/>
  <c r="Q171"/>
  <c r="Q179"/>
  <c r="R195"/>
  <c r="T223"/>
  <c r="T262"/>
  <c r="Q285"/>
  <c r="Q301"/>
  <c r="Q334"/>
  <c r="R347"/>
  <c r="Q374"/>
  <c r="R379"/>
  <c r="R395"/>
  <c r="Q40"/>
  <c r="R46"/>
  <c r="Q56"/>
  <c r="R62"/>
  <c r="Q75"/>
  <c r="Q76"/>
  <c r="R81"/>
  <c r="Q91"/>
  <c r="R97"/>
  <c r="Q107"/>
  <c r="Q108"/>
  <c r="R113"/>
  <c r="Q123"/>
  <c r="R129"/>
  <c r="Q139"/>
  <c r="R145"/>
  <c r="Q155"/>
  <c r="T37"/>
  <c r="Q45"/>
  <c r="R50"/>
  <c r="Q61"/>
  <c r="T71"/>
  <c r="Q79"/>
  <c r="Q95"/>
  <c r="R100"/>
  <c r="T103"/>
  <c r="Q111"/>
  <c r="R132"/>
  <c r="R133"/>
  <c r="Q143"/>
  <c r="Q144"/>
  <c r="R149"/>
  <c r="R197"/>
  <c r="Q34"/>
  <c r="S39"/>
  <c r="Q49"/>
  <c r="Q65"/>
  <c r="Q84"/>
  <c r="S90"/>
  <c r="Q100"/>
  <c r="S106"/>
  <c r="Q116"/>
  <c r="S122"/>
  <c r="Q132"/>
  <c r="S138"/>
  <c r="Q148"/>
  <c r="Q166"/>
  <c r="Q191"/>
  <c r="Q199"/>
  <c r="Q43"/>
  <c r="T283"/>
  <c r="R363"/>
  <c r="Q55"/>
  <c r="Q74"/>
  <c r="Q90"/>
  <c r="Q106"/>
  <c r="Q122"/>
  <c r="Q138"/>
  <c r="Q154"/>
  <c r="Q162"/>
  <c r="Q169"/>
  <c r="Q177"/>
  <c r="Q194"/>
  <c r="T215"/>
  <c r="T254"/>
  <c r="Q342"/>
  <c r="Q350"/>
  <c r="R355"/>
  <c r="R443"/>
  <c r="Q41"/>
  <c r="Q57"/>
  <c r="Q124"/>
  <c r="Q140"/>
  <c r="Q156"/>
  <c r="R35"/>
  <c r="Q44"/>
  <c r="Q60"/>
  <c r="R66"/>
  <c r="Q80"/>
  <c r="R85"/>
  <c r="Q96"/>
  <c r="R101"/>
  <c r="R117"/>
  <c r="Q127"/>
  <c r="Q128"/>
  <c r="Q159"/>
  <c r="Q160"/>
  <c r="Q38"/>
  <c r="Q53"/>
  <c r="Q69"/>
  <c r="Q72"/>
  <c r="Q88"/>
  <c r="Q104"/>
  <c r="Q120"/>
  <c r="Q136"/>
  <c r="Q152"/>
  <c r="Q183"/>
  <c r="Q184"/>
  <c r="Q190"/>
  <c r="Q207"/>
  <c r="Q215"/>
  <c r="Q223"/>
  <c r="Q238"/>
  <c r="Q246"/>
  <c r="Q254"/>
  <c r="Q262"/>
  <c r="Q270"/>
  <c r="Q278"/>
  <c r="Q284"/>
  <c r="Q288"/>
  <c r="Q300"/>
  <c r="Q304"/>
  <c r="Q187"/>
  <c r="Q188"/>
  <c r="R193"/>
  <c r="Q198"/>
  <c r="Q203"/>
  <c r="Q211"/>
  <c r="Q219"/>
  <c r="Q227"/>
  <c r="Q234"/>
  <c r="Q242"/>
  <c r="Q250"/>
  <c r="Q258"/>
  <c r="Q266"/>
  <c r="Q274"/>
  <c r="Q320"/>
  <c r="Q325"/>
  <c r="Q333"/>
  <c r="Q341"/>
  <c r="Q349"/>
  <c r="Q357"/>
  <c r="Q365"/>
  <c r="Q373"/>
  <c r="Q381"/>
  <c r="Q196"/>
  <c r="Q282"/>
  <c r="R287"/>
  <c r="Q298"/>
  <c r="R303"/>
  <c r="Q314"/>
  <c r="Q397"/>
  <c r="Q398"/>
  <c r="Q413"/>
  <c r="Q414"/>
  <c r="Q429"/>
  <c r="Q430"/>
  <c r="Q445"/>
  <c r="Q446"/>
  <c r="Q292"/>
  <c r="Q308"/>
  <c r="Q324"/>
  <c r="Q329"/>
  <c r="Q337"/>
  <c r="Q345"/>
  <c r="Q353"/>
  <c r="Q361"/>
  <c r="Q369"/>
  <c r="Q377"/>
  <c r="Q290"/>
  <c r="Q306"/>
  <c r="Q322"/>
  <c r="Q296"/>
  <c r="Q312"/>
  <c r="Q389"/>
  <c r="Q405"/>
  <c r="Q421"/>
  <c r="Q437"/>
  <c r="Q453"/>
  <c r="Q294"/>
  <c r="Q310"/>
  <c r="R327"/>
  <c r="Q330"/>
  <c r="R335"/>
  <c r="Q338"/>
  <c r="R343"/>
  <c r="Q346"/>
  <c r="R351"/>
  <c r="Q354"/>
  <c r="R359"/>
  <c r="Q362"/>
  <c r="R367"/>
  <c r="Q370"/>
  <c r="R375"/>
  <c r="Q378"/>
  <c r="Q393"/>
  <c r="Q401"/>
  <c r="Q409"/>
  <c r="Q417"/>
  <c r="Q425"/>
  <c r="Q433"/>
  <c r="Q441"/>
  <c r="Q449"/>
  <c r="Q457"/>
  <c r="Q384"/>
  <c r="Q382"/>
  <c r="G592" i="9"/>
  <c r="H8"/>
  <c r="L8" i="10" s="1"/>
  <c r="Y8" s="1"/>
  <c r="H11" i="8"/>
  <c r="K11" i="10" s="1"/>
  <c r="M11" s="1"/>
  <c r="N11" s="1"/>
  <c r="J592" i="7"/>
  <c r="H592"/>
  <c r="G592"/>
  <c r="H592" i="6"/>
  <c r="G592"/>
  <c r="J8"/>
  <c r="H8" i="11" s="1"/>
  <c r="J8" i="10"/>
  <c r="W8" s="1"/>
  <c r="H8" i="4"/>
  <c r="G8" i="10" s="1"/>
  <c r="T8" s="1"/>
  <c r="O217" l="1"/>
  <c r="O9"/>
  <c r="O134"/>
  <c r="O240"/>
  <c r="O205"/>
  <c r="O81"/>
  <c r="O99"/>
  <c r="O426"/>
  <c r="O419"/>
  <c r="O455" i="11"/>
  <c r="O451"/>
  <c r="O447"/>
  <c r="O443"/>
  <c r="O435"/>
  <c r="O431"/>
  <c r="O427"/>
  <c r="O415"/>
  <c r="O411"/>
  <c r="O407"/>
  <c r="O403"/>
  <c r="O391"/>
  <c r="O383"/>
  <c r="O445"/>
  <c r="O441"/>
  <c r="O425"/>
  <c r="O421"/>
  <c r="O417"/>
  <c r="O405"/>
  <c r="O401"/>
  <c r="O397"/>
  <c r="O393"/>
  <c r="O381"/>
  <c r="O373"/>
  <c r="O369"/>
  <c r="O367"/>
  <c r="O365"/>
  <c r="O363"/>
  <c r="O361"/>
  <c r="O357"/>
  <c r="O355"/>
  <c r="O353"/>
  <c r="O351"/>
  <c r="O349"/>
  <c r="O345"/>
  <c r="O341"/>
  <c r="O339"/>
  <c r="O337"/>
  <c r="O335"/>
  <c r="O333"/>
  <c r="O329"/>
  <c r="O327"/>
  <c r="O321"/>
  <c r="O317"/>
  <c r="O313"/>
  <c r="O309"/>
  <c r="O307"/>
  <c r="O301"/>
  <c r="O297"/>
  <c r="O295"/>
  <c r="O287"/>
  <c r="O382" i="10"/>
  <c r="O214"/>
  <c r="O454" i="11"/>
  <c r="O452"/>
  <c r="O446"/>
  <c r="O444"/>
  <c r="O442"/>
  <c r="O438"/>
  <c r="O434"/>
  <c r="O432"/>
  <c r="O430"/>
  <c r="O424"/>
  <c r="O412"/>
  <c r="O404"/>
  <c r="O402"/>
  <c r="O400"/>
  <c r="O394"/>
  <c r="O390"/>
  <c r="O384"/>
  <c r="O382"/>
  <c r="O380"/>
  <c r="O378"/>
  <c r="O374"/>
  <c r="O372"/>
  <c r="O370"/>
  <c r="O360"/>
  <c r="O358"/>
  <c r="O356"/>
  <c r="O354"/>
  <c r="O352"/>
  <c r="O350"/>
  <c r="O346"/>
  <c r="O342"/>
  <c r="O338"/>
  <c r="O336"/>
  <c r="O328"/>
  <c r="O320"/>
  <c r="O314"/>
  <c r="O312"/>
  <c r="O310"/>
  <c r="O306"/>
  <c r="O304"/>
  <c r="O302"/>
  <c r="O290"/>
  <c r="O286"/>
  <c r="O34"/>
  <c r="V390" i="12"/>
  <c r="M390"/>
  <c r="N390" s="1"/>
  <c r="O399" i="11"/>
  <c r="X399"/>
  <c r="X399" i="12"/>
  <c r="M399"/>
  <c r="N399" s="1"/>
  <c r="M107"/>
  <c r="N107" s="1"/>
  <c r="O107" s="1"/>
  <c r="V93"/>
  <c r="M93"/>
  <c r="N93" s="1"/>
  <c r="S389"/>
  <c r="M389"/>
  <c r="N389" s="1"/>
  <c r="X289"/>
  <c r="M289"/>
  <c r="N289" s="1"/>
  <c r="O457" i="11"/>
  <c r="O449"/>
  <c r="O439"/>
  <c r="O433"/>
  <c r="O429"/>
  <c r="O423"/>
  <c r="O419"/>
  <c r="O413"/>
  <c r="O409"/>
  <c r="O395"/>
  <c r="O389"/>
  <c r="O387"/>
  <c r="O379"/>
  <c r="O377"/>
  <c r="O375"/>
  <c r="O359"/>
  <c r="O347"/>
  <c r="O343"/>
  <c r="O331"/>
  <c r="O325"/>
  <c r="O323"/>
  <c r="O319"/>
  <c r="O315"/>
  <c r="O311"/>
  <c r="O305"/>
  <c r="O303"/>
  <c r="O299"/>
  <c r="O293"/>
  <c r="O291"/>
  <c r="O289"/>
  <c r="O283"/>
  <c r="O281"/>
  <c r="O273"/>
  <c r="O267"/>
  <c r="O251"/>
  <c r="O249"/>
  <c r="O233"/>
  <c r="O219"/>
  <c r="O211"/>
  <c r="O195"/>
  <c r="O185"/>
  <c r="O177"/>
  <c r="O171"/>
  <c r="O169"/>
  <c r="O155"/>
  <c r="O139"/>
  <c r="O137"/>
  <c r="O131"/>
  <c r="O129"/>
  <c r="O123"/>
  <c r="O115"/>
  <c r="O113"/>
  <c r="O105"/>
  <c r="O91"/>
  <c r="O83"/>
  <c r="O67"/>
  <c r="O59"/>
  <c r="O57"/>
  <c r="O43"/>
  <c r="O41"/>
  <c r="O35"/>
  <c r="O19"/>
  <c r="O17"/>
  <c r="O456"/>
  <c r="O450"/>
  <c r="O448"/>
  <c r="O440"/>
  <c r="O436"/>
  <c r="O428"/>
  <c r="O426"/>
  <c r="O418"/>
  <c r="O416"/>
  <c r="O410"/>
  <c r="O408"/>
  <c r="O406"/>
  <c r="O398"/>
  <c r="O396"/>
  <c r="O388"/>
  <c r="O386"/>
  <c r="O376"/>
  <c r="O368"/>
  <c r="O366"/>
  <c r="O362"/>
  <c r="O348"/>
  <c r="O344"/>
  <c r="O340"/>
  <c r="O334"/>
  <c r="O330"/>
  <c r="O326"/>
  <c r="O324"/>
  <c r="O322"/>
  <c r="O318"/>
  <c r="O316"/>
  <c r="O308"/>
  <c r="O300"/>
  <c r="O298"/>
  <c r="O296"/>
  <c r="O294"/>
  <c r="O292"/>
  <c r="O288"/>
  <c r="O284"/>
  <c r="O278"/>
  <c r="O276"/>
  <c r="O270"/>
  <c r="O262"/>
  <c r="O254"/>
  <c r="O252"/>
  <c r="O246"/>
  <c r="O238"/>
  <c r="O230"/>
  <c r="O228"/>
  <c r="O220"/>
  <c r="O206"/>
  <c r="O204"/>
  <c r="O196"/>
  <c r="O190"/>
  <c r="O182"/>
  <c r="O180"/>
  <c r="O166"/>
  <c r="O158"/>
  <c r="O150"/>
  <c r="O148"/>
  <c r="O142"/>
  <c r="O140"/>
  <c r="O134"/>
  <c r="O126"/>
  <c r="O124"/>
  <c r="O116"/>
  <c r="O102"/>
  <c r="O100"/>
  <c r="O92"/>
  <c r="O86"/>
  <c r="O84"/>
  <c r="O76"/>
  <c r="O68"/>
  <c r="O62"/>
  <c r="O54"/>
  <c r="O46"/>
  <c r="O44"/>
  <c r="O38"/>
  <c r="O36"/>
  <c r="O28"/>
  <c r="O26"/>
  <c r="O20"/>
  <c r="O12"/>
  <c r="O290" i="10"/>
  <c r="O82"/>
  <c r="O294"/>
  <c r="O242"/>
  <c r="I6" i="11"/>
  <c r="O446" i="10"/>
  <c r="O222"/>
  <c r="O86"/>
  <c r="O102"/>
  <c r="O182"/>
  <c r="O198"/>
  <c r="O34"/>
  <c r="O150"/>
  <c r="O358"/>
  <c r="O390"/>
  <c r="O298"/>
  <c r="O326"/>
  <c r="O146"/>
  <c r="O362"/>
  <c r="O391"/>
  <c r="O322"/>
  <c r="O354"/>
  <c r="O186"/>
  <c r="O394"/>
  <c r="O383"/>
  <c r="O415"/>
  <c r="O157"/>
  <c r="O408"/>
  <c r="O412"/>
  <c r="O268"/>
  <c r="O153"/>
  <c r="O125"/>
  <c r="O265"/>
  <c r="L8" i="7"/>
  <c r="I8" i="12" s="1"/>
  <c r="V8" s="1"/>
  <c r="O253" i="10"/>
  <c r="V8" i="11"/>
  <c r="H6"/>
  <c r="U8"/>
  <c r="O252" i="10"/>
  <c r="O356"/>
  <c r="W10" i="11"/>
  <c r="O10" s="1"/>
  <c r="J6"/>
  <c r="O315" i="10"/>
  <c r="O71"/>
  <c r="O283"/>
  <c r="O299"/>
  <c r="O37"/>
  <c r="F8" i="11"/>
  <c r="S8" s="1"/>
  <c r="O245" i="10"/>
  <c r="O368"/>
  <c r="O321"/>
  <c r="O97"/>
  <c r="O30"/>
  <c r="O105"/>
  <c r="O193"/>
  <c r="O392"/>
  <c r="O13"/>
  <c r="O266"/>
  <c r="O197"/>
  <c r="O17"/>
  <c r="O113"/>
  <c r="O334"/>
  <c r="O286"/>
  <c r="O190"/>
  <c r="O439"/>
  <c r="O145"/>
  <c r="F6" i="11"/>
  <c r="O280" i="10"/>
  <c r="O201"/>
  <c r="S28" i="11"/>
  <c r="O117" i="10"/>
  <c r="O448"/>
  <c r="O249"/>
  <c r="O264"/>
  <c r="O165"/>
  <c r="O248"/>
  <c r="O456"/>
  <c r="O376"/>
  <c r="O293"/>
  <c r="O85"/>
  <c r="O168"/>
  <c r="O424"/>
  <c r="O314"/>
  <c r="O138"/>
  <c r="O232"/>
  <c r="O149"/>
  <c r="O373"/>
  <c r="O308"/>
  <c r="O45"/>
  <c r="O337"/>
  <c r="O95"/>
  <c r="O106"/>
  <c r="O413"/>
  <c r="O89"/>
  <c r="O216"/>
  <c r="O169"/>
  <c r="O364"/>
  <c r="O184"/>
  <c r="O444"/>
  <c r="O20"/>
  <c r="O402"/>
  <c r="O227"/>
  <c r="O304"/>
  <c r="O441"/>
  <c r="O353"/>
  <c r="O196"/>
  <c r="O258"/>
  <c r="O88"/>
  <c r="O91"/>
  <c r="O346"/>
  <c r="O53"/>
  <c r="O40"/>
  <c r="O285"/>
  <c r="O330"/>
  <c r="O183"/>
  <c r="O65"/>
  <c r="O61"/>
  <c r="O123"/>
  <c r="O160"/>
  <c r="O80"/>
  <c r="O194"/>
  <c r="O111"/>
  <c r="O352"/>
  <c r="O377"/>
  <c r="O300"/>
  <c r="O63"/>
  <c r="O433"/>
  <c r="O401"/>
  <c r="O370"/>
  <c r="O270"/>
  <c r="O136"/>
  <c r="O139"/>
  <c r="O301"/>
  <c r="O284"/>
  <c r="O140"/>
  <c r="O55"/>
  <c r="O203"/>
  <c r="O199"/>
  <c r="O119"/>
  <c r="O114"/>
  <c r="O317"/>
  <c r="O281"/>
  <c r="O93"/>
  <c r="O24"/>
  <c r="O396"/>
  <c r="O29"/>
  <c r="O276"/>
  <c r="O442"/>
  <c r="O404"/>
  <c r="O224"/>
  <c r="O22"/>
  <c r="O333"/>
  <c r="O215"/>
  <c r="O122"/>
  <c r="O155"/>
  <c r="O171"/>
  <c r="O118"/>
  <c r="O32"/>
  <c r="E6" i="11"/>
  <c r="O378" i="10"/>
  <c r="O306"/>
  <c r="O69"/>
  <c r="O156"/>
  <c r="O41"/>
  <c r="O342"/>
  <c r="O107"/>
  <c r="O67"/>
  <c r="O167"/>
  <c r="O428"/>
  <c r="O440"/>
  <c r="O236"/>
  <c r="O435"/>
  <c r="O357"/>
  <c r="O152"/>
  <c r="O124"/>
  <c r="O164"/>
  <c r="O142"/>
  <c r="O78"/>
  <c r="O388"/>
  <c r="O15"/>
  <c r="O434"/>
  <c r="O403"/>
  <c r="O323"/>
  <c r="O83"/>
  <c r="O292"/>
  <c r="O211"/>
  <c r="O43"/>
  <c r="O148"/>
  <c r="O84"/>
  <c r="O179"/>
  <c r="O110"/>
  <c r="O348"/>
  <c r="O25"/>
  <c r="O103"/>
  <c r="O336"/>
  <c r="O451"/>
  <c r="O243"/>
  <c r="O260"/>
  <c r="O288"/>
  <c r="O269"/>
  <c r="O261"/>
  <c r="O344"/>
  <c r="O421"/>
  <c r="O345"/>
  <c r="O250"/>
  <c r="O90"/>
  <c r="O56"/>
  <c r="O411"/>
  <c r="O130"/>
  <c r="O77"/>
  <c r="O233"/>
  <c r="P8" i="11"/>
  <c r="O64" i="10"/>
  <c r="O457"/>
  <c r="O369"/>
  <c r="O274"/>
  <c r="O159"/>
  <c r="O161"/>
  <c r="O320"/>
  <c r="O445"/>
  <c r="O325"/>
  <c r="O207"/>
  <c r="O162"/>
  <c r="O289"/>
  <c r="O385"/>
  <c r="O425"/>
  <c r="O374"/>
  <c r="O349"/>
  <c r="L8" i="2"/>
  <c r="E8" i="12" s="1"/>
  <c r="R8" s="1"/>
  <c r="E8" i="11"/>
  <c r="R8" s="1"/>
  <c r="O221" i="10"/>
  <c r="O62"/>
  <c r="O427"/>
  <c r="O375"/>
  <c r="O443"/>
  <c r="O133"/>
  <c r="O100"/>
  <c r="O351"/>
  <c r="O363"/>
  <c r="O66"/>
  <c r="O335"/>
  <c r="O195"/>
  <c r="O347"/>
  <c r="O129"/>
  <c r="O101"/>
  <c r="O303"/>
  <c r="O327"/>
  <c r="O50"/>
  <c r="O367"/>
  <c r="O343"/>
  <c r="O35"/>
  <c r="O228"/>
  <c r="O379"/>
  <c r="O371"/>
  <c r="O438"/>
  <c r="O331"/>
  <c r="O267"/>
  <c r="O48"/>
  <c r="O208"/>
  <c r="O251"/>
  <c r="O46"/>
  <c r="O307"/>
  <c r="O178"/>
  <c r="O454"/>
  <c r="O42"/>
  <c r="O259"/>
  <c r="O339"/>
  <c r="O235"/>
  <c r="O92"/>
  <c r="O39"/>
  <c r="O58"/>
  <c r="O422"/>
  <c r="O287"/>
  <c r="O202"/>
  <c r="O395"/>
  <c r="O244"/>
  <c r="O324"/>
  <c r="O226"/>
  <c r="O54"/>
  <c r="O355"/>
  <c r="O174"/>
  <c r="O271"/>
  <c r="O319"/>
  <c r="O263"/>
  <c r="O172"/>
  <c r="O311"/>
  <c r="P8" i="12"/>
  <c r="O332" i="10"/>
  <c r="O204"/>
  <c r="O418"/>
  <c r="O218"/>
  <c r="O135"/>
  <c r="O18"/>
  <c r="M8"/>
  <c r="N8" s="1"/>
  <c r="O8" s="1"/>
  <c r="D6" i="11"/>
  <c r="P8" i="10"/>
  <c r="L8" i="1"/>
  <c r="D8" i="12" s="1"/>
  <c r="Q8" s="1"/>
  <c r="D8" i="11"/>
  <c r="Q8" s="1"/>
  <c r="O359" i="10"/>
  <c r="O60"/>
  <c r="O338"/>
  <c r="O79"/>
  <c r="O430"/>
  <c r="O329"/>
  <c r="O254"/>
  <c r="O132"/>
  <c r="O181"/>
  <c r="O51"/>
  <c r="O49"/>
  <c r="O437"/>
  <c r="O219"/>
  <c r="O278"/>
  <c r="O75"/>
  <c r="O365"/>
  <c r="O429"/>
  <c r="O120"/>
  <c r="O262"/>
  <c r="O234"/>
  <c r="O310"/>
  <c r="O282"/>
  <c r="O398"/>
  <c r="O74"/>
  <c r="O126"/>
  <c r="O223"/>
  <c r="O449"/>
  <c r="O154"/>
  <c r="O59"/>
  <c r="O187"/>
  <c r="O144"/>
  <c r="O98"/>
  <c r="O246"/>
  <c r="O417"/>
  <c r="O47"/>
  <c r="O350"/>
  <c r="O166"/>
  <c r="O453"/>
  <c r="O173"/>
  <c r="O389"/>
  <c r="O238"/>
  <c r="O104"/>
  <c r="O302"/>
  <c r="O72"/>
  <c r="O177"/>
  <c r="O127"/>
  <c r="O175"/>
  <c r="O44"/>
  <c r="O312"/>
  <c r="O316"/>
  <c r="O318"/>
  <c r="O405"/>
  <c r="O76"/>
  <c r="O381"/>
  <c r="O38"/>
  <c r="O188"/>
  <c r="O384"/>
  <c r="O414"/>
  <c r="O143"/>
  <c r="O158"/>
  <c r="O296"/>
  <c r="O191"/>
  <c r="O108"/>
  <c r="O361"/>
  <c r="O128"/>
  <c r="O116"/>
  <c r="O409"/>
  <c r="O393"/>
  <c r="O96"/>
  <c r="O341"/>
  <c r="O94"/>
  <c r="O397"/>
  <c r="O36"/>
  <c r="O57"/>
  <c r="X332" i="11"/>
  <c r="O332" s="1"/>
  <c r="X296"/>
  <c r="X371"/>
  <c r="O371" s="1"/>
  <c r="X420"/>
  <c r="O420" s="1"/>
  <c r="X318"/>
  <c r="X422"/>
  <c r="O422" s="1"/>
  <c r="X18"/>
  <c r="O18" s="1"/>
  <c r="X385"/>
  <c r="O385" s="1"/>
  <c r="X134"/>
  <c r="X392"/>
  <c r="O392" s="1"/>
  <c r="X33"/>
  <c r="O33" s="1"/>
  <c r="X364"/>
  <c r="O364" s="1"/>
  <c r="X35"/>
  <c r="X181"/>
  <c r="O181" s="1"/>
  <c r="X291"/>
  <c r="X453"/>
  <c r="O453" s="1"/>
  <c r="X238"/>
  <c r="X437"/>
  <c r="O437" s="1"/>
  <c r="X28"/>
  <c r="X174"/>
  <c r="O174" s="1"/>
  <c r="X414"/>
  <c r="O414" s="1"/>
  <c r="X23"/>
  <c r="O23" s="1"/>
  <c r="X177"/>
  <c r="X127"/>
  <c r="O127" s="1"/>
  <c r="X163"/>
  <c r="O163" s="1"/>
  <c r="X120"/>
  <c r="O120" s="1"/>
  <c r="X152"/>
  <c r="O152" s="1"/>
  <c r="X142"/>
  <c r="X282"/>
  <c r="O282" s="1"/>
  <c r="X195"/>
  <c r="X160"/>
  <c r="O160" s="1"/>
  <c r="X224"/>
  <c r="O224" s="1"/>
  <c r="X32"/>
  <c r="O32" s="1"/>
  <c r="X280"/>
  <c r="O280" s="1"/>
  <c r="X252"/>
  <c r="X88"/>
  <c r="O88" s="1"/>
  <c r="X70" i="10"/>
  <c r="O70" s="1"/>
  <c r="X24" i="11"/>
  <c r="O24" s="1"/>
  <c r="X21"/>
  <c r="O21" s="1"/>
  <c r="X116"/>
  <c r="X31"/>
  <c r="O31" s="1"/>
  <c r="X20"/>
  <c r="X46"/>
  <c r="X36"/>
  <c r="X186"/>
  <c r="O186" s="1"/>
  <c r="X209"/>
  <c r="O209" s="1"/>
  <c r="X72"/>
  <c r="O72" s="1"/>
  <c r="X100"/>
  <c r="X222"/>
  <c r="O222" s="1"/>
  <c r="X158"/>
  <c r="X12"/>
  <c r="X104"/>
  <c r="O104" s="1"/>
  <c r="X110"/>
  <c r="O110" s="1"/>
  <c r="X216"/>
  <c r="O216" s="1"/>
  <c r="X269"/>
  <c r="O269" s="1"/>
  <c r="X192"/>
  <c r="O192" s="1"/>
  <c r="X259"/>
  <c r="O259" s="1"/>
  <c r="X245"/>
  <c r="O245" s="1"/>
  <c r="X131"/>
  <c r="X86"/>
  <c r="X27"/>
  <c r="O27" s="1"/>
  <c r="X201"/>
  <c r="O201" s="1"/>
  <c r="X251"/>
  <c r="X98"/>
  <c r="O98" s="1"/>
  <c r="X277"/>
  <c r="O277" s="1"/>
  <c r="X188"/>
  <c r="O188" s="1"/>
  <c r="X56"/>
  <c r="O56" s="1"/>
  <c r="X19"/>
  <c r="X51"/>
  <c r="O51" s="1"/>
  <c r="X262"/>
  <c r="X173"/>
  <c r="O173" s="1"/>
  <c r="X101"/>
  <c r="O101" s="1"/>
  <c r="X243"/>
  <c r="O243" s="1"/>
  <c r="X55"/>
  <c r="O55" s="1"/>
  <c r="X125"/>
  <c r="O125" s="1"/>
  <c r="X284"/>
  <c r="X58"/>
  <c r="O58" s="1"/>
  <c r="X39"/>
  <c r="O39" s="1"/>
  <c r="X204"/>
  <c r="X171"/>
  <c r="X149"/>
  <c r="O149" s="1"/>
  <c r="X133"/>
  <c r="O133" s="1"/>
  <c r="X53"/>
  <c r="O53" s="1"/>
  <c r="X273"/>
  <c r="X203"/>
  <c r="O203" s="1"/>
  <c r="X274"/>
  <c r="O274" s="1"/>
  <c r="X247"/>
  <c r="O247" s="1"/>
  <c r="X196"/>
  <c r="X272"/>
  <c r="O272" s="1"/>
  <c r="X253"/>
  <c r="O253" s="1"/>
  <c r="X230"/>
  <c r="X211"/>
  <c r="X187"/>
  <c r="O187" s="1"/>
  <c r="X172"/>
  <c r="O172" s="1"/>
  <c r="X154"/>
  <c r="O154" s="1"/>
  <c r="X111"/>
  <c r="O111" s="1"/>
  <c r="X78"/>
  <c r="O78" s="1"/>
  <c r="X225"/>
  <c r="O225" s="1"/>
  <c r="X199"/>
  <c r="O199" s="1"/>
  <c r="X162"/>
  <c r="O162" s="1"/>
  <c r="X128"/>
  <c r="O128" s="1"/>
  <c r="X79"/>
  <c r="O79" s="1"/>
  <c r="X43"/>
  <c r="X283"/>
  <c r="X189"/>
  <c r="O189" s="1"/>
  <c r="X112"/>
  <c r="O112" s="1"/>
  <c r="X76"/>
  <c r="X248"/>
  <c r="O248" s="1"/>
  <c r="X223"/>
  <c r="O223" s="1"/>
  <c r="X197"/>
  <c r="O197" s="1"/>
  <c r="X167"/>
  <c r="O167" s="1"/>
  <c r="X126"/>
  <c r="X99"/>
  <c r="O99" s="1"/>
  <c r="X256"/>
  <c r="O256" s="1"/>
  <c r="X221"/>
  <c r="O221" s="1"/>
  <c r="X90"/>
  <c r="O90" s="1"/>
  <c r="X213"/>
  <c r="O213" s="1"/>
  <c r="X159"/>
  <c r="O159" s="1"/>
  <c r="X93"/>
  <c r="O93" s="1"/>
  <c r="X68"/>
  <c r="X146"/>
  <c r="O146" s="1"/>
  <c r="X73"/>
  <c r="O73" s="1"/>
  <c r="X246"/>
  <c r="X168"/>
  <c r="O168" s="1"/>
  <c r="X108"/>
  <c r="O108" s="1"/>
  <c r="X236"/>
  <c r="O236" s="1"/>
  <c r="X200"/>
  <c r="O200" s="1"/>
  <c r="X148"/>
  <c r="X118"/>
  <c r="O118" s="1"/>
  <c r="X49"/>
  <c r="O49" s="1"/>
  <c r="X271"/>
  <c r="O271" s="1"/>
  <c r="X233"/>
  <c r="X175"/>
  <c r="O175" s="1"/>
  <c r="X153"/>
  <c r="O153" s="1"/>
  <c r="X137"/>
  <c r="X119"/>
  <c r="O119" s="1"/>
  <c r="X94"/>
  <c r="O94" s="1"/>
  <c r="X166"/>
  <c r="X66"/>
  <c r="O66" s="1"/>
  <c r="X267"/>
  <c r="X239"/>
  <c r="O239" s="1"/>
  <c r="X144"/>
  <c r="O144" s="1"/>
  <c r="X276"/>
  <c r="X255"/>
  <c r="O255" s="1"/>
  <c r="X227"/>
  <c r="O227" s="1"/>
  <c r="X208"/>
  <c r="O208" s="1"/>
  <c r="X191"/>
  <c r="O191" s="1"/>
  <c r="X176"/>
  <c r="O176" s="1"/>
  <c r="X157"/>
  <c r="O157" s="1"/>
  <c r="X123"/>
  <c r="X107"/>
  <c r="O107" s="1"/>
  <c r="X77"/>
  <c r="O77" s="1"/>
  <c r="X9"/>
  <c r="O9" s="1"/>
  <c r="X48"/>
  <c r="O48" s="1"/>
  <c r="X57"/>
  <c r="X124"/>
  <c r="X75"/>
  <c r="O75" s="1"/>
  <c r="X65"/>
  <c r="O65" s="1"/>
  <c r="X206"/>
  <c r="X95"/>
  <c r="O95" s="1"/>
  <c r="X258"/>
  <c r="O258" s="1"/>
  <c r="X219"/>
  <c r="X113"/>
  <c r="X242"/>
  <c r="O242" s="1"/>
  <c r="X214"/>
  <c r="O214" s="1"/>
  <c r="X54"/>
  <c r="X226"/>
  <c r="O226" s="1"/>
  <c r="X114"/>
  <c r="O114" s="1"/>
  <c r="X74"/>
  <c r="O74" s="1"/>
  <c r="X285"/>
  <c r="O285" s="1"/>
  <c r="X237"/>
  <c r="O237" s="1"/>
  <c r="X194"/>
  <c r="O194" s="1"/>
  <c r="X89"/>
  <c r="O89" s="1"/>
  <c r="X25"/>
  <c r="O25" s="1"/>
  <c r="X15"/>
  <c r="O15" s="1"/>
  <c r="X155"/>
  <c r="X14"/>
  <c r="O14" s="1"/>
  <c r="X45"/>
  <c r="O45" s="1"/>
  <c r="X140"/>
  <c r="X69"/>
  <c r="O69" s="1"/>
  <c r="X275"/>
  <c r="O275" s="1"/>
  <c r="X244"/>
  <c r="O244" s="1"/>
  <c r="X210"/>
  <c r="O210" s="1"/>
  <c r="X178"/>
  <c r="O178" s="1"/>
  <c r="X156"/>
  <c r="O156" s="1"/>
  <c r="X141"/>
  <c r="O141" s="1"/>
  <c r="X122"/>
  <c r="O122" s="1"/>
  <c r="X106"/>
  <c r="O106" s="1"/>
  <c r="X42"/>
  <c r="O42" s="1"/>
  <c r="X250"/>
  <c r="O250" s="1"/>
  <c r="X180"/>
  <c r="X41"/>
  <c r="X260"/>
  <c r="O260" s="1"/>
  <c r="X232"/>
  <c r="O232" s="1"/>
  <c r="X105"/>
  <c r="X279"/>
  <c r="O279" s="1"/>
  <c r="X265"/>
  <c r="O265" s="1"/>
  <c r="X241"/>
  <c r="O241" s="1"/>
  <c r="X220"/>
  <c r="X205"/>
  <c r="O205" s="1"/>
  <c r="X179"/>
  <c r="O179" s="1"/>
  <c r="X161"/>
  <c r="O161" s="1"/>
  <c r="X103"/>
  <c r="O103" s="1"/>
  <c r="X92"/>
  <c r="X81"/>
  <c r="O81" s="1"/>
  <c r="X16"/>
  <c r="O16" s="1"/>
  <c r="X136"/>
  <c r="O136" s="1"/>
  <c r="X115"/>
  <c r="X212"/>
  <c r="O212" s="1"/>
  <c r="X139"/>
  <c r="X117"/>
  <c r="O117" s="1"/>
  <c r="X71"/>
  <c r="O71" s="1"/>
  <c r="X63"/>
  <c r="O63" s="1"/>
  <c r="X263"/>
  <c r="O263" s="1"/>
  <c r="X215"/>
  <c r="O215" s="1"/>
  <c r="X91"/>
  <c r="X261"/>
  <c r="O261" s="1"/>
  <c r="X229"/>
  <c r="O229" s="1"/>
  <c r="X190"/>
  <c r="X67"/>
  <c r="X235"/>
  <c r="O235" s="1"/>
  <c r="X143"/>
  <c r="O143" s="1"/>
  <c r="X62"/>
  <c r="X185"/>
  <c r="X121"/>
  <c r="O121" s="1"/>
  <c r="X80"/>
  <c r="O80" s="1"/>
  <c r="X281"/>
  <c r="X234"/>
  <c r="O234" s="1"/>
  <c r="X198"/>
  <c r="O198" s="1"/>
  <c r="X82"/>
  <c r="O82" s="1"/>
  <c r="X64"/>
  <c r="O64" s="1"/>
  <c r="X184"/>
  <c r="O184" s="1"/>
  <c r="X147"/>
  <c r="O147" s="1"/>
  <c r="X97"/>
  <c r="O97" s="1"/>
  <c r="X270"/>
  <c r="X169"/>
  <c r="X132"/>
  <c r="O132" s="1"/>
  <c r="X13"/>
  <c r="O13" s="1"/>
  <c r="X278"/>
  <c r="X264"/>
  <c r="O264" s="1"/>
  <c r="X240"/>
  <c r="O240" s="1"/>
  <c r="X207"/>
  <c r="O207" s="1"/>
  <c r="X182"/>
  <c r="X170"/>
  <c r="O170" s="1"/>
  <c r="X145"/>
  <c r="O145" s="1"/>
  <c r="X130"/>
  <c r="O130" s="1"/>
  <c r="X102"/>
  <c r="X59"/>
  <c r="X60"/>
  <c r="O60" s="1"/>
  <c r="X254"/>
  <c r="X218"/>
  <c r="O218" s="1"/>
  <c r="X109"/>
  <c r="O109" s="1"/>
  <c r="X22"/>
  <c r="O22" s="1"/>
  <c r="X268"/>
  <c r="O268" s="1"/>
  <c r="X249"/>
  <c r="X37"/>
  <c r="O37" s="1"/>
  <c r="X202"/>
  <c r="O202" s="1"/>
  <c r="X183"/>
  <c r="O183" s="1"/>
  <c r="X165"/>
  <c r="O165" s="1"/>
  <c r="X150"/>
  <c r="X30"/>
  <c r="O30" s="1"/>
  <c r="X96"/>
  <c r="O96" s="1"/>
  <c r="X26"/>
  <c r="X231"/>
  <c r="O231" s="1"/>
  <c r="X47"/>
  <c r="O47" s="1"/>
  <c r="X135"/>
  <c r="O135" s="1"/>
  <c r="X29"/>
  <c r="O29" s="1"/>
  <c r="X44"/>
  <c r="X61"/>
  <c r="O61" s="1"/>
  <c r="X257"/>
  <c r="O257" s="1"/>
  <c r="X84"/>
  <c r="X38"/>
  <c r="X193"/>
  <c r="O193" s="1"/>
  <c r="X164"/>
  <c r="O164" s="1"/>
  <c r="X266"/>
  <c r="O266" s="1"/>
  <c r="X228"/>
  <c r="X151"/>
  <c r="O151" s="1"/>
  <c r="X83"/>
  <c r="X50"/>
  <c r="O50" s="1"/>
  <c r="X129"/>
  <c r="X87"/>
  <c r="O87" s="1"/>
  <c r="X217"/>
  <c r="O217" s="1"/>
  <c r="X138"/>
  <c r="O138" s="1"/>
  <c r="X85"/>
  <c r="O85" s="1"/>
  <c r="X52"/>
  <c r="O52" s="1"/>
  <c r="X40"/>
  <c r="O40" s="1"/>
  <c r="X8"/>
  <c r="H592" i="9"/>
  <c r="J8"/>
  <c r="L8" i="11" s="1"/>
  <c r="H592" i="8"/>
  <c r="J11"/>
  <c r="J592" i="6"/>
  <c r="L8"/>
  <c r="H592" i="5"/>
  <c r="J8" i="11"/>
  <c r="W8" s="1"/>
  <c r="H592" i="4"/>
  <c r="J8"/>
  <c r="G8" i="11" s="1"/>
  <c r="O390" i="12" l="1"/>
  <c r="O289"/>
  <c r="O93"/>
  <c r="O389"/>
  <c r="O399"/>
  <c r="L592" i="7"/>
  <c r="L6" i="11"/>
  <c r="Y8"/>
  <c r="L592" i="6"/>
  <c r="H8" i="12"/>
  <c r="U8" s="1"/>
  <c r="G6" i="11"/>
  <c r="T8"/>
  <c r="M8"/>
  <c r="N8" s="1"/>
  <c r="O8" s="1"/>
  <c r="X11" i="10"/>
  <c r="O11" s="1"/>
  <c r="J592" i="9"/>
  <c r="L8"/>
  <c r="J592" i="8"/>
  <c r="L11"/>
  <c r="J592" i="5"/>
  <c r="J592" i="4"/>
  <c r="L8"/>
  <c r="L592" i="9" l="1"/>
  <c r="L8" i="12"/>
  <c r="Y8" s="1"/>
  <c r="L592" i="5"/>
  <c r="J8" i="12"/>
  <c r="W8" s="1"/>
  <c r="L592" i="4"/>
  <c r="G8" i="12"/>
  <c r="K6" i="11"/>
  <c r="L592" i="8"/>
  <c r="X70" i="11"/>
  <c r="O70" s="1"/>
  <c r="X11"/>
  <c r="O11" s="1"/>
  <c r="T8" i="12" l="1"/>
  <c r="M8"/>
  <c r="N8" s="1"/>
  <c r="C460" i="10"/>
  <c r="C469"/>
  <c r="C467"/>
  <c r="C459"/>
  <c r="C470"/>
  <c r="C468"/>
  <c r="C466"/>
  <c r="C462"/>
  <c r="D462" s="1"/>
  <c r="C461"/>
  <c r="O8" i="12" l="1"/>
  <c r="E468" i="10"/>
  <c r="F468" s="1"/>
  <c r="D468"/>
  <c r="F466"/>
  <c r="C465"/>
  <c r="F467"/>
  <c r="E469"/>
  <c r="D469"/>
  <c r="C471"/>
  <c r="C458"/>
  <c r="E471" l="1"/>
  <c r="F471" s="1"/>
  <c r="F469"/>
  <c r="H469"/>
  <c r="I469" s="1"/>
  <c r="D471"/>
  <c r="E465"/>
  <c r="F465" s="1"/>
  <c r="D465"/>
  <c r="H465"/>
  <c r="I465" s="1"/>
</calcChain>
</file>

<file path=xl/sharedStrings.xml><?xml version="1.0" encoding="utf-8"?>
<sst xmlns="http://schemas.openxmlformats.org/spreadsheetml/2006/main" count="12437" uniqueCount="1058">
  <si>
    <t>UNIVERSITE DE CONSTANTINE 1</t>
  </si>
  <si>
    <t xml:space="preserve">INSTITUT DES SCIENCES VETERINAIRES </t>
  </si>
  <si>
    <t>ANNEE UNIVERSITAIRE2016-2017</t>
  </si>
  <si>
    <t>TROISIEME ANNEE DV</t>
  </si>
  <si>
    <t>Module: Anatomie (coef: 3)</t>
  </si>
  <si>
    <t>Enseignant responsable: Dr. TEKKOUK F;</t>
  </si>
  <si>
    <t>N°</t>
  </si>
  <si>
    <t>Nom</t>
  </si>
  <si>
    <t>Prénom</t>
  </si>
  <si>
    <t>C1</t>
  </si>
  <si>
    <t>C2</t>
  </si>
  <si>
    <t>C3</t>
  </si>
  <si>
    <t>Moy</t>
  </si>
  <si>
    <t>MoyC</t>
  </si>
  <si>
    <t>Syn/20</t>
  </si>
  <si>
    <t>Max</t>
  </si>
  <si>
    <t>Rat/20</t>
  </si>
  <si>
    <t>Acquis</t>
  </si>
  <si>
    <t>Session</t>
  </si>
  <si>
    <t>ABABSA</t>
  </si>
  <si>
    <t>IMANE</t>
  </si>
  <si>
    <t>ABACI</t>
  </si>
  <si>
    <t>ABDELLI</t>
  </si>
  <si>
    <t>AYMEN</t>
  </si>
  <si>
    <t>ABDI</t>
  </si>
  <si>
    <t>AMIRA</t>
  </si>
  <si>
    <t>ABEKA</t>
  </si>
  <si>
    <t>HICHEM</t>
  </si>
  <si>
    <t>ABDELHAFIDH</t>
  </si>
  <si>
    <t>NACIRA</t>
  </si>
  <si>
    <t>AHMED YAHIA</t>
  </si>
  <si>
    <t>HAMZA</t>
  </si>
  <si>
    <t>AICHE</t>
  </si>
  <si>
    <t>CHOUKRI</t>
  </si>
  <si>
    <t>AICHOUR</t>
  </si>
  <si>
    <t>ANIS</t>
  </si>
  <si>
    <t>AISSANI</t>
  </si>
  <si>
    <t>MOUNIA</t>
  </si>
  <si>
    <t>AISSAOUI</t>
  </si>
  <si>
    <t>MABROUKA</t>
  </si>
  <si>
    <t>AKKOUCHE</t>
  </si>
  <si>
    <t>KAMILIA</t>
  </si>
  <si>
    <t>AKMOUM</t>
  </si>
  <si>
    <t>MOHAMED</t>
  </si>
  <si>
    <t>ALI RADI</t>
  </si>
  <si>
    <t>ALLAOUA</t>
  </si>
  <si>
    <t>ALLIGUI</t>
  </si>
  <si>
    <t>FOUAD</t>
  </si>
  <si>
    <t>ALLOU</t>
  </si>
  <si>
    <t>MOUSSAAB</t>
  </si>
  <si>
    <t>ALLOUNE</t>
  </si>
  <si>
    <t>ABDERRAOUF</t>
  </si>
  <si>
    <t>AMIRECHE</t>
  </si>
  <si>
    <t>DOUAA</t>
  </si>
  <si>
    <t>AMMAR NEZZAR</t>
  </si>
  <si>
    <t>CHAHINEZ</t>
  </si>
  <si>
    <t>AOUN</t>
  </si>
  <si>
    <t>INSAF KELTOUM</t>
  </si>
  <si>
    <t>ARAFA</t>
  </si>
  <si>
    <t>MOHAMED REDHA</t>
  </si>
  <si>
    <t>ASSAM</t>
  </si>
  <si>
    <t>AMEL</t>
  </si>
  <si>
    <t>ASSILA</t>
  </si>
  <si>
    <t>Hani Zakaria</t>
  </si>
  <si>
    <t>ATALLAH</t>
  </si>
  <si>
    <t>TAHA</t>
  </si>
  <si>
    <t>ATOUI</t>
  </si>
  <si>
    <t>KHAOULA</t>
  </si>
  <si>
    <t>AZIZI</t>
  </si>
  <si>
    <t>SAMI</t>
  </si>
  <si>
    <t>AZOUZ</t>
  </si>
  <si>
    <t>BAIT</t>
  </si>
  <si>
    <t>HALA</t>
  </si>
  <si>
    <t>BAKHOUCHE</t>
  </si>
  <si>
    <t>CHAIMA</t>
  </si>
  <si>
    <t>BARROUHOU</t>
  </si>
  <si>
    <t>OUIDED</t>
  </si>
  <si>
    <t>BEHNAS</t>
  </si>
  <si>
    <t>RAYAN</t>
  </si>
  <si>
    <t>BELALTA</t>
  </si>
  <si>
    <t>BELAMRI</t>
  </si>
  <si>
    <t>MOHAMED ISLAM</t>
  </si>
  <si>
    <t>AYOUB</t>
  </si>
  <si>
    <t>HOUSSEM</t>
  </si>
  <si>
    <t>BELFENDES</t>
  </si>
  <si>
    <t>INES</t>
  </si>
  <si>
    <t>KENZA MAYA</t>
  </si>
  <si>
    <t>AYYOUB</t>
  </si>
  <si>
    <t>BELGHOUL</t>
  </si>
  <si>
    <t>BELHADEF</t>
  </si>
  <si>
    <t>ACHRAF AYOUB</t>
  </si>
  <si>
    <t>MADJDA</t>
  </si>
  <si>
    <t>BELHADRI</t>
  </si>
  <si>
    <t>FATIMA ZOHRA</t>
  </si>
  <si>
    <t>BELKACEMI</t>
  </si>
  <si>
    <t>HANANE</t>
  </si>
  <si>
    <t>BELLAGHMA</t>
  </si>
  <si>
    <t>BELLIBEL</t>
  </si>
  <si>
    <t>BENABDI</t>
  </si>
  <si>
    <t>KHALED</t>
  </si>
  <si>
    <t>BENABID</t>
  </si>
  <si>
    <t>SAFA</t>
  </si>
  <si>
    <t>BENARIOUA</t>
  </si>
  <si>
    <t>KAWTHER</t>
  </si>
  <si>
    <t>BENASKEUR</t>
  </si>
  <si>
    <t>BENAYOUN</t>
  </si>
  <si>
    <t>BENDALI HACINE</t>
  </si>
  <si>
    <t>HIBA</t>
  </si>
  <si>
    <t>BENDERRADJI</t>
  </si>
  <si>
    <t>ASSALA</t>
  </si>
  <si>
    <t>BENHACINE</t>
  </si>
  <si>
    <t>AISSA</t>
  </si>
  <si>
    <t>BENHAMOUDA</t>
  </si>
  <si>
    <t>BENIS</t>
  </si>
  <si>
    <t>BENKHALIFA</t>
  </si>
  <si>
    <t>BENLARIBI</t>
  </si>
  <si>
    <t>ANFEL</t>
  </si>
  <si>
    <t>BENMECHERI</t>
  </si>
  <si>
    <t>SOFIANE</t>
  </si>
  <si>
    <t>BENMOUSSA</t>
  </si>
  <si>
    <t>DJIHANE</t>
  </si>
  <si>
    <t>BENNACER</t>
  </si>
  <si>
    <t>ABDERRAHIM</t>
  </si>
  <si>
    <t>BENNIOU</t>
  </si>
  <si>
    <t>BENSAAD</t>
  </si>
  <si>
    <t>NIHAD</t>
  </si>
  <si>
    <t>BENSADI</t>
  </si>
  <si>
    <t>LEILA</t>
  </si>
  <si>
    <t>BENSALEM</t>
  </si>
  <si>
    <t>AYA</t>
  </si>
  <si>
    <t>WIDAD</t>
  </si>
  <si>
    <t>BENSEBTI</t>
  </si>
  <si>
    <t>FAIROUZ</t>
  </si>
  <si>
    <t>BENTAGA</t>
  </si>
  <si>
    <t>RAYENE</t>
  </si>
  <si>
    <t>BENTCHIKOU</t>
  </si>
  <si>
    <t>MOHAMED AMINE</t>
  </si>
  <si>
    <t>BENTOBBAL</t>
  </si>
  <si>
    <t>ADLENE</t>
  </si>
  <si>
    <t>BENZENIAR</t>
  </si>
  <si>
    <t>BENZERARI</t>
  </si>
  <si>
    <t>NEDJMA</t>
  </si>
  <si>
    <t>BERABEZ</t>
  </si>
  <si>
    <t>BILLEL</t>
  </si>
  <si>
    <t>BERKANE</t>
  </si>
  <si>
    <t>KHOULOUD</t>
  </si>
  <si>
    <t>BERKANI</t>
  </si>
  <si>
    <t>BOUTHAINA</t>
  </si>
  <si>
    <t>RAYANE</t>
  </si>
  <si>
    <t>BERLAT</t>
  </si>
  <si>
    <t>BERRAMDANI</t>
  </si>
  <si>
    <t>YASINE</t>
  </si>
  <si>
    <t>BESTAL</t>
  </si>
  <si>
    <t>BOUATROUS</t>
  </si>
  <si>
    <t>YASMINE</t>
  </si>
  <si>
    <t>BOUCETTA</t>
  </si>
  <si>
    <t>ATHAR</t>
  </si>
  <si>
    <t>BOUCHAMA</t>
  </si>
  <si>
    <t>NAIMA</t>
  </si>
  <si>
    <t>BOUCHECHE</t>
  </si>
  <si>
    <t>ABDERAOUF</t>
  </si>
  <si>
    <t>IBTISSEM</t>
  </si>
  <si>
    <t>BOUDENDOUNA</t>
  </si>
  <si>
    <t>BOUDIA</t>
  </si>
  <si>
    <t>WALID</t>
  </si>
  <si>
    <t>BOUDIAF</t>
  </si>
  <si>
    <t>IKRAM</t>
  </si>
  <si>
    <t>BOUDISSA</t>
  </si>
  <si>
    <t>BOUDJIZA</t>
  </si>
  <si>
    <t>AICHA DJAZIA</t>
  </si>
  <si>
    <t>NAWFEL</t>
  </si>
  <si>
    <t>BOUGUECHTOULI</t>
  </si>
  <si>
    <t>BILAL</t>
  </si>
  <si>
    <t>BOUGUERCHE</t>
  </si>
  <si>
    <t>SAFA NOUR EL HOUDA</t>
  </si>
  <si>
    <t>BOUHABILA</t>
  </si>
  <si>
    <t>BOUHADEF</t>
  </si>
  <si>
    <t>ABDELHAK</t>
  </si>
  <si>
    <t xml:space="preserve">BOUHADJAR </t>
  </si>
  <si>
    <t>BOUHENGUEL</t>
  </si>
  <si>
    <t>ZAHRA REYANE</t>
  </si>
  <si>
    <t>RATIBA</t>
  </si>
  <si>
    <t>BOUHOUCHE</t>
  </si>
  <si>
    <t>ZINEB</t>
  </si>
  <si>
    <t>BOUKELOUA</t>
  </si>
  <si>
    <t>AMIR</t>
  </si>
  <si>
    <t>BOUKERECHE</t>
  </si>
  <si>
    <t>BOUKEZIOUA</t>
  </si>
  <si>
    <t>ZOULEYKHA</t>
  </si>
  <si>
    <t>BOUKHALFA</t>
  </si>
  <si>
    <t>BOUKHANOUFA</t>
  </si>
  <si>
    <t>SADDAM</t>
  </si>
  <si>
    <t xml:space="preserve">BOUKHARS </t>
  </si>
  <si>
    <t>RABAH</t>
  </si>
  <si>
    <t>BOUKHEDENA</t>
  </si>
  <si>
    <t>BOUTEINA</t>
  </si>
  <si>
    <t>BOUKHEMIS</t>
  </si>
  <si>
    <t>LAMIS</t>
  </si>
  <si>
    <t>BOUKHOUIETE</t>
  </si>
  <si>
    <t>BOULACHAB</t>
  </si>
  <si>
    <t>BOULADJOUL</t>
  </si>
  <si>
    <t>RADHIA</t>
  </si>
  <si>
    <t>BOULAICHE</t>
  </si>
  <si>
    <t>ABDELGHAFOUR</t>
  </si>
  <si>
    <t>NESRINE</t>
  </si>
  <si>
    <t>BOULKHELOUA</t>
  </si>
  <si>
    <t>BOULKROUNE</t>
  </si>
  <si>
    <t>EL HACENE</t>
  </si>
  <si>
    <t>BOUMERFEG</t>
  </si>
  <si>
    <t>BOUNEMRI</t>
  </si>
  <si>
    <t>BOURAGHDA</t>
  </si>
  <si>
    <t>BOURAHIL</t>
  </si>
  <si>
    <t>RANIA</t>
  </si>
  <si>
    <t>BOURAOUI</t>
  </si>
  <si>
    <t>NOUZHA FERIAL</t>
  </si>
  <si>
    <t>BOUROUIS</t>
  </si>
  <si>
    <t>IHSENE</t>
  </si>
  <si>
    <t>BOUROUROU</t>
  </si>
  <si>
    <t>AICHA</t>
  </si>
  <si>
    <t>BOUSRIEF</t>
  </si>
  <si>
    <t>KHADIDJA</t>
  </si>
  <si>
    <t>BOUSSEBOUA</t>
  </si>
  <si>
    <t>HADJER</t>
  </si>
  <si>
    <t>BOUSSELB</t>
  </si>
  <si>
    <t xml:space="preserve">BOUTEBAKH   </t>
  </si>
  <si>
    <t>AIMENE ELKHATIB</t>
  </si>
  <si>
    <t>BOUTI</t>
  </si>
  <si>
    <t>NASSIM</t>
  </si>
  <si>
    <t>BOUTIOUTA</t>
  </si>
  <si>
    <t>ABDERAHMANE</t>
  </si>
  <si>
    <t>BOUYOUCEF</t>
  </si>
  <si>
    <t>ALAEDDINE</t>
  </si>
  <si>
    <t>BOUZEKRI</t>
  </si>
  <si>
    <t>OUSSAMA</t>
  </si>
  <si>
    <t>BOUZERIDA</t>
  </si>
  <si>
    <t>ZOUBIDA RAYANE</t>
  </si>
  <si>
    <t>BOUZERZOUR</t>
  </si>
  <si>
    <t>KOUTEIBA</t>
  </si>
  <si>
    <t>BOUZID</t>
  </si>
  <si>
    <t>BRADAI</t>
  </si>
  <si>
    <t>BRAHMIA</t>
  </si>
  <si>
    <t>YASSER</t>
  </si>
  <si>
    <t>BRIKI</t>
  </si>
  <si>
    <t>CEDAH</t>
  </si>
  <si>
    <t>CHAFER</t>
  </si>
  <si>
    <t>RANDA</t>
  </si>
  <si>
    <t>CHAIR</t>
  </si>
  <si>
    <t>AOUATEF</t>
  </si>
  <si>
    <t>NABIL</t>
  </si>
  <si>
    <t>CHEBOUKI</t>
  </si>
  <si>
    <t>CHEHILLI</t>
  </si>
  <si>
    <t>CHELIGHEM</t>
  </si>
  <si>
    <t>MOUNSIF</t>
  </si>
  <si>
    <t>CHELIHI</t>
  </si>
  <si>
    <t>CHENNAF</t>
  </si>
  <si>
    <t>ANOUAR</t>
  </si>
  <si>
    <t>CHENNI</t>
  </si>
  <si>
    <t>CHITTI</t>
  </si>
  <si>
    <t>DAIF</t>
  </si>
  <si>
    <t>SAMIA</t>
  </si>
  <si>
    <t>DAOUDI</t>
  </si>
  <si>
    <t>DEBOUCHA</t>
  </si>
  <si>
    <t>DEHANA</t>
  </si>
  <si>
    <t>HABIBA</t>
  </si>
  <si>
    <t>DEHIMI</t>
  </si>
  <si>
    <t>DELIOU</t>
  </si>
  <si>
    <t>DERRAREDJ</t>
  </si>
  <si>
    <t>EL HOCINE</t>
  </si>
  <si>
    <t>DJAALAB</t>
  </si>
  <si>
    <t>DJABALLAH</t>
  </si>
  <si>
    <t>LAHCENE</t>
  </si>
  <si>
    <t>DJABI</t>
  </si>
  <si>
    <t>YOUSRA</t>
  </si>
  <si>
    <t>DJAIDJA</t>
  </si>
  <si>
    <t>DJEBAILI</t>
  </si>
  <si>
    <t>DJEBASSI</t>
  </si>
  <si>
    <t>DJEBBAR</t>
  </si>
  <si>
    <t>DJEDDAR</t>
  </si>
  <si>
    <t>BOUCHRA</t>
  </si>
  <si>
    <t>DJEGHIM</t>
  </si>
  <si>
    <t>DJERBELLOU</t>
  </si>
  <si>
    <t>ROUBEILA</t>
  </si>
  <si>
    <t>DJESSAS</t>
  </si>
  <si>
    <t>DRAOUAT</t>
  </si>
  <si>
    <t>ELANNAB</t>
  </si>
  <si>
    <t>EUTAMENE</t>
  </si>
  <si>
    <t>MERIEM</t>
  </si>
  <si>
    <t>FEDSI</t>
  </si>
  <si>
    <t>FELLOUS</t>
  </si>
  <si>
    <t>LEYLA</t>
  </si>
  <si>
    <t>FERDI</t>
  </si>
  <si>
    <t>FILALI</t>
  </si>
  <si>
    <t>QETADA</t>
  </si>
  <si>
    <t>SOUFYANE</t>
  </si>
  <si>
    <t>FORTAS</t>
  </si>
  <si>
    <t>GAHAM</t>
  </si>
  <si>
    <t>GAOUA</t>
  </si>
  <si>
    <t>MUSTAPHA</t>
  </si>
  <si>
    <t>GHACHA</t>
  </si>
  <si>
    <t>YANIS</t>
  </si>
  <si>
    <t>GHELLAB</t>
  </si>
  <si>
    <t>MONCEF</t>
  </si>
  <si>
    <t>GHERZI</t>
  </si>
  <si>
    <t>BADREDDINE</t>
  </si>
  <si>
    <t>GHOZLANE</t>
  </si>
  <si>
    <t>ABDELHAMID</t>
  </si>
  <si>
    <t>GOUAMI</t>
  </si>
  <si>
    <t>GOUMEIDA</t>
  </si>
  <si>
    <t>GUENDOUZ</t>
  </si>
  <si>
    <t>GUENDOUZI</t>
  </si>
  <si>
    <t>GUENFOUD</t>
  </si>
  <si>
    <t>ILHEM</t>
  </si>
  <si>
    <t>GUERBA</t>
  </si>
  <si>
    <t>GUERRAICHE</t>
  </si>
  <si>
    <t>AHMED</t>
  </si>
  <si>
    <t>GUERZI</t>
  </si>
  <si>
    <t>IMENE</t>
  </si>
  <si>
    <t>DJAMEL EDDINE</t>
  </si>
  <si>
    <t>HABES</t>
  </si>
  <si>
    <t>HACHANI</t>
  </si>
  <si>
    <t>HADIDI</t>
  </si>
  <si>
    <t>HADJI</t>
  </si>
  <si>
    <t>RIMA</t>
  </si>
  <si>
    <t>HALIMI</t>
  </si>
  <si>
    <t>HAMADDOUCHE</t>
  </si>
  <si>
    <t>YAHIA</t>
  </si>
  <si>
    <t>HAMANE</t>
  </si>
  <si>
    <t>MOHAMED ILYES</t>
  </si>
  <si>
    <t>HAMEL</t>
  </si>
  <si>
    <t>HAMIDI</t>
  </si>
  <si>
    <t>HAMMOUDA</t>
  </si>
  <si>
    <t>BELKACEM</t>
  </si>
  <si>
    <t>HAMZAOUI</t>
  </si>
  <si>
    <t>DORSAF</t>
  </si>
  <si>
    <t>MARIA RAYAN</t>
  </si>
  <si>
    <t>HAROUAKA</t>
  </si>
  <si>
    <t>SARA</t>
  </si>
  <si>
    <t>HASSIANE</t>
  </si>
  <si>
    <t>HEDNA</t>
  </si>
  <si>
    <t>RYCEL</t>
  </si>
  <si>
    <t>HELILOU</t>
  </si>
  <si>
    <t>HOUACINE</t>
  </si>
  <si>
    <t>ABDENOUR</t>
  </si>
  <si>
    <t>HOUARI</t>
  </si>
  <si>
    <t>KAABECHE</t>
  </si>
  <si>
    <t>KAMELI</t>
  </si>
  <si>
    <t>MOHAMED RAMZI</t>
  </si>
  <si>
    <t>KAMOUCHE</t>
  </si>
  <si>
    <t>NAHLA</t>
  </si>
  <si>
    <t>KARRAD</t>
  </si>
  <si>
    <t>KASFAR</t>
  </si>
  <si>
    <t>MOHIEDDINE</t>
  </si>
  <si>
    <t>KEDJTA</t>
  </si>
  <si>
    <t>KEFSI</t>
  </si>
  <si>
    <t>KELAIAIA</t>
  </si>
  <si>
    <t>JOUHAINA</t>
  </si>
  <si>
    <t>KERDOUCI</t>
  </si>
  <si>
    <t>HOUCINE</t>
  </si>
  <si>
    <t>KHACEF</t>
  </si>
  <si>
    <t>KHEDIDJA</t>
  </si>
  <si>
    <t>KHELLADI</t>
  </si>
  <si>
    <t>DJAAFAR</t>
  </si>
  <si>
    <t>MOHAMED ANIS</t>
  </si>
  <si>
    <t>KHERIEF</t>
  </si>
  <si>
    <t>KHETAF</t>
  </si>
  <si>
    <t>KHEYAR</t>
  </si>
  <si>
    <t>DEHIA</t>
  </si>
  <si>
    <t>KHIAT</t>
  </si>
  <si>
    <t xml:space="preserve">YOUCEF </t>
  </si>
  <si>
    <t>KINIOUAR</t>
  </si>
  <si>
    <t>ADEL</t>
  </si>
  <si>
    <t>KIOUAS</t>
  </si>
  <si>
    <t>LOUBNA</t>
  </si>
  <si>
    <t>KIROUR</t>
  </si>
  <si>
    <t>KOUACHI</t>
  </si>
  <si>
    <t>BOCHRA</t>
  </si>
  <si>
    <t>KRIOUI</t>
  </si>
  <si>
    <t>LABSIS</t>
  </si>
  <si>
    <t>LADACI</t>
  </si>
  <si>
    <t>LADOUR</t>
  </si>
  <si>
    <t>LAFRIT</t>
  </si>
  <si>
    <t>LAIB</t>
  </si>
  <si>
    <t>AHMED ABDELKAHAR</t>
  </si>
  <si>
    <t>LAISSAOUI</t>
  </si>
  <si>
    <t>LAKHDAR</t>
  </si>
  <si>
    <t>LAMARA</t>
  </si>
  <si>
    <t>LAOUAR</t>
  </si>
  <si>
    <t>MEYSSOUNE</t>
  </si>
  <si>
    <t>LASMAR</t>
  </si>
  <si>
    <t>LASMARI</t>
  </si>
  <si>
    <t>MANEL</t>
  </si>
  <si>
    <t>LATRECHE</t>
  </si>
  <si>
    <t>LEMZERRI</t>
  </si>
  <si>
    <t>LITIM</t>
  </si>
  <si>
    <t>LOUADFEL</t>
  </si>
  <si>
    <t>MAALEM</t>
  </si>
  <si>
    <t>MADI</t>
  </si>
  <si>
    <t>MADJIDI</t>
  </si>
  <si>
    <t>CHEMSE DDINE</t>
  </si>
  <si>
    <t>MADOURI</t>
  </si>
  <si>
    <t>MAHCENE</t>
  </si>
  <si>
    <t>MAHDJAR</t>
  </si>
  <si>
    <t>MAHMOUDI</t>
  </si>
  <si>
    <t>MALEK</t>
  </si>
  <si>
    <t>MALLEM</t>
  </si>
  <si>
    <t>MANSEUR</t>
  </si>
  <si>
    <t>MANSOUR</t>
  </si>
  <si>
    <t>MANSOURI</t>
  </si>
  <si>
    <t>FARES</t>
  </si>
  <si>
    <t xml:space="preserve">MANSOURI </t>
  </si>
  <si>
    <t>MAOUCHE</t>
  </si>
  <si>
    <t>MARMI</t>
  </si>
  <si>
    <t>MEBIROUK</t>
  </si>
  <si>
    <t>MEDDOURI</t>
  </si>
  <si>
    <t>FAHEM</t>
  </si>
  <si>
    <t>MEDJEBOURI</t>
  </si>
  <si>
    <t>MEGHEZZI</t>
  </si>
  <si>
    <t>ISLAM ZAKI EDDINE</t>
  </si>
  <si>
    <t>MEGHRAOUI</t>
  </si>
  <si>
    <t>ASMA</t>
  </si>
  <si>
    <t>MOULOUD</t>
  </si>
  <si>
    <t>MEGHRICHE</t>
  </si>
  <si>
    <t>MEHAOUCHI</t>
  </si>
  <si>
    <t>MEHSAS</t>
  </si>
  <si>
    <t>MEKHALFA</t>
  </si>
  <si>
    <t>SALAH</t>
  </si>
  <si>
    <t>HOCINE</t>
  </si>
  <si>
    <t>MEKHERBECHE</t>
  </si>
  <si>
    <t>MENAI</t>
  </si>
  <si>
    <t>MENAIFI</t>
  </si>
  <si>
    <t>MERABTI</t>
  </si>
  <si>
    <t>MARWA</t>
  </si>
  <si>
    <t>MERAIHIA</t>
  </si>
  <si>
    <t>LYES</t>
  </si>
  <si>
    <t>MERBAI</t>
  </si>
  <si>
    <t>MEREDDEF</t>
  </si>
  <si>
    <t>MERZA</t>
  </si>
  <si>
    <t>MESSAI</t>
  </si>
  <si>
    <t>MESSAOUDI</t>
  </si>
  <si>
    <t>MESSIR</t>
  </si>
  <si>
    <t>HALLA</t>
  </si>
  <si>
    <t>MEZIANE</t>
  </si>
  <si>
    <t>MEZIANI</t>
  </si>
  <si>
    <t>AMINE</t>
  </si>
  <si>
    <t>MIHOUBI</t>
  </si>
  <si>
    <t>MILOUDI</t>
  </si>
  <si>
    <t>MOKDAD</t>
  </si>
  <si>
    <t>MORDJANA</t>
  </si>
  <si>
    <t>WAFIA</t>
  </si>
  <si>
    <t>MOULAI</t>
  </si>
  <si>
    <t>HINDA</t>
  </si>
  <si>
    <t>MOUSSAOUI</t>
  </si>
  <si>
    <t>AFRA</t>
  </si>
  <si>
    <t>NAHAL</t>
  </si>
  <si>
    <t>NAMER</t>
  </si>
  <si>
    <t>NASRI</t>
  </si>
  <si>
    <t>NEBBACHE</t>
  </si>
  <si>
    <t>NECER</t>
  </si>
  <si>
    <t>NEMAMCHA</t>
  </si>
  <si>
    <t>NIA</t>
  </si>
  <si>
    <t>NOUAR</t>
  </si>
  <si>
    <t>LEZHAR</t>
  </si>
  <si>
    <t>NOUIOUA</t>
  </si>
  <si>
    <t>NOURI</t>
  </si>
  <si>
    <t>AMINA</t>
  </si>
  <si>
    <t>OUADFEL</t>
  </si>
  <si>
    <t>ABDELMALEK</t>
  </si>
  <si>
    <t>OUAGLAL</t>
  </si>
  <si>
    <t>NEDJLA</t>
  </si>
  <si>
    <t>EL FAKHOURI RAHIM</t>
  </si>
  <si>
    <t>OUREDJAL</t>
  </si>
  <si>
    <t>OUSLIMANI</t>
  </si>
  <si>
    <t>RABEHI</t>
  </si>
  <si>
    <t>RAIS</t>
  </si>
  <si>
    <t>RECHAM</t>
  </si>
  <si>
    <t>REDOUANE</t>
  </si>
  <si>
    <t>REHIOUI</t>
  </si>
  <si>
    <t>IKHLAS</t>
  </si>
  <si>
    <t>RETIMA</t>
  </si>
  <si>
    <t>REZZOUG</t>
  </si>
  <si>
    <t>RIHANE</t>
  </si>
  <si>
    <t>ROUABHI</t>
  </si>
  <si>
    <t>SAADA KHELKHAL</t>
  </si>
  <si>
    <t>SAADOUNE</t>
  </si>
  <si>
    <t>SABRI</t>
  </si>
  <si>
    <t>SAHILI</t>
  </si>
  <si>
    <t>SAIDJI</t>
  </si>
  <si>
    <t>RAFIK</t>
  </si>
  <si>
    <t>SAIGHI</t>
  </si>
  <si>
    <t>SAOUCHI</t>
  </si>
  <si>
    <t>FOUZIA</t>
  </si>
  <si>
    <t>SAYOUD</t>
  </si>
  <si>
    <t>SEDDIKI</t>
  </si>
  <si>
    <t>SEDIRA</t>
  </si>
  <si>
    <t>SEDKAOUI</t>
  </si>
  <si>
    <t>ABDALLAH AMIR</t>
  </si>
  <si>
    <t>SELLOUM</t>
  </si>
  <si>
    <t>SELT</t>
  </si>
  <si>
    <t xml:space="preserve">SIAH </t>
  </si>
  <si>
    <t>SIFI</t>
  </si>
  <si>
    <t>KHALIL</t>
  </si>
  <si>
    <t>SISSAOUI</t>
  </si>
  <si>
    <t>SLIMANI</t>
  </si>
  <si>
    <t>SLOULA</t>
  </si>
  <si>
    <t>SOLTANE</t>
  </si>
  <si>
    <t>SOLTANI</t>
  </si>
  <si>
    <t>SOUICI</t>
  </si>
  <si>
    <t>TALBI</t>
  </si>
  <si>
    <t>TALEB</t>
  </si>
  <si>
    <t>TERCHI</t>
  </si>
  <si>
    <t>TITOUS</t>
  </si>
  <si>
    <t>NOUREDDINE</t>
  </si>
  <si>
    <t>TIZELAFINE</t>
  </si>
  <si>
    <t>TOUMI</t>
  </si>
  <si>
    <t>TOURI</t>
  </si>
  <si>
    <t>AHMED DAOUAD</t>
  </si>
  <si>
    <t>YOUCEF ALI</t>
  </si>
  <si>
    <t>ZABAR</t>
  </si>
  <si>
    <t>ZABAT</t>
  </si>
  <si>
    <t>WASSIM</t>
  </si>
  <si>
    <t>ZAMI</t>
  </si>
  <si>
    <t>ZAOUI</t>
  </si>
  <si>
    <t>ZEBIRI</t>
  </si>
  <si>
    <t>ABDENNOUR</t>
  </si>
  <si>
    <t>ZEHAF</t>
  </si>
  <si>
    <t>ZELFANI</t>
  </si>
  <si>
    <t>ZENTOUT</t>
  </si>
  <si>
    <t>ZEROUAL</t>
  </si>
  <si>
    <t>ASSIA</t>
  </si>
  <si>
    <t xml:space="preserve">ZEROUAL </t>
  </si>
  <si>
    <t>ZINE</t>
  </si>
  <si>
    <t>ZINEDDINE</t>
  </si>
  <si>
    <t>ZOUAGHI</t>
  </si>
  <si>
    <t>ZAKARIA</t>
  </si>
  <si>
    <t>ZOUAOUI</t>
  </si>
  <si>
    <t>HANI</t>
  </si>
  <si>
    <t>ZOUIKRI</t>
  </si>
  <si>
    <t>ZOUITEN</t>
  </si>
  <si>
    <t>Anatomie</t>
  </si>
  <si>
    <t>ANNEE UNIVERSITAIRE 2016-2017</t>
  </si>
  <si>
    <t>Module: Physio-Rep (coef: 3)</t>
  </si>
  <si>
    <t>Enseignant responsable: Dr. Hadef A. et Dr HIRECHE S.</t>
  </si>
  <si>
    <t>Moyc</t>
  </si>
  <si>
    <t>Syn</t>
  </si>
  <si>
    <t>Rat</t>
  </si>
  <si>
    <t>Module: Zootechnie (coef: 3)</t>
  </si>
  <si>
    <t>Enseignant responsable: Dr. Benazzouz H.</t>
  </si>
  <si>
    <t>c3</t>
  </si>
  <si>
    <t>Syn/3</t>
  </si>
  <si>
    <t>Module: Pharmacologie (coef: 3)</t>
  </si>
  <si>
    <t>Enseignant responsable: Dr.BEROUAL K. et Dr. TORCHE S.</t>
  </si>
  <si>
    <t>MoyContr</t>
  </si>
  <si>
    <t>MoyCoef</t>
  </si>
  <si>
    <t>Module: Physio-Path (coef: 3)</t>
  </si>
  <si>
    <t>Enseignant responsable: Dr. Kerrour M.</t>
  </si>
  <si>
    <t>Module: Microbiologie (coef: 3)</t>
  </si>
  <si>
    <t>Enseignant responsable: Dr. Boucena S.</t>
  </si>
  <si>
    <t>Module: Parasitologie (coef:2)</t>
  </si>
  <si>
    <t>Enseignant responsable: Dr BENCHIKH Md C.</t>
  </si>
  <si>
    <t>Module: Sémiologie (coef: 3)</t>
  </si>
  <si>
    <t>Enseignant responsable: Dr. Djemai et Dr. Aggoun N.</t>
  </si>
  <si>
    <t>Module: Ana-Path (coef: 2)</t>
  </si>
  <si>
    <t>Enseignant responsable: Dr. BOULTIF L. et BOUDEBZA A.</t>
  </si>
  <si>
    <t>TROISIEME ANNEE</t>
  </si>
  <si>
    <t>PHYSIOREP3</t>
  </si>
  <si>
    <t>ZOOT3</t>
  </si>
  <si>
    <t>PHARMA3</t>
  </si>
  <si>
    <t>MICRO3</t>
  </si>
  <si>
    <t>PARASITO2</t>
  </si>
  <si>
    <t>PHYSIOPATH3</t>
  </si>
  <si>
    <t>SEMIO3</t>
  </si>
  <si>
    <t>ANAPAT2</t>
  </si>
  <si>
    <t>TOTAL</t>
  </si>
  <si>
    <t>MOYG</t>
  </si>
  <si>
    <t>Résultat</t>
  </si>
  <si>
    <t>session</t>
  </si>
  <si>
    <t>ANAT3</t>
  </si>
  <si>
    <t>admis j1 + j2+sept</t>
  </si>
  <si>
    <t>admis j1</t>
  </si>
  <si>
    <t>admis j2</t>
  </si>
  <si>
    <t>admis sept</t>
  </si>
  <si>
    <t>Ajournés</t>
  </si>
  <si>
    <t>A3</t>
  </si>
  <si>
    <t>Ajournés Juin</t>
  </si>
  <si>
    <t>Ajournés RESTE</t>
  </si>
  <si>
    <t>ADMIS</t>
  </si>
  <si>
    <t>Anatomie 3</t>
  </si>
  <si>
    <t>Congé  Académique 2015/2016</t>
  </si>
  <si>
    <t xml:space="preserve">Nom </t>
  </si>
  <si>
    <t xml:space="preserve">Prenom </t>
  </si>
  <si>
    <t xml:space="preserve">ANNEE </t>
  </si>
  <si>
    <t xml:space="preserve"> LAKHAL</t>
  </si>
  <si>
    <t>IHAB EDDINE</t>
  </si>
  <si>
    <t>A1</t>
  </si>
  <si>
    <t>ABDERRREZAK</t>
  </si>
  <si>
    <t xml:space="preserve">ADNANE </t>
  </si>
  <si>
    <t xml:space="preserve">MED MAROUANE </t>
  </si>
  <si>
    <t>AMEUR</t>
  </si>
  <si>
    <t>AMRANI</t>
  </si>
  <si>
    <t>AOUIMEUR</t>
  </si>
  <si>
    <t xml:space="preserve">ADEL </t>
  </si>
  <si>
    <t>ARZOUR</t>
  </si>
  <si>
    <t>HANINE</t>
  </si>
  <si>
    <t>ATAMNA</t>
  </si>
  <si>
    <t>AYAT</t>
  </si>
  <si>
    <t>KAMEL ABDERRAOUF</t>
  </si>
  <si>
    <t>AZIEZ</t>
  </si>
  <si>
    <t>NOUR EL HOUDA</t>
  </si>
  <si>
    <t>BABACI</t>
  </si>
  <si>
    <t>BAHLOUL</t>
  </si>
  <si>
    <t>RAIHEN</t>
  </si>
  <si>
    <t>BARKA</t>
  </si>
  <si>
    <t>BAZIZE</t>
  </si>
  <si>
    <t>MOUNIRA</t>
  </si>
  <si>
    <t>BECHIR</t>
  </si>
  <si>
    <t>BELAKHDAR</t>
  </si>
  <si>
    <t>A2</t>
  </si>
  <si>
    <t>BELALOUI</t>
  </si>
  <si>
    <t>AHMED ZAKARIA</t>
  </si>
  <si>
    <t>BELFIHADJ</t>
  </si>
  <si>
    <t>BELIR</t>
  </si>
  <si>
    <t xml:space="preserve">BEN ABD ERRAHMANE   </t>
  </si>
  <si>
    <t>YOUCEF</t>
  </si>
  <si>
    <t>FETHI</t>
  </si>
  <si>
    <t>BENAISSA</t>
  </si>
  <si>
    <t>AHLEM</t>
  </si>
  <si>
    <t>BENAZOZE</t>
  </si>
  <si>
    <t>MOHAMED CHAOIKI</t>
  </si>
  <si>
    <t>BENDJOUAD</t>
  </si>
  <si>
    <t>KAMEL</t>
  </si>
  <si>
    <t>BENHAMOU</t>
  </si>
  <si>
    <t>BENHORRA</t>
  </si>
  <si>
    <t>RAHMA AICHA</t>
  </si>
  <si>
    <t>BENIKHLEF</t>
  </si>
  <si>
    <t>BENKHELEF</t>
  </si>
  <si>
    <t>MOHAMMED</t>
  </si>
  <si>
    <t>BENMOUNAH</t>
  </si>
  <si>
    <t>BENRALIA</t>
  </si>
  <si>
    <t>ebtihel</t>
  </si>
  <si>
    <t>BENREGUIG</t>
  </si>
  <si>
    <t>MOUSSADEK CHAKIR</t>
  </si>
  <si>
    <t>MOUNI</t>
  </si>
  <si>
    <t>BENYESAAD</t>
  </si>
  <si>
    <t>AMANI KHADIDJA</t>
  </si>
  <si>
    <t>BERDA</t>
  </si>
  <si>
    <t>BERHAILE</t>
  </si>
  <si>
    <t>BORHAN</t>
  </si>
  <si>
    <t>BOUAFANE</t>
  </si>
  <si>
    <t>SOUMIYA</t>
  </si>
  <si>
    <t>BOUAKAZ</t>
  </si>
  <si>
    <t>BOUBCHIRA</t>
  </si>
  <si>
    <t>BOUBERTAKH</t>
  </si>
  <si>
    <t>OUMEIMA</t>
  </si>
  <si>
    <t>BOUCHEN</t>
  </si>
  <si>
    <t>BOUCHIA</t>
  </si>
  <si>
    <t>BOUDJADAR</t>
  </si>
  <si>
    <t>BOUGHANEM</t>
  </si>
  <si>
    <t>LINA SAHRA</t>
  </si>
  <si>
    <t>BOUGHDIRI</t>
  </si>
  <si>
    <t>BOUHADJIRA</t>
  </si>
  <si>
    <t>RABIA NEILA</t>
  </si>
  <si>
    <t>BOULAKRACHEF</t>
  </si>
  <si>
    <t>SAOUSSEN</t>
  </si>
  <si>
    <t>BOUMEZBEUR</t>
  </si>
  <si>
    <t>BOUNAB</t>
  </si>
  <si>
    <t>BOUOUDEN</t>
  </si>
  <si>
    <t>NEDJEMEDDINE</t>
  </si>
  <si>
    <t>BOURAGBI</t>
  </si>
  <si>
    <t>BOUREMANA</t>
  </si>
  <si>
    <t>LYDIA CHIRAZ</t>
  </si>
  <si>
    <t>BOUROUH</t>
  </si>
  <si>
    <t>AYMENE</t>
  </si>
  <si>
    <t>BOUROUMANA</t>
  </si>
  <si>
    <t>LIDIA CHIRAZ</t>
  </si>
  <si>
    <t>BOUSEBA</t>
  </si>
  <si>
    <t>BOUSSIOUF</t>
  </si>
  <si>
    <t>ZEYNEB</t>
  </si>
  <si>
    <t>BOUTARF</t>
  </si>
  <si>
    <t>LAMYA</t>
  </si>
  <si>
    <t>BOUZIDI</t>
  </si>
  <si>
    <t>HIBET ARRAHMAN</t>
  </si>
  <si>
    <t>BRAHAM</t>
  </si>
  <si>
    <t>AKRAM</t>
  </si>
  <si>
    <t>CHAOUI</t>
  </si>
  <si>
    <t>CHELBABI</t>
  </si>
  <si>
    <t>CHENAF</t>
  </si>
  <si>
    <t>CHERIFI</t>
  </si>
  <si>
    <t>CHERRAK</t>
  </si>
  <si>
    <t>CHIKH</t>
  </si>
  <si>
    <t>DJAMA</t>
  </si>
  <si>
    <t>AISSAM</t>
  </si>
  <si>
    <t>DJEBBARI</t>
  </si>
  <si>
    <t>SOUMIA</t>
  </si>
  <si>
    <t>ABDELHAKE</t>
  </si>
  <si>
    <t>DJEBIR</t>
  </si>
  <si>
    <t>DJENNA</t>
  </si>
  <si>
    <t>FEDOUA</t>
  </si>
  <si>
    <t>DJERIOU</t>
  </si>
  <si>
    <t>FALI</t>
  </si>
  <si>
    <t>FERNI</t>
  </si>
  <si>
    <t>MOUHAMED CHARAF ED</t>
  </si>
  <si>
    <t>FERROUDJ</t>
  </si>
  <si>
    <t>GHAOUES</t>
  </si>
  <si>
    <t>CHOUAIB</t>
  </si>
  <si>
    <t>GHARBOUDJE</t>
  </si>
  <si>
    <t>ROUMAISSA</t>
  </si>
  <si>
    <t>GHODBANE</t>
  </si>
  <si>
    <t>SARRA</t>
  </si>
  <si>
    <t>HEITHEM NADJI</t>
  </si>
  <si>
    <t>GOUADCHI</t>
  </si>
  <si>
    <t>RAOUNEK</t>
  </si>
  <si>
    <t>HACHOUF</t>
  </si>
  <si>
    <t>KAOUTHER</t>
  </si>
  <si>
    <t xml:space="preserve">HADDAD </t>
  </si>
  <si>
    <t>HAKKOUM</t>
  </si>
  <si>
    <t>CHOUROUK ANOUARE</t>
  </si>
  <si>
    <t>SIRADJ EDDINE</t>
  </si>
  <si>
    <t>HANNACHI</t>
  </si>
  <si>
    <t>MERIEM EL BATOUL</t>
  </si>
  <si>
    <t>HASSANI</t>
  </si>
  <si>
    <t>KHALFAOUI</t>
  </si>
  <si>
    <t>LILYA</t>
  </si>
  <si>
    <t>KHALLEF</t>
  </si>
  <si>
    <t>LILIA</t>
  </si>
  <si>
    <t>KHALOUF</t>
  </si>
  <si>
    <t>MEROUA</t>
  </si>
  <si>
    <t>KHANFRI</t>
  </si>
  <si>
    <t>KHELIFI</t>
  </si>
  <si>
    <t xml:space="preserve"> SOUHA MALEK</t>
  </si>
  <si>
    <t>KHEZZAR</t>
  </si>
  <si>
    <t>KITOUNI</t>
  </si>
  <si>
    <t>NOURELHOUDA</t>
  </si>
  <si>
    <t>INTISSAR</t>
  </si>
  <si>
    <t>KOUADRI</t>
  </si>
  <si>
    <t>MAADADI</t>
  </si>
  <si>
    <t>MATMAT</t>
  </si>
  <si>
    <t>LOKMANE YAHIA</t>
  </si>
  <si>
    <t>MAZOUZI</t>
  </si>
  <si>
    <t>FARIDA</t>
  </si>
  <si>
    <t>MEDJDOUB</t>
  </si>
  <si>
    <t>WIDED WAHIBA</t>
  </si>
  <si>
    <t>MEGAZILI</t>
  </si>
  <si>
    <t>YACINE</t>
  </si>
  <si>
    <t>MENFOUCHE</t>
  </si>
  <si>
    <t>ROMAISSA</t>
  </si>
  <si>
    <t>MERAOUMIA</t>
  </si>
  <si>
    <t>MERAZIG</t>
  </si>
  <si>
    <t>MERIDJA</t>
  </si>
  <si>
    <t>ABD karim</t>
  </si>
  <si>
    <t>SOFIA RACHA</t>
  </si>
  <si>
    <t>MIROUD</t>
  </si>
  <si>
    <t>CHIRAZ NIHED</t>
  </si>
  <si>
    <t>MOUS</t>
  </si>
  <si>
    <t>NAMOUSSE</t>
  </si>
  <si>
    <t>MOHAMED CHAKIBE</t>
  </si>
  <si>
    <t>OUBIRA</t>
  </si>
  <si>
    <t>RACHED</t>
  </si>
  <si>
    <t>ISLAM</t>
  </si>
  <si>
    <t>RAMOUL</t>
  </si>
  <si>
    <t>MERYEM</t>
  </si>
  <si>
    <t>REMMACHE</t>
  </si>
  <si>
    <t>SAADI</t>
  </si>
  <si>
    <t>RAZIKA</t>
  </si>
  <si>
    <t>A4</t>
  </si>
  <si>
    <t xml:space="preserve">SACI </t>
  </si>
  <si>
    <t>SABRINA</t>
  </si>
  <si>
    <t>SADDIKI</t>
  </si>
  <si>
    <t>INSAF</t>
  </si>
  <si>
    <t>SAF</t>
  </si>
  <si>
    <t>SAIFI</t>
  </si>
  <si>
    <t>SELOUGHA</t>
  </si>
  <si>
    <t>MOHAMED ACHRAF</t>
  </si>
  <si>
    <t xml:space="preserve">SID </t>
  </si>
  <si>
    <t>SLIMI</t>
  </si>
  <si>
    <t>OKBA ABDELAZIZ</t>
  </si>
  <si>
    <t>ABELRAOUF</t>
  </si>
  <si>
    <t>TRIFA</t>
  </si>
  <si>
    <t>ALI</t>
  </si>
  <si>
    <t>ZAID</t>
  </si>
  <si>
    <t>BAHA EDDINE</t>
  </si>
  <si>
    <t>ZAIMECHE</t>
  </si>
  <si>
    <t>SOUHEL</t>
  </si>
  <si>
    <t>ZEGHDOUD</t>
  </si>
  <si>
    <t>AHLAM</t>
  </si>
  <si>
    <t>ZERMANI</t>
  </si>
  <si>
    <t>ZEROUALI</t>
  </si>
  <si>
    <t>CHAYMA</t>
  </si>
  <si>
    <t>ZERTIT</t>
  </si>
  <si>
    <t>HAYEM</t>
  </si>
  <si>
    <t>ZETTILI</t>
  </si>
  <si>
    <t>ZITOUNI</t>
  </si>
  <si>
    <t>HOUSSAME EDDINE</t>
  </si>
  <si>
    <t>BELALA</t>
  </si>
  <si>
    <t>KHLIFA</t>
  </si>
  <si>
    <t>DINA jihene</t>
  </si>
  <si>
    <t>PhysioRep</t>
  </si>
  <si>
    <t>Zootechnie</t>
  </si>
  <si>
    <t>Pharmaco</t>
  </si>
  <si>
    <t>Physiopath</t>
  </si>
  <si>
    <t>Microbio</t>
  </si>
  <si>
    <t>Parasito</t>
  </si>
  <si>
    <t>Sémiologie</t>
  </si>
  <si>
    <t>AnaPath</t>
  </si>
  <si>
    <t xml:space="preserve">                          UNIVERSITE DES FRERES MENTOURI</t>
  </si>
  <si>
    <t xml:space="preserve">                       INSTITUT DES SCIENCES VETERINAIRES</t>
  </si>
  <si>
    <t xml:space="preserve">                       DEPARTEMENT PRODUCTION ANIMALE</t>
  </si>
  <si>
    <t xml:space="preserve">                          3ème  ANNEE DOCTEUR VETERINAIRE</t>
  </si>
  <si>
    <t>RESULTATS SERIE 1 (2016-2017)</t>
  </si>
  <si>
    <t>DELIBERATION  SESSION DE JUIN</t>
  </si>
  <si>
    <t>DELIBIRATION  GENERALE</t>
  </si>
  <si>
    <t>DELIBIRATION SYNTHESE</t>
  </si>
  <si>
    <t>TAHAR</t>
  </si>
  <si>
    <t>ACHOUR</t>
  </si>
  <si>
    <t>Hichem</t>
  </si>
  <si>
    <t>ADJISSI</t>
  </si>
  <si>
    <t>AGGOUN</t>
  </si>
  <si>
    <t>MOSTEPHA AMIR</t>
  </si>
  <si>
    <t>AMEZIANE</t>
  </si>
  <si>
    <t>MAIMOUNA</t>
  </si>
  <si>
    <t>AZIZA</t>
  </si>
  <si>
    <t>AYACHE</t>
  </si>
  <si>
    <t>RACHID</t>
  </si>
  <si>
    <t>ILYES</t>
  </si>
  <si>
    <t>Chaimaa</t>
  </si>
  <si>
    <t>BAKIR KHODJA</t>
  </si>
  <si>
    <t xml:space="preserve">Lamine </t>
  </si>
  <si>
    <t>BELABBES</t>
  </si>
  <si>
    <t xml:space="preserve">BELATTAR </t>
  </si>
  <si>
    <t>BELAGROUZ</t>
  </si>
  <si>
    <t>BELGUESMIA</t>
  </si>
  <si>
    <t xml:space="preserve">BELGHIT </t>
  </si>
  <si>
    <t>HIBA SELSABILA</t>
  </si>
  <si>
    <t>BELHADAD</t>
  </si>
  <si>
    <t xml:space="preserve">BELHADEF </t>
  </si>
  <si>
    <t>MEDJEDA</t>
  </si>
  <si>
    <t>Kheireddine</t>
  </si>
  <si>
    <t>BELMEHBOUL</t>
  </si>
  <si>
    <t>BELOUAR</t>
  </si>
  <si>
    <t>AMOR</t>
  </si>
  <si>
    <t>BEN ABDERRAHMEN</t>
  </si>
  <si>
    <t>MED YASSER</t>
  </si>
  <si>
    <t>FEYROUZ</t>
  </si>
  <si>
    <t>Abla</t>
  </si>
  <si>
    <t>Amina Nourchene</t>
  </si>
  <si>
    <t>BENHAMADA</t>
  </si>
  <si>
    <t>DERAR</t>
  </si>
  <si>
    <t>BEN HAMZA</t>
  </si>
  <si>
    <t>NASSIBA</t>
  </si>
  <si>
    <t>BENMAKHLOUF</t>
  </si>
  <si>
    <t>HASSNA AMIRA</t>
  </si>
  <si>
    <t>DJIHENE</t>
  </si>
  <si>
    <t>SIF EDDINE</t>
  </si>
  <si>
    <t>Abderrahim</t>
  </si>
  <si>
    <t>MOHAMED LAKHDER  CHERIF</t>
  </si>
  <si>
    <t>BENSLIMANE</t>
  </si>
  <si>
    <t>CHOUROUK</t>
  </si>
  <si>
    <t>BENYAHYA</t>
  </si>
  <si>
    <t>CHEIMA</t>
  </si>
  <si>
    <t>Mohamed lamine</t>
  </si>
  <si>
    <t>Selma</t>
  </si>
  <si>
    <t>BOUCHELAGHEM</t>
  </si>
  <si>
    <t>BOUCHERIKHA</t>
  </si>
  <si>
    <t>MOHAMMED RIDHA</t>
  </si>
  <si>
    <t>Ikram</t>
  </si>
  <si>
    <t>BOUFFENARA</t>
  </si>
  <si>
    <t>AMINA RIMA</t>
  </si>
  <si>
    <t>BOUGHEILA</t>
  </si>
  <si>
    <t>HOUSNA</t>
  </si>
  <si>
    <t>BOUHALASSA</t>
  </si>
  <si>
    <t>Adil</t>
  </si>
  <si>
    <t xml:space="preserve">Houssam eddine </t>
  </si>
  <si>
    <t>BOUKEZOULA</t>
  </si>
  <si>
    <t>Larbi Mohamed Chaouki</t>
  </si>
  <si>
    <t>BOULEGHLEM</t>
  </si>
  <si>
    <t>BOUMEDINE</t>
  </si>
  <si>
    <t>MOHAMED LYAMINE</t>
  </si>
  <si>
    <t>ZAKARIA RAMZI</t>
  </si>
  <si>
    <t>BOUROKBA</t>
  </si>
  <si>
    <t>EL KAHINA</t>
  </si>
  <si>
    <t>HAITHEM MED GHAZALI</t>
  </si>
  <si>
    <t>BOURAS</t>
  </si>
  <si>
    <t>BOUSBOUA</t>
  </si>
  <si>
    <t>ABDELHEK</t>
  </si>
  <si>
    <t>DHILAL EDDINE</t>
  </si>
  <si>
    <t>RABEH</t>
  </si>
  <si>
    <t>CHEBBAH</t>
  </si>
  <si>
    <t>SOUFIANE</t>
  </si>
  <si>
    <t>CHEBBOUR</t>
  </si>
  <si>
    <t>FATIHA</t>
  </si>
  <si>
    <t>CHERBITI</t>
  </si>
  <si>
    <t>ACHREF EDDINE</t>
  </si>
  <si>
    <t>KATIA</t>
  </si>
  <si>
    <t>CHOUACHE</t>
  </si>
  <si>
    <t>KHAWLA</t>
  </si>
  <si>
    <t>MOHAMED RACHID</t>
  </si>
  <si>
    <t>KHAOULA NARIMEN</t>
  </si>
  <si>
    <t>DENIA</t>
  </si>
  <si>
    <t>CHIRAZ</t>
  </si>
  <si>
    <t>DIB</t>
  </si>
  <si>
    <t>DJABALI</t>
  </si>
  <si>
    <t>Zineelabidine</t>
  </si>
  <si>
    <t>ABIR</t>
  </si>
  <si>
    <t>ABDELHAFID</t>
  </si>
  <si>
    <t>HIND</t>
  </si>
  <si>
    <t>NACEREDDIN</t>
  </si>
  <si>
    <t>ABDALLAH ADEL</t>
  </si>
  <si>
    <t>EL HAMEL</t>
  </si>
  <si>
    <t>SARA RAYEN</t>
  </si>
  <si>
    <t>YASMINA</t>
  </si>
  <si>
    <t>FAFA</t>
  </si>
  <si>
    <t>FENNICHE</t>
  </si>
  <si>
    <t>SALIHA</t>
  </si>
  <si>
    <t>FERGANI</t>
  </si>
  <si>
    <t>BOUMEDDIENE</t>
  </si>
  <si>
    <t>ANITA</t>
  </si>
  <si>
    <t>Badreddine</t>
  </si>
  <si>
    <t>MOHAMMED AMINE</t>
  </si>
  <si>
    <t>MOSAAB</t>
  </si>
  <si>
    <t xml:space="preserve">GUITTOUM  </t>
  </si>
  <si>
    <t>SOUHAD NAHLA</t>
  </si>
  <si>
    <t xml:space="preserve">HACHEMI </t>
  </si>
  <si>
    <t>AHCENE MOUNIR KHALIL</t>
  </si>
  <si>
    <t>LYDIA</t>
  </si>
  <si>
    <t>ABDERRAHMEN</t>
  </si>
  <si>
    <t>LILIA KAMIR</t>
  </si>
  <si>
    <t>YAHIYA</t>
  </si>
  <si>
    <t>HAMIDET</t>
  </si>
  <si>
    <t>khadidja</t>
  </si>
  <si>
    <t>HAMZI</t>
  </si>
  <si>
    <t>HASSINI</t>
  </si>
  <si>
    <t>SOUAD</t>
  </si>
  <si>
    <t>HOURIA</t>
  </si>
  <si>
    <t>KAROUT</t>
  </si>
  <si>
    <t>NESMA</t>
  </si>
  <si>
    <t>RACHA AMIRA</t>
  </si>
  <si>
    <t>Lokmane</t>
  </si>
  <si>
    <t>MEHDI</t>
  </si>
  <si>
    <t>KERKOUB</t>
  </si>
  <si>
    <t>NADA</t>
  </si>
  <si>
    <t xml:space="preserve">KHELLAS </t>
  </si>
  <si>
    <t>Islam MOHAMED Rafik</t>
  </si>
  <si>
    <t>KHEN</t>
  </si>
  <si>
    <t>KHERBACHE</t>
  </si>
  <si>
    <t>RAHMA</t>
  </si>
  <si>
    <t>YOUCEF ALAA EDDINE</t>
  </si>
  <si>
    <t>MOURAD</t>
  </si>
  <si>
    <t>LAADJAL</t>
  </si>
  <si>
    <t>LALA BOUALI</t>
  </si>
  <si>
    <t>FAROUK</t>
  </si>
  <si>
    <t>LAZIRI</t>
  </si>
  <si>
    <t>Anissa</t>
  </si>
  <si>
    <t>LAFI</t>
  </si>
  <si>
    <t>MOHAMED ABDERRAHMENE</t>
  </si>
  <si>
    <t>EL MOUATEZ BILAH</t>
  </si>
  <si>
    <t xml:space="preserve">LAIDI </t>
  </si>
  <si>
    <t xml:space="preserve">LAIEB     </t>
  </si>
  <si>
    <t>LANASRI</t>
  </si>
  <si>
    <t>LAOUIRA</t>
  </si>
  <si>
    <t>LARKEM</t>
  </si>
  <si>
    <t>MOUAADH</t>
  </si>
  <si>
    <t>AMANI</t>
  </si>
  <si>
    <t>LEBEZE</t>
  </si>
  <si>
    <t>Islam Ramzi</t>
  </si>
  <si>
    <t>SAMY</t>
  </si>
  <si>
    <t>MADDI</t>
  </si>
  <si>
    <t>KARIMA</t>
  </si>
  <si>
    <t>NOUZHA</t>
  </si>
  <si>
    <t>ABDESSAMED</t>
  </si>
  <si>
    <t>SOMIA</t>
  </si>
  <si>
    <t>MANAL</t>
  </si>
  <si>
    <t>SOHYB</t>
  </si>
  <si>
    <t>AHMED NOUR EL ISLEM</t>
  </si>
  <si>
    <t>AKRAM AMMAR</t>
  </si>
  <si>
    <t>NOUR EL IMEN</t>
  </si>
  <si>
    <t>Haythem</t>
  </si>
  <si>
    <t>MOHAMMED NAZIM</t>
  </si>
  <si>
    <t>MALAK IBTISSEM</t>
  </si>
  <si>
    <t>MOUFDI ABDELJALLIL</t>
  </si>
  <si>
    <t>OMAIMA</t>
  </si>
  <si>
    <t>MERIBOUT</t>
  </si>
  <si>
    <t>YAHYA RAFIK</t>
  </si>
  <si>
    <t>MERIEM NIHAL</t>
  </si>
  <si>
    <t>ETTAYEB</t>
  </si>
  <si>
    <t>MEZAACHE</t>
  </si>
  <si>
    <t>BORHANE EDDINE</t>
  </si>
  <si>
    <t>MAZIANI</t>
  </si>
  <si>
    <t>ISMAHANE</t>
  </si>
  <si>
    <t>SAMIHA</t>
  </si>
  <si>
    <t>MOSBAH</t>
  </si>
  <si>
    <t>FATMA</t>
  </si>
  <si>
    <t>MOUSSA EL MAL</t>
  </si>
  <si>
    <t>NADJAR</t>
  </si>
  <si>
    <t>SANA</t>
  </si>
  <si>
    <t>MOHAMMED RAMI</t>
  </si>
  <si>
    <t>BILEL</t>
  </si>
  <si>
    <t>NEKACHE</t>
  </si>
  <si>
    <t>NABILA</t>
  </si>
  <si>
    <t>RABAB</t>
  </si>
  <si>
    <t>OUCHTATI</t>
  </si>
  <si>
    <t>OULMI</t>
  </si>
  <si>
    <t>ZINE EL ABIDDINE</t>
  </si>
  <si>
    <t>RADJIL</t>
  </si>
  <si>
    <t>RAHMANI</t>
  </si>
  <si>
    <t>Mohamed Cherif</t>
  </si>
  <si>
    <t>SMAIL</t>
  </si>
  <si>
    <t>REDJEM</t>
  </si>
  <si>
    <t>ROUMEISSA</t>
  </si>
  <si>
    <t>BESMA</t>
  </si>
  <si>
    <t>AIMEN</t>
  </si>
  <si>
    <t>NOUR EL ISLAM</t>
  </si>
  <si>
    <t>YOUSSOUF</t>
  </si>
  <si>
    <t>DAYA EDDINE</t>
  </si>
  <si>
    <t>CHERIFA</t>
  </si>
  <si>
    <t>Amal</t>
  </si>
  <si>
    <t>SOUHA</t>
  </si>
  <si>
    <t>SAOULI</t>
  </si>
  <si>
    <t>SOFIA</t>
  </si>
  <si>
    <t>ATMANE</t>
  </si>
  <si>
    <t>NADJLA</t>
  </si>
  <si>
    <t>CHERINE</t>
  </si>
  <si>
    <t>SEGHIR</t>
  </si>
  <si>
    <t>BELGACEM</t>
  </si>
  <si>
    <t>FATEN</t>
  </si>
  <si>
    <t>SEMMADI</t>
  </si>
  <si>
    <t>TAKI EDDINE</t>
  </si>
  <si>
    <t xml:space="preserve">Rayane </t>
  </si>
  <si>
    <t xml:space="preserve">SISSAOUI </t>
  </si>
  <si>
    <t>AKRAM HAMZA</t>
  </si>
  <si>
    <t>MOHAMED ZAKI</t>
  </si>
  <si>
    <t>OUMEIMA DJIHENE LINA</t>
  </si>
  <si>
    <t>LINA OUMAYMA</t>
  </si>
  <si>
    <t>NESSRINE</t>
  </si>
  <si>
    <t>RYM</t>
  </si>
  <si>
    <t>IBRAHIM KHALIL</t>
  </si>
  <si>
    <t>TIAR</t>
  </si>
  <si>
    <t xml:space="preserve">TEBANI   </t>
  </si>
  <si>
    <t>HICHEM AISSA</t>
  </si>
  <si>
    <t>YASSER MOHAMED SALAH</t>
  </si>
  <si>
    <t>TEYAR</t>
  </si>
  <si>
    <t>NOUR DJIHANE RIANE</t>
  </si>
  <si>
    <t>Rima</t>
  </si>
  <si>
    <t>AKRAM TAKIEDDINE</t>
  </si>
  <si>
    <t>TRAD</t>
  </si>
  <si>
    <t>NISRINE</t>
  </si>
  <si>
    <t>ASSMA</t>
  </si>
  <si>
    <t>ZEDAM</t>
  </si>
  <si>
    <t>ABDERAHIM</t>
  </si>
  <si>
    <t>TAREK</t>
  </si>
  <si>
    <t>Heithem</t>
  </si>
  <si>
    <t>NADIA</t>
  </si>
  <si>
    <t>ZIREG</t>
  </si>
  <si>
    <t>LINA CHIRINE</t>
  </si>
  <si>
    <t>Rania Nihed</t>
  </si>
  <si>
    <t>OUISSAM</t>
  </si>
  <si>
    <t>Abdelmadjid</t>
  </si>
  <si>
    <t>YACINE LYES</t>
  </si>
  <si>
    <t>NOTE/20</t>
  </si>
  <si>
    <t>MOY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</si>
</sst>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0.00;[Red]0.0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rgb="FFFF0000"/>
      <name val="Times New Roman"/>
      <family val="1"/>
    </font>
    <font>
      <sz val="16"/>
      <name val="Arial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FF0000"/>
      <name val="Times New Roman"/>
      <family val="1"/>
    </font>
    <font>
      <sz val="12"/>
      <color rgb="FFFF0000"/>
      <name val="Calibri"/>
      <family val="2"/>
      <charset val="178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charset val="178"/>
      <scheme val="minor"/>
    </font>
    <font>
      <i/>
      <sz val="16"/>
      <color rgb="FFFF0000"/>
      <name val="Times New Roman"/>
      <family val="1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rgb="FF00B0F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i/>
      <sz val="16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i/>
      <sz val="16"/>
      <name val="Times New Roman"/>
      <family val="1"/>
    </font>
    <font>
      <i/>
      <sz val="14"/>
      <name val="Times New Roman"/>
      <family val="1"/>
    </font>
    <font>
      <sz val="10"/>
      <name val="Times New Roman"/>
      <family val="1"/>
    </font>
    <font>
      <sz val="10"/>
      <name val="Calibri"/>
      <family val="2"/>
      <scheme val="minor"/>
    </font>
    <font>
      <sz val="11"/>
      <color theme="1"/>
      <name val="Times New Roman"/>
      <family val="1"/>
    </font>
    <font>
      <sz val="16"/>
      <color indexed="8"/>
      <name val="Arial"/>
      <family val="2"/>
    </font>
    <font>
      <sz val="16"/>
      <color theme="1"/>
      <name val="Times New Roman"/>
      <family val="1"/>
    </font>
    <font>
      <b/>
      <sz val="16"/>
      <name val="Arial"/>
      <family val="2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i/>
      <sz val="11"/>
      <name val="Times New Roman"/>
      <family val="1"/>
    </font>
    <font>
      <b/>
      <sz val="26"/>
      <color theme="1"/>
      <name val="Calibri"/>
      <family val="2"/>
      <scheme val="minor"/>
    </font>
    <font>
      <b/>
      <i/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i/>
      <sz val="11"/>
      <name val="Times New Roman"/>
      <family val="1"/>
    </font>
    <font>
      <i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b/>
      <i/>
      <sz val="12"/>
      <color theme="1"/>
      <name val="Times New Roman"/>
      <family val="1"/>
    </font>
    <font>
      <sz val="16"/>
      <name val="Times New Roman"/>
      <family val="1"/>
    </font>
    <font>
      <sz val="16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40" fillId="0" borderId="0"/>
    <xf numFmtId="0" fontId="40" fillId="0" borderId="0"/>
    <xf numFmtId="0" fontId="43" fillId="0" borderId="0"/>
    <xf numFmtId="0" fontId="43" fillId="0" borderId="0"/>
  </cellStyleXfs>
  <cellXfs count="493">
    <xf numFmtId="0" fontId="0" fillId="0" borderId="0" xfId="0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4" fillId="2" borderId="0" xfId="0" applyFont="1" applyFill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2" fillId="0" borderId="0" xfId="0" applyFont="1"/>
    <xf numFmtId="0" fontId="9" fillId="2" borderId="1" xfId="2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0" fontId="11" fillId="2" borderId="3" xfId="2" applyFont="1" applyFill="1" applyBorder="1" applyAlignment="1">
      <alignment horizontal="center"/>
    </xf>
    <xf numFmtId="0" fontId="1" fillId="0" borderId="0" xfId="0" applyFont="1"/>
    <xf numFmtId="0" fontId="12" fillId="3" borderId="1" xfId="0" applyFont="1" applyFill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5" fillId="2" borderId="1" xfId="0" applyNumberFormat="1" applyFont="1" applyFill="1" applyBorder="1" applyAlignment="1">
      <alignment horizontal="center"/>
    </xf>
    <xf numFmtId="2" fontId="16" fillId="2" borderId="1" xfId="0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/>
    <xf numFmtId="0" fontId="16" fillId="0" borderId="0" xfId="0" applyFont="1"/>
    <xf numFmtId="2" fontId="0" fillId="2" borderId="1" xfId="0" applyNumberForma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center"/>
    </xf>
    <xf numFmtId="2" fontId="15" fillId="2" borderId="2" xfId="0" applyNumberFormat="1" applyFont="1" applyFill="1" applyBorder="1" applyAlignment="1">
      <alignment horizontal="center"/>
    </xf>
    <xf numFmtId="2" fontId="16" fillId="2" borderId="2" xfId="0" applyNumberFormat="1" applyFont="1" applyFill="1" applyBorder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0" fontId="20" fillId="0" borderId="0" xfId="0" applyFont="1"/>
    <xf numFmtId="0" fontId="20" fillId="2" borderId="0" xfId="0" applyFont="1" applyFill="1"/>
    <xf numFmtId="0" fontId="20" fillId="0" borderId="0" xfId="0" applyFont="1" applyAlignment="1">
      <alignment horizontal="center"/>
    </xf>
    <xf numFmtId="0" fontId="20" fillId="0" borderId="0" xfId="0" applyFont="1" applyBorder="1"/>
    <xf numFmtId="0" fontId="16" fillId="0" borderId="0" xfId="0" applyFont="1" applyAlignment="1">
      <alignment horizontal="center"/>
    </xf>
    <xf numFmtId="0" fontId="12" fillId="0" borderId="0" xfId="0" applyFont="1"/>
    <xf numFmtId="0" fontId="11" fillId="0" borderId="1" xfId="2" applyFont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1" fillId="2" borderId="1" xfId="2" applyFont="1" applyFill="1" applyBorder="1" applyAlignment="1">
      <alignment horizontal="center"/>
    </xf>
    <xf numFmtId="0" fontId="23" fillId="2" borderId="4" xfId="0" applyFont="1" applyFill="1" applyBorder="1" applyAlignment="1" applyProtection="1">
      <alignment horizontal="center"/>
      <protection hidden="1"/>
    </xf>
    <xf numFmtId="2" fontId="24" fillId="2" borderId="1" xfId="0" applyNumberFormat="1" applyFont="1" applyFill="1" applyBorder="1"/>
    <xf numFmtId="0" fontId="12" fillId="0" borderId="1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2" fontId="25" fillId="2" borderId="1" xfId="1" applyNumberFormat="1" applyFont="1" applyFill="1" applyBorder="1" applyAlignment="1">
      <alignment horizontal="center"/>
    </xf>
    <xf numFmtId="2" fontId="15" fillId="2" borderId="3" xfId="0" applyNumberFormat="1" applyFont="1" applyFill="1" applyBorder="1" applyAlignment="1">
      <alignment horizontal="center"/>
    </xf>
    <xf numFmtId="2" fontId="24" fillId="2" borderId="3" xfId="0" applyNumberFormat="1" applyFont="1" applyFill="1" applyBorder="1"/>
    <xf numFmtId="0" fontId="12" fillId="2" borderId="0" xfId="0" applyFont="1" applyFill="1" applyBorder="1" applyAlignment="1">
      <alignment horizontal="center"/>
    </xf>
    <xf numFmtId="0" fontId="16" fillId="2" borderId="0" xfId="0" applyFont="1" applyFill="1"/>
    <xf numFmtId="0" fontId="26" fillId="2" borderId="0" xfId="0" applyFont="1" applyFill="1" applyBorder="1" applyAlignment="1">
      <alignment horizontal="left"/>
    </xf>
    <xf numFmtId="2" fontId="15" fillId="2" borderId="0" xfId="0" applyNumberFormat="1" applyFont="1" applyFill="1" applyBorder="1" applyAlignment="1">
      <alignment horizontal="center"/>
    </xf>
    <xf numFmtId="2" fontId="16" fillId="2" borderId="0" xfId="0" applyNumberFormat="1" applyFont="1" applyFill="1" applyBorder="1" applyAlignment="1">
      <alignment horizontal="center"/>
    </xf>
    <xf numFmtId="164" fontId="16" fillId="2" borderId="0" xfId="0" applyNumberFormat="1" applyFont="1" applyFill="1" applyBorder="1" applyAlignment="1">
      <alignment horizontal="center"/>
    </xf>
    <xf numFmtId="0" fontId="23" fillId="2" borderId="0" xfId="0" applyFont="1" applyFill="1" applyBorder="1" applyAlignment="1" applyProtection="1">
      <alignment horizontal="center"/>
      <protection hidden="1"/>
    </xf>
    <xf numFmtId="0" fontId="16" fillId="2" borderId="0" xfId="0" applyFont="1" applyFill="1" applyAlignment="1">
      <alignment horizont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/>
    </xf>
    <xf numFmtId="2" fontId="11" fillId="0" borderId="1" xfId="2" applyNumberFormat="1" applyFont="1" applyBorder="1" applyAlignment="1">
      <alignment horizontal="center"/>
    </xf>
    <xf numFmtId="0" fontId="11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/>
    </xf>
    <xf numFmtId="0" fontId="16" fillId="0" borderId="0" xfId="0" applyFont="1" applyBorder="1"/>
    <xf numFmtId="0" fontId="12" fillId="2" borderId="1" xfId="0" applyFont="1" applyFill="1" applyBorder="1" applyAlignment="1">
      <alignment horizontal="center"/>
    </xf>
    <xf numFmtId="2" fontId="27" fillId="2" borderId="4" xfId="0" applyNumberFormat="1" applyFont="1" applyFill="1" applyBorder="1" applyAlignment="1">
      <alignment horizontal="center"/>
    </xf>
    <xf numFmtId="2" fontId="27" fillId="2" borderId="5" xfId="0" applyNumberFormat="1" applyFont="1" applyFill="1" applyBorder="1" applyAlignment="1">
      <alignment horizontal="center"/>
    </xf>
    <xf numFmtId="0" fontId="0" fillId="2" borderId="5" xfId="0" applyFill="1" applyBorder="1"/>
    <xf numFmtId="2" fontId="1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0" fontId="23" fillId="0" borderId="4" xfId="0" applyFont="1" applyBorder="1" applyProtection="1">
      <protection hidden="1"/>
    </xf>
    <xf numFmtId="2" fontId="27" fillId="2" borderId="1" xfId="0" applyNumberFormat="1" applyFont="1" applyFill="1" applyBorder="1" applyAlignment="1">
      <alignment horizontal="center"/>
    </xf>
    <xf numFmtId="2" fontId="27" fillId="2" borderId="3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2" fontId="2" fillId="0" borderId="4" xfId="0" applyNumberFormat="1" applyFont="1" applyBorder="1" applyAlignment="1">
      <alignment horizontal="center" vertical="center"/>
    </xf>
    <xf numFmtId="2" fontId="27" fillId="2" borderId="8" xfId="0" applyNumberFormat="1" applyFont="1" applyFill="1" applyBorder="1" applyAlignment="1">
      <alignment horizontal="center"/>
    </xf>
    <xf numFmtId="2" fontId="27" fillId="2" borderId="9" xfId="0" applyNumberFormat="1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2" fontId="6" fillId="0" borderId="1" xfId="0" applyNumberFormat="1" applyFont="1" applyFill="1" applyBorder="1"/>
    <xf numFmtId="2" fontId="28" fillId="0" borderId="1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0" fontId="23" fillId="0" borderId="1" xfId="0" applyFont="1" applyBorder="1" applyProtection="1">
      <protection hidden="1"/>
    </xf>
    <xf numFmtId="0" fontId="16" fillId="0" borderId="1" xfId="0" applyFont="1" applyBorder="1"/>
    <xf numFmtId="0" fontId="13" fillId="0" borderId="0" xfId="0" applyFont="1" applyBorder="1" applyAlignment="1">
      <alignment horizontal="left"/>
    </xf>
    <xf numFmtId="2" fontId="16" fillId="0" borderId="0" xfId="0" applyNumberFormat="1" applyFont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23" fillId="0" borderId="0" xfId="0" applyFont="1" applyBorder="1" applyProtection="1">
      <protection hidden="1"/>
    </xf>
    <xf numFmtId="0" fontId="13" fillId="2" borderId="0" xfId="0" applyFont="1" applyFill="1" applyBorder="1" applyAlignment="1">
      <alignment horizontal="left"/>
    </xf>
    <xf numFmtId="2" fontId="12" fillId="0" borderId="0" xfId="0" applyNumberFormat="1" applyFont="1" applyBorder="1" applyAlignment="1">
      <alignment horizontal="center"/>
    </xf>
    <xf numFmtId="2" fontId="16" fillId="2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horizontal="left"/>
    </xf>
    <xf numFmtId="2" fontId="16" fillId="7" borderId="0" xfId="0" applyNumberFormat="1" applyFont="1" applyFill="1" applyBorder="1" applyAlignment="1">
      <alignment horizontal="center" vertical="center"/>
    </xf>
    <xf numFmtId="2" fontId="16" fillId="7" borderId="0" xfId="0" applyNumberFormat="1" applyFont="1" applyFill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6" fillId="2" borderId="0" xfId="0" applyFont="1" applyFill="1" applyBorder="1"/>
    <xf numFmtId="1" fontId="16" fillId="0" borderId="0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2" fontId="9" fillId="0" borderId="1" xfId="2" applyNumberFormat="1" applyFon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3" fillId="0" borderId="0" xfId="0" applyFont="1"/>
    <xf numFmtId="2" fontId="2" fillId="0" borderId="1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0" fillId="0" borderId="1" xfId="0" applyBorder="1"/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2" fontId="31" fillId="0" borderId="1" xfId="0" applyNumberFormat="1" applyFont="1" applyFill="1" applyBorder="1" applyAlignment="1">
      <alignment horizontal="center"/>
    </xf>
    <xf numFmtId="2" fontId="32" fillId="0" borderId="1" xfId="0" applyNumberFormat="1" applyFont="1" applyFill="1" applyBorder="1"/>
    <xf numFmtId="2" fontId="33" fillId="0" borderId="1" xfId="0" applyNumberFormat="1" applyFont="1" applyBorder="1"/>
    <xf numFmtId="0" fontId="23" fillId="2" borderId="1" xfId="0" applyFont="1" applyFill="1" applyBorder="1" applyProtection="1">
      <protection hidden="1"/>
    </xf>
    <xf numFmtId="2" fontId="0" fillId="2" borderId="1" xfId="0" applyNumberFormat="1" applyFill="1" applyBorder="1" applyAlignment="1">
      <alignment horizontal="left"/>
    </xf>
    <xf numFmtId="2" fontId="0" fillId="0" borderId="1" xfId="0" applyNumberFormat="1" applyBorder="1"/>
    <xf numFmtId="0" fontId="14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34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37" fillId="0" borderId="0" xfId="0" applyNumberFormat="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2" fontId="12" fillId="2" borderId="0" xfId="0" applyNumberFormat="1" applyFont="1" applyFill="1" applyBorder="1" applyAlignment="1">
      <alignment horizontal="center"/>
    </xf>
    <xf numFmtId="0" fontId="23" fillId="2" borderId="0" xfId="0" applyFont="1" applyFill="1" applyBorder="1" applyProtection="1">
      <protection hidden="1"/>
    </xf>
    <xf numFmtId="0" fontId="31" fillId="0" borderId="0" xfId="0" applyFont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2" fontId="39" fillId="0" borderId="0" xfId="0" applyNumberFormat="1" applyFont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Border="1"/>
    <xf numFmtId="2" fontId="4" fillId="0" borderId="0" xfId="0" applyNumberFormat="1" applyFont="1" applyAlignment="1">
      <alignment horizontal="center"/>
    </xf>
    <xf numFmtId="0" fontId="10" fillId="3" borderId="3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2" fillId="2" borderId="3" xfId="0" applyNumberFormat="1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/>
    </xf>
    <xf numFmtId="0" fontId="2" fillId="2" borderId="0" xfId="0" applyFont="1" applyFill="1"/>
    <xf numFmtId="2" fontId="17" fillId="0" borderId="1" xfId="0" applyNumberFormat="1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6" fillId="0" borderId="1" xfId="0" applyFont="1" applyBorder="1"/>
    <xf numFmtId="2" fontId="16" fillId="0" borderId="1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0" fontId="6" fillId="2" borderId="1" xfId="0" applyFont="1" applyFill="1" applyBorder="1"/>
    <xf numFmtId="2" fontId="17" fillId="0" borderId="1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2" fontId="16" fillId="0" borderId="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0" fontId="0" fillId="2" borderId="0" xfId="0" applyFill="1" applyBorder="1"/>
    <xf numFmtId="0" fontId="0" fillId="0" borderId="11" xfId="0" applyBorder="1"/>
    <xf numFmtId="2" fontId="0" fillId="0" borderId="0" xfId="0" applyNumberFormat="1" applyBorder="1" applyAlignment="1">
      <alignment horizontal="center" vertical="center"/>
    </xf>
    <xf numFmtId="164" fontId="40" fillId="0" borderId="0" xfId="0" applyNumberFormat="1" applyFont="1" applyBorder="1" applyAlignment="1" applyProtection="1">
      <alignment horizontal="center" vertical="center"/>
      <protection locked="0"/>
    </xf>
    <xf numFmtId="2" fontId="41" fillId="2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0" fillId="2" borderId="0" xfId="0" applyNumberFormat="1" applyFill="1" applyBorder="1" applyAlignment="1">
      <alignment horizontal="center" vertical="center"/>
    </xf>
    <xf numFmtId="2" fontId="0" fillId="7" borderId="0" xfId="0" applyNumberFormat="1" applyFill="1" applyBorder="1" applyAlignment="1">
      <alignment horizontal="center" vertical="center"/>
    </xf>
    <xf numFmtId="0" fontId="23" fillId="2" borderId="4" xfId="0" applyFont="1" applyFill="1" applyBorder="1" applyProtection="1">
      <protection hidden="1"/>
    </xf>
    <xf numFmtId="2" fontId="0" fillId="7" borderId="0" xfId="0" applyNumberForma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2" fontId="2" fillId="0" borderId="0" xfId="0" applyNumberFormat="1" applyFont="1" applyBorder="1" applyAlignment="1">
      <alignment horizontal="center" vertical="center"/>
    </xf>
    <xf numFmtId="164" fontId="42" fillId="0" borderId="0" xfId="0" applyNumberFormat="1" applyFont="1" applyBorder="1" applyAlignment="1" applyProtection="1">
      <alignment horizontal="center" vertical="center"/>
      <protection locked="0"/>
    </xf>
    <xf numFmtId="2" fontId="0" fillId="2" borderId="0" xfId="0" applyNumberFormat="1" applyFill="1" applyBorder="1" applyAlignment="1">
      <alignment horizontal="center"/>
    </xf>
    <xf numFmtId="164" fontId="43" fillId="0" borderId="0" xfId="0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0" fillId="4" borderId="0" xfId="0" applyFill="1"/>
    <xf numFmtId="1" fontId="0" fillId="0" borderId="1" xfId="0" applyNumberForma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2" fontId="4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" fontId="22" fillId="2" borderId="3" xfId="0" applyNumberFormat="1" applyFont="1" applyFill="1" applyBorder="1" applyAlignment="1">
      <alignment horizontal="center"/>
    </xf>
    <xf numFmtId="2" fontId="2" fillId="0" borderId="3" xfId="0" applyNumberFormat="1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/>
    </xf>
    <xf numFmtId="2" fontId="45" fillId="0" borderId="1" xfId="0" applyNumberFormat="1" applyFont="1" applyBorder="1" applyAlignment="1">
      <alignment horizontal="center"/>
    </xf>
    <xf numFmtId="2" fontId="46" fillId="8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22" fillId="2" borderId="0" xfId="0" applyNumberFormat="1" applyFont="1" applyFill="1" applyBorder="1" applyAlignment="1">
      <alignment horizontal="center"/>
    </xf>
    <xf numFmtId="2" fontId="22" fillId="8" borderId="0" xfId="0" applyNumberFormat="1" applyFont="1" applyFill="1" applyBorder="1" applyAlignment="1">
      <alignment horizontal="center"/>
    </xf>
    <xf numFmtId="2" fontId="46" fillId="2" borderId="0" xfId="0" applyNumberFormat="1" applyFont="1" applyFill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0" fillId="0" borderId="0" xfId="0" applyNumberFormat="1" applyFont="1" applyFill="1" applyBorder="1" applyAlignment="1" applyProtection="1">
      <alignment horizontal="center" vertical="center"/>
      <protection locked="0"/>
    </xf>
    <xf numFmtId="2" fontId="7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2" fontId="47" fillId="0" borderId="0" xfId="0" applyNumberFormat="1" applyFont="1" applyBorder="1" applyAlignment="1">
      <alignment horizontal="center"/>
    </xf>
    <xf numFmtId="2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3" borderId="0" xfId="0" applyFont="1" applyFill="1" applyBorder="1"/>
    <xf numFmtId="0" fontId="43" fillId="8" borderId="0" xfId="0" applyFont="1" applyFill="1" applyBorder="1"/>
    <xf numFmtId="0" fontId="48" fillId="3" borderId="1" xfId="0" applyFont="1" applyFill="1" applyBorder="1" applyAlignment="1">
      <alignment horizontal="center"/>
    </xf>
    <xf numFmtId="0" fontId="49" fillId="0" borderId="0" xfId="0" applyFont="1"/>
    <xf numFmtId="2" fontId="31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/>
    </xf>
    <xf numFmtId="2" fontId="50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6" fillId="0" borderId="1" xfId="0" applyFont="1" applyFill="1" applyBorder="1" applyAlignment="1">
      <alignment vertical="center"/>
    </xf>
    <xf numFmtId="2" fontId="29" fillId="0" borderId="1" xfId="0" applyNumberFormat="1" applyFont="1" applyBorder="1" applyAlignment="1">
      <alignment horizontal="center"/>
    </xf>
    <xf numFmtId="2" fontId="21" fillId="0" borderId="1" xfId="0" applyNumberFormat="1" applyFont="1" applyFill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2" fontId="51" fillId="0" borderId="1" xfId="0" applyNumberFormat="1" applyFont="1" applyFill="1" applyBorder="1" applyAlignment="1">
      <alignment horizontal="center"/>
    </xf>
    <xf numFmtId="2" fontId="51" fillId="2" borderId="1" xfId="0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left"/>
    </xf>
    <xf numFmtId="2" fontId="15" fillId="8" borderId="0" xfId="0" applyNumberFormat="1" applyFont="1" applyFill="1" applyBorder="1" applyAlignment="1">
      <alignment horizontal="center"/>
    </xf>
    <xf numFmtId="2" fontId="49" fillId="0" borderId="0" xfId="0" applyNumberFormat="1" applyFont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2" fontId="18" fillId="7" borderId="0" xfId="0" applyNumberFormat="1" applyFont="1" applyFill="1" applyBorder="1" applyAlignment="1">
      <alignment horizontal="center"/>
    </xf>
    <xf numFmtId="2" fontId="15" fillId="4" borderId="0" xfId="0" applyNumberFormat="1" applyFont="1" applyFill="1" applyBorder="1" applyAlignment="1">
      <alignment horizontal="center"/>
    </xf>
    <xf numFmtId="0" fontId="52" fillId="2" borderId="0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left"/>
    </xf>
    <xf numFmtId="0" fontId="53" fillId="0" borderId="0" xfId="0" applyFont="1"/>
    <xf numFmtId="0" fontId="4" fillId="0" borderId="0" xfId="0" applyFont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54" fillId="0" borderId="0" xfId="0" applyFont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2" fontId="36" fillId="4" borderId="0" xfId="0" applyNumberFormat="1" applyFont="1" applyFill="1" applyBorder="1" applyAlignment="1">
      <alignment horizontal="center"/>
    </xf>
    <xf numFmtId="0" fontId="54" fillId="2" borderId="0" xfId="0" applyFont="1" applyFill="1" applyBorder="1" applyAlignment="1">
      <alignment horizontal="left"/>
    </xf>
    <xf numFmtId="2" fontId="2" fillId="2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/>
    </xf>
    <xf numFmtId="0" fontId="0" fillId="0" borderId="0" xfId="0" applyFont="1"/>
    <xf numFmtId="0" fontId="55" fillId="0" borderId="0" xfId="0" applyFont="1"/>
    <xf numFmtId="0" fontId="55" fillId="0" borderId="0" xfId="0" applyFont="1" applyAlignment="1">
      <alignment horizontal="center"/>
    </xf>
    <xf numFmtId="2" fontId="55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center"/>
    </xf>
    <xf numFmtId="2" fontId="46" fillId="0" borderId="1" xfId="0" applyNumberFormat="1" applyFont="1" applyBorder="1" applyAlignment="1">
      <alignment horizontal="center"/>
    </xf>
    <xf numFmtId="0" fontId="0" fillId="0" borderId="0" xfId="0" applyFill="1" applyBorder="1"/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/>
    </xf>
    <xf numFmtId="0" fontId="56" fillId="0" borderId="0" xfId="0" applyFont="1"/>
    <xf numFmtId="2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9" xfId="0" applyBorder="1"/>
    <xf numFmtId="0" fontId="57" fillId="2" borderId="0" xfId="0" applyFont="1" applyFill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58" fillId="0" borderId="0" xfId="0" applyFont="1"/>
    <xf numFmtId="0" fontId="59" fillId="2" borderId="2" xfId="2" applyFont="1" applyFill="1" applyBorder="1" applyAlignment="1">
      <alignment horizontal="right" vertical="center"/>
    </xf>
    <xf numFmtId="0" fontId="60" fillId="3" borderId="1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0" fontId="60" fillId="9" borderId="2" xfId="0" applyFont="1" applyFill="1" applyBorder="1" applyAlignment="1">
      <alignment horizontal="right" vertical="center"/>
    </xf>
    <xf numFmtId="0" fontId="60" fillId="9" borderId="2" xfId="0" applyFont="1" applyFill="1" applyBorder="1" applyAlignment="1">
      <alignment horizontal="center" vertical="center"/>
    </xf>
    <xf numFmtId="0" fontId="60" fillId="10" borderId="2" xfId="0" applyFont="1" applyFill="1" applyBorder="1" applyAlignment="1">
      <alignment horizontal="right" vertical="center" textRotation="255"/>
    </xf>
    <xf numFmtId="0" fontId="60" fillId="11" borderId="2" xfId="0" applyFont="1" applyFill="1" applyBorder="1" applyAlignment="1">
      <alignment horizontal="center" vertical="top" textRotation="255"/>
    </xf>
    <xf numFmtId="0" fontId="60" fillId="11" borderId="10" xfId="0" applyFont="1" applyFill="1" applyBorder="1" applyAlignment="1">
      <alignment horizontal="center" vertical="top" textRotation="255"/>
    </xf>
    <xf numFmtId="0" fontId="61" fillId="0" borderId="9" xfId="0" applyFont="1" applyBorder="1" applyAlignment="1">
      <alignment horizontal="right" vertical="center"/>
    </xf>
    <xf numFmtId="0" fontId="61" fillId="0" borderId="0" xfId="0" applyFont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46" fillId="2" borderId="1" xfId="0" applyFont="1" applyFill="1" applyBorder="1"/>
    <xf numFmtId="0" fontId="46" fillId="2" borderId="1" xfId="0" applyFont="1" applyFill="1" applyBorder="1" applyAlignment="1">
      <alignment vertical="center"/>
    </xf>
    <xf numFmtId="0" fontId="0" fillId="2" borderId="9" xfId="0" applyFill="1" applyBorder="1"/>
    <xf numFmtId="0" fontId="0" fillId="2" borderId="9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1" fillId="0" borderId="1" xfId="0" applyFont="1" applyBorder="1"/>
    <xf numFmtId="0" fontId="62" fillId="0" borderId="1" xfId="0" applyFont="1" applyBorder="1" applyAlignment="1">
      <alignment horizontal="center" vertical="center"/>
    </xf>
    <xf numFmtId="2" fontId="0" fillId="0" borderId="0" xfId="0" applyNumberFormat="1" applyBorder="1"/>
    <xf numFmtId="0" fontId="0" fillId="0" borderId="0" xfId="0" applyBorder="1" applyAlignment="1"/>
    <xf numFmtId="0" fontId="21" fillId="0" borderId="1" xfId="0" applyFont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/>
    </xf>
    <xf numFmtId="9" fontId="62" fillId="0" borderId="1" xfId="0" applyNumberFormat="1" applyFont="1" applyBorder="1" applyAlignment="1">
      <alignment horizontal="center" vertical="center"/>
    </xf>
    <xf numFmtId="0" fontId="63" fillId="2" borderId="12" xfId="0" applyFont="1" applyFill="1" applyBorder="1" applyAlignment="1">
      <alignment horizontal="center" vertical="center"/>
    </xf>
    <xf numFmtId="0" fontId="63" fillId="0" borderId="13" xfId="0" applyFont="1" applyBorder="1"/>
    <xf numFmtId="0" fontId="63" fillId="0" borderId="12" xfId="0" applyFont="1" applyBorder="1" applyAlignment="1">
      <alignment horizontal="center" vertical="center"/>
    </xf>
    <xf numFmtId="9" fontId="64" fillId="0" borderId="14" xfId="0" applyNumberFormat="1" applyFont="1" applyBorder="1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9" fontId="65" fillId="2" borderId="14" xfId="0" applyNumberFormat="1" applyFont="1" applyFill="1" applyBorder="1" applyAlignment="1">
      <alignment horizontal="center" vertical="center"/>
    </xf>
    <xf numFmtId="0" fontId="66" fillId="2" borderId="0" xfId="0" applyFont="1" applyFill="1" applyBorder="1"/>
    <xf numFmtId="0" fontId="63" fillId="0" borderId="15" xfId="0" applyFont="1" applyBorder="1"/>
    <xf numFmtId="0" fontId="63" fillId="0" borderId="1" xfId="0" applyFont="1" applyBorder="1" applyAlignment="1">
      <alignment horizontal="center" vertical="center"/>
    </xf>
    <xf numFmtId="9" fontId="67" fillId="2" borderId="16" xfId="0" applyNumberFormat="1" applyFont="1" applyFill="1" applyBorder="1" applyAlignment="1">
      <alignment horizontal="center" vertical="center"/>
    </xf>
    <xf numFmtId="9" fontId="65" fillId="2" borderId="16" xfId="0" applyNumberFormat="1" applyFont="1" applyFill="1" applyBorder="1" applyAlignment="1">
      <alignment horizontal="center" vertical="center"/>
    </xf>
    <xf numFmtId="9" fontId="68" fillId="2" borderId="16" xfId="0" applyNumberFormat="1" applyFont="1" applyFill="1" applyBorder="1" applyAlignment="1">
      <alignment horizontal="center"/>
    </xf>
    <xf numFmtId="0" fontId="63" fillId="0" borderId="15" xfId="0" applyFont="1" applyFill="1" applyBorder="1"/>
    <xf numFmtId="2" fontId="68" fillId="2" borderId="16" xfId="0" applyNumberFormat="1" applyFont="1" applyFill="1" applyBorder="1" applyAlignment="1">
      <alignment horizontal="center"/>
    </xf>
    <xf numFmtId="0" fontId="63" fillId="0" borderId="17" xfId="0" applyFont="1" applyFill="1" applyBorder="1"/>
    <xf numFmtId="0" fontId="63" fillId="0" borderId="18" xfId="0" applyFont="1" applyBorder="1" applyAlignment="1">
      <alignment horizontal="center" vertical="center"/>
    </xf>
    <xf numFmtId="9" fontId="64" fillId="0" borderId="19" xfId="0" applyNumberFormat="1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9" fontId="65" fillId="0" borderId="14" xfId="0" applyNumberFormat="1" applyFont="1" applyBorder="1" applyAlignment="1">
      <alignment horizontal="center" vertical="center"/>
    </xf>
    <xf numFmtId="9" fontId="69" fillId="0" borderId="4" xfId="0" applyNumberFormat="1" applyFont="1" applyBorder="1" applyAlignment="1">
      <alignment horizontal="center" vertical="center"/>
    </xf>
    <xf numFmtId="9" fontId="6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2" fontId="56" fillId="0" borderId="0" xfId="0" applyNumberFormat="1" applyFont="1" applyAlignment="1">
      <alignment horizontal="center"/>
    </xf>
    <xf numFmtId="0" fontId="56" fillId="0" borderId="0" xfId="0" applyFont="1" applyAlignment="1">
      <alignment horizontal="center"/>
    </xf>
    <xf numFmtId="0" fontId="57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72" fillId="2" borderId="1" xfId="2" applyFont="1" applyFill="1" applyBorder="1" applyAlignment="1">
      <alignment horizontal="center" vertical="center" textRotation="255"/>
    </xf>
    <xf numFmtId="0" fontId="15" fillId="3" borderId="1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4" borderId="3" xfId="0" applyFont="1" applyFill="1" applyBorder="1" applyAlignment="1">
      <alignment horizontal="center" vertical="center" textRotation="255"/>
    </xf>
    <xf numFmtId="0" fontId="15" fillId="4" borderId="1" xfId="0" applyFont="1" applyFill="1" applyBorder="1" applyAlignment="1">
      <alignment horizontal="center" vertical="center" textRotation="255"/>
    </xf>
    <xf numFmtId="0" fontId="73" fillId="4" borderId="1" xfId="0" applyFont="1" applyFill="1" applyBorder="1" applyAlignment="1">
      <alignment horizontal="center" vertical="center" textRotation="255"/>
    </xf>
    <xf numFmtId="0" fontId="73" fillId="9" borderId="1" xfId="0" applyFont="1" applyFill="1" applyBorder="1" applyAlignment="1">
      <alignment horizontal="center" vertical="center" textRotation="255"/>
    </xf>
    <xf numFmtId="0" fontId="73" fillId="9" borderId="1" xfId="0" applyFont="1" applyFill="1" applyBorder="1" applyAlignment="1">
      <alignment horizontal="left" vertical="center" textRotation="255"/>
    </xf>
    <xf numFmtId="0" fontId="73" fillId="10" borderId="1" xfId="0" applyFont="1" applyFill="1" applyBorder="1" applyAlignment="1">
      <alignment horizontal="center" vertical="center" textRotation="255"/>
    </xf>
    <xf numFmtId="0" fontId="73" fillId="11" borderId="1" xfId="0" applyFont="1" applyFill="1" applyBorder="1" applyAlignment="1">
      <alignment horizontal="center" vertical="center" textRotation="255"/>
    </xf>
    <xf numFmtId="0" fontId="46" fillId="0" borderId="0" xfId="0" applyFont="1" applyAlignment="1">
      <alignment vertical="center" textRotation="255"/>
    </xf>
    <xf numFmtId="0" fontId="0" fillId="0" borderId="1" xfId="0" applyBorder="1" applyAlignment="1">
      <alignment horizontal="left"/>
    </xf>
    <xf numFmtId="0" fontId="0" fillId="0" borderId="20" xfId="0" applyBorder="1"/>
    <xf numFmtId="0" fontId="74" fillId="0" borderId="0" xfId="0" applyFont="1" applyFill="1" applyBorder="1" applyAlignment="1">
      <alignment horizontal="left" vertical="center"/>
    </xf>
    <xf numFmtId="0" fontId="74" fillId="0" borderId="20" xfId="0" applyFont="1" applyFill="1" applyBorder="1" applyAlignment="1">
      <alignment horizontal="left" vertical="center" wrapText="1"/>
    </xf>
    <xf numFmtId="2" fontId="0" fillId="0" borderId="2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left"/>
    </xf>
    <xf numFmtId="0" fontId="75" fillId="2" borderId="0" xfId="0" applyFont="1" applyFill="1" applyBorder="1" applyAlignment="1">
      <alignment horizontal="left"/>
    </xf>
    <xf numFmtId="1" fontId="75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textRotation="255"/>
    </xf>
    <xf numFmtId="0" fontId="73" fillId="2" borderId="0" xfId="0" applyFont="1" applyFill="1" applyBorder="1" applyAlignment="1">
      <alignment horizontal="center" vertical="center" textRotation="255"/>
    </xf>
    <xf numFmtId="0" fontId="72" fillId="2" borderId="2" xfId="2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0" fillId="0" borderId="8" xfId="0" applyFill="1" applyBorder="1"/>
    <xf numFmtId="0" fontId="76" fillId="0" borderId="0" xfId="0" applyFont="1"/>
    <xf numFmtId="0" fontId="0" fillId="0" borderId="0" xfId="0" applyFill="1"/>
    <xf numFmtId="0" fontId="77" fillId="0" borderId="1" xfId="0" quotePrefix="1" applyFont="1" applyBorder="1"/>
    <xf numFmtId="0" fontId="77" fillId="0" borderId="1" xfId="0" applyFont="1" applyBorder="1"/>
    <xf numFmtId="0" fontId="77" fillId="0" borderId="0" xfId="0" applyFont="1" applyFill="1"/>
    <xf numFmtId="0" fontId="78" fillId="0" borderId="1" xfId="0" applyFont="1" applyBorder="1"/>
    <xf numFmtId="0" fontId="79" fillId="0" borderId="1" xfId="0" applyFont="1" applyBorder="1"/>
    <xf numFmtId="0" fontId="77" fillId="0" borderId="1" xfId="0" applyFont="1" applyFill="1" applyBorder="1" applyAlignment="1">
      <alignment horizontal="left"/>
    </xf>
    <xf numFmtId="0" fontId="77" fillId="0" borderId="1" xfId="0" applyFont="1" applyFill="1" applyBorder="1"/>
    <xf numFmtId="0" fontId="80" fillId="2" borderId="21" xfId="0" applyFont="1" applyFill="1" applyBorder="1" applyAlignment="1">
      <alignment horizontal="center" vertical="center"/>
    </xf>
    <xf numFmtId="0" fontId="80" fillId="2" borderId="22" xfId="0" applyFont="1" applyFill="1" applyBorder="1" applyAlignment="1">
      <alignment horizontal="center" vertical="center"/>
    </xf>
    <xf numFmtId="0" fontId="80" fillId="2" borderId="22" xfId="2" applyFont="1" applyFill="1" applyBorder="1" applyAlignment="1">
      <alignment horizontal="center"/>
    </xf>
    <xf numFmtId="0" fontId="74" fillId="2" borderId="0" xfId="0" applyFont="1" applyFill="1" applyAlignment="1">
      <alignment horizontal="center" vertical="center"/>
    </xf>
    <xf numFmtId="0" fontId="81" fillId="2" borderId="0" xfId="0" applyFont="1" applyFill="1" applyAlignment="1">
      <alignment horizontal="center" vertical="center"/>
    </xf>
    <xf numFmtId="0" fontId="74" fillId="2" borderId="0" xfId="0" applyFont="1" applyFill="1"/>
    <xf numFmtId="0" fontId="74" fillId="0" borderId="0" xfId="0" applyFont="1" applyBorder="1"/>
    <xf numFmtId="0" fontId="81" fillId="2" borderId="0" xfId="0" applyFont="1" applyFill="1"/>
    <xf numFmtId="0" fontId="0" fillId="0" borderId="0" xfId="0" applyFont="1" applyAlignment="1">
      <alignment horizont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vertical="center"/>
    </xf>
    <xf numFmtId="2" fontId="31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80" fillId="2" borderId="23" xfId="0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7" borderId="0" xfId="0" applyNumberFormat="1" applyFont="1" applyFill="1" applyBorder="1" applyAlignment="1">
      <alignment horizontal="center"/>
    </xf>
    <xf numFmtId="0" fontId="0" fillId="7" borderId="0" xfId="0" applyFont="1" applyFill="1" applyBorder="1"/>
    <xf numFmtId="2" fontId="3" fillId="0" borderId="0" xfId="0" applyNumberFormat="1" applyFont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/>
    </xf>
    <xf numFmtId="2" fontId="19" fillId="0" borderId="4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/>
    </xf>
    <xf numFmtId="0" fontId="19" fillId="2" borderId="3" xfId="0" applyFont="1" applyFill="1" applyBorder="1" applyAlignment="1" applyProtection="1">
      <alignment horizontal="center"/>
      <protection hidden="1"/>
    </xf>
    <xf numFmtId="0" fontId="19" fillId="2" borderId="5" xfId="0" applyFont="1" applyFill="1" applyBorder="1" applyAlignment="1" applyProtection="1">
      <alignment horizontal="center"/>
      <protection hidden="1"/>
    </xf>
    <xf numFmtId="2" fontId="19" fillId="2" borderId="5" xfId="0" applyNumberFormat="1" applyFont="1" applyFill="1" applyBorder="1" applyAlignment="1" applyProtection="1">
      <alignment horizontal="center"/>
      <protection hidden="1"/>
    </xf>
    <xf numFmtId="2" fontId="19" fillId="2" borderId="1" xfId="0" applyNumberFormat="1" applyFont="1" applyFill="1" applyBorder="1" applyAlignment="1" applyProtection="1">
      <alignment horizontal="center"/>
      <protection hidden="1"/>
    </xf>
    <xf numFmtId="0" fontId="19" fillId="2" borderId="1" xfId="0" applyFont="1" applyFill="1" applyBorder="1" applyAlignment="1" applyProtection="1">
      <alignment horizontal="center"/>
      <protection hidden="1"/>
    </xf>
    <xf numFmtId="2" fontId="13" fillId="2" borderId="1" xfId="0" applyNumberFormat="1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horizontal="center"/>
    </xf>
    <xf numFmtId="2" fontId="14" fillId="2" borderId="1" xfId="0" applyNumberFormat="1" applyFont="1" applyFill="1" applyBorder="1"/>
    <xf numFmtId="2" fontId="13" fillId="2" borderId="1" xfId="0" applyNumberFormat="1" applyFont="1" applyFill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2" fontId="14" fillId="2" borderId="2" xfId="0" applyNumberFormat="1" applyFont="1" applyFill="1" applyBorder="1"/>
    <xf numFmtId="2" fontId="26" fillId="0" borderId="4" xfId="0" applyNumberFormat="1" applyFont="1" applyFill="1" applyBorder="1" applyAlignment="1">
      <alignment horizontal="center"/>
    </xf>
    <xf numFmtId="2" fontId="26" fillId="0" borderId="1" xfId="0" applyNumberFormat="1" applyFont="1" applyFill="1" applyBorder="1" applyAlignment="1">
      <alignment horizontal="center"/>
    </xf>
    <xf numFmtId="2" fontId="83" fillId="2" borderId="1" xfId="0" applyNumberFormat="1" applyFont="1" applyFill="1" applyBorder="1" applyAlignment="1">
      <alignment horizontal="center" vertical="center"/>
    </xf>
    <xf numFmtId="2" fontId="29" fillId="2" borderId="1" xfId="0" applyNumberFormat="1" applyFont="1" applyFill="1" applyBorder="1"/>
    <xf numFmtId="2" fontId="85" fillId="2" borderId="1" xfId="0" applyNumberFormat="1" applyFont="1" applyFill="1" applyBorder="1" applyAlignment="1">
      <alignment horizontal="center"/>
    </xf>
    <xf numFmtId="0" fontId="83" fillId="2" borderId="1" xfId="0" applyFont="1" applyFill="1" applyBorder="1" applyAlignment="1">
      <alignment horizontal="center" vertical="center"/>
    </xf>
    <xf numFmtId="2" fontId="83" fillId="2" borderId="7" xfId="0" applyNumberFormat="1" applyFont="1" applyFill="1" applyBorder="1" applyAlignment="1">
      <alignment horizontal="center"/>
    </xf>
    <xf numFmtId="2" fontId="83" fillId="2" borderId="1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/>
    </xf>
    <xf numFmtId="2" fontId="86" fillId="2" borderId="6" xfId="0" applyNumberFormat="1" applyFont="1" applyFill="1" applyBorder="1"/>
    <xf numFmtId="2" fontId="86" fillId="2" borderId="7" xfId="0" applyNumberFormat="1" applyFont="1" applyFill="1" applyBorder="1"/>
    <xf numFmtId="2" fontId="86" fillId="2" borderId="1" xfId="0" applyNumberFormat="1" applyFont="1" applyFill="1" applyBorder="1" applyAlignment="1">
      <alignment horizontal="center" vertical="center"/>
    </xf>
    <xf numFmtId="2" fontId="31" fillId="5" borderId="7" xfId="0" applyNumberFormat="1" applyFont="1" applyFill="1" applyBorder="1" applyAlignment="1">
      <alignment horizontal="center"/>
    </xf>
    <xf numFmtId="2" fontId="31" fillId="2" borderId="7" xfId="0" applyNumberFormat="1" applyFont="1" applyFill="1" applyBorder="1" applyAlignment="1">
      <alignment horizontal="center"/>
    </xf>
    <xf numFmtId="2" fontId="31" fillId="2" borderId="1" xfId="0" applyNumberFormat="1" applyFont="1" applyFill="1" applyBorder="1" applyAlignment="1">
      <alignment horizontal="center"/>
    </xf>
    <xf numFmtId="2" fontId="31" fillId="5" borderId="1" xfId="0" applyNumberFormat="1" applyFont="1" applyFill="1" applyBorder="1" applyAlignment="1">
      <alignment horizontal="center"/>
    </xf>
    <xf numFmtId="0" fontId="8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center" vertical="center"/>
    </xf>
    <xf numFmtId="0" fontId="87" fillId="4" borderId="1" xfId="3" applyFont="1" applyFill="1" applyBorder="1" applyAlignment="1">
      <alignment wrapText="1"/>
    </xf>
    <xf numFmtId="0" fontId="87" fillId="4" borderId="1" xfId="3" applyFont="1" applyFill="1" applyBorder="1" applyAlignment="1">
      <alignment horizontal="left" wrapText="1"/>
    </xf>
    <xf numFmtId="0" fontId="54" fillId="4" borderId="1" xfId="3" applyFont="1" applyFill="1" applyBorder="1" applyAlignment="1">
      <alignment horizontal="left" wrapText="1"/>
    </xf>
    <xf numFmtId="0" fontId="87" fillId="4" borderId="1" xfId="4" applyFont="1" applyFill="1" applyBorder="1" applyAlignment="1">
      <alignment horizontal="left" wrapText="1"/>
    </xf>
    <xf numFmtId="0" fontId="54" fillId="12" borderId="1" xfId="2" applyFont="1" applyFill="1" applyBorder="1" applyAlignment="1">
      <alignment horizontal="left"/>
    </xf>
    <xf numFmtId="0" fontId="88" fillId="4" borderId="1" xfId="3" applyFont="1" applyFill="1" applyBorder="1" applyAlignment="1">
      <alignment horizontal="left" wrapText="1"/>
    </xf>
    <xf numFmtId="0" fontId="54" fillId="4" borderId="1" xfId="0" applyFont="1" applyFill="1" applyBorder="1" applyAlignment="1">
      <alignment horizontal="left"/>
    </xf>
    <xf numFmtId="0" fontId="54" fillId="12" borderId="1" xfId="4" applyFont="1" applyFill="1" applyBorder="1" applyAlignment="1">
      <alignment horizontal="left" wrapText="1"/>
    </xf>
    <xf numFmtId="0" fontId="54" fillId="4" borderId="1" xfId="4" applyFont="1" applyFill="1" applyBorder="1" applyAlignment="1">
      <alignment horizontal="left" wrapText="1"/>
    </xf>
    <xf numFmtId="0" fontId="54" fillId="4" borderId="1" xfId="0" applyFont="1" applyFill="1" applyBorder="1" applyAlignment="1">
      <alignment horizontal="left" vertical="center" wrapText="1"/>
    </xf>
    <xf numFmtId="0" fontId="23" fillId="4" borderId="1" xfId="3" applyFont="1" applyFill="1" applyBorder="1" applyAlignment="1">
      <alignment horizontal="left" wrapText="1"/>
    </xf>
    <xf numFmtId="0" fontId="23" fillId="12" borderId="1" xfId="4" applyFont="1" applyFill="1" applyBorder="1" applyAlignment="1">
      <alignment horizontal="left" wrapText="1"/>
    </xf>
    <xf numFmtId="0" fontId="31" fillId="12" borderId="1" xfId="3" applyFont="1" applyFill="1" applyBorder="1" applyAlignment="1">
      <alignment horizontal="left" wrapText="1"/>
    </xf>
    <xf numFmtId="0" fontId="31" fillId="4" borderId="1" xfId="3" applyFont="1" applyFill="1" applyBorder="1" applyAlignment="1">
      <alignment horizontal="left" wrapText="1"/>
    </xf>
    <xf numFmtId="0" fontId="54" fillId="4" borderId="1" xfId="0" applyFont="1" applyFill="1" applyBorder="1"/>
    <xf numFmtId="0" fontId="31" fillId="4" borderId="1" xfId="4" applyFont="1" applyFill="1" applyBorder="1" applyAlignment="1">
      <alignment horizontal="left" wrapText="1"/>
    </xf>
    <xf numFmtId="0" fontId="54" fillId="12" borderId="1" xfId="0" applyFont="1" applyFill="1" applyBorder="1"/>
    <xf numFmtId="0" fontId="54" fillId="12" borderId="1" xfId="0" applyFont="1" applyFill="1" applyBorder="1" applyAlignment="1">
      <alignment horizontal="left"/>
    </xf>
    <xf numFmtId="0" fontId="31" fillId="13" borderId="1" xfId="0" applyFont="1" applyFill="1" applyBorder="1" applyAlignment="1"/>
    <xf numFmtId="0" fontId="31" fillId="12" borderId="1" xfId="4" applyFont="1" applyFill="1" applyBorder="1" applyAlignment="1">
      <alignment horizontal="left" wrapText="1"/>
    </xf>
    <xf numFmtId="0" fontId="26" fillId="4" borderId="1" xfId="4" applyFont="1" applyFill="1" applyBorder="1" applyAlignment="1">
      <alignment horizontal="left" wrapText="1"/>
    </xf>
    <xf numFmtId="0" fontId="54" fillId="12" borderId="1" xfId="3" applyFont="1" applyFill="1" applyBorder="1" applyAlignment="1">
      <alignment horizontal="left" wrapText="1"/>
    </xf>
    <xf numFmtId="0" fontId="54" fillId="14" borderId="1" xfId="3" applyFont="1" applyFill="1" applyBorder="1" applyAlignment="1">
      <alignment horizontal="left" wrapText="1"/>
    </xf>
    <xf numFmtId="0" fontId="54" fillId="4" borderId="1" xfId="0" applyFont="1" applyFill="1" applyBorder="1" applyAlignment="1"/>
    <xf numFmtId="0" fontId="23" fillId="12" borderId="1" xfId="3" applyFont="1" applyFill="1" applyBorder="1" applyAlignment="1">
      <alignment horizontal="left" wrapText="1"/>
    </xf>
    <xf numFmtId="0" fontId="54" fillId="4" borderId="4" xfId="0" applyFont="1" applyFill="1" applyBorder="1"/>
    <xf numFmtId="0" fontId="54" fillId="4" borderId="1" xfId="4" applyFont="1" applyFill="1" applyBorder="1" applyAlignment="1">
      <alignment horizontal="left"/>
    </xf>
    <xf numFmtId="0" fontId="54" fillId="4" borderId="1" xfId="6" applyFont="1" applyFill="1" applyBorder="1" applyAlignment="1">
      <alignment horizontal="left"/>
    </xf>
    <xf numFmtId="0" fontId="54" fillId="4" borderId="1" xfId="5" applyFont="1" applyFill="1" applyBorder="1" applyAlignment="1">
      <alignment horizontal="left"/>
    </xf>
    <xf numFmtId="0" fontId="31" fillId="4" borderId="1" xfId="0" applyFont="1" applyFill="1" applyBorder="1" applyAlignment="1"/>
    <xf numFmtId="0" fontId="54" fillId="0" borderId="0" xfId="3" applyFont="1" applyFill="1" applyBorder="1" applyAlignment="1">
      <alignment horizontal="left" wrapText="1"/>
    </xf>
    <xf numFmtId="0" fontId="54" fillId="4" borderId="4" xfId="3" applyFont="1" applyFill="1" applyBorder="1" applyAlignment="1">
      <alignment horizontal="left" wrapText="1"/>
    </xf>
    <xf numFmtId="0" fontId="54" fillId="0" borderId="0" xfId="4" applyFont="1" applyFill="1" applyBorder="1" applyAlignment="1">
      <alignment horizontal="left" wrapText="1"/>
    </xf>
    <xf numFmtId="0" fontId="54" fillId="0" borderId="0" xfId="0" applyFont="1" applyFill="1" applyBorder="1" applyAlignment="1"/>
    <xf numFmtId="0" fontId="54" fillId="0" borderId="0" xfId="0" applyFont="1" applyFill="1" applyBorder="1"/>
    <xf numFmtId="0" fontId="54" fillId="12" borderId="4" xfId="3" applyFont="1" applyFill="1" applyBorder="1" applyAlignment="1">
      <alignment horizontal="left" wrapText="1"/>
    </xf>
    <xf numFmtId="0" fontId="54" fillId="0" borderId="0" xfId="4" applyFont="1" applyFill="1" applyBorder="1" applyAlignment="1">
      <alignment horizontal="left"/>
    </xf>
    <xf numFmtId="0" fontId="54" fillId="0" borderId="0" xfId="6" applyFont="1" applyFill="1" applyBorder="1" applyAlignment="1">
      <alignment horizontal="left"/>
    </xf>
    <xf numFmtId="0" fontId="20" fillId="0" borderId="0" xfId="0" applyFont="1" applyFill="1"/>
    <xf numFmtId="0" fontId="16" fillId="0" borderId="0" xfId="0" applyFont="1" applyFill="1"/>
    <xf numFmtId="2" fontId="12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0" fontId="54" fillId="4" borderId="4" xfId="0" applyFont="1" applyFill="1" applyBorder="1" applyAlignment="1"/>
    <xf numFmtId="0" fontId="23" fillId="4" borderId="1" xfId="4" applyFont="1" applyFill="1" applyBorder="1" applyAlignment="1">
      <alignment horizontal="left" wrapText="1"/>
    </xf>
    <xf numFmtId="2" fontId="26" fillId="0" borderId="1" xfId="0" applyNumberFormat="1" applyFont="1" applyBorder="1" applyAlignment="1">
      <alignment horizontal="center"/>
    </xf>
    <xf numFmtId="2" fontId="26" fillId="0" borderId="1" xfId="0" applyNumberFormat="1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90" fillId="2" borderId="1" xfId="0" applyFont="1" applyFill="1" applyBorder="1" applyAlignment="1">
      <alignment vertical="center"/>
    </xf>
    <xf numFmtId="2" fontId="56" fillId="0" borderId="1" xfId="0" applyNumberFormat="1" applyFont="1" applyBorder="1" applyAlignment="1">
      <alignment horizontal="center" vertical="center"/>
    </xf>
    <xf numFmtId="2" fontId="91" fillId="0" borderId="1" xfId="0" applyNumberFormat="1" applyFont="1" applyBorder="1" applyAlignment="1">
      <alignment horizontal="center" vertical="center"/>
    </xf>
    <xf numFmtId="2" fontId="90" fillId="2" borderId="1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9" fillId="2" borderId="1" xfId="0" applyNumberFormat="1" applyFont="1" applyFill="1" applyBorder="1" applyAlignment="1">
      <alignment horizontal="center"/>
    </xf>
    <xf numFmtId="2" fontId="19" fillId="0" borderId="3" xfId="0" applyNumberFormat="1" applyFont="1" applyBorder="1" applyAlignment="1">
      <alignment horizontal="center" vertical="center"/>
    </xf>
    <xf numFmtId="2" fontId="19" fillId="2" borderId="3" xfId="0" applyNumberFormat="1" applyFont="1" applyFill="1" applyBorder="1" applyAlignment="1">
      <alignment horizont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0" fontId="74" fillId="2" borderId="0" xfId="0" applyFont="1" applyFill="1" applyBorder="1" applyAlignment="1">
      <alignment horizontal="center" vertical="center"/>
    </xf>
    <xf numFmtId="0" fontId="87" fillId="2" borderId="1" xfId="3" applyFont="1" applyFill="1" applyBorder="1" applyAlignment="1">
      <alignment wrapText="1"/>
    </xf>
    <xf numFmtId="0" fontId="87" fillId="2" borderId="1" xfId="3" applyFont="1" applyFill="1" applyBorder="1" applyAlignment="1">
      <alignment horizontal="left" wrapText="1"/>
    </xf>
    <xf numFmtId="0" fontId="54" fillId="2" borderId="1" xfId="3" applyFont="1" applyFill="1" applyBorder="1" applyAlignment="1">
      <alignment horizontal="left" wrapText="1"/>
    </xf>
    <xf numFmtId="0" fontId="87" fillId="2" borderId="1" xfId="4" applyFont="1" applyFill="1" applyBorder="1" applyAlignment="1">
      <alignment horizontal="left" wrapText="1"/>
    </xf>
    <xf numFmtId="0" fontId="54" fillId="2" borderId="1" xfId="2" applyFont="1" applyFill="1" applyBorder="1" applyAlignment="1">
      <alignment horizontal="left"/>
    </xf>
    <xf numFmtId="0" fontId="88" fillId="2" borderId="1" xfId="3" applyFont="1" applyFill="1" applyBorder="1" applyAlignment="1">
      <alignment horizontal="left" wrapText="1"/>
    </xf>
    <xf numFmtId="0" fontId="54" fillId="2" borderId="1" xfId="0" applyFont="1" applyFill="1" applyBorder="1" applyAlignment="1">
      <alignment horizontal="left"/>
    </xf>
    <xf numFmtId="0" fontId="54" fillId="2" borderId="1" xfId="4" applyFont="1" applyFill="1" applyBorder="1" applyAlignment="1">
      <alignment horizontal="left" wrapText="1"/>
    </xf>
    <xf numFmtId="0" fontId="54" fillId="2" borderId="1" xfId="0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horizontal="left" wrapText="1"/>
    </xf>
    <xf numFmtId="0" fontId="23" fillId="2" borderId="1" xfId="4" applyFont="1" applyFill="1" applyBorder="1" applyAlignment="1">
      <alignment horizontal="left" wrapText="1"/>
    </xf>
    <xf numFmtId="0" fontId="31" fillId="2" borderId="1" xfId="3" applyFont="1" applyFill="1" applyBorder="1" applyAlignment="1">
      <alignment horizontal="left" wrapText="1"/>
    </xf>
    <xf numFmtId="0" fontId="54" fillId="2" borderId="1" xfId="5" applyFont="1" applyFill="1" applyBorder="1" applyAlignment="1">
      <alignment horizontal="left"/>
    </xf>
    <xf numFmtId="0" fontId="54" fillId="2" borderId="1" xfId="0" applyFont="1" applyFill="1" applyBorder="1"/>
    <xf numFmtId="0" fontId="31" fillId="2" borderId="1" xfId="4" applyFont="1" applyFill="1" applyBorder="1" applyAlignment="1">
      <alignment horizontal="left" wrapText="1"/>
    </xf>
    <xf numFmtId="0" fontId="31" fillId="2" borderId="1" xfId="0" applyFont="1" applyFill="1" applyBorder="1" applyAlignment="1"/>
    <xf numFmtId="0" fontId="26" fillId="2" borderId="1" xfId="4" applyFont="1" applyFill="1" applyBorder="1" applyAlignment="1">
      <alignment horizontal="left" wrapText="1"/>
    </xf>
    <xf numFmtId="0" fontId="54" fillId="2" borderId="1" xfId="0" applyFont="1" applyFill="1" applyBorder="1" applyAlignment="1"/>
    <xf numFmtId="0" fontId="54" fillId="2" borderId="4" xfId="3" applyFont="1" applyFill="1" applyBorder="1" applyAlignment="1">
      <alignment horizontal="left" wrapText="1"/>
    </xf>
    <xf numFmtId="0" fontId="54" fillId="2" borderId="4" xfId="0" applyFont="1" applyFill="1" applyBorder="1"/>
    <xf numFmtId="0" fontId="54" fillId="2" borderId="1" xfId="4" applyFont="1" applyFill="1" applyBorder="1" applyAlignment="1">
      <alignment horizontal="left"/>
    </xf>
    <xf numFmtId="0" fontId="54" fillId="2" borderId="1" xfId="6" applyFont="1" applyFill="1" applyBorder="1" applyAlignment="1">
      <alignment horizontal="left"/>
    </xf>
    <xf numFmtId="0" fontId="74" fillId="2" borderId="0" xfId="0" applyFont="1" applyFill="1" applyAlignment="1">
      <alignment horizontal="center"/>
    </xf>
  </cellXfs>
  <cellStyles count="7">
    <cellStyle name="Milliers" xfId="1" builtinId="3"/>
    <cellStyle name="Normal" xfId="0" builtinId="0"/>
    <cellStyle name="Normal 2" xfId="2"/>
    <cellStyle name="Normal 35" xfId="5"/>
    <cellStyle name="Normal 68" xfId="6"/>
    <cellStyle name="Normal_Feuil1 2" xfId="4"/>
    <cellStyle name="Normal_Feuil1_1" xfId="3"/>
  </cellStyles>
  <dxfs count="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libiration%202016-2017/DELIBERATIONS%20A3%20%202016-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TOMIE 3"/>
      <sheetName val="PHYSIO-REP 3"/>
      <sheetName val="ZOOTECHNIE 3"/>
      <sheetName val="PHARMACOLOGIE 3"/>
      <sheetName val="PHYSIO-PATH 3"/>
      <sheetName val="MICROBIOLOGIE 3"/>
      <sheetName val="PARASITOLOGIE 2"/>
      <sheetName val="SEMIOLOGIE 3"/>
      <sheetName val="ANA-PATH 2"/>
      <sheetName val="RECAP GENERALE"/>
      <sheetName val="RECAP JUIN"/>
      <sheetName val="Relver A3"/>
      <sheetName val="recap Rattrapage"/>
      <sheetName val="conge Academic"/>
      <sheetName val="resultat A3"/>
      <sheetName val="Feuil2"/>
      <sheetName val="Feuil1"/>
      <sheetName val="Feuil3"/>
      <sheetName val="resultat C2"/>
      <sheetName val="rsultat C1"/>
    </sheetNames>
    <sheetDataSet>
      <sheetData sheetId="0" refreshError="1">
        <row r="10">
          <cell r="H10">
            <v>6.75</v>
          </cell>
        </row>
        <row r="363">
          <cell r="N363" t="str">
            <v>Juin</v>
          </cell>
        </row>
        <row r="364">
          <cell r="N364" t="str">
            <v>Juin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</sheetData>
      <sheetData sheetId="1" refreshError="1">
        <row r="12">
          <cell r="G12">
            <v>0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2" refreshError="1">
        <row r="12">
          <cell r="H12">
            <v>0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3" refreshError="1">
        <row r="12">
          <cell r="G12">
            <v>4.5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4" refreshError="1">
        <row r="12">
          <cell r="G12">
            <v>0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5" refreshError="1">
        <row r="12">
          <cell r="G12">
            <v>8.625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6" refreshError="1">
        <row r="12">
          <cell r="H12">
            <v>4.666666666666667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7" refreshError="1">
        <row r="12">
          <cell r="H12">
            <v>0</v>
          </cell>
        </row>
        <row r="365">
          <cell r="N365" t="str">
            <v>Juin</v>
          </cell>
        </row>
        <row r="366">
          <cell r="N366" t="str">
            <v>Juin</v>
          </cell>
        </row>
        <row r="367">
          <cell r="N367" t="str">
            <v>Juin</v>
          </cell>
        </row>
        <row r="368">
          <cell r="N368" t="str">
            <v>Juin</v>
          </cell>
        </row>
        <row r="369">
          <cell r="N369" t="str">
            <v>Juin</v>
          </cell>
        </row>
        <row r="370">
          <cell r="N370" t="str">
            <v>Juin</v>
          </cell>
        </row>
        <row r="371">
          <cell r="N371" t="str">
            <v>Juin</v>
          </cell>
        </row>
        <row r="372">
          <cell r="N372" t="str">
            <v>Juin</v>
          </cell>
        </row>
        <row r="373">
          <cell r="N373" t="str">
            <v>Juin</v>
          </cell>
        </row>
        <row r="374">
          <cell r="N374" t="str">
            <v>Juin</v>
          </cell>
        </row>
        <row r="375">
          <cell r="N375" t="str">
            <v>Juin</v>
          </cell>
        </row>
        <row r="376">
          <cell r="N376" t="str">
            <v>Juin</v>
          </cell>
        </row>
        <row r="377">
          <cell r="N377" t="str">
            <v>Juin</v>
          </cell>
        </row>
        <row r="378">
          <cell r="N378" t="str">
            <v>Juin</v>
          </cell>
        </row>
        <row r="379">
          <cell r="N379" t="str">
            <v>Juin</v>
          </cell>
        </row>
        <row r="380">
          <cell r="N380" t="str">
            <v>Juin</v>
          </cell>
        </row>
        <row r="381">
          <cell r="N381" t="str">
            <v>Juin</v>
          </cell>
        </row>
        <row r="382">
          <cell r="N382" t="str">
            <v>Juin</v>
          </cell>
        </row>
        <row r="383">
          <cell r="N383" t="str">
            <v>Juin</v>
          </cell>
        </row>
        <row r="384">
          <cell r="N384" t="str">
            <v>Juin</v>
          </cell>
        </row>
        <row r="385">
          <cell r="N385" t="str">
            <v>Juin</v>
          </cell>
        </row>
        <row r="386">
          <cell r="N386" t="str">
            <v>Juin</v>
          </cell>
        </row>
        <row r="387">
          <cell r="N387" t="str">
            <v>Juin</v>
          </cell>
        </row>
        <row r="388">
          <cell r="N388" t="str">
            <v>Juin</v>
          </cell>
        </row>
        <row r="389">
          <cell r="N389" t="str">
            <v>Juin</v>
          </cell>
        </row>
        <row r="390">
          <cell r="N390" t="str">
            <v>Juin</v>
          </cell>
        </row>
        <row r="391">
          <cell r="N391" t="str">
            <v>Juin</v>
          </cell>
        </row>
        <row r="392">
          <cell r="N392" t="str">
            <v>Juin</v>
          </cell>
        </row>
        <row r="393">
          <cell r="N393" t="str">
            <v>Juin</v>
          </cell>
        </row>
        <row r="394">
          <cell r="N394" t="str">
            <v>Juin</v>
          </cell>
        </row>
        <row r="395">
          <cell r="N395" t="str">
            <v>Juin</v>
          </cell>
        </row>
        <row r="396">
          <cell r="N396" t="str">
            <v>Juin</v>
          </cell>
        </row>
        <row r="397">
          <cell r="N397" t="str">
            <v>Juin</v>
          </cell>
        </row>
        <row r="398">
          <cell r="N398" t="str">
            <v>Juin</v>
          </cell>
        </row>
        <row r="399">
          <cell r="N399" t="str">
            <v>Juin</v>
          </cell>
        </row>
        <row r="400">
          <cell r="N400" t="str">
            <v>Juin</v>
          </cell>
        </row>
        <row r="401">
          <cell r="N401" t="str">
            <v>Juin</v>
          </cell>
        </row>
        <row r="402">
          <cell r="N402" t="str">
            <v>Juin</v>
          </cell>
        </row>
        <row r="403">
          <cell r="N403" t="str">
            <v>Juin</v>
          </cell>
        </row>
        <row r="404">
          <cell r="N404" t="str">
            <v>Juin</v>
          </cell>
        </row>
        <row r="405">
          <cell r="N405" t="str">
            <v>Juin</v>
          </cell>
        </row>
        <row r="406">
          <cell r="N406" t="str">
            <v>Juin</v>
          </cell>
        </row>
        <row r="407">
          <cell r="N407" t="str">
            <v>Juin</v>
          </cell>
        </row>
        <row r="408">
          <cell r="N408" t="str">
            <v>Juin</v>
          </cell>
        </row>
        <row r="409">
          <cell r="N409" t="str">
            <v>Juin</v>
          </cell>
        </row>
        <row r="410">
          <cell r="N410" t="str">
            <v>Juin</v>
          </cell>
        </row>
        <row r="411">
          <cell r="N411" t="str">
            <v>Juin</v>
          </cell>
        </row>
        <row r="412">
          <cell r="N412" t="str">
            <v>Juin</v>
          </cell>
        </row>
        <row r="413">
          <cell r="N413" t="str">
            <v>Juin</v>
          </cell>
        </row>
        <row r="414">
          <cell r="N414" t="str">
            <v>Juin</v>
          </cell>
        </row>
        <row r="415">
          <cell r="N415" t="str">
            <v>Juin</v>
          </cell>
        </row>
        <row r="416">
          <cell r="N416" t="str">
            <v>Juin</v>
          </cell>
        </row>
        <row r="417">
          <cell r="N417" t="str">
            <v>Juin</v>
          </cell>
        </row>
        <row r="418">
          <cell r="N418" t="str">
            <v>Juin</v>
          </cell>
        </row>
        <row r="419">
          <cell r="N419" t="str">
            <v>Juin</v>
          </cell>
        </row>
        <row r="420">
          <cell r="N420" t="str">
            <v>Juin</v>
          </cell>
        </row>
        <row r="421">
          <cell r="N421" t="str">
            <v>Juin</v>
          </cell>
        </row>
        <row r="422">
          <cell r="N422" t="str">
            <v>Juin</v>
          </cell>
        </row>
        <row r="423">
          <cell r="N423" t="str">
            <v>Juin</v>
          </cell>
        </row>
        <row r="424">
          <cell r="N424" t="str">
            <v>Juin</v>
          </cell>
        </row>
        <row r="425">
          <cell r="N425" t="str">
            <v>Juin</v>
          </cell>
        </row>
        <row r="426">
          <cell r="N426" t="str">
            <v>Juin</v>
          </cell>
        </row>
        <row r="427">
          <cell r="N427" t="str">
            <v>Juin</v>
          </cell>
        </row>
        <row r="428">
          <cell r="N428" t="str">
            <v>Juin</v>
          </cell>
        </row>
        <row r="429">
          <cell r="N429" t="str">
            <v>Juin</v>
          </cell>
        </row>
        <row r="430">
          <cell r="N430" t="str">
            <v>Juin</v>
          </cell>
        </row>
        <row r="431">
          <cell r="N431" t="str">
            <v>Juin</v>
          </cell>
        </row>
        <row r="432">
          <cell r="N432" t="str">
            <v>Juin</v>
          </cell>
        </row>
        <row r="433">
          <cell r="N433" t="str">
            <v>Juin</v>
          </cell>
        </row>
        <row r="434">
          <cell r="N434" t="str">
            <v>Juin</v>
          </cell>
        </row>
        <row r="435">
          <cell r="N435" t="str">
            <v>Juin</v>
          </cell>
        </row>
        <row r="436">
          <cell r="N436" t="str">
            <v>Juin</v>
          </cell>
        </row>
        <row r="437">
          <cell r="N437" t="str">
            <v>Juin</v>
          </cell>
        </row>
        <row r="438">
          <cell r="N438" t="str">
            <v>Juin</v>
          </cell>
        </row>
        <row r="439">
          <cell r="N439" t="str">
            <v>Juin</v>
          </cell>
        </row>
        <row r="440">
          <cell r="N440" t="str">
            <v>Juin</v>
          </cell>
        </row>
        <row r="441">
          <cell r="N441" t="str">
            <v>Juin</v>
          </cell>
        </row>
        <row r="442">
          <cell r="N442" t="str">
            <v>Juin</v>
          </cell>
        </row>
        <row r="443">
          <cell r="N443" t="str">
            <v>Juin</v>
          </cell>
        </row>
        <row r="444">
          <cell r="N444" t="str">
            <v>Juin</v>
          </cell>
        </row>
        <row r="445">
          <cell r="N445" t="str">
            <v>Juin</v>
          </cell>
        </row>
        <row r="446">
          <cell r="N446" t="str">
            <v>Juin</v>
          </cell>
        </row>
        <row r="447">
          <cell r="N447" t="str">
            <v>Juin</v>
          </cell>
        </row>
        <row r="448">
          <cell r="N448" t="str">
            <v>Juin</v>
          </cell>
        </row>
        <row r="449">
          <cell r="N449" t="str">
            <v>Juin</v>
          </cell>
        </row>
        <row r="450">
          <cell r="N450" t="str">
            <v>Juin</v>
          </cell>
        </row>
        <row r="451">
          <cell r="N451" t="str">
            <v>Juin</v>
          </cell>
        </row>
        <row r="452">
          <cell r="N452" t="str">
            <v>Juin</v>
          </cell>
        </row>
        <row r="453">
          <cell r="N453" t="str">
            <v>Juin</v>
          </cell>
        </row>
        <row r="454">
          <cell r="N454" t="str">
            <v>Juin</v>
          </cell>
        </row>
        <row r="455">
          <cell r="N455" t="str">
            <v>Juin</v>
          </cell>
        </row>
        <row r="456">
          <cell r="N456" t="str">
            <v>Juin</v>
          </cell>
        </row>
        <row r="457">
          <cell r="N457" t="str">
            <v>Juin</v>
          </cell>
        </row>
        <row r="458">
          <cell r="N458" t="str">
            <v>Juin</v>
          </cell>
        </row>
        <row r="459">
          <cell r="N459" t="str">
            <v>Juin</v>
          </cell>
        </row>
        <row r="460">
          <cell r="N460" t="str">
            <v>Juin</v>
          </cell>
        </row>
        <row r="461">
          <cell r="N461" t="str">
            <v>Juin</v>
          </cell>
        </row>
      </sheetData>
      <sheetData sheetId="8" refreshError="1">
        <row r="12">
          <cell r="G12">
            <v>3.5</v>
          </cell>
        </row>
        <row r="365">
          <cell r="M365" t="str">
            <v>Juin</v>
          </cell>
        </row>
        <row r="366">
          <cell r="M366" t="str">
            <v>Juin</v>
          </cell>
        </row>
        <row r="367">
          <cell r="M367" t="str">
            <v>Juin</v>
          </cell>
        </row>
        <row r="368">
          <cell r="M368" t="str">
            <v>Juin</v>
          </cell>
        </row>
        <row r="369">
          <cell r="M369" t="str">
            <v>Juin</v>
          </cell>
        </row>
        <row r="370">
          <cell r="M370" t="str">
            <v>Juin</v>
          </cell>
        </row>
        <row r="371">
          <cell r="M371" t="str">
            <v>Juin</v>
          </cell>
        </row>
        <row r="372">
          <cell r="M372" t="str">
            <v>Juin</v>
          </cell>
        </row>
        <row r="373">
          <cell r="M373" t="str">
            <v>Juin</v>
          </cell>
        </row>
        <row r="374">
          <cell r="M374" t="str">
            <v>Juin</v>
          </cell>
        </row>
        <row r="375">
          <cell r="M375" t="str">
            <v>Juin</v>
          </cell>
        </row>
        <row r="376">
          <cell r="M376" t="str">
            <v>Juin</v>
          </cell>
        </row>
        <row r="377">
          <cell r="M377" t="str">
            <v>Juin</v>
          </cell>
        </row>
        <row r="378">
          <cell r="M378" t="str">
            <v>Juin</v>
          </cell>
        </row>
        <row r="379">
          <cell r="M379" t="str">
            <v>Juin</v>
          </cell>
        </row>
        <row r="380">
          <cell r="M380" t="str">
            <v>Juin</v>
          </cell>
        </row>
        <row r="381">
          <cell r="M381" t="str">
            <v>Juin</v>
          </cell>
        </row>
        <row r="382">
          <cell r="M382" t="str">
            <v>Juin</v>
          </cell>
        </row>
        <row r="383">
          <cell r="M383" t="str">
            <v>Juin</v>
          </cell>
        </row>
        <row r="384">
          <cell r="M384" t="str">
            <v>Juin</v>
          </cell>
        </row>
        <row r="385">
          <cell r="M385" t="str">
            <v>Juin</v>
          </cell>
        </row>
        <row r="386">
          <cell r="M386" t="str">
            <v>Juin</v>
          </cell>
        </row>
        <row r="387">
          <cell r="M387" t="str">
            <v>Juin</v>
          </cell>
        </row>
        <row r="388">
          <cell r="M388" t="str">
            <v>Juin</v>
          </cell>
        </row>
        <row r="389">
          <cell r="M389" t="str">
            <v>Juin</v>
          </cell>
        </row>
        <row r="390">
          <cell r="M390" t="str">
            <v>Juin</v>
          </cell>
        </row>
        <row r="391">
          <cell r="M391" t="str">
            <v>Juin</v>
          </cell>
        </row>
        <row r="392">
          <cell r="M392" t="str">
            <v>Juin</v>
          </cell>
        </row>
        <row r="393">
          <cell r="M393" t="str">
            <v>Juin</v>
          </cell>
        </row>
        <row r="394">
          <cell r="M394" t="str">
            <v>Juin</v>
          </cell>
        </row>
        <row r="395">
          <cell r="M395" t="str">
            <v>Juin</v>
          </cell>
        </row>
        <row r="396">
          <cell r="M396" t="str">
            <v>Juin</v>
          </cell>
        </row>
        <row r="397">
          <cell r="M397" t="str">
            <v>Juin</v>
          </cell>
        </row>
        <row r="398">
          <cell r="M398" t="str">
            <v>Juin</v>
          </cell>
        </row>
        <row r="399">
          <cell r="M399" t="str">
            <v>Juin</v>
          </cell>
        </row>
        <row r="400">
          <cell r="M400" t="str">
            <v>Juin</v>
          </cell>
        </row>
        <row r="401">
          <cell r="M401" t="str">
            <v>Juin</v>
          </cell>
        </row>
        <row r="402">
          <cell r="M402" t="str">
            <v>Juin</v>
          </cell>
        </row>
        <row r="403">
          <cell r="M403" t="str">
            <v>Juin</v>
          </cell>
        </row>
        <row r="404">
          <cell r="M404" t="str">
            <v>Juin</v>
          </cell>
        </row>
        <row r="405">
          <cell r="M405" t="str">
            <v>Juin</v>
          </cell>
        </row>
        <row r="406">
          <cell r="M406" t="str">
            <v>Juin</v>
          </cell>
        </row>
        <row r="407">
          <cell r="M407" t="str">
            <v>Juin</v>
          </cell>
        </row>
        <row r="408">
          <cell r="M408" t="str">
            <v>Juin</v>
          </cell>
        </row>
        <row r="409">
          <cell r="M409" t="str">
            <v>Juin</v>
          </cell>
        </row>
        <row r="410">
          <cell r="M410" t="str">
            <v>Juin</v>
          </cell>
        </row>
        <row r="411">
          <cell r="M411" t="str">
            <v>Juin</v>
          </cell>
        </row>
        <row r="412">
          <cell r="M412" t="str">
            <v>Juin</v>
          </cell>
        </row>
        <row r="413">
          <cell r="M413" t="str">
            <v>Juin</v>
          </cell>
        </row>
        <row r="414">
          <cell r="M414" t="str">
            <v>Juin</v>
          </cell>
        </row>
        <row r="415">
          <cell r="M415" t="str">
            <v>Juin</v>
          </cell>
        </row>
        <row r="416">
          <cell r="M416" t="str">
            <v>Juin</v>
          </cell>
        </row>
        <row r="417">
          <cell r="M417" t="str">
            <v>Juin</v>
          </cell>
        </row>
        <row r="418">
          <cell r="M418" t="str">
            <v>Juin</v>
          </cell>
        </row>
        <row r="419">
          <cell r="M419" t="str">
            <v>Juin</v>
          </cell>
        </row>
        <row r="420">
          <cell r="M420" t="str">
            <v>Juin</v>
          </cell>
        </row>
        <row r="421">
          <cell r="M421" t="str">
            <v>Juin</v>
          </cell>
        </row>
        <row r="422">
          <cell r="M422" t="str">
            <v>Juin</v>
          </cell>
        </row>
        <row r="423">
          <cell r="M423" t="str">
            <v>Juin</v>
          </cell>
        </row>
        <row r="424">
          <cell r="M424" t="str">
            <v>Juin</v>
          </cell>
        </row>
        <row r="425">
          <cell r="M425" t="str">
            <v>Juin</v>
          </cell>
        </row>
        <row r="426">
          <cell r="M426" t="str">
            <v>Juin</v>
          </cell>
        </row>
        <row r="427">
          <cell r="M427" t="str">
            <v>Juin</v>
          </cell>
        </row>
        <row r="428">
          <cell r="M428" t="str">
            <v>Juin</v>
          </cell>
        </row>
        <row r="429">
          <cell r="M429" t="str">
            <v>Juin</v>
          </cell>
        </row>
        <row r="430">
          <cell r="M430" t="str">
            <v>Juin</v>
          </cell>
        </row>
        <row r="431">
          <cell r="M431" t="str">
            <v>Juin</v>
          </cell>
        </row>
        <row r="432">
          <cell r="M432" t="str">
            <v>Juin</v>
          </cell>
        </row>
        <row r="433">
          <cell r="M433" t="str">
            <v>Juin</v>
          </cell>
        </row>
        <row r="434">
          <cell r="M434" t="str">
            <v>Juin</v>
          </cell>
        </row>
        <row r="435">
          <cell r="M435" t="str">
            <v>Juin</v>
          </cell>
        </row>
        <row r="436">
          <cell r="M436" t="str">
            <v>Juin</v>
          </cell>
        </row>
        <row r="437">
          <cell r="M437" t="str">
            <v>Juin</v>
          </cell>
        </row>
        <row r="438">
          <cell r="M438" t="str">
            <v>Juin</v>
          </cell>
        </row>
        <row r="439">
          <cell r="M439" t="str">
            <v>Juin</v>
          </cell>
        </row>
        <row r="440">
          <cell r="M440" t="str">
            <v>Juin</v>
          </cell>
        </row>
        <row r="441">
          <cell r="M441" t="str">
            <v>Juin</v>
          </cell>
        </row>
        <row r="442">
          <cell r="M442" t="str">
            <v>Juin</v>
          </cell>
        </row>
        <row r="443">
          <cell r="M443" t="str">
            <v>Juin</v>
          </cell>
        </row>
        <row r="444">
          <cell r="M444" t="str">
            <v>Juin</v>
          </cell>
        </row>
        <row r="445">
          <cell r="M445" t="str">
            <v>Juin</v>
          </cell>
        </row>
        <row r="446">
          <cell r="M446" t="str">
            <v>Juin</v>
          </cell>
        </row>
        <row r="447">
          <cell r="M447" t="str">
            <v>Juin</v>
          </cell>
        </row>
        <row r="448">
          <cell r="M448" t="str">
            <v>Juin</v>
          </cell>
        </row>
        <row r="449">
          <cell r="M449" t="str">
            <v>Juin</v>
          </cell>
        </row>
        <row r="450">
          <cell r="M450" t="str">
            <v>Juin</v>
          </cell>
        </row>
        <row r="451">
          <cell r="M451" t="str">
            <v>Juin</v>
          </cell>
        </row>
        <row r="452">
          <cell r="M452" t="str">
            <v>Juin</v>
          </cell>
        </row>
        <row r="453">
          <cell r="M453" t="str">
            <v>Juin</v>
          </cell>
        </row>
        <row r="454">
          <cell r="M454" t="str">
            <v>Juin</v>
          </cell>
        </row>
        <row r="455">
          <cell r="M455" t="str">
            <v>Juin</v>
          </cell>
        </row>
        <row r="456">
          <cell r="M456" t="str">
            <v>Juin</v>
          </cell>
        </row>
        <row r="457">
          <cell r="M457" t="str">
            <v>Juin</v>
          </cell>
        </row>
        <row r="458">
          <cell r="M458" t="str">
            <v>Juin</v>
          </cell>
        </row>
        <row r="459">
          <cell r="M459" t="str">
            <v>Juin</v>
          </cell>
        </row>
        <row r="460">
          <cell r="M460" t="str">
            <v>Juin</v>
          </cell>
        </row>
        <row r="461">
          <cell r="M461" t="str">
            <v>Juin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58"/>
  <sheetViews>
    <sheetView topLeftCell="A432" zoomScale="70" zoomScaleNormal="70" workbookViewId="0">
      <selection activeCell="D458" sqref="D458"/>
    </sheetView>
  </sheetViews>
  <sheetFormatPr baseColWidth="10" defaultRowHeight="15"/>
  <cols>
    <col min="1" max="1" width="6" style="29" bestFit="1" customWidth="1"/>
    <col min="2" max="2" width="26.140625" customWidth="1"/>
    <col min="3" max="3" width="37.7109375" customWidth="1"/>
    <col min="4" max="4" width="9.7109375" style="233" customWidth="1"/>
    <col min="5" max="6" width="6.7109375" customWidth="1"/>
    <col min="7" max="7" width="9.5703125" bestFit="1" customWidth="1"/>
    <col min="8" max="8" width="8.28515625" customWidth="1"/>
    <col min="9" max="9" width="7.5703125" bestFit="1" customWidth="1"/>
    <col min="10" max="10" width="8.5703125" style="30" customWidth="1"/>
    <col min="11" max="11" width="7.7109375" bestFit="1" customWidth="1"/>
    <col min="12" max="12" width="14" customWidth="1"/>
    <col min="13" max="13" width="7.7109375" style="11" bestFit="1" customWidth="1"/>
    <col min="15" max="15" width="15.85546875" customWidth="1"/>
    <col min="16" max="16" width="22.28515625" customWidth="1"/>
    <col min="17" max="17" width="31.42578125" customWidth="1"/>
  </cols>
  <sheetData>
    <row r="1" spans="1:14" s="7" customFormat="1" ht="20.25" customHeight="1">
      <c r="A1" s="1"/>
      <c r="B1" s="1"/>
      <c r="C1" s="1"/>
      <c r="D1" s="1"/>
      <c r="E1" s="2" t="s">
        <v>0</v>
      </c>
      <c r="F1" s="2"/>
      <c r="G1" s="2"/>
      <c r="H1" s="2"/>
      <c r="I1" s="3"/>
      <c r="J1" s="4"/>
      <c r="K1" s="3"/>
      <c r="L1" s="5"/>
      <c r="M1" s="6"/>
    </row>
    <row r="2" spans="1:14" s="7" customFormat="1" ht="20.25" customHeight="1">
      <c r="A2" s="1"/>
      <c r="B2" s="1"/>
      <c r="C2" s="1"/>
      <c r="D2" s="1"/>
      <c r="E2" s="2" t="s">
        <v>1</v>
      </c>
      <c r="F2" s="2"/>
      <c r="G2" s="2"/>
      <c r="H2" s="2"/>
      <c r="I2" s="3"/>
      <c r="J2" s="4"/>
      <c r="K2" s="3"/>
      <c r="L2" s="5"/>
      <c r="M2" s="6"/>
    </row>
    <row r="3" spans="1:14" s="7" customFormat="1" ht="20.25" customHeight="1">
      <c r="A3" s="1"/>
      <c r="B3" s="1"/>
      <c r="C3" s="8"/>
      <c r="D3" s="8"/>
      <c r="E3" s="9" t="s">
        <v>2</v>
      </c>
      <c r="F3" s="9"/>
      <c r="G3" s="9"/>
      <c r="H3" s="9"/>
      <c r="I3" s="10"/>
      <c r="J3" s="4"/>
      <c r="K3" s="3"/>
      <c r="L3" s="5"/>
      <c r="M3" s="6"/>
    </row>
    <row r="4" spans="1:14" s="7" customFormat="1" ht="20.25" customHeight="1">
      <c r="A4" s="1"/>
      <c r="B4" s="1"/>
      <c r="C4" s="1"/>
      <c r="D4" s="1"/>
      <c r="E4" s="2" t="s">
        <v>3</v>
      </c>
      <c r="F4" s="2"/>
      <c r="G4" s="2"/>
      <c r="H4" s="2"/>
      <c r="I4" s="3"/>
      <c r="J4" s="4"/>
      <c r="K4" s="3"/>
      <c r="L4" s="5"/>
      <c r="M4" s="6"/>
    </row>
    <row r="5" spans="1:14" s="7" customFormat="1" ht="20.25" customHeight="1">
      <c r="A5" s="1"/>
      <c r="B5" s="1"/>
      <c r="C5" s="1"/>
      <c r="D5" s="1"/>
      <c r="E5" s="2" t="s">
        <v>4</v>
      </c>
      <c r="F5" s="2"/>
      <c r="G5" s="2"/>
      <c r="H5" s="2"/>
      <c r="I5" s="3"/>
      <c r="J5" s="4"/>
      <c r="K5" s="3"/>
      <c r="L5" s="5"/>
      <c r="M5" s="6"/>
    </row>
    <row r="6" spans="1:14" s="7" customFormat="1" ht="20.25" customHeight="1">
      <c r="A6" s="1"/>
      <c r="B6" s="1" t="s">
        <v>5</v>
      </c>
      <c r="C6" s="1"/>
      <c r="D6" s="1"/>
      <c r="E6" s="1"/>
      <c r="F6" s="1"/>
      <c r="G6" s="1"/>
      <c r="H6" s="1"/>
      <c r="I6" s="3"/>
      <c r="J6" s="4"/>
      <c r="K6" s="3"/>
      <c r="L6" s="5"/>
      <c r="M6" s="6"/>
    </row>
    <row r="7" spans="1:14" s="16" customFormat="1" ht="18">
      <c r="A7" s="12" t="s">
        <v>6</v>
      </c>
      <c r="B7" s="13" t="s">
        <v>7</v>
      </c>
      <c r="C7" s="13" t="s">
        <v>8</v>
      </c>
      <c r="D7" s="14" t="s">
        <v>9</v>
      </c>
      <c r="E7" s="14" t="s">
        <v>10</v>
      </c>
      <c r="F7" s="14" t="s">
        <v>11</v>
      </c>
      <c r="G7" s="14" t="s">
        <v>12</v>
      </c>
      <c r="H7" s="14" t="s">
        <v>13</v>
      </c>
      <c r="I7" s="14" t="s">
        <v>14</v>
      </c>
      <c r="J7" s="14" t="s">
        <v>15</v>
      </c>
      <c r="K7" s="14" t="s">
        <v>16</v>
      </c>
      <c r="L7" s="14" t="s">
        <v>15</v>
      </c>
      <c r="M7" s="15" t="s">
        <v>17</v>
      </c>
      <c r="N7" s="12" t="s">
        <v>18</v>
      </c>
    </row>
    <row r="8" spans="1:14" s="23" customFormat="1" ht="18.75">
      <c r="A8" s="17">
        <v>1</v>
      </c>
      <c r="B8" s="411" t="s">
        <v>19</v>
      </c>
      <c r="C8" s="411" t="s">
        <v>20</v>
      </c>
      <c r="D8" s="18">
        <v>6.75</v>
      </c>
      <c r="E8" s="19"/>
      <c r="F8" s="20"/>
      <c r="G8" s="379">
        <f t="shared" ref="G8:G70" si="0">IF(AND(D8=0,E8=0,F8=0),M8/3,(D8+E8+F8)/3)</f>
        <v>2.25</v>
      </c>
      <c r="H8" s="380">
        <f t="shared" ref="H8:H70" si="1">G8*3</f>
        <v>6.75</v>
      </c>
      <c r="I8" s="381"/>
      <c r="J8" s="379">
        <f t="shared" ref="J8:J70" si="2">MAX(H8,I8*3)</f>
        <v>6.75</v>
      </c>
      <c r="K8" s="382"/>
      <c r="L8" s="383">
        <f t="shared" ref="L8:L70" si="3">MAX(J8,K8*3)</f>
        <v>6.75</v>
      </c>
      <c r="M8" s="374"/>
      <c r="N8" s="22" t="str">
        <f t="shared" ref="N8:N70" si="4">IF(ISBLANK(K8),IF(ISBLANK(I8),"Juin","Synthèse"),"Rattrapage")</f>
        <v>Juin</v>
      </c>
    </row>
    <row r="9" spans="1:14" s="23" customFormat="1" ht="18.75">
      <c r="A9" s="17">
        <v>2</v>
      </c>
      <c r="B9" s="412" t="s">
        <v>21</v>
      </c>
      <c r="C9" s="412" t="s">
        <v>20</v>
      </c>
      <c r="D9" s="18">
        <v>13.25</v>
      </c>
      <c r="E9" s="19"/>
      <c r="F9" s="20"/>
      <c r="G9" s="379">
        <f t="shared" si="0"/>
        <v>4.416666666666667</v>
      </c>
      <c r="H9" s="380">
        <f t="shared" si="1"/>
        <v>13.25</v>
      </c>
      <c r="I9" s="381"/>
      <c r="J9" s="379">
        <f t="shared" si="2"/>
        <v>13.25</v>
      </c>
      <c r="K9" s="382"/>
      <c r="L9" s="383">
        <f t="shared" si="3"/>
        <v>13.25</v>
      </c>
      <c r="M9" s="375"/>
      <c r="N9" s="22" t="str">
        <f t="shared" si="4"/>
        <v>Juin</v>
      </c>
    </row>
    <row r="10" spans="1:14" s="23" customFormat="1" ht="18.75">
      <c r="A10" s="17">
        <v>3</v>
      </c>
      <c r="B10" s="413" t="s">
        <v>22</v>
      </c>
      <c r="C10" s="413" t="s">
        <v>23</v>
      </c>
      <c r="D10" s="18">
        <v>9.75</v>
      </c>
      <c r="E10" s="19"/>
      <c r="F10" s="20"/>
      <c r="G10" s="379">
        <f t="shared" si="0"/>
        <v>3.25</v>
      </c>
      <c r="H10" s="380">
        <f t="shared" si="1"/>
        <v>9.75</v>
      </c>
      <c r="I10" s="381"/>
      <c r="J10" s="379">
        <f t="shared" si="2"/>
        <v>9.75</v>
      </c>
      <c r="K10" s="384"/>
      <c r="L10" s="383">
        <f t="shared" si="3"/>
        <v>9.75</v>
      </c>
      <c r="M10" s="375"/>
      <c r="N10" s="22" t="str">
        <f t="shared" si="4"/>
        <v>Juin</v>
      </c>
    </row>
    <row r="11" spans="1:14" s="23" customFormat="1" ht="18.75">
      <c r="A11" s="17">
        <v>4</v>
      </c>
      <c r="B11" s="414" t="s">
        <v>24</v>
      </c>
      <c r="C11" s="414" t="s">
        <v>25</v>
      </c>
      <c r="D11" s="18">
        <v>15</v>
      </c>
      <c r="E11" s="19"/>
      <c r="F11" s="20"/>
      <c r="G11" s="379">
        <f t="shared" si="0"/>
        <v>5</v>
      </c>
      <c r="H11" s="380">
        <f t="shared" si="1"/>
        <v>15</v>
      </c>
      <c r="I11" s="381"/>
      <c r="J11" s="379">
        <f t="shared" si="2"/>
        <v>15</v>
      </c>
      <c r="K11" s="382"/>
      <c r="L11" s="383">
        <f t="shared" si="3"/>
        <v>15</v>
      </c>
      <c r="M11" s="375"/>
      <c r="N11" s="22" t="str">
        <f t="shared" si="4"/>
        <v>Juin</v>
      </c>
    </row>
    <row r="12" spans="1:14" s="23" customFormat="1" ht="18.75">
      <c r="A12" s="17">
        <v>5</v>
      </c>
      <c r="B12" s="414" t="s">
        <v>26</v>
      </c>
      <c r="C12" s="414" t="s">
        <v>811</v>
      </c>
      <c r="D12" s="355"/>
      <c r="E12" s="19"/>
      <c r="F12" s="20"/>
      <c r="G12" s="379">
        <f t="shared" si="0"/>
        <v>10</v>
      </c>
      <c r="H12" s="380">
        <f t="shared" si="1"/>
        <v>30</v>
      </c>
      <c r="I12" s="381"/>
      <c r="J12" s="379">
        <f t="shared" si="2"/>
        <v>30</v>
      </c>
      <c r="K12" s="384"/>
      <c r="L12" s="383">
        <f t="shared" si="3"/>
        <v>30</v>
      </c>
      <c r="M12" s="376">
        <v>30</v>
      </c>
      <c r="N12" s="22" t="str">
        <f t="shared" si="4"/>
        <v>Juin</v>
      </c>
    </row>
    <row r="13" spans="1:14" s="23" customFormat="1" ht="18.75">
      <c r="A13" s="17">
        <v>6</v>
      </c>
      <c r="B13" s="415" t="s">
        <v>812</v>
      </c>
      <c r="C13" s="415" t="s">
        <v>813</v>
      </c>
      <c r="D13" s="355"/>
      <c r="E13" s="19"/>
      <c r="F13" s="20"/>
      <c r="G13" s="379">
        <f t="shared" si="0"/>
        <v>10</v>
      </c>
      <c r="H13" s="380">
        <f t="shared" si="1"/>
        <v>30</v>
      </c>
      <c r="I13" s="381"/>
      <c r="J13" s="379">
        <f t="shared" si="2"/>
        <v>30</v>
      </c>
      <c r="K13" s="384"/>
      <c r="L13" s="383">
        <f t="shared" si="3"/>
        <v>30</v>
      </c>
      <c r="M13" s="376">
        <v>30</v>
      </c>
      <c r="N13" s="22" t="str">
        <f t="shared" si="4"/>
        <v>Juin</v>
      </c>
    </row>
    <row r="14" spans="1:14" s="23" customFormat="1" ht="24" customHeight="1">
      <c r="A14" s="17">
        <v>7</v>
      </c>
      <c r="B14" s="416" t="s">
        <v>814</v>
      </c>
      <c r="C14" s="416" t="s">
        <v>28</v>
      </c>
      <c r="D14" s="18">
        <v>11.75</v>
      </c>
      <c r="E14" s="19"/>
      <c r="F14" s="20"/>
      <c r="G14" s="379">
        <f t="shared" si="0"/>
        <v>3.9166666666666665</v>
      </c>
      <c r="H14" s="380">
        <f t="shared" si="1"/>
        <v>11.75</v>
      </c>
      <c r="I14" s="381"/>
      <c r="J14" s="379">
        <f t="shared" si="2"/>
        <v>11.75</v>
      </c>
      <c r="K14" s="382"/>
      <c r="L14" s="383">
        <f t="shared" si="3"/>
        <v>11.75</v>
      </c>
      <c r="M14" s="375"/>
      <c r="N14" s="22" t="str">
        <f t="shared" si="4"/>
        <v>Juin</v>
      </c>
    </row>
    <row r="15" spans="1:14" s="23" customFormat="1" ht="18.75">
      <c r="A15" s="17">
        <v>8</v>
      </c>
      <c r="B15" s="412" t="s">
        <v>815</v>
      </c>
      <c r="C15" s="412" t="s">
        <v>29</v>
      </c>
      <c r="D15" s="18">
        <v>5</v>
      </c>
      <c r="E15" s="19"/>
      <c r="F15" s="20"/>
      <c r="G15" s="379">
        <f t="shared" si="0"/>
        <v>1.6666666666666667</v>
      </c>
      <c r="H15" s="380">
        <f t="shared" si="1"/>
        <v>5</v>
      </c>
      <c r="I15" s="381"/>
      <c r="J15" s="379">
        <f t="shared" si="2"/>
        <v>5</v>
      </c>
      <c r="K15" s="382"/>
      <c r="L15" s="383">
        <f t="shared" si="3"/>
        <v>5</v>
      </c>
      <c r="M15" s="375"/>
      <c r="N15" s="22" t="str">
        <f t="shared" si="4"/>
        <v>Juin</v>
      </c>
    </row>
    <row r="16" spans="1:14" s="23" customFormat="1" ht="18.75">
      <c r="A16" s="17">
        <v>9</v>
      </c>
      <c r="B16" s="417" t="s">
        <v>30</v>
      </c>
      <c r="C16" s="417" t="s">
        <v>31</v>
      </c>
      <c r="D16" s="355"/>
      <c r="E16" s="19"/>
      <c r="F16" s="20"/>
      <c r="G16" s="379">
        <f t="shared" si="0"/>
        <v>10</v>
      </c>
      <c r="H16" s="380">
        <f t="shared" si="1"/>
        <v>30</v>
      </c>
      <c r="I16" s="381"/>
      <c r="J16" s="379">
        <f t="shared" si="2"/>
        <v>30</v>
      </c>
      <c r="K16" s="382"/>
      <c r="L16" s="383">
        <f t="shared" si="3"/>
        <v>30</v>
      </c>
      <c r="M16" s="376">
        <v>30</v>
      </c>
      <c r="N16" s="22" t="str">
        <f t="shared" si="4"/>
        <v>Juin</v>
      </c>
    </row>
    <row r="17" spans="1:14" s="23" customFormat="1" ht="27" customHeight="1">
      <c r="A17" s="17">
        <v>10</v>
      </c>
      <c r="B17" s="412" t="s">
        <v>32</v>
      </c>
      <c r="C17" s="412" t="s">
        <v>33</v>
      </c>
      <c r="D17" s="18">
        <v>16.5</v>
      </c>
      <c r="E17" s="19"/>
      <c r="F17" s="20"/>
      <c r="G17" s="379">
        <f t="shared" si="0"/>
        <v>5.5</v>
      </c>
      <c r="H17" s="380">
        <f t="shared" si="1"/>
        <v>16.5</v>
      </c>
      <c r="I17" s="381"/>
      <c r="J17" s="379">
        <f t="shared" si="2"/>
        <v>16.5</v>
      </c>
      <c r="K17" s="382"/>
      <c r="L17" s="383">
        <f t="shared" si="3"/>
        <v>16.5</v>
      </c>
      <c r="M17" s="375"/>
      <c r="N17" s="22" t="str">
        <f t="shared" si="4"/>
        <v>Juin</v>
      </c>
    </row>
    <row r="18" spans="1:14" s="23" customFormat="1" ht="25.5" customHeight="1">
      <c r="A18" s="17">
        <v>11</v>
      </c>
      <c r="B18" s="412" t="s">
        <v>34</v>
      </c>
      <c r="C18" s="412" t="s">
        <v>35</v>
      </c>
      <c r="D18" s="18">
        <v>9.75</v>
      </c>
      <c r="E18" s="19"/>
      <c r="F18" s="20"/>
      <c r="G18" s="379">
        <f t="shared" si="0"/>
        <v>3.25</v>
      </c>
      <c r="H18" s="380">
        <f t="shared" si="1"/>
        <v>9.75</v>
      </c>
      <c r="I18" s="381"/>
      <c r="J18" s="379">
        <f t="shared" si="2"/>
        <v>9.75</v>
      </c>
      <c r="K18" s="382"/>
      <c r="L18" s="383">
        <f t="shared" si="3"/>
        <v>9.75</v>
      </c>
      <c r="M18" s="375"/>
      <c r="N18" s="22" t="str">
        <f t="shared" si="4"/>
        <v>Juin</v>
      </c>
    </row>
    <row r="19" spans="1:14" s="23" customFormat="1" ht="25.5" customHeight="1">
      <c r="A19" s="17">
        <v>12</v>
      </c>
      <c r="B19" s="412" t="s">
        <v>36</v>
      </c>
      <c r="C19" s="412" t="s">
        <v>37</v>
      </c>
      <c r="D19" s="18">
        <v>11.75</v>
      </c>
      <c r="E19" s="19"/>
      <c r="F19" s="20"/>
      <c r="G19" s="379">
        <f t="shared" si="0"/>
        <v>3.9166666666666665</v>
      </c>
      <c r="H19" s="380">
        <f t="shared" si="1"/>
        <v>11.75</v>
      </c>
      <c r="I19" s="381"/>
      <c r="J19" s="379">
        <f t="shared" si="2"/>
        <v>11.75</v>
      </c>
      <c r="K19" s="384"/>
      <c r="L19" s="383">
        <f t="shared" si="3"/>
        <v>11.75</v>
      </c>
      <c r="M19" s="375"/>
      <c r="N19" s="22" t="str">
        <f t="shared" si="4"/>
        <v>Juin</v>
      </c>
    </row>
    <row r="20" spans="1:14" s="23" customFormat="1" ht="30.75" customHeight="1">
      <c r="A20" s="17">
        <v>13</v>
      </c>
      <c r="B20" s="412" t="s">
        <v>38</v>
      </c>
      <c r="C20" s="412" t="s">
        <v>39</v>
      </c>
      <c r="D20" s="18">
        <v>14.75</v>
      </c>
      <c r="E20" s="19"/>
      <c r="F20" s="20"/>
      <c r="G20" s="379">
        <f t="shared" si="0"/>
        <v>4.916666666666667</v>
      </c>
      <c r="H20" s="380">
        <f t="shared" si="1"/>
        <v>14.75</v>
      </c>
      <c r="I20" s="381"/>
      <c r="J20" s="379">
        <f t="shared" si="2"/>
        <v>14.75</v>
      </c>
      <c r="K20" s="382"/>
      <c r="L20" s="383">
        <f t="shared" si="3"/>
        <v>14.75</v>
      </c>
      <c r="M20" s="375"/>
      <c r="N20" s="22" t="str">
        <f t="shared" si="4"/>
        <v>Juin</v>
      </c>
    </row>
    <row r="21" spans="1:14" s="23" customFormat="1" ht="18.75">
      <c r="A21" s="17">
        <v>14</v>
      </c>
      <c r="B21" s="412" t="s">
        <v>40</v>
      </c>
      <c r="C21" s="412" t="s">
        <v>41</v>
      </c>
      <c r="D21" s="18">
        <v>15.25</v>
      </c>
      <c r="E21" s="19"/>
      <c r="F21" s="20"/>
      <c r="G21" s="379">
        <f t="shared" si="0"/>
        <v>5.083333333333333</v>
      </c>
      <c r="H21" s="380">
        <f t="shared" si="1"/>
        <v>15.25</v>
      </c>
      <c r="I21" s="381"/>
      <c r="J21" s="379">
        <f t="shared" si="2"/>
        <v>15.25</v>
      </c>
      <c r="K21" s="382"/>
      <c r="L21" s="383">
        <f t="shared" si="3"/>
        <v>15.25</v>
      </c>
      <c r="M21" s="375"/>
      <c r="N21" s="22" t="str">
        <f t="shared" si="4"/>
        <v>Juin</v>
      </c>
    </row>
    <row r="22" spans="1:14" s="23" customFormat="1" ht="18.75">
      <c r="A22" s="17">
        <v>15</v>
      </c>
      <c r="B22" s="412" t="s">
        <v>42</v>
      </c>
      <c r="C22" s="412" t="s">
        <v>635</v>
      </c>
      <c r="D22" s="18">
        <v>15.75</v>
      </c>
      <c r="E22" s="19"/>
      <c r="F22" s="20"/>
      <c r="G22" s="379">
        <f t="shared" si="0"/>
        <v>5.25</v>
      </c>
      <c r="H22" s="380">
        <f t="shared" si="1"/>
        <v>15.75</v>
      </c>
      <c r="I22" s="381"/>
      <c r="J22" s="379">
        <f t="shared" si="2"/>
        <v>15.75</v>
      </c>
      <c r="K22" s="384"/>
      <c r="L22" s="383">
        <f t="shared" si="3"/>
        <v>15.75</v>
      </c>
      <c r="M22" s="375"/>
      <c r="N22" s="22" t="str">
        <f t="shared" si="4"/>
        <v>Juin</v>
      </c>
    </row>
    <row r="23" spans="1:14" s="23" customFormat="1" ht="18.75">
      <c r="A23" s="17">
        <v>16</v>
      </c>
      <c r="B23" s="412" t="s">
        <v>44</v>
      </c>
      <c r="C23" s="412" t="s">
        <v>27</v>
      </c>
      <c r="D23" s="18">
        <v>13.75</v>
      </c>
      <c r="E23" s="19"/>
      <c r="F23" s="20"/>
      <c r="G23" s="379">
        <f t="shared" si="0"/>
        <v>4.583333333333333</v>
      </c>
      <c r="H23" s="380">
        <f t="shared" si="1"/>
        <v>13.75</v>
      </c>
      <c r="I23" s="381"/>
      <c r="J23" s="379">
        <f t="shared" si="2"/>
        <v>13.75</v>
      </c>
      <c r="K23" s="382"/>
      <c r="L23" s="383">
        <f t="shared" si="3"/>
        <v>13.75</v>
      </c>
      <c r="M23" s="375"/>
      <c r="N23" s="22" t="str">
        <f t="shared" si="4"/>
        <v>Juin</v>
      </c>
    </row>
    <row r="24" spans="1:14" s="23" customFormat="1" ht="18.75">
      <c r="A24" s="17">
        <v>17</v>
      </c>
      <c r="B24" s="418" t="s">
        <v>45</v>
      </c>
      <c r="C24" s="418" t="s">
        <v>23</v>
      </c>
      <c r="D24" s="18">
        <v>6.75</v>
      </c>
      <c r="E24" s="19"/>
      <c r="F24" s="20"/>
      <c r="G24" s="379">
        <f t="shared" si="0"/>
        <v>2.25</v>
      </c>
      <c r="H24" s="380">
        <f t="shared" si="1"/>
        <v>6.75</v>
      </c>
      <c r="I24" s="381"/>
      <c r="J24" s="379">
        <f t="shared" si="2"/>
        <v>6.75</v>
      </c>
      <c r="K24" s="382"/>
      <c r="L24" s="383">
        <f t="shared" si="3"/>
        <v>6.75</v>
      </c>
      <c r="M24" s="375"/>
      <c r="N24" s="22" t="str">
        <f t="shared" si="4"/>
        <v>Juin</v>
      </c>
    </row>
    <row r="25" spans="1:14" s="23" customFormat="1" ht="18.75">
      <c r="A25" s="17">
        <v>18</v>
      </c>
      <c r="B25" s="419" t="s">
        <v>46</v>
      </c>
      <c r="C25" s="419" t="s">
        <v>47</v>
      </c>
      <c r="D25" s="18">
        <v>4.25</v>
      </c>
      <c r="E25" s="19"/>
      <c r="F25" s="20"/>
      <c r="G25" s="379">
        <f t="shared" si="0"/>
        <v>1.4166666666666667</v>
      </c>
      <c r="H25" s="380">
        <f t="shared" si="1"/>
        <v>4.25</v>
      </c>
      <c r="I25" s="381"/>
      <c r="J25" s="379">
        <f t="shared" si="2"/>
        <v>4.25</v>
      </c>
      <c r="K25" s="382"/>
      <c r="L25" s="383">
        <f t="shared" si="3"/>
        <v>4.25</v>
      </c>
      <c r="M25" s="375"/>
      <c r="N25" s="22" t="str">
        <f t="shared" si="4"/>
        <v>Juin</v>
      </c>
    </row>
    <row r="26" spans="1:14" s="23" customFormat="1" ht="18.75">
      <c r="A26" s="17">
        <v>19</v>
      </c>
      <c r="B26" s="413" t="s">
        <v>48</v>
      </c>
      <c r="C26" s="413" t="s">
        <v>49</v>
      </c>
      <c r="D26" s="18">
        <v>6.75</v>
      </c>
      <c r="E26" s="19"/>
      <c r="F26" s="20"/>
      <c r="G26" s="379">
        <f t="shared" si="0"/>
        <v>2.25</v>
      </c>
      <c r="H26" s="380">
        <f t="shared" si="1"/>
        <v>6.75</v>
      </c>
      <c r="I26" s="381"/>
      <c r="J26" s="379">
        <f t="shared" si="2"/>
        <v>6.75</v>
      </c>
      <c r="K26" s="384"/>
      <c r="L26" s="383">
        <f t="shared" si="3"/>
        <v>6.75</v>
      </c>
      <c r="M26" s="375"/>
      <c r="N26" s="22" t="str">
        <f t="shared" si="4"/>
        <v>Juin</v>
      </c>
    </row>
    <row r="27" spans="1:14" s="23" customFormat="1" ht="18.75">
      <c r="A27" s="17">
        <v>20</v>
      </c>
      <c r="B27" s="418" t="s">
        <v>50</v>
      </c>
      <c r="C27" s="418" t="s">
        <v>816</v>
      </c>
      <c r="D27" s="18">
        <v>8</v>
      </c>
      <c r="E27" s="19"/>
      <c r="F27" s="20"/>
      <c r="G27" s="379">
        <f t="shared" si="0"/>
        <v>2.6666666666666665</v>
      </c>
      <c r="H27" s="380">
        <f t="shared" si="1"/>
        <v>8</v>
      </c>
      <c r="I27" s="381"/>
      <c r="J27" s="379">
        <f t="shared" si="2"/>
        <v>8</v>
      </c>
      <c r="K27" s="382"/>
      <c r="L27" s="383">
        <f t="shared" si="3"/>
        <v>8</v>
      </c>
      <c r="M27" s="375"/>
      <c r="N27" s="22" t="str">
        <f t="shared" si="4"/>
        <v>Juin</v>
      </c>
    </row>
    <row r="28" spans="1:14" s="23" customFormat="1" ht="18.75">
      <c r="A28" s="17">
        <v>21</v>
      </c>
      <c r="B28" s="418" t="s">
        <v>817</v>
      </c>
      <c r="C28" s="418" t="s">
        <v>818</v>
      </c>
      <c r="D28" s="355"/>
      <c r="E28" s="19"/>
      <c r="F28" s="20"/>
      <c r="G28" s="379">
        <f t="shared" si="0"/>
        <v>10</v>
      </c>
      <c r="H28" s="380">
        <f t="shared" si="1"/>
        <v>30</v>
      </c>
      <c r="I28" s="381"/>
      <c r="J28" s="379">
        <f t="shared" si="2"/>
        <v>30</v>
      </c>
      <c r="K28" s="384"/>
      <c r="L28" s="383">
        <f t="shared" si="3"/>
        <v>30</v>
      </c>
      <c r="M28" s="376">
        <v>30</v>
      </c>
      <c r="N28" s="22" t="str">
        <f t="shared" si="4"/>
        <v>Juin</v>
      </c>
    </row>
    <row r="29" spans="1:14" s="23" customFormat="1" ht="18.75">
      <c r="A29" s="17">
        <v>22</v>
      </c>
      <c r="B29" s="413" t="s">
        <v>25</v>
      </c>
      <c r="C29" s="413" t="s">
        <v>51</v>
      </c>
      <c r="D29" s="18">
        <v>15.5</v>
      </c>
      <c r="E29" s="19"/>
      <c r="F29" s="20"/>
      <c r="G29" s="379">
        <f t="shared" si="0"/>
        <v>5.166666666666667</v>
      </c>
      <c r="H29" s="380">
        <f t="shared" si="1"/>
        <v>15.5</v>
      </c>
      <c r="I29" s="381"/>
      <c r="J29" s="379">
        <f t="shared" si="2"/>
        <v>15.5</v>
      </c>
      <c r="K29" s="382"/>
      <c r="L29" s="383">
        <f t="shared" si="3"/>
        <v>15.5</v>
      </c>
      <c r="M29" s="375"/>
      <c r="N29" s="22" t="str">
        <f t="shared" si="4"/>
        <v>Juin</v>
      </c>
    </row>
    <row r="30" spans="1:14" s="23" customFormat="1" ht="18.75">
      <c r="A30" s="17">
        <v>23</v>
      </c>
      <c r="B30" s="413" t="s">
        <v>52</v>
      </c>
      <c r="C30" s="413" t="s">
        <v>53</v>
      </c>
      <c r="D30" s="18">
        <v>14.5</v>
      </c>
      <c r="E30" s="19"/>
      <c r="F30" s="20"/>
      <c r="G30" s="379">
        <f t="shared" si="0"/>
        <v>4.833333333333333</v>
      </c>
      <c r="H30" s="380">
        <f t="shared" si="1"/>
        <v>14.5</v>
      </c>
      <c r="I30" s="381"/>
      <c r="J30" s="379">
        <f t="shared" si="2"/>
        <v>14.5</v>
      </c>
      <c r="K30" s="384"/>
      <c r="L30" s="383">
        <f t="shared" si="3"/>
        <v>14.5</v>
      </c>
      <c r="M30" s="375"/>
      <c r="N30" s="22" t="str">
        <f t="shared" si="4"/>
        <v>Juin</v>
      </c>
    </row>
    <row r="31" spans="1:14" s="23" customFormat="1" ht="18.75">
      <c r="A31" s="17">
        <v>24</v>
      </c>
      <c r="B31" s="413" t="s">
        <v>54</v>
      </c>
      <c r="C31" s="413" t="s">
        <v>55</v>
      </c>
      <c r="D31" s="18">
        <v>12.25</v>
      </c>
      <c r="E31" s="19"/>
      <c r="F31" s="20"/>
      <c r="G31" s="379">
        <f t="shared" si="0"/>
        <v>4.083333333333333</v>
      </c>
      <c r="H31" s="380">
        <f t="shared" si="1"/>
        <v>12.25</v>
      </c>
      <c r="I31" s="381"/>
      <c r="J31" s="379">
        <f t="shared" si="2"/>
        <v>12.25</v>
      </c>
      <c r="K31" s="384"/>
      <c r="L31" s="383">
        <f t="shared" si="3"/>
        <v>12.25</v>
      </c>
      <c r="M31" s="375"/>
      <c r="N31" s="22" t="str">
        <f t="shared" si="4"/>
        <v>Juin</v>
      </c>
    </row>
    <row r="32" spans="1:14" s="23" customFormat="1" ht="18.75">
      <c r="A32" s="17">
        <v>25</v>
      </c>
      <c r="B32" s="413" t="s">
        <v>56</v>
      </c>
      <c r="C32" s="413" t="s">
        <v>57</v>
      </c>
      <c r="D32" s="18">
        <v>9</v>
      </c>
      <c r="E32" s="19"/>
      <c r="F32" s="20"/>
      <c r="G32" s="379">
        <f t="shared" si="0"/>
        <v>3</v>
      </c>
      <c r="H32" s="380">
        <f t="shared" si="1"/>
        <v>9</v>
      </c>
      <c r="I32" s="381"/>
      <c r="J32" s="379">
        <f t="shared" si="2"/>
        <v>9</v>
      </c>
      <c r="K32" s="382"/>
      <c r="L32" s="383">
        <f t="shared" si="3"/>
        <v>9</v>
      </c>
      <c r="M32" s="375"/>
      <c r="N32" s="22" t="str">
        <f t="shared" si="4"/>
        <v>Juin</v>
      </c>
    </row>
    <row r="33" spans="1:14" s="23" customFormat="1" ht="18.75">
      <c r="A33" s="17">
        <v>26</v>
      </c>
      <c r="B33" s="413" t="s">
        <v>58</v>
      </c>
      <c r="C33" s="413" t="s">
        <v>59</v>
      </c>
      <c r="D33" s="18">
        <v>7.75</v>
      </c>
      <c r="E33" s="19"/>
      <c r="F33" s="20"/>
      <c r="G33" s="379">
        <f t="shared" si="0"/>
        <v>2.5833333333333335</v>
      </c>
      <c r="H33" s="380">
        <f t="shared" si="1"/>
        <v>7.75</v>
      </c>
      <c r="I33" s="381"/>
      <c r="J33" s="379">
        <f t="shared" si="2"/>
        <v>7.75</v>
      </c>
      <c r="K33" s="384"/>
      <c r="L33" s="383">
        <f t="shared" si="3"/>
        <v>7.75</v>
      </c>
      <c r="M33" s="375"/>
      <c r="N33" s="22" t="str">
        <f t="shared" si="4"/>
        <v>Juin</v>
      </c>
    </row>
    <row r="34" spans="1:14" s="23" customFormat="1" ht="18.75">
      <c r="A34" s="17">
        <v>27</v>
      </c>
      <c r="B34" s="413" t="s">
        <v>60</v>
      </c>
      <c r="C34" s="413" t="s">
        <v>61</v>
      </c>
      <c r="D34" s="18">
        <v>16</v>
      </c>
      <c r="E34" s="19"/>
      <c r="F34" s="20"/>
      <c r="G34" s="379">
        <f t="shared" si="0"/>
        <v>5.333333333333333</v>
      </c>
      <c r="H34" s="380">
        <f t="shared" si="1"/>
        <v>16</v>
      </c>
      <c r="I34" s="381"/>
      <c r="J34" s="379">
        <f t="shared" si="2"/>
        <v>16</v>
      </c>
      <c r="K34" s="382"/>
      <c r="L34" s="383">
        <f t="shared" si="3"/>
        <v>16</v>
      </c>
      <c r="M34" s="375"/>
      <c r="N34" s="22" t="str">
        <f t="shared" si="4"/>
        <v>Juin</v>
      </c>
    </row>
    <row r="35" spans="1:14" s="23" customFormat="1" ht="18.75">
      <c r="A35" s="17">
        <v>28</v>
      </c>
      <c r="B35" s="413" t="s">
        <v>62</v>
      </c>
      <c r="C35" s="420" t="s">
        <v>63</v>
      </c>
      <c r="D35" s="18">
        <v>6.25</v>
      </c>
      <c r="E35" s="19"/>
      <c r="F35" s="20"/>
      <c r="G35" s="379">
        <f t="shared" si="0"/>
        <v>2.0833333333333335</v>
      </c>
      <c r="H35" s="380">
        <f t="shared" si="1"/>
        <v>6.25</v>
      </c>
      <c r="I35" s="381"/>
      <c r="J35" s="379">
        <f t="shared" si="2"/>
        <v>6.25</v>
      </c>
      <c r="K35" s="384"/>
      <c r="L35" s="383">
        <f t="shared" si="3"/>
        <v>6.25</v>
      </c>
      <c r="M35" s="375"/>
      <c r="N35" s="22" t="str">
        <f t="shared" si="4"/>
        <v>Juin</v>
      </c>
    </row>
    <row r="36" spans="1:14" s="23" customFormat="1" ht="18.75">
      <c r="A36" s="17">
        <v>29</v>
      </c>
      <c r="B36" s="413" t="s">
        <v>64</v>
      </c>
      <c r="C36" s="413" t="s">
        <v>65</v>
      </c>
      <c r="D36" s="18">
        <v>9.25</v>
      </c>
      <c r="E36" s="19"/>
      <c r="F36" s="20"/>
      <c r="G36" s="379">
        <f t="shared" si="0"/>
        <v>3.0833333333333335</v>
      </c>
      <c r="H36" s="380">
        <f t="shared" si="1"/>
        <v>9.25</v>
      </c>
      <c r="I36" s="381"/>
      <c r="J36" s="379">
        <f t="shared" si="2"/>
        <v>9.25</v>
      </c>
      <c r="K36" s="384"/>
      <c r="L36" s="383">
        <f t="shared" si="3"/>
        <v>9.25</v>
      </c>
      <c r="M36" s="375"/>
      <c r="N36" s="22" t="str">
        <f t="shared" si="4"/>
        <v>Juin</v>
      </c>
    </row>
    <row r="37" spans="1:14" s="23" customFormat="1" ht="18.75">
      <c r="A37" s="17">
        <v>30</v>
      </c>
      <c r="B37" s="421" t="s">
        <v>66</v>
      </c>
      <c r="C37" s="421" t="s">
        <v>819</v>
      </c>
      <c r="D37" s="355"/>
      <c r="E37" s="19"/>
      <c r="F37" s="20"/>
      <c r="G37" s="379">
        <f t="shared" si="0"/>
        <v>11</v>
      </c>
      <c r="H37" s="380">
        <f t="shared" si="1"/>
        <v>33</v>
      </c>
      <c r="I37" s="381"/>
      <c r="J37" s="379">
        <f t="shared" si="2"/>
        <v>33</v>
      </c>
      <c r="K37" s="382"/>
      <c r="L37" s="383">
        <f t="shared" si="3"/>
        <v>33</v>
      </c>
      <c r="M37" s="376">
        <v>33</v>
      </c>
      <c r="N37" s="22" t="str">
        <f t="shared" si="4"/>
        <v>Juin</v>
      </c>
    </row>
    <row r="38" spans="1:14" s="23" customFormat="1" ht="18.75">
      <c r="A38" s="17">
        <v>31</v>
      </c>
      <c r="B38" s="419" t="s">
        <v>820</v>
      </c>
      <c r="C38" s="419" t="s">
        <v>821</v>
      </c>
      <c r="D38" s="18">
        <v>6</v>
      </c>
      <c r="E38" s="19"/>
      <c r="F38" s="20"/>
      <c r="G38" s="379">
        <f t="shared" si="0"/>
        <v>2</v>
      </c>
      <c r="H38" s="380">
        <f t="shared" si="1"/>
        <v>6</v>
      </c>
      <c r="I38" s="381"/>
      <c r="J38" s="379">
        <f t="shared" si="2"/>
        <v>6</v>
      </c>
      <c r="K38" s="382"/>
      <c r="L38" s="383">
        <f t="shared" si="3"/>
        <v>6</v>
      </c>
      <c r="M38" s="375"/>
      <c r="N38" s="22" t="str">
        <f t="shared" si="4"/>
        <v>Juin</v>
      </c>
    </row>
    <row r="39" spans="1:14" s="23" customFormat="1" ht="18.75">
      <c r="A39" s="17">
        <v>32</v>
      </c>
      <c r="B39" s="419" t="s">
        <v>68</v>
      </c>
      <c r="C39" s="419" t="s">
        <v>69</v>
      </c>
      <c r="D39" s="18">
        <v>5.5</v>
      </c>
      <c r="E39" s="19"/>
      <c r="F39" s="20"/>
      <c r="G39" s="379">
        <f t="shared" si="0"/>
        <v>1.8333333333333333</v>
      </c>
      <c r="H39" s="380">
        <f t="shared" si="1"/>
        <v>5.5</v>
      </c>
      <c r="I39" s="381"/>
      <c r="J39" s="379">
        <f t="shared" si="2"/>
        <v>5.5</v>
      </c>
      <c r="K39" s="384"/>
      <c r="L39" s="383">
        <f t="shared" si="3"/>
        <v>5.5</v>
      </c>
      <c r="M39" s="375"/>
      <c r="N39" s="22" t="str">
        <f t="shared" si="4"/>
        <v>Juin</v>
      </c>
    </row>
    <row r="40" spans="1:14" s="23" customFormat="1" ht="18.75">
      <c r="A40" s="17">
        <v>33</v>
      </c>
      <c r="B40" s="422" t="s">
        <v>70</v>
      </c>
      <c r="C40" s="422" t="s">
        <v>822</v>
      </c>
      <c r="D40" s="18">
        <v>6.75</v>
      </c>
      <c r="E40" s="19"/>
      <c r="F40" s="20"/>
      <c r="G40" s="379">
        <f t="shared" si="0"/>
        <v>2.25</v>
      </c>
      <c r="H40" s="380">
        <f t="shared" si="1"/>
        <v>6.75</v>
      </c>
      <c r="I40" s="381"/>
      <c r="J40" s="379">
        <f t="shared" si="2"/>
        <v>6.75</v>
      </c>
      <c r="K40" s="384"/>
      <c r="L40" s="383">
        <f t="shared" si="3"/>
        <v>6.75</v>
      </c>
      <c r="M40" s="375"/>
      <c r="N40" s="22" t="str">
        <f t="shared" si="4"/>
        <v>Juin</v>
      </c>
    </row>
    <row r="41" spans="1:14" s="23" customFormat="1" ht="18.75">
      <c r="A41" s="17">
        <v>34</v>
      </c>
      <c r="B41" s="423" t="s">
        <v>71</v>
      </c>
      <c r="C41" s="423" t="s">
        <v>440</v>
      </c>
      <c r="D41" s="18">
        <v>10.25</v>
      </c>
      <c r="E41" s="19"/>
      <c r="F41" s="20"/>
      <c r="G41" s="379">
        <f t="shared" si="0"/>
        <v>3.4166666666666665</v>
      </c>
      <c r="H41" s="380">
        <f t="shared" si="1"/>
        <v>10.25</v>
      </c>
      <c r="I41" s="381"/>
      <c r="J41" s="379">
        <f t="shared" si="2"/>
        <v>10.25</v>
      </c>
      <c r="K41" s="382"/>
      <c r="L41" s="383">
        <f t="shared" si="3"/>
        <v>10.25</v>
      </c>
      <c r="M41" s="375"/>
      <c r="N41" s="22" t="str">
        <f t="shared" si="4"/>
        <v>Juin</v>
      </c>
    </row>
    <row r="42" spans="1:14" s="23" customFormat="1" ht="18.75">
      <c r="A42" s="17">
        <v>35</v>
      </c>
      <c r="B42" s="417" t="s">
        <v>73</v>
      </c>
      <c r="C42" s="417" t="s">
        <v>823</v>
      </c>
      <c r="D42" s="18">
        <v>7.25</v>
      </c>
      <c r="E42" s="19"/>
      <c r="F42" s="20"/>
      <c r="G42" s="379">
        <f t="shared" si="0"/>
        <v>2.4166666666666665</v>
      </c>
      <c r="H42" s="380">
        <f t="shared" si="1"/>
        <v>7.25</v>
      </c>
      <c r="I42" s="381"/>
      <c r="J42" s="379">
        <f t="shared" si="2"/>
        <v>7.25</v>
      </c>
      <c r="K42" s="382"/>
      <c r="L42" s="383">
        <f t="shared" si="3"/>
        <v>7.25</v>
      </c>
      <c r="M42" s="375"/>
      <c r="N42" s="22" t="str">
        <f t="shared" si="4"/>
        <v>Juin</v>
      </c>
    </row>
    <row r="43" spans="1:14" s="23" customFormat="1" ht="18.75">
      <c r="A43" s="17">
        <v>36</v>
      </c>
      <c r="B43" s="417" t="s">
        <v>824</v>
      </c>
      <c r="C43" s="417" t="s">
        <v>825</v>
      </c>
      <c r="D43" s="18">
        <v>3.5</v>
      </c>
      <c r="E43" s="19"/>
      <c r="F43" s="20"/>
      <c r="G43" s="379">
        <f t="shared" si="0"/>
        <v>1.1666666666666667</v>
      </c>
      <c r="H43" s="380">
        <f t="shared" si="1"/>
        <v>3.5</v>
      </c>
      <c r="I43" s="381"/>
      <c r="J43" s="379">
        <f t="shared" si="2"/>
        <v>3.5</v>
      </c>
      <c r="K43" s="382"/>
      <c r="L43" s="383">
        <f t="shared" si="3"/>
        <v>3.5</v>
      </c>
      <c r="M43" s="375"/>
      <c r="N43" s="22" t="str">
        <f t="shared" si="4"/>
        <v>Juin</v>
      </c>
    </row>
    <row r="44" spans="1:14" s="23" customFormat="1" ht="18.75">
      <c r="A44" s="17">
        <v>37</v>
      </c>
      <c r="B44" s="424" t="s">
        <v>75</v>
      </c>
      <c r="C44" s="424" t="s">
        <v>76</v>
      </c>
      <c r="D44" s="18">
        <v>11.75</v>
      </c>
      <c r="E44" s="19"/>
      <c r="F44" s="20"/>
      <c r="G44" s="379">
        <f t="shared" si="0"/>
        <v>3.9166666666666665</v>
      </c>
      <c r="H44" s="380">
        <f t="shared" si="1"/>
        <v>11.75</v>
      </c>
      <c r="I44" s="381"/>
      <c r="J44" s="379">
        <f t="shared" si="2"/>
        <v>11.75</v>
      </c>
      <c r="K44" s="382"/>
      <c r="L44" s="383">
        <f t="shared" si="3"/>
        <v>11.75</v>
      </c>
      <c r="M44" s="375"/>
      <c r="N44" s="22" t="str">
        <f t="shared" si="4"/>
        <v>Juin</v>
      </c>
    </row>
    <row r="45" spans="1:14" s="23" customFormat="1" ht="18.75">
      <c r="A45" s="17">
        <v>38</v>
      </c>
      <c r="B45" s="424" t="s">
        <v>77</v>
      </c>
      <c r="C45" s="424" t="s">
        <v>148</v>
      </c>
      <c r="D45" s="18">
        <v>9.5</v>
      </c>
      <c r="E45" s="19"/>
      <c r="F45" s="20"/>
      <c r="G45" s="379">
        <f t="shared" si="0"/>
        <v>3.1666666666666665</v>
      </c>
      <c r="H45" s="380">
        <f t="shared" si="1"/>
        <v>9.5</v>
      </c>
      <c r="I45" s="381"/>
      <c r="J45" s="379">
        <f t="shared" si="2"/>
        <v>9.5</v>
      </c>
      <c r="K45" s="384"/>
      <c r="L45" s="383">
        <f t="shared" si="3"/>
        <v>9.5</v>
      </c>
      <c r="M45" s="375"/>
      <c r="N45" s="22" t="str">
        <f t="shared" si="4"/>
        <v>Juin</v>
      </c>
    </row>
    <row r="46" spans="1:14" s="23" customFormat="1" ht="18.75">
      <c r="A46" s="17">
        <v>39</v>
      </c>
      <c r="B46" s="424" t="s">
        <v>826</v>
      </c>
      <c r="C46" s="424" t="s">
        <v>43</v>
      </c>
      <c r="D46" s="18">
        <v>11</v>
      </c>
      <c r="E46" s="19"/>
      <c r="F46" s="20"/>
      <c r="G46" s="379">
        <f t="shared" si="0"/>
        <v>3.6666666666666665</v>
      </c>
      <c r="H46" s="380">
        <f t="shared" si="1"/>
        <v>11</v>
      </c>
      <c r="I46" s="381"/>
      <c r="J46" s="379">
        <f t="shared" si="2"/>
        <v>11</v>
      </c>
      <c r="K46" s="382"/>
      <c r="L46" s="383">
        <f t="shared" si="3"/>
        <v>11</v>
      </c>
      <c r="M46" s="375"/>
      <c r="N46" s="22" t="str">
        <f t="shared" si="4"/>
        <v>Juin</v>
      </c>
    </row>
    <row r="47" spans="1:14" s="23" customFormat="1" ht="18.75">
      <c r="A47" s="17">
        <v>40</v>
      </c>
      <c r="B47" s="424" t="s">
        <v>79</v>
      </c>
      <c r="C47" s="424" t="s">
        <v>35</v>
      </c>
      <c r="D47" s="18">
        <v>5.75</v>
      </c>
      <c r="E47" s="19"/>
      <c r="F47" s="20"/>
      <c r="G47" s="379">
        <f t="shared" si="0"/>
        <v>1.9166666666666667</v>
      </c>
      <c r="H47" s="380">
        <f t="shared" si="1"/>
        <v>5.75</v>
      </c>
      <c r="I47" s="381"/>
      <c r="J47" s="379">
        <f t="shared" si="2"/>
        <v>5.75</v>
      </c>
      <c r="K47" s="382"/>
      <c r="L47" s="383">
        <f t="shared" si="3"/>
        <v>5.75</v>
      </c>
      <c r="M47" s="375"/>
      <c r="N47" s="22" t="str">
        <f t="shared" si="4"/>
        <v>Juin</v>
      </c>
    </row>
    <row r="48" spans="1:14" s="23" customFormat="1" ht="18.75">
      <c r="A48" s="17">
        <v>41</v>
      </c>
      <c r="B48" s="424" t="s">
        <v>80</v>
      </c>
      <c r="C48" s="424" t="s">
        <v>81</v>
      </c>
      <c r="D48" s="18">
        <v>2.25</v>
      </c>
      <c r="E48" s="19"/>
      <c r="F48" s="20"/>
      <c r="G48" s="379">
        <f t="shared" si="0"/>
        <v>0.75</v>
      </c>
      <c r="H48" s="380">
        <f t="shared" si="1"/>
        <v>2.25</v>
      </c>
      <c r="I48" s="381"/>
      <c r="J48" s="379">
        <f t="shared" si="2"/>
        <v>2.25</v>
      </c>
      <c r="K48" s="382"/>
      <c r="L48" s="383">
        <f t="shared" si="3"/>
        <v>2.25</v>
      </c>
      <c r="M48" s="375"/>
      <c r="N48" s="22" t="str">
        <f t="shared" si="4"/>
        <v>Juin</v>
      </c>
    </row>
    <row r="49" spans="1:14" s="23" customFormat="1" ht="18.75">
      <c r="A49" s="17">
        <v>42</v>
      </c>
      <c r="B49" s="439" t="s">
        <v>827</v>
      </c>
      <c r="C49" s="439" t="s">
        <v>87</v>
      </c>
      <c r="D49" s="18">
        <v>5</v>
      </c>
      <c r="E49" s="19"/>
      <c r="F49" s="20"/>
      <c r="G49" s="379">
        <f t="shared" si="0"/>
        <v>1.6666666666666667</v>
      </c>
      <c r="H49" s="380">
        <f t="shared" si="1"/>
        <v>5</v>
      </c>
      <c r="I49" s="381"/>
      <c r="J49" s="379">
        <f t="shared" si="2"/>
        <v>5</v>
      </c>
      <c r="K49" s="384"/>
      <c r="L49" s="383">
        <f t="shared" si="3"/>
        <v>5</v>
      </c>
      <c r="M49" s="375"/>
      <c r="N49" s="22" t="str">
        <f t="shared" si="4"/>
        <v>Juin</v>
      </c>
    </row>
    <row r="50" spans="1:14" s="23" customFormat="1" ht="18.75">
      <c r="A50" s="17">
        <v>43</v>
      </c>
      <c r="B50" s="423" t="s">
        <v>828</v>
      </c>
      <c r="C50" s="423" t="s">
        <v>83</v>
      </c>
      <c r="D50" s="18">
        <v>8.5</v>
      </c>
      <c r="E50" s="19"/>
      <c r="F50" s="20"/>
      <c r="G50" s="379">
        <f t="shared" si="0"/>
        <v>2.8333333333333335</v>
      </c>
      <c r="H50" s="380">
        <f t="shared" si="1"/>
        <v>8.5</v>
      </c>
      <c r="I50" s="381"/>
      <c r="J50" s="379">
        <f t="shared" si="2"/>
        <v>8.5</v>
      </c>
      <c r="K50" s="382"/>
      <c r="L50" s="383">
        <f t="shared" si="3"/>
        <v>8.5</v>
      </c>
      <c r="M50" s="375"/>
      <c r="N50" s="22" t="str">
        <f t="shared" si="4"/>
        <v>Juin</v>
      </c>
    </row>
    <row r="51" spans="1:14" s="23" customFormat="1" ht="18.75">
      <c r="A51" s="17">
        <v>44</v>
      </c>
      <c r="B51" s="424" t="s">
        <v>84</v>
      </c>
      <c r="C51" s="424" t="s">
        <v>85</v>
      </c>
      <c r="D51" s="18">
        <v>15.5</v>
      </c>
      <c r="E51" s="19"/>
      <c r="F51" s="20"/>
      <c r="G51" s="379">
        <f t="shared" si="0"/>
        <v>5.166666666666667</v>
      </c>
      <c r="H51" s="380">
        <f t="shared" si="1"/>
        <v>15.5</v>
      </c>
      <c r="I51" s="381"/>
      <c r="J51" s="379">
        <f t="shared" si="2"/>
        <v>15.5</v>
      </c>
      <c r="K51" s="382"/>
      <c r="L51" s="383">
        <f t="shared" si="3"/>
        <v>15.5</v>
      </c>
      <c r="M51" s="375"/>
      <c r="N51" s="22" t="str">
        <f t="shared" si="4"/>
        <v>Juin</v>
      </c>
    </row>
    <row r="52" spans="1:14" s="23" customFormat="1" ht="18.75">
      <c r="A52" s="17">
        <v>45</v>
      </c>
      <c r="B52" s="423" t="s">
        <v>829</v>
      </c>
      <c r="C52" s="423" t="s">
        <v>86</v>
      </c>
      <c r="D52" s="18">
        <v>13.25</v>
      </c>
      <c r="E52" s="19"/>
      <c r="F52" s="20"/>
      <c r="G52" s="379">
        <f t="shared" si="0"/>
        <v>4.416666666666667</v>
      </c>
      <c r="H52" s="380">
        <f t="shared" si="1"/>
        <v>13.25</v>
      </c>
      <c r="I52" s="381"/>
      <c r="J52" s="379">
        <f t="shared" si="2"/>
        <v>13.25</v>
      </c>
      <c r="K52" s="384"/>
      <c r="L52" s="383">
        <f t="shared" si="3"/>
        <v>13.25</v>
      </c>
      <c r="M52" s="375"/>
      <c r="N52" s="22" t="str">
        <f t="shared" si="4"/>
        <v>Juin</v>
      </c>
    </row>
    <row r="53" spans="1:14" s="23" customFormat="1" ht="18.75">
      <c r="A53" s="17">
        <v>46</v>
      </c>
      <c r="B53" s="425" t="s">
        <v>830</v>
      </c>
      <c r="C53" s="425" t="s">
        <v>82</v>
      </c>
      <c r="D53" s="18">
        <v>11.75</v>
      </c>
      <c r="E53" s="19"/>
      <c r="F53" s="20"/>
      <c r="G53" s="379">
        <f t="shared" si="0"/>
        <v>3.9166666666666665</v>
      </c>
      <c r="H53" s="380">
        <f t="shared" si="1"/>
        <v>11.75</v>
      </c>
      <c r="I53" s="381"/>
      <c r="J53" s="379">
        <f t="shared" si="2"/>
        <v>11.75</v>
      </c>
      <c r="K53" s="384"/>
      <c r="L53" s="383">
        <f t="shared" si="3"/>
        <v>11.75</v>
      </c>
      <c r="M53" s="375"/>
      <c r="N53" s="22" t="str">
        <f t="shared" si="4"/>
        <v>Juin</v>
      </c>
    </row>
    <row r="54" spans="1:14" s="23" customFormat="1" ht="18.75">
      <c r="A54" s="17">
        <v>47</v>
      </c>
      <c r="B54" s="426" t="s">
        <v>88</v>
      </c>
      <c r="C54" s="426" t="s">
        <v>831</v>
      </c>
      <c r="D54" s="18">
        <v>7.5</v>
      </c>
      <c r="E54" s="19"/>
      <c r="F54" s="20"/>
      <c r="G54" s="379">
        <f t="shared" si="0"/>
        <v>2.5</v>
      </c>
      <c r="H54" s="380">
        <f t="shared" si="1"/>
        <v>7.5</v>
      </c>
      <c r="I54" s="381"/>
      <c r="J54" s="379">
        <f t="shared" si="2"/>
        <v>7.5</v>
      </c>
      <c r="K54" s="382"/>
      <c r="L54" s="383">
        <f t="shared" si="3"/>
        <v>7.5</v>
      </c>
      <c r="M54" s="375"/>
      <c r="N54" s="22" t="str">
        <f t="shared" si="4"/>
        <v>Juin</v>
      </c>
    </row>
    <row r="55" spans="1:14" s="23" customFormat="1" ht="18.75">
      <c r="A55" s="17">
        <v>48</v>
      </c>
      <c r="B55" s="424" t="s">
        <v>832</v>
      </c>
      <c r="C55" s="424" t="s">
        <v>35</v>
      </c>
      <c r="D55" s="18">
        <v>12</v>
      </c>
      <c r="E55" s="19"/>
      <c r="F55" s="20"/>
      <c r="G55" s="379">
        <f t="shared" si="0"/>
        <v>4</v>
      </c>
      <c r="H55" s="380">
        <f t="shared" si="1"/>
        <v>12</v>
      </c>
      <c r="I55" s="381"/>
      <c r="J55" s="379">
        <f t="shared" si="2"/>
        <v>12</v>
      </c>
      <c r="K55" s="382"/>
      <c r="L55" s="383">
        <f t="shared" si="3"/>
        <v>12</v>
      </c>
      <c r="M55" s="375"/>
      <c r="N55" s="22" t="str">
        <f t="shared" si="4"/>
        <v>Juin</v>
      </c>
    </row>
    <row r="56" spans="1:14" s="23" customFormat="1" ht="18.75">
      <c r="A56" s="17">
        <v>49</v>
      </c>
      <c r="B56" s="424" t="s">
        <v>89</v>
      </c>
      <c r="C56" s="424" t="s">
        <v>90</v>
      </c>
      <c r="D56" s="18">
        <v>9.25</v>
      </c>
      <c r="E56" s="19"/>
      <c r="F56" s="20"/>
      <c r="G56" s="379">
        <f t="shared" si="0"/>
        <v>3.0833333333333335</v>
      </c>
      <c r="H56" s="380">
        <f t="shared" si="1"/>
        <v>9.25</v>
      </c>
      <c r="I56" s="381"/>
      <c r="J56" s="379">
        <f t="shared" si="2"/>
        <v>9.25</v>
      </c>
      <c r="K56" s="384"/>
      <c r="L56" s="383">
        <f t="shared" si="3"/>
        <v>9.25</v>
      </c>
      <c r="M56" s="375"/>
      <c r="N56" s="22" t="str">
        <f t="shared" si="4"/>
        <v>Juin</v>
      </c>
    </row>
    <row r="57" spans="1:14" s="23" customFormat="1" ht="18.75">
      <c r="A57" s="17">
        <v>50</v>
      </c>
      <c r="B57" s="423" t="s">
        <v>833</v>
      </c>
      <c r="C57" s="423" t="s">
        <v>834</v>
      </c>
      <c r="D57" s="18">
        <v>1.75</v>
      </c>
      <c r="E57" s="19"/>
      <c r="F57" s="20"/>
      <c r="G57" s="379">
        <f t="shared" si="0"/>
        <v>0.58333333333333337</v>
      </c>
      <c r="H57" s="380">
        <f t="shared" si="1"/>
        <v>1.75</v>
      </c>
      <c r="I57" s="381"/>
      <c r="J57" s="379">
        <f t="shared" si="2"/>
        <v>1.75</v>
      </c>
      <c r="K57" s="382"/>
      <c r="L57" s="383">
        <f t="shared" si="3"/>
        <v>1.75</v>
      </c>
      <c r="M57" s="375"/>
      <c r="N57" s="22" t="str">
        <f t="shared" si="4"/>
        <v>Juin</v>
      </c>
    </row>
    <row r="58" spans="1:14" s="23" customFormat="1" ht="18.75">
      <c r="A58" s="17">
        <v>51</v>
      </c>
      <c r="B58" s="424" t="s">
        <v>92</v>
      </c>
      <c r="C58" s="424" t="s">
        <v>93</v>
      </c>
      <c r="D58" s="18">
        <v>10</v>
      </c>
      <c r="E58" s="19"/>
      <c r="F58" s="20"/>
      <c r="G58" s="379">
        <f t="shared" si="0"/>
        <v>3.3333333333333335</v>
      </c>
      <c r="H58" s="380">
        <f t="shared" si="1"/>
        <v>10</v>
      </c>
      <c r="I58" s="381"/>
      <c r="J58" s="379">
        <f t="shared" si="2"/>
        <v>10</v>
      </c>
      <c r="K58" s="384"/>
      <c r="L58" s="383">
        <f t="shared" si="3"/>
        <v>10</v>
      </c>
      <c r="M58" s="375"/>
      <c r="N58" s="22" t="str">
        <f t="shared" si="4"/>
        <v>Juin</v>
      </c>
    </row>
    <row r="59" spans="1:14" s="23" customFormat="1" ht="18.75">
      <c r="A59" s="17">
        <v>52</v>
      </c>
      <c r="B59" s="424" t="s">
        <v>94</v>
      </c>
      <c r="C59" s="424" t="s">
        <v>95</v>
      </c>
      <c r="D59" s="18">
        <v>12.5</v>
      </c>
      <c r="E59" s="19"/>
      <c r="F59" s="20"/>
      <c r="G59" s="379">
        <f t="shared" si="0"/>
        <v>4.166666666666667</v>
      </c>
      <c r="H59" s="380">
        <f t="shared" si="1"/>
        <v>12.5</v>
      </c>
      <c r="I59" s="381"/>
      <c r="J59" s="379">
        <f t="shared" si="2"/>
        <v>12.5</v>
      </c>
      <c r="K59" s="382"/>
      <c r="L59" s="383">
        <f t="shared" si="3"/>
        <v>12.5</v>
      </c>
      <c r="M59" s="375"/>
      <c r="N59" s="22" t="str">
        <f t="shared" si="4"/>
        <v>Juin</v>
      </c>
    </row>
    <row r="60" spans="1:14" s="23" customFormat="1" ht="18.75">
      <c r="A60" s="17">
        <v>53</v>
      </c>
      <c r="B60" s="417" t="s">
        <v>96</v>
      </c>
      <c r="C60" s="417" t="s">
        <v>835</v>
      </c>
      <c r="D60" s="18">
        <v>4.75</v>
      </c>
      <c r="E60" s="19"/>
      <c r="F60" s="20"/>
      <c r="G60" s="379">
        <f t="shared" si="0"/>
        <v>1.5833333333333333</v>
      </c>
      <c r="H60" s="380">
        <f t="shared" si="1"/>
        <v>4.75</v>
      </c>
      <c r="I60" s="381"/>
      <c r="J60" s="379">
        <f t="shared" si="2"/>
        <v>4.75</v>
      </c>
      <c r="K60" s="384"/>
      <c r="L60" s="383">
        <f t="shared" si="3"/>
        <v>4.75</v>
      </c>
      <c r="M60" s="375"/>
      <c r="N60" s="22" t="str">
        <f t="shared" si="4"/>
        <v>Juin</v>
      </c>
    </row>
    <row r="61" spans="1:14" s="23" customFormat="1" ht="18.75">
      <c r="A61" s="17">
        <v>54</v>
      </c>
      <c r="B61" s="424" t="s">
        <v>97</v>
      </c>
      <c r="C61" s="424" t="s">
        <v>93</v>
      </c>
      <c r="D61" s="18">
        <v>16.75</v>
      </c>
      <c r="E61" s="19"/>
      <c r="F61" s="20"/>
      <c r="G61" s="379">
        <f t="shared" si="0"/>
        <v>5.583333333333333</v>
      </c>
      <c r="H61" s="380">
        <f t="shared" si="1"/>
        <v>16.75</v>
      </c>
      <c r="I61" s="381"/>
      <c r="J61" s="379">
        <f t="shared" si="2"/>
        <v>16.75</v>
      </c>
      <c r="K61" s="382"/>
      <c r="L61" s="383">
        <f t="shared" si="3"/>
        <v>16.75</v>
      </c>
      <c r="M61" s="375"/>
      <c r="N61" s="22" t="str">
        <f t="shared" si="4"/>
        <v>Juin</v>
      </c>
    </row>
    <row r="62" spans="1:14" s="23" customFormat="1" ht="18.75">
      <c r="A62" s="17">
        <v>55</v>
      </c>
      <c r="B62" s="427" t="s">
        <v>836</v>
      </c>
      <c r="C62" s="427" t="s">
        <v>87</v>
      </c>
      <c r="D62" s="18">
        <v>15.75</v>
      </c>
      <c r="E62" s="19"/>
      <c r="F62" s="20"/>
      <c r="G62" s="379">
        <f t="shared" si="0"/>
        <v>5.25</v>
      </c>
      <c r="H62" s="380">
        <f t="shared" si="1"/>
        <v>15.75</v>
      </c>
      <c r="I62" s="381"/>
      <c r="J62" s="379">
        <f t="shared" si="2"/>
        <v>15.75</v>
      </c>
      <c r="K62" s="382"/>
      <c r="L62" s="383">
        <f t="shared" si="3"/>
        <v>15.75</v>
      </c>
      <c r="M62" s="375"/>
      <c r="N62" s="22" t="str">
        <f t="shared" si="4"/>
        <v>Juin</v>
      </c>
    </row>
    <row r="63" spans="1:14" s="23" customFormat="1" ht="18.75">
      <c r="A63" s="17">
        <v>56</v>
      </c>
      <c r="B63" s="428" t="s">
        <v>837</v>
      </c>
      <c r="C63" s="428" t="s">
        <v>838</v>
      </c>
      <c r="D63" s="25">
        <v>4.5</v>
      </c>
      <c r="E63" s="19"/>
      <c r="F63" s="20"/>
      <c r="G63" s="379">
        <f t="shared" si="0"/>
        <v>1.5</v>
      </c>
      <c r="H63" s="380">
        <f t="shared" si="1"/>
        <v>4.5</v>
      </c>
      <c r="I63" s="381"/>
      <c r="J63" s="379">
        <f t="shared" si="2"/>
        <v>4.5</v>
      </c>
      <c r="K63" s="382"/>
      <c r="L63" s="383">
        <f t="shared" si="3"/>
        <v>4.5</v>
      </c>
      <c r="M63" s="375"/>
      <c r="N63" s="22" t="str">
        <f t="shared" si="4"/>
        <v>Juin</v>
      </c>
    </row>
    <row r="64" spans="1:14" s="23" customFormat="1" ht="18.75">
      <c r="A64" s="17">
        <v>57</v>
      </c>
      <c r="B64" s="424" t="s">
        <v>839</v>
      </c>
      <c r="C64" s="424" t="s">
        <v>840</v>
      </c>
      <c r="D64" s="355"/>
      <c r="E64" s="19"/>
      <c r="F64" s="20"/>
      <c r="G64" s="379">
        <f t="shared" si="0"/>
        <v>10</v>
      </c>
      <c r="H64" s="380">
        <f t="shared" si="1"/>
        <v>30</v>
      </c>
      <c r="I64" s="381"/>
      <c r="J64" s="379">
        <f t="shared" si="2"/>
        <v>30</v>
      </c>
      <c r="K64" s="382"/>
      <c r="L64" s="383">
        <f t="shared" si="3"/>
        <v>30</v>
      </c>
      <c r="M64" s="376">
        <v>30</v>
      </c>
      <c r="N64" s="22" t="str">
        <f t="shared" si="4"/>
        <v>Juin</v>
      </c>
    </row>
    <row r="65" spans="1:14" s="23" customFormat="1" ht="18.75">
      <c r="A65" s="17">
        <v>58</v>
      </c>
      <c r="B65" s="424" t="s">
        <v>98</v>
      </c>
      <c r="C65" s="424" t="s">
        <v>99</v>
      </c>
      <c r="D65" s="18">
        <v>13.25</v>
      </c>
      <c r="E65" s="19"/>
      <c r="F65" s="20"/>
      <c r="G65" s="379">
        <f t="shared" si="0"/>
        <v>4.416666666666667</v>
      </c>
      <c r="H65" s="380">
        <f t="shared" si="1"/>
        <v>13.25</v>
      </c>
      <c r="I65" s="381"/>
      <c r="J65" s="379">
        <f t="shared" si="2"/>
        <v>13.25</v>
      </c>
      <c r="K65" s="382"/>
      <c r="L65" s="383">
        <f t="shared" si="3"/>
        <v>13.25</v>
      </c>
      <c r="M65" s="375"/>
      <c r="N65" s="22" t="str">
        <f t="shared" si="4"/>
        <v>Juin</v>
      </c>
    </row>
    <row r="66" spans="1:14" s="23" customFormat="1" ht="18.75">
      <c r="A66" s="17">
        <v>59</v>
      </c>
      <c r="B66" s="424" t="s">
        <v>100</v>
      </c>
      <c r="C66" s="424" t="s">
        <v>101</v>
      </c>
      <c r="D66" s="18">
        <v>12</v>
      </c>
      <c r="E66" s="19"/>
      <c r="F66" s="20"/>
      <c r="G66" s="379">
        <f t="shared" si="0"/>
        <v>4</v>
      </c>
      <c r="H66" s="380">
        <f t="shared" si="1"/>
        <v>12</v>
      </c>
      <c r="I66" s="381"/>
      <c r="J66" s="379">
        <f t="shared" si="2"/>
        <v>12</v>
      </c>
      <c r="K66" s="382"/>
      <c r="L66" s="383">
        <f t="shared" si="3"/>
        <v>12</v>
      </c>
      <c r="M66" s="375"/>
      <c r="N66" s="22" t="str">
        <f t="shared" si="4"/>
        <v>Juin</v>
      </c>
    </row>
    <row r="67" spans="1:14" s="23" customFormat="1" ht="18.75">
      <c r="A67" s="17">
        <v>60</v>
      </c>
      <c r="B67" s="424" t="s">
        <v>102</v>
      </c>
      <c r="C67" s="424" t="s">
        <v>103</v>
      </c>
      <c r="D67" s="18">
        <v>13</v>
      </c>
      <c r="E67" s="19"/>
      <c r="F67" s="20"/>
      <c r="G67" s="379">
        <f t="shared" si="0"/>
        <v>4.333333333333333</v>
      </c>
      <c r="H67" s="380">
        <f t="shared" si="1"/>
        <v>13</v>
      </c>
      <c r="I67" s="381"/>
      <c r="J67" s="379">
        <f t="shared" si="2"/>
        <v>13</v>
      </c>
      <c r="K67" s="384"/>
      <c r="L67" s="383">
        <f t="shared" si="3"/>
        <v>13</v>
      </c>
      <c r="M67" s="375"/>
      <c r="N67" s="22" t="str">
        <f t="shared" si="4"/>
        <v>Juin</v>
      </c>
    </row>
    <row r="68" spans="1:14" s="23" customFormat="1" ht="18.75">
      <c r="A68" s="17">
        <v>61</v>
      </c>
      <c r="B68" s="424" t="s">
        <v>104</v>
      </c>
      <c r="C68" s="424" t="s">
        <v>25</v>
      </c>
      <c r="D68" s="25">
        <v>14.75</v>
      </c>
      <c r="E68" s="19"/>
      <c r="F68" s="20"/>
      <c r="G68" s="379">
        <f t="shared" si="0"/>
        <v>4.916666666666667</v>
      </c>
      <c r="H68" s="380">
        <f t="shared" si="1"/>
        <v>14.75</v>
      </c>
      <c r="I68" s="381"/>
      <c r="J68" s="379">
        <f t="shared" si="2"/>
        <v>14.75</v>
      </c>
      <c r="K68" s="382"/>
      <c r="L68" s="383">
        <f t="shared" si="3"/>
        <v>14.75</v>
      </c>
      <c r="M68" s="375"/>
      <c r="N68" s="22" t="str">
        <f t="shared" si="4"/>
        <v>Juin</v>
      </c>
    </row>
    <row r="69" spans="1:14" s="23" customFormat="1" ht="18.75">
      <c r="A69" s="17">
        <v>62</v>
      </c>
      <c r="B69" s="429" t="s">
        <v>105</v>
      </c>
      <c r="C69" s="429" t="s">
        <v>842</v>
      </c>
      <c r="D69" s="18">
        <v>13.5</v>
      </c>
      <c r="E69" s="19"/>
      <c r="F69" s="20"/>
      <c r="G69" s="379">
        <f t="shared" si="0"/>
        <v>4.5</v>
      </c>
      <c r="H69" s="380">
        <f t="shared" si="1"/>
        <v>13.5</v>
      </c>
      <c r="I69" s="381"/>
      <c r="J69" s="379">
        <f t="shared" si="2"/>
        <v>13.5</v>
      </c>
      <c r="K69" s="384"/>
      <c r="L69" s="383">
        <f t="shared" si="3"/>
        <v>13.5</v>
      </c>
      <c r="M69" s="375"/>
      <c r="N69" s="22" t="str">
        <f t="shared" si="4"/>
        <v>Juin</v>
      </c>
    </row>
    <row r="70" spans="1:14" s="23" customFormat="1" ht="18.75">
      <c r="A70" s="17">
        <v>63</v>
      </c>
      <c r="B70" s="424" t="s">
        <v>106</v>
      </c>
      <c r="C70" s="424" t="s">
        <v>107</v>
      </c>
      <c r="D70" s="18">
        <v>17.5</v>
      </c>
      <c r="E70" s="19"/>
      <c r="F70" s="20"/>
      <c r="G70" s="379">
        <f t="shared" si="0"/>
        <v>5.833333333333333</v>
      </c>
      <c r="H70" s="380">
        <f t="shared" si="1"/>
        <v>17.5</v>
      </c>
      <c r="I70" s="381"/>
      <c r="J70" s="379">
        <f t="shared" si="2"/>
        <v>17.5</v>
      </c>
      <c r="K70" s="384"/>
      <c r="L70" s="383">
        <f t="shared" si="3"/>
        <v>17.5</v>
      </c>
      <c r="M70" s="375"/>
      <c r="N70" s="22" t="str">
        <f t="shared" si="4"/>
        <v>Juin</v>
      </c>
    </row>
    <row r="71" spans="1:14" s="23" customFormat="1" ht="18.75">
      <c r="A71" s="17">
        <v>64</v>
      </c>
      <c r="B71" s="424" t="s">
        <v>108</v>
      </c>
      <c r="C71" s="424" t="s">
        <v>109</v>
      </c>
      <c r="D71" s="18">
        <v>13.25</v>
      </c>
      <c r="E71" s="19"/>
      <c r="F71" s="20"/>
      <c r="G71" s="379">
        <f t="shared" ref="G71:G134" si="5">IF(AND(D71=0,E71=0,F71=0),M71/3,(D71+E71+F71)/3)</f>
        <v>4.416666666666667</v>
      </c>
      <c r="H71" s="380">
        <f t="shared" ref="H71:H134" si="6">G71*3</f>
        <v>13.25</v>
      </c>
      <c r="I71" s="381"/>
      <c r="J71" s="379">
        <f t="shared" ref="J71:J134" si="7">MAX(H71,I71*3)</f>
        <v>13.25</v>
      </c>
      <c r="K71" s="382"/>
      <c r="L71" s="383">
        <f t="shared" ref="L71:L134" si="8">MAX(J71,K71*3)</f>
        <v>13.25</v>
      </c>
      <c r="M71" s="375"/>
      <c r="N71" s="22" t="str">
        <f t="shared" ref="N71:N134" si="9">IF(ISBLANK(K71),IF(ISBLANK(I71),"Juin","Synthèse"),"Rattrapage")</f>
        <v>Juin</v>
      </c>
    </row>
    <row r="72" spans="1:14" s="23" customFormat="1" ht="18.75">
      <c r="A72" s="17">
        <v>65</v>
      </c>
      <c r="B72" s="417" t="s">
        <v>110</v>
      </c>
      <c r="C72" s="417" t="s">
        <v>843</v>
      </c>
      <c r="D72" s="18">
        <v>3</v>
      </c>
      <c r="E72" s="19"/>
      <c r="F72" s="20"/>
      <c r="G72" s="379">
        <f t="shared" si="5"/>
        <v>1</v>
      </c>
      <c r="H72" s="380">
        <f t="shared" si="6"/>
        <v>3</v>
      </c>
      <c r="I72" s="381"/>
      <c r="J72" s="379">
        <f t="shared" si="7"/>
        <v>3</v>
      </c>
      <c r="K72" s="384"/>
      <c r="L72" s="383">
        <f t="shared" si="8"/>
        <v>3</v>
      </c>
      <c r="M72" s="375"/>
      <c r="N72" s="22" t="str">
        <f t="shared" si="9"/>
        <v>Juin</v>
      </c>
    </row>
    <row r="73" spans="1:14" s="23" customFormat="1" ht="18.75">
      <c r="A73" s="17">
        <v>66</v>
      </c>
      <c r="B73" s="425" t="s">
        <v>844</v>
      </c>
      <c r="C73" s="425" t="s">
        <v>111</v>
      </c>
      <c r="D73" s="18">
        <v>17.5</v>
      </c>
      <c r="E73" s="19"/>
      <c r="F73" s="20"/>
      <c r="G73" s="379">
        <f t="shared" si="5"/>
        <v>5.833333333333333</v>
      </c>
      <c r="H73" s="380">
        <f t="shared" si="6"/>
        <v>17.5</v>
      </c>
      <c r="I73" s="381"/>
      <c r="J73" s="379">
        <f t="shared" si="7"/>
        <v>17.5</v>
      </c>
      <c r="K73" s="382"/>
      <c r="L73" s="383">
        <f t="shared" si="8"/>
        <v>17.5</v>
      </c>
      <c r="M73" s="375"/>
      <c r="N73" s="22" t="str">
        <f t="shared" si="9"/>
        <v>Juin</v>
      </c>
    </row>
    <row r="74" spans="1:14" s="23" customFormat="1" ht="18.75">
      <c r="A74" s="17">
        <v>67</v>
      </c>
      <c r="B74" s="424" t="s">
        <v>112</v>
      </c>
      <c r="C74" s="424" t="s">
        <v>845</v>
      </c>
      <c r="D74" s="18">
        <v>7.75</v>
      </c>
      <c r="E74" s="19"/>
      <c r="F74" s="20"/>
      <c r="G74" s="379">
        <f t="shared" si="5"/>
        <v>2.5833333333333335</v>
      </c>
      <c r="H74" s="380">
        <f t="shared" si="6"/>
        <v>7.75</v>
      </c>
      <c r="I74" s="381"/>
      <c r="J74" s="379">
        <f t="shared" si="7"/>
        <v>7.75</v>
      </c>
      <c r="K74" s="382"/>
      <c r="L74" s="383">
        <f t="shared" si="8"/>
        <v>7.75</v>
      </c>
      <c r="M74" s="375"/>
      <c r="N74" s="22" t="str">
        <f t="shared" si="9"/>
        <v>Juin</v>
      </c>
    </row>
    <row r="75" spans="1:14" s="23" customFormat="1" ht="18.75">
      <c r="A75" s="17">
        <v>68</v>
      </c>
      <c r="B75" s="423" t="s">
        <v>846</v>
      </c>
      <c r="C75" s="423" t="s">
        <v>85</v>
      </c>
      <c r="D75" s="18">
        <v>4.5</v>
      </c>
      <c r="E75" s="19"/>
      <c r="F75" s="20"/>
      <c r="G75" s="379">
        <f t="shared" si="5"/>
        <v>1.5</v>
      </c>
      <c r="H75" s="380">
        <f t="shared" si="6"/>
        <v>4.5</v>
      </c>
      <c r="I75" s="381"/>
      <c r="J75" s="379">
        <f t="shared" si="7"/>
        <v>4.5</v>
      </c>
      <c r="K75" s="382"/>
      <c r="L75" s="383">
        <f t="shared" si="8"/>
        <v>4.5</v>
      </c>
      <c r="M75" s="375"/>
      <c r="N75" s="22" t="str">
        <f t="shared" si="9"/>
        <v>Juin</v>
      </c>
    </row>
    <row r="76" spans="1:14" s="23" customFormat="1" ht="18.75">
      <c r="A76" s="17">
        <v>69</v>
      </c>
      <c r="B76" s="430" t="s">
        <v>113</v>
      </c>
      <c r="C76" s="430" t="s">
        <v>847</v>
      </c>
      <c r="D76" s="18">
        <v>5.5</v>
      </c>
      <c r="E76" s="19"/>
      <c r="F76" s="20"/>
      <c r="G76" s="379">
        <f t="shared" si="5"/>
        <v>1.8333333333333333</v>
      </c>
      <c r="H76" s="380">
        <f t="shared" si="6"/>
        <v>5.5</v>
      </c>
      <c r="I76" s="381"/>
      <c r="J76" s="379">
        <f t="shared" si="7"/>
        <v>5.5</v>
      </c>
      <c r="K76" s="384"/>
      <c r="L76" s="383">
        <f t="shared" si="8"/>
        <v>5.5</v>
      </c>
      <c r="M76" s="375"/>
      <c r="N76" s="22" t="str">
        <f t="shared" si="9"/>
        <v>Juin</v>
      </c>
    </row>
    <row r="77" spans="1:14" s="23" customFormat="1" ht="18.75">
      <c r="A77" s="17">
        <v>70</v>
      </c>
      <c r="B77" s="430" t="s">
        <v>114</v>
      </c>
      <c r="C77" s="430" t="s">
        <v>27</v>
      </c>
      <c r="D77" s="18">
        <v>14.25</v>
      </c>
      <c r="E77" s="19"/>
      <c r="F77" s="20"/>
      <c r="G77" s="379">
        <f t="shared" si="5"/>
        <v>4.75</v>
      </c>
      <c r="H77" s="380">
        <f t="shared" si="6"/>
        <v>14.25</v>
      </c>
      <c r="I77" s="381"/>
      <c r="J77" s="379">
        <f t="shared" si="7"/>
        <v>14.25</v>
      </c>
      <c r="K77" s="382"/>
      <c r="L77" s="383">
        <f t="shared" si="8"/>
        <v>14.25</v>
      </c>
      <c r="M77" s="375"/>
      <c r="N77" s="22" t="str">
        <f t="shared" si="9"/>
        <v>Juin</v>
      </c>
    </row>
    <row r="78" spans="1:14" s="23" customFormat="1" ht="18.75">
      <c r="A78" s="17">
        <v>71</v>
      </c>
      <c r="B78" s="426" t="s">
        <v>115</v>
      </c>
      <c r="C78" s="426" t="s">
        <v>116</v>
      </c>
      <c r="D78" s="18">
        <v>5.5</v>
      </c>
      <c r="E78" s="19"/>
      <c r="F78" s="20"/>
      <c r="G78" s="379">
        <f t="shared" si="5"/>
        <v>1.8333333333333333</v>
      </c>
      <c r="H78" s="380">
        <f t="shared" si="6"/>
        <v>5.5</v>
      </c>
      <c r="I78" s="381"/>
      <c r="J78" s="379">
        <f t="shared" si="7"/>
        <v>5.5</v>
      </c>
      <c r="K78" s="382"/>
      <c r="L78" s="383">
        <f t="shared" si="8"/>
        <v>5.5</v>
      </c>
      <c r="M78" s="375"/>
      <c r="N78" s="22" t="str">
        <f t="shared" si="9"/>
        <v>Juin</v>
      </c>
    </row>
    <row r="79" spans="1:14" s="23" customFormat="1" ht="18.75">
      <c r="A79" s="17">
        <v>72</v>
      </c>
      <c r="B79" s="430" t="s">
        <v>848</v>
      </c>
      <c r="C79" s="430" t="s">
        <v>849</v>
      </c>
      <c r="D79" s="18">
        <v>14</v>
      </c>
      <c r="E79" s="19"/>
      <c r="F79" s="20"/>
      <c r="G79" s="379">
        <f t="shared" si="5"/>
        <v>4.666666666666667</v>
      </c>
      <c r="H79" s="380">
        <f t="shared" si="6"/>
        <v>14</v>
      </c>
      <c r="I79" s="381"/>
      <c r="J79" s="379">
        <f t="shared" si="7"/>
        <v>14</v>
      </c>
      <c r="K79" s="384"/>
      <c r="L79" s="383">
        <f t="shared" si="8"/>
        <v>14</v>
      </c>
      <c r="M79" s="375"/>
      <c r="N79" s="22" t="str">
        <f t="shared" si="9"/>
        <v>Juin</v>
      </c>
    </row>
    <row r="80" spans="1:14" s="23" customFormat="1" ht="18.75">
      <c r="A80" s="17">
        <v>73</v>
      </c>
      <c r="B80" s="423" t="s">
        <v>117</v>
      </c>
      <c r="C80" s="423" t="s">
        <v>293</v>
      </c>
      <c r="D80" s="18">
        <v>11</v>
      </c>
      <c r="E80" s="19"/>
      <c r="F80" s="20"/>
      <c r="G80" s="379">
        <f t="shared" si="5"/>
        <v>3.6666666666666665</v>
      </c>
      <c r="H80" s="380">
        <f t="shared" si="6"/>
        <v>11</v>
      </c>
      <c r="I80" s="381"/>
      <c r="J80" s="379">
        <f t="shared" si="7"/>
        <v>11</v>
      </c>
      <c r="K80" s="384"/>
      <c r="L80" s="383">
        <f t="shared" si="8"/>
        <v>11</v>
      </c>
      <c r="M80" s="375"/>
      <c r="N80" s="22" t="str">
        <f t="shared" si="9"/>
        <v>Juin</v>
      </c>
    </row>
    <row r="81" spans="1:14" s="23" customFormat="1" ht="18.75">
      <c r="A81" s="17">
        <v>74</v>
      </c>
      <c r="B81" s="423" t="s">
        <v>119</v>
      </c>
      <c r="C81" s="423" t="s">
        <v>850</v>
      </c>
      <c r="D81" s="18">
        <v>14.75</v>
      </c>
      <c r="E81" s="19"/>
      <c r="F81" s="20"/>
      <c r="G81" s="379">
        <f t="shared" si="5"/>
        <v>4.916666666666667</v>
      </c>
      <c r="H81" s="380">
        <f t="shared" si="6"/>
        <v>14.75</v>
      </c>
      <c r="I81" s="381"/>
      <c r="J81" s="379">
        <f t="shared" si="7"/>
        <v>14.75</v>
      </c>
      <c r="K81" s="382"/>
      <c r="L81" s="383">
        <f t="shared" si="8"/>
        <v>14.75</v>
      </c>
      <c r="M81" s="375"/>
      <c r="N81" s="22" t="str">
        <f t="shared" si="9"/>
        <v>Juin</v>
      </c>
    </row>
    <row r="82" spans="1:14" s="23" customFormat="1" ht="18.75">
      <c r="A82" s="17">
        <v>75</v>
      </c>
      <c r="B82" s="424" t="s">
        <v>119</v>
      </c>
      <c r="C82" s="424" t="s">
        <v>72</v>
      </c>
      <c r="D82" s="18">
        <v>14.75</v>
      </c>
      <c r="E82" s="19"/>
      <c r="F82" s="20"/>
      <c r="G82" s="379">
        <f t="shared" si="5"/>
        <v>4.916666666666667</v>
      </c>
      <c r="H82" s="380">
        <f t="shared" si="6"/>
        <v>14.75</v>
      </c>
      <c r="I82" s="381"/>
      <c r="J82" s="379">
        <f t="shared" si="7"/>
        <v>14.75</v>
      </c>
      <c r="K82" s="382"/>
      <c r="L82" s="383">
        <f t="shared" si="8"/>
        <v>14.75</v>
      </c>
      <c r="M82" s="375"/>
      <c r="N82" s="22" t="str">
        <f t="shared" si="9"/>
        <v>Juin</v>
      </c>
    </row>
    <row r="83" spans="1:14" s="23" customFormat="1" ht="18.75">
      <c r="A83" s="17">
        <v>76</v>
      </c>
      <c r="B83" s="424" t="s">
        <v>119</v>
      </c>
      <c r="C83" s="424" t="s">
        <v>851</v>
      </c>
      <c r="D83" s="18">
        <v>15.25</v>
      </c>
      <c r="E83" s="19"/>
      <c r="F83" s="20"/>
      <c r="G83" s="379">
        <f t="shared" si="5"/>
        <v>5.083333333333333</v>
      </c>
      <c r="H83" s="380">
        <f t="shared" si="6"/>
        <v>15.25</v>
      </c>
      <c r="I83" s="381"/>
      <c r="J83" s="379">
        <f t="shared" si="7"/>
        <v>15.25</v>
      </c>
      <c r="K83" s="382"/>
      <c r="L83" s="383">
        <f t="shared" si="8"/>
        <v>15.25</v>
      </c>
      <c r="M83" s="375"/>
      <c r="N83" s="22" t="str">
        <f t="shared" si="9"/>
        <v>Juin</v>
      </c>
    </row>
    <row r="84" spans="1:14" s="23" customFormat="1" ht="18.75">
      <c r="A84" s="17">
        <v>77</v>
      </c>
      <c r="B84" s="417" t="s">
        <v>121</v>
      </c>
      <c r="C84" s="417" t="s">
        <v>852</v>
      </c>
      <c r="D84" s="18">
        <v>8.75</v>
      </c>
      <c r="E84" s="19"/>
      <c r="F84" s="20"/>
      <c r="G84" s="379">
        <f t="shared" si="5"/>
        <v>2.9166666666666665</v>
      </c>
      <c r="H84" s="380">
        <f t="shared" si="6"/>
        <v>8.75</v>
      </c>
      <c r="I84" s="381"/>
      <c r="J84" s="379">
        <f t="shared" si="7"/>
        <v>8.75</v>
      </c>
      <c r="K84" s="382"/>
      <c r="L84" s="383">
        <f t="shared" si="8"/>
        <v>8.75</v>
      </c>
      <c r="M84" s="375"/>
      <c r="N84" s="22" t="str">
        <f t="shared" si="9"/>
        <v>Juin</v>
      </c>
    </row>
    <row r="85" spans="1:14" s="23" customFormat="1" ht="18.75">
      <c r="A85" s="17">
        <v>78</v>
      </c>
      <c r="B85" s="426" t="s">
        <v>123</v>
      </c>
      <c r="C85" s="426" t="s">
        <v>707</v>
      </c>
      <c r="D85" s="18">
        <v>17.75</v>
      </c>
      <c r="E85" s="19"/>
      <c r="F85" s="20"/>
      <c r="G85" s="379">
        <f t="shared" si="5"/>
        <v>5.916666666666667</v>
      </c>
      <c r="H85" s="380">
        <f t="shared" si="6"/>
        <v>17.75</v>
      </c>
      <c r="I85" s="381"/>
      <c r="J85" s="379">
        <f t="shared" si="7"/>
        <v>17.75</v>
      </c>
      <c r="K85" s="384"/>
      <c r="L85" s="383">
        <f t="shared" si="8"/>
        <v>17.75</v>
      </c>
      <c r="M85" s="375"/>
      <c r="N85" s="22" t="str">
        <f t="shared" si="9"/>
        <v>Juin</v>
      </c>
    </row>
    <row r="86" spans="1:14" s="23" customFormat="1" ht="18.75">
      <c r="A86" s="17">
        <v>79</v>
      </c>
      <c r="B86" s="424" t="s">
        <v>124</v>
      </c>
      <c r="C86" s="424" t="s">
        <v>853</v>
      </c>
      <c r="D86" s="18">
        <v>12.25</v>
      </c>
      <c r="E86" s="19"/>
      <c r="F86" s="20"/>
      <c r="G86" s="379">
        <f t="shared" si="5"/>
        <v>4.083333333333333</v>
      </c>
      <c r="H86" s="380">
        <f t="shared" si="6"/>
        <v>12.25</v>
      </c>
      <c r="I86" s="381"/>
      <c r="J86" s="379">
        <f t="shared" si="7"/>
        <v>12.25</v>
      </c>
      <c r="K86" s="382"/>
      <c r="L86" s="383">
        <f t="shared" si="8"/>
        <v>12.25</v>
      </c>
      <c r="M86" s="375"/>
      <c r="N86" s="22" t="str">
        <f t="shared" si="9"/>
        <v>Juin</v>
      </c>
    </row>
    <row r="87" spans="1:14" s="23" customFormat="1" ht="18.75">
      <c r="A87" s="17">
        <v>80</v>
      </c>
      <c r="B87" s="424" t="s">
        <v>124</v>
      </c>
      <c r="C87" s="424" t="s">
        <v>125</v>
      </c>
      <c r="D87" s="18">
        <v>11</v>
      </c>
      <c r="E87" s="19"/>
      <c r="F87" s="20"/>
      <c r="G87" s="379">
        <f t="shared" si="5"/>
        <v>3.6666666666666665</v>
      </c>
      <c r="H87" s="380">
        <f t="shared" si="6"/>
        <v>11</v>
      </c>
      <c r="I87" s="381"/>
      <c r="J87" s="379">
        <f t="shared" si="7"/>
        <v>11</v>
      </c>
      <c r="K87" s="382"/>
      <c r="L87" s="383">
        <f t="shared" si="8"/>
        <v>11</v>
      </c>
      <c r="M87" s="375"/>
      <c r="N87" s="22" t="str">
        <f t="shared" si="9"/>
        <v>Juin</v>
      </c>
    </row>
    <row r="88" spans="1:14" s="23" customFormat="1" ht="18.75">
      <c r="A88" s="17">
        <v>81</v>
      </c>
      <c r="B88" s="424" t="s">
        <v>126</v>
      </c>
      <c r="C88" s="424" t="s">
        <v>127</v>
      </c>
      <c r="D88" s="18">
        <v>3.75</v>
      </c>
      <c r="E88" s="19"/>
      <c r="F88" s="20"/>
      <c r="G88" s="379">
        <f t="shared" si="5"/>
        <v>1.25</v>
      </c>
      <c r="H88" s="380">
        <f t="shared" si="6"/>
        <v>3.75</v>
      </c>
      <c r="I88" s="381"/>
      <c r="J88" s="379">
        <f t="shared" si="7"/>
        <v>3.75</v>
      </c>
      <c r="K88" s="382"/>
      <c r="L88" s="383">
        <f t="shared" si="8"/>
        <v>3.75</v>
      </c>
      <c r="M88" s="375"/>
      <c r="N88" s="22" t="str">
        <f t="shared" si="9"/>
        <v>Juin</v>
      </c>
    </row>
    <row r="89" spans="1:14" s="23" customFormat="1" ht="18.75">
      <c r="A89" s="17">
        <v>82</v>
      </c>
      <c r="B89" s="424" t="s">
        <v>128</v>
      </c>
      <c r="C89" s="424" t="s">
        <v>129</v>
      </c>
      <c r="D89" s="18">
        <v>11.25</v>
      </c>
      <c r="E89" s="19"/>
      <c r="F89" s="20"/>
      <c r="G89" s="379">
        <f t="shared" si="5"/>
        <v>3.75</v>
      </c>
      <c r="H89" s="380">
        <f t="shared" si="6"/>
        <v>11.25</v>
      </c>
      <c r="I89" s="381"/>
      <c r="J89" s="379">
        <f t="shared" si="7"/>
        <v>11.25</v>
      </c>
      <c r="K89" s="384"/>
      <c r="L89" s="383">
        <f t="shared" si="8"/>
        <v>11.25</v>
      </c>
      <c r="M89" s="375"/>
      <c r="N89" s="22" t="str">
        <f t="shared" si="9"/>
        <v>Juin</v>
      </c>
    </row>
    <row r="90" spans="1:14" s="23" customFormat="1" ht="18.75">
      <c r="A90" s="17">
        <v>83</v>
      </c>
      <c r="B90" s="424" t="s">
        <v>128</v>
      </c>
      <c r="C90" s="424" t="s">
        <v>130</v>
      </c>
      <c r="D90" s="18">
        <v>12.75</v>
      </c>
      <c r="E90" s="19"/>
      <c r="F90" s="20"/>
      <c r="G90" s="379">
        <f t="shared" si="5"/>
        <v>4.25</v>
      </c>
      <c r="H90" s="380">
        <f t="shared" si="6"/>
        <v>12.75</v>
      </c>
      <c r="I90" s="381"/>
      <c r="J90" s="379">
        <f t="shared" si="7"/>
        <v>12.75</v>
      </c>
      <c r="K90" s="382"/>
      <c r="L90" s="383">
        <f t="shared" si="8"/>
        <v>12.75</v>
      </c>
      <c r="M90" s="375"/>
      <c r="N90" s="22" t="str">
        <f t="shared" si="9"/>
        <v>Juin</v>
      </c>
    </row>
    <row r="91" spans="1:14" s="23" customFormat="1" ht="18.75">
      <c r="A91" s="17">
        <v>84</v>
      </c>
      <c r="B91" s="423" t="s">
        <v>131</v>
      </c>
      <c r="C91" s="423" t="s">
        <v>841</v>
      </c>
      <c r="D91" s="18">
        <v>11.25</v>
      </c>
      <c r="E91" s="19"/>
      <c r="F91" s="20"/>
      <c r="G91" s="379">
        <f t="shared" si="5"/>
        <v>3.75</v>
      </c>
      <c r="H91" s="380">
        <f t="shared" si="6"/>
        <v>11.25</v>
      </c>
      <c r="I91" s="381"/>
      <c r="J91" s="379">
        <f t="shared" si="7"/>
        <v>11.25</v>
      </c>
      <c r="K91" s="382"/>
      <c r="L91" s="383">
        <f t="shared" si="8"/>
        <v>11.25</v>
      </c>
      <c r="M91" s="375"/>
      <c r="N91" s="22" t="str">
        <f t="shared" si="9"/>
        <v>Juin</v>
      </c>
    </row>
    <row r="92" spans="1:14" s="23" customFormat="1" ht="18.75">
      <c r="A92" s="17">
        <v>85</v>
      </c>
      <c r="B92" s="417" t="s">
        <v>854</v>
      </c>
      <c r="C92" s="417" t="s">
        <v>855</v>
      </c>
      <c r="D92" s="18">
        <v>3</v>
      </c>
      <c r="E92" s="19"/>
      <c r="F92" s="20"/>
      <c r="G92" s="379">
        <f t="shared" si="5"/>
        <v>1</v>
      </c>
      <c r="H92" s="380">
        <f t="shared" si="6"/>
        <v>3</v>
      </c>
      <c r="I92" s="381"/>
      <c r="J92" s="379">
        <f t="shared" si="7"/>
        <v>3</v>
      </c>
      <c r="K92" s="382"/>
      <c r="L92" s="383">
        <f t="shared" si="8"/>
        <v>3</v>
      </c>
      <c r="M92" s="375"/>
      <c r="N92" s="22" t="str">
        <f t="shared" si="9"/>
        <v>Juin</v>
      </c>
    </row>
    <row r="93" spans="1:14" s="23" customFormat="1" ht="18.75">
      <c r="A93" s="17">
        <v>86</v>
      </c>
      <c r="B93" s="431" t="s">
        <v>133</v>
      </c>
      <c r="C93" s="431" t="s">
        <v>148</v>
      </c>
      <c r="D93" s="18">
        <v>2</v>
      </c>
      <c r="E93" s="19"/>
      <c r="F93" s="20"/>
      <c r="G93" s="379">
        <f t="shared" si="5"/>
        <v>0.66666666666666663</v>
      </c>
      <c r="H93" s="380">
        <f t="shared" si="6"/>
        <v>2</v>
      </c>
      <c r="I93" s="381"/>
      <c r="J93" s="379">
        <f t="shared" si="7"/>
        <v>2</v>
      </c>
      <c r="K93" s="382"/>
      <c r="L93" s="383">
        <f t="shared" si="8"/>
        <v>2</v>
      </c>
      <c r="M93" s="375"/>
      <c r="N93" s="22" t="str">
        <f t="shared" si="9"/>
        <v>Juin</v>
      </c>
    </row>
    <row r="94" spans="1:14" s="23" customFormat="1" ht="18.75">
      <c r="A94" s="17">
        <v>87</v>
      </c>
      <c r="B94" s="423" t="s">
        <v>135</v>
      </c>
      <c r="C94" s="423" t="s">
        <v>136</v>
      </c>
      <c r="D94" s="18">
        <v>15.25</v>
      </c>
      <c r="E94" s="19"/>
      <c r="F94" s="20"/>
      <c r="G94" s="379">
        <f t="shared" si="5"/>
        <v>5.083333333333333</v>
      </c>
      <c r="H94" s="380">
        <f t="shared" si="6"/>
        <v>15.25</v>
      </c>
      <c r="I94" s="381"/>
      <c r="J94" s="379">
        <f t="shared" si="7"/>
        <v>15.25</v>
      </c>
      <c r="K94" s="382"/>
      <c r="L94" s="383">
        <f t="shared" si="8"/>
        <v>15.25</v>
      </c>
      <c r="M94" s="375"/>
      <c r="N94" s="22" t="str">
        <f t="shared" si="9"/>
        <v>Juin</v>
      </c>
    </row>
    <row r="95" spans="1:14" s="23" customFormat="1" ht="18.75">
      <c r="A95" s="17">
        <v>88</v>
      </c>
      <c r="B95" s="426" t="s">
        <v>137</v>
      </c>
      <c r="C95" s="426" t="s">
        <v>138</v>
      </c>
      <c r="D95" s="18">
        <v>1.25</v>
      </c>
      <c r="E95" s="19"/>
      <c r="F95" s="20"/>
      <c r="G95" s="379">
        <f t="shared" si="5"/>
        <v>0.41666666666666669</v>
      </c>
      <c r="H95" s="380">
        <f t="shared" si="6"/>
        <v>1.25</v>
      </c>
      <c r="I95" s="381"/>
      <c r="J95" s="379">
        <f t="shared" si="7"/>
        <v>1.25</v>
      </c>
      <c r="K95" s="382"/>
      <c r="L95" s="383">
        <f t="shared" si="8"/>
        <v>1.25</v>
      </c>
      <c r="M95" s="375"/>
      <c r="N95" s="22" t="str">
        <f t="shared" si="9"/>
        <v>Juin</v>
      </c>
    </row>
    <row r="96" spans="1:14" s="23" customFormat="1" ht="18.75">
      <c r="A96" s="17">
        <v>89</v>
      </c>
      <c r="B96" s="423" t="s">
        <v>856</v>
      </c>
      <c r="C96" s="423" t="s">
        <v>857</v>
      </c>
      <c r="D96" s="18">
        <v>14.75</v>
      </c>
      <c r="E96" s="19"/>
      <c r="F96" s="20"/>
      <c r="G96" s="379">
        <f t="shared" si="5"/>
        <v>4.916666666666667</v>
      </c>
      <c r="H96" s="380">
        <f t="shared" si="6"/>
        <v>14.75</v>
      </c>
      <c r="I96" s="381"/>
      <c r="J96" s="379">
        <f t="shared" si="7"/>
        <v>14.75</v>
      </c>
      <c r="K96" s="382"/>
      <c r="L96" s="383">
        <f t="shared" si="8"/>
        <v>14.75</v>
      </c>
      <c r="M96" s="375"/>
      <c r="N96" s="22" t="str">
        <f t="shared" si="9"/>
        <v>Juin</v>
      </c>
    </row>
    <row r="97" spans="1:14" s="23" customFormat="1" ht="18.75">
      <c r="A97" s="17">
        <v>90</v>
      </c>
      <c r="B97" s="424" t="s">
        <v>139</v>
      </c>
      <c r="C97" s="424" t="s">
        <v>671</v>
      </c>
      <c r="D97" s="18">
        <v>13</v>
      </c>
      <c r="E97" s="19"/>
      <c r="F97" s="20"/>
      <c r="G97" s="379">
        <f t="shared" si="5"/>
        <v>4.333333333333333</v>
      </c>
      <c r="H97" s="380">
        <f t="shared" si="6"/>
        <v>13</v>
      </c>
      <c r="I97" s="381"/>
      <c r="J97" s="379">
        <f t="shared" si="7"/>
        <v>13</v>
      </c>
      <c r="K97" s="382"/>
      <c r="L97" s="383">
        <f t="shared" si="8"/>
        <v>13</v>
      </c>
      <c r="M97" s="375"/>
      <c r="N97" s="22" t="str">
        <f t="shared" si="9"/>
        <v>Juin</v>
      </c>
    </row>
    <row r="98" spans="1:14" s="23" customFormat="1" ht="18.75">
      <c r="A98" s="17">
        <v>91</v>
      </c>
      <c r="B98" s="426" t="s">
        <v>140</v>
      </c>
      <c r="C98" s="426" t="s">
        <v>141</v>
      </c>
      <c r="D98" s="18">
        <v>12.75</v>
      </c>
      <c r="E98" s="19"/>
      <c r="F98" s="20"/>
      <c r="G98" s="379">
        <f t="shared" si="5"/>
        <v>4.25</v>
      </c>
      <c r="H98" s="380">
        <f t="shared" si="6"/>
        <v>12.75</v>
      </c>
      <c r="I98" s="381"/>
      <c r="J98" s="379">
        <f t="shared" si="7"/>
        <v>12.75</v>
      </c>
      <c r="K98" s="382"/>
      <c r="L98" s="383">
        <f t="shared" si="8"/>
        <v>12.75</v>
      </c>
      <c r="M98" s="375"/>
      <c r="N98" s="22" t="str">
        <f t="shared" si="9"/>
        <v>Juin</v>
      </c>
    </row>
    <row r="99" spans="1:14" s="23" customFormat="1" ht="18.75">
      <c r="A99" s="17">
        <v>92</v>
      </c>
      <c r="B99" s="432" t="s">
        <v>142</v>
      </c>
      <c r="C99" s="432" t="s">
        <v>172</v>
      </c>
      <c r="D99" s="25">
        <v>10.25</v>
      </c>
      <c r="E99" s="19"/>
      <c r="F99" s="20"/>
      <c r="G99" s="379">
        <f t="shared" si="5"/>
        <v>3.4166666666666665</v>
      </c>
      <c r="H99" s="380">
        <f t="shared" si="6"/>
        <v>10.25</v>
      </c>
      <c r="I99" s="381"/>
      <c r="J99" s="379">
        <f t="shared" si="7"/>
        <v>10.25</v>
      </c>
      <c r="K99" s="382"/>
      <c r="L99" s="383">
        <f t="shared" si="8"/>
        <v>10.25</v>
      </c>
      <c r="M99" s="375"/>
      <c r="N99" s="22" t="str">
        <f t="shared" si="9"/>
        <v>Juin</v>
      </c>
    </row>
    <row r="100" spans="1:14" s="23" customFormat="1" ht="18.75">
      <c r="A100" s="17">
        <v>93</v>
      </c>
      <c r="B100" s="423" t="s">
        <v>144</v>
      </c>
      <c r="C100" s="423" t="s">
        <v>145</v>
      </c>
      <c r="D100" s="25">
        <v>3.75</v>
      </c>
      <c r="E100" s="19"/>
      <c r="F100" s="20"/>
      <c r="G100" s="379">
        <f t="shared" si="5"/>
        <v>1.25</v>
      </c>
      <c r="H100" s="380">
        <f t="shared" si="6"/>
        <v>3.75</v>
      </c>
      <c r="I100" s="381"/>
      <c r="J100" s="379">
        <f t="shared" si="7"/>
        <v>3.75</v>
      </c>
      <c r="K100" s="384"/>
      <c r="L100" s="383">
        <f t="shared" si="8"/>
        <v>3.75</v>
      </c>
      <c r="M100" s="375"/>
      <c r="N100" s="22" t="str">
        <f t="shared" si="9"/>
        <v>Juin</v>
      </c>
    </row>
    <row r="101" spans="1:14" s="23" customFormat="1" ht="18.75">
      <c r="A101" s="17">
        <v>94</v>
      </c>
      <c r="B101" s="423" t="s">
        <v>146</v>
      </c>
      <c r="C101" s="423" t="s">
        <v>147</v>
      </c>
      <c r="D101" s="25">
        <v>12.75</v>
      </c>
      <c r="E101" s="19"/>
      <c r="F101" s="20"/>
      <c r="G101" s="379">
        <f t="shared" si="5"/>
        <v>4.25</v>
      </c>
      <c r="H101" s="380">
        <f t="shared" si="6"/>
        <v>12.75</v>
      </c>
      <c r="I101" s="381"/>
      <c r="J101" s="379">
        <f t="shared" si="7"/>
        <v>12.75</v>
      </c>
      <c r="K101" s="382"/>
      <c r="L101" s="383">
        <f t="shared" si="8"/>
        <v>12.75</v>
      </c>
      <c r="M101" s="375"/>
      <c r="N101" s="22" t="str">
        <f t="shared" si="9"/>
        <v>Juin</v>
      </c>
    </row>
    <row r="102" spans="1:14" s="23" customFormat="1" ht="18.75">
      <c r="A102" s="17">
        <v>95</v>
      </c>
      <c r="B102" s="424" t="s">
        <v>146</v>
      </c>
      <c r="C102" s="424" t="s">
        <v>148</v>
      </c>
      <c r="D102" s="25">
        <v>16.75</v>
      </c>
      <c r="E102" s="19"/>
      <c r="F102" s="20"/>
      <c r="G102" s="379">
        <f t="shared" si="5"/>
        <v>5.583333333333333</v>
      </c>
      <c r="H102" s="380">
        <f t="shared" si="6"/>
        <v>16.75</v>
      </c>
      <c r="I102" s="381"/>
      <c r="J102" s="379">
        <f t="shared" si="7"/>
        <v>16.75</v>
      </c>
      <c r="K102" s="382"/>
      <c r="L102" s="383">
        <f t="shared" si="8"/>
        <v>16.75</v>
      </c>
      <c r="M102" s="375"/>
      <c r="N102" s="22" t="str">
        <f t="shared" si="9"/>
        <v>Juin</v>
      </c>
    </row>
    <row r="103" spans="1:14" s="23" customFormat="1" ht="18.75">
      <c r="A103" s="17">
        <v>96</v>
      </c>
      <c r="B103" s="417" t="s">
        <v>149</v>
      </c>
      <c r="C103" s="417" t="s">
        <v>858</v>
      </c>
      <c r="D103" s="25">
        <v>1.75</v>
      </c>
      <c r="E103" s="19"/>
      <c r="F103" s="20"/>
      <c r="G103" s="379">
        <f t="shared" si="5"/>
        <v>0.58333333333333337</v>
      </c>
      <c r="H103" s="380">
        <f t="shared" si="6"/>
        <v>1.75</v>
      </c>
      <c r="I103" s="381"/>
      <c r="J103" s="379">
        <f t="shared" si="7"/>
        <v>1.75</v>
      </c>
      <c r="K103" s="384"/>
      <c r="L103" s="383">
        <f t="shared" si="8"/>
        <v>1.75</v>
      </c>
      <c r="M103" s="375"/>
      <c r="N103" s="22" t="str">
        <f t="shared" si="9"/>
        <v>Juin</v>
      </c>
    </row>
    <row r="104" spans="1:14" s="23" customFormat="1" ht="18.75">
      <c r="A104" s="17">
        <v>97</v>
      </c>
      <c r="B104" s="424" t="s">
        <v>150</v>
      </c>
      <c r="C104" s="424" t="s">
        <v>151</v>
      </c>
      <c r="D104" s="25">
        <v>11</v>
      </c>
      <c r="E104" s="19"/>
      <c r="F104" s="20"/>
      <c r="G104" s="379">
        <f t="shared" si="5"/>
        <v>3.6666666666666665</v>
      </c>
      <c r="H104" s="380">
        <f t="shared" si="6"/>
        <v>11</v>
      </c>
      <c r="I104" s="381"/>
      <c r="J104" s="379">
        <f t="shared" si="7"/>
        <v>11</v>
      </c>
      <c r="K104" s="382"/>
      <c r="L104" s="383">
        <f t="shared" si="8"/>
        <v>11</v>
      </c>
      <c r="M104" s="375"/>
      <c r="N104" s="22" t="str">
        <f t="shared" si="9"/>
        <v>Juin</v>
      </c>
    </row>
    <row r="105" spans="1:14" s="23" customFormat="1" ht="18.75">
      <c r="A105" s="17">
        <v>98</v>
      </c>
      <c r="B105" s="424" t="s">
        <v>152</v>
      </c>
      <c r="C105" s="424" t="s">
        <v>67</v>
      </c>
      <c r="D105" s="25">
        <v>16.5</v>
      </c>
      <c r="E105" s="19"/>
      <c r="F105" s="20"/>
      <c r="G105" s="379">
        <f t="shared" si="5"/>
        <v>5.5</v>
      </c>
      <c r="H105" s="380">
        <f t="shared" si="6"/>
        <v>16.5</v>
      </c>
      <c r="I105" s="381"/>
      <c r="J105" s="379">
        <f t="shared" si="7"/>
        <v>16.5</v>
      </c>
      <c r="K105" s="384"/>
      <c r="L105" s="383">
        <f t="shared" si="8"/>
        <v>16.5</v>
      </c>
      <c r="M105" s="375"/>
      <c r="N105" s="22" t="str">
        <f t="shared" si="9"/>
        <v>Juin</v>
      </c>
    </row>
    <row r="106" spans="1:14" s="23" customFormat="1" ht="18.75">
      <c r="A106" s="17">
        <v>99</v>
      </c>
      <c r="B106" s="426" t="s">
        <v>153</v>
      </c>
      <c r="C106" s="426" t="s">
        <v>154</v>
      </c>
      <c r="D106" s="25">
        <v>14.5</v>
      </c>
      <c r="E106" s="19"/>
      <c r="F106" s="20"/>
      <c r="G106" s="379">
        <f t="shared" si="5"/>
        <v>4.833333333333333</v>
      </c>
      <c r="H106" s="380">
        <f t="shared" si="6"/>
        <v>14.5</v>
      </c>
      <c r="I106" s="381"/>
      <c r="J106" s="379">
        <f t="shared" si="7"/>
        <v>14.5</v>
      </c>
      <c r="K106" s="382"/>
      <c r="L106" s="383">
        <f t="shared" si="8"/>
        <v>14.5</v>
      </c>
      <c r="M106" s="375"/>
      <c r="N106" s="22" t="str">
        <f t="shared" si="9"/>
        <v>Juin</v>
      </c>
    </row>
    <row r="107" spans="1:14" s="23" customFormat="1" ht="18.75">
      <c r="A107" s="17">
        <v>100</v>
      </c>
      <c r="B107" s="424" t="s">
        <v>155</v>
      </c>
      <c r="C107" s="424" t="s">
        <v>156</v>
      </c>
      <c r="D107" s="357">
        <v>0</v>
      </c>
      <c r="E107" s="19"/>
      <c r="F107" s="20"/>
      <c r="G107" s="379">
        <f t="shared" si="5"/>
        <v>0</v>
      </c>
      <c r="H107" s="380">
        <f t="shared" si="6"/>
        <v>0</v>
      </c>
      <c r="I107" s="381"/>
      <c r="J107" s="379">
        <f t="shared" si="7"/>
        <v>0</v>
      </c>
      <c r="K107" s="384"/>
      <c r="L107" s="383">
        <f t="shared" si="8"/>
        <v>0</v>
      </c>
      <c r="M107" s="375"/>
      <c r="N107" s="22" t="str">
        <f t="shared" si="9"/>
        <v>Juin</v>
      </c>
    </row>
    <row r="108" spans="1:14" s="23" customFormat="1" ht="18.75">
      <c r="A108" s="17">
        <v>101</v>
      </c>
      <c r="B108" s="424" t="s">
        <v>157</v>
      </c>
      <c r="C108" s="424" t="s">
        <v>158</v>
      </c>
      <c r="D108" s="25">
        <v>15.25</v>
      </c>
      <c r="E108" s="19"/>
      <c r="F108" s="20"/>
      <c r="G108" s="379">
        <f t="shared" si="5"/>
        <v>5.083333333333333</v>
      </c>
      <c r="H108" s="380">
        <f t="shared" si="6"/>
        <v>15.25</v>
      </c>
      <c r="I108" s="381"/>
      <c r="J108" s="379">
        <f t="shared" si="7"/>
        <v>15.25</v>
      </c>
      <c r="K108" s="382"/>
      <c r="L108" s="383">
        <f t="shared" si="8"/>
        <v>15.25</v>
      </c>
      <c r="M108" s="375"/>
      <c r="N108" s="22" t="str">
        <f t="shared" si="9"/>
        <v>Juin</v>
      </c>
    </row>
    <row r="109" spans="1:14" s="23" customFormat="1" ht="18.75">
      <c r="A109" s="17">
        <v>102</v>
      </c>
      <c r="B109" s="417" t="s">
        <v>159</v>
      </c>
      <c r="C109" s="417" t="s">
        <v>859</v>
      </c>
      <c r="D109" s="355"/>
      <c r="E109" s="19"/>
      <c r="F109" s="20"/>
      <c r="G109" s="379">
        <f t="shared" si="5"/>
        <v>10</v>
      </c>
      <c r="H109" s="380">
        <f t="shared" si="6"/>
        <v>30</v>
      </c>
      <c r="I109" s="381"/>
      <c r="J109" s="379">
        <f t="shared" si="7"/>
        <v>30</v>
      </c>
      <c r="K109" s="384"/>
      <c r="L109" s="383">
        <f t="shared" si="8"/>
        <v>30</v>
      </c>
      <c r="M109" s="376">
        <v>30</v>
      </c>
      <c r="N109" s="22" t="str">
        <f t="shared" si="9"/>
        <v>Juin</v>
      </c>
    </row>
    <row r="110" spans="1:14" s="23" customFormat="1" ht="18.75">
      <c r="A110" s="17">
        <v>103</v>
      </c>
      <c r="B110" s="425" t="s">
        <v>860</v>
      </c>
      <c r="C110" s="425" t="s">
        <v>51</v>
      </c>
      <c r="D110" s="25">
        <v>16.25</v>
      </c>
      <c r="E110" s="19"/>
      <c r="F110" s="20"/>
      <c r="G110" s="379">
        <f t="shared" si="5"/>
        <v>5.416666666666667</v>
      </c>
      <c r="H110" s="380">
        <f t="shared" si="6"/>
        <v>16.25</v>
      </c>
      <c r="I110" s="381"/>
      <c r="J110" s="379">
        <f t="shared" si="7"/>
        <v>16.25</v>
      </c>
      <c r="K110" s="384"/>
      <c r="L110" s="383">
        <f t="shared" si="8"/>
        <v>16.25</v>
      </c>
      <c r="M110" s="375"/>
      <c r="N110" s="22" t="str">
        <f t="shared" si="9"/>
        <v>Juin</v>
      </c>
    </row>
    <row r="111" spans="1:14" s="23" customFormat="1" ht="18.75">
      <c r="A111" s="17">
        <v>104</v>
      </c>
      <c r="B111" s="423" t="s">
        <v>861</v>
      </c>
      <c r="C111" s="423" t="s">
        <v>161</v>
      </c>
      <c r="D111" s="25">
        <v>6.5</v>
      </c>
      <c r="E111" s="19"/>
      <c r="F111" s="20"/>
      <c r="G111" s="379">
        <f t="shared" si="5"/>
        <v>2.1666666666666665</v>
      </c>
      <c r="H111" s="380">
        <f t="shared" si="6"/>
        <v>6.5</v>
      </c>
      <c r="I111" s="381"/>
      <c r="J111" s="379">
        <f t="shared" si="7"/>
        <v>6.5</v>
      </c>
      <c r="K111" s="382"/>
      <c r="L111" s="383">
        <f t="shared" si="8"/>
        <v>6.5</v>
      </c>
      <c r="M111" s="375"/>
      <c r="N111" s="22" t="str">
        <f t="shared" si="9"/>
        <v>Juin</v>
      </c>
    </row>
    <row r="112" spans="1:14" s="23" customFormat="1" ht="18.75">
      <c r="A112" s="17">
        <v>105</v>
      </c>
      <c r="B112" s="426" t="s">
        <v>162</v>
      </c>
      <c r="C112" s="426" t="s">
        <v>862</v>
      </c>
      <c r="D112" s="18">
        <v>5.25</v>
      </c>
      <c r="E112" s="19"/>
      <c r="F112" s="20"/>
      <c r="G112" s="379">
        <f t="shared" si="5"/>
        <v>1.75</v>
      </c>
      <c r="H112" s="380">
        <f t="shared" si="6"/>
        <v>5.25</v>
      </c>
      <c r="I112" s="381"/>
      <c r="J112" s="379">
        <f t="shared" si="7"/>
        <v>5.25</v>
      </c>
      <c r="K112" s="384"/>
      <c r="L112" s="383">
        <f t="shared" si="8"/>
        <v>5.25</v>
      </c>
      <c r="M112" s="375"/>
      <c r="N112" s="22" t="str">
        <f t="shared" si="9"/>
        <v>Juin</v>
      </c>
    </row>
    <row r="113" spans="1:14" s="23" customFormat="1" ht="18.75">
      <c r="A113" s="17">
        <v>106</v>
      </c>
      <c r="B113" s="424" t="s">
        <v>163</v>
      </c>
      <c r="C113" s="424" t="s">
        <v>164</v>
      </c>
      <c r="D113" s="25">
        <v>16.5</v>
      </c>
      <c r="E113" s="19"/>
      <c r="F113" s="20"/>
      <c r="G113" s="379">
        <f t="shared" si="5"/>
        <v>5.5</v>
      </c>
      <c r="H113" s="380">
        <f t="shared" si="6"/>
        <v>16.5</v>
      </c>
      <c r="I113" s="381"/>
      <c r="J113" s="379">
        <f t="shared" si="7"/>
        <v>16.5</v>
      </c>
      <c r="K113" s="382"/>
      <c r="L113" s="383">
        <f t="shared" si="8"/>
        <v>16.5</v>
      </c>
      <c r="M113" s="375"/>
      <c r="N113" s="22" t="str">
        <f t="shared" si="9"/>
        <v>Juin</v>
      </c>
    </row>
    <row r="114" spans="1:14" s="23" customFormat="1" ht="18.75">
      <c r="A114" s="17">
        <v>107</v>
      </c>
      <c r="B114" s="440" t="s">
        <v>165</v>
      </c>
      <c r="C114" s="440" t="s">
        <v>863</v>
      </c>
      <c r="D114" s="18">
        <v>10.5</v>
      </c>
      <c r="E114" s="19"/>
      <c r="F114" s="20"/>
      <c r="G114" s="379">
        <f t="shared" si="5"/>
        <v>3.5</v>
      </c>
      <c r="H114" s="380">
        <f t="shared" si="6"/>
        <v>10.5</v>
      </c>
      <c r="I114" s="381"/>
      <c r="J114" s="379">
        <f t="shared" si="7"/>
        <v>10.5</v>
      </c>
      <c r="K114" s="382"/>
      <c r="L114" s="383">
        <f t="shared" si="8"/>
        <v>10.5</v>
      </c>
      <c r="M114" s="375"/>
      <c r="N114" s="22" t="str">
        <f t="shared" si="9"/>
        <v>Juin</v>
      </c>
    </row>
    <row r="115" spans="1:14" s="23" customFormat="1" ht="18.75">
      <c r="A115" s="17">
        <v>108</v>
      </c>
      <c r="B115" s="424" t="s">
        <v>167</v>
      </c>
      <c r="C115" s="424" t="s">
        <v>303</v>
      </c>
      <c r="D115" s="18">
        <v>12.75</v>
      </c>
      <c r="E115" s="19"/>
      <c r="F115" s="20"/>
      <c r="G115" s="379">
        <f t="shared" si="5"/>
        <v>4.25</v>
      </c>
      <c r="H115" s="380">
        <f t="shared" si="6"/>
        <v>12.75</v>
      </c>
      <c r="I115" s="381"/>
      <c r="J115" s="379">
        <f t="shared" si="7"/>
        <v>12.75</v>
      </c>
      <c r="K115" s="382"/>
      <c r="L115" s="383">
        <f t="shared" si="8"/>
        <v>12.75</v>
      </c>
      <c r="M115" s="375"/>
      <c r="N115" s="22" t="str">
        <f t="shared" si="9"/>
        <v>Juin</v>
      </c>
    </row>
    <row r="116" spans="1:14" s="23" customFormat="1" ht="18.75">
      <c r="A116" s="17">
        <v>109</v>
      </c>
      <c r="B116" s="424" t="s">
        <v>168</v>
      </c>
      <c r="C116" s="424" t="s">
        <v>169</v>
      </c>
      <c r="D116" s="18">
        <v>18</v>
      </c>
      <c r="E116" s="19"/>
      <c r="F116" s="20"/>
      <c r="G116" s="379">
        <f t="shared" si="5"/>
        <v>6</v>
      </c>
      <c r="H116" s="380">
        <f t="shared" si="6"/>
        <v>18</v>
      </c>
      <c r="I116" s="381"/>
      <c r="J116" s="379">
        <f t="shared" si="7"/>
        <v>18</v>
      </c>
      <c r="K116" s="382"/>
      <c r="L116" s="383">
        <f t="shared" si="8"/>
        <v>18</v>
      </c>
      <c r="M116" s="375"/>
      <c r="N116" s="22" t="str">
        <f t="shared" si="9"/>
        <v>Juin</v>
      </c>
    </row>
    <row r="117" spans="1:14" s="23" customFormat="1" ht="18.75">
      <c r="A117" s="17">
        <v>110</v>
      </c>
      <c r="B117" s="424" t="s">
        <v>864</v>
      </c>
      <c r="C117" s="424" t="s">
        <v>865</v>
      </c>
      <c r="D117" s="18">
        <v>10</v>
      </c>
      <c r="E117" s="19"/>
      <c r="F117" s="20"/>
      <c r="G117" s="379">
        <f t="shared" si="5"/>
        <v>3.3333333333333335</v>
      </c>
      <c r="H117" s="380">
        <f t="shared" si="6"/>
        <v>10</v>
      </c>
      <c r="I117" s="381"/>
      <c r="J117" s="379">
        <f t="shared" si="7"/>
        <v>10</v>
      </c>
      <c r="K117" s="382"/>
      <c r="L117" s="383">
        <f t="shared" si="8"/>
        <v>10</v>
      </c>
      <c r="M117" s="375"/>
      <c r="N117" s="22" t="str">
        <f t="shared" si="9"/>
        <v>Juin</v>
      </c>
    </row>
    <row r="118" spans="1:14" s="23" customFormat="1" ht="18.75">
      <c r="A118" s="17">
        <v>111</v>
      </c>
      <c r="B118" s="424" t="s">
        <v>866</v>
      </c>
      <c r="C118" s="424" t="s">
        <v>170</v>
      </c>
      <c r="D118" s="18">
        <v>5</v>
      </c>
      <c r="E118" s="19"/>
      <c r="F118" s="20"/>
      <c r="G118" s="379">
        <f t="shared" si="5"/>
        <v>1.6666666666666667</v>
      </c>
      <c r="H118" s="380">
        <f t="shared" si="6"/>
        <v>5</v>
      </c>
      <c r="I118" s="381"/>
      <c r="J118" s="379">
        <f t="shared" si="7"/>
        <v>5</v>
      </c>
      <c r="K118" s="382"/>
      <c r="L118" s="383">
        <f t="shared" si="8"/>
        <v>5</v>
      </c>
      <c r="M118" s="375"/>
      <c r="N118" s="22" t="str">
        <f t="shared" si="9"/>
        <v>Juin</v>
      </c>
    </row>
    <row r="119" spans="1:14" s="23" customFormat="1" ht="18.75">
      <c r="A119" s="17">
        <v>112</v>
      </c>
      <c r="B119" s="424" t="s">
        <v>171</v>
      </c>
      <c r="C119" s="424" t="s">
        <v>172</v>
      </c>
      <c r="D119" s="18">
        <v>13.75</v>
      </c>
      <c r="E119" s="19"/>
      <c r="F119" s="20"/>
      <c r="G119" s="379">
        <f t="shared" si="5"/>
        <v>4.583333333333333</v>
      </c>
      <c r="H119" s="380">
        <f t="shared" si="6"/>
        <v>13.75</v>
      </c>
      <c r="I119" s="381"/>
      <c r="J119" s="379">
        <f t="shared" si="7"/>
        <v>13.75</v>
      </c>
      <c r="K119" s="382"/>
      <c r="L119" s="383">
        <f t="shared" si="8"/>
        <v>13.75</v>
      </c>
      <c r="M119" s="375"/>
      <c r="N119" s="22" t="str">
        <f t="shared" si="9"/>
        <v>Juin</v>
      </c>
    </row>
    <row r="120" spans="1:14" s="23" customFormat="1" ht="18.75">
      <c r="A120" s="17">
        <v>113</v>
      </c>
      <c r="B120" s="424" t="s">
        <v>173</v>
      </c>
      <c r="C120" s="424" t="s">
        <v>174</v>
      </c>
      <c r="D120" s="18">
        <v>11</v>
      </c>
      <c r="E120" s="19"/>
      <c r="F120" s="20"/>
      <c r="G120" s="379">
        <f t="shared" si="5"/>
        <v>3.6666666666666665</v>
      </c>
      <c r="H120" s="380">
        <f t="shared" si="6"/>
        <v>11</v>
      </c>
      <c r="I120" s="381"/>
      <c r="J120" s="379">
        <f t="shared" si="7"/>
        <v>11</v>
      </c>
      <c r="K120" s="382"/>
      <c r="L120" s="383">
        <f t="shared" si="8"/>
        <v>11</v>
      </c>
      <c r="M120" s="375"/>
      <c r="N120" s="22" t="str">
        <f t="shared" si="9"/>
        <v>Juin</v>
      </c>
    </row>
    <row r="121" spans="1:14" s="23" customFormat="1" ht="18.75">
      <c r="A121" s="17">
        <v>114</v>
      </c>
      <c r="B121" s="424" t="s">
        <v>175</v>
      </c>
      <c r="C121" s="424" t="s">
        <v>867</v>
      </c>
      <c r="D121" s="355"/>
      <c r="E121" s="19"/>
      <c r="F121" s="20"/>
      <c r="G121" s="379">
        <f t="shared" si="5"/>
        <v>10.166666666666666</v>
      </c>
      <c r="H121" s="380">
        <f t="shared" si="6"/>
        <v>30.5</v>
      </c>
      <c r="I121" s="381"/>
      <c r="J121" s="379">
        <f t="shared" si="7"/>
        <v>30.5</v>
      </c>
      <c r="K121" s="382"/>
      <c r="L121" s="383">
        <f t="shared" si="8"/>
        <v>30.5</v>
      </c>
      <c r="M121" s="376">
        <v>30.5</v>
      </c>
      <c r="N121" s="22" t="str">
        <f t="shared" si="9"/>
        <v>Juin</v>
      </c>
    </row>
    <row r="122" spans="1:14" s="23" customFormat="1" ht="18.75">
      <c r="A122" s="17">
        <v>115</v>
      </c>
      <c r="B122" s="424" t="s">
        <v>176</v>
      </c>
      <c r="C122" s="424" t="s">
        <v>177</v>
      </c>
      <c r="D122" s="18">
        <v>7.25</v>
      </c>
      <c r="E122" s="19"/>
      <c r="F122" s="20"/>
      <c r="G122" s="379">
        <f t="shared" si="5"/>
        <v>2.4166666666666665</v>
      </c>
      <c r="H122" s="380">
        <f t="shared" si="6"/>
        <v>7.25</v>
      </c>
      <c r="I122" s="381"/>
      <c r="J122" s="379">
        <f t="shared" si="7"/>
        <v>7.25</v>
      </c>
      <c r="K122" s="384"/>
      <c r="L122" s="383">
        <f t="shared" si="8"/>
        <v>7.25</v>
      </c>
      <c r="M122" s="375"/>
      <c r="N122" s="22" t="str">
        <f t="shared" si="9"/>
        <v>Juin</v>
      </c>
    </row>
    <row r="123" spans="1:14" s="23" customFormat="1" ht="18.75">
      <c r="A123" s="17">
        <v>116</v>
      </c>
      <c r="B123" s="417" t="s">
        <v>178</v>
      </c>
      <c r="C123" s="417" t="s">
        <v>43</v>
      </c>
      <c r="D123" s="18">
        <v>2</v>
      </c>
      <c r="E123" s="19"/>
      <c r="F123" s="20"/>
      <c r="G123" s="379">
        <f t="shared" si="5"/>
        <v>0.66666666666666663</v>
      </c>
      <c r="H123" s="380">
        <f t="shared" si="6"/>
        <v>2</v>
      </c>
      <c r="I123" s="381"/>
      <c r="J123" s="379">
        <f t="shared" si="7"/>
        <v>2</v>
      </c>
      <c r="K123" s="384"/>
      <c r="L123" s="383">
        <f t="shared" si="8"/>
        <v>2</v>
      </c>
      <c r="M123" s="375"/>
      <c r="N123" s="22" t="str">
        <f t="shared" si="9"/>
        <v>Juin</v>
      </c>
    </row>
    <row r="124" spans="1:14" s="23" customFormat="1" ht="18.75">
      <c r="A124" s="17">
        <v>117</v>
      </c>
      <c r="B124" s="424" t="s">
        <v>179</v>
      </c>
      <c r="C124" s="424" t="s">
        <v>180</v>
      </c>
      <c r="D124" s="18">
        <v>5.75</v>
      </c>
      <c r="E124" s="19"/>
      <c r="F124" s="20"/>
      <c r="G124" s="379">
        <f t="shared" si="5"/>
        <v>1.9166666666666667</v>
      </c>
      <c r="H124" s="380">
        <f t="shared" si="6"/>
        <v>5.75</v>
      </c>
      <c r="I124" s="381"/>
      <c r="J124" s="379">
        <f t="shared" si="7"/>
        <v>5.75</v>
      </c>
      <c r="K124" s="382"/>
      <c r="L124" s="383">
        <f t="shared" si="8"/>
        <v>5.75</v>
      </c>
      <c r="M124" s="375"/>
      <c r="N124" s="22" t="str">
        <f t="shared" si="9"/>
        <v>Juin</v>
      </c>
    </row>
    <row r="125" spans="1:14" s="23" customFormat="1" ht="18.75">
      <c r="A125" s="17">
        <v>118</v>
      </c>
      <c r="B125" s="430" t="s">
        <v>868</v>
      </c>
      <c r="C125" s="430" t="s">
        <v>181</v>
      </c>
      <c r="D125" s="18">
        <v>15.25</v>
      </c>
      <c r="E125" s="19"/>
      <c r="F125" s="20"/>
      <c r="G125" s="379">
        <f t="shared" si="5"/>
        <v>5.083333333333333</v>
      </c>
      <c r="H125" s="380">
        <f t="shared" si="6"/>
        <v>15.25</v>
      </c>
      <c r="I125" s="381"/>
      <c r="J125" s="379">
        <f t="shared" si="7"/>
        <v>15.25</v>
      </c>
      <c r="K125" s="384"/>
      <c r="L125" s="383">
        <f t="shared" si="8"/>
        <v>15.25</v>
      </c>
      <c r="M125" s="375"/>
      <c r="N125" s="22" t="str">
        <f t="shared" si="9"/>
        <v>Juin</v>
      </c>
    </row>
    <row r="126" spans="1:14" s="23" customFormat="1" ht="18.75">
      <c r="A126" s="17">
        <v>119</v>
      </c>
      <c r="B126" s="424" t="s">
        <v>182</v>
      </c>
      <c r="C126" s="424" t="s">
        <v>183</v>
      </c>
      <c r="D126" s="18">
        <v>7.75</v>
      </c>
      <c r="E126" s="19"/>
      <c r="F126" s="20"/>
      <c r="G126" s="379">
        <f t="shared" si="5"/>
        <v>2.5833333333333335</v>
      </c>
      <c r="H126" s="380">
        <f t="shared" si="6"/>
        <v>7.75</v>
      </c>
      <c r="I126" s="381"/>
      <c r="J126" s="379">
        <f t="shared" si="7"/>
        <v>7.75</v>
      </c>
      <c r="K126" s="382"/>
      <c r="L126" s="383">
        <f t="shared" si="8"/>
        <v>7.75</v>
      </c>
      <c r="M126" s="375"/>
      <c r="N126" s="22" t="str">
        <f t="shared" si="9"/>
        <v>Juin</v>
      </c>
    </row>
    <row r="127" spans="1:14" s="23" customFormat="1" ht="18.75">
      <c r="A127" s="17">
        <v>120</v>
      </c>
      <c r="B127" s="417" t="s">
        <v>184</v>
      </c>
      <c r="C127" s="417" t="s">
        <v>185</v>
      </c>
      <c r="D127" s="18">
        <v>1.75</v>
      </c>
      <c r="E127" s="19"/>
      <c r="F127" s="20"/>
      <c r="G127" s="379">
        <f t="shared" si="5"/>
        <v>0.58333333333333337</v>
      </c>
      <c r="H127" s="380">
        <f t="shared" si="6"/>
        <v>1.75</v>
      </c>
      <c r="I127" s="381"/>
      <c r="J127" s="379">
        <f t="shared" si="7"/>
        <v>1.75</v>
      </c>
      <c r="K127" s="382"/>
      <c r="L127" s="383">
        <f t="shared" si="8"/>
        <v>1.75</v>
      </c>
      <c r="M127" s="375"/>
      <c r="N127" s="22" t="str">
        <f t="shared" si="9"/>
        <v>Juin</v>
      </c>
    </row>
    <row r="128" spans="1:14" s="23" customFormat="1" ht="18.75">
      <c r="A128" s="17">
        <v>121</v>
      </c>
      <c r="B128" s="417" t="s">
        <v>186</v>
      </c>
      <c r="C128" s="417" t="s">
        <v>869</v>
      </c>
      <c r="D128" s="355"/>
      <c r="E128" s="19"/>
      <c r="F128" s="20"/>
      <c r="G128" s="379">
        <f t="shared" si="5"/>
        <v>10</v>
      </c>
      <c r="H128" s="380">
        <f t="shared" si="6"/>
        <v>30</v>
      </c>
      <c r="I128" s="381"/>
      <c r="J128" s="379">
        <f t="shared" si="7"/>
        <v>30</v>
      </c>
      <c r="K128" s="384"/>
      <c r="L128" s="383">
        <f t="shared" si="8"/>
        <v>30</v>
      </c>
      <c r="M128" s="376">
        <v>30</v>
      </c>
      <c r="N128" s="22" t="str">
        <f t="shared" si="9"/>
        <v>Juin</v>
      </c>
    </row>
    <row r="129" spans="1:14" s="23" customFormat="1" ht="18.75">
      <c r="A129" s="17">
        <v>122</v>
      </c>
      <c r="B129" s="417" t="s">
        <v>187</v>
      </c>
      <c r="C129" s="417" t="s">
        <v>870</v>
      </c>
      <c r="D129" s="18">
        <v>1</v>
      </c>
      <c r="E129" s="19"/>
      <c r="F129" s="20"/>
      <c r="G129" s="379">
        <f t="shared" si="5"/>
        <v>0.33333333333333331</v>
      </c>
      <c r="H129" s="380">
        <f t="shared" si="6"/>
        <v>1</v>
      </c>
      <c r="I129" s="381"/>
      <c r="J129" s="379">
        <f t="shared" si="7"/>
        <v>1</v>
      </c>
      <c r="K129" s="382"/>
      <c r="L129" s="383">
        <f t="shared" si="8"/>
        <v>1</v>
      </c>
      <c r="M129" s="375"/>
      <c r="N129" s="22" t="str">
        <f t="shared" si="9"/>
        <v>Juin</v>
      </c>
    </row>
    <row r="130" spans="1:14" s="23" customFormat="1" ht="18.75">
      <c r="A130" s="17">
        <v>123</v>
      </c>
      <c r="B130" s="424" t="s">
        <v>871</v>
      </c>
      <c r="C130" s="424" t="s">
        <v>188</v>
      </c>
      <c r="D130" s="18">
        <v>19</v>
      </c>
      <c r="E130" s="19"/>
      <c r="F130" s="20"/>
      <c r="G130" s="379">
        <f t="shared" si="5"/>
        <v>6.333333333333333</v>
      </c>
      <c r="H130" s="380">
        <f t="shared" si="6"/>
        <v>19</v>
      </c>
      <c r="I130" s="381"/>
      <c r="J130" s="379">
        <f t="shared" si="7"/>
        <v>19</v>
      </c>
      <c r="K130" s="382"/>
      <c r="L130" s="383">
        <f t="shared" si="8"/>
        <v>19</v>
      </c>
      <c r="M130" s="375"/>
      <c r="N130" s="22" t="str">
        <f t="shared" si="9"/>
        <v>Juin</v>
      </c>
    </row>
    <row r="131" spans="1:14" s="23" customFormat="1" ht="18.75">
      <c r="A131" s="17">
        <v>124</v>
      </c>
      <c r="B131" s="424" t="s">
        <v>189</v>
      </c>
      <c r="C131" s="424" t="s">
        <v>31</v>
      </c>
      <c r="D131" s="18">
        <v>9.5</v>
      </c>
      <c r="E131" s="19"/>
      <c r="F131" s="20"/>
      <c r="G131" s="379">
        <f t="shared" si="5"/>
        <v>3.1666666666666665</v>
      </c>
      <c r="H131" s="380">
        <f t="shared" si="6"/>
        <v>9.5</v>
      </c>
      <c r="I131" s="381"/>
      <c r="J131" s="379">
        <f t="shared" si="7"/>
        <v>9.5</v>
      </c>
      <c r="K131" s="384"/>
      <c r="L131" s="383">
        <f t="shared" si="8"/>
        <v>9.5</v>
      </c>
      <c r="M131" s="375"/>
      <c r="N131" s="22" t="str">
        <f t="shared" si="9"/>
        <v>Juin</v>
      </c>
    </row>
    <row r="132" spans="1:14" s="23" customFormat="1" ht="18.75">
      <c r="A132" s="17">
        <v>125</v>
      </c>
      <c r="B132" s="423" t="s">
        <v>190</v>
      </c>
      <c r="C132" s="423" t="s">
        <v>191</v>
      </c>
      <c r="D132" s="18">
        <v>9.5</v>
      </c>
      <c r="E132" s="19"/>
      <c r="F132" s="20"/>
      <c r="G132" s="379">
        <f t="shared" si="5"/>
        <v>3.1666666666666665</v>
      </c>
      <c r="H132" s="380">
        <f t="shared" si="6"/>
        <v>9.5</v>
      </c>
      <c r="I132" s="381"/>
      <c r="J132" s="379">
        <f t="shared" si="7"/>
        <v>9.5</v>
      </c>
      <c r="K132" s="382"/>
      <c r="L132" s="383">
        <f t="shared" si="8"/>
        <v>9.5</v>
      </c>
      <c r="M132" s="375"/>
      <c r="N132" s="22" t="str">
        <f t="shared" si="9"/>
        <v>Juin</v>
      </c>
    </row>
    <row r="133" spans="1:14" s="23" customFormat="1" ht="18.75">
      <c r="A133" s="17">
        <v>126</v>
      </c>
      <c r="B133" s="425" t="s">
        <v>192</v>
      </c>
      <c r="C133" s="425" t="s">
        <v>193</v>
      </c>
      <c r="D133" s="18">
        <v>6.75</v>
      </c>
      <c r="E133" s="19"/>
      <c r="F133" s="20"/>
      <c r="G133" s="379">
        <f t="shared" si="5"/>
        <v>2.25</v>
      </c>
      <c r="H133" s="380">
        <f t="shared" si="6"/>
        <v>6.75</v>
      </c>
      <c r="I133" s="381"/>
      <c r="J133" s="379">
        <f t="shared" si="7"/>
        <v>6.75</v>
      </c>
      <c r="K133" s="382"/>
      <c r="L133" s="383">
        <f t="shared" si="8"/>
        <v>6.75</v>
      </c>
      <c r="M133" s="375"/>
      <c r="N133" s="22" t="str">
        <f t="shared" si="9"/>
        <v>Juin</v>
      </c>
    </row>
    <row r="134" spans="1:14" s="23" customFormat="1" ht="18.75">
      <c r="A134" s="17">
        <v>127</v>
      </c>
      <c r="B134" s="426" t="s">
        <v>194</v>
      </c>
      <c r="C134" s="426" t="s">
        <v>195</v>
      </c>
      <c r="D134" s="18">
        <v>7.25</v>
      </c>
      <c r="E134" s="19"/>
      <c r="F134" s="20"/>
      <c r="G134" s="379">
        <f t="shared" si="5"/>
        <v>2.4166666666666665</v>
      </c>
      <c r="H134" s="380">
        <f t="shared" si="6"/>
        <v>7.25</v>
      </c>
      <c r="I134" s="381"/>
      <c r="J134" s="379">
        <f t="shared" si="7"/>
        <v>7.25</v>
      </c>
      <c r="K134" s="382"/>
      <c r="L134" s="383">
        <f t="shared" si="8"/>
        <v>7.25</v>
      </c>
      <c r="M134" s="375"/>
      <c r="N134" s="22" t="str">
        <f t="shared" si="9"/>
        <v>Juin</v>
      </c>
    </row>
    <row r="135" spans="1:14" s="23" customFormat="1" ht="18.75">
      <c r="A135" s="17">
        <v>128</v>
      </c>
      <c r="B135" s="424" t="s">
        <v>196</v>
      </c>
      <c r="C135" s="424" t="s">
        <v>197</v>
      </c>
      <c r="D135" s="18">
        <v>16</v>
      </c>
      <c r="E135" s="19"/>
      <c r="F135" s="20"/>
      <c r="G135" s="379">
        <f t="shared" ref="G135:G198" si="10">IF(AND(D135=0,E135=0,F135=0),M135/3,(D135+E135+F135)/3)</f>
        <v>5.333333333333333</v>
      </c>
      <c r="H135" s="380">
        <f t="shared" ref="H135:H198" si="11">G135*3</f>
        <v>16</v>
      </c>
      <c r="I135" s="381"/>
      <c r="J135" s="379">
        <f t="shared" ref="J135:J198" si="12">MAX(H135,I135*3)</f>
        <v>16</v>
      </c>
      <c r="K135" s="382"/>
      <c r="L135" s="383">
        <f t="shared" ref="L135:L198" si="13">MAX(J135,K135*3)</f>
        <v>16</v>
      </c>
      <c r="M135" s="375"/>
      <c r="N135" s="22" t="str">
        <f t="shared" ref="N135:N198" si="14">IF(ISBLANK(K135),IF(ISBLANK(I135),"Juin","Synthèse"),"Rattrapage")</f>
        <v>Juin</v>
      </c>
    </row>
    <row r="136" spans="1:14" s="23" customFormat="1" ht="18.75">
      <c r="A136" s="17">
        <v>129</v>
      </c>
      <c r="B136" s="424" t="s">
        <v>198</v>
      </c>
      <c r="C136" s="424" t="s">
        <v>160</v>
      </c>
      <c r="D136" s="18">
        <v>9.75</v>
      </c>
      <c r="E136" s="19"/>
      <c r="F136" s="20"/>
      <c r="G136" s="379">
        <f t="shared" si="10"/>
        <v>3.25</v>
      </c>
      <c r="H136" s="380">
        <f t="shared" si="11"/>
        <v>9.75</v>
      </c>
      <c r="I136" s="381"/>
      <c r="J136" s="379">
        <f t="shared" si="12"/>
        <v>9.75</v>
      </c>
      <c r="K136" s="382"/>
      <c r="L136" s="383">
        <f t="shared" si="13"/>
        <v>9.75</v>
      </c>
      <c r="M136" s="375"/>
      <c r="N136" s="22" t="str">
        <f t="shared" si="14"/>
        <v>Juin</v>
      </c>
    </row>
    <row r="137" spans="1:14" s="23" customFormat="1" ht="18.75">
      <c r="A137" s="17">
        <v>130</v>
      </c>
      <c r="B137" s="417" t="s">
        <v>199</v>
      </c>
      <c r="C137" s="417" t="s">
        <v>872</v>
      </c>
      <c r="D137" s="18">
        <v>6.5</v>
      </c>
      <c r="E137" s="19"/>
      <c r="F137" s="20"/>
      <c r="G137" s="379">
        <f t="shared" si="10"/>
        <v>2.1666666666666665</v>
      </c>
      <c r="H137" s="380">
        <f t="shared" si="11"/>
        <v>6.5</v>
      </c>
      <c r="I137" s="381"/>
      <c r="J137" s="379">
        <f t="shared" si="12"/>
        <v>6.5</v>
      </c>
      <c r="K137" s="384"/>
      <c r="L137" s="383">
        <f t="shared" si="13"/>
        <v>6.5</v>
      </c>
      <c r="M137" s="375"/>
      <c r="N137" s="22" t="str">
        <f t="shared" si="14"/>
        <v>Juin</v>
      </c>
    </row>
    <row r="138" spans="1:14" s="23" customFormat="1" ht="18.75">
      <c r="A138" s="17">
        <v>131</v>
      </c>
      <c r="B138" s="424" t="s">
        <v>200</v>
      </c>
      <c r="C138" s="424" t="s">
        <v>201</v>
      </c>
      <c r="D138" s="18">
        <v>17.25</v>
      </c>
      <c r="E138" s="19"/>
      <c r="F138" s="20"/>
      <c r="G138" s="379">
        <f t="shared" si="10"/>
        <v>5.75</v>
      </c>
      <c r="H138" s="380">
        <f t="shared" si="11"/>
        <v>17.25</v>
      </c>
      <c r="I138" s="381"/>
      <c r="J138" s="379">
        <f t="shared" si="12"/>
        <v>17.25</v>
      </c>
      <c r="K138" s="382"/>
      <c r="L138" s="383">
        <f t="shared" si="13"/>
        <v>17.25</v>
      </c>
      <c r="M138" s="375"/>
      <c r="N138" s="22" t="str">
        <f t="shared" si="14"/>
        <v>Juin</v>
      </c>
    </row>
    <row r="139" spans="1:14" s="23" customFormat="1" ht="18.75">
      <c r="A139" s="17">
        <v>132</v>
      </c>
      <c r="B139" s="424" t="s">
        <v>202</v>
      </c>
      <c r="C139" s="424" t="s">
        <v>203</v>
      </c>
      <c r="D139" s="18">
        <v>5.5</v>
      </c>
      <c r="E139" s="19"/>
      <c r="F139" s="20"/>
      <c r="G139" s="379">
        <f t="shared" si="10"/>
        <v>1.8333333333333333</v>
      </c>
      <c r="H139" s="380">
        <f t="shared" si="11"/>
        <v>5.5</v>
      </c>
      <c r="I139" s="381"/>
      <c r="J139" s="379">
        <f t="shared" si="12"/>
        <v>5.5</v>
      </c>
      <c r="K139" s="382"/>
      <c r="L139" s="383">
        <f t="shared" si="13"/>
        <v>5.5</v>
      </c>
      <c r="M139" s="375"/>
      <c r="N139" s="22" t="str">
        <f t="shared" si="14"/>
        <v>Juin</v>
      </c>
    </row>
    <row r="140" spans="1:14" s="23" customFormat="1" ht="18.75">
      <c r="A140" s="17">
        <v>133</v>
      </c>
      <c r="B140" s="424" t="s">
        <v>873</v>
      </c>
      <c r="C140" s="424" t="s">
        <v>204</v>
      </c>
      <c r="D140" s="18">
        <v>12.5</v>
      </c>
      <c r="E140" s="19"/>
      <c r="F140" s="20"/>
      <c r="G140" s="379">
        <f t="shared" si="10"/>
        <v>4.166666666666667</v>
      </c>
      <c r="H140" s="380">
        <f t="shared" si="11"/>
        <v>12.5</v>
      </c>
      <c r="I140" s="381"/>
      <c r="J140" s="379">
        <f t="shared" si="12"/>
        <v>12.5</v>
      </c>
      <c r="K140" s="382"/>
      <c r="L140" s="383">
        <f t="shared" si="13"/>
        <v>12.5</v>
      </c>
      <c r="M140" s="375"/>
      <c r="N140" s="22" t="str">
        <f t="shared" si="14"/>
        <v>Juin</v>
      </c>
    </row>
    <row r="141" spans="1:14" s="23" customFormat="1" ht="18.75">
      <c r="A141" s="17">
        <v>134</v>
      </c>
      <c r="B141" s="423" t="s">
        <v>205</v>
      </c>
      <c r="C141" s="423" t="s">
        <v>185</v>
      </c>
      <c r="D141" s="18">
        <v>16.25</v>
      </c>
      <c r="E141" s="19"/>
      <c r="F141" s="20"/>
      <c r="G141" s="379">
        <f t="shared" si="10"/>
        <v>5.416666666666667</v>
      </c>
      <c r="H141" s="380">
        <f t="shared" si="11"/>
        <v>16.25</v>
      </c>
      <c r="I141" s="381"/>
      <c r="J141" s="379">
        <f t="shared" si="12"/>
        <v>16.25</v>
      </c>
      <c r="K141" s="382"/>
      <c r="L141" s="383">
        <f t="shared" si="13"/>
        <v>16.25</v>
      </c>
      <c r="M141" s="375"/>
      <c r="N141" s="22" t="str">
        <f t="shared" si="14"/>
        <v>Juin</v>
      </c>
    </row>
    <row r="142" spans="1:14" s="23" customFormat="1" ht="18.75">
      <c r="A142" s="17">
        <v>135</v>
      </c>
      <c r="B142" s="424" t="s">
        <v>206</v>
      </c>
      <c r="C142" s="424" t="s">
        <v>207</v>
      </c>
      <c r="D142" s="18">
        <v>2</v>
      </c>
      <c r="E142" s="19"/>
      <c r="F142" s="20"/>
      <c r="G142" s="379">
        <f t="shared" si="10"/>
        <v>0.66666666666666663</v>
      </c>
      <c r="H142" s="380">
        <f t="shared" si="11"/>
        <v>2</v>
      </c>
      <c r="I142" s="381"/>
      <c r="J142" s="379">
        <f t="shared" si="12"/>
        <v>2</v>
      </c>
      <c r="K142" s="382"/>
      <c r="L142" s="383">
        <f t="shared" si="13"/>
        <v>2</v>
      </c>
      <c r="M142" s="375"/>
      <c r="N142" s="22" t="str">
        <f t="shared" si="14"/>
        <v>Juin</v>
      </c>
    </row>
    <row r="143" spans="1:14" s="23" customFormat="1" ht="18.75">
      <c r="A143" s="17">
        <v>136</v>
      </c>
      <c r="B143" s="431" t="s">
        <v>874</v>
      </c>
      <c r="C143" s="426" t="s">
        <v>875</v>
      </c>
      <c r="D143" s="18">
        <v>4.25</v>
      </c>
      <c r="E143" s="19"/>
      <c r="F143" s="20"/>
      <c r="G143" s="379">
        <f t="shared" si="10"/>
        <v>1.4166666666666667</v>
      </c>
      <c r="H143" s="380">
        <f t="shared" si="11"/>
        <v>4.25</v>
      </c>
      <c r="I143" s="381"/>
      <c r="J143" s="379">
        <f t="shared" si="12"/>
        <v>4.25</v>
      </c>
      <c r="K143" s="382"/>
      <c r="L143" s="383">
        <f t="shared" si="13"/>
        <v>4.25</v>
      </c>
      <c r="M143" s="375"/>
      <c r="N143" s="22" t="str">
        <f t="shared" si="14"/>
        <v>Juin</v>
      </c>
    </row>
    <row r="144" spans="1:14" s="23" customFormat="1" ht="18.75">
      <c r="A144" s="17">
        <v>137</v>
      </c>
      <c r="B144" s="426" t="s">
        <v>208</v>
      </c>
      <c r="C144" s="426" t="s">
        <v>876</v>
      </c>
      <c r="D144" s="18">
        <v>16</v>
      </c>
      <c r="E144" s="19"/>
      <c r="F144" s="20"/>
      <c r="G144" s="379">
        <f t="shared" si="10"/>
        <v>5.333333333333333</v>
      </c>
      <c r="H144" s="380">
        <f t="shared" si="11"/>
        <v>16</v>
      </c>
      <c r="I144" s="381"/>
      <c r="J144" s="379">
        <f t="shared" si="12"/>
        <v>16</v>
      </c>
      <c r="K144" s="382"/>
      <c r="L144" s="383">
        <f t="shared" si="13"/>
        <v>16</v>
      </c>
      <c r="M144" s="375"/>
      <c r="N144" s="22" t="str">
        <f t="shared" si="14"/>
        <v>Juin</v>
      </c>
    </row>
    <row r="145" spans="1:14" s="23" customFormat="1" ht="18.75">
      <c r="A145" s="17">
        <v>138</v>
      </c>
      <c r="B145" s="424" t="s">
        <v>209</v>
      </c>
      <c r="C145" s="424" t="s">
        <v>132</v>
      </c>
      <c r="D145" s="18">
        <v>11.75</v>
      </c>
      <c r="E145" s="19"/>
      <c r="F145" s="20"/>
      <c r="G145" s="379">
        <f t="shared" si="10"/>
        <v>3.9166666666666665</v>
      </c>
      <c r="H145" s="380">
        <f t="shared" si="11"/>
        <v>11.75</v>
      </c>
      <c r="I145" s="381"/>
      <c r="J145" s="379">
        <f t="shared" si="12"/>
        <v>11.75</v>
      </c>
      <c r="K145" s="382"/>
      <c r="L145" s="383">
        <f t="shared" si="13"/>
        <v>11.75</v>
      </c>
      <c r="M145" s="375"/>
      <c r="N145" s="22" t="str">
        <f t="shared" si="14"/>
        <v>Juin</v>
      </c>
    </row>
    <row r="146" spans="1:14" s="23" customFormat="1" ht="18.75">
      <c r="A146" s="17">
        <v>139</v>
      </c>
      <c r="B146" s="424" t="s">
        <v>210</v>
      </c>
      <c r="C146" s="424" t="s">
        <v>757</v>
      </c>
      <c r="D146" s="18">
        <v>12.25</v>
      </c>
      <c r="E146" s="19"/>
      <c r="F146" s="20"/>
      <c r="G146" s="379">
        <f t="shared" si="10"/>
        <v>4.083333333333333</v>
      </c>
      <c r="H146" s="380">
        <f t="shared" si="11"/>
        <v>12.25</v>
      </c>
      <c r="I146" s="381"/>
      <c r="J146" s="379">
        <f t="shared" si="12"/>
        <v>12.25</v>
      </c>
      <c r="K146" s="382"/>
      <c r="L146" s="383">
        <f t="shared" si="13"/>
        <v>12.25</v>
      </c>
      <c r="M146" s="375"/>
      <c r="N146" s="22" t="str">
        <f t="shared" si="14"/>
        <v>Juin</v>
      </c>
    </row>
    <row r="147" spans="1:14" s="23" customFormat="1" ht="18.75">
      <c r="A147" s="17">
        <v>140</v>
      </c>
      <c r="B147" s="424" t="s">
        <v>211</v>
      </c>
      <c r="C147" s="424" t="s">
        <v>212</v>
      </c>
      <c r="D147" s="18">
        <v>15</v>
      </c>
      <c r="E147" s="19"/>
      <c r="F147" s="20"/>
      <c r="G147" s="379">
        <f t="shared" si="10"/>
        <v>5</v>
      </c>
      <c r="H147" s="380">
        <f t="shared" si="11"/>
        <v>15</v>
      </c>
      <c r="I147" s="381"/>
      <c r="J147" s="379">
        <f t="shared" si="12"/>
        <v>15</v>
      </c>
      <c r="K147" s="384"/>
      <c r="L147" s="383">
        <f t="shared" si="13"/>
        <v>15</v>
      </c>
      <c r="M147" s="375"/>
      <c r="N147" s="22" t="str">
        <f t="shared" si="14"/>
        <v>Juin</v>
      </c>
    </row>
    <row r="148" spans="1:14" s="23" customFormat="1" ht="18.75">
      <c r="A148" s="17">
        <v>141</v>
      </c>
      <c r="B148" s="424" t="s">
        <v>877</v>
      </c>
      <c r="C148" s="424" t="s">
        <v>878</v>
      </c>
      <c r="D148" s="18">
        <v>9.75</v>
      </c>
      <c r="E148" s="19"/>
      <c r="F148" s="20"/>
      <c r="G148" s="379">
        <f t="shared" si="10"/>
        <v>3.25</v>
      </c>
      <c r="H148" s="380">
        <f t="shared" si="11"/>
        <v>9.75</v>
      </c>
      <c r="I148" s="381"/>
      <c r="J148" s="379">
        <f t="shared" si="12"/>
        <v>9.75</v>
      </c>
      <c r="K148" s="382"/>
      <c r="L148" s="383">
        <f t="shared" si="13"/>
        <v>9.75</v>
      </c>
      <c r="M148" s="375"/>
      <c r="N148" s="22" t="str">
        <f t="shared" si="14"/>
        <v>Juin</v>
      </c>
    </row>
    <row r="149" spans="1:14" s="23" customFormat="1" ht="18.75">
      <c r="A149" s="17">
        <v>142</v>
      </c>
      <c r="B149" s="424" t="s">
        <v>213</v>
      </c>
      <c r="C149" s="424" t="s">
        <v>879</v>
      </c>
      <c r="D149" s="18">
        <v>12.25</v>
      </c>
      <c r="E149" s="19"/>
      <c r="F149" s="20"/>
      <c r="G149" s="379">
        <f t="shared" si="10"/>
        <v>4.083333333333333</v>
      </c>
      <c r="H149" s="380">
        <f t="shared" si="11"/>
        <v>12.25</v>
      </c>
      <c r="I149" s="381"/>
      <c r="J149" s="379">
        <f t="shared" si="12"/>
        <v>12.25</v>
      </c>
      <c r="K149" s="382"/>
      <c r="L149" s="383">
        <f t="shared" si="13"/>
        <v>12.25</v>
      </c>
      <c r="M149" s="375"/>
      <c r="N149" s="22" t="str">
        <f t="shared" si="14"/>
        <v>Juin</v>
      </c>
    </row>
    <row r="150" spans="1:14" s="23" customFormat="1" ht="18.75">
      <c r="A150" s="17">
        <v>143</v>
      </c>
      <c r="B150" s="426" t="s">
        <v>880</v>
      </c>
      <c r="C150" s="426" t="s">
        <v>214</v>
      </c>
      <c r="D150" s="18">
        <v>5.5</v>
      </c>
      <c r="E150" s="19"/>
      <c r="F150" s="20"/>
      <c r="G150" s="379">
        <f t="shared" si="10"/>
        <v>1.8333333333333333</v>
      </c>
      <c r="H150" s="380">
        <f t="shared" si="11"/>
        <v>5.5</v>
      </c>
      <c r="I150" s="381"/>
      <c r="J150" s="379">
        <f t="shared" si="12"/>
        <v>5.5</v>
      </c>
      <c r="K150" s="382"/>
      <c r="L150" s="383">
        <f t="shared" si="13"/>
        <v>5.5</v>
      </c>
      <c r="M150" s="375"/>
      <c r="N150" s="22" t="str">
        <f t="shared" si="14"/>
        <v>Juin</v>
      </c>
    </row>
    <row r="151" spans="1:14" s="23" customFormat="1" ht="18.75">
      <c r="A151" s="17">
        <v>144</v>
      </c>
      <c r="B151" s="426" t="s">
        <v>215</v>
      </c>
      <c r="C151" s="426" t="s">
        <v>216</v>
      </c>
      <c r="D151" s="18">
        <v>7</v>
      </c>
      <c r="E151" s="19"/>
      <c r="F151" s="20"/>
      <c r="G151" s="379">
        <f t="shared" si="10"/>
        <v>2.3333333333333335</v>
      </c>
      <c r="H151" s="380">
        <f t="shared" si="11"/>
        <v>7</v>
      </c>
      <c r="I151" s="381"/>
      <c r="J151" s="379">
        <f t="shared" si="12"/>
        <v>7</v>
      </c>
      <c r="K151" s="382"/>
      <c r="L151" s="383">
        <f t="shared" si="13"/>
        <v>7</v>
      </c>
      <c r="M151" s="375"/>
      <c r="N151" s="22" t="str">
        <f t="shared" si="14"/>
        <v>Juin</v>
      </c>
    </row>
    <row r="152" spans="1:14" s="23" customFormat="1" ht="18.75">
      <c r="A152" s="17">
        <v>145</v>
      </c>
      <c r="B152" s="426" t="s">
        <v>217</v>
      </c>
      <c r="C152" s="426" t="s">
        <v>218</v>
      </c>
      <c r="D152" s="355"/>
      <c r="E152" s="19"/>
      <c r="F152" s="20"/>
      <c r="G152" s="379">
        <f t="shared" si="10"/>
        <v>12.916666666666666</v>
      </c>
      <c r="H152" s="380">
        <f t="shared" si="11"/>
        <v>38.75</v>
      </c>
      <c r="I152" s="381"/>
      <c r="J152" s="379">
        <f t="shared" si="12"/>
        <v>38.75</v>
      </c>
      <c r="K152" s="382"/>
      <c r="L152" s="383">
        <f t="shared" si="13"/>
        <v>38.75</v>
      </c>
      <c r="M152" s="375">
        <v>38.75</v>
      </c>
      <c r="N152" s="22" t="str">
        <f t="shared" si="14"/>
        <v>Juin</v>
      </c>
    </row>
    <row r="153" spans="1:14" s="23" customFormat="1" ht="18.75">
      <c r="A153" s="17">
        <v>146</v>
      </c>
      <c r="B153" s="413" t="s">
        <v>217</v>
      </c>
      <c r="C153" s="413" t="s">
        <v>47</v>
      </c>
      <c r="D153" s="18">
        <v>8.75</v>
      </c>
      <c r="E153" s="22"/>
      <c r="F153" s="22"/>
      <c r="G153" s="379">
        <f t="shared" si="10"/>
        <v>2.9166666666666665</v>
      </c>
      <c r="H153" s="380">
        <f t="shared" si="11"/>
        <v>8.75</v>
      </c>
      <c r="I153" s="381"/>
      <c r="J153" s="379">
        <f t="shared" si="12"/>
        <v>8.75</v>
      </c>
      <c r="K153" s="382"/>
      <c r="L153" s="383">
        <f t="shared" si="13"/>
        <v>8.75</v>
      </c>
      <c r="M153" s="375"/>
      <c r="N153" s="22" t="str">
        <f t="shared" si="14"/>
        <v>Juin</v>
      </c>
    </row>
    <row r="154" spans="1:14" s="23" customFormat="1" ht="18.75">
      <c r="A154" s="17">
        <v>147</v>
      </c>
      <c r="B154" s="424" t="s">
        <v>219</v>
      </c>
      <c r="C154" s="424" t="s">
        <v>220</v>
      </c>
      <c r="D154" s="18">
        <v>15.25</v>
      </c>
      <c r="E154" s="22"/>
      <c r="F154" s="22"/>
      <c r="G154" s="379">
        <f t="shared" si="10"/>
        <v>5.083333333333333</v>
      </c>
      <c r="H154" s="380">
        <f t="shared" si="11"/>
        <v>15.25</v>
      </c>
      <c r="I154" s="381"/>
      <c r="J154" s="379">
        <f t="shared" si="12"/>
        <v>15.25</v>
      </c>
      <c r="K154" s="384"/>
      <c r="L154" s="383">
        <f t="shared" si="13"/>
        <v>15.25</v>
      </c>
      <c r="M154" s="375"/>
      <c r="N154" s="22" t="str">
        <f t="shared" si="14"/>
        <v>Juin</v>
      </c>
    </row>
    <row r="155" spans="1:14" s="23" customFormat="1" ht="18.75">
      <c r="A155" s="17">
        <v>148</v>
      </c>
      <c r="B155" s="424" t="s">
        <v>221</v>
      </c>
      <c r="C155" s="424" t="s">
        <v>222</v>
      </c>
      <c r="D155" s="18">
        <v>15.25</v>
      </c>
      <c r="E155" s="19"/>
      <c r="F155" s="20"/>
      <c r="G155" s="379">
        <f t="shared" si="10"/>
        <v>5.083333333333333</v>
      </c>
      <c r="H155" s="380">
        <f t="shared" si="11"/>
        <v>15.25</v>
      </c>
      <c r="I155" s="381"/>
      <c r="J155" s="379">
        <f t="shared" si="12"/>
        <v>15.25</v>
      </c>
      <c r="K155" s="382"/>
      <c r="L155" s="383">
        <f t="shared" si="13"/>
        <v>15.25</v>
      </c>
      <c r="M155" s="375"/>
      <c r="N155" s="22" t="str">
        <f t="shared" si="14"/>
        <v>Juin</v>
      </c>
    </row>
    <row r="156" spans="1:14" s="23" customFormat="1" ht="18.75">
      <c r="A156" s="17">
        <v>149</v>
      </c>
      <c r="B156" s="423" t="s">
        <v>881</v>
      </c>
      <c r="C156" s="423" t="s">
        <v>212</v>
      </c>
      <c r="D156" s="18">
        <v>13</v>
      </c>
      <c r="E156" s="19"/>
      <c r="F156" s="20"/>
      <c r="G156" s="379">
        <f t="shared" si="10"/>
        <v>4.333333333333333</v>
      </c>
      <c r="H156" s="380">
        <f t="shared" si="11"/>
        <v>13</v>
      </c>
      <c r="I156" s="381"/>
      <c r="J156" s="379">
        <f t="shared" si="12"/>
        <v>13</v>
      </c>
      <c r="K156" s="382"/>
      <c r="L156" s="383">
        <f t="shared" si="13"/>
        <v>13</v>
      </c>
      <c r="M156" s="375"/>
      <c r="N156" s="22" t="str">
        <f t="shared" si="14"/>
        <v>Juin</v>
      </c>
    </row>
    <row r="157" spans="1:14" s="23" customFormat="1" ht="18.75">
      <c r="A157" s="17">
        <v>150</v>
      </c>
      <c r="B157" s="430" t="s">
        <v>223</v>
      </c>
      <c r="C157" s="430" t="s">
        <v>882</v>
      </c>
      <c r="D157" s="18">
        <v>11.75</v>
      </c>
      <c r="E157" s="19"/>
      <c r="F157" s="20"/>
      <c r="G157" s="379">
        <f t="shared" si="10"/>
        <v>3.9166666666666665</v>
      </c>
      <c r="H157" s="380">
        <f t="shared" si="11"/>
        <v>11.75</v>
      </c>
      <c r="I157" s="381"/>
      <c r="J157" s="379">
        <f t="shared" si="12"/>
        <v>11.75</v>
      </c>
      <c r="K157" s="384"/>
      <c r="L157" s="383">
        <f t="shared" si="13"/>
        <v>11.75</v>
      </c>
      <c r="M157" s="375"/>
      <c r="N157" s="22" t="str">
        <f t="shared" si="14"/>
        <v>Juin</v>
      </c>
    </row>
    <row r="158" spans="1:14" s="23" customFormat="1" ht="18.75">
      <c r="A158" s="17">
        <v>151</v>
      </c>
      <c r="B158" s="427" t="s">
        <v>224</v>
      </c>
      <c r="C158" s="427" t="s">
        <v>225</v>
      </c>
      <c r="D158" s="18">
        <v>11.25</v>
      </c>
      <c r="E158" s="19"/>
      <c r="F158" s="20"/>
      <c r="G158" s="379">
        <f t="shared" si="10"/>
        <v>3.75</v>
      </c>
      <c r="H158" s="380">
        <f t="shared" si="11"/>
        <v>11.25</v>
      </c>
      <c r="I158" s="381"/>
      <c r="J158" s="379">
        <f t="shared" si="12"/>
        <v>11.25</v>
      </c>
      <c r="K158" s="382"/>
      <c r="L158" s="383">
        <f t="shared" si="13"/>
        <v>11.25</v>
      </c>
      <c r="M158" s="375"/>
      <c r="N158" s="22" t="str">
        <f t="shared" si="14"/>
        <v>Juin</v>
      </c>
    </row>
    <row r="159" spans="1:14" s="23" customFormat="1" ht="18.75">
      <c r="A159" s="17">
        <v>152</v>
      </c>
      <c r="B159" s="424" t="s">
        <v>226</v>
      </c>
      <c r="C159" s="424" t="s">
        <v>227</v>
      </c>
      <c r="D159" s="18">
        <v>14.5</v>
      </c>
      <c r="E159" s="19"/>
      <c r="F159" s="20"/>
      <c r="G159" s="379">
        <f t="shared" si="10"/>
        <v>4.833333333333333</v>
      </c>
      <c r="H159" s="380">
        <f t="shared" si="11"/>
        <v>14.5</v>
      </c>
      <c r="I159" s="381"/>
      <c r="J159" s="379">
        <f t="shared" si="12"/>
        <v>14.5</v>
      </c>
      <c r="K159" s="382"/>
      <c r="L159" s="383">
        <f t="shared" si="13"/>
        <v>14.5</v>
      </c>
      <c r="M159" s="375"/>
      <c r="N159" s="22" t="str">
        <f t="shared" si="14"/>
        <v>Juin</v>
      </c>
    </row>
    <row r="160" spans="1:14" s="23" customFormat="1" ht="18.75">
      <c r="A160" s="17">
        <v>153</v>
      </c>
      <c r="B160" s="424" t="s">
        <v>228</v>
      </c>
      <c r="C160" s="424" t="s">
        <v>229</v>
      </c>
      <c r="D160" s="18">
        <v>12.75</v>
      </c>
      <c r="E160" s="19"/>
      <c r="F160" s="20"/>
      <c r="G160" s="379">
        <f t="shared" si="10"/>
        <v>4.25</v>
      </c>
      <c r="H160" s="380">
        <f t="shared" si="11"/>
        <v>12.75</v>
      </c>
      <c r="I160" s="381"/>
      <c r="J160" s="379">
        <f t="shared" si="12"/>
        <v>12.75</v>
      </c>
      <c r="K160" s="382"/>
      <c r="L160" s="383">
        <f t="shared" si="13"/>
        <v>12.75</v>
      </c>
      <c r="M160" s="375"/>
      <c r="N160" s="22" t="str">
        <f t="shared" si="14"/>
        <v>Juin</v>
      </c>
    </row>
    <row r="161" spans="1:14" s="23" customFormat="1" ht="18.75">
      <c r="A161" s="17">
        <v>154</v>
      </c>
      <c r="B161" s="424" t="s">
        <v>230</v>
      </c>
      <c r="C161" s="424" t="s">
        <v>231</v>
      </c>
      <c r="D161" s="18">
        <v>13</v>
      </c>
      <c r="E161" s="19"/>
      <c r="F161" s="20"/>
      <c r="G161" s="379">
        <f t="shared" si="10"/>
        <v>4.333333333333333</v>
      </c>
      <c r="H161" s="380">
        <f t="shared" si="11"/>
        <v>13</v>
      </c>
      <c r="I161" s="381"/>
      <c r="J161" s="379">
        <f t="shared" si="12"/>
        <v>13</v>
      </c>
      <c r="K161" s="382"/>
      <c r="L161" s="383">
        <f t="shared" si="13"/>
        <v>13</v>
      </c>
      <c r="M161" s="375"/>
      <c r="N161" s="22" t="str">
        <f t="shared" si="14"/>
        <v>Juin</v>
      </c>
    </row>
    <row r="162" spans="1:14" s="23" customFormat="1" ht="18.75">
      <c r="A162" s="17">
        <v>155</v>
      </c>
      <c r="B162" s="424" t="s">
        <v>232</v>
      </c>
      <c r="C162" s="424" t="s">
        <v>233</v>
      </c>
      <c r="D162" s="355"/>
      <c r="E162" s="19"/>
      <c r="F162" s="20"/>
      <c r="G162" s="379">
        <f t="shared" si="10"/>
        <v>10</v>
      </c>
      <c r="H162" s="380">
        <f t="shared" si="11"/>
        <v>30</v>
      </c>
      <c r="I162" s="381"/>
      <c r="J162" s="379">
        <f t="shared" si="12"/>
        <v>30</v>
      </c>
      <c r="K162" s="382"/>
      <c r="L162" s="383">
        <f t="shared" si="13"/>
        <v>30</v>
      </c>
      <c r="M162" s="376">
        <v>30</v>
      </c>
      <c r="N162" s="22" t="str">
        <f t="shared" si="14"/>
        <v>Juin</v>
      </c>
    </row>
    <row r="163" spans="1:14" s="23" customFormat="1" ht="18.75">
      <c r="A163" s="17">
        <v>156</v>
      </c>
      <c r="B163" s="424" t="s">
        <v>234</v>
      </c>
      <c r="C163" s="424" t="s">
        <v>235</v>
      </c>
      <c r="D163" s="18">
        <v>5.5</v>
      </c>
      <c r="E163" s="19"/>
      <c r="F163" s="20"/>
      <c r="G163" s="379">
        <f t="shared" si="10"/>
        <v>1.8333333333333333</v>
      </c>
      <c r="H163" s="380">
        <f t="shared" si="11"/>
        <v>5.5</v>
      </c>
      <c r="I163" s="381"/>
      <c r="J163" s="379">
        <f t="shared" si="12"/>
        <v>5.5</v>
      </c>
      <c r="K163" s="382"/>
      <c r="L163" s="383">
        <f t="shared" si="13"/>
        <v>5.5</v>
      </c>
      <c r="M163" s="375"/>
      <c r="N163" s="22" t="str">
        <f t="shared" si="14"/>
        <v>Juin</v>
      </c>
    </row>
    <row r="164" spans="1:14" s="23" customFormat="1" ht="18.75">
      <c r="A164" s="17">
        <v>157</v>
      </c>
      <c r="B164" s="424" t="s">
        <v>236</v>
      </c>
      <c r="C164" s="424" t="s">
        <v>237</v>
      </c>
      <c r="D164" s="18">
        <v>10.5</v>
      </c>
      <c r="E164" s="19"/>
      <c r="F164" s="20"/>
      <c r="G164" s="379">
        <f t="shared" si="10"/>
        <v>3.5</v>
      </c>
      <c r="H164" s="380">
        <f t="shared" si="11"/>
        <v>10.5</v>
      </c>
      <c r="I164" s="381"/>
      <c r="J164" s="379">
        <f t="shared" si="12"/>
        <v>10.5</v>
      </c>
      <c r="K164" s="382"/>
      <c r="L164" s="383">
        <f t="shared" si="13"/>
        <v>10.5</v>
      </c>
      <c r="M164" s="375"/>
      <c r="N164" s="22" t="str">
        <f t="shared" si="14"/>
        <v>Juin</v>
      </c>
    </row>
    <row r="165" spans="1:14" s="23" customFormat="1" ht="18.75">
      <c r="A165" s="17">
        <v>158</v>
      </c>
      <c r="B165" s="424" t="s">
        <v>238</v>
      </c>
      <c r="C165" s="424" t="s">
        <v>883</v>
      </c>
      <c r="D165" s="18">
        <v>2</v>
      </c>
      <c r="E165" s="19"/>
      <c r="F165" s="20"/>
      <c r="G165" s="379">
        <f t="shared" si="10"/>
        <v>0.66666666666666663</v>
      </c>
      <c r="H165" s="380">
        <f t="shared" si="11"/>
        <v>2</v>
      </c>
      <c r="I165" s="381"/>
      <c r="J165" s="379">
        <f t="shared" si="12"/>
        <v>2</v>
      </c>
      <c r="K165" s="382"/>
      <c r="L165" s="383">
        <f t="shared" si="13"/>
        <v>2</v>
      </c>
      <c r="M165" s="375"/>
      <c r="N165" s="22" t="str">
        <f t="shared" si="14"/>
        <v>Juin</v>
      </c>
    </row>
    <row r="166" spans="1:14" s="23" customFormat="1" ht="18.75">
      <c r="A166" s="17">
        <v>159</v>
      </c>
      <c r="B166" s="426" t="s">
        <v>239</v>
      </c>
      <c r="C166" s="426" t="s">
        <v>671</v>
      </c>
      <c r="D166" s="18">
        <v>17</v>
      </c>
      <c r="E166" s="19"/>
      <c r="F166" s="20"/>
      <c r="G166" s="379">
        <f t="shared" si="10"/>
        <v>5.666666666666667</v>
      </c>
      <c r="H166" s="380">
        <f t="shared" si="11"/>
        <v>17</v>
      </c>
      <c r="I166" s="381"/>
      <c r="J166" s="379">
        <f t="shared" si="12"/>
        <v>17</v>
      </c>
      <c r="K166" s="382"/>
      <c r="L166" s="383">
        <f t="shared" si="13"/>
        <v>17</v>
      </c>
      <c r="M166" s="375"/>
      <c r="N166" s="22" t="str">
        <f t="shared" si="14"/>
        <v>Juin</v>
      </c>
    </row>
    <row r="167" spans="1:14" s="23" customFormat="1" ht="18.75">
      <c r="A167" s="17">
        <v>160</v>
      </c>
      <c r="B167" s="424" t="s">
        <v>240</v>
      </c>
      <c r="C167" s="424" t="s">
        <v>241</v>
      </c>
      <c r="D167" s="18">
        <v>13.5</v>
      </c>
      <c r="E167" s="19"/>
      <c r="F167" s="20"/>
      <c r="G167" s="379">
        <f t="shared" si="10"/>
        <v>4.5</v>
      </c>
      <c r="H167" s="380">
        <f t="shared" si="11"/>
        <v>13.5</v>
      </c>
      <c r="I167" s="381"/>
      <c r="J167" s="379">
        <f t="shared" si="12"/>
        <v>13.5</v>
      </c>
      <c r="K167" s="382"/>
      <c r="L167" s="383">
        <f t="shared" si="13"/>
        <v>13.5</v>
      </c>
      <c r="M167" s="375"/>
      <c r="N167" s="22" t="str">
        <f t="shared" si="14"/>
        <v>Juin</v>
      </c>
    </row>
    <row r="168" spans="1:14" s="23" customFormat="1" ht="18.75">
      <c r="A168" s="17">
        <v>161</v>
      </c>
      <c r="B168" s="424" t="s">
        <v>242</v>
      </c>
      <c r="C168" s="424" t="s">
        <v>884</v>
      </c>
      <c r="D168" s="355"/>
      <c r="E168" s="19"/>
      <c r="F168" s="20"/>
      <c r="G168" s="379">
        <f t="shared" si="10"/>
        <v>12</v>
      </c>
      <c r="H168" s="380">
        <f t="shared" si="11"/>
        <v>36</v>
      </c>
      <c r="I168" s="381"/>
      <c r="J168" s="379">
        <f t="shared" si="12"/>
        <v>36</v>
      </c>
      <c r="K168" s="382"/>
      <c r="L168" s="383">
        <f t="shared" si="13"/>
        <v>36</v>
      </c>
      <c r="M168" s="376">
        <v>36</v>
      </c>
      <c r="N168" s="22" t="str">
        <f t="shared" si="14"/>
        <v>Juin</v>
      </c>
    </row>
    <row r="169" spans="1:14" s="23" customFormat="1" ht="18.75">
      <c r="A169" s="17">
        <v>162</v>
      </c>
      <c r="B169" s="413" t="s">
        <v>243</v>
      </c>
      <c r="C169" s="413" t="s">
        <v>25</v>
      </c>
      <c r="D169" s="18">
        <v>12</v>
      </c>
      <c r="E169" s="19"/>
      <c r="F169" s="20"/>
      <c r="G169" s="379">
        <f t="shared" si="10"/>
        <v>4</v>
      </c>
      <c r="H169" s="380">
        <f t="shared" si="11"/>
        <v>12</v>
      </c>
      <c r="I169" s="381"/>
      <c r="J169" s="379">
        <f t="shared" si="12"/>
        <v>12</v>
      </c>
      <c r="K169" s="382"/>
      <c r="L169" s="383">
        <f t="shared" si="13"/>
        <v>12</v>
      </c>
      <c r="M169" s="375"/>
      <c r="N169" s="22" t="str">
        <f t="shared" si="14"/>
        <v>Juin</v>
      </c>
    </row>
    <row r="170" spans="1:14" s="23" customFormat="1" ht="18.75">
      <c r="A170" s="17">
        <v>163</v>
      </c>
      <c r="B170" s="413" t="s">
        <v>244</v>
      </c>
      <c r="C170" s="413" t="s">
        <v>245</v>
      </c>
      <c r="D170" s="355"/>
      <c r="E170" s="19"/>
      <c r="F170" s="20"/>
      <c r="G170" s="379">
        <f t="shared" si="10"/>
        <v>11</v>
      </c>
      <c r="H170" s="380">
        <f t="shared" si="11"/>
        <v>33</v>
      </c>
      <c r="I170" s="381"/>
      <c r="J170" s="379">
        <f t="shared" si="12"/>
        <v>33</v>
      </c>
      <c r="K170" s="382"/>
      <c r="L170" s="383">
        <f t="shared" si="13"/>
        <v>33</v>
      </c>
      <c r="M170" s="376">
        <v>33</v>
      </c>
      <c r="N170" s="22" t="str">
        <f t="shared" si="14"/>
        <v>Juin</v>
      </c>
    </row>
    <row r="171" spans="1:14" s="23" customFormat="1" ht="18.75">
      <c r="A171" s="17">
        <v>164</v>
      </c>
      <c r="B171" s="432" t="s">
        <v>246</v>
      </c>
      <c r="C171" s="432" t="s">
        <v>247</v>
      </c>
      <c r="D171" s="355"/>
      <c r="E171" s="19"/>
      <c r="F171" s="20"/>
      <c r="G171" s="379">
        <f t="shared" si="10"/>
        <v>12.5</v>
      </c>
      <c r="H171" s="380">
        <f t="shared" si="11"/>
        <v>37.5</v>
      </c>
      <c r="I171" s="381"/>
      <c r="J171" s="379">
        <f t="shared" si="12"/>
        <v>37.5</v>
      </c>
      <c r="K171" s="382"/>
      <c r="L171" s="383">
        <f t="shared" si="13"/>
        <v>37.5</v>
      </c>
      <c r="M171" s="376">
        <v>37.5</v>
      </c>
      <c r="N171" s="22" t="str">
        <f t="shared" si="14"/>
        <v>Juin</v>
      </c>
    </row>
    <row r="172" spans="1:14" s="23" customFormat="1" ht="18.75">
      <c r="A172" s="17">
        <v>165</v>
      </c>
      <c r="B172" s="419" t="s">
        <v>885</v>
      </c>
      <c r="C172" s="419" t="s">
        <v>886</v>
      </c>
      <c r="D172" s="18">
        <v>14.25</v>
      </c>
      <c r="E172" s="19"/>
      <c r="F172" s="20"/>
      <c r="G172" s="379">
        <f t="shared" si="10"/>
        <v>4.75</v>
      </c>
      <c r="H172" s="380">
        <f t="shared" si="11"/>
        <v>14.25</v>
      </c>
      <c r="I172" s="381"/>
      <c r="J172" s="379">
        <f t="shared" si="12"/>
        <v>14.25</v>
      </c>
      <c r="K172" s="384"/>
      <c r="L172" s="383">
        <f t="shared" si="13"/>
        <v>14.25</v>
      </c>
      <c r="M172" s="376"/>
      <c r="N172" s="22" t="str">
        <f t="shared" si="14"/>
        <v>Juin</v>
      </c>
    </row>
    <row r="173" spans="1:14" s="23" customFormat="1" ht="18.75">
      <c r="A173" s="17">
        <v>166</v>
      </c>
      <c r="B173" s="413" t="s">
        <v>887</v>
      </c>
      <c r="C173" s="413" t="s">
        <v>248</v>
      </c>
      <c r="D173" s="18">
        <v>8.25</v>
      </c>
      <c r="E173" s="19"/>
      <c r="F173" s="20"/>
      <c r="G173" s="379">
        <f t="shared" si="10"/>
        <v>2.75</v>
      </c>
      <c r="H173" s="380">
        <f t="shared" si="11"/>
        <v>8.25</v>
      </c>
      <c r="I173" s="381"/>
      <c r="J173" s="379">
        <f t="shared" si="12"/>
        <v>8.25</v>
      </c>
      <c r="K173" s="382"/>
      <c r="L173" s="383">
        <f t="shared" si="13"/>
        <v>8.25</v>
      </c>
      <c r="M173" s="376"/>
      <c r="N173" s="22" t="str">
        <f t="shared" si="14"/>
        <v>Juin</v>
      </c>
    </row>
    <row r="174" spans="1:14" s="23" customFormat="1" ht="18.75">
      <c r="A174" s="17">
        <v>167</v>
      </c>
      <c r="B174" s="413" t="s">
        <v>249</v>
      </c>
      <c r="C174" s="413" t="s">
        <v>154</v>
      </c>
      <c r="D174" s="18">
        <v>10.75</v>
      </c>
      <c r="E174" s="19"/>
      <c r="F174" s="20"/>
      <c r="G174" s="379">
        <f t="shared" si="10"/>
        <v>3.5833333333333335</v>
      </c>
      <c r="H174" s="380">
        <f t="shared" si="11"/>
        <v>10.75</v>
      </c>
      <c r="I174" s="381"/>
      <c r="J174" s="379">
        <f t="shared" si="12"/>
        <v>10.75</v>
      </c>
      <c r="K174" s="384"/>
      <c r="L174" s="383">
        <f t="shared" si="13"/>
        <v>10.75</v>
      </c>
      <c r="M174" s="376"/>
      <c r="N174" s="22" t="str">
        <f t="shared" si="14"/>
        <v>Juin</v>
      </c>
    </row>
    <row r="175" spans="1:14" s="23" customFormat="1" ht="18.75">
      <c r="A175" s="17">
        <v>168</v>
      </c>
      <c r="B175" s="413" t="s">
        <v>250</v>
      </c>
      <c r="C175" s="413" t="s">
        <v>692</v>
      </c>
      <c r="D175" s="18">
        <v>15.75</v>
      </c>
      <c r="E175" s="19"/>
      <c r="F175" s="20"/>
      <c r="G175" s="379">
        <f t="shared" si="10"/>
        <v>5.25</v>
      </c>
      <c r="H175" s="380">
        <f t="shared" si="11"/>
        <v>15.75</v>
      </c>
      <c r="I175" s="381"/>
      <c r="J175" s="379">
        <f t="shared" si="12"/>
        <v>15.75</v>
      </c>
      <c r="K175" s="382"/>
      <c r="L175" s="383">
        <f t="shared" si="13"/>
        <v>15.75</v>
      </c>
      <c r="M175" s="376"/>
      <c r="N175" s="22" t="str">
        <f t="shared" si="14"/>
        <v>Juin</v>
      </c>
    </row>
    <row r="176" spans="1:14" s="23" customFormat="1" ht="18.75">
      <c r="A176" s="17">
        <v>169</v>
      </c>
      <c r="B176" s="418" t="s">
        <v>251</v>
      </c>
      <c r="C176" s="418" t="s">
        <v>252</v>
      </c>
      <c r="D176" s="18">
        <v>0.75</v>
      </c>
      <c r="E176" s="19"/>
      <c r="F176" s="20"/>
      <c r="G176" s="379">
        <f t="shared" si="10"/>
        <v>0.25</v>
      </c>
      <c r="H176" s="380">
        <f t="shared" si="11"/>
        <v>0.75</v>
      </c>
      <c r="I176" s="381"/>
      <c r="J176" s="379">
        <f t="shared" si="12"/>
        <v>0.75</v>
      </c>
      <c r="K176" s="384"/>
      <c r="L176" s="383">
        <f t="shared" si="13"/>
        <v>0.75</v>
      </c>
      <c r="M176" s="376"/>
      <c r="N176" s="22" t="str">
        <f t="shared" si="14"/>
        <v>Juin</v>
      </c>
    </row>
    <row r="177" spans="1:14" s="23" customFormat="1" ht="18.75">
      <c r="A177" s="17">
        <v>170</v>
      </c>
      <c r="B177" s="413" t="s">
        <v>251</v>
      </c>
      <c r="C177" s="413" t="s">
        <v>69</v>
      </c>
      <c r="D177" s="18">
        <v>9.25</v>
      </c>
      <c r="E177" s="19"/>
      <c r="F177" s="20"/>
      <c r="G177" s="379">
        <f t="shared" si="10"/>
        <v>3.0833333333333335</v>
      </c>
      <c r="H177" s="380">
        <f t="shared" si="11"/>
        <v>9.25</v>
      </c>
      <c r="I177" s="381"/>
      <c r="J177" s="379">
        <f t="shared" si="12"/>
        <v>9.25</v>
      </c>
      <c r="K177" s="382"/>
      <c r="L177" s="383">
        <f t="shared" si="13"/>
        <v>9.25</v>
      </c>
      <c r="M177" s="376"/>
      <c r="N177" s="22" t="str">
        <f t="shared" si="14"/>
        <v>Juin</v>
      </c>
    </row>
    <row r="178" spans="1:14" s="23" customFormat="1" ht="18.75">
      <c r="A178" s="17">
        <v>171</v>
      </c>
      <c r="B178" s="413" t="s">
        <v>253</v>
      </c>
      <c r="C178" s="413" t="s">
        <v>233</v>
      </c>
      <c r="D178" s="355"/>
      <c r="E178" s="19"/>
      <c r="F178" s="20"/>
      <c r="G178" s="379">
        <f t="shared" si="10"/>
        <v>10</v>
      </c>
      <c r="H178" s="380">
        <f t="shared" si="11"/>
        <v>30</v>
      </c>
      <c r="I178" s="381"/>
      <c r="J178" s="379">
        <f t="shared" si="12"/>
        <v>30</v>
      </c>
      <c r="K178" s="384"/>
      <c r="L178" s="383">
        <f t="shared" si="13"/>
        <v>30</v>
      </c>
      <c r="M178" s="376">
        <v>30</v>
      </c>
      <c r="N178" s="22" t="str">
        <f t="shared" si="14"/>
        <v>Juin</v>
      </c>
    </row>
    <row r="179" spans="1:14" s="23" customFormat="1" ht="18.75">
      <c r="A179" s="17">
        <v>172</v>
      </c>
      <c r="B179" s="413" t="s">
        <v>254</v>
      </c>
      <c r="C179" s="413" t="s">
        <v>255</v>
      </c>
      <c r="D179" s="355"/>
      <c r="E179" s="19"/>
      <c r="F179" s="20"/>
      <c r="G179" s="379">
        <f t="shared" si="10"/>
        <v>10.083333333333334</v>
      </c>
      <c r="H179" s="380">
        <f t="shared" si="11"/>
        <v>30.25</v>
      </c>
      <c r="I179" s="381"/>
      <c r="J179" s="379">
        <f t="shared" si="12"/>
        <v>30.25</v>
      </c>
      <c r="K179" s="382"/>
      <c r="L179" s="383">
        <f t="shared" si="13"/>
        <v>30.25</v>
      </c>
      <c r="M179" s="376">
        <v>30.25</v>
      </c>
      <c r="N179" s="22" t="str">
        <f t="shared" si="14"/>
        <v>Juin</v>
      </c>
    </row>
    <row r="180" spans="1:14" s="23" customFormat="1" ht="18.75">
      <c r="A180" s="17">
        <v>173</v>
      </c>
      <c r="B180" s="413" t="s">
        <v>256</v>
      </c>
      <c r="C180" s="413" t="s">
        <v>888</v>
      </c>
      <c r="D180" s="18">
        <v>15</v>
      </c>
      <c r="E180" s="19"/>
      <c r="F180" s="20"/>
      <c r="G180" s="379">
        <f t="shared" si="10"/>
        <v>5</v>
      </c>
      <c r="H180" s="380">
        <f t="shared" si="11"/>
        <v>15</v>
      </c>
      <c r="I180" s="381"/>
      <c r="J180" s="379">
        <f t="shared" si="12"/>
        <v>15</v>
      </c>
      <c r="K180" s="384"/>
      <c r="L180" s="383">
        <f t="shared" si="13"/>
        <v>15</v>
      </c>
      <c r="M180" s="376"/>
      <c r="N180" s="22" t="str">
        <f t="shared" si="14"/>
        <v>Juin</v>
      </c>
    </row>
    <row r="181" spans="1:14" s="23" customFormat="1" ht="18.75">
      <c r="A181" s="17">
        <v>174</v>
      </c>
      <c r="B181" s="419" t="s">
        <v>889</v>
      </c>
      <c r="C181" s="419" t="s">
        <v>890</v>
      </c>
      <c r="D181" s="18">
        <v>14.25</v>
      </c>
      <c r="E181" s="19"/>
      <c r="F181" s="20"/>
      <c r="G181" s="379">
        <f t="shared" si="10"/>
        <v>4.75</v>
      </c>
      <c r="H181" s="380">
        <f t="shared" si="11"/>
        <v>14.25</v>
      </c>
      <c r="I181" s="381"/>
      <c r="J181" s="379">
        <f t="shared" si="12"/>
        <v>14.25</v>
      </c>
      <c r="K181" s="382"/>
      <c r="L181" s="383">
        <f t="shared" si="13"/>
        <v>14.25</v>
      </c>
      <c r="M181" s="376"/>
      <c r="N181" s="22" t="str">
        <f t="shared" si="14"/>
        <v>Juin</v>
      </c>
    </row>
    <row r="182" spans="1:14" s="23" customFormat="1" ht="18.75">
      <c r="A182" s="17">
        <v>175</v>
      </c>
      <c r="B182" s="413" t="s">
        <v>257</v>
      </c>
      <c r="C182" s="413" t="s">
        <v>891</v>
      </c>
      <c r="D182" s="18">
        <v>9.25</v>
      </c>
      <c r="E182" s="19"/>
      <c r="F182" s="20"/>
      <c r="G182" s="379">
        <f t="shared" si="10"/>
        <v>3.0833333333333335</v>
      </c>
      <c r="H182" s="380">
        <f t="shared" si="11"/>
        <v>9.25</v>
      </c>
      <c r="I182" s="381"/>
      <c r="J182" s="379">
        <f t="shared" si="12"/>
        <v>9.25</v>
      </c>
      <c r="K182" s="382"/>
      <c r="L182" s="383">
        <f t="shared" si="13"/>
        <v>9.25</v>
      </c>
      <c r="M182" s="376"/>
      <c r="N182" s="22" t="str">
        <f t="shared" si="14"/>
        <v>Juin</v>
      </c>
    </row>
    <row r="183" spans="1:14" s="23" customFormat="1" ht="18.75">
      <c r="A183" s="17">
        <v>176</v>
      </c>
      <c r="B183" s="419" t="s">
        <v>892</v>
      </c>
      <c r="C183" s="419" t="s">
        <v>533</v>
      </c>
      <c r="D183" s="18">
        <v>16</v>
      </c>
      <c r="E183" s="19"/>
      <c r="F183" s="20"/>
      <c r="G183" s="379">
        <f t="shared" si="10"/>
        <v>5.333333333333333</v>
      </c>
      <c r="H183" s="380">
        <f t="shared" si="11"/>
        <v>16</v>
      </c>
      <c r="I183" s="381"/>
      <c r="J183" s="379">
        <f t="shared" si="12"/>
        <v>16</v>
      </c>
      <c r="K183" s="382"/>
      <c r="L183" s="383">
        <f t="shared" si="13"/>
        <v>16</v>
      </c>
      <c r="M183" s="376"/>
      <c r="N183" s="22" t="str">
        <f t="shared" si="14"/>
        <v>Juin</v>
      </c>
    </row>
    <row r="184" spans="1:14" s="23" customFormat="1" ht="18.75">
      <c r="A184" s="17">
        <v>177</v>
      </c>
      <c r="B184" s="419" t="s">
        <v>258</v>
      </c>
      <c r="C184" s="419" t="s">
        <v>259</v>
      </c>
      <c r="D184" s="18">
        <v>8.5</v>
      </c>
      <c r="E184" s="19"/>
      <c r="F184" s="20"/>
      <c r="G184" s="379">
        <f t="shared" si="10"/>
        <v>2.8333333333333335</v>
      </c>
      <c r="H184" s="380">
        <f t="shared" si="11"/>
        <v>8.5</v>
      </c>
      <c r="I184" s="381"/>
      <c r="J184" s="379">
        <f t="shared" si="12"/>
        <v>8.5</v>
      </c>
      <c r="K184" s="382"/>
      <c r="L184" s="383">
        <f t="shared" si="13"/>
        <v>8.5</v>
      </c>
      <c r="M184" s="376"/>
      <c r="N184" s="22" t="str">
        <f t="shared" si="14"/>
        <v>Juin</v>
      </c>
    </row>
    <row r="185" spans="1:14" s="23" customFormat="1" ht="18.75">
      <c r="A185" s="17">
        <v>178</v>
      </c>
      <c r="B185" s="413" t="s">
        <v>260</v>
      </c>
      <c r="C185" s="413" t="s">
        <v>893</v>
      </c>
      <c r="D185" s="18">
        <v>8.5</v>
      </c>
      <c r="E185" s="19"/>
      <c r="F185" s="20"/>
      <c r="G185" s="379">
        <f t="shared" si="10"/>
        <v>2.8333333333333335</v>
      </c>
      <c r="H185" s="380">
        <f t="shared" si="11"/>
        <v>8.5</v>
      </c>
      <c r="I185" s="381"/>
      <c r="J185" s="379">
        <f t="shared" si="12"/>
        <v>8.5</v>
      </c>
      <c r="K185" s="382"/>
      <c r="L185" s="383">
        <f t="shared" si="13"/>
        <v>8.5</v>
      </c>
      <c r="M185" s="376"/>
      <c r="N185" s="22" t="str">
        <f t="shared" si="14"/>
        <v>Juin</v>
      </c>
    </row>
    <row r="186" spans="1:14" s="23" customFormat="1" ht="18.75">
      <c r="A186" s="17">
        <v>179</v>
      </c>
      <c r="B186" s="432" t="s">
        <v>261</v>
      </c>
      <c r="C186" s="432" t="s">
        <v>172</v>
      </c>
      <c r="D186" s="18">
        <v>12.5</v>
      </c>
      <c r="E186" s="19"/>
      <c r="F186" s="20"/>
      <c r="G186" s="379">
        <f t="shared" si="10"/>
        <v>4.166666666666667</v>
      </c>
      <c r="H186" s="380">
        <f t="shared" si="11"/>
        <v>12.5</v>
      </c>
      <c r="I186" s="381"/>
      <c r="J186" s="379">
        <f t="shared" si="12"/>
        <v>12.5</v>
      </c>
      <c r="K186" s="384"/>
      <c r="L186" s="383">
        <f t="shared" si="13"/>
        <v>12.5</v>
      </c>
      <c r="M186" s="376"/>
      <c r="N186" s="22" t="str">
        <f t="shared" si="14"/>
        <v>Juin</v>
      </c>
    </row>
    <row r="187" spans="1:14" s="23" customFormat="1" ht="18.75">
      <c r="A187" s="17">
        <v>180</v>
      </c>
      <c r="B187" s="413" t="s">
        <v>262</v>
      </c>
      <c r="C187" s="413" t="s">
        <v>263</v>
      </c>
      <c r="D187" s="18">
        <v>12</v>
      </c>
      <c r="E187" s="19"/>
      <c r="F187" s="20"/>
      <c r="G187" s="379">
        <f t="shared" si="10"/>
        <v>4</v>
      </c>
      <c r="H187" s="380">
        <f t="shared" si="11"/>
        <v>12</v>
      </c>
      <c r="I187" s="381"/>
      <c r="J187" s="379">
        <f t="shared" si="12"/>
        <v>12</v>
      </c>
      <c r="K187" s="384"/>
      <c r="L187" s="383">
        <f t="shared" si="13"/>
        <v>12</v>
      </c>
      <c r="M187" s="376"/>
      <c r="N187" s="22" t="str">
        <f t="shared" si="14"/>
        <v>Juin</v>
      </c>
    </row>
    <row r="188" spans="1:14" s="23" customFormat="1" ht="18.75">
      <c r="A188" s="17">
        <v>181</v>
      </c>
      <c r="B188" s="413" t="s">
        <v>264</v>
      </c>
      <c r="C188" s="413" t="s">
        <v>894</v>
      </c>
      <c r="D188" s="18">
        <v>3.25</v>
      </c>
      <c r="E188" s="19"/>
      <c r="F188" s="20"/>
      <c r="G188" s="379">
        <f t="shared" si="10"/>
        <v>1.0833333333333333</v>
      </c>
      <c r="H188" s="380">
        <f t="shared" si="11"/>
        <v>3.25</v>
      </c>
      <c r="I188" s="381"/>
      <c r="J188" s="379">
        <f t="shared" si="12"/>
        <v>3.25</v>
      </c>
      <c r="K188" s="382"/>
      <c r="L188" s="383">
        <f t="shared" si="13"/>
        <v>3.25</v>
      </c>
      <c r="M188" s="376"/>
      <c r="N188" s="22" t="str">
        <f t="shared" si="14"/>
        <v>Juin</v>
      </c>
    </row>
    <row r="189" spans="1:14" s="23" customFormat="1" ht="18.75">
      <c r="A189" s="17">
        <v>182</v>
      </c>
      <c r="B189" s="413" t="s">
        <v>265</v>
      </c>
      <c r="C189" s="413" t="s">
        <v>895</v>
      </c>
      <c r="D189" s="18">
        <v>9.75</v>
      </c>
      <c r="E189" s="19"/>
      <c r="F189" s="20"/>
      <c r="G189" s="379">
        <f t="shared" si="10"/>
        <v>3.25</v>
      </c>
      <c r="H189" s="380">
        <f t="shared" si="11"/>
        <v>9.75</v>
      </c>
      <c r="I189" s="381"/>
      <c r="J189" s="379">
        <f t="shared" si="12"/>
        <v>9.75</v>
      </c>
      <c r="K189" s="382"/>
      <c r="L189" s="383">
        <f t="shared" si="13"/>
        <v>9.75</v>
      </c>
      <c r="M189" s="376"/>
      <c r="N189" s="22" t="str">
        <f t="shared" si="14"/>
        <v>Juin</v>
      </c>
    </row>
    <row r="190" spans="1:14" s="23" customFormat="1" ht="18.75">
      <c r="A190" s="17">
        <v>183</v>
      </c>
      <c r="B190" s="413" t="s">
        <v>896</v>
      </c>
      <c r="C190" s="413" t="s">
        <v>897</v>
      </c>
      <c r="D190" s="18">
        <v>7.25</v>
      </c>
      <c r="E190" s="19"/>
      <c r="F190" s="20"/>
      <c r="G190" s="379">
        <f t="shared" si="10"/>
        <v>2.4166666666666665</v>
      </c>
      <c r="H190" s="380">
        <f t="shared" si="11"/>
        <v>7.25</v>
      </c>
      <c r="I190" s="381"/>
      <c r="J190" s="379">
        <f t="shared" si="12"/>
        <v>7.25</v>
      </c>
      <c r="K190" s="382"/>
      <c r="L190" s="383">
        <f t="shared" si="13"/>
        <v>7.25</v>
      </c>
      <c r="M190" s="376"/>
      <c r="N190" s="22" t="str">
        <f t="shared" si="14"/>
        <v>Juin</v>
      </c>
    </row>
    <row r="191" spans="1:14" s="23" customFormat="1" ht="18.75">
      <c r="A191" s="17">
        <v>184</v>
      </c>
      <c r="B191" s="413" t="s">
        <v>266</v>
      </c>
      <c r="C191" s="413" t="s">
        <v>136</v>
      </c>
      <c r="D191" s="18">
        <v>12.5</v>
      </c>
      <c r="E191" s="19"/>
      <c r="F191" s="20"/>
      <c r="G191" s="379">
        <f t="shared" si="10"/>
        <v>4.166666666666667</v>
      </c>
      <c r="H191" s="380">
        <f t="shared" si="11"/>
        <v>12.5</v>
      </c>
      <c r="I191" s="381"/>
      <c r="J191" s="379">
        <f t="shared" si="12"/>
        <v>12.5</v>
      </c>
      <c r="K191" s="382"/>
      <c r="L191" s="383">
        <f t="shared" si="13"/>
        <v>12.5</v>
      </c>
      <c r="M191" s="376"/>
      <c r="N191" s="22" t="str">
        <f t="shared" si="14"/>
        <v>Juin</v>
      </c>
    </row>
    <row r="192" spans="1:14" s="23" customFormat="1" ht="18.75">
      <c r="A192" s="17">
        <v>185</v>
      </c>
      <c r="B192" s="425" t="s">
        <v>898</v>
      </c>
      <c r="C192" s="425" t="s">
        <v>267</v>
      </c>
      <c r="D192" s="18">
        <v>13.75</v>
      </c>
      <c r="E192" s="19"/>
      <c r="F192" s="20"/>
      <c r="G192" s="379">
        <f t="shared" si="10"/>
        <v>4.583333333333333</v>
      </c>
      <c r="H192" s="380">
        <f t="shared" si="11"/>
        <v>13.75</v>
      </c>
      <c r="I192" s="381"/>
      <c r="J192" s="379">
        <f t="shared" si="12"/>
        <v>13.75</v>
      </c>
      <c r="K192" s="382"/>
      <c r="L192" s="383">
        <f t="shared" si="13"/>
        <v>13.75</v>
      </c>
      <c r="M192" s="376"/>
      <c r="N192" s="22" t="str">
        <f t="shared" si="14"/>
        <v>Juin</v>
      </c>
    </row>
    <row r="193" spans="1:14" s="23" customFormat="1" ht="18.75">
      <c r="A193" s="17">
        <v>186</v>
      </c>
      <c r="B193" s="413" t="s">
        <v>268</v>
      </c>
      <c r="C193" s="413" t="s">
        <v>95</v>
      </c>
      <c r="D193" s="18">
        <v>11</v>
      </c>
      <c r="E193" s="19"/>
      <c r="F193" s="20"/>
      <c r="G193" s="379">
        <f t="shared" si="10"/>
        <v>3.6666666666666665</v>
      </c>
      <c r="H193" s="380">
        <f t="shared" si="11"/>
        <v>11</v>
      </c>
      <c r="I193" s="381"/>
      <c r="J193" s="379">
        <f t="shared" si="12"/>
        <v>11</v>
      </c>
      <c r="K193" s="382"/>
      <c r="L193" s="383">
        <f t="shared" si="13"/>
        <v>11</v>
      </c>
      <c r="M193" s="376"/>
      <c r="N193" s="22" t="str">
        <f t="shared" si="14"/>
        <v>Juin</v>
      </c>
    </row>
    <row r="194" spans="1:14" s="23" customFormat="1" ht="18.75">
      <c r="A194" s="17">
        <v>187</v>
      </c>
      <c r="B194" s="419" t="s">
        <v>899</v>
      </c>
      <c r="C194" s="419" t="s">
        <v>900</v>
      </c>
      <c r="D194" s="18">
        <v>12.5</v>
      </c>
      <c r="E194" s="19"/>
      <c r="F194" s="20"/>
      <c r="G194" s="379">
        <f>IF(AND(D194=0,E194=0,F194=0),M194/3,(D194+E194+F194)/3)</f>
        <v>4.166666666666667</v>
      </c>
      <c r="H194" s="380">
        <f>G194*3</f>
        <v>12.5</v>
      </c>
      <c r="I194" s="381"/>
      <c r="J194" s="379">
        <f>MAX(H194,I194*3)</f>
        <v>12.5</v>
      </c>
      <c r="K194" s="382"/>
      <c r="L194" s="383">
        <f>MAX(J194,K194*3)</f>
        <v>12.5</v>
      </c>
      <c r="M194" s="376"/>
      <c r="N194" s="22" t="str">
        <f>IF(ISBLANK(K194),IF(ISBLANK(I194),"Juin","Synthèse"),"Rattrapage")</f>
        <v>Juin</v>
      </c>
    </row>
    <row r="195" spans="1:14" s="23" customFormat="1" ht="18.75">
      <c r="A195" s="17">
        <v>188</v>
      </c>
      <c r="B195" s="413" t="s">
        <v>269</v>
      </c>
      <c r="C195" s="413" t="s">
        <v>270</v>
      </c>
      <c r="D195" s="18">
        <v>5.5</v>
      </c>
      <c r="E195" s="19"/>
      <c r="F195" s="20"/>
      <c r="G195" s="379">
        <f t="shared" si="10"/>
        <v>1.8333333333333333</v>
      </c>
      <c r="H195" s="380">
        <f t="shared" si="11"/>
        <v>5.5</v>
      </c>
      <c r="I195" s="381"/>
      <c r="J195" s="379">
        <f t="shared" si="12"/>
        <v>5.5</v>
      </c>
      <c r="K195" s="382"/>
      <c r="L195" s="383">
        <f t="shared" si="13"/>
        <v>5.5</v>
      </c>
      <c r="M195" s="376"/>
      <c r="N195" s="22" t="str">
        <f t="shared" si="14"/>
        <v>Juin</v>
      </c>
    </row>
    <row r="196" spans="1:14" s="23" customFormat="1" ht="18.75">
      <c r="A196" s="17">
        <v>189</v>
      </c>
      <c r="B196" s="413" t="s">
        <v>271</v>
      </c>
      <c r="C196" s="413" t="s">
        <v>272</v>
      </c>
      <c r="D196" s="356">
        <v>19.25</v>
      </c>
      <c r="E196" s="19"/>
      <c r="F196" s="20"/>
      <c r="G196" s="379">
        <f t="shared" si="10"/>
        <v>6.416666666666667</v>
      </c>
      <c r="H196" s="380">
        <f t="shared" si="11"/>
        <v>19.25</v>
      </c>
      <c r="I196" s="381"/>
      <c r="J196" s="379">
        <f t="shared" si="12"/>
        <v>19.25</v>
      </c>
      <c r="K196" s="382"/>
      <c r="L196" s="383">
        <f t="shared" si="13"/>
        <v>19.25</v>
      </c>
      <c r="M196" s="376"/>
      <c r="N196" s="22" t="str">
        <f t="shared" si="14"/>
        <v>Juin</v>
      </c>
    </row>
    <row r="197" spans="1:14" s="23" customFormat="1" ht="18.75">
      <c r="A197" s="17">
        <v>190</v>
      </c>
      <c r="B197" s="413" t="s">
        <v>273</v>
      </c>
      <c r="C197" s="413" t="s">
        <v>607</v>
      </c>
      <c r="D197" s="18">
        <v>16.25</v>
      </c>
      <c r="E197" s="19"/>
      <c r="F197" s="20"/>
      <c r="G197" s="379">
        <f t="shared" si="10"/>
        <v>5.416666666666667</v>
      </c>
      <c r="H197" s="380">
        <f t="shared" si="11"/>
        <v>16.25</v>
      </c>
      <c r="I197" s="381"/>
      <c r="J197" s="379">
        <f t="shared" si="12"/>
        <v>16.25</v>
      </c>
      <c r="K197" s="382"/>
      <c r="L197" s="383">
        <f t="shared" si="13"/>
        <v>16.25</v>
      </c>
      <c r="M197" s="376"/>
      <c r="N197" s="22" t="str">
        <f t="shared" si="14"/>
        <v>Juin</v>
      </c>
    </row>
    <row r="198" spans="1:14" s="23" customFormat="1" ht="18.75">
      <c r="A198" s="17">
        <v>191</v>
      </c>
      <c r="B198" s="419" t="s">
        <v>274</v>
      </c>
      <c r="C198" s="419" t="s">
        <v>245</v>
      </c>
      <c r="D198" s="355"/>
      <c r="E198" s="19"/>
      <c r="F198" s="20"/>
      <c r="G198" s="379">
        <f t="shared" si="10"/>
        <v>10</v>
      </c>
      <c r="H198" s="380">
        <f t="shared" si="11"/>
        <v>30</v>
      </c>
      <c r="I198" s="381"/>
      <c r="J198" s="379">
        <f t="shared" si="12"/>
        <v>30</v>
      </c>
      <c r="K198" s="382"/>
      <c r="L198" s="383">
        <f t="shared" si="13"/>
        <v>30</v>
      </c>
      <c r="M198" s="376">
        <v>30</v>
      </c>
      <c r="N198" s="22" t="str">
        <f t="shared" si="14"/>
        <v>Juin</v>
      </c>
    </row>
    <row r="199" spans="1:14" s="23" customFormat="1" ht="18.75">
      <c r="A199" s="17">
        <v>192</v>
      </c>
      <c r="B199" s="413" t="s">
        <v>275</v>
      </c>
      <c r="C199" s="413" t="s">
        <v>901</v>
      </c>
      <c r="D199" s="18">
        <v>12</v>
      </c>
      <c r="E199" s="19"/>
      <c r="F199" s="20"/>
      <c r="G199" s="379">
        <f t="shared" ref="G199:G263" si="15">IF(AND(D199=0,E199=0,F199=0),M199/3,(D199+E199+F199)/3)</f>
        <v>4</v>
      </c>
      <c r="H199" s="380">
        <f t="shared" ref="H199:H263" si="16">G199*3</f>
        <v>12</v>
      </c>
      <c r="I199" s="381"/>
      <c r="J199" s="379">
        <f t="shared" ref="J199:J263" si="17">MAX(H199,I199*3)</f>
        <v>12</v>
      </c>
      <c r="K199" s="382"/>
      <c r="L199" s="383">
        <f t="shared" ref="L199:L263" si="18">MAX(J199,K199*3)</f>
        <v>12</v>
      </c>
      <c r="M199" s="375"/>
      <c r="N199" s="22" t="str">
        <f t="shared" ref="N199:N263" si="19">IF(ISBLANK(K199),IF(ISBLANK(I199),"Juin","Synthèse"),"Rattrapage")</f>
        <v>Juin</v>
      </c>
    </row>
    <row r="200" spans="1:14" s="23" customFormat="1" ht="18.75">
      <c r="A200" s="17">
        <v>193</v>
      </c>
      <c r="B200" s="413" t="s">
        <v>276</v>
      </c>
      <c r="C200" s="413" t="s">
        <v>902</v>
      </c>
      <c r="D200" s="18">
        <v>12.75</v>
      </c>
      <c r="E200" s="19"/>
      <c r="F200" s="20"/>
      <c r="G200" s="379">
        <f t="shared" si="15"/>
        <v>4.25</v>
      </c>
      <c r="H200" s="380">
        <f t="shared" si="16"/>
        <v>12.75</v>
      </c>
      <c r="I200" s="381"/>
      <c r="J200" s="379">
        <f t="shared" si="17"/>
        <v>12.75</v>
      </c>
      <c r="K200" s="382"/>
      <c r="L200" s="383">
        <f t="shared" si="18"/>
        <v>12.75</v>
      </c>
      <c r="M200" s="375"/>
      <c r="N200" s="22" t="str">
        <f t="shared" si="19"/>
        <v>Juin</v>
      </c>
    </row>
    <row r="201" spans="1:14" s="23" customFormat="1" ht="18.75">
      <c r="A201" s="17">
        <v>194</v>
      </c>
      <c r="B201" s="413" t="s">
        <v>277</v>
      </c>
      <c r="C201" s="413" t="s">
        <v>278</v>
      </c>
      <c r="D201" s="18">
        <v>17</v>
      </c>
      <c r="E201" s="19"/>
      <c r="F201" s="20"/>
      <c r="G201" s="379">
        <f t="shared" si="15"/>
        <v>5.666666666666667</v>
      </c>
      <c r="H201" s="380">
        <f t="shared" si="16"/>
        <v>17</v>
      </c>
      <c r="I201" s="381"/>
      <c r="J201" s="379">
        <f t="shared" si="17"/>
        <v>17</v>
      </c>
      <c r="K201" s="384"/>
      <c r="L201" s="383">
        <f t="shared" si="18"/>
        <v>17</v>
      </c>
      <c r="M201" s="375"/>
      <c r="N201" s="22" t="str">
        <f t="shared" si="19"/>
        <v>Juin</v>
      </c>
    </row>
    <row r="202" spans="1:14" s="23" customFormat="1" ht="18.75">
      <c r="A202" s="17">
        <v>195</v>
      </c>
      <c r="B202" s="413" t="s">
        <v>277</v>
      </c>
      <c r="C202" s="413" t="s">
        <v>903</v>
      </c>
      <c r="D202" s="18">
        <v>13.25</v>
      </c>
      <c r="E202" s="19"/>
      <c r="F202" s="20"/>
      <c r="G202" s="379">
        <f t="shared" si="15"/>
        <v>4.416666666666667</v>
      </c>
      <c r="H202" s="380">
        <f t="shared" si="16"/>
        <v>13.25</v>
      </c>
      <c r="I202" s="381"/>
      <c r="J202" s="379">
        <f t="shared" si="17"/>
        <v>13.25</v>
      </c>
      <c r="K202" s="384"/>
      <c r="L202" s="383">
        <f t="shared" si="18"/>
        <v>13.25</v>
      </c>
      <c r="M202" s="375"/>
      <c r="N202" s="22" t="str">
        <f t="shared" si="19"/>
        <v>Juin</v>
      </c>
    </row>
    <row r="203" spans="1:14" s="23" customFormat="1" ht="18.75">
      <c r="A203" s="17">
        <v>196</v>
      </c>
      <c r="B203" s="413" t="s">
        <v>279</v>
      </c>
      <c r="C203" s="413" t="s">
        <v>362</v>
      </c>
      <c r="D203" s="18">
        <v>12.75</v>
      </c>
      <c r="E203" s="19"/>
      <c r="F203" s="20"/>
      <c r="G203" s="379">
        <f t="shared" si="15"/>
        <v>4.25</v>
      </c>
      <c r="H203" s="380">
        <f t="shared" si="16"/>
        <v>12.75</v>
      </c>
      <c r="I203" s="381"/>
      <c r="J203" s="379">
        <f t="shared" si="17"/>
        <v>12.75</v>
      </c>
      <c r="K203" s="384"/>
      <c r="L203" s="383">
        <f t="shared" si="18"/>
        <v>12.75</v>
      </c>
      <c r="M203" s="375"/>
      <c r="N203" s="22" t="str">
        <f t="shared" si="19"/>
        <v>Juin</v>
      </c>
    </row>
    <row r="204" spans="1:14" s="23" customFormat="1" ht="18.75">
      <c r="A204" s="17">
        <v>197</v>
      </c>
      <c r="B204" s="419" t="s">
        <v>280</v>
      </c>
      <c r="C204" s="419" t="s">
        <v>281</v>
      </c>
      <c r="D204" s="18">
        <v>9.75</v>
      </c>
      <c r="E204" s="19"/>
      <c r="F204" s="20"/>
      <c r="G204" s="379">
        <f t="shared" si="15"/>
        <v>3.25</v>
      </c>
      <c r="H204" s="380">
        <f t="shared" si="16"/>
        <v>9.75</v>
      </c>
      <c r="I204" s="381"/>
      <c r="J204" s="379">
        <f t="shared" si="17"/>
        <v>9.75</v>
      </c>
      <c r="K204" s="382"/>
      <c r="L204" s="383">
        <f t="shared" si="18"/>
        <v>9.75</v>
      </c>
      <c r="M204" s="375"/>
      <c r="N204" s="22" t="str">
        <f t="shared" si="19"/>
        <v>Juin</v>
      </c>
    </row>
    <row r="205" spans="1:14" s="23" customFormat="1" ht="18.75">
      <c r="A205" s="17">
        <v>198</v>
      </c>
      <c r="B205" s="413" t="s">
        <v>282</v>
      </c>
      <c r="C205" s="413" t="s">
        <v>904</v>
      </c>
      <c r="D205" s="18">
        <v>16</v>
      </c>
      <c r="E205" s="19"/>
      <c r="F205" s="20"/>
      <c r="G205" s="379">
        <f t="shared" si="15"/>
        <v>5.333333333333333</v>
      </c>
      <c r="H205" s="380">
        <f t="shared" si="16"/>
        <v>16</v>
      </c>
      <c r="I205" s="381"/>
      <c r="J205" s="379">
        <f t="shared" si="17"/>
        <v>16</v>
      </c>
      <c r="K205" s="382"/>
      <c r="L205" s="383">
        <f t="shared" si="18"/>
        <v>16</v>
      </c>
      <c r="M205" s="375"/>
      <c r="N205" s="22" t="str">
        <f t="shared" si="19"/>
        <v>Juin</v>
      </c>
    </row>
    <row r="206" spans="1:14" s="23" customFormat="1" ht="18.75">
      <c r="A206" s="17">
        <v>199</v>
      </c>
      <c r="B206" s="413" t="s">
        <v>283</v>
      </c>
      <c r="C206" s="413" t="s">
        <v>905</v>
      </c>
      <c r="D206" s="355"/>
      <c r="E206" s="19"/>
      <c r="F206" s="20"/>
      <c r="G206" s="379">
        <f t="shared" si="15"/>
        <v>10</v>
      </c>
      <c r="H206" s="380">
        <f t="shared" si="16"/>
        <v>30</v>
      </c>
      <c r="I206" s="381"/>
      <c r="J206" s="379">
        <f t="shared" si="17"/>
        <v>30</v>
      </c>
      <c r="K206" s="384"/>
      <c r="L206" s="383">
        <f t="shared" si="18"/>
        <v>30</v>
      </c>
      <c r="M206" s="376">
        <v>30</v>
      </c>
      <c r="N206" s="22" t="str">
        <f t="shared" si="19"/>
        <v>Juin</v>
      </c>
    </row>
    <row r="207" spans="1:14" s="23" customFormat="1" ht="18.75">
      <c r="A207" s="17">
        <v>200</v>
      </c>
      <c r="B207" s="418" t="s">
        <v>906</v>
      </c>
      <c r="C207" s="418" t="s">
        <v>907</v>
      </c>
      <c r="D207" s="18">
        <v>9.75</v>
      </c>
      <c r="E207" s="19"/>
      <c r="F207" s="20"/>
      <c r="G207" s="379">
        <f t="shared" si="15"/>
        <v>3.25</v>
      </c>
      <c r="H207" s="380">
        <f t="shared" si="16"/>
        <v>9.75</v>
      </c>
      <c r="I207" s="381"/>
      <c r="J207" s="379">
        <f t="shared" si="17"/>
        <v>9.75</v>
      </c>
      <c r="K207" s="384"/>
      <c r="L207" s="383">
        <f t="shared" si="18"/>
        <v>9.75</v>
      </c>
      <c r="M207" s="376"/>
      <c r="N207" s="22" t="str">
        <f t="shared" si="19"/>
        <v>Juin</v>
      </c>
    </row>
    <row r="208" spans="1:14" s="23" customFormat="1" ht="18.75">
      <c r="A208" s="17">
        <v>201</v>
      </c>
      <c r="B208" s="413" t="s">
        <v>284</v>
      </c>
      <c r="C208" s="413" t="s">
        <v>908</v>
      </c>
      <c r="D208" s="18">
        <v>17.5</v>
      </c>
      <c r="E208" s="19"/>
      <c r="F208" s="20"/>
      <c r="G208" s="379">
        <f t="shared" si="15"/>
        <v>5.833333333333333</v>
      </c>
      <c r="H208" s="380">
        <f t="shared" si="16"/>
        <v>17.5</v>
      </c>
      <c r="I208" s="381"/>
      <c r="J208" s="379">
        <f t="shared" si="17"/>
        <v>17.5</v>
      </c>
      <c r="K208" s="382"/>
      <c r="L208" s="383">
        <f t="shared" si="18"/>
        <v>17.5</v>
      </c>
      <c r="M208" s="376"/>
      <c r="N208" s="22" t="str">
        <f t="shared" si="19"/>
        <v>Juin</v>
      </c>
    </row>
    <row r="209" spans="1:14" s="23" customFormat="1" ht="18.75">
      <c r="A209" s="17">
        <v>202</v>
      </c>
      <c r="B209" s="413" t="s">
        <v>285</v>
      </c>
      <c r="C209" s="413" t="s">
        <v>67</v>
      </c>
      <c r="D209" s="18">
        <v>5.75</v>
      </c>
      <c r="E209" s="19"/>
      <c r="F209" s="20"/>
      <c r="G209" s="379">
        <f>IF(AND(D209=0,E209=0,F209=0),M209/3,(D209+E209+F209)/3)</f>
        <v>1.9166666666666667</v>
      </c>
      <c r="H209" s="380">
        <f>G209*3</f>
        <v>5.75</v>
      </c>
      <c r="I209" s="381"/>
      <c r="J209" s="379">
        <f>MAX(H209,I209*3)</f>
        <v>5.75</v>
      </c>
      <c r="K209" s="382"/>
      <c r="L209" s="383">
        <f>MAX(J209,K209*3)</f>
        <v>5.75</v>
      </c>
      <c r="M209" s="375"/>
      <c r="N209" s="22" t="str">
        <f>IF(ISBLANK(K209),IF(ISBLANK(I209),"Juin","Synthèse"),"Rattrapage")</f>
        <v>Juin</v>
      </c>
    </row>
    <row r="210" spans="1:14" s="23" customFormat="1" ht="18.75">
      <c r="A210" s="17">
        <v>203</v>
      </c>
      <c r="B210" s="433" t="s">
        <v>285</v>
      </c>
      <c r="C210" s="433" t="s">
        <v>43</v>
      </c>
      <c r="D210" s="18">
        <v>10.25</v>
      </c>
      <c r="E210" s="19"/>
      <c r="F210" s="20"/>
      <c r="G210" s="379">
        <f t="shared" si="15"/>
        <v>3.4166666666666665</v>
      </c>
      <c r="H210" s="380">
        <f t="shared" si="16"/>
        <v>10.25</v>
      </c>
      <c r="I210" s="381"/>
      <c r="J210" s="379">
        <f t="shared" si="17"/>
        <v>10.25</v>
      </c>
      <c r="K210" s="382"/>
      <c r="L210" s="383">
        <f t="shared" si="18"/>
        <v>10.25</v>
      </c>
      <c r="M210" s="376"/>
      <c r="N210" s="22" t="str">
        <f t="shared" si="19"/>
        <v>Juin</v>
      </c>
    </row>
    <row r="211" spans="1:14" s="23" customFormat="1" ht="18.75">
      <c r="A211" s="17">
        <v>204</v>
      </c>
      <c r="B211" s="413" t="s">
        <v>909</v>
      </c>
      <c r="C211" s="413" t="s">
        <v>286</v>
      </c>
      <c r="D211" s="18">
        <v>13.5</v>
      </c>
      <c r="E211" s="19"/>
      <c r="F211" s="20"/>
      <c r="G211" s="379">
        <f t="shared" si="15"/>
        <v>4.5</v>
      </c>
      <c r="H211" s="380">
        <f t="shared" si="16"/>
        <v>13.5</v>
      </c>
      <c r="I211" s="381"/>
      <c r="J211" s="379">
        <f t="shared" si="17"/>
        <v>13.5</v>
      </c>
      <c r="K211" s="382"/>
      <c r="L211" s="383">
        <f t="shared" si="18"/>
        <v>13.5</v>
      </c>
      <c r="M211" s="376"/>
      <c r="N211" s="22" t="str">
        <f t="shared" si="19"/>
        <v>Juin</v>
      </c>
    </row>
    <row r="212" spans="1:14" s="23" customFormat="1" ht="18.75">
      <c r="A212" s="17">
        <v>205</v>
      </c>
      <c r="B212" s="413" t="s">
        <v>287</v>
      </c>
      <c r="C212" s="413" t="s">
        <v>91</v>
      </c>
      <c r="D212" s="18">
        <v>14.75</v>
      </c>
      <c r="E212" s="19"/>
      <c r="F212" s="20"/>
      <c r="G212" s="379">
        <f t="shared" si="15"/>
        <v>4.916666666666667</v>
      </c>
      <c r="H212" s="380">
        <f t="shared" si="16"/>
        <v>14.75</v>
      </c>
      <c r="I212" s="381"/>
      <c r="J212" s="379">
        <f t="shared" si="17"/>
        <v>14.75</v>
      </c>
      <c r="K212" s="382"/>
      <c r="L212" s="383">
        <f t="shared" si="18"/>
        <v>14.75</v>
      </c>
      <c r="M212" s="376"/>
      <c r="N212" s="22" t="str">
        <f t="shared" si="19"/>
        <v>Juin</v>
      </c>
    </row>
    <row r="213" spans="1:14" s="23" customFormat="1" ht="18.75">
      <c r="A213" s="17">
        <v>206</v>
      </c>
      <c r="B213" s="419" t="s">
        <v>288</v>
      </c>
      <c r="C213" s="419" t="s">
        <v>51</v>
      </c>
      <c r="D213" s="18">
        <v>12</v>
      </c>
      <c r="E213" s="19"/>
      <c r="F213" s="20"/>
      <c r="G213" s="379">
        <f t="shared" si="15"/>
        <v>4</v>
      </c>
      <c r="H213" s="380">
        <f t="shared" si="16"/>
        <v>12</v>
      </c>
      <c r="I213" s="381"/>
      <c r="J213" s="379">
        <f t="shared" si="17"/>
        <v>12</v>
      </c>
      <c r="K213" s="382"/>
      <c r="L213" s="383">
        <f t="shared" si="18"/>
        <v>12</v>
      </c>
      <c r="M213" s="376"/>
      <c r="N213" s="22" t="str">
        <f t="shared" si="19"/>
        <v>Juin</v>
      </c>
    </row>
    <row r="214" spans="1:14" s="23" customFormat="1" ht="18.75">
      <c r="A214" s="17">
        <v>207</v>
      </c>
      <c r="B214" s="413" t="s">
        <v>910</v>
      </c>
      <c r="C214" s="413" t="s">
        <v>289</v>
      </c>
      <c r="D214" s="18">
        <v>11</v>
      </c>
      <c r="E214" s="19"/>
      <c r="F214" s="20"/>
      <c r="G214" s="379">
        <f t="shared" si="15"/>
        <v>3.6666666666666665</v>
      </c>
      <c r="H214" s="380">
        <f t="shared" si="16"/>
        <v>11</v>
      </c>
      <c r="I214" s="381"/>
      <c r="J214" s="379">
        <f t="shared" si="17"/>
        <v>11</v>
      </c>
      <c r="K214" s="384"/>
      <c r="L214" s="383">
        <f t="shared" si="18"/>
        <v>11</v>
      </c>
      <c r="M214" s="376"/>
      <c r="N214" s="22" t="str">
        <f t="shared" si="19"/>
        <v>Juin</v>
      </c>
    </row>
    <row r="215" spans="1:14" s="23" customFormat="1" ht="18.75">
      <c r="A215" s="17">
        <v>208</v>
      </c>
      <c r="B215" s="413" t="s">
        <v>290</v>
      </c>
      <c r="C215" s="413" t="s">
        <v>911</v>
      </c>
      <c r="D215" s="18">
        <v>14.5</v>
      </c>
      <c r="E215" s="19"/>
      <c r="F215" s="20"/>
      <c r="G215" s="379">
        <f t="shared" si="15"/>
        <v>4.833333333333333</v>
      </c>
      <c r="H215" s="380">
        <f t="shared" si="16"/>
        <v>14.5</v>
      </c>
      <c r="I215" s="381"/>
      <c r="J215" s="379">
        <f t="shared" si="17"/>
        <v>14.5</v>
      </c>
      <c r="K215" s="382"/>
      <c r="L215" s="383">
        <f t="shared" si="18"/>
        <v>14.5</v>
      </c>
      <c r="M215" s="376"/>
      <c r="N215" s="22" t="str">
        <f t="shared" si="19"/>
        <v>Juin</v>
      </c>
    </row>
    <row r="216" spans="1:14" s="23" customFormat="1" ht="18.75">
      <c r="A216" s="17">
        <v>209</v>
      </c>
      <c r="B216" s="419" t="s">
        <v>912</v>
      </c>
      <c r="C216" s="419" t="s">
        <v>95</v>
      </c>
      <c r="D216" s="18">
        <v>16.25</v>
      </c>
      <c r="E216" s="19"/>
      <c r="F216" s="20"/>
      <c r="G216" s="379">
        <f t="shared" si="15"/>
        <v>5.416666666666667</v>
      </c>
      <c r="H216" s="380">
        <f t="shared" si="16"/>
        <v>16.25</v>
      </c>
      <c r="I216" s="381"/>
      <c r="J216" s="379">
        <f t="shared" si="17"/>
        <v>16.25</v>
      </c>
      <c r="K216" s="382"/>
      <c r="L216" s="383">
        <f t="shared" si="18"/>
        <v>16.25</v>
      </c>
      <c r="M216" s="376"/>
      <c r="N216" s="22" t="str">
        <f t="shared" si="19"/>
        <v>Juin</v>
      </c>
    </row>
    <row r="217" spans="1:14" s="23" customFormat="1" ht="18.75">
      <c r="A217" s="17">
        <v>210</v>
      </c>
      <c r="B217" s="413" t="s">
        <v>291</v>
      </c>
      <c r="C217" s="413" t="s">
        <v>913</v>
      </c>
      <c r="D217" s="18">
        <v>10.25</v>
      </c>
      <c r="E217" s="19"/>
      <c r="F217" s="20"/>
      <c r="G217" s="379">
        <f t="shared" si="15"/>
        <v>3.4166666666666665</v>
      </c>
      <c r="H217" s="380">
        <f t="shared" si="16"/>
        <v>10.25</v>
      </c>
      <c r="I217" s="381"/>
      <c r="J217" s="379">
        <f t="shared" si="17"/>
        <v>10.25</v>
      </c>
      <c r="K217" s="382"/>
      <c r="L217" s="383">
        <f t="shared" si="18"/>
        <v>10.25</v>
      </c>
      <c r="M217" s="375"/>
      <c r="N217" s="22" t="str">
        <f t="shared" si="19"/>
        <v>Juin</v>
      </c>
    </row>
    <row r="218" spans="1:14" s="23" customFormat="1" ht="18.75">
      <c r="A218" s="17">
        <v>211</v>
      </c>
      <c r="B218" s="413" t="s">
        <v>291</v>
      </c>
      <c r="C218" s="413" t="s">
        <v>292</v>
      </c>
      <c r="D218" s="18">
        <v>7.5</v>
      </c>
      <c r="E218" s="19"/>
      <c r="F218" s="20"/>
      <c r="G218" s="379">
        <f t="shared" si="15"/>
        <v>2.5</v>
      </c>
      <c r="H218" s="380">
        <f t="shared" si="16"/>
        <v>7.5</v>
      </c>
      <c r="I218" s="381"/>
      <c r="J218" s="379">
        <f t="shared" si="17"/>
        <v>7.5</v>
      </c>
      <c r="K218" s="382"/>
      <c r="L218" s="383">
        <f t="shared" si="18"/>
        <v>7.5</v>
      </c>
      <c r="M218" s="375"/>
      <c r="N218" s="22" t="str">
        <f t="shared" si="19"/>
        <v>Juin</v>
      </c>
    </row>
    <row r="219" spans="1:14" s="23" customFormat="1" ht="18.75">
      <c r="A219" s="17">
        <v>212</v>
      </c>
      <c r="B219" s="419" t="s">
        <v>291</v>
      </c>
      <c r="C219" s="419" t="s">
        <v>293</v>
      </c>
      <c r="D219" s="18">
        <v>8.25</v>
      </c>
      <c r="E219" s="19"/>
      <c r="F219" s="20"/>
      <c r="G219" s="379">
        <f t="shared" si="15"/>
        <v>2.75</v>
      </c>
      <c r="H219" s="380">
        <f t="shared" si="16"/>
        <v>8.25</v>
      </c>
      <c r="I219" s="381"/>
      <c r="J219" s="379">
        <f t="shared" si="17"/>
        <v>8.25</v>
      </c>
      <c r="K219" s="382"/>
      <c r="L219" s="383">
        <f t="shared" si="18"/>
        <v>8.25</v>
      </c>
      <c r="M219" s="375"/>
      <c r="N219" s="22" t="str">
        <f t="shared" si="19"/>
        <v>Juin</v>
      </c>
    </row>
    <row r="220" spans="1:14" s="23" customFormat="1" ht="18.75">
      <c r="A220" s="17">
        <v>213</v>
      </c>
      <c r="B220" s="413" t="s">
        <v>294</v>
      </c>
      <c r="C220" s="413" t="s">
        <v>185</v>
      </c>
      <c r="D220" s="18">
        <v>11.25</v>
      </c>
      <c r="E220" s="19"/>
      <c r="F220" s="20"/>
      <c r="G220" s="379">
        <f t="shared" si="15"/>
        <v>3.75</v>
      </c>
      <c r="H220" s="380">
        <f t="shared" si="16"/>
        <v>11.25</v>
      </c>
      <c r="I220" s="381"/>
      <c r="J220" s="379">
        <f t="shared" si="17"/>
        <v>11.25</v>
      </c>
      <c r="K220" s="382"/>
      <c r="L220" s="383">
        <f t="shared" si="18"/>
        <v>11.25</v>
      </c>
      <c r="M220" s="375"/>
      <c r="N220" s="22" t="str">
        <f t="shared" si="19"/>
        <v>Juin</v>
      </c>
    </row>
    <row r="221" spans="1:14" s="23" customFormat="1" ht="18.75">
      <c r="A221" s="17">
        <v>214</v>
      </c>
      <c r="B221" s="432" t="s">
        <v>295</v>
      </c>
      <c r="C221" s="432" t="s">
        <v>914</v>
      </c>
      <c r="D221" s="18">
        <v>12.25</v>
      </c>
      <c r="E221" s="19"/>
      <c r="F221" s="20"/>
      <c r="G221" s="379">
        <f t="shared" si="15"/>
        <v>4.083333333333333</v>
      </c>
      <c r="H221" s="380">
        <f t="shared" si="16"/>
        <v>12.25</v>
      </c>
      <c r="I221" s="381"/>
      <c r="J221" s="379">
        <f t="shared" si="17"/>
        <v>12.25</v>
      </c>
      <c r="K221" s="382"/>
      <c r="L221" s="383">
        <f t="shared" si="18"/>
        <v>12.25</v>
      </c>
      <c r="M221" s="375"/>
      <c r="N221" s="22" t="str">
        <f t="shared" si="19"/>
        <v>Juin</v>
      </c>
    </row>
    <row r="222" spans="1:14" s="23" customFormat="1" ht="18.75">
      <c r="A222" s="17">
        <v>215</v>
      </c>
      <c r="B222" s="419" t="s">
        <v>296</v>
      </c>
      <c r="C222" s="419" t="s">
        <v>297</v>
      </c>
      <c r="D222" s="18">
        <v>14</v>
      </c>
      <c r="E222" s="19"/>
      <c r="F222" s="20"/>
      <c r="G222" s="379">
        <f t="shared" si="15"/>
        <v>4.666666666666667</v>
      </c>
      <c r="H222" s="380">
        <f t="shared" si="16"/>
        <v>14</v>
      </c>
      <c r="I222" s="381"/>
      <c r="J222" s="379">
        <f t="shared" si="17"/>
        <v>14</v>
      </c>
      <c r="K222" s="384"/>
      <c r="L222" s="383">
        <f t="shared" si="18"/>
        <v>14</v>
      </c>
      <c r="M222" s="375"/>
      <c r="N222" s="22" t="str">
        <f t="shared" si="19"/>
        <v>Juin</v>
      </c>
    </row>
    <row r="223" spans="1:14" s="23" customFormat="1" ht="18.75">
      <c r="A223" s="17">
        <v>216</v>
      </c>
      <c r="B223" s="419" t="s">
        <v>298</v>
      </c>
      <c r="C223" s="419" t="s">
        <v>299</v>
      </c>
      <c r="D223" s="18">
        <v>13.5</v>
      </c>
      <c r="E223" s="19"/>
      <c r="F223" s="20"/>
      <c r="G223" s="379">
        <f t="shared" si="15"/>
        <v>4.5</v>
      </c>
      <c r="H223" s="380">
        <f t="shared" si="16"/>
        <v>13.5</v>
      </c>
      <c r="I223" s="381"/>
      <c r="J223" s="379">
        <f t="shared" si="17"/>
        <v>13.5</v>
      </c>
      <c r="K223" s="382"/>
      <c r="L223" s="383">
        <f t="shared" si="18"/>
        <v>13.5</v>
      </c>
      <c r="M223" s="375"/>
      <c r="N223" s="22" t="str">
        <f t="shared" si="19"/>
        <v>Juin</v>
      </c>
    </row>
    <row r="224" spans="1:14" s="23" customFormat="1" ht="18.75">
      <c r="A224" s="17">
        <v>217</v>
      </c>
      <c r="B224" s="419" t="s">
        <v>300</v>
      </c>
      <c r="C224" s="419" t="s">
        <v>301</v>
      </c>
      <c r="D224" s="18">
        <v>12</v>
      </c>
      <c r="E224" s="19"/>
      <c r="F224" s="20"/>
      <c r="G224" s="379">
        <f t="shared" si="15"/>
        <v>4</v>
      </c>
      <c r="H224" s="380">
        <f t="shared" si="16"/>
        <v>12</v>
      </c>
      <c r="I224" s="381"/>
      <c r="J224" s="379">
        <f t="shared" si="17"/>
        <v>12</v>
      </c>
      <c r="K224" s="382"/>
      <c r="L224" s="383">
        <f t="shared" si="18"/>
        <v>12</v>
      </c>
      <c r="M224" s="375"/>
      <c r="N224" s="22" t="str">
        <f t="shared" si="19"/>
        <v>Juin</v>
      </c>
    </row>
    <row r="225" spans="1:14" s="23" customFormat="1" ht="18.75">
      <c r="A225" s="17">
        <v>218</v>
      </c>
      <c r="B225" s="417" t="s">
        <v>302</v>
      </c>
      <c r="C225" s="417" t="s">
        <v>915</v>
      </c>
      <c r="D225" s="18">
        <v>2.75</v>
      </c>
      <c r="E225" s="19"/>
      <c r="F225" s="20"/>
      <c r="G225" s="379">
        <f t="shared" si="15"/>
        <v>0.91666666666666663</v>
      </c>
      <c r="H225" s="380">
        <f t="shared" si="16"/>
        <v>2.75</v>
      </c>
      <c r="I225" s="381"/>
      <c r="J225" s="379">
        <f t="shared" si="17"/>
        <v>2.75</v>
      </c>
      <c r="K225" s="382"/>
      <c r="L225" s="383">
        <f t="shared" si="18"/>
        <v>2.75</v>
      </c>
      <c r="M225" s="375"/>
      <c r="N225" s="22" t="str">
        <f t="shared" si="19"/>
        <v>Juin</v>
      </c>
    </row>
    <row r="226" spans="1:14" s="23" customFormat="1" ht="18.75">
      <c r="A226" s="17">
        <v>219</v>
      </c>
      <c r="B226" s="413" t="s">
        <v>304</v>
      </c>
      <c r="C226" s="413" t="s">
        <v>305</v>
      </c>
      <c r="D226" s="18">
        <v>1.75</v>
      </c>
      <c r="E226" s="19"/>
      <c r="F226" s="20"/>
      <c r="G226" s="379">
        <f t="shared" si="15"/>
        <v>0.58333333333333337</v>
      </c>
      <c r="H226" s="380">
        <f t="shared" si="16"/>
        <v>1.75</v>
      </c>
      <c r="I226" s="381"/>
      <c r="J226" s="379">
        <f t="shared" si="17"/>
        <v>1.75</v>
      </c>
      <c r="K226" s="382"/>
      <c r="L226" s="383">
        <f t="shared" si="18"/>
        <v>1.75</v>
      </c>
      <c r="M226" s="375"/>
      <c r="N226" s="22" t="str">
        <f t="shared" si="19"/>
        <v>Juin</v>
      </c>
    </row>
    <row r="227" spans="1:14" s="23" customFormat="1" ht="18.75">
      <c r="A227" s="17">
        <v>220</v>
      </c>
      <c r="B227" s="413" t="s">
        <v>306</v>
      </c>
      <c r="C227" s="413" t="s">
        <v>916</v>
      </c>
      <c r="D227" s="355"/>
      <c r="E227" s="19"/>
      <c r="F227" s="20"/>
      <c r="G227" s="379">
        <f t="shared" si="15"/>
        <v>10</v>
      </c>
      <c r="H227" s="380">
        <f t="shared" si="16"/>
        <v>30</v>
      </c>
      <c r="I227" s="381"/>
      <c r="J227" s="379">
        <f t="shared" si="17"/>
        <v>30</v>
      </c>
      <c r="K227" s="384"/>
      <c r="L227" s="383">
        <f t="shared" si="18"/>
        <v>30</v>
      </c>
      <c r="M227" s="376">
        <v>30</v>
      </c>
      <c r="N227" s="22" t="str">
        <f t="shared" si="19"/>
        <v>Juin</v>
      </c>
    </row>
    <row r="228" spans="1:14" s="23" customFormat="1" ht="18.75">
      <c r="A228" s="17">
        <v>221</v>
      </c>
      <c r="B228" s="419" t="s">
        <v>307</v>
      </c>
      <c r="C228" s="419" t="s">
        <v>212</v>
      </c>
      <c r="D228" s="18">
        <v>3.25</v>
      </c>
      <c r="E228" s="19"/>
      <c r="F228" s="20"/>
      <c r="G228" s="379">
        <f t="shared" si="15"/>
        <v>1.0833333333333333</v>
      </c>
      <c r="H228" s="380">
        <f t="shared" si="16"/>
        <v>3.25</v>
      </c>
      <c r="I228" s="381"/>
      <c r="J228" s="379">
        <f t="shared" si="17"/>
        <v>3.25</v>
      </c>
      <c r="K228" s="382"/>
      <c r="L228" s="383">
        <f t="shared" si="18"/>
        <v>3.25</v>
      </c>
      <c r="M228" s="376"/>
      <c r="N228" s="22" t="str">
        <f t="shared" si="19"/>
        <v>Juin</v>
      </c>
    </row>
    <row r="229" spans="1:14" s="23" customFormat="1" ht="18.75">
      <c r="A229" s="17">
        <v>222</v>
      </c>
      <c r="B229" s="413" t="s">
        <v>308</v>
      </c>
      <c r="C229" s="413" t="s">
        <v>635</v>
      </c>
      <c r="D229" s="18">
        <v>16.75</v>
      </c>
      <c r="E229" s="19"/>
      <c r="F229" s="20"/>
      <c r="G229" s="379">
        <f t="shared" si="15"/>
        <v>5.583333333333333</v>
      </c>
      <c r="H229" s="380">
        <f t="shared" si="16"/>
        <v>16.75</v>
      </c>
      <c r="I229" s="381"/>
      <c r="J229" s="379">
        <f t="shared" si="17"/>
        <v>16.75</v>
      </c>
      <c r="K229" s="382"/>
      <c r="L229" s="383">
        <f t="shared" si="18"/>
        <v>16.75</v>
      </c>
      <c r="M229" s="376"/>
      <c r="N229" s="22" t="str">
        <f t="shared" si="19"/>
        <v>Juin</v>
      </c>
    </row>
    <row r="230" spans="1:14" s="23" customFormat="1" ht="18.75">
      <c r="A230" s="17">
        <v>223</v>
      </c>
      <c r="B230" s="413" t="s">
        <v>309</v>
      </c>
      <c r="C230" s="413" t="s">
        <v>161</v>
      </c>
      <c r="D230" s="18">
        <v>3.75</v>
      </c>
      <c r="E230" s="19"/>
      <c r="F230" s="20"/>
      <c r="G230" s="379">
        <f t="shared" si="15"/>
        <v>1.25</v>
      </c>
      <c r="H230" s="380">
        <f t="shared" si="16"/>
        <v>3.75</v>
      </c>
      <c r="I230" s="381"/>
      <c r="J230" s="379">
        <f t="shared" si="17"/>
        <v>3.75</v>
      </c>
      <c r="K230" s="382"/>
      <c r="L230" s="383">
        <f t="shared" si="18"/>
        <v>3.75</v>
      </c>
      <c r="M230" s="376"/>
      <c r="N230" s="22" t="str">
        <f t="shared" si="19"/>
        <v>Juin</v>
      </c>
    </row>
    <row r="231" spans="1:14" s="23" customFormat="1" ht="18.75">
      <c r="A231" s="17">
        <v>224</v>
      </c>
      <c r="B231" s="413" t="s">
        <v>310</v>
      </c>
      <c r="C231" s="413" t="s">
        <v>311</v>
      </c>
      <c r="D231" s="18">
        <v>14</v>
      </c>
      <c r="E231" s="19"/>
      <c r="F231" s="20"/>
      <c r="G231" s="379">
        <f t="shared" si="15"/>
        <v>4.666666666666667</v>
      </c>
      <c r="H231" s="380">
        <f t="shared" si="16"/>
        <v>14</v>
      </c>
      <c r="I231" s="381"/>
      <c r="J231" s="379">
        <f t="shared" si="17"/>
        <v>14</v>
      </c>
      <c r="K231" s="384"/>
      <c r="L231" s="383">
        <f t="shared" si="18"/>
        <v>14</v>
      </c>
      <c r="M231" s="376"/>
      <c r="N231" s="22" t="str">
        <f t="shared" si="19"/>
        <v>Juin</v>
      </c>
    </row>
    <row r="232" spans="1:14" s="23" customFormat="1" ht="18.75">
      <c r="A232" s="17">
        <v>225</v>
      </c>
      <c r="B232" s="413" t="s">
        <v>312</v>
      </c>
      <c r="C232" s="413" t="s">
        <v>917</v>
      </c>
      <c r="D232" s="357">
        <v>0</v>
      </c>
      <c r="E232" s="19"/>
      <c r="F232" s="20"/>
      <c r="G232" s="379">
        <f t="shared" si="15"/>
        <v>0</v>
      </c>
      <c r="H232" s="380">
        <f t="shared" si="16"/>
        <v>0</v>
      </c>
      <c r="I232" s="381"/>
      <c r="J232" s="379">
        <f t="shared" si="17"/>
        <v>0</v>
      </c>
      <c r="K232" s="384"/>
      <c r="L232" s="383">
        <f t="shared" si="18"/>
        <v>0</v>
      </c>
      <c r="M232" s="376"/>
      <c r="N232" s="22" t="str">
        <f t="shared" si="19"/>
        <v>Juin</v>
      </c>
    </row>
    <row r="233" spans="1:14" s="23" customFormat="1" ht="18.75">
      <c r="A233" s="17">
        <v>226</v>
      </c>
      <c r="B233" s="413" t="s">
        <v>313</v>
      </c>
      <c r="C233" s="413" t="s">
        <v>314</v>
      </c>
      <c r="D233" s="18">
        <v>12.25</v>
      </c>
      <c r="E233" s="19"/>
      <c r="F233" s="20"/>
      <c r="G233" s="379">
        <f t="shared" si="15"/>
        <v>4.083333333333333</v>
      </c>
      <c r="H233" s="380">
        <f t="shared" si="16"/>
        <v>12.25</v>
      </c>
      <c r="I233" s="381"/>
      <c r="J233" s="379">
        <f t="shared" si="17"/>
        <v>12.25</v>
      </c>
      <c r="K233" s="382"/>
      <c r="L233" s="383">
        <f t="shared" si="18"/>
        <v>12.25</v>
      </c>
      <c r="M233" s="376"/>
      <c r="N233" s="22" t="str">
        <f t="shared" si="19"/>
        <v>Juin</v>
      </c>
    </row>
    <row r="234" spans="1:14" s="23" customFormat="1" ht="18.75">
      <c r="A234" s="17">
        <v>227</v>
      </c>
      <c r="B234" s="413" t="s">
        <v>315</v>
      </c>
      <c r="C234" s="413" t="s">
        <v>20</v>
      </c>
      <c r="D234" s="18">
        <v>13</v>
      </c>
      <c r="E234" s="19"/>
      <c r="F234" s="20"/>
      <c r="G234" s="379">
        <f t="shared" si="15"/>
        <v>4.333333333333333</v>
      </c>
      <c r="H234" s="380">
        <f t="shared" si="16"/>
        <v>13</v>
      </c>
      <c r="I234" s="381"/>
      <c r="J234" s="379">
        <f t="shared" si="17"/>
        <v>13</v>
      </c>
      <c r="K234" s="382"/>
      <c r="L234" s="383">
        <f t="shared" si="18"/>
        <v>13</v>
      </c>
      <c r="M234" s="376"/>
      <c r="N234" s="22" t="str">
        <f t="shared" si="19"/>
        <v>Juin</v>
      </c>
    </row>
    <row r="235" spans="1:14" s="23" customFormat="1" ht="18.75">
      <c r="A235" s="17">
        <v>228</v>
      </c>
      <c r="B235" s="425" t="s">
        <v>918</v>
      </c>
      <c r="C235" s="425" t="s">
        <v>317</v>
      </c>
      <c r="D235" s="18">
        <v>11.75</v>
      </c>
      <c r="E235" s="19"/>
      <c r="F235" s="20"/>
      <c r="G235" s="379">
        <f t="shared" si="15"/>
        <v>3.9166666666666665</v>
      </c>
      <c r="H235" s="380">
        <f t="shared" si="16"/>
        <v>11.75</v>
      </c>
      <c r="I235" s="381"/>
      <c r="J235" s="379">
        <f t="shared" si="17"/>
        <v>11.75</v>
      </c>
      <c r="K235" s="382"/>
      <c r="L235" s="383">
        <f t="shared" si="18"/>
        <v>11.75</v>
      </c>
      <c r="M235" s="376"/>
      <c r="N235" s="22" t="str">
        <f t="shared" si="19"/>
        <v>Juin</v>
      </c>
    </row>
    <row r="236" spans="1:14" s="23" customFormat="1" ht="18.75">
      <c r="A236" s="17">
        <v>229</v>
      </c>
      <c r="B236" s="425" t="s">
        <v>318</v>
      </c>
      <c r="C236" s="425" t="s">
        <v>919</v>
      </c>
      <c r="D236" s="18">
        <v>3.75</v>
      </c>
      <c r="E236" s="19"/>
      <c r="F236" s="20"/>
      <c r="G236" s="379">
        <f t="shared" si="15"/>
        <v>1.25</v>
      </c>
      <c r="H236" s="380">
        <f t="shared" si="16"/>
        <v>3.75</v>
      </c>
      <c r="I236" s="381"/>
      <c r="J236" s="379">
        <f t="shared" si="17"/>
        <v>3.75</v>
      </c>
      <c r="K236" s="382"/>
      <c r="L236" s="383">
        <f t="shared" si="18"/>
        <v>3.75</v>
      </c>
      <c r="M236" s="376"/>
      <c r="N236" s="22" t="str">
        <f t="shared" si="19"/>
        <v>Juin</v>
      </c>
    </row>
    <row r="237" spans="1:14" s="23" customFormat="1" ht="18.75">
      <c r="A237" s="17">
        <v>230</v>
      </c>
      <c r="B237" s="425" t="s">
        <v>319</v>
      </c>
      <c r="C237" s="425" t="s">
        <v>316</v>
      </c>
      <c r="D237" s="18">
        <v>7.75</v>
      </c>
      <c r="E237" s="19"/>
      <c r="F237" s="20"/>
      <c r="G237" s="379">
        <f t="shared" si="15"/>
        <v>2.5833333333333335</v>
      </c>
      <c r="H237" s="380">
        <f t="shared" si="16"/>
        <v>7.75</v>
      </c>
      <c r="I237" s="381"/>
      <c r="J237" s="379">
        <f t="shared" si="17"/>
        <v>7.75</v>
      </c>
      <c r="K237" s="384"/>
      <c r="L237" s="383">
        <f t="shared" si="18"/>
        <v>7.75</v>
      </c>
      <c r="M237" s="376"/>
      <c r="N237" s="22" t="str">
        <f t="shared" si="19"/>
        <v>Juin</v>
      </c>
    </row>
    <row r="238" spans="1:14" s="23" customFormat="1" ht="18.75">
      <c r="A238" s="17">
        <v>231</v>
      </c>
      <c r="B238" s="419" t="s">
        <v>920</v>
      </c>
      <c r="C238" s="419" t="s">
        <v>921</v>
      </c>
      <c r="D238" s="18">
        <v>4</v>
      </c>
      <c r="E238" s="19"/>
      <c r="F238" s="20"/>
      <c r="G238" s="379">
        <f t="shared" si="15"/>
        <v>1.3333333333333333</v>
      </c>
      <c r="H238" s="380">
        <f t="shared" si="16"/>
        <v>4</v>
      </c>
      <c r="I238" s="381"/>
      <c r="J238" s="379">
        <f t="shared" si="17"/>
        <v>4</v>
      </c>
      <c r="K238" s="382"/>
      <c r="L238" s="383">
        <f t="shared" si="18"/>
        <v>4</v>
      </c>
      <c r="M238" s="375"/>
      <c r="N238" s="22" t="str">
        <f t="shared" si="19"/>
        <v>Juin</v>
      </c>
    </row>
    <row r="239" spans="1:14" s="23" customFormat="1" ht="18.75">
      <c r="A239" s="17">
        <v>232</v>
      </c>
      <c r="B239" s="413" t="s">
        <v>320</v>
      </c>
      <c r="C239" s="413" t="s">
        <v>922</v>
      </c>
      <c r="D239" s="18">
        <v>11</v>
      </c>
      <c r="E239" s="19"/>
      <c r="F239" s="20"/>
      <c r="G239" s="379">
        <f t="shared" si="15"/>
        <v>3.6666666666666665</v>
      </c>
      <c r="H239" s="380">
        <f t="shared" si="16"/>
        <v>11</v>
      </c>
      <c r="I239" s="381"/>
      <c r="J239" s="379">
        <f t="shared" si="17"/>
        <v>11</v>
      </c>
      <c r="K239" s="382"/>
      <c r="L239" s="383">
        <f t="shared" si="18"/>
        <v>11</v>
      </c>
      <c r="M239" s="375"/>
      <c r="N239" s="22" t="str">
        <f t="shared" si="19"/>
        <v>Juin</v>
      </c>
    </row>
    <row r="240" spans="1:14" s="23" customFormat="1" ht="18.75">
      <c r="A240" s="17">
        <v>233</v>
      </c>
      <c r="B240" s="413" t="s">
        <v>321</v>
      </c>
      <c r="C240" s="413" t="s">
        <v>923</v>
      </c>
      <c r="D240" s="18">
        <v>11.25</v>
      </c>
      <c r="E240" s="19"/>
      <c r="F240" s="20"/>
      <c r="G240" s="379">
        <f t="shared" si="15"/>
        <v>3.75</v>
      </c>
      <c r="H240" s="380">
        <f t="shared" si="16"/>
        <v>11.25</v>
      </c>
      <c r="I240" s="381"/>
      <c r="J240" s="379">
        <f t="shared" si="17"/>
        <v>11.25</v>
      </c>
      <c r="K240" s="384"/>
      <c r="L240" s="383">
        <f t="shared" si="18"/>
        <v>11.25</v>
      </c>
      <c r="M240" s="376"/>
      <c r="N240" s="22" t="str">
        <f t="shared" si="19"/>
        <v>Juin</v>
      </c>
    </row>
    <row r="241" spans="1:17" s="23" customFormat="1" ht="18.75">
      <c r="A241" s="17">
        <v>234</v>
      </c>
      <c r="B241" s="419" t="s">
        <v>321</v>
      </c>
      <c r="C241" s="419" t="s">
        <v>322</v>
      </c>
      <c r="D241" s="18">
        <v>12.5</v>
      </c>
      <c r="E241" s="19"/>
      <c r="F241" s="20"/>
      <c r="G241" s="379">
        <f t="shared" si="15"/>
        <v>4.166666666666667</v>
      </c>
      <c r="H241" s="380">
        <f t="shared" si="16"/>
        <v>12.5</v>
      </c>
      <c r="I241" s="381"/>
      <c r="J241" s="379">
        <f t="shared" si="17"/>
        <v>12.5</v>
      </c>
      <c r="K241" s="382"/>
      <c r="L241" s="383">
        <f t="shared" si="18"/>
        <v>12.5</v>
      </c>
      <c r="M241" s="376"/>
      <c r="N241" s="22" t="str">
        <f t="shared" si="19"/>
        <v>Juin</v>
      </c>
    </row>
    <row r="242" spans="1:17" s="23" customFormat="1" ht="18.75">
      <c r="A242" s="17">
        <v>235</v>
      </c>
      <c r="B242" s="413" t="s">
        <v>323</v>
      </c>
      <c r="C242" s="413" t="s">
        <v>924</v>
      </c>
      <c r="D242" s="18">
        <v>13.25</v>
      </c>
      <c r="E242" s="19"/>
      <c r="F242" s="20"/>
      <c r="G242" s="379">
        <f t="shared" si="15"/>
        <v>4.416666666666667</v>
      </c>
      <c r="H242" s="380">
        <f t="shared" si="16"/>
        <v>13.25</v>
      </c>
      <c r="I242" s="381"/>
      <c r="J242" s="379">
        <f t="shared" si="17"/>
        <v>13.25</v>
      </c>
      <c r="K242" s="382"/>
      <c r="L242" s="383">
        <f t="shared" si="18"/>
        <v>13.25</v>
      </c>
      <c r="M242" s="376"/>
      <c r="N242" s="22" t="str">
        <f t="shared" si="19"/>
        <v>Juin</v>
      </c>
    </row>
    <row r="243" spans="1:17" s="23" customFormat="1" ht="18.75">
      <c r="A243" s="17">
        <v>236</v>
      </c>
      <c r="B243" s="432" t="s">
        <v>324</v>
      </c>
      <c r="C243" s="432" t="s">
        <v>925</v>
      </c>
      <c r="D243" s="355"/>
      <c r="E243" s="19"/>
      <c r="F243" s="20"/>
      <c r="G243" s="379">
        <f t="shared" si="15"/>
        <v>10</v>
      </c>
      <c r="H243" s="380">
        <f t="shared" si="16"/>
        <v>30</v>
      </c>
      <c r="I243" s="381"/>
      <c r="J243" s="379">
        <f t="shared" si="17"/>
        <v>30</v>
      </c>
      <c r="K243" s="384"/>
      <c r="L243" s="383">
        <f t="shared" si="18"/>
        <v>30</v>
      </c>
      <c r="M243" s="376">
        <v>30</v>
      </c>
      <c r="N243" s="22" t="str">
        <f t="shared" si="19"/>
        <v>Juin</v>
      </c>
    </row>
    <row r="244" spans="1:17" s="23" customFormat="1" ht="18.75">
      <c r="A244" s="17">
        <v>237</v>
      </c>
      <c r="B244" s="413" t="s">
        <v>326</v>
      </c>
      <c r="C244" s="413" t="s">
        <v>327</v>
      </c>
      <c r="D244" s="18">
        <v>1</v>
      </c>
      <c r="E244" s="19"/>
      <c r="F244" s="20"/>
      <c r="G244" s="379">
        <f t="shared" si="15"/>
        <v>0.33333333333333331</v>
      </c>
      <c r="H244" s="380">
        <f t="shared" si="16"/>
        <v>1</v>
      </c>
      <c r="I244" s="381"/>
      <c r="J244" s="379">
        <f t="shared" si="17"/>
        <v>1</v>
      </c>
      <c r="K244" s="382"/>
      <c r="L244" s="383">
        <f t="shared" si="18"/>
        <v>1</v>
      </c>
      <c r="M244" s="376"/>
      <c r="N244" s="22" t="str">
        <f t="shared" si="19"/>
        <v>Juin</v>
      </c>
      <c r="P244" s="441"/>
      <c r="Q244" s="441"/>
    </row>
    <row r="245" spans="1:17" s="23" customFormat="1" ht="18.75">
      <c r="A245" s="17">
        <v>238</v>
      </c>
      <c r="B245" s="413" t="s">
        <v>328</v>
      </c>
      <c r="C245" s="413" t="s">
        <v>43</v>
      </c>
      <c r="D245" s="18">
        <v>10</v>
      </c>
      <c r="E245" s="19"/>
      <c r="F245" s="20"/>
      <c r="G245" s="379">
        <f t="shared" si="15"/>
        <v>3.3333333333333335</v>
      </c>
      <c r="H245" s="380">
        <f t="shared" si="16"/>
        <v>10</v>
      </c>
      <c r="I245" s="381"/>
      <c r="J245" s="379">
        <f t="shared" si="17"/>
        <v>10</v>
      </c>
      <c r="K245" s="382"/>
      <c r="L245" s="383">
        <f t="shared" si="18"/>
        <v>10</v>
      </c>
      <c r="M245" s="376"/>
      <c r="N245" s="22" t="str">
        <f t="shared" si="19"/>
        <v>Juin</v>
      </c>
      <c r="P245" s="441"/>
      <c r="Q245" s="441"/>
    </row>
    <row r="246" spans="1:17" s="23" customFormat="1" ht="18.75">
      <c r="A246" s="17">
        <v>239</v>
      </c>
      <c r="B246" s="419" t="s">
        <v>926</v>
      </c>
      <c r="C246" s="419" t="s">
        <v>927</v>
      </c>
      <c r="D246" s="18">
        <v>6.75</v>
      </c>
      <c r="E246" s="19"/>
      <c r="F246" s="20"/>
      <c r="G246" s="379">
        <f t="shared" si="15"/>
        <v>2.25</v>
      </c>
      <c r="H246" s="380">
        <f t="shared" si="16"/>
        <v>6.75</v>
      </c>
      <c r="I246" s="381"/>
      <c r="J246" s="379">
        <f t="shared" si="17"/>
        <v>6.75</v>
      </c>
      <c r="K246" s="384"/>
      <c r="L246" s="383">
        <f t="shared" si="18"/>
        <v>6.75</v>
      </c>
      <c r="M246" s="376"/>
      <c r="N246" s="22" t="str">
        <f t="shared" si="19"/>
        <v>Juin</v>
      </c>
      <c r="P246" s="443"/>
      <c r="Q246" s="443"/>
    </row>
    <row r="247" spans="1:17" s="23" customFormat="1" ht="18.75">
      <c r="A247" s="17">
        <v>240</v>
      </c>
      <c r="B247" s="413" t="s">
        <v>329</v>
      </c>
      <c r="C247" s="413" t="s">
        <v>164</v>
      </c>
      <c r="D247" s="18">
        <v>11.5</v>
      </c>
      <c r="E247" s="19"/>
      <c r="F247" s="20"/>
      <c r="G247" s="379">
        <f t="shared" si="15"/>
        <v>3.8333333333333335</v>
      </c>
      <c r="H247" s="380">
        <f t="shared" si="16"/>
        <v>11.5</v>
      </c>
      <c r="I247" s="381"/>
      <c r="J247" s="379">
        <f t="shared" si="17"/>
        <v>11.5</v>
      </c>
      <c r="K247" s="382"/>
      <c r="L247" s="383">
        <f t="shared" si="18"/>
        <v>11.5</v>
      </c>
      <c r="M247" s="376"/>
      <c r="N247" s="22" t="str">
        <f t="shared" si="19"/>
        <v>Juin</v>
      </c>
      <c r="P247" s="441"/>
      <c r="Q247" s="441"/>
    </row>
    <row r="248" spans="1:17" s="23" customFormat="1" ht="18.75">
      <c r="A248" s="17">
        <v>241</v>
      </c>
      <c r="B248" s="419" t="s">
        <v>330</v>
      </c>
      <c r="C248" s="419" t="s">
        <v>331</v>
      </c>
      <c r="D248" s="18">
        <v>7.75</v>
      </c>
      <c r="E248" s="19"/>
      <c r="F248" s="20"/>
      <c r="G248" s="379">
        <f t="shared" si="15"/>
        <v>2.5833333333333335</v>
      </c>
      <c r="H248" s="380">
        <f t="shared" si="16"/>
        <v>7.75</v>
      </c>
      <c r="I248" s="381"/>
      <c r="J248" s="379">
        <f t="shared" si="17"/>
        <v>7.75</v>
      </c>
      <c r="K248" s="382"/>
      <c r="L248" s="383">
        <f t="shared" si="18"/>
        <v>7.75</v>
      </c>
      <c r="M248" s="376"/>
      <c r="N248" s="22" t="str">
        <f t="shared" si="19"/>
        <v>Juin</v>
      </c>
      <c r="P248" s="443"/>
      <c r="Q248" s="443"/>
    </row>
    <row r="249" spans="1:17" s="23" customFormat="1" ht="18.75">
      <c r="A249" s="17">
        <v>242</v>
      </c>
      <c r="B249" s="413" t="s">
        <v>332</v>
      </c>
      <c r="C249" s="413" t="s">
        <v>333</v>
      </c>
      <c r="D249" s="18">
        <v>11</v>
      </c>
      <c r="E249" s="19"/>
      <c r="F249" s="20"/>
      <c r="G249" s="379">
        <f t="shared" si="15"/>
        <v>3.6666666666666665</v>
      </c>
      <c r="H249" s="380">
        <f t="shared" si="16"/>
        <v>11</v>
      </c>
      <c r="I249" s="381"/>
      <c r="J249" s="379">
        <f t="shared" si="17"/>
        <v>11</v>
      </c>
      <c r="K249" s="382"/>
      <c r="L249" s="383">
        <f t="shared" si="18"/>
        <v>11</v>
      </c>
      <c r="M249" s="376"/>
      <c r="N249" s="22" t="str">
        <f t="shared" si="19"/>
        <v>Juin</v>
      </c>
      <c r="P249" s="441"/>
      <c r="Q249" s="441"/>
    </row>
    <row r="250" spans="1:17" s="23" customFormat="1" ht="18.75">
      <c r="A250" s="17">
        <v>243</v>
      </c>
      <c r="B250" s="413" t="s">
        <v>332</v>
      </c>
      <c r="C250" s="413" t="s">
        <v>334</v>
      </c>
      <c r="D250" s="18">
        <v>10.25</v>
      </c>
      <c r="E250" s="19"/>
      <c r="F250" s="20"/>
      <c r="G250" s="379">
        <f t="shared" si="15"/>
        <v>3.4166666666666665</v>
      </c>
      <c r="H250" s="380">
        <f t="shared" si="16"/>
        <v>10.25</v>
      </c>
      <c r="I250" s="381"/>
      <c r="J250" s="379">
        <f t="shared" si="17"/>
        <v>10.25</v>
      </c>
      <c r="K250" s="382"/>
      <c r="L250" s="383">
        <f t="shared" si="18"/>
        <v>10.25</v>
      </c>
      <c r="M250" s="376"/>
      <c r="N250" s="22" t="str">
        <f t="shared" si="19"/>
        <v>Juin</v>
      </c>
      <c r="P250" s="441"/>
      <c r="Q250" s="441"/>
    </row>
    <row r="251" spans="1:17" s="23" customFormat="1" ht="18.75">
      <c r="A251" s="17">
        <v>244</v>
      </c>
      <c r="B251" s="419" t="s">
        <v>928</v>
      </c>
      <c r="C251" s="419" t="s">
        <v>372</v>
      </c>
      <c r="D251" s="18">
        <v>17.25</v>
      </c>
      <c r="E251" s="19"/>
      <c r="F251" s="20"/>
      <c r="G251" s="379">
        <f t="shared" si="15"/>
        <v>5.75</v>
      </c>
      <c r="H251" s="380">
        <f t="shared" si="16"/>
        <v>17.25</v>
      </c>
      <c r="I251" s="381"/>
      <c r="J251" s="379">
        <f t="shared" si="17"/>
        <v>17.25</v>
      </c>
      <c r="K251" s="382"/>
      <c r="L251" s="383">
        <f t="shared" si="18"/>
        <v>17.25</v>
      </c>
      <c r="M251" s="376"/>
      <c r="N251" s="22" t="str">
        <f t="shared" si="19"/>
        <v>Juin</v>
      </c>
      <c r="P251" s="443"/>
      <c r="Q251" s="443"/>
    </row>
    <row r="252" spans="1:17" s="23" customFormat="1" ht="18.75">
      <c r="A252" s="17">
        <v>245</v>
      </c>
      <c r="B252" s="413" t="s">
        <v>335</v>
      </c>
      <c r="C252" s="413" t="s">
        <v>336</v>
      </c>
      <c r="D252" s="18">
        <v>17.25</v>
      </c>
      <c r="E252" s="19"/>
      <c r="F252" s="20"/>
      <c r="G252" s="379">
        <f t="shared" si="15"/>
        <v>5.75</v>
      </c>
      <c r="H252" s="380">
        <f t="shared" si="16"/>
        <v>17.25</v>
      </c>
      <c r="I252" s="381"/>
      <c r="J252" s="379">
        <f t="shared" si="17"/>
        <v>17.25</v>
      </c>
      <c r="K252" s="382"/>
      <c r="L252" s="383">
        <f t="shared" si="18"/>
        <v>17.25</v>
      </c>
      <c r="M252" s="376"/>
      <c r="N252" s="22" t="str">
        <f t="shared" si="19"/>
        <v>Juin</v>
      </c>
      <c r="P252" s="441"/>
      <c r="Q252" s="441"/>
    </row>
    <row r="253" spans="1:17" s="23" customFormat="1" ht="18.75">
      <c r="A253" s="17">
        <v>246</v>
      </c>
      <c r="B253" s="419" t="s">
        <v>337</v>
      </c>
      <c r="C253" s="419" t="s">
        <v>99</v>
      </c>
      <c r="D253" s="355"/>
      <c r="E253" s="19"/>
      <c r="F253" s="20"/>
      <c r="G253" s="379">
        <f t="shared" si="15"/>
        <v>10.083333333333334</v>
      </c>
      <c r="H253" s="380">
        <f t="shared" si="16"/>
        <v>30.25</v>
      </c>
      <c r="I253" s="381"/>
      <c r="J253" s="379">
        <f t="shared" si="17"/>
        <v>30.25</v>
      </c>
      <c r="K253" s="384"/>
      <c r="L253" s="383">
        <f t="shared" si="18"/>
        <v>30.25</v>
      </c>
      <c r="M253" s="376">
        <v>30.25</v>
      </c>
      <c r="N253" s="22" t="str">
        <f t="shared" si="19"/>
        <v>Juin</v>
      </c>
      <c r="P253" s="443"/>
      <c r="Q253" s="443"/>
    </row>
    <row r="254" spans="1:17" s="23" customFormat="1" ht="18.75">
      <c r="A254" s="17">
        <v>247</v>
      </c>
      <c r="B254" s="419" t="s">
        <v>929</v>
      </c>
      <c r="C254" s="419" t="s">
        <v>930</v>
      </c>
      <c r="D254" s="18">
        <v>6</v>
      </c>
      <c r="E254" s="19"/>
      <c r="F254" s="20"/>
      <c r="G254" s="379">
        <f t="shared" si="15"/>
        <v>2</v>
      </c>
      <c r="H254" s="380">
        <f t="shared" si="16"/>
        <v>6</v>
      </c>
      <c r="I254" s="381"/>
      <c r="J254" s="379">
        <f t="shared" si="17"/>
        <v>6</v>
      </c>
      <c r="K254" s="384"/>
      <c r="L254" s="383">
        <f t="shared" si="18"/>
        <v>6</v>
      </c>
      <c r="M254" s="376"/>
      <c r="N254" s="22" t="str">
        <f t="shared" si="19"/>
        <v>Juin</v>
      </c>
      <c r="P254" s="443"/>
      <c r="Q254" s="443"/>
    </row>
    <row r="255" spans="1:17" s="23" customFormat="1" ht="18.75">
      <c r="A255" s="17">
        <v>248</v>
      </c>
      <c r="B255" s="418" t="s">
        <v>338</v>
      </c>
      <c r="C255" s="418" t="s">
        <v>339</v>
      </c>
      <c r="D255" s="18">
        <v>1.5</v>
      </c>
      <c r="E255" s="19"/>
      <c r="F255" s="20"/>
      <c r="G255" s="379">
        <f t="shared" si="15"/>
        <v>0.5</v>
      </c>
      <c r="H255" s="380">
        <f t="shared" si="16"/>
        <v>1.5</v>
      </c>
      <c r="I255" s="381"/>
      <c r="J255" s="379">
        <f t="shared" si="17"/>
        <v>1.5</v>
      </c>
      <c r="K255" s="384"/>
      <c r="L255" s="383">
        <f t="shared" si="18"/>
        <v>1.5</v>
      </c>
      <c r="M255" s="376"/>
      <c r="N255" s="22" t="str">
        <f t="shared" si="19"/>
        <v>Juin</v>
      </c>
      <c r="P255" s="443"/>
      <c r="Q255" s="443"/>
    </row>
    <row r="256" spans="1:17" s="23" customFormat="1" ht="18.75">
      <c r="A256" s="17">
        <v>249</v>
      </c>
      <c r="B256" s="413" t="s">
        <v>340</v>
      </c>
      <c r="C256" s="413" t="s">
        <v>322</v>
      </c>
      <c r="D256" s="18">
        <v>13.25</v>
      </c>
      <c r="E256" s="19"/>
      <c r="F256" s="20"/>
      <c r="G256" s="379">
        <f t="shared" si="15"/>
        <v>4.416666666666667</v>
      </c>
      <c r="H256" s="380">
        <f t="shared" si="16"/>
        <v>13.25</v>
      </c>
      <c r="I256" s="381"/>
      <c r="J256" s="379">
        <f t="shared" si="17"/>
        <v>13.25</v>
      </c>
      <c r="K256" s="382"/>
      <c r="L256" s="383">
        <f t="shared" si="18"/>
        <v>13.25</v>
      </c>
      <c r="M256" s="376"/>
      <c r="N256" s="22" t="str">
        <f t="shared" si="19"/>
        <v>Juin</v>
      </c>
      <c r="P256" s="441"/>
      <c r="Q256" s="441"/>
    </row>
    <row r="257" spans="1:17" s="23" customFormat="1" ht="18.75">
      <c r="A257" s="17">
        <v>250</v>
      </c>
      <c r="B257" s="417" t="s">
        <v>341</v>
      </c>
      <c r="C257" s="417" t="s">
        <v>342</v>
      </c>
      <c r="D257" s="355"/>
      <c r="E257" s="19"/>
      <c r="F257" s="20"/>
      <c r="G257" s="379">
        <f t="shared" si="15"/>
        <v>10</v>
      </c>
      <c r="H257" s="380">
        <f t="shared" si="16"/>
        <v>30</v>
      </c>
      <c r="I257" s="381"/>
      <c r="J257" s="379">
        <f t="shared" si="17"/>
        <v>30</v>
      </c>
      <c r="K257" s="382"/>
      <c r="L257" s="383">
        <f t="shared" si="18"/>
        <v>30</v>
      </c>
      <c r="M257" s="376">
        <v>30</v>
      </c>
      <c r="N257" s="22" t="str">
        <f t="shared" si="19"/>
        <v>Juin</v>
      </c>
      <c r="P257" s="232"/>
      <c r="Q257" s="232"/>
    </row>
    <row r="258" spans="1:17" s="23" customFormat="1" ht="18.75">
      <c r="A258" s="17">
        <v>251</v>
      </c>
      <c r="B258" s="434" t="s">
        <v>343</v>
      </c>
      <c r="C258" s="417" t="s">
        <v>857</v>
      </c>
      <c r="D258" s="18">
        <v>4.75</v>
      </c>
      <c r="E258" s="19"/>
      <c r="F258" s="20"/>
      <c r="G258" s="379">
        <f t="shared" si="15"/>
        <v>1.5833333333333333</v>
      </c>
      <c r="H258" s="380">
        <f t="shared" si="16"/>
        <v>4.75</v>
      </c>
      <c r="I258" s="381"/>
      <c r="J258" s="379">
        <f t="shared" si="17"/>
        <v>4.75</v>
      </c>
      <c r="K258" s="382"/>
      <c r="L258" s="383">
        <f t="shared" si="18"/>
        <v>4.75</v>
      </c>
      <c r="M258" s="375"/>
      <c r="N258" s="22" t="str">
        <f t="shared" si="19"/>
        <v>Juin</v>
      </c>
      <c r="P258" s="444"/>
      <c r="Q258" s="232"/>
    </row>
    <row r="259" spans="1:17" s="23" customFormat="1" ht="18.75">
      <c r="A259" s="17">
        <v>252</v>
      </c>
      <c r="B259" s="419" t="s">
        <v>931</v>
      </c>
      <c r="C259" s="419" t="s">
        <v>118</v>
      </c>
      <c r="D259" s="18">
        <v>7.5</v>
      </c>
      <c r="E259" s="19"/>
      <c r="F259" s="20"/>
      <c r="G259" s="379">
        <f t="shared" si="15"/>
        <v>2.5</v>
      </c>
      <c r="H259" s="380">
        <f t="shared" si="16"/>
        <v>7.5</v>
      </c>
      <c r="I259" s="381"/>
      <c r="J259" s="379">
        <f t="shared" si="17"/>
        <v>7.5</v>
      </c>
      <c r="K259" s="382"/>
      <c r="L259" s="383">
        <f t="shared" si="18"/>
        <v>7.5</v>
      </c>
      <c r="M259" s="375"/>
      <c r="N259" s="22" t="str">
        <f t="shared" si="19"/>
        <v>Juin</v>
      </c>
      <c r="P259" s="443"/>
      <c r="Q259" s="443"/>
    </row>
    <row r="260" spans="1:17" s="23" customFormat="1" ht="18.75">
      <c r="A260" s="17">
        <v>253</v>
      </c>
      <c r="B260" s="413" t="s">
        <v>344</v>
      </c>
      <c r="C260" s="413" t="s">
        <v>707</v>
      </c>
      <c r="D260" s="18">
        <v>13.75</v>
      </c>
      <c r="E260" s="19"/>
      <c r="F260" s="20"/>
      <c r="G260" s="379">
        <f t="shared" si="15"/>
        <v>4.583333333333333</v>
      </c>
      <c r="H260" s="380">
        <f t="shared" si="16"/>
        <v>13.75</v>
      </c>
      <c r="I260" s="381"/>
      <c r="J260" s="379">
        <f t="shared" si="17"/>
        <v>13.75</v>
      </c>
      <c r="K260" s="382"/>
      <c r="L260" s="383">
        <f t="shared" si="18"/>
        <v>13.75</v>
      </c>
      <c r="M260" s="375"/>
      <c r="N260" s="22" t="str">
        <f t="shared" si="19"/>
        <v>Juin</v>
      </c>
      <c r="P260" s="441"/>
      <c r="Q260" s="441"/>
    </row>
    <row r="261" spans="1:17" s="23" customFormat="1" ht="18.75">
      <c r="A261" s="17">
        <v>254</v>
      </c>
      <c r="B261" s="419" t="s">
        <v>345</v>
      </c>
      <c r="C261" s="419" t="s">
        <v>346</v>
      </c>
      <c r="D261" s="18">
        <v>7.75</v>
      </c>
      <c r="E261" s="19"/>
      <c r="F261" s="20"/>
      <c r="G261" s="379">
        <f t="shared" si="15"/>
        <v>2.5833333333333335</v>
      </c>
      <c r="H261" s="380">
        <f t="shared" si="16"/>
        <v>7.75</v>
      </c>
      <c r="I261" s="381"/>
      <c r="J261" s="379">
        <f t="shared" si="17"/>
        <v>7.75</v>
      </c>
      <c r="K261" s="384"/>
      <c r="L261" s="383">
        <f t="shared" si="18"/>
        <v>7.75</v>
      </c>
      <c r="M261" s="375"/>
      <c r="N261" s="22" t="str">
        <f t="shared" si="19"/>
        <v>Juin</v>
      </c>
      <c r="P261" s="443"/>
      <c r="Q261" s="443"/>
    </row>
    <row r="262" spans="1:17" s="23" customFormat="1" ht="18.75">
      <c r="A262" s="17">
        <v>255</v>
      </c>
      <c r="B262" s="419" t="s">
        <v>347</v>
      </c>
      <c r="C262" s="419" t="s">
        <v>348</v>
      </c>
      <c r="D262" s="357">
        <v>0</v>
      </c>
      <c r="E262" s="19"/>
      <c r="F262" s="20"/>
      <c r="G262" s="379">
        <f t="shared" si="15"/>
        <v>0</v>
      </c>
      <c r="H262" s="380">
        <f t="shared" si="16"/>
        <v>0</v>
      </c>
      <c r="I262" s="381"/>
      <c r="J262" s="379">
        <f t="shared" si="17"/>
        <v>0</v>
      </c>
      <c r="K262" s="382"/>
      <c r="L262" s="383">
        <f t="shared" si="18"/>
        <v>0</v>
      </c>
      <c r="M262" s="375"/>
      <c r="N262" s="22" t="str">
        <f t="shared" si="19"/>
        <v>Juin</v>
      </c>
      <c r="P262" s="443"/>
      <c r="Q262" s="443"/>
    </row>
    <row r="263" spans="1:17" s="23" customFormat="1" ht="18.75">
      <c r="A263" s="17">
        <v>256</v>
      </c>
      <c r="B263" s="413" t="s">
        <v>349</v>
      </c>
      <c r="C263" s="413" t="s">
        <v>118</v>
      </c>
      <c r="D263" s="18">
        <v>2</v>
      </c>
      <c r="E263" s="19"/>
      <c r="F263" s="20"/>
      <c r="G263" s="379">
        <f t="shared" si="15"/>
        <v>0.66666666666666663</v>
      </c>
      <c r="H263" s="380">
        <f t="shared" si="16"/>
        <v>2</v>
      </c>
      <c r="I263" s="381"/>
      <c r="J263" s="379">
        <f t="shared" si="17"/>
        <v>2</v>
      </c>
      <c r="K263" s="382"/>
      <c r="L263" s="383">
        <f t="shared" si="18"/>
        <v>2</v>
      </c>
      <c r="M263" s="375"/>
      <c r="N263" s="22" t="str">
        <f t="shared" si="19"/>
        <v>Juin</v>
      </c>
      <c r="P263" s="441"/>
      <c r="Q263" s="441"/>
    </row>
    <row r="264" spans="1:17" s="23" customFormat="1" ht="18.75">
      <c r="A264" s="17">
        <v>257</v>
      </c>
      <c r="B264" s="446" t="s">
        <v>932</v>
      </c>
      <c r="C264" s="446" t="s">
        <v>933</v>
      </c>
      <c r="D264" s="355"/>
      <c r="E264" s="19"/>
      <c r="F264" s="20"/>
      <c r="G264" s="379">
        <f t="shared" ref="G264:G327" si="20">IF(AND(D264=0,E264=0,F264=0),M264/3,(D264+E264+F264)/3)</f>
        <v>11</v>
      </c>
      <c r="H264" s="380">
        <f t="shared" ref="H264:H327" si="21">G264*3</f>
        <v>33</v>
      </c>
      <c r="I264" s="381"/>
      <c r="J264" s="379">
        <f t="shared" ref="J264:J327" si="22">MAX(H264,I264*3)</f>
        <v>33</v>
      </c>
      <c r="K264" s="382"/>
      <c r="L264" s="383">
        <f t="shared" ref="L264:L327" si="23">MAX(J264,K264*3)</f>
        <v>33</v>
      </c>
      <c r="M264" s="376">
        <v>33</v>
      </c>
      <c r="N264" s="22" t="str">
        <f t="shared" ref="N264:N327" si="24">IF(ISBLANK(K264),IF(ISBLANK(I264),"Juin","Synthèse"),"Rattrapage")</f>
        <v>Juin</v>
      </c>
    </row>
    <row r="265" spans="1:17" s="23" customFormat="1" ht="18.75">
      <c r="A265" s="17">
        <v>258</v>
      </c>
      <c r="B265" s="413" t="s">
        <v>350</v>
      </c>
      <c r="C265" s="413" t="s">
        <v>351</v>
      </c>
      <c r="D265" s="18">
        <v>14.75</v>
      </c>
      <c r="E265" s="19"/>
      <c r="F265" s="20"/>
      <c r="G265" s="379">
        <f t="shared" si="20"/>
        <v>4.916666666666667</v>
      </c>
      <c r="H265" s="380">
        <f t="shared" si="21"/>
        <v>14.75</v>
      </c>
      <c r="I265" s="381"/>
      <c r="J265" s="379">
        <f t="shared" si="22"/>
        <v>14.75</v>
      </c>
      <c r="K265" s="382"/>
      <c r="L265" s="383">
        <f t="shared" si="23"/>
        <v>14.75</v>
      </c>
      <c r="M265" s="376"/>
      <c r="N265" s="22" t="str">
        <f t="shared" si="24"/>
        <v>Juin</v>
      </c>
    </row>
    <row r="266" spans="1:17" s="23" customFormat="1" ht="18.75">
      <c r="A266" s="17">
        <v>259</v>
      </c>
      <c r="B266" s="418" t="s">
        <v>352</v>
      </c>
      <c r="C266" s="418" t="s">
        <v>934</v>
      </c>
      <c r="D266" s="18">
        <v>11.25</v>
      </c>
      <c r="E266" s="19"/>
      <c r="F266" s="20"/>
      <c r="G266" s="379">
        <f t="shared" si="20"/>
        <v>3.75</v>
      </c>
      <c r="H266" s="380">
        <f t="shared" si="21"/>
        <v>11.25</v>
      </c>
      <c r="I266" s="381"/>
      <c r="J266" s="379">
        <f t="shared" si="22"/>
        <v>11.25</v>
      </c>
      <c r="K266" s="382"/>
      <c r="L266" s="383">
        <f t="shared" si="23"/>
        <v>11.25</v>
      </c>
      <c r="M266" s="376"/>
      <c r="N266" s="22" t="str">
        <f t="shared" si="24"/>
        <v>Juin</v>
      </c>
    </row>
    <row r="267" spans="1:17" s="23" customFormat="1" ht="18.75">
      <c r="A267" s="17">
        <v>260</v>
      </c>
      <c r="B267" s="434" t="s">
        <v>353</v>
      </c>
      <c r="C267" s="434" t="s">
        <v>935</v>
      </c>
      <c r="D267" s="18">
        <v>7</v>
      </c>
      <c r="E267" s="19"/>
      <c r="F267" s="20"/>
      <c r="G267" s="379">
        <f t="shared" si="20"/>
        <v>2.3333333333333335</v>
      </c>
      <c r="H267" s="380">
        <f t="shared" si="21"/>
        <v>7</v>
      </c>
      <c r="I267" s="381"/>
      <c r="J267" s="379">
        <f t="shared" si="22"/>
        <v>7</v>
      </c>
      <c r="K267" s="382"/>
      <c r="L267" s="383">
        <f t="shared" si="23"/>
        <v>7</v>
      </c>
      <c r="M267" s="376"/>
      <c r="N267" s="22" t="str">
        <f t="shared" si="24"/>
        <v>Juin</v>
      </c>
    </row>
    <row r="268" spans="1:17" s="23" customFormat="1" ht="18.75">
      <c r="A268" s="17">
        <v>261</v>
      </c>
      <c r="B268" s="434" t="s">
        <v>354</v>
      </c>
      <c r="C268" s="434" t="s">
        <v>355</v>
      </c>
      <c r="D268" s="18">
        <v>8.5</v>
      </c>
      <c r="E268" s="19"/>
      <c r="F268" s="20"/>
      <c r="G268" s="379">
        <f t="shared" si="20"/>
        <v>2.8333333333333335</v>
      </c>
      <c r="H268" s="380">
        <f t="shared" si="21"/>
        <v>8.5</v>
      </c>
      <c r="I268" s="381"/>
      <c r="J268" s="379">
        <f t="shared" si="22"/>
        <v>8.5</v>
      </c>
      <c r="K268" s="382"/>
      <c r="L268" s="383">
        <f t="shared" si="23"/>
        <v>8.5</v>
      </c>
      <c r="M268" s="376"/>
      <c r="N268" s="22" t="str">
        <f t="shared" si="24"/>
        <v>Juin</v>
      </c>
    </row>
    <row r="269" spans="1:17" s="23" customFormat="1" ht="18.75">
      <c r="A269" s="17">
        <v>262</v>
      </c>
      <c r="B269" s="413" t="s">
        <v>356</v>
      </c>
      <c r="C269" s="413" t="s">
        <v>936</v>
      </c>
      <c r="D269" s="18">
        <v>2.5</v>
      </c>
      <c r="E269" s="19"/>
      <c r="F269" s="20"/>
      <c r="G269" s="379">
        <f t="shared" si="20"/>
        <v>0.83333333333333337</v>
      </c>
      <c r="H269" s="380">
        <f t="shared" si="21"/>
        <v>2.5</v>
      </c>
      <c r="I269" s="385"/>
      <c r="J269" s="379">
        <f t="shared" si="22"/>
        <v>2.5</v>
      </c>
      <c r="K269" s="382"/>
      <c r="L269" s="383">
        <f t="shared" si="23"/>
        <v>2.5</v>
      </c>
      <c r="M269" s="376"/>
      <c r="N269" s="22" t="str">
        <f t="shared" si="24"/>
        <v>Juin</v>
      </c>
    </row>
    <row r="270" spans="1:17" s="23" customFormat="1" ht="18.75">
      <c r="A270" s="17">
        <v>263</v>
      </c>
      <c r="B270" s="425" t="s">
        <v>937</v>
      </c>
      <c r="C270" s="425" t="s">
        <v>357</v>
      </c>
      <c r="D270" s="18">
        <v>15</v>
      </c>
      <c r="E270" s="19"/>
      <c r="F270" s="20"/>
      <c r="G270" s="379">
        <f t="shared" si="20"/>
        <v>5</v>
      </c>
      <c r="H270" s="380">
        <f t="shared" si="21"/>
        <v>15</v>
      </c>
      <c r="I270" s="385"/>
      <c r="J270" s="379">
        <f t="shared" si="22"/>
        <v>15</v>
      </c>
      <c r="K270" s="382"/>
      <c r="L270" s="383">
        <f t="shared" si="23"/>
        <v>15</v>
      </c>
      <c r="M270" s="376"/>
      <c r="N270" s="22" t="str">
        <f t="shared" si="24"/>
        <v>Juin</v>
      </c>
    </row>
    <row r="271" spans="1:17" s="23" customFormat="1" ht="18.75">
      <c r="A271" s="17">
        <v>264</v>
      </c>
      <c r="B271" s="413" t="s">
        <v>358</v>
      </c>
      <c r="C271" s="413" t="s">
        <v>248</v>
      </c>
      <c r="D271" s="18">
        <v>2.75</v>
      </c>
      <c r="E271" s="19"/>
      <c r="F271" s="20"/>
      <c r="G271" s="379">
        <f t="shared" si="20"/>
        <v>0.91666666666666663</v>
      </c>
      <c r="H271" s="380">
        <f t="shared" si="21"/>
        <v>2.75</v>
      </c>
      <c r="I271" s="385"/>
      <c r="J271" s="379">
        <f t="shared" si="22"/>
        <v>2.75</v>
      </c>
      <c r="K271" s="382"/>
      <c r="L271" s="383">
        <f t="shared" si="23"/>
        <v>2.75</v>
      </c>
      <c r="M271" s="376"/>
      <c r="N271" s="22" t="str">
        <f t="shared" si="24"/>
        <v>Juin</v>
      </c>
    </row>
    <row r="272" spans="1:17" s="23" customFormat="1" ht="18.75">
      <c r="A272" s="17">
        <v>265</v>
      </c>
      <c r="B272" s="413" t="s">
        <v>359</v>
      </c>
      <c r="C272" s="413" t="s">
        <v>938</v>
      </c>
      <c r="D272" s="18">
        <v>9.75</v>
      </c>
      <c r="E272" s="19"/>
      <c r="F272" s="20"/>
      <c r="G272" s="379">
        <f t="shared" si="20"/>
        <v>3.25</v>
      </c>
      <c r="H272" s="380">
        <f t="shared" si="21"/>
        <v>9.75</v>
      </c>
      <c r="I272" s="381"/>
      <c r="J272" s="379">
        <f t="shared" si="22"/>
        <v>9.75</v>
      </c>
      <c r="K272" s="384"/>
      <c r="L272" s="383">
        <f t="shared" si="23"/>
        <v>9.75</v>
      </c>
      <c r="M272" s="376"/>
      <c r="N272" s="22" t="str">
        <f t="shared" si="24"/>
        <v>Juin</v>
      </c>
    </row>
    <row r="273" spans="1:14" s="23" customFormat="1" ht="18.75">
      <c r="A273" s="17">
        <v>266</v>
      </c>
      <c r="B273" s="435" t="s">
        <v>360</v>
      </c>
      <c r="C273" s="435" t="s">
        <v>87</v>
      </c>
      <c r="D273" s="18">
        <v>18</v>
      </c>
      <c r="E273" s="19"/>
      <c r="F273" s="20"/>
      <c r="G273" s="379">
        <f t="shared" si="20"/>
        <v>6</v>
      </c>
      <c r="H273" s="380">
        <f t="shared" si="21"/>
        <v>18</v>
      </c>
      <c r="I273" s="385"/>
      <c r="J273" s="379">
        <f t="shared" si="22"/>
        <v>18</v>
      </c>
      <c r="K273" s="382"/>
      <c r="L273" s="383">
        <f t="shared" si="23"/>
        <v>18</v>
      </c>
      <c r="M273" s="376"/>
      <c r="N273" s="22" t="str">
        <f t="shared" si="24"/>
        <v>Juin</v>
      </c>
    </row>
    <row r="274" spans="1:14" s="23" customFormat="1" ht="18.75">
      <c r="A274" s="17">
        <v>267</v>
      </c>
      <c r="B274" s="427" t="s">
        <v>939</v>
      </c>
      <c r="C274" s="427" t="s">
        <v>940</v>
      </c>
      <c r="D274" s="18">
        <v>12.5</v>
      </c>
      <c r="E274" s="19"/>
      <c r="F274" s="20"/>
      <c r="G274" s="379">
        <f t="shared" si="20"/>
        <v>4.166666666666667</v>
      </c>
      <c r="H274" s="380">
        <f t="shared" si="21"/>
        <v>12.5</v>
      </c>
      <c r="I274" s="385"/>
      <c r="J274" s="379">
        <f t="shared" si="22"/>
        <v>12.5</v>
      </c>
      <c r="K274" s="382"/>
      <c r="L274" s="383">
        <f t="shared" si="23"/>
        <v>12.5</v>
      </c>
      <c r="M274" s="376"/>
      <c r="N274" s="22" t="str">
        <f t="shared" si="24"/>
        <v>Juin</v>
      </c>
    </row>
    <row r="275" spans="1:14" s="23" customFormat="1" ht="18.75">
      <c r="A275" s="17">
        <v>268</v>
      </c>
      <c r="B275" s="427" t="s">
        <v>941</v>
      </c>
      <c r="C275" s="427" t="s">
        <v>361</v>
      </c>
      <c r="D275" s="18">
        <v>15.75</v>
      </c>
      <c r="E275" s="19"/>
      <c r="F275" s="20"/>
      <c r="G275" s="379">
        <f t="shared" si="20"/>
        <v>5.25</v>
      </c>
      <c r="H275" s="380">
        <f t="shared" si="21"/>
        <v>15.75</v>
      </c>
      <c r="I275" s="381"/>
      <c r="J275" s="379">
        <f t="shared" si="22"/>
        <v>15.75</v>
      </c>
      <c r="K275" s="384"/>
      <c r="L275" s="383">
        <f t="shared" si="23"/>
        <v>15.75</v>
      </c>
      <c r="M275" s="376"/>
      <c r="N275" s="22" t="str">
        <f t="shared" si="24"/>
        <v>Juin</v>
      </c>
    </row>
    <row r="276" spans="1:14" s="23" customFormat="1" ht="18.75">
      <c r="A276" s="17">
        <v>269</v>
      </c>
      <c r="B276" s="436" t="s">
        <v>942</v>
      </c>
      <c r="C276" s="436" t="s">
        <v>362</v>
      </c>
      <c r="D276" s="18">
        <v>6.25</v>
      </c>
      <c r="E276" s="19"/>
      <c r="F276" s="20"/>
      <c r="G276" s="379">
        <f t="shared" si="20"/>
        <v>2.0833333333333335</v>
      </c>
      <c r="H276" s="380">
        <f t="shared" si="21"/>
        <v>6.25</v>
      </c>
      <c r="I276" s="385"/>
      <c r="J276" s="379">
        <f t="shared" si="22"/>
        <v>6.25</v>
      </c>
      <c r="K276" s="382"/>
      <c r="L276" s="383">
        <f t="shared" si="23"/>
        <v>6.25</v>
      </c>
      <c r="M276" s="376"/>
      <c r="N276" s="22" t="str">
        <f t="shared" si="24"/>
        <v>Juin</v>
      </c>
    </row>
    <row r="277" spans="1:14" s="23" customFormat="1" ht="18.75">
      <c r="A277" s="17">
        <v>270</v>
      </c>
      <c r="B277" s="413" t="s">
        <v>363</v>
      </c>
      <c r="C277" s="413" t="s">
        <v>220</v>
      </c>
      <c r="D277" s="18">
        <v>11.25</v>
      </c>
      <c r="E277" s="19"/>
      <c r="F277" s="20"/>
      <c r="G277" s="379">
        <f t="shared" si="20"/>
        <v>3.75</v>
      </c>
      <c r="H277" s="380">
        <f t="shared" si="21"/>
        <v>11.25</v>
      </c>
      <c r="I277" s="381"/>
      <c r="J277" s="379">
        <f t="shared" si="22"/>
        <v>11.25</v>
      </c>
      <c r="K277" s="384"/>
      <c r="L277" s="383">
        <f t="shared" si="23"/>
        <v>11.25</v>
      </c>
      <c r="M277" s="376"/>
      <c r="N277" s="22" t="str">
        <f t="shared" si="24"/>
        <v>Juin</v>
      </c>
    </row>
    <row r="278" spans="1:14" s="23" customFormat="1" ht="18.75">
      <c r="A278" s="17">
        <v>271</v>
      </c>
      <c r="B278" s="413" t="s">
        <v>364</v>
      </c>
      <c r="C278" s="413" t="s">
        <v>943</v>
      </c>
      <c r="D278" s="18">
        <v>13.25</v>
      </c>
      <c r="E278" s="19"/>
      <c r="F278" s="20"/>
      <c r="G278" s="379">
        <f t="shared" si="20"/>
        <v>4.416666666666667</v>
      </c>
      <c r="H278" s="380">
        <f t="shared" si="21"/>
        <v>13.25</v>
      </c>
      <c r="I278" s="385"/>
      <c r="J278" s="379">
        <f t="shared" si="22"/>
        <v>13.25</v>
      </c>
      <c r="K278" s="382"/>
      <c r="L278" s="383">
        <f t="shared" si="23"/>
        <v>13.25</v>
      </c>
      <c r="M278" s="376"/>
      <c r="N278" s="22" t="str">
        <f t="shared" si="24"/>
        <v>Juin</v>
      </c>
    </row>
    <row r="279" spans="1:14" s="23" customFormat="1" ht="18.75">
      <c r="A279" s="17">
        <v>272</v>
      </c>
      <c r="B279" s="413" t="s">
        <v>365</v>
      </c>
      <c r="C279" s="413" t="s">
        <v>366</v>
      </c>
      <c r="D279" s="18">
        <v>11.75</v>
      </c>
      <c r="E279" s="19"/>
      <c r="F279" s="20"/>
      <c r="G279" s="379">
        <f t="shared" si="20"/>
        <v>3.9166666666666665</v>
      </c>
      <c r="H279" s="380">
        <f t="shared" si="21"/>
        <v>11.75</v>
      </c>
      <c r="I279" s="385"/>
      <c r="J279" s="379">
        <f t="shared" si="22"/>
        <v>11.75</v>
      </c>
      <c r="K279" s="382"/>
      <c r="L279" s="383">
        <f t="shared" si="23"/>
        <v>11.75</v>
      </c>
      <c r="M279" s="376"/>
      <c r="N279" s="22" t="str">
        <f t="shared" si="24"/>
        <v>Juin</v>
      </c>
    </row>
    <row r="280" spans="1:14" s="23" customFormat="1" ht="18.75">
      <c r="A280" s="17">
        <v>273</v>
      </c>
      <c r="B280" s="413" t="s">
        <v>367</v>
      </c>
      <c r="C280" s="413" t="s">
        <v>944</v>
      </c>
      <c r="D280" s="355"/>
      <c r="E280" s="19"/>
      <c r="F280" s="20"/>
      <c r="G280" s="379">
        <f t="shared" si="20"/>
        <v>10</v>
      </c>
      <c r="H280" s="380">
        <f t="shared" si="21"/>
        <v>30</v>
      </c>
      <c r="I280" s="381"/>
      <c r="J280" s="379">
        <f t="shared" si="22"/>
        <v>30</v>
      </c>
      <c r="K280" s="382"/>
      <c r="L280" s="383">
        <f t="shared" si="23"/>
        <v>30</v>
      </c>
      <c r="M280" s="376">
        <v>30</v>
      </c>
      <c r="N280" s="22" t="str">
        <f t="shared" si="24"/>
        <v>Juin</v>
      </c>
    </row>
    <row r="281" spans="1:14" s="23" customFormat="1" ht="18.75">
      <c r="A281" s="17">
        <v>274</v>
      </c>
      <c r="B281" s="413" t="s">
        <v>369</v>
      </c>
      <c r="C281" s="413" t="s">
        <v>370</v>
      </c>
      <c r="D281" s="18">
        <v>6.5</v>
      </c>
      <c r="E281" s="19"/>
      <c r="F281" s="20"/>
      <c r="G281" s="379">
        <f t="shared" si="20"/>
        <v>2.1666666666666665</v>
      </c>
      <c r="H281" s="380">
        <f t="shared" si="21"/>
        <v>6.5</v>
      </c>
      <c r="I281" s="385"/>
      <c r="J281" s="379">
        <f t="shared" si="22"/>
        <v>6.5</v>
      </c>
      <c r="K281" s="382"/>
      <c r="L281" s="383">
        <f t="shared" si="23"/>
        <v>6.5</v>
      </c>
      <c r="M281" s="376"/>
      <c r="N281" s="22" t="str">
        <f t="shared" si="24"/>
        <v>Juin</v>
      </c>
    </row>
    <row r="282" spans="1:14" s="23" customFormat="1" ht="18.75">
      <c r="A282" s="17">
        <v>275</v>
      </c>
      <c r="B282" s="413" t="s">
        <v>371</v>
      </c>
      <c r="C282" s="413" t="s">
        <v>372</v>
      </c>
      <c r="D282" s="18">
        <v>9</v>
      </c>
      <c r="E282" s="19"/>
      <c r="F282" s="20"/>
      <c r="G282" s="379">
        <f t="shared" si="20"/>
        <v>3</v>
      </c>
      <c r="H282" s="380">
        <f t="shared" si="21"/>
        <v>9</v>
      </c>
      <c r="I282" s="381"/>
      <c r="J282" s="379">
        <f t="shared" si="22"/>
        <v>9</v>
      </c>
      <c r="K282" s="384"/>
      <c r="L282" s="383">
        <f t="shared" si="23"/>
        <v>9</v>
      </c>
      <c r="M282" s="376"/>
      <c r="N282" s="22" t="str">
        <f t="shared" si="24"/>
        <v>Juin</v>
      </c>
    </row>
    <row r="283" spans="1:14" s="23" customFormat="1" ht="18.75">
      <c r="A283" s="17">
        <v>276</v>
      </c>
      <c r="B283" s="413" t="s">
        <v>373</v>
      </c>
      <c r="C283" s="413" t="s">
        <v>143</v>
      </c>
      <c r="D283" s="18">
        <v>16</v>
      </c>
      <c r="E283" s="19"/>
      <c r="F283" s="20"/>
      <c r="G283" s="379">
        <f t="shared" si="20"/>
        <v>5.333333333333333</v>
      </c>
      <c r="H283" s="380">
        <f t="shared" si="21"/>
        <v>16</v>
      </c>
      <c r="I283" s="381"/>
      <c r="J283" s="379">
        <f t="shared" si="22"/>
        <v>16</v>
      </c>
      <c r="K283" s="384"/>
      <c r="L283" s="383">
        <f t="shared" si="23"/>
        <v>16</v>
      </c>
      <c r="M283" s="376"/>
      <c r="N283" s="22" t="str">
        <f t="shared" si="24"/>
        <v>Juin</v>
      </c>
    </row>
    <row r="284" spans="1:14" s="23" customFormat="1" ht="18.75">
      <c r="A284" s="17">
        <v>277</v>
      </c>
      <c r="B284" s="413" t="s">
        <v>374</v>
      </c>
      <c r="C284" s="413" t="s">
        <v>375</v>
      </c>
      <c r="D284" s="18">
        <v>10.5</v>
      </c>
      <c r="E284" s="19"/>
      <c r="F284" s="20"/>
      <c r="G284" s="379">
        <f t="shared" si="20"/>
        <v>3.5</v>
      </c>
      <c r="H284" s="380">
        <f t="shared" si="21"/>
        <v>10.5</v>
      </c>
      <c r="I284" s="381"/>
      <c r="J284" s="379">
        <f t="shared" si="22"/>
        <v>10.5</v>
      </c>
      <c r="K284" s="384"/>
      <c r="L284" s="383">
        <f t="shared" si="23"/>
        <v>10.5</v>
      </c>
      <c r="M284" s="376"/>
      <c r="N284" s="22" t="str">
        <f t="shared" si="24"/>
        <v>Juin</v>
      </c>
    </row>
    <row r="285" spans="1:14" s="23" customFormat="1" ht="18.75">
      <c r="A285" s="17">
        <v>278</v>
      </c>
      <c r="B285" s="413" t="s">
        <v>376</v>
      </c>
      <c r="C285" s="413" t="s">
        <v>945</v>
      </c>
      <c r="D285" s="18">
        <v>13.75</v>
      </c>
      <c r="E285" s="19"/>
      <c r="F285" s="20"/>
      <c r="G285" s="379">
        <f t="shared" si="20"/>
        <v>4.583333333333333</v>
      </c>
      <c r="H285" s="380">
        <f t="shared" si="21"/>
        <v>13.75</v>
      </c>
      <c r="I285" s="381"/>
      <c r="J285" s="379">
        <f t="shared" si="22"/>
        <v>13.75</v>
      </c>
      <c r="K285" s="382"/>
      <c r="L285" s="383">
        <f t="shared" si="23"/>
        <v>13.75</v>
      </c>
      <c r="M285" s="376"/>
      <c r="N285" s="22" t="str">
        <f t="shared" si="24"/>
        <v>Juin</v>
      </c>
    </row>
    <row r="286" spans="1:14" s="23" customFormat="1" ht="18.75">
      <c r="A286" s="17">
        <v>279</v>
      </c>
      <c r="B286" s="419" t="s">
        <v>946</v>
      </c>
      <c r="C286" s="419" t="s">
        <v>166</v>
      </c>
      <c r="D286" s="18">
        <v>10.25</v>
      </c>
      <c r="E286" s="19"/>
      <c r="F286" s="20"/>
      <c r="G286" s="379">
        <f t="shared" si="20"/>
        <v>3.4166666666666665</v>
      </c>
      <c r="H286" s="380">
        <f t="shared" si="21"/>
        <v>10.25</v>
      </c>
      <c r="I286" s="385"/>
      <c r="J286" s="379">
        <f t="shared" si="22"/>
        <v>10.25</v>
      </c>
      <c r="K286" s="382"/>
      <c r="L286" s="383">
        <f t="shared" si="23"/>
        <v>10.25</v>
      </c>
      <c r="M286" s="376"/>
      <c r="N286" s="22" t="str">
        <f t="shared" si="24"/>
        <v>Juin</v>
      </c>
    </row>
    <row r="287" spans="1:14" s="23" customFormat="1" ht="18.75">
      <c r="A287" s="17">
        <v>280</v>
      </c>
      <c r="B287" s="419" t="s">
        <v>947</v>
      </c>
      <c r="C287" s="419" t="s">
        <v>948</v>
      </c>
      <c r="D287" s="18">
        <v>4.5</v>
      </c>
      <c r="E287" s="19"/>
      <c r="F287" s="20"/>
      <c r="G287" s="379">
        <f t="shared" si="20"/>
        <v>1.5</v>
      </c>
      <c r="H287" s="380">
        <f t="shared" si="21"/>
        <v>4.5</v>
      </c>
      <c r="I287" s="381"/>
      <c r="J287" s="379">
        <f t="shared" si="22"/>
        <v>4.5</v>
      </c>
      <c r="K287" s="384"/>
      <c r="L287" s="383">
        <f t="shared" si="23"/>
        <v>4.5</v>
      </c>
      <c r="M287" s="376"/>
      <c r="N287" s="22" t="str">
        <f t="shared" si="24"/>
        <v>Juin</v>
      </c>
    </row>
    <row r="288" spans="1:14" s="23" customFormat="1" ht="18.75">
      <c r="A288" s="17">
        <v>281</v>
      </c>
      <c r="B288" s="418" t="s">
        <v>949</v>
      </c>
      <c r="C288" s="418" t="s">
        <v>78</v>
      </c>
      <c r="D288" s="18">
        <v>15.25</v>
      </c>
      <c r="E288" s="19"/>
      <c r="F288" s="20"/>
      <c r="G288" s="379">
        <f t="shared" si="20"/>
        <v>5.083333333333333</v>
      </c>
      <c r="H288" s="380">
        <f t="shared" si="21"/>
        <v>15.25</v>
      </c>
      <c r="I288" s="385"/>
      <c r="J288" s="379">
        <f t="shared" si="22"/>
        <v>15.25</v>
      </c>
      <c r="K288" s="382"/>
      <c r="L288" s="383">
        <f t="shared" si="23"/>
        <v>15.25</v>
      </c>
      <c r="M288" s="376"/>
      <c r="N288" s="22" t="str">
        <f t="shared" si="24"/>
        <v>Juin</v>
      </c>
    </row>
    <row r="289" spans="1:14" s="23" customFormat="1" ht="18.75">
      <c r="A289" s="17">
        <v>282</v>
      </c>
      <c r="B289" s="419" t="s">
        <v>377</v>
      </c>
      <c r="C289" s="419" t="s">
        <v>671</v>
      </c>
      <c r="D289" s="18">
        <v>3.75</v>
      </c>
      <c r="E289" s="19"/>
      <c r="F289" s="20"/>
      <c r="G289" s="379">
        <f t="shared" si="20"/>
        <v>1.25</v>
      </c>
      <c r="H289" s="380">
        <f t="shared" si="21"/>
        <v>3.75</v>
      </c>
      <c r="I289" s="385"/>
      <c r="J289" s="379">
        <f t="shared" si="22"/>
        <v>3.75</v>
      </c>
      <c r="K289" s="382"/>
      <c r="L289" s="383">
        <f t="shared" si="23"/>
        <v>3.75</v>
      </c>
      <c r="M289" s="376"/>
      <c r="N289" s="22" t="str">
        <f t="shared" si="24"/>
        <v>Juin</v>
      </c>
    </row>
    <row r="290" spans="1:14" s="23" customFormat="1" ht="18.75">
      <c r="A290" s="17">
        <v>283</v>
      </c>
      <c r="B290" s="417" t="s">
        <v>378</v>
      </c>
      <c r="C290" s="417" t="s">
        <v>950</v>
      </c>
      <c r="D290" s="18">
        <v>6</v>
      </c>
      <c r="E290" s="19"/>
      <c r="F290" s="20"/>
      <c r="G290" s="379">
        <f t="shared" si="20"/>
        <v>2</v>
      </c>
      <c r="H290" s="380">
        <f t="shared" si="21"/>
        <v>6</v>
      </c>
      <c r="I290" s="381"/>
      <c r="J290" s="379">
        <f t="shared" si="22"/>
        <v>6</v>
      </c>
      <c r="K290" s="384"/>
      <c r="L290" s="383">
        <f t="shared" si="23"/>
        <v>6</v>
      </c>
      <c r="M290" s="376"/>
      <c r="N290" s="22" t="str">
        <f t="shared" si="24"/>
        <v>Juin</v>
      </c>
    </row>
    <row r="291" spans="1:14" s="23" customFormat="1" ht="18.75">
      <c r="A291" s="17">
        <v>284</v>
      </c>
      <c r="B291" s="413" t="s">
        <v>379</v>
      </c>
      <c r="C291" s="413" t="s">
        <v>278</v>
      </c>
      <c r="D291" s="18">
        <v>9</v>
      </c>
      <c r="E291" s="19"/>
      <c r="F291" s="20"/>
      <c r="G291" s="379">
        <f t="shared" si="20"/>
        <v>3</v>
      </c>
      <c r="H291" s="380">
        <f t="shared" si="21"/>
        <v>9</v>
      </c>
      <c r="I291" s="381"/>
      <c r="J291" s="379">
        <f t="shared" si="22"/>
        <v>9</v>
      </c>
      <c r="K291" s="384"/>
      <c r="L291" s="383">
        <f t="shared" si="23"/>
        <v>9</v>
      </c>
      <c r="M291" s="376"/>
      <c r="N291" s="22" t="str">
        <f t="shared" si="24"/>
        <v>Juin</v>
      </c>
    </row>
    <row r="292" spans="1:14" s="23" customFormat="1" ht="18.75">
      <c r="A292" s="17">
        <v>285</v>
      </c>
      <c r="B292" s="419" t="s">
        <v>951</v>
      </c>
      <c r="C292" s="419" t="s">
        <v>952</v>
      </c>
      <c r="D292" s="18">
        <v>8.5</v>
      </c>
      <c r="E292" s="19"/>
      <c r="F292" s="20"/>
      <c r="G292" s="379">
        <f t="shared" si="20"/>
        <v>2.8333333333333335</v>
      </c>
      <c r="H292" s="380">
        <f t="shared" si="21"/>
        <v>8.5</v>
      </c>
      <c r="I292" s="385"/>
      <c r="J292" s="379">
        <f t="shared" si="22"/>
        <v>8.5</v>
      </c>
      <c r="K292" s="382"/>
      <c r="L292" s="383">
        <f t="shared" si="23"/>
        <v>8.5</v>
      </c>
      <c r="M292" s="376"/>
      <c r="N292" s="22" t="str">
        <f t="shared" si="24"/>
        <v>Juin</v>
      </c>
    </row>
    <row r="293" spans="1:14" s="23" customFormat="1" ht="18.75">
      <c r="A293" s="17">
        <v>286</v>
      </c>
      <c r="B293" s="413" t="s">
        <v>380</v>
      </c>
      <c r="C293" s="413" t="s">
        <v>311</v>
      </c>
      <c r="D293" s="18">
        <v>14.75</v>
      </c>
      <c r="E293" s="19"/>
      <c r="F293" s="20"/>
      <c r="G293" s="379">
        <f t="shared" si="20"/>
        <v>4.916666666666667</v>
      </c>
      <c r="H293" s="380">
        <f t="shared" si="21"/>
        <v>14.75</v>
      </c>
      <c r="I293" s="385"/>
      <c r="J293" s="379">
        <f t="shared" si="22"/>
        <v>14.75</v>
      </c>
      <c r="K293" s="382"/>
      <c r="L293" s="383">
        <f t="shared" si="23"/>
        <v>14.75</v>
      </c>
      <c r="M293" s="375"/>
      <c r="N293" s="22" t="str">
        <f t="shared" si="24"/>
        <v>Juin</v>
      </c>
    </row>
    <row r="294" spans="1:14" s="23" customFormat="1" ht="18.75">
      <c r="A294" s="17">
        <v>287</v>
      </c>
      <c r="B294" s="417" t="s">
        <v>381</v>
      </c>
      <c r="C294" s="417" t="s">
        <v>953</v>
      </c>
      <c r="D294" s="355"/>
      <c r="E294" s="19"/>
      <c r="F294" s="20"/>
      <c r="G294" s="379">
        <f t="shared" si="20"/>
        <v>10.5</v>
      </c>
      <c r="H294" s="380">
        <f t="shared" si="21"/>
        <v>31.5</v>
      </c>
      <c r="I294" s="381"/>
      <c r="J294" s="379">
        <f t="shared" si="22"/>
        <v>31.5</v>
      </c>
      <c r="K294" s="382"/>
      <c r="L294" s="383">
        <f t="shared" si="23"/>
        <v>31.5</v>
      </c>
      <c r="M294" s="376">
        <v>31.5</v>
      </c>
      <c r="N294" s="22" t="str">
        <f t="shared" si="24"/>
        <v>Juin</v>
      </c>
    </row>
    <row r="295" spans="1:14" s="23" customFormat="1" ht="18.75">
      <c r="A295" s="17">
        <v>288</v>
      </c>
      <c r="B295" s="413" t="s">
        <v>954</v>
      </c>
      <c r="C295" s="413" t="s">
        <v>382</v>
      </c>
      <c r="D295" s="18">
        <v>16.75</v>
      </c>
      <c r="E295" s="19"/>
      <c r="F295" s="20"/>
      <c r="G295" s="379">
        <f>IF(AND(D295=0,E295=0,F295=0),M295/3,(D295+E295+F295)/3)</f>
        <v>5.583333333333333</v>
      </c>
      <c r="H295" s="380">
        <f>G295*3</f>
        <v>16.75</v>
      </c>
      <c r="I295" s="385"/>
      <c r="J295" s="379">
        <f>MAX(H295,I295*3)</f>
        <v>16.75</v>
      </c>
      <c r="K295" s="382"/>
      <c r="L295" s="383">
        <f>MAX(J295,K295*3)</f>
        <v>16.75</v>
      </c>
      <c r="M295" s="376"/>
      <c r="N295" s="22" t="str">
        <f>IF(ISBLANK(K295),IF(ISBLANK(I295),"Juin","Synthèse"),"Rattrapage")</f>
        <v>Juin</v>
      </c>
    </row>
    <row r="296" spans="1:14" s="23" customFormat="1" ht="18.75">
      <c r="A296" s="17">
        <v>289</v>
      </c>
      <c r="B296" s="425" t="s">
        <v>955</v>
      </c>
      <c r="C296" s="425" t="s">
        <v>83</v>
      </c>
      <c r="D296" s="18">
        <v>9</v>
      </c>
      <c r="E296" s="19"/>
      <c r="F296" s="20"/>
      <c r="G296" s="379">
        <f t="shared" si="20"/>
        <v>3</v>
      </c>
      <c r="H296" s="380">
        <f t="shared" si="21"/>
        <v>9</v>
      </c>
      <c r="I296" s="381"/>
      <c r="J296" s="379">
        <f t="shared" si="22"/>
        <v>9</v>
      </c>
      <c r="K296" s="382"/>
      <c r="L296" s="383">
        <f t="shared" si="23"/>
        <v>9</v>
      </c>
      <c r="M296" s="376"/>
      <c r="N296" s="22" t="str">
        <f t="shared" si="24"/>
        <v>Juin</v>
      </c>
    </row>
    <row r="297" spans="1:14" s="23" customFormat="1" ht="18.75">
      <c r="A297" s="17">
        <v>290</v>
      </c>
      <c r="B297" s="442" t="s">
        <v>383</v>
      </c>
      <c r="C297" s="442" t="s">
        <v>316</v>
      </c>
      <c r="D297" s="18">
        <v>11.25</v>
      </c>
      <c r="E297" s="19"/>
      <c r="F297" s="20"/>
      <c r="G297" s="379">
        <f t="shared" si="20"/>
        <v>3.75</v>
      </c>
      <c r="H297" s="380">
        <f t="shared" si="21"/>
        <v>11.25</v>
      </c>
      <c r="I297" s="385"/>
      <c r="J297" s="379">
        <f t="shared" si="22"/>
        <v>11.25</v>
      </c>
      <c r="K297" s="382"/>
      <c r="L297" s="383">
        <f t="shared" si="23"/>
        <v>11.25</v>
      </c>
      <c r="M297" s="376"/>
      <c r="N297" s="22" t="str">
        <f t="shared" si="24"/>
        <v>Juin</v>
      </c>
    </row>
    <row r="298" spans="1:14" s="23" customFormat="1" ht="18.75">
      <c r="A298" s="17">
        <v>291</v>
      </c>
      <c r="B298" s="413" t="s">
        <v>384</v>
      </c>
      <c r="C298" s="413" t="s">
        <v>67</v>
      </c>
      <c r="D298" s="18">
        <v>17.25</v>
      </c>
      <c r="E298" s="19"/>
      <c r="F298" s="20"/>
      <c r="G298" s="379">
        <f t="shared" si="20"/>
        <v>5.75</v>
      </c>
      <c r="H298" s="380">
        <f t="shared" si="21"/>
        <v>17.25</v>
      </c>
      <c r="I298" s="385"/>
      <c r="J298" s="379">
        <f t="shared" si="22"/>
        <v>17.25</v>
      </c>
      <c r="K298" s="382"/>
      <c r="L298" s="383">
        <f t="shared" si="23"/>
        <v>17.25</v>
      </c>
      <c r="M298" s="376"/>
      <c r="N298" s="22" t="str">
        <f t="shared" si="24"/>
        <v>Juin</v>
      </c>
    </row>
    <row r="299" spans="1:14" s="23" customFormat="1" ht="18.75">
      <c r="A299" s="17">
        <v>292</v>
      </c>
      <c r="B299" s="413" t="s">
        <v>385</v>
      </c>
      <c r="C299" s="413" t="s">
        <v>61</v>
      </c>
      <c r="D299" s="18">
        <v>12.5</v>
      </c>
      <c r="E299" s="19"/>
      <c r="F299" s="20"/>
      <c r="G299" s="379">
        <f t="shared" si="20"/>
        <v>4.166666666666667</v>
      </c>
      <c r="H299" s="380">
        <f t="shared" si="21"/>
        <v>12.5</v>
      </c>
      <c r="I299" s="385"/>
      <c r="J299" s="379">
        <f t="shared" si="22"/>
        <v>12.5</v>
      </c>
      <c r="K299" s="382"/>
      <c r="L299" s="383">
        <f t="shared" si="23"/>
        <v>12.5</v>
      </c>
      <c r="M299" s="376"/>
      <c r="N299" s="22" t="str">
        <f t="shared" si="24"/>
        <v>Juin</v>
      </c>
    </row>
    <row r="300" spans="1:14" s="23" customFormat="1" ht="18.75">
      <c r="A300" s="17">
        <v>293</v>
      </c>
      <c r="B300" s="419" t="s">
        <v>956</v>
      </c>
      <c r="C300" s="419" t="s">
        <v>286</v>
      </c>
      <c r="D300" s="18">
        <v>8.5</v>
      </c>
      <c r="E300" s="19"/>
      <c r="F300" s="20"/>
      <c r="G300" s="379">
        <f t="shared" si="20"/>
        <v>2.8333333333333335</v>
      </c>
      <c r="H300" s="380">
        <f t="shared" si="21"/>
        <v>8.5</v>
      </c>
      <c r="I300" s="385"/>
      <c r="J300" s="379">
        <f t="shared" si="22"/>
        <v>8.5</v>
      </c>
      <c r="K300" s="382"/>
      <c r="L300" s="383">
        <f t="shared" si="23"/>
        <v>8.5</v>
      </c>
      <c r="M300" s="376"/>
      <c r="N300" s="22" t="str">
        <f t="shared" si="24"/>
        <v>Juin</v>
      </c>
    </row>
    <row r="301" spans="1:14" s="23" customFormat="1" ht="18.75">
      <c r="A301" s="17">
        <v>294</v>
      </c>
      <c r="B301" s="413" t="s">
        <v>386</v>
      </c>
      <c r="C301" s="413" t="s">
        <v>387</v>
      </c>
      <c r="D301" s="18">
        <v>14.75</v>
      </c>
      <c r="E301" s="19"/>
      <c r="F301" s="20"/>
      <c r="G301" s="379">
        <f t="shared" si="20"/>
        <v>4.916666666666667</v>
      </c>
      <c r="H301" s="380">
        <f t="shared" si="21"/>
        <v>14.75</v>
      </c>
      <c r="I301" s="385"/>
      <c r="J301" s="379">
        <f t="shared" si="22"/>
        <v>14.75</v>
      </c>
      <c r="K301" s="382"/>
      <c r="L301" s="383">
        <f t="shared" si="23"/>
        <v>14.75</v>
      </c>
      <c r="M301" s="376"/>
      <c r="N301" s="22" t="str">
        <f t="shared" si="24"/>
        <v>Juin</v>
      </c>
    </row>
    <row r="302" spans="1:14" s="23" customFormat="1" ht="18.75">
      <c r="A302" s="17">
        <v>295</v>
      </c>
      <c r="B302" s="413" t="s">
        <v>957</v>
      </c>
      <c r="C302" s="413" t="s">
        <v>241</v>
      </c>
      <c r="D302" s="18">
        <v>2</v>
      </c>
      <c r="E302" s="19"/>
      <c r="F302" s="20"/>
      <c r="G302" s="379">
        <f t="shared" si="20"/>
        <v>0.66666666666666663</v>
      </c>
      <c r="H302" s="380">
        <f t="shared" si="21"/>
        <v>2</v>
      </c>
      <c r="I302" s="385"/>
      <c r="J302" s="379">
        <f t="shared" si="22"/>
        <v>2</v>
      </c>
      <c r="K302" s="382"/>
      <c r="L302" s="383">
        <f t="shared" si="23"/>
        <v>2</v>
      </c>
      <c r="M302" s="376"/>
      <c r="N302" s="22" t="str">
        <f t="shared" si="24"/>
        <v>Juin</v>
      </c>
    </row>
    <row r="303" spans="1:14" s="23" customFormat="1" ht="18.75">
      <c r="A303" s="17">
        <v>296</v>
      </c>
      <c r="B303" s="419" t="s">
        <v>958</v>
      </c>
      <c r="C303" s="419" t="s">
        <v>959</v>
      </c>
      <c r="D303" s="18">
        <v>13</v>
      </c>
      <c r="E303" s="19"/>
      <c r="F303" s="20"/>
      <c r="G303" s="379">
        <f t="shared" si="20"/>
        <v>4.333333333333333</v>
      </c>
      <c r="H303" s="380">
        <f t="shared" si="21"/>
        <v>13</v>
      </c>
      <c r="I303" s="385"/>
      <c r="J303" s="379">
        <f t="shared" si="22"/>
        <v>13</v>
      </c>
      <c r="K303" s="382"/>
      <c r="L303" s="383">
        <f t="shared" si="23"/>
        <v>13</v>
      </c>
      <c r="M303" s="376"/>
      <c r="N303" s="22" t="str">
        <f t="shared" si="24"/>
        <v>Juin</v>
      </c>
    </row>
    <row r="304" spans="1:14" s="23" customFormat="1" ht="18.75">
      <c r="A304" s="17">
        <v>297</v>
      </c>
      <c r="B304" s="413" t="s">
        <v>388</v>
      </c>
      <c r="C304" s="413" t="s">
        <v>960</v>
      </c>
      <c r="D304" s="18">
        <v>12</v>
      </c>
      <c r="E304" s="19"/>
      <c r="F304" s="20"/>
      <c r="G304" s="379">
        <f t="shared" si="20"/>
        <v>4</v>
      </c>
      <c r="H304" s="380">
        <f t="shared" si="21"/>
        <v>12</v>
      </c>
      <c r="I304" s="385"/>
      <c r="J304" s="379">
        <f t="shared" si="22"/>
        <v>12</v>
      </c>
      <c r="K304" s="382"/>
      <c r="L304" s="383">
        <f t="shared" si="23"/>
        <v>12</v>
      </c>
      <c r="M304" s="376"/>
      <c r="N304" s="22" t="str">
        <f t="shared" si="24"/>
        <v>Juin</v>
      </c>
    </row>
    <row r="305" spans="1:14" s="23" customFormat="1" ht="18.75">
      <c r="A305" s="17">
        <v>298</v>
      </c>
      <c r="B305" s="413" t="s">
        <v>389</v>
      </c>
      <c r="C305" s="413" t="s">
        <v>390</v>
      </c>
      <c r="D305" s="18">
        <v>5</v>
      </c>
      <c r="E305" s="19"/>
      <c r="F305" s="20"/>
      <c r="G305" s="379">
        <f t="shared" si="20"/>
        <v>1.6666666666666667</v>
      </c>
      <c r="H305" s="380">
        <f t="shared" si="21"/>
        <v>5</v>
      </c>
      <c r="I305" s="385"/>
      <c r="J305" s="379">
        <f t="shared" si="22"/>
        <v>5</v>
      </c>
      <c r="K305" s="382"/>
      <c r="L305" s="383">
        <f t="shared" si="23"/>
        <v>5</v>
      </c>
      <c r="M305" s="376"/>
      <c r="N305" s="22" t="str">
        <f t="shared" si="24"/>
        <v>Juin</v>
      </c>
    </row>
    <row r="306" spans="1:14" s="23" customFormat="1" ht="18.75">
      <c r="A306" s="17">
        <v>299</v>
      </c>
      <c r="B306" s="413" t="s">
        <v>391</v>
      </c>
      <c r="C306" s="413" t="s">
        <v>154</v>
      </c>
      <c r="D306" s="18">
        <v>10</v>
      </c>
      <c r="E306" s="19"/>
      <c r="F306" s="20"/>
      <c r="G306" s="379">
        <f t="shared" si="20"/>
        <v>3.3333333333333335</v>
      </c>
      <c r="H306" s="380">
        <f t="shared" si="21"/>
        <v>10</v>
      </c>
      <c r="I306" s="385"/>
      <c r="J306" s="379">
        <f t="shared" si="22"/>
        <v>10</v>
      </c>
      <c r="K306" s="382"/>
      <c r="L306" s="383">
        <f t="shared" si="23"/>
        <v>10</v>
      </c>
      <c r="M306" s="376"/>
      <c r="N306" s="22" t="str">
        <f t="shared" si="24"/>
        <v>Juin</v>
      </c>
    </row>
    <row r="307" spans="1:14" s="23" customFormat="1" ht="18.75">
      <c r="A307" s="17">
        <v>300</v>
      </c>
      <c r="B307" s="434" t="s">
        <v>961</v>
      </c>
      <c r="C307" s="434" t="s">
        <v>962</v>
      </c>
      <c r="D307" s="18">
        <v>15.25</v>
      </c>
      <c r="E307" s="19"/>
      <c r="F307" s="20"/>
      <c r="G307" s="379">
        <f t="shared" si="20"/>
        <v>5.083333333333333</v>
      </c>
      <c r="H307" s="380">
        <f t="shared" si="21"/>
        <v>15.25</v>
      </c>
      <c r="I307" s="385"/>
      <c r="J307" s="379">
        <f t="shared" si="22"/>
        <v>15.25</v>
      </c>
      <c r="K307" s="382"/>
      <c r="L307" s="383">
        <f t="shared" si="23"/>
        <v>15.25</v>
      </c>
      <c r="M307" s="376"/>
      <c r="N307" s="22" t="str">
        <f t="shared" si="24"/>
        <v>Juin</v>
      </c>
    </row>
    <row r="308" spans="1:14" s="23" customFormat="1" ht="18.75">
      <c r="A308" s="17">
        <v>301</v>
      </c>
      <c r="B308" s="413" t="s">
        <v>392</v>
      </c>
      <c r="C308" s="413" t="s">
        <v>129</v>
      </c>
      <c r="D308" s="18">
        <v>15.75</v>
      </c>
      <c r="E308" s="19"/>
      <c r="F308" s="20"/>
      <c r="G308" s="379">
        <f t="shared" si="20"/>
        <v>5.25</v>
      </c>
      <c r="H308" s="380">
        <f t="shared" si="21"/>
        <v>15.75</v>
      </c>
      <c r="I308" s="381"/>
      <c r="J308" s="379">
        <f t="shared" si="22"/>
        <v>15.75</v>
      </c>
      <c r="K308" s="382"/>
      <c r="L308" s="383">
        <f t="shared" si="23"/>
        <v>15.75</v>
      </c>
      <c r="M308" s="375"/>
      <c r="N308" s="22" t="str">
        <f t="shared" si="24"/>
        <v>Juin</v>
      </c>
    </row>
    <row r="309" spans="1:14" s="23" customFormat="1" ht="18.75">
      <c r="A309" s="17">
        <v>302</v>
      </c>
      <c r="B309" s="413" t="s">
        <v>393</v>
      </c>
      <c r="C309" s="413" t="s">
        <v>343</v>
      </c>
      <c r="D309" s="18">
        <v>15.5</v>
      </c>
      <c r="E309" s="19"/>
      <c r="F309" s="20"/>
      <c r="G309" s="379">
        <f t="shared" si="20"/>
        <v>5.166666666666667</v>
      </c>
      <c r="H309" s="380">
        <f t="shared" si="21"/>
        <v>15.5</v>
      </c>
      <c r="I309" s="385"/>
      <c r="J309" s="379">
        <f t="shared" si="22"/>
        <v>15.5</v>
      </c>
      <c r="K309" s="382"/>
      <c r="L309" s="383">
        <f t="shared" si="23"/>
        <v>15.5</v>
      </c>
      <c r="M309" s="375"/>
      <c r="N309" s="22" t="str">
        <f t="shared" si="24"/>
        <v>Juin</v>
      </c>
    </row>
    <row r="310" spans="1:14" s="23" customFormat="1" ht="18.75">
      <c r="A310" s="17">
        <v>303</v>
      </c>
      <c r="B310" s="413" t="s">
        <v>394</v>
      </c>
      <c r="C310" s="413" t="s">
        <v>281</v>
      </c>
      <c r="D310" s="18">
        <v>4.25</v>
      </c>
      <c r="E310" s="19"/>
      <c r="F310" s="20"/>
      <c r="G310" s="379">
        <f t="shared" si="20"/>
        <v>1.4166666666666667</v>
      </c>
      <c r="H310" s="380">
        <f t="shared" si="21"/>
        <v>4.25</v>
      </c>
      <c r="I310" s="381"/>
      <c r="J310" s="379">
        <f t="shared" si="22"/>
        <v>4.25</v>
      </c>
      <c r="K310" s="384"/>
      <c r="L310" s="383">
        <f t="shared" si="23"/>
        <v>4.25</v>
      </c>
      <c r="M310" s="375"/>
      <c r="N310" s="22" t="str">
        <f t="shared" si="24"/>
        <v>Juin</v>
      </c>
    </row>
    <row r="311" spans="1:14" s="23" customFormat="1" ht="18.75">
      <c r="A311" s="17">
        <v>304</v>
      </c>
      <c r="B311" s="413" t="s">
        <v>395</v>
      </c>
      <c r="C311" s="413" t="s">
        <v>963</v>
      </c>
      <c r="D311" s="18">
        <v>5.75</v>
      </c>
      <c r="E311" s="19"/>
      <c r="F311" s="20"/>
      <c r="G311" s="379">
        <f t="shared" si="20"/>
        <v>1.9166666666666667</v>
      </c>
      <c r="H311" s="380">
        <f t="shared" si="21"/>
        <v>5.75</v>
      </c>
      <c r="I311" s="385"/>
      <c r="J311" s="379">
        <f t="shared" si="22"/>
        <v>5.75</v>
      </c>
      <c r="K311" s="382"/>
      <c r="L311" s="383">
        <f t="shared" si="23"/>
        <v>5.75</v>
      </c>
      <c r="M311" s="375"/>
      <c r="N311" s="22" t="str">
        <f t="shared" si="24"/>
        <v>Juin</v>
      </c>
    </row>
    <row r="312" spans="1:14" s="23" customFormat="1" ht="18.75">
      <c r="A312" s="17">
        <v>305</v>
      </c>
      <c r="B312" s="413" t="s">
        <v>964</v>
      </c>
      <c r="C312" s="413" t="s">
        <v>965</v>
      </c>
      <c r="D312" s="18">
        <v>5.5</v>
      </c>
      <c r="E312" s="19"/>
      <c r="F312" s="20"/>
      <c r="G312" s="379">
        <f t="shared" si="20"/>
        <v>1.8333333333333333</v>
      </c>
      <c r="H312" s="380">
        <f t="shared" si="21"/>
        <v>5.5</v>
      </c>
      <c r="I312" s="385"/>
      <c r="J312" s="379">
        <f t="shared" si="22"/>
        <v>5.5</v>
      </c>
      <c r="K312" s="382"/>
      <c r="L312" s="383">
        <f t="shared" si="23"/>
        <v>5.5</v>
      </c>
      <c r="M312" s="375"/>
      <c r="N312" s="22" t="str">
        <f t="shared" si="24"/>
        <v>Juin</v>
      </c>
    </row>
    <row r="313" spans="1:14" s="23" customFormat="1" ht="18.75">
      <c r="A313" s="17">
        <v>306</v>
      </c>
      <c r="B313" s="413" t="s">
        <v>396</v>
      </c>
      <c r="C313" s="413" t="s">
        <v>966</v>
      </c>
      <c r="D313" s="18">
        <v>13.5</v>
      </c>
      <c r="E313" s="19"/>
      <c r="F313" s="20"/>
      <c r="G313" s="379">
        <f t="shared" si="20"/>
        <v>4.5</v>
      </c>
      <c r="H313" s="380">
        <f t="shared" si="21"/>
        <v>13.5</v>
      </c>
      <c r="I313" s="385"/>
      <c r="J313" s="379">
        <f t="shared" si="22"/>
        <v>13.5</v>
      </c>
      <c r="K313" s="382"/>
      <c r="L313" s="383">
        <f t="shared" si="23"/>
        <v>13.5</v>
      </c>
      <c r="M313" s="375"/>
      <c r="N313" s="22" t="str">
        <f t="shared" si="24"/>
        <v>Juin</v>
      </c>
    </row>
    <row r="314" spans="1:14" s="23" customFormat="1" ht="18.75">
      <c r="A314" s="17">
        <v>307</v>
      </c>
      <c r="B314" s="413" t="s">
        <v>397</v>
      </c>
      <c r="C314" s="413" t="s">
        <v>398</v>
      </c>
      <c r="D314" s="18">
        <v>13.25</v>
      </c>
      <c r="E314" s="19"/>
      <c r="F314" s="20"/>
      <c r="G314" s="379">
        <f t="shared" si="20"/>
        <v>4.416666666666667</v>
      </c>
      <c r="H314" s="380">
        <f t="shared" si="21"/>
        <v>13.25</v>
      </c>
      <c r="I314" s="385"/>
      <c r="J314" s="379">
        <f t="shared" si="22"/>
        <v>13.25</v>
      </c>
      <c r="K314" s="382"/>
      <c r="L314" s="383">
        <f t="shared" si="23"/>
        <v>13.25</v>
      </c>
      <c r="M314" s="375"/>
      <c r="N314" s="22" t="str">
        <f t="shared" si="24"/>
        <v>Juin</v>
      </c>
    </row>
    <row r="315" spans="1:14" s="23" customFormat="1" ht="18.75">
      <c r="A315" s="17">
        <v>308</v>
      </c>
      <c r="B315" s="413" t="s">
        <v>399</v>
      </c>
      <c r="C315" s="413" t="s">
        <v>967</v>
      </c>
      <c r="D315" s="18">
        <v>10</v>
      </c>
      <c r="E315" s="19"/>
      <c r="F315" s="20"/>
      <c r="G315" s="379">
        <f t="shared" si="20"/>
        <v>3.3333333333333335</v>
      </c>
      <c r="H315" s="380">
        <f t="shared" si="21"/>
        <v>10</v>
      </c>
      <c r="I315" s="381"/>
      <c r="J315" s="379">
        <f t="shared" si="22"/>
        <v>10</v>
      </c>
      <c r="K315" s="384"/>
      <c r="L315" s="383">
        <f t="shared" si="23"/>
        <v>10</v>
      </c>
      <c r="M315" s="375"/>
      <c r="N315" s="22" t="str">
        <f t="shared" si="24"/>
        <v>Juin</v>
      </c>
    </row>
    <row r="316" spans="1:14" s="23" customFormat="1" ht="18.75">
      <c r="A316" s="17">
        <v>309</v>
      </c>
      <c r="B316" s="413" t="s">
        <v>400</v>
      </c>
      <c r="C316" s="413" t="s">
        <v>968</v>
      </c>
      <c r="D316" s="18">
        <v>15.75</v>
      </c>
      <c r="E316" s="19"/>
      <c r="F316" s="20"/>
      <c r="G316" s="379">
        <f t="shared" si="20"/>
        <v>5.25</v>
      </c>
      <c r="H316" s="380">
        <f t="shared" si="21"/>
        <v>15.75</v>
      </c>
      <c r="I316" s="385"/>
      <c r="J316" s="379">
        <f t="shared" si="22"/>
        <v>15.75</v>
      </c>
      <c r="K316" s="382"/>
      <c r="L316" s="383">
        <f t="shared" si="23"/>
        <v>15.75</v>
      </c>
      <c r="M316" s="375"/>
      <c r="N316" s="22" t="str">
        <f t="shared" si="24"/>
        <v>Juin</v>
      </c>
    </row>
    <row r="317" spans="1:14" s="23" customFormat="1" ht="18.75">
      <c r="A317" s="17">
        <v>310</v>
      </c>
      <c r="B317" s="413" t="s">
        <v>401</v>
      </c>
      <c r="C317" s="413" t="s">
        <v>969</v>
      </c>
      <c r="D317" s="18">
        <v>14.5</v>
      </c>
      <c r="E317" s="19"/>
      <c r="F317" s="20"/>
      <c r="G317" s="379">
        <f t="shared" si="20"/>
        <v>4.833333333333333</v>
      </c>
      <c r="H317" s="380">
        <f t="shared" si="21"/>
        <v>14.5</v>
      </c>
      <c r="I317" s="381"/>
      <c r="J317" s="379">
        <f t="shared" si="22"/>
        <v>14.5</v>
      </c>
      <c r="K317" s="382"/>
      <c r="L317" s="383">
        <f t="shared" si="23"/>
        <v>14.5</v>
      </c>
      <c r="M317" s="375"/>
      <c r="N317" s="22" t="str">
        <f t="shared" si="24"/>
        <v>Juin</v>
      </c>
    </row>
    <row r="318" spans="1:14" s="23" customFormat="1" ht="18.75">
      <c r="A318" s="17">
        <v>311</v>
      </c>
      <c r="B318" s="413" t="s">
        <v>402</v>
      </c>
      <c r="C318" s="413" t="s">
        <v>197</v>
      </c>
      <c r="D318" s="18">
        <v>13.75</v>
      </c>
      <c r="E318" s="19"/>
      <c r="F318" s="20"/>
      <c r="G318" s="379">
        <f t="shared" si="20"/>
        <v>4.583333333333333</v>
      </c>
      <c r="H318" s="380">
        <f t="shared" si="21"/>
        <v>13.75</v>
      </c>
      <c r="I318" s="385"/>
      <c r="J318" s="379">
        <f t="shared" si="22"/>
        <v>13.75</v>
      </c>
      <c r="K318" s="382"/>
      <c r="L318" s="383">
        <f t="shared" si="23"/>
        <v>13.75</v>
      </c>
      <c r="M318" s="375"/>
      <c r="N318" s="22" t="str">
        <f t="shared" si="24"/>
        <v>Juin</v>
      </c>
    </row>
    <row r="319" spans="1:14" s="23" customFormat="1" ht="18.75">
      <c r="A319" s="17">
        <v>312</v>
      </c>
      <c r="B319" s="413" t="s">
        <v>403</v>
      </c>
      <c r="C319" s="413" t="s">
        <v>765</v>
      </c>
      <c r="D319" s="18">
        <v>3.75</v>
      </c>
      <c r="E319" s="19"/>
      <c r="F319" s="20"/>
      <c r="G319" s="379">
        <f t="shared" si="20"/>
        <v>1.25</v>
      </c>
      <c r="H319" s="380">
        <f t="shared" si="21"/>
        <v>3.75</v>
      </c>
      <c r="I319" s="385"/>
      <c r="J319" s="379">
        <f t="shared" si="22"/>
        <v>3.75</v>
      </c>
      <c r="K319" s="382"/>
      <c r="L319" s="383">
        <f t="shared" si="23"/>
        <v>3.75</v>
      </c>
      <c r="M319" s="375"/>
      <c r="N319" s="22" t="str">
        <f t="shared" si="24"/>
        <v>Juin</v>
      </c>
    </row>
    <row r="320" spans="1:14" s="23" customFormat="1" ht="18.75">
      <c r="A320" s="17">
        <v>313</v>
      </c>
      <c r="B320" s="413" t="s">
        <v>404</v>
      </c>
      <c r="C320" s="413" t="s">
        <v>241</v>
      </c>
      <c r="D320" s="18">
        <v>6.5</v>
      </c>
      <c r="E320" s="19"/>
      <c r="F320" s="20"/>
      <c r="G320" s="379">
        <f t="shared" si="20"/>
        <v>2.1666666666666665</v>
      </c>
      <c r="H320" s="380">
        <f t="shared" si="21"/>
        <v>6.5</v>
      </c>
      <c r="I320" s="381"/>
      <c r="J320" s="379">
        <f t="shared" si="22"/>
        <v>6.5</v>
      </c>
      <c r="K320" s="384"/>
      <c r="L320" s="383">
        <f t="shared" si="23"/>
        <v>6.5</v>
      </c>
      <c r="M320" s="375"/>
      <c r="N320" s="22" t="str">
        <f t="shared" si="24"/>
        <v>Juin</v>
      </c>
    </row>
    <row r="321" spans="1:14" s="23" customFormat="1" ht="18.75">
      <c r="A321" s="17">
        <v>314</v>
      </c>
      <c r="B321" s="413" t="s">
        <v>405</v>
      </c>
      <c r="C321" s="413" t="s">
        <v>278</v>
      </c>
      <c r="D321" s="18">
        <v>10.75</v>
      </c>
      <c r="E321" s="19"/>
      <c r="F321" s="20"/>
      <c r="G321" s="379">
        <f t="shared" si="20"/>
        <v>3.5833333333333335</v>
      </c>
      <c r="H321" s="380">
        <f t="shared" si="21"/>
        <v>10.75</v>
      </c>
      <c r="I321" s="385"/>
      <c r="J321" s="379">
        <f t="shared" si="22"/>
        <v>10.75</v>
      </c>
      <c r="K321" s="382"/>
      <c r="L321" s="383">
        <f t="shared" si="23"/>
        <v>10.75</v>
      </c>
      <c r="M321" s="375"/>
      <c r="N321" s="22" t="str">
        <f t="shared" si="24"/>
        <v>Juin</v>
      </c>
    </row>
    <row r="322" spans="1:14" s="23" customFormat="1" ht="18.75">
      <c r="A322" s="17">
        <v>315</v>
      </c>
      <c r="B322" s="413" t="s">
        <v>406</v>
      </c>
      <c r="C322" s="413" t="s">
        <v>31</v>
      </c>
      <c r="D322" s="18">
        <v>0.25</v>
      </c>
      <c r="E322" s="19"/>
      <c r="F322" s="20"/>
      <c r="G322" s="379">
        <f t="shared" si="20"/>
        <v>8.3333333333333329E-2</v>
      </c>
      <c r="H322" s="380">
        <f t="shared" si="21"/>
        <v>0.25</v>
      </c>
      <c r="I322" s="385"/>
      <c r="J322" s="379">
        <f t="shared" si="22"/>
        <v>0.25</v>
      </c>
      <c r="K322" s="382"/>
      <c r="L322" s="383">
        <f t="shared" si="23"/>
        <v>0.25</v>
      </c>
      <c r="M322" s="375"/>
      <c r="N322" s="22" t="str">
        <f t="shared" si="24"/>
        <v>Juin</v>
      </c>
    </row>
    <row r="323" spans="1:14" s="23" customFormat="1" ht="18.75">
      <c r="A323" s="17">
        <v>316</v>
      </c>
      <c r="B323" s="413" t="s">
        <v>407</v>
      </c>
      <c r="C323" s="413" t="s">
        <v>408</v>
      </c>
      <c r="D323" s="18">
        <v>12.75</v>
      </c>
      <c r="E323" s="19"/>
      <c r="F323" s="20"/>
      <c r="G323" s="379">
        <f t="shared" si="20"/>
        <v>4.25</v>
      </c>
      <c r="H323" s="380">
        <f t="shared" si="21"/>
        <v>12.75</v>
      </c>
      <c r="I323" s="385"/>
      <c r="J323" s="379">
        <f t="shared" si="22"/>
        <v>12.75</v>
      </c>
      <c r="K323" s="382"/>
      <c r="L323" s="383">
        <f t="shared" si="23"/>
        <v>12.75</v>
      </c>
      <c r="M323" s="375"/>
      <c r="N323" s="22" t="str">
        <f t="shared" si="24"/>
        <v>Juin</v>
      </c>
    </row>
    <row r="324" spans="1:14" s="23" customFormat="1" ht="18.75">
      <c r="A324" s="17">
        <v>317</v>
      </c>
      <c r="B324" s="417" t="s">
        <v>409</v>
      </c>
      <c r="C324" s="417" t="s">
        <v>970</v>
      </c>
      <c r="D324" s="355"/>
      <c r="E324" s="19"/>
      <c r="F324" s="20"/>
      <c r="G324" s="379">
        <f t="shared" si="20"/>
        <v>10.5</v>
      </c>
      <c r="H324" s="380">
        <f t="shared" si="21"/>
        <v>31.5</v>
      </c>
      <c r="I324" s="381"/>
      <c r="J324" s="379">
        <f t="shared" si="22"/>
        <v>31.5</v>
      </c>
      <c r="K324" s="382"/>
      <c r="L324" s="383">
        <f t="shared" si="23"/>
        <v>31.5</v>
      </c>
      <c r="M324" s="376">
        <v>31.5</v>
      </c>
      <c r="N324" s="22" t="str">
        <f t="shared" si="24"/>
        <v>Juin</v>
      </c>
    </row>
    <row r="325" spans="1:14" s="23" customFormat="1" ht="18.75">
      <c r="A325" s="17">
        <v>318</v>
      </c>
      <c r="B325" s="432" t="s">
        <v>410</v>
      </c>
      <c r="C325" s="432" t="s">
        <v>82</v>
      </c>
      <c r="D325" s="355"/>
      <c r="E325" s="19"/>
      <c r="F325" s="20"/>
      <c r="G325" s="379">
        <f>IF(AND(D325=0,E325=0,F325=0),M325/3,(D325+E325+F325)/3)</f>
        <v>10</v>
      </c>
      <c r="H325" s="380">
        <f>G325*3</f>
        <v>30</v>
      </c>
      <c r="I325" s="381"/>
      <c r="J325" s="379">
        <f>MAX(H325,I325*3)</f>
        <v>30</v>
      </c>
      <c r="K325" s="384"/>
      <c r="L325" s="383">
        <f>MAX(J325,K325*3)</f>
        <v>30</v>
      </c>
      <c r="M325" s="376">
        <v>30</v>
      </c>
      <c r="N325" s="22" t="str">
        <f>IF(ISBLANK(K325),IF(ISBLANK(I325),"Juin","Synthèse"),"Rattrapage")</f>
        <v>Juin</v>
      </c>
    </row>
    <row r="326" spans="1:14" s="23" customFormat="1" ht="18.75">
      <c r="A326" s="17">
        <v>319</v>
      </c>
      <c r="B326" s="417" t="s">
        <v>410</v>
      </c>
      <c r="C326" s="417" t="s">
        <v>136</v>
      </c>
      <c r="D326" s="18">
        <v>1.5</v>
      </c>
      <c r="E326" s="19"/>
      <c r="F326" s="20"/>
      <c r="G326" s="379">
        <f t="shared" si="20"/>
        <v>0.5</v>
      </c>
      <c r="H326" s="380">
        <f t="shared" si="21"/>
        <v>1.5</v>
      </c>
      <c r="I326" s="385"/>
      <c r="J326" s="379">
        <f t="shared" si="22"/>
        <v>1.5</v>
      </c>
      <c r="K326" s="382"/>
      <c r="L326" s="383">
        <f t="shared" si="23"/>
        <v>1.5</v>
      </c>
      <c r="M326" s="376"/>
      <c r="N326" s="22" t="str">
        <f t="shared" si="24"/>
        <v>Juin</v>
      </c>
    </row>
    <row r="327" spans="1:14" s="23" customFormat="1" ht="18.75">
      <c r="A327" s="17">
        <v>320</v>
      </c>
      <c r="B327" s="413" t="s">
        <v>411</v>
      </c>
      <c r="C327" s="413" t="s">
        <v>971</v>
      </c>
      <c r="D327" s="25">
        <v>16.75</v>
      </c>
      <c r="E327" s="19"/>
      <c r="F327" s="20"/>
      <c r="G327" s="379">
        <f t="shared" si="20"/>
        <v>5.583333333333333</v>
      </c>
      <c r="H327" s="380">
        <f t="shared" si="21"/>
        <v>16.75</v>
      </c>
      <c r="I327" s="385"/>
      <c r="J327" s="379">
        <f t="shared" si="22"/>
        <v>16.75</v>
      </c>
      <c r="K327" s="382"/>
      <c r="L327" s="383">
        <f t="shared" si="23"/>
        <v>16.75</v>
      </c>
      <c r="M327" s="376"/>
      <c r="N327" s="22" t="str">
        <f t="shared" si="24"/>
        <v>Juin</v>
      </c>
    </row>
    <row r="328" spans="1:14" s="23" customFormat="1" ht="18.75">
      <c r="A328" s="17">
        <v>321</v>
      </c>
      <c r="B328" s="413" t="s">
        <v>985</v>
      </c>
      <c r="C328" s="413" t="s">
        <v>443</v>
      </c>
      <c r="D328" s="18">
        <v>12</v>
      </c>
      <c r="E328" s="19"/>
      <c r="F328" s="20"/>
      <c r="G328" s="379">
        <f>IF(AND(D328=0,E328=0,F328=0),M328/3,(D328+E328+F328)/3)</f>
        <v>4</v>
      </c>
      <c r="H328" s="380">
        <f>G328*3</f>
        <v>12</v>
      </c>
      <c r="I328" s="381"/>
      <c r="J328" s="379">
        <f>MAX(H328,I328*3)</f>
        <v>12</v>
      </c>
      <c r="K328" s="384"/>
      <c r="L328" s="383">
        <f>MAX(J328,K328*3)</f>
        <v>12</v>
      </c>
      <c r="M328" s="377"/>
      <c r="N328" s="22" t="str">
        <f>IF(ISBLANK(K328),IF(ISBLANK(I328),"Juin","Synthèse"),"Rattrapage")</f>
        <v>Juin</v>
      </c>
    </row>
    <row r="329" spans="1:14" s="23" customFormat="1" ht="18.75">
      <c r="A329" s="17">
        <v>322</v>
      </c>
      <c r="B329" s="413" t="s">
        <v>412</v>
      </c>
      <c r="C329" s="413" t="s">
        <v>972</v>
      </c>
      <c r="D329" s="355"/>
      <c r="E329" s="19"/>
      <c r="F329" s="20"/>
      <c r="G329" s="379">
        <f t="shared" ref="G329:G391" si="25">IF(AND(D329=0,E329=0,F329=0),M329/3,(D329+E329+F329)/3)</f>
        <v>10</v>
      </c>
      <c r="H329" s="380">
        <f t="shared" ref="H329:H391" si="26">G329*3</f>
        <v>30</v>
      </c>
      <c r="I329" s="385"/>
      <c r="J329" s="379">
        <f t="shared" ref="J329:J391" si="27">MAX(H329,I329*3)</f>
        <v>30</v>
      </c>
      <c r="K329" s="382"/>
      <c r="L329" s="383">
        <f t="shared" ref="L329:L391" si="28">MAX(J329,K329*3)</f>
        <v>30</v>
      </c>
      <c r="M329" s="376">
        <v>30</v>
      </c>
      <c r="N329" s="22" t="str">
        <f t="shared" ref="N329:N391" si="29">IF(ISBLANK(K329),IF(ISBLANK(I329),"Juin","Synthèse"),"Rattrapage")</f>
        <v>Juin</v>
      </c>
    </row>
    <row r="330" spans="1:14" s="23" customFormat="1" ht="18.75">
      <c r="A330" s="17">
        <v>323</v>
      </c>
      <c r="B330" s="419" t="s">
        <v>413</v>
      </c>
      <c r="C330" s="419" t="s">
        <v>414</v>
      </c>
      <c r="D330" s="18">
        <v>5</v>
      </c>
      <c r="E330" s="19"/>
      <c r="F330" s="20"/>
      <c r="G330" s="379">
        <f t="shared" si="25"/>
        <v>1.6666666666666667</v>
      </c>
      <c r="H330" s="380">
        <f t="shared" si="26"/>
        <v>5</v>
      </c>
      <c r="I330" s="385"/>
      <c r="J330" s="379">
        <f t="shared" si="27"/>
        <v>5</v>
      </c>
      <c r="K330" s="382"/>
      <c r="L330" s="383">
        <f t="shared" si="28"/>
        <v>5</v>
      </c>
      <c r="M330" s="376"/>
      <c r="N330" s="22" t="str">
        <f t="shared" si="29"/>
        <v>Juin</v>
      </c>
    </row>
    <row r="331" spans="1:14" s="23" customFormat="1" ht="18.75">
      <c r="A331" s="17">
        <v>324</v>
      </c>
      <c r="B331" s="413" t="s">
        <v>415</v>
      </c>
      <c r="C331" s="413" t="s">
        <v>245</v>
      </c>
      <c r="D331" s="25">
        <v>8.5</v>
      </c>
      <c r="E331" s="19"/>
      <c r="F331" s="20"/>
      <c r="G331" s="379">
        <f t="shared" si="25"/>
        <v>2.8333333333333335</v>
      </c>
      <c r="H331" s="380">
        <f t="shared" si="26"/>
        <v>8.5</v>
      </c>
      <c r="I331" s="381"/>
      <c r="J331" s="379">
        <f t="shared" si="27"/>
        <v>8.5</v>
      </c>
      <c r="K331" s="384"/>
      <c r="L331" s="383">
        <f t="shared" si="28"/>
        <v>8.5</v>
      </c>
      <c r="M331" s="376"/>
      <c r="N331" s="22" t="str">
        <f t="shared" si="29"/>
        <v>Juin</v>
      </c>
    </row>
    <row r="332" spans="1:14" s="23" customFormat="1" ht="18.75">
      <c r="A332" s="17">
        <v>325</v>
      </c>
      <c r="B332" s="413" t="s">
        <v>416</v>
      </c>
      <c r="C332" s="413" t="s">
        <v>417</v>
      </c>
      <c r="D332" s="18">
        <v>9.5</v>
      </c>
      <c r="E332" s="19"/>
      <c r="F332" s="20"/>
      <c r="G332" s="379">
        <f t="shared" si="25"/>
        <v>3.1666666666666665</v>
      </c>
      <c r="H332" s="380">
        <f t="shared" si="26"/>
        <v>9.5</v>
      </c>
      <c r="I332" s="385"/>
      <c r="J332" s="379">
        <f t="shared" si="27"/>
        <v>9.5</v>
      </c>
      <c r="K332" s="382"/>
      <c r="L332" s="383">
        <f t="shared" si="28"/>
        <v>9.5</v>
      </c>
      <c r="M332" s="376"/>
      <c r="N332" s="22" t="str">
        <f t="shared" si="29"/>
        <v>Juin</v>
      </c>
    </row>
    <row r="333" spans="1:14" s="23" customFormat="1" ht="18.75">
      <c r="A333" s="17">
        <v>326</v>
      </c>
      <c r="B333" s="413" t="s">
        <v>418</v>
      </c>
      <c r="C333" s="413" t="s">
        <v>419</v>
      </c>
      <c r="D333" s="18">
        <v>13.75</v>
      </c>
      <c r="E333" s="19"/>
      <c r="F333" s="20"/>
      <c r="G333" s="379">
        <f t="shared" si="25"/>
        <v>4.583333333333333</v>
      </c>
      <c r="H333" s="380">
        <f t="shared" si="26"/>
        <v>13.75</v>
      </c>
      <c r="I333" s="381"/>
      <c r="J333" s="379">
        <f t="shared" si="27"/>
        <v>13.75</v>
      </c>
      <c r="K333" s="384"/>
      <c r="L333" s="383">
        <f t="shared" si="28"/>
        <v>13.75</v>
      </c>
      <c r="M333" s="376"/>
      <c r="N333" s="22" t="str">
        <f t="shared" si="29"/>
        <v>Juin</v>
      </c>
    </row>
    <row r="334" spans="1:14" s="23" customFormat="1" ht="18.75">
      <c r="A334" s="17">
        <v>327</v>
      </c>
      <c r="B334" s="419" t="s">
        <v>418</v>
      </c>
      <c r="C334" s="419" t="s">
        <v>420</v>
      </c>
      <c r="D334" s="18">
        <v>3</v>
      </c>
      <c r="E334" s="19"/>
      <c r="F334" s="20"/>
      <c r="G334" s="379">
        <f t="shared" si="25"/>
        <v>1</v>
      </c>
      <c r="H334" s="380">
        <f t="shared" si="26"/>
        <v>3</v>
      </c>
      <c r="I334" s="385"/>
      <c r="J334" s="379">
        <f t="shared" si="27"/>
        <v>3</v>
      </c>
      <c r="K334" s="382"/>
      <c r="L334" s="383">
        <f t="shared" si="28"/>
        <v>3</v>
      </c>
      <c r="M334" s="376"/>
      <c r="N334" s="22" t="str">
        <f t="shared" si="29"/>
        <v>Juin</v>
      </c>
    </row>
    <row r="335" spans="1:14" s="23" customFormat="1" ht="18.75">
      <c r="A335" s="17">
        <v>328</v>
      </c>
      <c r="B335" s="419" t="s">
        <v>421</v>
      </c>
      <c r="C335" s="419" t="s">
        <v>973</v>
      </c>
      <c r="D335" s="18">
        <v>14.5</v>
      </c>
      <c r="E335" s="19"/>
      <c r="F335" s="20"/>
      <c r="G335" s="379">
        <f t="shared" si="25"/>
        <v>4.833333333333333</v>
      </c>
      <c r="H335" s="380">
        <f t="shared" si="26"/>
        <v>14.5</v>
      </c>
      <c r="I335" s="385"/>
      <c r="J335" s="379">
        <f t="shared" si="27"/>
        <v>14.5</v>
      </c>
      <c r="K335" s="382"/>
      <c r="L335" s="383">
        <f t="shared" si="28"/>
        <v>14.5</v>
      </c>
      <c r="M335" s="376"/>
      <c r="N335" s="22" t="str">
        <f t="shared" si="29"/>
        <v>Juin</v>
      </c>
    </row>
    <row r="336" spans="1:14" s="23" customFormat="1" ht="18.75">
      <c r="A336" s="17">
        <v>329</v>
      </c>
      <c r="B336" s="417" t="s">
        <v>422</v>
      </c>
      <c r="C336" s="417" t="s">
        <v>974</v>
      </c>
      <c r="D336" s="355"/>
      <c r="E336" s="19"/>
      <c r="F336" s="20"/>
      <c r="G336" s="379">
        <f t="shared" si="25"/>
        <v>10</v>
      </c>
      <c r="H336" s="380">
        <f t="shared" si="26"/>
        <v>30</v>
      </c>
      <c r="I336" s="385"/>
      <c r="J336" s="379">
        <f t="shared" si="27"/>
        <v>30</v>
      </c>
      <c r="K336" s="382"/>
      <c r="L336" s="383">
        <f t="shared" si="28"/>
        <v>30</v>
      </c>
      <c r="M336" s="376">
        <v>30</v>
      </c>
      <c r="N336" s="22" t="str">
        <f t="shared" si="29"/>
        <v>Juin</v>
      </c>
    </row>
    <row r="337" spans="1:14" s="23" customFormat="1" ht="18.75">
      <c r="A337" s="17">
        <v>330</v>
      </c>
      <c r="B337" s="419" t="s">
        <v>423</v>
      </c>
      <c r="C337" s="419" t="s">
        <v>975</v>
      </c>
      <c r="D337" s="18">
        <v>9.75</v>
      </c>
      <c r="E337" s="19"/>
      <c r="F337" s="20"/>
      <c r="G337" s="379">
        <f t="shared" si="25"/>
        <v>3.25</v>
      </c>
      <c r="H337" s="380">
        <f t="shared" si="26"/>
        <v>9.75</v>
      </c>
      <c r="I337" s="385"/>
      <c r="J337" s="379">
        <f t="shared" si="27"/>
        <v>9.75</v>
      </c>
      <c r="K337" s="382"/>
      <c r="L337" s="383">
        <f t="shared" si="28"/>
        <v>9.75</v>
      </c>
      <c r="M337" s="376"/>
      <c r="N337" s="22" t="str">
        <f t="shared" si="29"/>
        <v>Juin</v>
      </c>
    </row>
    <row r="338" spans="1:14" s="23" customFormat="1" ht="18.75">
      <c r="A338" s="17">
        <v>331</v>
      </c>
      <c r="B338" s="425" t="s">
        <v>424</v>
      </c>
      <c r="C338" s="425" t="s">
        <v>426</v>
      </c>
      <c r="D338" s="18">
        <v>11.75</v>
      </c>
      <c r="E338" s="19"/>
      <c r="F338" s="20"/>
      <c r="G338" s="379">
        <f>IF(AND(D338=0,E338=0,F338=0),M338/3,(D338+E338+F338)/3)</f>
        <v>3.9166666666666665</v>
      </c>
      <c r="H338" s="380">
        <f>G338*3</f>
        <v>11.75</v>
      </c>
      <c r="I338" s="381"/>
      <c r="J338" s="379">
        <f>MAX(H338,I338*3)</f>
        <v>11.75</v>
      </c>
      <c r="K338" s="384"/>
      <c r="L338" s="383">
        <f>MAX(J338,K338*3)</f>
        <v>11.75</v>
      </c>
      <c r="M338" s="376"/>
      <c r="N338" s="22" t="str">
        <f>IF(ISBLANK(K338),IF(ISBLANK(I338),"Juin","Synthèse"),"Rattrapage")</f>
        <v>Juin</v>
      </c>
    </row>
    <row r="339" spans="1:14" s="23" customFormat="1" ht="18.75">
      <c r="A339" s="17">
        <v>332</v>
      </c>
      <c r="B339" s="413" t="s">
        <v>424</v>
      </c>
      <c r="C339" s="413" t="s">
        <v>425</v>
      </c>
      <c r="D339" s="18">
        <v>12.25</v>
      </c>
      <c r="E339" s="19"/>
      <c r="F339" s="20"/>
      <c r="G339" s="379">
        <f t="shared" si="25"/>
        <v>4.083333333333333</v>
      </c>
      <c r="H339" s="380">
        <f t="shared" si="26"/>
        <v>12.25</v>
      </c>
      <c r="I339" s="381"/>
      <c r="J339" s="379">
        <f t="shared" si="27"/>
        <v>12.25</v>
      </c>
      <c r="K339" s="382"/>
      <c r="L339" s="383">
        <f t="shared" si="28"/>
        <v>12.25</v>
      </c>
      <c r="M339" s="376"/>
      <c r="N339" s="22" t="str">
        <f t="shared" si="29"/>
        <v>Juin</v>
      </c>
    </row>
    <row r="340" spans="1:14" s="23" customFormat="1" ht="18.75">
      <c r="A340" s="17">
        <v>333</v>
      </c>
      <c r="B340" s="413" t="s">
        <v>427</v>
      </c>
      <c r="C340" s="413" t="s">
        <v>533</v>
      </c>
      <c r="D340" s="18">
        <v>9</v>
      </c>
      <c r="E340" s="19"/>
      <c r="F340" s="20"/>
      <c r="G340" s="379">
        <f t="shared" si="25"/>
        <v>3</v>
      </c>
      <c r="H340" s="380">
        <f t="shared" si="26"/>
        <v>9</v>
      </c>
      <c r="I340" s="385"/>
      <c r="J340" s="379">
        <f t="shared" si="27"/>
        <v>9</v>
      </c>
      <c r="K340" s="382"/>
      <c r="L340" s="383">
        <f t="shared" si="28"/>
        <v>9</v>
      </c>
      <c r="M340" s="376"/>
      <c r="N340" s="22" t="str">
        <f t="shared" si="29"/>
        <v>Juin</v>
      </c>
    </row>
    <row r="341" spans="1:14" s="23" customFormat="1" ht="18.75">
      <c r="A341" s="17">
        <v>334</v>
      </c>
      <c r="B341" s="413" t="s">
        <v>428</v>
      </c>
      <c r="C341" s="413" t="s">
        <v>316</v>
      </c>
      <c r="D341" s="18">
        <v>13</v>
      </c>
      <c r="E341" s="19"/>
      <c r="F341" s="20"/>
      <c r="G341" s="379">
        <f t="shared" si="25"/>
        <v>4.333333333333333</v>
      </c>
      <c r="H341" s="380">
        <f t="shared" si="26"/>
        <v>13</v>
      </c>
      <c r="I341" s="381"/>
      <c r="J341" s="379">
        <f t="shared" si="27"/>
        <v>13</v>
      </c>
      <c r="K341" s="382"/>
      <c r="L341" s="383">
        <f t="shared" si="28"/>
        <v>13</v>
      </c>
      <c r="M341" s="376"/>
      <c r="N341" s="22" t="str">
        <f t="shared" si="29"/>
        <v>Juin</v>
      </c>
    </row>
    <row r="342" spans="1:14" s="23" customFormat="1" ht="18.75">
      <c r="A342" s="17">
        <v>335</v>
      </c>
      <c r="B342" s="413" t="s">
        <v>429</v>
      </c>
      <c r="C342" s="413" t="s">
        <v>976</v>
      </c>
      <c r="D342" s="18">
        <v>14.25</v>
      </c>
      <c r="E342" s="19"/>
      <c r="F342" s="20"/>
      <c r="G342" s="379">
        <f t="shared" si="25"/>
        <v>4.75</v>
      </c>
      <c r="H342" s="380">
        <f t="shared" si="26"/>
        <v>14.25</v>
      </c>
      <c r="I342" s="381"/>
      <c r="J342" s="379">
        <f t="shared" si="27"/>
        <v>14.25</v>
      </c>
      <c r="K342" s="384"/>
      <c r="L342" s="383">
        <f t="shared" si="28"/>
        <v>14.25</v>
      </c>
      <c r="M342" s="376"/>
      <c r="N342" s="22" t="str">
        <f t="shared" si="29"/>
        <v>Juin</v>
      </c>
    </row>
    <row r="343" spans="1:14" s="23" customFormat="1" ht="18.75">
      <c r="A343" s="17">
        <v>336</v>
      </c>
      <c r="B343" s="413" t="s">
        <v>430</v>
      </c>
      <c r="C343" s="413" t="s">
        <v>431</v>
      </c>
      <c r="D343" s="18">
        <v>7.75</v>
      </c>
      <c r="E343" s="19"/>
      <c r="F343" s="20"/>
      <c r="G343" s="379">
        <f t="shared" si="25"/>
        <v>2.5833333333333335</v>
      </c>
      <c r="H343" s="380">
        <f t="shared" si="26"/>
        <v>7.75</v>
      </c>
      <c r="I343" s="385"/>
      <c r="J343" s="379">
        <f t="shared" si="27"/>
        <v>7.75</v>
      </c>
      <c r="K343" s="382"/>
      <c r="L343" s="383">
        <f t="shared" si="28"/>
        <v>7.75</v>
      </c>
      <c r="M343" s="376"/>
      <c r="N343" s="22" t="str">
        <f t="shared" si="29"/>
        <v>Juin</v>
      </c>
    </row>
    <row r="344" spans="1:14" s="23" customFormat="1" ht="18.75">
      <c r="A344" s="17">
        <v>337</v>
      </c>
      <c r="B344" s="413" t="s">
        <v>432</v>
      </c>
      <c r="C344" s="413" t="s">
        <v>433</v>
      </c>
      <c r="D344" s="18">
        <v>13.25</v>
      </c>
      <c r="E344" s="19"/>
      <c r="F344" s="20"/>
      <c r="G344" s="379">
        <f t="shared" si="25"/>
        <v>4.416666666666667</v>
      </c>
      <c r="H344" s="380">
        <f t="shared" si="26"/>
        <v>13.25</v>
      </c>
      <c r="I344" s="385"/>
      <c r="J344" s="379">
        <f t="shared" si="27"/>
        <v>13.25</v>
      </c>
      <c r="K344" s="382"/>
      <c r="L344" s="383">
        <f t="shared" si="28"/>
        <v>13.25</v>
      </c>
      <c r="M344" s="375"/>
      <c r="N344" s="22" t="str">
        <f t="shared" si="29"/>
        <v>Juin</v>
      </c>
    </row>
    <row r="345" spans="1:14" s="23" customFormat="1" ht="18.75">
      <c r="A345" s="17">
        <v>338</v>
      </c>
      <c r="B345" s="432" t="s">
        <v>434</v>
      </c>
      <c r="C345" s="432" t="s">
        <v>977</v>
      </c>
      <c r="D345" s="18">
        <v>15.25</v>
      </c>
      <c r="E345" s="19"/>
      <c r="F345" s="20"/>
      <c r="G345" s="379">
        <f t="shared" si="25"/>
        <v>5.083333333333333</v>
      </c>
      <c r="H345" s="380">
        <f t="shared" si="26"/>
        <v>15.25</v>
      </c>
      <c r="I345" s="381"/>
      <c r="J345" s="379">
        <f t="shared" si="27"/>
        <v>15.25</v>
      </c>
      <c r="K345" s="382"/>
      <c r="L345" s="383">
        <f t="shared" si="28"/>
        <v>15.25</v>
      </c>
      <c r="M345" s="375"/>
      <c r="N345" s="22" t="str">
        <f t="shared" si="29"/>
        <v>Juin</v>
      </c>
    </row>
    <row r="346" spans="1:14" s="23" customFormat="1" ht="18.75">
      <c r="A346" s="17">
        <v>339</v>
      </c>
      <c r="B346" s="413" t="s">
        <v>435</v>
      </c>
      <c r="C346" s="413" t="s">
        <v>978</v>
      </c>
      <c r="D346" s="18">
        <v>4.75</v>
      </c>
      <c r="E346" s="19"/>
      <c r="F346" s="20"/>
      <c r="G346" s="379">
        <f t="shared" si="25"/>
        <v>1.5833333333333333</v>
      </c>
      <c r="H346" s="380">
        <f t="shared" si="26"/>
        <v>4.75</v>
      </c>
      <c r="I346" s="385"/>
      <c r="J346" s="379">
        <f t="shared" si="27"/>
        <v>4.75</v>
      </c>
      <c r="K346" s="382"/>
      <c r="L346" s="383">
        <f t="shared" si="28"/>
        <v>4.75</v>
      </c>
      <c r="M346" s="376"/>
      <c r="N346" s="22" t="str">
        <f t="shared" si="29"/>
        <v>Juin</v>
      </c>
    </row>
    <row r="347" spans="1:14" s="23" customFormat="1" ht="18.75">
      <c r="A347" s="17">
        <v>340</v>
      </c>
      <c r="B347" s="419" t="s">
        <v>979</v>
      </c>
      <c r="C347" s="419" t="s">
        <v>120</v>
      </c>
      <c r="D347" s="25">
        <v>9.5</v>
      </c>
      <c r="E347" s="19"/>
      <c r="F347" s="20"/>
      <c r="G347" s="379">
        <f t="shared" si="25"/>
        <v>3.1666666666666665</v>
      </c>
      <c r="H347" s="380">
        <f t="shared" si="26"/>
        <v>9.5</v>
      </c>
      <c r="I347" s="385"/>
      <c r="J347" s="379">
        <f t="shared" si="27"/>
        <v>9.5</v>
      </c>
      <c r="K347" s="382"/>
      <c r="L347" s="383">
        <f t="shared" si="28"/>
        <v>9.5</v>
      </c>
      <c r="M347" s="376"/>
      <c r="N347" s="22" t="str">
        <f t="shared" si="29"/>
        <v>Juin</v>
      </c>
    </row>
    <row r="348" spans="1:14" s="23" customFormat="1" ht="18.75">
      <c r="A348" s="17">
        <v>341</v>
      </c>
      <c r="B348" s="418" t="s">
        <v>436</v>
      </c>
      <c r="C348" s="418" t="s">
        <v>980</v>
      </c>
      <c r="D348" s="355"/>
      <c r="E348" s="19"/>
      <c r="F348" s="20"/>
      <c r="G348" s="379">
        <f t="shared" si="25"/>
        <v>10</v>
      </c>
      <c r="H348" s="380">
        <f t="shared" si="26"/>
        <v>30</v>
      </c>
      <c r="I348" s="385"/>
      <c r="J348" s="379">
        <f t="shared" si="27"/>
        <v>30</v>
      </c>
      <c r="K348" s="382"/>
      <c r="L348" s="383">
        <f t="shared" si="28"/>
        <v>30</v>
      </c>
      <c r="M348" s="376">
        <v>30</v>
      </c>
      <c r="N348" s="22" t="str">
        <f t="shared" si="29"/>
        <v>Juin</v>
      </c>
    </row>
    <row r="349" spans="1:14" s="23" customFormat="1" ht="18.75">
      <c r="A349" s="17">
        <v>342</v>
      </c>
      <c r="B349" s="432" t="s">
        <v>437</v>
      </c>
      <c r="C349" s="432" t="s">
        <v>981</v>
      </c>
      <c r="D349" s="18">
        <v>14.25</v>
      </c>
      <c r="E349" s="19"/>
      <c r="F349" s="20"/>
      <c r="G349" s="379">
        <f t="shared" si="25"/>
        <v>4.75</v>
      </c>
      <c r="H349" s="380">
        <f t="shared" si="26"/>
        <v>14.25</v>
      </c>
      <c r="I349" s="381"/>
      <c r="J349" s="379">
        <f t="shared" si="27"/>
        <v>14.25</v>
      </c>
      <c r="K349" s="382"/>
      <c r="L349" s="383">
        <f t="shared" si="28"/>
        <v>14.25</v>
      </c>
      <c r="M349" s="376"/>
      <c r="N349" s="22" t="str">
        <f t="shared" si="29"/>
        <v>Juin</v>
      </c>
    </row>
    <row r="350" spans="1:14" s="23" customFormat="1" ht="18.75">
      <c r="A350" s="17">
        <v>343</v>
      </c>
      <c r="B350" s="413" t="s">
        <v>438</v>
      </c>
      <c r="C350" s="413" t="s">
        <v>982</v>
      </c>
      <c r="D350" s="355"/>
      <c r="E350" s="19"/>
      <c r="F350" s="20"/>
      <c r="G350" s="379">
        <f t="shared" si="25"/>
        <v>12</v>
      </c>
      <c r="H350" s="380">
        <f t="shared" si="26"/>
        <v>36</v>
      </c>
      <c r="I350" s="385"/>
      <c r="J350" s="379">
        <f t="shared" si="27"/>
        <v>36</v>
      </c>
      <c r="K350" s="382"/>
      <c r="L350" s="383">
        <f t="shared" si="28"/>
        <v>36</v>
      </c>
      <c r="M350" s="376">
        <v>36</v>
      </c>
      <c r="N350" s="22" t="str">
        <f t="shared" si="29"/>
        <v>Juin</v>
      </c>
    </row>
    <row r="351" spans="1:14" s="23" customFormat="1" ht="18.75">
      <c r="A351" s="17">
        <v>344</v>
      </c>
      <c r="B351" s="413" t="s">
        <v>439</v>
      </c>
      <c r="C351" s="413" t="s">
        <v>440</v>
      </c>
      <c r="D351" s="18">
        <v>7.25</v>
      </c>
      <c r="E351" s="19"/>
      <c r="F351" s="20"/>
      <c r="G351" s="379">
        <f t="shared" si="25"/>
        <v>2.4166666666666665</v>
      </c>
      <c r="H351" s="380">
        <f t="shared" si="26"/>
        <v>7.25</v>
      </c>
      <c r="I351" s="381"/>
      <c r="J351" s="379">
        <f t="shared" si="27"/>
        <v>7.25</v>
      </c>
      <c r="K351" s="382"/>
      <c r="L351" s="383">
        <f t="shared" si="28"/>
        <v>7.25</v>
      </c>
      <c r="M351" s="376"/>
      <c r="N351" s="22" t="str">
        <f t="shared" si="29"/>
        <v>Juin</v>
      </c>
    </row>
    <row r="352" spans="1:14" s="23" customFormat="1" ht="18.75">
      <c r="A352" s="17">
        <v>345</v>
      </c>
      <c r="B352" s="413" t="s">
        <v>439</v>
      </c>
      <c r="C352" s="413" t="s">
        <v>107</v>
      </c>
      <c r="D352" s="18">
        <v>12.25</v>
      </c>
      <c r="E352" s="19"/>
      <c r="F352" s="20"/>
      <c r="G352" s="379">
        <f t="shared" si="25"/>
        <v>4.083333333333333</v>
      </c>
      <c r="H352" s="380">
        <f t="shared" si="26"/>
        <v>12.25</v>
      </c>
      <c r="I352" s="385"/>
      <c r="J352" s="379">
        <f t="shared" si="27"/>
        <v>12.25</v>
      </c>
      <c r="K352" s="382"/>
      <c r="L352" s="383">
        <f t="shared" si="28"/>
        <v>12.25</v>
      </c>
      <c r="M352" s="376"/>
      <c r="N352" s="22" t="str">
        <f t="shared" si="29"/>
        <v>Juin</v>
      </c>
    </row>
    <row r="353" spans="1:14" s="23" customFormat="1" ht="18.75">
      <c r="A353" s="17">
        <v>346</v>
      </c>
      <c r="B353" s="425" t="s">
        <v>983</v>
      </c>
      <c r="C353" s="425" t="s">
        <v>984</v>
      </c>
      <c r="D353" s="18">
        <v>12.75</v>
      </c>
      <c r="E353" s="19"/>
      <c r="F353" s="20"/>
      <c r="G353" s="379">
        <f t="shared" si="25"/>
        <v>4.25</v>
      </c>
      <c r="H353" s="380">
        <f t="shared" si="26"/>
        <v>12.75</v>
      </c>
      <c r="I353" s="381"/>
      <c r="J353" s="379">
        <f t="shared" si="27"/>
        <v>12.75</v>
      </c>
      <c r="K353" s="384"/>
      <c r="L353" s="383">
        <f t="shared" si="28"/>
        <v>12.75</v>
      </c>
      <c r="M353" s="376"/>
      <c r="N353" s="22" t="str">
        <f t="shared" si="29"/>
        <v>Juin</v>
      </c>
    </row>
    <row r="354" spans="1:14" s="23" customFormat="1" ht="18.75">
      <c r="A354" s="17">
        <v>347</v>
      </c>
      <c r="B354" s="427" t="s">
        <v>441</v>
      </c>
      <c r="C354" s="427" t="s">
        <v>43</v>
      </c>
      <c r="D354" s="355"/>
      <c r="E354" s="19"/>
      <c r="F354" s="20"/>
      <c r="G354" s="379">
        <f t="shared" si="25"/>
        <v>10</v>
      </c>
      <c r="H354" s="380">
        <f t="shared" si="26"/>
        <v>30</v>
      </c>
      <c r="I354" s="385"/>
      <c r="J354" s="379">
        <f t="shared" si="27"/>
        <v>30</v>
      </c>
      <c r="K354" s="382"/>
      <c r="L354" s="383">
        <f t="shared" si="28"/>
        <v>30</v>
      </c>
      <c r="M354" s="376">
        <v>30</v>
      </c>
      <c r="N354" s="22" t="str">
        <f t="shared" si="29"/>
        <v>Juin</v>
      </c>
    </row>
    <row r="355" spans="1:14" s="23" customFormat="1" ht="18.75">
      <c r="A355" s="17">
        <v>348</v>
      </c>
      <c r="B355" s="419" t="s">
        <v>442</v>
      </c>
      <c r="C355" s="419" t="s">
        <v>986</v>
      </c>
      <c r="D355" s="18">
        <v>1.5</v>
      </c>
      <c r="E355" s="27"/>
      <c r="F355" s="28"/>
      <c r="G355" s="379">
        <f t="shared" si="25"/>
        <v>0.5</v>
      </c>
      <c r="H355" s="380">
        <f t="shared" si="26"/>
        <v>1.5</v>
      </c>
      <c r="I355" s="386"/>
      <c r="J355" s="379">
        <f t="shared" si="27"/>
        <v>1.5</v>
      </c>
      <c r="K355" s="387"/>
      <c r="L355" s="383">
        <f t="shared" si="28"/>
        <v>1.5</v>
      </c>
      <c r="M355" s="377"/>
      <c r="N355" s="22" t="str">
        <f t="shared" si="29"/>
        <v>Juin</v>
      </c>
    </row>
    <row r="356" spans="1:14" ht="18.75">
      <c r="A356" s="17">
        <v>349</v>
      </c>
      <c r="B356" s="413" t="s">
        <v>444</v>
      </c>
      <c r="C356" s="413" t="s">
        <v>965</v>
      </c>
      <c r="D356" s="18">
        <v>16.25</v>
      </c>
      <c r="E356" s="27"/>
      <c r="F356" s="28"/>
      <c r="G356" s="379">
        <f t="shared" si="25"/>
        <v>5.416666666666667</v>
      </c>
      <c r="H356" s="380">
        <f t="shared" si="26"/>
        <v>16.25</v>
      </c>
      <c r="I356" s="386"/>
      <c r="J356" s="379">
        <f t="shared" si="27"/>
        <v>16.25</v>
      </c>
      <c r="K356" s="387"/>
      <c r="L356" s="383">
        <f t="shared" si="28"/>
        <v>16.25</v>
      </c>
      <c r="M356" s="377"/>
      <c r="N356" s="22" t="str">
        <f t="shared" si="29"/>
        <v>Juin</v>
      </c>
    </row>
    <row r="357" spans="1:14" ht="18.75">
      <c r="A357" s="17">
        <v>350</v>
      </c>
      <c r="B357" s="413" t="s">
        <v>445</v>
      </c>
      <c r="C357" s="413" t="s">
        <v>95</v>
      </c>
      <c r="D357" s="18">
        <v>3.75</v>
      </c>
      <c r="E357" s="27"/>
      <c r="F357" s="28"/>
      <c r="G357" s="379">
        <f t="shared" si="25"/>
        <v>1.25</v>
      </c>
      <c r="H357" s="380">
        <f t="shared" si="26"/>
        <v>3.75</v>
      </c>
      <c r="I357" s="386"/>
      <c r="J357" s="379">
        <f t="shared" si="27"/>
        <v>3.75</v>
      </c>
      <c r="K357" s="387"/>
      <c r="L357" s="383">
        <f t="shared" si="28"/>
        <v>3.75</v>
      </c>
      <c r="M357" s="377"/>
      <c r="N357" s="22" t="str">
        <f t="shared" si="29"/>
        <v>Juin</v>
      </c>
    </row>
    <row r="358" spans="1:14" ht="18.75">
      <c r="A358" s="17">
        <v>351</v>
      </c>
      <c r="B358" s="413" t="s">
        <v>446</v>
      </c>
      <c r="C358" s="413" t="s">
        <v>987</v>
      </c>
      <c r="D358" s="18">
        <v>11</v>
      </c>
      <c r="E358" s="27"/>
      <c r="F358" s="28"/>
      <c r="G358" s="379">
        <f t="shared" si="25"/>
        <v>3.6666666666666665</v>
      </c>
      <c r="H358" s="380">
        <f t="shared" si="26"/>
        <v>11</v>
      </c>
      <c r="I358" s="386"/>
      <c r="J358" s="379">
        <f t="shared" si="27"/>
        <v>11</v>
      </c>
      <c r="K358" s="387"/>
      <c r="L358" s="383">
        <f t="shared" si="28"/>
        <v>11</v>
      </c>
      <c r="M358" s="377"/>
      <c r="N358" s="22" t="str">
        <f t="shared" si="29"/>
        <v>Juin</v>
      </c>
    </row>
    <row r="359" spans="1:14" ht="18.75">
      <c r="A359" s="17">
        <v>352</v>
      </c>
      <c r="B359" s="413" t="s">
        <v>447</v>
      </c>
      <c r="C359" s="413" t="s">
        <v>960</v>
      </c>
      <c r="D359" s="25">
        <v>10.25</v>
      </c>
      <c r="E359" s="27"/>
      <c r="F359" s="28"/>
      <c r="G359" s="379">
        <f t="shared" si="25"/>
        <v>3.4166666666666665</v>
      </c>
      <c r="H359" s="380">
        <f t="shared" si="26"/>
        <v>10.25</v>
      </c>
      <c r="I359" s="386"/>
      <c r="J359" s="379">
        <f t="shared" si="27"/>
        <v>10.25</v>
      </c>
      <c r="K359" s="387"/>
      <c r="L359" s="383">
        <f t="shared" si="28"/>
        <v>10.25</v>
      </c>
      <c r="M359" s="377"/>
      <c r="N359" s="22" t="str">
        <f t="shared" si="29"/>
        <v>Juin</v>
      </c>
    </row>
    <row r="360" spans="1:14" ht="18.75">
      <c r="A360" s="17">
        <v>353</v>
      </c>
      <c r="B360" s="419" t="s">
        <v>988</v>
      </c>
      <c r="C360" s="419" t="s">
        <v>989</v>
      </c>
      <c r="D360" s="25">
        <v>12.25</v>
      </c>
      <c r="E360" s="27"/>
      <c r="F360" s="28"/>
      <c r="G360" s="379">
        <f t="shared" si="25"/>
        <v>4.083333333333333</v>
      </c>
      <c r="H360" s="380">
        <f t="shared" si="26"/>
        <v>12.25</v>
      </c>
      <c r="I360" s="386"/>
      <c r="J360" s="379">
        <f t="shared" si="27"/>
        <v>12.25</v>
      </c>
      <c r="K360" s="387"/>
      <c r="L360" s="383">
        <f t="shared" si="28"/>
        <v>12.25</v>
      </c>
      <c r="M360" s="378"/>
      <c r="N360" s="22" t="str">
        <f t="shared" si="29"/>
        <v>Juin</v>
      </c>
    </row>
    <row r="361" spans="1:14" ht="18.75">
      <c r="A361" s="17">
        <v>354</v>
      </c>
      <c r="B361" s="419" t="s">
        <v>988</v>
      </c>
      <c r="C361" s="419" t="s">
        <v>448</v>
      </c>
      <c r="D361" s="18">
        <v>4</v>
      </c>
      <c r="E361" s="27"/>
      <c r="F361" s="28"/>
      <c r="G361" s="379">
        <f t="shared" si="25"/>
        <v>1.3333333333333333</v>
      </c>
      <c r="H361" s="380">
        <f t="shared" si="26"/>
        <v>4</v>
      </c>
      <c r="I361" s="386"/>
      <c r="J361" s="379">
        <f t="shared" si="27"/>
        <v>4</v>
      </c>
      <c r="K361" s="387"/>
      <c r="L361" s="383">
        <f t="shared" si="28"/>
        <v>4</v>
      </c>
      <c r="M361" s="378"/>
      <c r="N361" s="22" t="str">
        <f t="shared" si="29"/>
        <v>Juin</v>
      </c>
    </row>
    <row r="362" spans="1:14" ht="18.75">
      <c r="A362" s="17">
        <v>355</v>
      </c>
      <c r="B362" s="432" t="s">
        <v>449</v>
      </c>
      <c r="C362" s="432" t="s">
        <v>450</v>
      </c>
      <c r="D362" s="18">
        <v>14.5</v>
      </c>
      <c r="E362" s="27"/>
      <c r="F362" s="28"/>
      <c r="G362" s="379">
        <f t="shared" si="25"/>
        <v>4.833333333333333</v>
      </c>
      <c r="H362" s="380">
        <f t="shared" si="26"/>
        <v>14.5</v>
      </c>
      <c r="I362" s="386"/>
      <c r="J362" s="379">
        <f t="shared" si="27"/>
        <v>14.5</v>
      </c>
      <c r="K362" s="387"/>
      <c r="L362" s="383">
        <f t="shared" si="28"/>
        <v>14.5</v>
      </c>
      <c r="M362" s="378"/>
      <c r="N362" s="22" t="str">
        <f t="shared" si="29"/>
        <v>Juin</v>
      </c>
    </row>
    <row r="363" spans="1:14" ht="18.75">
      <c r="A363" s="17">
        <v>356</v>
      </c>
      <c r="B363" s="413" t="s">
        <v>990</v>
      </c>
      <c r="C363" s="413" t="s">
        <v>185</v>
      </c>
      <c r="D363" s="18">
        <v>9.5</v>
      </c>
      <c r="E363" s="27"/>
      <c r="F363" s="28"/>
      <c r="G363" s="379">
        <f>IF(AND(D363=0,E363=0,F363=0),M363/3,(D363+E363+F363)/3)</f>
        <v>3.1666666666666665</v>
      </c>
      <c r="H363" s="380">
        <f>G363*3</f>
        <v>9.5</v>
      </c>
      <c r="I363" s="386"/>
      <c r="J363" s="379">
        <f>MAX(H363,I363*3)</f>
        <v>9.5</v>
      </c>
      <c r="K363" s="387"/>
      <c r="L363" s="383">
        <f>MAX(J363,K363*3)</f>
        <v>9.5</v>
      </c>
      <c r="M363" s="378"/>
      <c r="N363" s="22" t="str">
        <f>IF(ISBLANK(K363),IF(ISBLANK(I363),"Juin","Synthèse"),"Rattrapage")</f>
        <v>Juin</v>
      </c>
    </row>
    <row r="364" spans="1:14" ht="18.75">
      <c r="A364" s="17">
        <v>357</v>
      </c>
      <c r="B364" s="413" t="s">
        <v>451</v>
      </c>
      <c r="C364" s="413" t="s">
        <v>452</v>
      </c>
      <c r="D364" s="25">
        <v>14.25</v>
      </c>
      <c r="E364" s="27"/>
      <c r="F364" s="28"/>
      <c r="G364" s="379">
        <f t="shared" si="25"/>
        <v>4.75</v>
      </c>
      <c r="H364" s="380">
        <f t="shared" si="26"/>
        <v>14.25</v>
      </c>
      <c r="I364" s="386"/>
      <c r="J364" s="379">
        <f t="shared" si="27"/>
        <v>14.25</v>
      </c>
      <c r="K364" s="387"/>
      <c r="L364" s="383">
        <f t="shared" si="28"/>
        <v>14.25</v>
      </c>
      <c r="M364" s="378"/>
      <c r="N364" s="22" t="str">
        <f t="shared" si="29"/>
        <v>Juin</v>
      </c>
    </row>
    <row r="365" spans="1:14" ht="18.75">
      <c r="A365" s="17">
        <v>358</v>
      </c>
      <c r="B365" s="432" t="s">
        <v>991</v>
      </c>
      <c r="C365" s="432" t="s">
        <v>43</v>
      </c>
      <c r="D365" s="18">
        <v>4.75</v>
      </c>
      <c r="E365" s="27"/>
      <c r="F365" s="28"/>
      <c r="G365" s="379">
        <f>IF(AND(D365=0,E365=0,F365=0),M365/3,(D365+E365+F365)/3)</f>
        <v>1.5833333333333333</v>
      </c>
      <c r="H365" s="380">
        <f>G365*3</f>
        <v>4.75</v>
      </c>
      <c r="I365" s="386"/>
      <c r="J365" s="379">
        <f>MAX(H365,I365*3)</f>
        <v>4.75</v>
      </c>
      <c r="K365" s="387"/>
      <c r="L365" s="383">
        <f>MAX(J365,K365*3)</f>
        <v>4.75</v>
      </c>
      <c r="M365" s="378"/>
      <c r="N365" s="22" t="str">
        <f>IF(ISBLANK(K365),IF(ISBLANK(I365),"Juin","Synthèse"),"Rattrapage")</f>
        <v>Juin</v>
      </c>
    </row>
    <row r="366" spans="1:14" ht="18.75">
      <c r="A366" s="17">
        <v>359</v>
      </c>
      <c r="B366" s="413" t="s">
        <v>453</v>
      </c>
      <c r="C366" s="413" t="s">
        <v>992</v>
      </c>
      <c r="D366" s="18">
        <v>14.25</v>
      </c>
      <c r="E366" s="27"/>
      <c r="F366" s="28"/>
      <c r="G366" s="379">
        <f t="shared" si="25"/>
        <v>4.75</v>
      </c>
      <c r="H366" s="380">
        <f t="shared" si="26"/>
        <v>14.25</v>
      </c>
      <c r="I366" s="386"/>
      <c r="J366" s="379">
        <f t="shared" si="27"/>
        <v>14.25</v>
      </c>
      <c r="K366" s="387"/>
      <c r="L366" s="383">
        <f t="shared" si="28"/>
        <v>14.25</v>
      </c>
      <c r="M366" s="378"/>
      <c r="N366" s="22" t="str">
        <f t="shared" si="29"/>
        <v>Juin</v>
      </c>
    </row>
    <row r="367" spans="1:14" ht="18.75">
      <c r="A367" s="17">
        <v>360</v>
      </c>
      <c r="B367" s="413" t="s">
        <v>454</v>
      </c>
      <c r="C367" s="413" t="s">
        <v>118</v>
      </c>
      <c r="D367" s="18">
        <v>9</v>
      </c>
      <c r="E367" s="27"/>
      <c r="F367" s="28"/>
      <c r="G367" s="379">
        <f t="shared" si="25"/>
        <v>3</v>
      </c>
      <c r="H367" s="380">
        <f t="shared" si="26"/>
        <v>9</v>
      </c>
      <c r="I367" s="386"/>
      <c r="J367" s="379">
        <f t="shared" si="27"/>
        <v>9</v>
      </c>
      <c r="K367" s="387"/>
      <c r="L367" s="383">
        <f t="shared" si="28"/>
        <v>9</v>
      </c>
      <c r="M367" s="378"/>
      <c r="N367" s="22" t="str">
        <f t="shared" si="29"/>
        <v>Juin</v>
      </c>
    </row>
    <row r="368" spans="1:14" ht="18.75">
      <c r="A368" s="17">
        <v>361</v>
      </c>
      <c r="B368" s="413" t="s">
        <v>455</v>
      </c>
      <c r="C368" s="413" t="s">
        <v>993</v>
      </c>
      <c r="D368" s="25">
        <v>17.5</v>
      </c>
      <c r="E368" s="27"/>
      <c r="F368" s="28"/>
      <c r="G368" s="379">
        <f t="shared" si="25"/>
        <v>5.833333333333333</v>
      </c>
      <c r="H368" s="380">
        <f t="shared" si="26"/>
        <v>17.5</v>
      </c>
      <c r="I368" s="386"/>
      <c r="J368" s="379">
        <f t="shared" si="27"/>
        <v>17.5</v>
      </c>
      <c r="K368" s="387"/>
      <c r="L368" s="383">
        <f t="shared" si="28"/>
        <v>17.5</v>
      </c>
      <c r="M368" s="378"/>
      <c r="N368" s="22" t="str">
        <f t="shared" si="29"/>
        <v>Juin</v>
      </c>
    </row>
    <row r="369" spans="1:14" ht="18.75">
      <c r="A369" s="17">
        <v>362</v>
      </c>
      <c r="B369" s="413" t="s">
        <v>456</v>
      </c>
      <c r="C369" s="413" t="s">
        <v>154</v>
      </c>
      <c r="D369" s="18">
        <v>8.75</v>
      </c>
      <c r="E369" s="27"/>
      <c r="F369" s="28"/>
      <c r="G369" s="379">
        <f t="shared" si="25"/>
        <v>2.9166666666666665</v>
      </c>
      <c r="H369" s="380">
        <f t="shared" si="26"/>
        <v>8.75</v>
      </c>
      <c r="I369" s="386"/>
      <c r="J369" s="379">
        <f t="shared" si="27"/>
        <v>8.75</v>
      </c>
      <c r="K369" s="387"/>
      <c r="L369" s="383">
        <f t="shared" si="28"/>
        <v>8.75</v>
      </c>
      <c r="M369" s="378"/>
      <c r="N369" s="22" t="str">
        <f t="shared" si="29"/>
        <v>Juin</v>
      </c>
    </row>
    <row r="370" spans="1:14" ht="18.75">
      <c r="A370" s="17">
        <v>363</v>
      </c>
      <c r="B370" s="413" t="s">
        <v>457</v>
      </c>
      <c r="C370" s="413" t="s">
        <v>994</v>
      </c>
      <c r="D370" s="18">
        <v>14.5</v>
      </c>
      <c r="E370" s="27"/>
      <c r="F370" s="28"/>
      <c r="G370" s="379">
        <f t="shared" si="25"/>
        <v>4.833333333333333</v>
      </c>
      <c r="H370" s="380">
        <f t="shared" si="26"/>
        <v>14.5</v>
      </c>
      <c r="I370" s="386"/>
      <c r="J370" s="379">
        <f t="shared" si="27"/>
        <v>14.5</v>
      </c>
      <c r="K370" s="387"/>
      <c r="L370" s="383">
        <f t="shared" si="28"/>
        <v>14.5</v>
      </c>
      <c r="M370" s="378"/>
      <c r="N370" s="22" t="str">
        <f t="shared" si="29"/>
        <v>Juin</v>
      </c>
    </row>
    <row r="371" spans="1:14" ht="18.75">
      <c r="A371" s="17">
        <v>364</v>
      </c>
      <c r="B371" s="413" t="s">
        <v>995</v>
      </c>
      <c r="C371" s="413" t="s">
        <v>35</v>
      </c>
      <c r="D371" s="18">
        <v>5.75</v>
      </c>
      <c r="E371" s="27"/>
      <c r="F371" s="28"/>
      <c r="G371" s="379">
        <f t="shared" si="25"/>
        <v>1.9166666666666667</v>
      </c>
      <c r="H371" s="380">
        <f t="shared" si="26"/>
        <v>5.75</v>
      </c>
      <c r="I371" s="386"/>
      <c r="J371" s="379">
        <f t="shared" si="27"/>
        <v>5.75</v>
      </c>
      <c r="K371" s="387"/>
      <c r="L371" s="383">
        <f t="shared" si="28"/>
        <v>5.75</v>
      </c>
      <c r="M371" s="377"/>
      <c r="N371" s="22" t="str">
        <f t="shared" si="29"/>
        <v>Juin</v>
      </c>
    </row>
    <row r="372" spans="1:14" ht="18.75">
      <c r="A372" s="17">
        <v>365</v>
      </c>
      <c r="B372" s="419" t="s">
        <v>458</v>
      </c>
      <c r="C372" s="419" t="s">
        <v>166</v>
      </c>
      <c r="D372" s="18">
        <v>15.25</v>
      </c>
      <c r="E372" s="27"/>
      <c r="F372" s="28"/>
      <c r="G372" s="379">
        <f t="shared" si="25"/>
        <v>5.083333333333333</v>
      </c>
      <c r="H372" s="380">
        <f t="shared" si="26"/>
        <v>15.25</v>
      </c>
      <c r="I372" s="386"/>
      <c r="J372" s="379">
        <f t="shared" si="27"/>
        <v>15.25</v>
      </c>
      <c r="K372" s="387"/>
      <c r="L372" s="383">
        <f t="shared" si="28"/>
        <v>15.25</v>
      </c>
      <c r="M372" s="377"/>
      <c r="N372" s="22" t="str">
        <f t="shared" si="29"/>
        <v>Juin</v>
      </c>
    </row>
    <row r="373" spans="1:14" ht="18.75">
      <c r="A373" s="17">
        <v>366</v>
      </c>
      <c r="B373" s="432" t="s">
        <v>459</v>
      </c>
      <c r="C373" s="432" t="s">
        <v>996</v>
      </c>
      <c r="D373" s="18">
        <v>12.5</v>
      </c>
      <c r="E373" s="27"/>
      <c r="F373" s="28"/>
      <c r="G373" s="379">
        <f t="shared" si="25"/>
        <v>4.166666666666667</v>
      </c>
      <c r="H373" s="380">
        <f t="shared" si="26"/>
        <v>12.5</v>
      </c>
      <c r="I373" s="386"/>
      <c r="J373" s="379">
        <f t="shared" si="27"/>
        <v>12.5</v>
      </c>
      <c r="K373" s="387"/>
      <c r="L373" s="383">
        <f t="shared" si="28"/>
        <v>12.5</v>
      </c>
      <c r="M373" s="377"/>
      <c r="N373" s="22" t="str">
        <f t="shared" si="29"/>
        <v>Juin</v>
      </c>
    </row>
    <row r="374" spans="1:14" ht="18.75">
      <c r="A374" s="17">
        <v>367</v>
      </c>
      <c r="B374" s="413" t="s">
        <v>460</v>
      </c>
      <c r="C374" s="413" t="s">
        <v>461</v>
      </c>
      <c r="D374" s="18">
        <v>4.25</v>
      </c>
      <c r="E374" s="27"/>
      <c r="F374" s="28"/>
      <c r="G374" s="379">
        <f t="shared" si="25"/>
        <v>1.4166666666666667</v>
      </c>
      <c r="H374" s="380">
        <f t="shared" si="26"/>
        <v>4.25</v>
      </c>
      <c r="I374" s="386"/>
      <c r="J374" s="379">
        <f t="shared" si="27"/>
        <v>4.25</v>
      </c>
      <c r="K374" s="387"/>
      <c r="L374" s="383">
        <f t="shared" si="28"/>
        <v>4.25</v>
      </c>
      <c r="M374" s="377"/>
      <c r="N374" s="22" t="str">
        <f t="shared" si="29"/>
        <v>Juin</v>
      </c>
    </row>
    <row r="375" spans="1:14" ht="18.75">
      <c r="A375" s="17">
        <v>368</v>
      </c>
      <c r="B375" s="413" t="s">
        <v>462</v>
      </c>
      <c r="C375" s="413" t="s">
        <v>997</v>
      </c>
      <c r="D375" s="18">
        <v>14.25</v>
      </c>
      <c r="E375" s="27"/>
      <c r="F375" s="28"/>
      <c r="G375" s="379">
        <f t="shared" si="25"/>
        <v>4.75</v>
      </c>
      <c r="H375" s="380">
        <f t="shared" si="26"/>
        <v>14.25</v>
      </c>
      <c r="I375" s="386"/>
      <c r="J375" s="379">
        <f t="shared" si="27"/>
        <v>14.25</v>
      </c>
      <c r="K375" s="387"/>
      <c r="L375" s="383">
        <f t="shared" si="28"/>
        <v>14.25</v>
      </c>
      <c r="M375" s="377"/>
      <c r="N375" s="22" t="str">
        <f t="shared" si="29"/>
        <v>Juin</v>
      </c>
    </row>
    <row r="376" spans="1:14" ht="18.75">
      <c r="A376" s="17">
        <v>369</v>
      </c>
      <c r="B376" s="413" t="s">
        <v>463</v>
      </c>
      <c r="C376" s="413" t="s">
        <v>464</v>
      </c>
      <c r="D376" s="18">
        <v>10.5</v>
      </c>
      <c r="E376" s="27"/>
      <c r="F376" s="28"/>
      <c r="G376" s="379">
        <f t="shared" si="25"/>
        <v>3.5</v>
      </c>
      <c r="H376" s="380">
        <f t="shared" si="26"/>
        <v>10.5</v>
      </c>
      <c r="I376" s="386"/>
      <c r="J376" s="379">
        <f t="shared" si="27"/>
        <v>10.5</v>
      </c>
      <c r="K376" s="387"/>
      <c r="L376" s="383">
        <f t="shared" si="28"/>
        <v>10.5</v>
      </c>
      <c r="M376" s="377"/>
      <c r="N376" s="22" t="str">
        <f t="shared" si="29"/>
        <v>Juin</v>
      </c>
    </row>
    <row r="377" spans="1:14" ht="18.75">
      <c r="A377" s="17">
        <v>370</v>
      </c>
      <c r="B377" s="413" t="s">
        <v>465</v>
      </c>
      <c r="C377" s="413" t="s">
        <v>466</v>
      </c>
      <c r="D377" s="355"/>
      <c r="E377" s="27"/>
      <c r="F377" s="28"/>
      <c r="G377" s="379">
        <f t="shared" si="25"/>
        <v>10</v>
      </c>
      <c r="H377" s="380">
        <f t="shared" si="26"/>
        <v>30</v>
      </c>
      <c r="I377" s="386"/>
      <c r="J377" s="379">
        <f t="shared" si="27"/>
        <v>30</v>
      </c>
      <c r="K377" s="387"/>
      <c r="L377" s="383">
        <f t="shared" si="28"/>
        <v>30</v>
      </c>
      <c r="M377" s="377">
        <v>30</v>
      </c>
      <c r="N377" s="22" t="str">
        <f t="shared" si="29"/>
        <v>Juin</v>
      </c>
    </row>
    <row r="378" spans="1:14" ht="18.75">
      <c r="A378" s="17">
        <v>371</v>
      </c>
      <c r="B378" s="413" t="s">
        <v>467</v>
      </c>
      <c r="C378" s="413" t="s">
        <v>85</v>
      </c>
      <c r="D378" s="18">
        <v>10.75</v>
      </c>
      <c r="E378" s="27"/>
      <c r="F378" s="28"/>
      <c r="G378" s="379">
        <f t="shared" si="25"/>
        <v>3.5833333333333335</v>
      </c>
      <c r="H378" s="380">
        <f t="shared" si="26"/>
        <v>10.75</v>
      </c>
      <c r="I378" s="386"/>
      <c r="J378" s="379">
        <f t="shared" si="27"/>
        <v>10.75</v>
      </c>
      <c r="K378" s="387"/>
      <c r="L378" s="383">
        <f t="shared" si="28"/>
        <v>10.75</v>
      </c>
      <c r="M378" s="377"/>
      <c r="N378" s="22" t="str">
        <f t="shared" si="29"/>
        <v>Juin</v>
      </c>
    </row>
    <row r="379" spans="1:14" ht="18.75">
      <c r="A379" s="17">
        <v>372</v>
      </c>
      <c r="B379" s="419" t="s">
        <v>998</v>
      </c>
      <c r="C379" s="419" t="s">
        <v>218</v>
      </c>
      <c r="D379" s="18">
        <v>4.75</v>
      </c>
      <c r="E379" s="27"/>
      <c r="F379" s="28"/>
      <c r="G379" s="379">
        <f t="shared" si="25"/>
        <v>1.5833333333333333</v>
      </c>
      <c r="H379" s="380">
        <f t="shared" si="26"/>
        <v>4.75</v>
      </c>
      <c r="I379" s="386"/>
      <c r="J379" s="379">
        <f t="shared" si="27"/>
        <v>4.75</v>
      </c>
      <c r="K379" s="387"/>
      <c r="L379" s="383">
        <f t="shared" si="28"/>
        <v>4.75</v>
      </c>
      <c r="M379" s="377"/>
      <c r="N379" s="22" t="str">
        <f t="shared" si="29"/>
        <v>Juin</v>
      </c>
    </row>
    <row r="380" spans="1:14" ht="18.75">
      <c r="A380" s="17">
        <v>373</v>
      </c>
      <c r="B380" s="419" t="s">
        <v>998</v>
      </c>
      <c r="C380" s="419" t="s">
        <v>468</v>
      </c>
      <c r="D380" s="18">
        <v>10.5</v>
      </c>
      <c r="E380" s="27"/>
      <c r="F380" s="28"/>
      <c r="G380" s="379">
        <f t="shared" si="25"/>
        <v>3.5</v>
      </c>
      <c r="H380" s="380">
        <f t="shared" si="26"/>
        <v>10.5</v>
      </c>
      <c r="I380" s="386"/>
      <c r="J380" s="379">
        <f t="shared" si="27"/>
        <v>10.5</v>
      </c>
      <c r="K380" s="387"/>
      <c r="L380" s="383">
        <f t="shared" si="28"/>
        <v>10.5</v>
      </c>
      <c r="M380" s="377"/>
      <c r="N380" s="22" t="str">
        <f t="shared" si="29"/>
        <v>Juin</v>
      </c>
    </row>
    <row r="381" spans="1:14" ht="18.75">
      <c r="A381" s="17">
        <v>374</v>
      </c>
      <c r="B381" s="413" t="s">
        <v>999</v>
      </c>
      <c r="C381" s="413" t="s">
        <v>469</v>
      </c>
      <c r="D381" s="18">
        <v>15.5</v>
      </c>
      <c r="E381" s="27"/>
      <c r="F381" s="28"/>
      <c r="G381" s="379">
        <f t="shared" si="25"/>
        <v>5.166666666666667</v>
      </c>
      <c r="H381" s="380">
        <f t="shared" si="26"/>
        <v>15.5</v>
      </c>
      <c r="I381" s="386"/>
      <c r="J381" s="379">
        <f t="shared" si="27"/>
        <v>15.5</v>
      </c>
      <c r="K381" s="387"/>
      <c r="L381" s="383">
        <f t="shared" si="28"/>
        <v>15.5</v>
      </c>
      <c r="M381" s="377"/>
      <c r="N381" s="22" t="str">
        <f t="shared" si="29"/>
        <v>Juin</v>
      </c>
    </row>
    <row r="382" spans="1:14" ht="18.75">
      <c r="A382" s="17">
        <v>375</v>
      </c>
      <c r="B382" s="413" t="s">
        <v>470</v>
      </c>
      <c r="C382" s="413" t="s">
        <v>777</v>
      </c>
      <c r="D382" s="18">
        <v>11.5</v>
      </c>
      <c r="E382" s="27"/>
      <c r="F382" s="28"/>
      <c r="G382" s="379">
        <f t="shared" si="25"/>
        <v>3.8333333333333335</v>
      </c>
      <c r="H382" s="380">
        <f t="shared" si="26"/>
        <v>11.5</v>
      </c>
      <c r="I382" s="386"/>
      <c r="J382" s="379">
        <f t="shared" si="27"/>
        <v>11.5</v>
      </c>
      <c r="K382" s="387"/>
      <c r="L382" s="383">
        <f t="shared" si="28"/>
        <v>11.5</v>
      </c>
      <c r="M382" s="377"/>
      <c r="N382" s="22" t="str">
        <f t="shared" si="29"/>
        <v>Juin</v>
      </c>
    </row>
    <row r="383" spans="1:14" ht="18.75">
      <c r="A383" s="17">
        <v>376</v>
      </c>
      <c r="B383" s="413" t="s">
        <v>471</v>
      </c>
      <c r="C383" s="413" t="s">
        <v>74</v>
      </c>
      <c r="D383" s="18">
        <v>12.75</v>
      </c>
      <c r="E383" s="27"/>
      <c r="F383" s="28"/>
      <c r="G383" s="379">
        <f t="shared" si="25"/>
        <v>4.25</v>
      </c>
      <c r="H383" s="380">
        <f t="shared" si="26"/>
        <v>12.75</v>
      </c>
      <c r="I383" s="386"/>
      <c r="J383" s="379">
        <f t="shared" si="27"/>
        <v>12.75</v>
      </c>
      <c r="K383" s="387"/>
      <c r="L383" s="383">
        <f t="shared" si="28"/>
        <v>12.75</v>
      </c>
      <c r="M383" s="377"/>
      <c r="N383" s="22" t="str">
        <f t="shared" si="29"/>
        <v>Juin</v>
      </c>
    </row>
    <row r="384" spans="1:14" ht="18.75">
      <c r="A384" s="17">
        <v>377</v>
      </c>
      <c r="B384" s="413" t="s">
        <v>472</v>
      </c>
      <c r="C384" s="413" t="s">
        <v>1000</v>
      </c>
      <c r="D384" s="18">
        <v>14</v>
      </c>
      <c r="E384" s="27"/>
      <c r="F384" s="28"/>
      <c r="G384" s="379">
        <f t="shared" si="25"/>
        <v>4.666666666666667</v>
      </c>
      <c r="H384" s="380">
        <f t="shared" si="26"/>
        <v>14</v>
      </c>
      <c r="I384" s="386"/>
      <c r="J384" s="379">
        <f t="shared" si="27"/>
        <v>14</v>
      </c>
      <c r="K384" s="387"/>
      <c r="L384" s="383">
        <f t="shared" si="28"/>
        <v>14</v>
      </c>
      <c r="M384" s="377"/>
      <c r="N384" s="22" t="str">
        <f t="shared" si="29"/>
        <v>Juin</v>
      </c>
    </row>
    <row r="385" spans="1:14" ht="18.75">
      <c r="A385" s="17">
        <v>378</v>
      </c>
      <c r="B385" s="413" t="s">
        <v>1001</v>
      </c>
      <c r="C385" s="413" t="s">
        <v>222</v>
      </c>
      <c r="D385" s="18">
        <v>2.25</v>
      </c>
      <c r="E385" s="27"/>
      <c r="F385" s="28"/>
      <c r="G385" s="379">
        <f>IF(AND(D385=0,E385=0,F385=0),M385/3,(D385+E385+F385)/3)</f>
        <v>0.75</v>
      </c>
      <c r="H385" s="380">
        <f>G385*3</f>
        <v>2.25</v>
      </c>
      <c r="I385" s="386"/>
      <c r="J385" s="379">
        <f>MAX(H385,I385*3)</f>
        <v>2.25</v>
      </c>
      <c r="K385" s="387"/>
      <c r="L385" s="383">
        <f>MAX(J385,K385*3)</f>
        <v>2.25</v>
      </c>
      <c r="M385" s="378"/>
      <c r="N385" s="22" t="str">
        <f>IF(ISBLANK(K385),IF(ISBLANK(I385),"Juin","Synthèse"),"Rattrapage")</f>
        <v>Juin</v>
      </c>
    </row>
    <row r="386" spans="1:14" ht="18.75">
      <c r="A386" s="17">
        <v>379</v>
      </c>
      <c r="B386" s="419" t="s">
        <v>1002</v>
      </c>
      <c r="C386" s="419" t="s">
        <v>1003</v>
      </c>
      <c r="D386" s="18">
        <v>4.5</v>
      </c>
      <c r="E386" s="27"/>
      <c r="F386" s="28"/>
      <c r="G386" s="379">
        <f t="shared" si="25"/>
        <v>1.5</v>
      </c>
      <c r="H386" s="380">
        <f t="shared" si="26"/>
        <v>4.5</v>
      </c>
      <c r="I386" s="386"/>
      <c r="J386" s="379">
        <f t="shared" si="27"/>
        <v>4.5</v>
      </c>
      <c r="K386" s="387"/>
      <c r="L386" s="383">
        <f t="shared" si="28"/>
        <v>4.5</v>
      </c>
      <c r="M386" s="377"/>
      <c r="N386" s="22" t="str">
        <f t="shared" si="29"/>
        <v>Juin</v>
      </c>
    </row>
    <row r="387" spans="1:14" ht="18.75">
      <c r="A387" s="17">
        <v>380</v>
      </c>
      <c r="B387" s="413" t="s">
        <v>473</v>
      </c>
      <c r="C387" s="413" t="s">
        <v>1004</v>
      </c>
      <c r="D387" s="18">
        <v>17.25</v>
      </c>
      <c r="E387" s="27"/>
      <c r="F387" s="28"/>
      <c r="G387" s="379">
        <f t="shared" si="25"/>
        <v>5.75</v>
      </c>
      <c r="H387" s="380">
        <f t="shared" si="26"/>
        <v>17.25</v>
      </c>
      <c r="I387" s="386"/>
      <c r="J387" s="379">
        <f t="shared" si="27"/>
        <v>17.25</v>
      </c>
      <c r="K387" s="387"/>
      <c r="L387" s="383">
        <f t="shared" si="28"/>
        <v>17.25</v>
      </c>
      <c r="M387" s="377"/>
      <c r="N387" s="22" t="str">
        <f t="shared" si="29"/>
        <v>Juin</v>
      </c>
    </row>
    <row r="388" spans="1:14" ht="18.75">
      <c r="A388" s="17">
        <v>381</v>
      </c>
      <c r="B388" s="413" t="s">
        <v>474</v>
      </c>
      <c r="C388" s="413" t="s">
        <v>212</v>
      </c>
      <c r="D388" s="18">
        <v>16.5</v>
      </c>
      <c r="E388" s="27"/>
      <c r="F388" s="28"/>
      <c r="G388" s="379">
        <f t="shared" si="25"/>
        <v>5.5</v>
      </c>
      <c r="H388" s="380">
        <f t="shared" si="26"/>
        <v>16.5</v>
      </c>
      <c r="I388" s="386"/>
      <c r="J388" s="379">
        <f t="shared" si="27"/>
        <v>16.5</v>
      </c>
      <c r="K388" s="387"/>
      <c r="L388" s="383">
        <f t="shared" si="28"/>
        <v>16.5</v>
      </c>
      <c r="M388" s="378"/>
      <c r="N388" s="22" t="str">
        <f t="shared" si="29"/>
        <v>Juin</v>
      </c>
    </row>
    <row r="389" spans="1:14" ht="18.75">
      <c r="A389" s="17">
        <v>382</v>
      </c>
      <c r="B389" s="413" t="s">
        <v>1005</v>
      </c>
      <c r="C389" s="413" t="s">
        <v>134</v>
      </c>
      <c r="D389" s="357">
        <v>0</v>
      </c>
      <c r="E389" s="27"/>
      <c r="F389" s="28"/>
      <c r="G389" s="379">
        <f t="shared" si="25"/>
        <v>0</v>
      </c>
      <c r="H389" s="380">
        <f t="shared" si="26"/>
        <v>0</v>
      </c>
      <c r="I389" s="386"/>
      <c r="J389" s="379">
        <f t="shared" si="27"/>
        <v>0</v>
      </c>
      <c r="K389" s="387"/>
      <c r="L389" s="383">
        <f t="shared" si="28"/>
        <v>0</v>
      </c>
      <c r="M389" s="378"/>
      <c r="N389" s="22" t="str">
        <f t="shared" si="29"/>
        <v>Juin</v>
      </c>
    </row>
    <row r="390" spans="1:14" ht="18.75">
      <c r="A390" s="17">
        <v>383</v>
      </c>
      <c r="B390" s="413" t="s">
        <v>475</v>
      </c>
      <c r="C390" s="413" t="s">
        <v>1006</v>
      </c>
      <c r="D390" s="18">
        <v>10</v>
      </c>
      <c r="E390" s="27"/>
      <c r="F390" s="28"/>
      <c r="G390" s="379">
        <f t="shared" si="25"/>
        <v>3.3333333333333335</v>
      </c>
      <c r="H390" s="380">
        <f t="shared" si="26"/>
        <v>10</v>
      </c>
      <c r="I390" s="386"/>
      <c r="J390" s="379">
        <f t="shared" si="27"/>
        <v>10</v>
      </c>
      <c r="K390" s="387"/>
      <c r="L390" s="383">
        <f t="shared" si="28"/>
        <v>10</v>
      </c>
      <c r="M390" s="378"/>
      <c r="N390" s="22" t="str">
        <f t="shared" si="29"/>
        <v>Juin</v>
      </c>
    </row>
    <row r="391" spans="1:14" ht="18.75">
      <c r="A391" s="17">
        <v>384</v>
      </c>
      <c r="B391" s="413" t="s">
        <v>476</v>
      </c>
      <c r="C391" s="413" t="s">
        <v>477</v>
      </c>
      <c r="D391" s="18">
        <v>14.5</v>
      </c>
      <c r="E391" s="27"/>
      <c r="F391" s="28"/>
      <c r="G391" s="379">
        <f t="shared" si="25"/>
        <v>4.833333333333333</v>
      </c>
      <c r="H391" s="380">
        <f t="shared" si="26"/>
        <v>14.5</v>
      </c>
      <c r="I391" s="386"/>
      <c r="J391" s="379">
        <f t="shared" si="27"/>
        <v>14.5</v>
      </c>
      <c r="K391" s="387"/>
      <c r="L391" s="383">
        <f t="shared" si="28"/>
        <v>14.5</v>
      </c>
      <c r="M391" s="378"/>
      <c r="N391" s="22" t="str">
        <f t="shared" si="29"/>
        <v>Juin</v>
      </c>
    </row>
    <row r="392" spans="1:14" ht="18.75">
      <c r="A392" s="17">
        <v>385</v>
      </c>
      <c r="B392" s="413" t="s">
        <v>478</v>
      </c>
      <c r="C392" s="413" t="s">
        <v>1007</v>
      </c>
      <c r="D392" s="18">
        <v>12</v>
      </c>
      <c r="E392" s="27"/>
      <c r="F392" s="28"/>
      <c r="G392" s="379">
        <f t="shared" ref="G392:G455" si="30">IF(AND(D392=0,E392=0,F392=0),M392/3,(D392+E392+F392)/3)</f>
        <v>4</v>
      </c>
      <c r="H392" s="380">
        <f t="shared" ref="H392:H455" si="31">G392*3</f>
        <v>12</v>
      </c>
      <c r="I392" s="386"/>
      <c r="J392" s="379">
        <f t="shared" ref="J392:J455" si="32">MAX(H392,I392*3)</f>
        <v>12</v>
      </c>
      <c r="K392" s="387"/>
      <c r="L392" s="383">
        <f t="shared" ref="L392:L455" si="33">MAX(J392,K392*3)</f>
        <v>12</v>
      </c>
      <c r="M392" s="378"/>
      <c r="N392" s="22" t="str">
        <f t="shared" ref="N392:N455" si="34">IF(ISBLANK(K392),IF(ISBLANK(I392),"Juin","Synthèse"),"Rattrapage")</f>
        <v>Juin</v>
      </c>
    </row>
    <row r="393" spans="1:14" ht="18.75">
      <c r="A393" s="17">
        <v>386</v>
      </c>
      <c r="B393" s="413" t="s">
        <v>479</v>
      </c>
      <c r="C393" s="413" t="s">
        <v>1008</v>
      </c>
      <c r="D393" s="18">
        <v>11</v>
      </c>
      <c r="E393" s="27"/>
      <c r="F393" s="28"/>
      <c r="G393" s="379">
        <f t="shared" si="30"/>
        <v>3.6666666666666665</v>
      </c>
      <c r="H393" s="380">
        <f t="shared" si="31"/>
        <v>11</v>
      </c>
      <c r="I393" s="386"/>
      <c r="J393" s="379">
        <f t="shared" si="32"/>
        <v>11</v>
      </c>
      <c r="K393" s="387"/>
      <c r="L393" s="383">
        <f t="shared" si="33"/>
        <v>11</v>
      </c>
      <c r="M393" s="378"/>
      <c r="N393" s="22" t="str">
        <f t="shared" si="34"/>
        <v>Juin</v>
      </c>
    </row>
    <row r="394" spans="1:14" ht="18.75">
      <c r="A394" s="17">
        <v>387</v>
      </c>
      <c r="B394" s="413" t="s">
        <v>480</v>
      </c>
      <c r="C394" s="413" t="s">
        <v>1009</v>
      </c>
      <c r="D394" s="18">
        <v>15</v>
      </c>
      <c r="E394" s="27"/>
      <c r="F394" s="28"/>
      <c r="G394" s="379">
        <f t="shared" si="30"/>
        <v>5</v>
      </c>
      <c r="H394" s="380">
        <f t="shared" si="31"/>
        <v>15</v>
      </c>
      <c r="I394" s="386"/>
      <c r="J394" s="379">
        <f t="shared" si="32"/>
        <v>15</v>
      </c>
      <c r="K394" s="387"/>
      <c r="L394" s="383">
        <f t="shared" si="33"/>
        <v>15</v>
      </c>
      <c r="M394" s="378"/>
      <c r="N394" s="22" t="str">
        <f t="shared" si="34"/>
        <v>Juin</v>
      </c>
    </row>
    <row r="395" spans="1:14" ht="18.75">
      <c r="A395" s="17">
        <v>388</v>
      </c>
      <c r="B395" s="413" t="s">
        <v>481</v>
      </c>
      <c r="C395" s="413" t="s">
        <v>1010</v>
      </c>
      <c r="D395" s="18">
        <v>13.25</v>
      </c>
      <c r="E395" s="27"/>
      <c r="F395" s="28"/>
      <c r="G395" s="379">
        <f t="shared" si="30"/>
        <v>4.416666666666667</v>
      </c>
      <c r="H395" s="380">
        <f t="shared" si="31"/>
        <v>13.25</v>
      </c>
      <c r="I395" s="386"/>
      <c r="J395" s="379">
        <f t="shared" si="32"/>
        <v>13.25</v>
      </c>
      <c r="K395" s="387"/>
      <c r="L395" s="383">
        <f t="shared" si="33"/>
        <v>13.25</v>
      </c>
      <c r="M395" s="378"/>
      <c r="N395" s="22" t="str">
        <f t="shared" si="34"/>
        <v>Juin</v>
      </c>
    </row>
    <row r="396" spans="1:14" ht="18.75">
      <c r="A396" s="17">
        <v>389</v>
      </c>
      <c r="B396" s="413" t="s">
        <v>482</v>
      </c>
      <c r="C396" s="413" t="s">
        <v>1011</v>
      </c>
      <c r="D396" s="18">
        <v>5.75</v>
      </c>
      <c r="E396" s="27"/>
      <c r="F396" s="28"/>
      <c r="G396" s="379">
        <f t="shared" si="30"/>
        <v>1.9166666666666667</v>
      </c>
      <c r="H396" s="380">
        <f t="shared" si="31"/>
        <v>5.75</v>
      </c>
      <c r="I396" s="386"/>
      <c r="J396" s="379">
        <f t="shared" si="32"/>
        <v>5.75</v>
      </c>
      <c r="K396" s="387"/>
      <c r="L396" s="383">
        <f t="shared" si="33"/>
        <v>5.75</v>
      </c>
      <c r="M396" s="378"/>
      <c r="N396" s="22" t="str">
        <f t="shared" si="34"/>
        <v>Juin</v>
      </c>
    </row>
    <row r="397" spans="1:14" ht="18.75">
      <c r="A397" s="17">
        <v>390</v>
      </c>
      <c r="B397" s="413" t="s">
        <v>483</v>
      </c>
      <c r="C397" s="413" t="s">
        <v>286</v>
      </c>
      <c r="D397" s="18">
        <v>8</v>
      </c>
      <c r="E397" s="27"/>
      <c r="F397" s="28"/>
      <c r="G397" s="379">
        <f t="shared" si="30"/>
        <v>2.6666666666666665</v>
      </c>
      <c r="H397" s="380">
        <f t="shared" si="31"/>
        <v>8</v>
      </c>
      <c r="I397" s="386"/>
      <c r="J397" s="379">
        <f t="shared" si="32"/>
        <v>8</v>
      </c>
      <c r="K397" s="387"/>
      <c r="L397" s="383">
        <f t="shared" si="33"/>
        <v>8</v>
      </c>
      <c r="M397" s="378"/>
      <c r="N397" s="22" t="str">
        <f t="shared" si="34"/>
        <v>Juin</v>
      </c>
    </row>
    <row r="398" spans="1:14" ht="18.75">
      <c r="A398" s="17">
        <v>391</v>
      </c>
      <c r="B398" s="413" t="s">
        <v>484</v>
      </c>
      <c r="C398" s="413" t="s">
        <v>1012</v>
      </c>
      <c r="D398" s="18">
        <v>12</v>
      </c>
      <c r="E398" s="27"/>
      <c r="F398" s="28"/>
      <c r="G398" s="379">
        <f t="shared" si="30"/>
        <v>4</v>
      </c>
      <c r="H398" s="380">
        <f t="shared" si="31"/>
        <v>12</v>
      </c>
      <c r="I398" s="386"/>
      <c r="J398" s="379">
        <f t="shared" si="32"/>
        <v>12</v>
      </c>
      <c r="K398" s="387"/>
      <c r="L398" s="383">
        <f t="shared" si="33"/>
        <v>12</v>
      </c>
      <c r="M398" s="378"/>
      <c r="N398" s="22" t="str">
        <f t="shared" si="34"/>
        <v>Juin</v>
      </c>
    </row>
    <row r="399" spans="1:14" ht="18.75">
      <c r="A399" s="17">
        <v>392</v>
      </c>
      <c r="B399" s="434" t="s">
        <v>485</v>
      </c>
      <c r="C399" s="434" t="s">
        <v>1013</v>
      </c>
      <c r="D399" s="357">
        <v>0</v>
      </c>
      <c r="E399" s="27"/>
      <c r="F399" s="28"/>
      <c r="G399" s="379">
        <f t="shared" si="30"/>
        <v>0</v>
      </c>
      <c r="H399" s="380">
        <f t="shared" si="31"/>
        <v>0</v>
      </c>
      <c r="I399" s="386"/>
      <c r="J399" s="379">
        <f t="shared" si="32"/>
        <v>0</v>
      </c>
      <c r="K399" s="387"/>
      <c r="L399" s="383">
        <f t="shared" si="33"/>
        <v>0</v>
      </c>
      <c r="M399" s="378"/>
      <c r="N399" s="22" t="str">
        <f t="shared" si="34"/>
        <v>Juin</v>
      </c>
    </row>
    <row r="400" spans="1:14" ht="18.75">
      <c r="A400" s="17">
        <v>393</v>
      </c>
      <c r="B400" s="419" t="s">
        <v>486</v>
      </c>
      <c r="C400" s="419" t="s">
        <v>487</v>
      </c>
      <c r="D400" s="18">
        <v>11</v>
      </c>
      <c r="E400" s="27"/>
      <c r="F400" s="28"/>
      <c r="G400" s="379">
        <f t="shared" si="30"/>
        <v>3.6666666666666665</v>
      </c>
      <c r="H400" s="380">
        <f t="shared" si="31"/>
        <v>11</v>
      </c>
      <c r="I400" s="386"/>
      <c r="J400" s="379">
        <f t="shared" si="32"/>
        <v>11</v>
      </c>
      <c r="K400" s="387"/>
      <c r="L400" s="383">
        <f t="shared" si="33"/>
        <v>11</v>
      </c>
      <c r="M400" s="378"/>
      <c r="N400" s="22" t="str">
        <f t="shared" si="34"/>
        <v>Juin</v>
      </c>
    </row>
    <row r="401" spans="1:14" ht="18.75">
      <c r="A401" s="17">
        <v>394</v>
      </c>
      <c r="B401" s="413" t="s">
        <v>488</v>
      </c>
      <c r="C401" s="413" t="s">
        <v>1014</v>
      </c>
      <c r="D401" s="18">
        <v>12.5</v>
      </c>
      <c r="E401" s="27"/>
      <c r="F401" s="28"/>
      <c r="G401" s="379">
        <f t="shared" si="30"/>
        <v>4.166666666666667</v>
      </c>
      <c r="H401" s="380">
        <f t="shared" si="31"/>
        <v>12.5</v>
      </c>
      <c r="I401" s="386"/>
      <c r="J401" s="379">
        <f t="shared" si="32"/>
        <v>12.5</v>
      </c>
      <c r="K401" s="387"/>
      <c r="L401" s="383">
        <f t="shared" si="33"/>
        <v>12.5</v>
      </c>
      <c r="M401" s="378"/>
      <c r="N401" s="22" t="str">
        <f t="shared" si="34"/>
        <v>Juin</v>
      </c>
    </row>
    <row r="402" spans="1:14" ht="18.75">
      <c r="A402" s="17">
        <v>395</v>
      </c>
      <c r="B402" s="413" t="s">
        <v>489</v>
      </c>
      <c r="C402" s="413" t="s">
        <v>490</v>
      </c>
      <c r="D402" s="18">
        <v>2.25</v>
      </c>
      <c r="E402" s="27"/>
      <c r="F402" s="28"/>
      <c r="G402" s="379">
        <f t="shared" si="30"/>
        <v>0.75</v>
      </c>
      <c r="H402" s="380">
        <f t="shared" si="31"/>
        <v>2.25</v>
      </c>
      <c r="I402" s="386"/>
      <c r="J402" s="379">
        <f t="shared" si="32"/>
        <v>2.25</v>
      </c>
      <c r="K402" s="387"/>
      <c r="L402" s="383">
        <f t="shared" si="33"/>
        <v>2.25</v>
      </c>
      <c r="M402" s="378"/>
      <c r="N402" s="22" t="str">
        <f t="shared" si="34"/>
        <v>Juin</v>
      </c>
    </row>
    <row r="403" spans="1:14" ht="18.75">
      <c r="A403" s="17">
        <v>396</v>
      </c>
      <c r="B403" s="419" t="s">
        <v>1015</v>
      </c>
      <c r="C403" s="419" t="s">
        <v>1016</v>
      </c>
      <c r="D403" s="18">
        <v>15.5</v>
      </c>
      <c r="E403" s="27"/>
      <c r="F403" s="28"/>
      <c r="G403" s="379">
        <f t="shared" si="30"/>
        <v>5.166666666666667</v>
      </c>
      <c r="H403" s="380">
        <f t="shared" si="31"/>
        <v>15.5</v>
      </c>
      <c r="I403" s="386"/>
      <c r="J403" s="379">
        <f t="shared" si="32"/>
        <v>15.5</v>
      </c>
      <c r="K403" s="387"/>
      <c r="L403" s="383">
        <f t="shared" si="33"/>
        <v>15.5</v>
      </c>
      <c r="M403" s="378"/>
      <c r="N403" s="22" t="str">
        <f t="shared" si="34"/>
        <v>Juin</v>
      </c>
    </row>
    <row r="404" spans="1:14" ht="18.75">
      <c r="A404" s="17">
        <v>397</v>
      </c>
      <c r="B404" s="413" t="s">
        <v>491</v>
      </c>
      <c r="C404" s="413" t="s">
        <v>1017</v>
      </c>
      <c r="D404" s="18">
        <v>15</v>
      </c>
      <c r="E404" s="27"/>
      <c r="F404" s="28"/>
      <c r="G404" s="379">
        <f t="shared" si="30"/>
        <v>5</v>
      </c>
      <c r="H404" s="380">
        <f t="shared" si="31"/>
        <v>15</v>
      </c>
      <c r="I404" s="386"/>
      <c r="J404" s="379">
        <f t="shared" si="32"/>
        <v>15</v>
      </c>
      <c r="K404" s="387"/>
      <c r="L404" s="383">
        <f t="shared" si="33"/>
        <v>15</v>
      </c>
      <c r="M404" s="378"/>
      <c r="N404" s="22" t="str">
        <f t="shared" si="34"/>
        <v>Juin</v>
      </c>
    </row>
    <row r="405" spans="1:14" ht="18.75">
      <c r="A405" s="17">
        <v>398</v>
      </c>
      <c r="B405" s="413" t="s">
        <v>491</v>
      </c>
      <c r="C405" s="413" t="s">
        <v>233</v>
      </c>
      <c r="D405" s="18">
        <v>10.75</v>
      </c>
      <c r="E405" s="27"/>
      <c r="F405" s="28"/>
      <c r="G405" s="379">
        <f t="shared" si="30"/>
        <v>3.5833333333333335</v>
      </c>
      <c r="H405" s="380">
        <f t="shared" si="31"/>
        <v>10.75</v>
      </c>
      <c r="I405" s="386"/>
      <c r="J405" s="379">
        <f t="shared" si="32"/>
        <v>10.75</v>
      </c>
      <c r="K405" s="387"/>
      <c r="L405" s="383">
        <f t="shared" si="33"/>
        <v>10.75</v>
      </c>
      <c r="M405" s="378"/>
      <c r="N405" s="22" t="str">
        <f t="shared" si="34"/>
        <v>Juin</v>
      </c>
    </row>
    <row r="406" spans="1:14" ht="18.75">
      <c r="A406" s="17">
        <v>399</v>
      </c>
      <c r="B406" s="413" t="s">
        <v>492</v>
      </c>
      <c r="C406" s="413" t="s">
        <v>1018</v>
      </c>
      <c r="D406" s="18">
        <v>13.5</v>
      </c>
      <c r="E406" s="27"/>
      <c r="F406" s="28"/>
      <c r="G406" s="379">
        <f t="shared" si="30"/>
        <v>4.5</v>
      </c>
      <c r="H406" s="380">
        <f t="shared" si="31"/>
        <v>13.5</v>
      </c>
      <c r="I406" s="386"/>
      <c r="J406" s="379">
        <f t="shared" si="32"/>
        <v>13.5</v>
      </c>
      <c r="K406" s="387"/>
      <c r="L406" s="383">
        <f t="shared" si="33"/>
        <v>13.5</v>
      </c>
      <c r="M406" s="378"/>
      <c r="N406" s="22" t="str">
        <f t="shared" si="34"/>
        <v>Juin</v>
      </c>
    </row>
    <row r="407" spans="1:14" ht="18.75">
      <c r="A407" s="17">
        <v>400</v>
      </c>
      <c r="B407" s="413" t="s">
        <v>493</v>
      </c>
      <c r="C407" s="413" t="s">
        <v>83</v>
      </c>
      <c r="D407" s="18">
        <v>8</v>
      </c>
      <c r="E407" s="27"/>
      <c r="F407" s="28"/>
      <c r="G407" s="379">
        <f t="shared" si="30"/>
        <v>2.6666666666666665</v>
      </c>
      <c r="H407" s="380">
        <f t="shared" si="31"/>
        <v>8</v>
      </c>
      <c r="I407" s="386"/>
      <c r="J407" s="379">
        <f t="shared" si="32"/>
        <v>8</v>
      </c>
      <c r="K407" s="387"/>
      <c r="L407" s="383">
        <f t="shared" si="33"/>
        <v>8</v>
      </c>
      <c r="M407" s="378"/>
      <c r="N407" s="22" t="str">
        <f t="shared" si="34"/>
        <v>Juin</v>
      </c>
    </row>
    <row r="408" spans="1:14" ht="18.75">
      <c r="A408" s="17">
        <v>401</v>
      </c>
      <c r="B408" s="413" t="s">
        <v>494</v>
      </c>
      <c r="C408" s="413" t="s">
        <v>1019</v>
      </c>
      <c r="D408" s="18">
        <v>15</v>
      </c>
      <c r="E408" s="27"/>
      <c r="F408" s="28"/>
      <c r="G408" s="379">
        <f t="shared" si="30"/>
        <v>5</v>
      </c>
      <c r="H408" s="380">
        <f t="shared" si="31"/>
        <v>15</v>
      </c>
      <c r="I408" s="386"/>
      <c r="J408" s="379">
        <f t="shared" si="32"/>
        <v>15</v>
      </c>
      <c r="K408" s="387"/>
      <c r="L408" s="383">
        <f t="shared" si="33"/>
        <v>15</v>
      </c>
      <c r="M408" s="378"/>
      <c r="N408" s="22" t="str">
        <f t="shared" si="34"/>
        <v>Juin</v>
      </c>
    </row>
    <row r="409" spans="1:14" ht="18.75">
      <c r="A409" s="17">
        <v>402</v>
      </c>
      <c r="B409" s="419" t="s">
        <v>1020</v>
      </c>
      <c r="C409" s="419" t="s">
        <v>495</v>
      </c>
      <c r="D409" s="18">
        <v>1.75</v>
      </c>
      <c r="E409" s="27"/>
      <c r="F409" s="28"/>
      <c r="G409" s="379">
        <f t="shared" si="30"/>
        <v>0.58333333333333337</v>
      </c>
      <c r="H409" s="380">
        <f t="shared" si="31"/>
        <v>1.75</v>
      </c>
      <c r="I409" s="386"/>
      <c r="J409" s="379">
        <f t="shared" si="32"/>
        <v>1.75</v>
      </c>
      <c r="K409" s="387"/>
      <c r="L409" s="383">
        <f t="shared" si="33"/>
        <v>1.75</v>
      </c>
      <c r="M409" s="378"/>
      <c r="N409" s="22" t="str">
        <f t="shared" si="34"/>
        <v>Juin</v>
      </c>
    </row>
    <row r="410" spans="1:14" ht="18.75">
      <c r="A410" s="17">
        <v>403</v>
      </c>
      <c r="B410" s="413" t="s">
        <v>496</v>
      </c>
      <c r="C410" s="413" t="s">
        <v>1021</v>
      </c>
      <c r="D410" s="18">
        <v>14.5</v>
      </c>
      <c r="E410" s="27"/>
      <c r="F410" s="28"/>
      <c r="G410" s="379">
        <f t="shared" si="30"/>
        <v>4.833333333333333</v>
      </c>
      <c r="H410" s="380">
        <f t="shared" si="31"/>
        <v>14.5</v>
      </c>
      <c r="I410" s="386"/>
      <c r="J410" s="379">
        <f t="shared" si="32"/>
        <v>14.5</v>
      </c>
      <c r="K410" s="387"/>
      <c r="L410" s="383">
        <f t="shared" si="33"/>
        <v>14.5</v>
      </c>
      <c r="M410" s="378"/>
      <c r="N410" s="22" t="str">
        <f t="shared" si="34"/>
        <v>Juin</v>
      </c>
    </row>
    <row r="411" spans="1:14" ht="18.75">
      <c r="A411" s="17">
        <v>404</v>
      </c>
      <c r="B411" s="413" t="s">
        <v>497</v>
      </c>
      <c r="C411" s="413" t="s">
        <v>1022</v>
      </c>
      <c r="D411" s="18">
        <v>10</v>
      </c>
      <c r="E411" s="27"/>
      <c r="F411" s="28"/>
      <c r="G411" s="379">
        <f t="shared" si="30"/>
        <v>3.3333333333333335</v>
      </c>
      <c r="H411" s="380">
        <f t="shared" si="31"/>
        <v>10</v>
      </c>
      <c r="I411" s="386"/>
      <c r="J411" s="379">
        <f t="shared" si="32"/>
        <v>10</v>
      </c>
      <c r="K411" s="387"/>
      <c r="L411" s="383">
        <f t="shared" si="33"/>
        <v>10</v>
      </c>
      <c r="M411" s="378"/>
      <c r="N411" s="22" t="str">
        <f t="shared" si="34"/>
        <v>Juin</v>
      </c>
    </row>
    <row r="412" spans="1:14" ht="18.75">
      <c r="A412" s="17">
        <v>405</v>
      </c>
      <c r="B412" s="419" t="s">
        <v>1023</v>
      </c>
      <c r="C412" s="419" t="s">
        <v>1024</v>
      </c>
      <c r="D412" s="18">
        <v>6.5</v>
      </c>
      <c r="E412" s="27"/>
      <c r="F412" s="28"/>
      <c r="G412" s="379">
        <f t="shared" si="30"/>
        <v>2.1666666666666665</v>
      </c>
      <c r="H412" s="380">
        <f t="shared" si="31"/>
        <v>6.5</v>
      </c>
      <c r="I412" s="386"/>
      <c r="J412" s="379">
        <f t="shared" si="32"/>
        <v>6.5</v>
      </c>
      <c r="K412" s="387"/>
      <c r="L412" s="383">
        <f t="shared" si="33"/>
        <v>6.5</v>
      </c>
      <c r="M412" s="378"/>
      <c r="N412" s="22" t="str">
        <f t="shared" si="34"/>
        <v>Juin</v>
      </c>
    </row>
    <row r="413" spans="1:14" ht="18.75">
      <c r="A413" s="17">
        <v>406</v>
      </c>
      <c r="B413" s="434" t="s">
        <v>498</v>
      </c>
      <c r="C413" s="434" t="s">
        <v>1025</v>
      </c>
      <c r="D413" s="18">
        <v>15.75</v>
      </c>
      <c r="E413" s="27"/>
      <c r="F413" s="28"/>
      <c r="G413" s="379">
        <f t="shared" si="30"/>
        <v>5.25</v>
      </c>
      <c r="H413" s="380">
        <f t="shared" si="31"/>
        <v>15.75</v>
      </c>
      <c r="I413" s="386"/>
      <c r="J413" s="379">
        <f t="shared" si="32"/>
        <v>15.75</v>
      </c>
      <c r="K413" s="387"/>
      <c r="L413" s="383">
        <f t="shared" si="33"/>
        <v>15.75</v>
      </c>
      <c r="M413" s="378"/>
      <c r="N413" s="22" t="str">
        <f t="shared" si="34"/>
        <v>Juin</v>
      </c>
    </row>
    <row r="414" spans="1:14" ht="18.75">
      <c r="A414" s="17">
        <v>407</v>
      </c>
      <c r="B414" s="413" t="s">
        <v>499</v>
      </c>
      <c r="C414" s="413" t="s">
        <v>500</v>
      </c>
      <c r="D414" s="18">
        <v>7</v>
      </c>
      <c r="E414" s="27"/>
      <c r="F414" s="28"/>
      <c r="G414" s="379">
        <f t="shared" si="30"/>
        <v>2.3333333333333335</v>
      </c>
      <c r="H414" s="380">
        <f t="shared" si="31"/>
        <v>7</v>
      </c>
      <c r="I414" s="386"/>
      <c r="J414" s="379">
        <f t="shared" si="32"/>
        <v>7</v>
      </c>
      <c r="K414" s="387"/>
      <c r="L414" s="383">
        <f t="shared" si="33"/>
        <v>7</v>
      </c>
      <c r="M414" s="378"/>
      <c r="N414" s="22" t="str">
        <f t="shared" si="34"/>
        <v>Juin</v>
      </c>
    </row>
    <row r="415" spans="1:14" ht="18.75">
      <c r="A415" s="17">
        <v>408</v>
      </c>
      <c r="B415" s="413" t="s">
        <v>501</v>
      </c>
      <c r="C415" s="413" t="s">
        <v>101</v>
      </c>
      <c r="D415" s="18">
        <v>11.5</v>
      </c>
      <c r="E415" s="27"/>
      <c r="F415" s="28"/>
      <c r="G415" s="379">
        <f t="shared" si="30"/>
        <v>3.8333333333333335</v>
      </c>
      <c r="H415" s="380">
        <f t="shared" si="31"/>
        <v>11.5</v>
      </c>
      <c r="I415" s="386"/>
      <c r="J415" s="379">
        <f t="shared" si="32"/>
        <v>11.5</v>
      </c>
      <c r="K415" s="387"/>
      <c r="L415" s="383">
        <f t="shared" si="33"/>
        <v>11.5</v>
      </c>
      <c r="M415" s="378"/>
      <c r="N415" s="22" t="str">
        <f t="shared" si="34"/>
        <v>Juin</v>
      </c>
    </row>
    <row r="416" spans="1:14" ht="18.75">
      <c r="A416" s="17">
        <v>409</v>
      </c>
      <c r="B416" s="413" t="s">
        <v>1026</v>
      </c>
      <c r="C416" s="413" t="s">
        <v>468</v>
      </c>
      <c r="D416" s="18">
        <v>11</v>
      </c>
      <c r="E416" s="27"/>
      <c r="F416" s="28"/>
      <c r="G416" s="379">
        <f t="shared" si="30"/>
        <v>3.6666666666666665</v>
      </c>
      <c r="H416" s="380">
        <f t="shared" si="31"/>
        <v>11</v>
      </c>
      <c r="I416" s="386"/>
      <c r="J416" s="379">
        <f t="shared" si="32"/>
        <v>11</v>
      </c>
      <c r="K416" s="387"/>
      <c r="L416" s="383">
        <f t="shared" si="33"/>
        <v>11</v>
      </c>
      <c r="M416" s="378"/>
      <c r="N416" s="22" t="str">
        <f t="shared" si="34"/>
        <v>Juin</v>
      </c>
    </row>
    <row r="417" spans="1:17" ht="18.75">
      <c r="A417" s="17">
        <v>410</v>
      </c>
      <c r="B417" s="413" t="s">
        <v>502</v>
      </c>
      <c r="C417" s="413" t="s">
        <v>1027</v>
      </c>
      <c r="D417" s="18">
        <v>4</v>
      </c>
      <c r="E417" s="27"/>
      <c r="F417" s="28"/>
      <c r="G417" s="379">
        <f t="shared" si="30"/>
        <v>1.3333333333333333</v>
      </c>
      <c r="H417" s="380">
        <f t="shared" si="31"/>
        <v>4</v>
      </c>
      <c r="I417" s="386"/>
      <c r="J417" s="379">
        <f t="shared" si="32"/>
        <v>4</v>
      </c>
      <c r="K417" s="387"/>
      <c r="L417" s="383">
        <f t="shared" si="33"/>
        <v>4</v>
      </c>
      <c r="M417" s="378"/>
      <c r="N417" s="22" t="str">
        <f t="shared" si="34"/>
        <v>Juin</v>
      </c>
    </row>
    <row r="418" spans="1:17" ht="18.75">
      <c r="A418" s="17">
        <v>411</v>
      </c>
      <c r="B418" s="419" t="s">
        <v>503</v>
      </c>
      <c r="C418" s="419" t="s">
        <v>1028</v>
      </c>
      <c r="D418" s="18">
        <v>9.5</v>
      </c>
      <c r="E418" s="27"/>
      <c r="F418" s="28"/>
      <c r="G418" s="379">
        <f t="shared" si="30"/>
        <v>3.1666666666666665</v>
      </c>
      <c r="H418" s="380">
        <f t="shared" si="31"/>
        <v>9.5</v>
      </c>
      <c r="I418" s="386"/>
      <c r="J418" s="379">
        <f t="shared" si="32"/>
        <v>9.5</v>
      </c>
      <c r="K418" s="387"/>
      <c r="L418" s="383">
        <f t="shared" si="33"/>
        <v>9.5</v>
      </c>
      <c r="M418" s="377"/>
      <c r="N418" s="22" t="str">
        <f t="shared" si="34"/>
        <v>Juin</v>
      </c>
    </row>
    <row r="419" spans="1:17" ht="18.75">
      <c r="A419" s="17">
        <v>412</v>
      </c>
      <c r="B419" s="432" t="s">
        <v>504</v>
      </c>
      <c r="C419" s="432" t="s">
        <v>1029</v>
      </c>
      <c r="D419" s="25">
        <v>9.25</v>
      </c>
      <c r="E419" s="27"/>
      <c r="F419" s="28"/>
      <c r="G419" s="379">
        <f t="shared" si="30"/>
        <v>3.0833333333333335</v>
      </c>
      <c r="H419" s="380">
        <f t="shared" si="31"/>
        <v>9.25</v>
      </c>
      <c r="I419" s="386"/>
      <c r="J419" s="379">
        <f t="shared" si="32"/>
        <v>9.25</v>
      </c>
      <c r="K419" s="387"/>
      <c r="L419" s="383">
        <f t="shared" si="33"/>
        <v>9.25</v>
      </c>
      <c r="M419" s="377"/>
      <c r="N419" s="22" t="str">
        <f t="shared" si="34"/>
        <v>Juin</v>
      </c>
      <c r="P419" s="441"/>
      <c r="Q419" s="441"/>
    </row>
    <row r="420" spans="1:17" ht="18.75">
      <c r="A420" s="17">
        <v>413</v>
      </c>
      <c r="B420" s="413" t="s">
        <v>505</v>
      </c>
      <c r="C420" s="413" t="s">
        <v>1030</v>
      </c>
      <c r="D420" s="18">
        <v>2.5</v>
      </c>
      <c r="E420" s="27"/>
      <c r="F420" s="28"/>
      <c r="G420" s="379">
        <f t="shared" si="30"/>
        <v>0.83333333333333337</v>
      </c>
      <c r="H420" s="380">
        <f t="shared" si="31"/>
        <v>2.5</v>
      </c>
      <c r="I420" s="386"/>
      <c r="J420" s="379">
        <f t="shared" si="32"/>
        <v>2.5</v>
      </c>
      <c r="K420" s="387"/>
      <c r="L420" s="383">
        <f t="shared" si="33"/>
        <v>2.5</v>
      </c>
      <c r="M420" s="377"/>
      <c r="N420" s="22" t="str">
        <f t="shared" si="34"/>
        <v>Juin</v>
      </c>
      <c r="P420" s="441"/>
      <c r="Q420" s="441"/>
    </row>
    <row r="421" spans="1:17" ht="18.75">
      <c r="A421" s="17">
        <v>414</v>
      </c>
      <c r="B421" s="413" t="s">
        <v>505</v>
      </c>
      <c r="C421" s="413" t="s">
        <v>1031</v>
      </c>
      <c r="D421" s="18">
        <v>10.5</v>
      </c>
      <c r="E421" s="27"/>
      <c r="F421" s="28"/>
      <c r="G421" s="379">
        <f t="shared" si="30"/>
        <v>3.5</v>
      </c>
      <c r="H421" s="380">
        <f t="shared" si="31"/>
        <v>10.5</v>
      </c>
      <c r="I421" s="386"/>
      <c r="J421" s="379">
        <f t="shared" si="32"/>
        <v>10.5</v>
      </c>
      <c r="K421" s="387"/>
      <c r="L421" s="383">
        <f t="shared" si="33"/>
        <v>10.5</v>
      </c>
      <c r="M421" s="377"/>
      <c r="N421" s="22" t="str">
        <f t="shared" si="34"/>
        <v>Juin</v>
      </c>
      <c r="P421" s="441"/>
      <c r="Q421" s="441"/>
    </row>
    <row r="422" spans="1:17" ht="18.75">
      <c r="A422" s="17">
        <v>415</v>
      </c>
      <c r="B422" s="413" t="s">
        <v>506</v>
      </c>
      <c r="C422" s="413" t="s">
        <v>936</v>
      </c>
      <c r="D422" s="355"/>
      <c r="E422" s="27"/>
      <c r="F422" s="28"/>
      <c r="G422" s="379">
        <f t="shared" si="30"/>
        <v>10.5</v>
      </c>
      <c r="H422" s="380">
        <f t="shared" si="31"/>
        <v>31.5</v>
      </c>
      <c r="I422" s="386"/>
      <c r="J422" s="379">
        <f t="shared" si="32"/>
        <v>31.5</v>
      </c>
      <c r="K422" s="387"/>
      <c r="L422" s="383">
        <f t="shared" si="33"/>
        <v>31.5</v>
      </c>
      <c r="M422" s="377">
        <v>31.5</v>
      </c>
      <c r="N422" s="22" t="str">
        <f t="shared" si="34"/>
        <v>Juin</v>
      </c>
      <c r="P422" s="441"/>
      <c r="Q422" s="441"/>
    </row>
    <row r="423" spans="1:17" ht="18.75">
      <c r="A423" s="17">
        <v>416</v>
      </c>
      <c r="B423" s="413" t="s">
        <v>507</v>
      </c>
      <c r="C423" s="413" t="s">
        <v>1032</v>
      </c>
      <c r="D423" s="25">
        <v>15.75</v>
      </c>
      <c r="E423" s="27"/>
      <c r="F423" s="28"/>
      <c r="G423" s="379">
        <f t="shared" si="30"/>
        <v>5.25</v>
      </c>
      <c r="H423" s="380">
        <f t="shared" si="31"/>
        <v>15.75</v>
      </c>
      <c r="I423" s="386"/>
      <c r="J423" s="379">
        <f t="shared" si="32"/>
        <v>15.75</v>
      </c>
      <c r="K423" s="387"/>
      <c r="L423" s="383">
        <f t="shared" si="33"/>
        <v>15.75</v>
      </c>
      <c r="M423" s="377"/>
      <c r="N423" s="22" t="str">
        <f t="shared" si="34"/>
        <v>Juin</v>
      </c>
      <c r="P423" s="441"/>
      <c r="Q423" s="441"/>
    </row>
    <row r="424" spans="1:17" ht="18.75">
      <c r="A424" s="17">
        <v>417</v>
      </c>
      <c r="B424" s="437" t="s">
        <v>508</v>
      </c>
      <c r="C424" s="417" t="s">
        <v>1033</v>
      </c>
      <c r="D424" s="18">
        <v>5</v>
      </c>
      <c r="E424" s="27"/>
      <c r="F424" s="28"/>
      <c r="G424" s="379">
        <f t="shared" si="30"/>
        <v>1.6666666666666667</v>
      </c>
      <c r="H424" s="380">
        <f t="shared" si="31"/>
        <v>5</v>
      </c>
      <c r="I424" s="386"/>
      <c r="J424" s="379">
        <f t="shared" si="32"/>
        <v>5</v>
      </c>
      <c r="K424" s="387"/>
      <c r="L424" s="383">
        <f t="shared" si="33"/>
        <v>5</v>
      </c>
      <c r="M424" s="377"/>
      <c r="N424" s="22" t="str">
        <f t="shared" si="34"/>
        <v>Juin</v>
      </c>
      <c r="P424" s="447"/>
      <c r="Q424" s="232"/>
    </row>
    <row r="425" spans="1:17" ht="18.75">
      <c r="A425" s="17">
        <v>418</v>
      </c>
      <c r="B425" s="413" t="s">
        <v>1034</v>
      </c>
      <c r="C425" s="413" t="s">
        <v>67</v>
      </c>
      <c r="D425" s="355"/>
      <c r="E425" s="27"/>
      <c r="F425" s="28"/>
      <c r="G425" s="379">
        <f t="shared" si="30"/>
        <v>11</v>
      </c>
      <c r="H425" s="380">
        <f t="shared" si="31"/>
        <v>33</v>
      </c>
      <c r="I425" s="386"/>
      <c r="J425" s="379">
        <f t="shared" si="32"/>
        <v>33</v>
      </c>
      <c r="K425" s="387"/>
      <c r="L425" s="383">
        <f t="shared" si="33"/>
        <v>33</v>
      </c>
      <c r="M425" s="377">
        <v>33</v>
      </c>
      <c r="N425" s="22" t="str">
        <f t="shared" si="34"/>
        <v>Juin</v>
      </c>
      <c r="P425" s="441"/>
      <c r="Q425" s="441"/>
    </row>
    <row r="426" spans="1:17" ht="18.75">
      <c r="A426" s="17">
        <v>419</v>
      </c>
      <c r="B426" s="425" t="s">
        <v>1035</v>
      </c>
      <c r="C426" s="425" t="s">
        <v>1036</v>
      </c>
      <c r="D426" s="18">
        <v>10.5</v>
      </c>
      <c r="E426" s="27"/>
      <c r="F426" s="28"/>
      <c r="G426" s="379">
        <f t="shared" si="30"/>
        <v>3.5</v>
      </c>
      <c r="H426" s="380">
        <f t="shared" si="31"/>
        <v>10.5</v>
      </c>
      <c r="I426" s="386"/>
      <c r="J426" s="379">
        <f t="shared" si="32"/>
        <v>10.5</v>
      </c>
      <c r="K426" s="387"/>
      <c r="L426" s="383">
        <f t="shared" si="33"/>
        <v>10.5</v>
      </c>
      <c r="M426" s="377"/>
      <c r="N426" s="22" t="str">
        <f t="shared" si="34"/>
        <v>Juin</v>
      </c>
      <c r="P426" s="445"/>
      <c r="Q426" s="445"/>
    </row>
    <row r="427" spans="1:17" ht="18.75">
      <c r="A427" s="17">
        <v>420</v>
      </c>
      <c r="B427" s="432" t="s">
        <v>509</v>
      </c>
      <c r="C427" s="432" t="s">
        <v>1037</v>
      </c>
      <c r="D427" s="18">
        <v>11.25</v>
      </c>
      <c r="E427" s="27"/>
      <c r="F427" s="28"/>
      <c r="G427" s="379">
        <f t="shared" si="30"/>
        <v>3.75</v>
      </c>
      <c r="H427" s="380">
        <f t="shared" si="31"/>
        <v>11.25</v>
      </c>
      <c r="I427" s="386"/>
      <c r="J427" s="379">
        <f t="shared" si="32"/>
        <v>11.25</v>
      </c>
      <c r="K427" s="387"/>
      <c r="L427" s="383">
        <f t="shared" si="33"/>
        <v>11.25</v>
      </c>
      <c r="M427" s="377"/>
      <c r="N427" s="22" t="str">
        <f t="shared" si="34"/>
        <v>Juin</v>
      </c>
      <c r="P427" s="441"/>
      <c r="Q427" s="441"/>
    </row>
    <row r="428" spans="1:17" ht="18.75">
      <c r="A428" s="17">
        <v>421</v>
      </c>
      <c r="B428" s="418" t="s">
        <v>1038</v>
      </c>
      <c r="C428" s="418" t="s">
        <v>1039</v>
      </c>
      <c r="D428" s="18">
        <v>14.5</v>
      </c>
      <c r="E428" s="27"/>
      <c r="F428" s="28"/>
      <c r="G428" s="379">
        <f t="shared" si="30"/>
        <v>4.833333333333333</v>
      </c>
      <c r="H428" s="380">
        <f t="shared" si="31"/>
        <v>14.5</v>
      </c>
      <c r="I428" s="386"/>
      <c r="J428" s="379">
        <f t="shared" si="32"/>
        <v>14.5</v>
      </c>
      <c r="K428" s="387"/>
      <c r="L428" s="383">
        <f t="shared" si="33"/>
        <v>14.5</v>
      </c>
      <c r="M428" s="377"/>
      <c r="N428" s="22" t="str">
        <f t="shared" si="34"/>
        <v>Juin</v>
      </c>
      <c r="P428" s="443"/>
      <c r="Q428" s="443"/>
    </row>
    <row r="429" spans="1:17" ht="18.75">
      <c r="A429" s="17">
        <v>422</v>
      </c>
      <c r="B429" s="419" t="s">
        <v>510</v>
      </c>
      <c r="C429" s="419" t="s">
        <v>511</v>
      </c>
      <c r="D429" s="18">
        <v>7.5</v>
      </c>
      <c r="E429" s="27"/>
      <c r="F429" s="28"/>
      <c r="G429" s="379">
        <f t="shared" si="30"/>
        <v>2.5</v>
      </c>
      <c r="H429" s="380">
        <f t="shared" si="31"/>
        <v>7.5</v>
      </c>
      <c r="I429" s="386"/>
      <c r="J429" s="379">
        <f t="shared" si="32"/>
        <v>7.5</v>
      </c>
      <c r="K429" s="387"/>
      <c r="L429" s="383">
        <f t="shared" si="33"/>
        <v>7.5</v>
      </c>
      <c r="M429" s="377"/>
      <c r="N429" s="22" t="str">
        <f t="shared" si="34"/>
        <v>Juin</v>
      </c>
      <c r="P429" s="443"/>
      <c r="Q429" s="443"/>
    </row>
    <row r="430" spans="1:17" ht="18.75">
      <c r="A430" s="17">
        <v>423</v>
      </c>
      <c r="B430" s="434" t="s">
        <v>512</v>
      </c>
      <c r="C430" s="434" t="s">
        <v>1040</v>
      </c>
      <c r="D430" s="18">
        <v>10</v>
      </c>
      <c r="E430" s="27"/>
      <c r="F430" s="28"/>
      <c r="G430" s="379">
        <f t="shared" si="30"/>
        <v>3.3333333333333335</v>
      </c>
      <c r="H430" s="380">
        <f t="shared" si="31"/>
        <v>10</v>
      </c>
      <c r="I430" s="386"/>
      <c r="J430" s="379">
        <f t="shared" si="32"/>
        <v>10</v>
      </c>
      <c r="K430" s="387"/>
      <c r="L430" s="383">
        <f t="shared" si="33"/>
        <v>10</v>
      </c>
      <c r="M430" s="377"/>
      <c r="N430" s="22" t="str">
        <f t="shared" si="34"/>
        <v>Juin</v>
      </c>
      <c r="P430" s="444"/>
      <c r="Q430" s="444"/>
    </row>
    <row r="431" spans="1:17" ht="18.75">
      <c r="A431" s="17">
        <v>424</v>
      </c>
      <c r="B431" s="413" t="s">
        <v>513</v>
      </c>
      <c r="C431" s="413" t="s">
        <v>1041</v>
      </c>
      <c r="D431" s="18">
        <v>9</v>
      </c>
      <c r="E431" s="27"/>
      <c r="F431" s="28"/>
      <c r="G431" s="379">
        <f t="shared" si="30"/>
        <v>3</v>
      </c>
      <c r="H431" s="380">
        <f t="shared" si="31"/>
        <v>9</v>
      </c>
      <c r="I431" s="386"/>
      <c r="J431" s="379">
        <f t="shared" si="32"/>
        <v>9</v>
      </c>
      <c r="K431" s="387"/>
      <c r="L431" s="383">
        <f t="shared" si="33"/>
        <v>9</v>
      </c>
      <c r="M431" s="377"/>
      <c r="N431" s="22" t="str">
        <f t="shared" si="34"/>
        <v>Juin</v>
      </c>
      <c r="P431" s="441"/>
      <c r="Q431" s="441"/>
    </row>
    <row r="432" spans="1:17" ht="18.75">
      <c r="A432" s="17">
        <v>425</v>
      </c>
      <c r="B432" s="432" t="s">
        <v>514</v>
      </c>
      <c r="C432" s="432" t="s">
        <v>515</v>
      </c>
      <c r="D432" s="18">
        <v>9.25</v>
      </c>
      <c r="E432" s="27"/>
      <c r="F432" s="28"/>
      <c r="G432" s="379">
        <f t="shared" si="30"/>
        <v>3.0833333333333335</v>
      </c>
      <c r="H432" s="380">
        <f t="shared" si="31"/>
        <v>9.25</v>
      </c>
      <c r="I432" s="386"/>
      <c r="J432" s="379">
        <f t="shared" si="32"/>
        <v>9.25</v>
      </c>
      <c r="K432" s="387"/>
      <c r="L432" s="383">
        <f t="shared" si="33"/>
        <v>9.25</v>
      </c>
      <c r="M432" s="378"/>
      <c r="N432" s="22" t="str">
        <f t="shared" si="34"/>
        <v>Juin</v>
      </c>
      <c r="P432" s="441"/>
      <c r="Q432" s="441"/>
    </row>
    <row r="433" spans="1:17" ht="18.75">
      <c r="A433" s="17">
        <v>426</v>
      </c>
      <c r="B433" s="413" t="s">
        <v>1042</v>
      </c>
      <c r="C433" s="413" t="s">
        <v>101</v>
      </c>
      <c r="D433" s="25">
        <v>4.25</v>
      </c>
      <c r="E433" s="27"/>
      <c r="F433" s="28"/>
      <c r="G433" s="379">
        <f t="shared" si="30"/>
        <v>1.4166666666666667</v>
      </c>
      <c r="H433" s="380">
        <f t="shared" si="31"/>
        <v>4.25</v>
      </c>
      <c r="I433" s="386"/>
      <c r="J433" s="379">
        <f t="shared" si="32"/>
        <v>4.25</v>
      </c>
      <c r="K433" s="387"/>
      <c r="L433" s="383">
        <f t="shared" si="33"/>
        <v>4.25</v>
      </c>
      <c r="M433" s="378"/>
      <c r="N433" s="22" t="str">
        <f t="shared" si="34"/>
        <v>Juin</v>
      </c>
      <c r="P433" s="441"/>
      <c r="Q433" s="441"/>
    </row>
    <row r="434" spans="1:17" ht="18.75">
      <c r="A434" s="17">
        <v>427</v>
      </c>
      <c r="B434" s="413" t="s">
        <v>516</v>
      </c>
      <c r="C434" s="413" t="s">
        <v>996</v>
      </c>
      <c r="D434" s="18">
        <v>16.25</v>
      </c>
      <c r="E434" s="27"/>
      <c r="F434" s="28"/>
      <c r="G434" s="379">
        <f t="shared" si="30"/>
        <v>5.416666666666667</v>
      </c>
      <c r="H434" s="380">
        <f t="shared" si="31"/>
        <v>16.25</v>
      </c>
      <c r="I434" s="386"/>
      <c r="J434" s="379">
        <f t="shared" si="32"/>
        <v>16.25</v>
      </c>
      <c r="K434" s="387"/>
      <c r="L434" s="383">
        <f t="shared" si="33"/>
        <v>16.25</v>
      </c>
      <c r="M434" s="378"/>
      <c r="N434" s="22" t="str">
        <f t="shared" si="34"/>
        <v>Juin</v>
      </c>
      <c r="P434" s="441"/>
      <c r="Q434" s="441"/>
    </row>
    <row r="435" spans="1:17" ht="18.75">
      <c r="A435" s="17">
        <v>428</v>
      </c>
      <c r="B435" s="413" t="s">
        <v>517</v>
      </c>
      <c r="C435" s="413" t="s">
        <v>72</v>
      </c>
      <c r="D435" s="25">
        <v>16.5</v>
      </c>
      <c r="E435" s="27"/>
      <c r="F435" s="28"/>
      <c r="G435" s="379">
        <f t="shared" si="30"/>
        <v>5.5</v>
      </c>
      <c r="H435" s="380">
        <f t="shared" si="31"/>
        <v>16.5</v>
      </c>
      <c r="I435" s="386"/>
      <c r="J435" s="379">
        <f t="shared" si="32"/>
        <v>16.5</v>
      </c>
      <c r="K435" s="387"/>
      <c r="L435" s="383">
        <f t="shared" si="33"/>
        <v>16.5</v>
      </c>
      <c r="M435" s="378"/>
      <c r="N435" s="22" t="str">
        <f t="shared" si="34"/>
        <v>Juin</v>
      </c>
      <c r="P435" s="441"/>
      <c r="Q435" s="441"/>
    </row>
    <row r="436" spans="1:17" ht="18.75">
      <c r="A436" s="17">
        <v>429</v>
      </c>
      <c r="B436" s="413" t="s">
        <v>518</v>
      </c>
      <c r="C436" s="413" t="s">
        <v>1043</v>
      </c>
      <c r="D436" s="18">
        <v>14</v>
      </c>
      <c r="E436" s="27"/>
      <c r="F436" s="28"/>
      <c r="G436" s="379">
        <f t="shared" si="30"/>
        <v>4.666666666666667</v>
      </c>
      <c r="H436" s="380">
        <f t="shared" si="31"/>
        <v>14</v>
      </c>
      <c r="I436" s="386"/>
      <c r="J436" s="379">
        <f t="shared" si="32"/>
        <v>14</v>
      </c>
      <c r="K436" s="387"/>
      <c r="L436" s="383">
        <f t="shared" si="33"/>
        <v>14</v>
      </c>
      <c r="M436" s="377"/>
      <c r="N436" s="22" t="str">
        <f t="shared" si="34"/>
        <v>Juin</v>
      </c>
      <c r="P436" s="441"/>
      <c r="Q436" s="441"/>
    </row>
    <row r="437" spans="1:17" ht="18.75">
      <c r="A437" s="17">
        <v>430</v>
      </c>
      <c r="B437" s="432" t="s">
        <v>518</v>
      </c>
      <c r="C437" s="432" t="s">
        <v>519</v>
      </c>
      <c r="D437" s="18">
        <v>9.25</v>
      </c>
      <c r="E437" s="27"/>
      <c r="F437" s="28"/>
      <c r="G437" s="379">
        <f t="shared" si="30"/>
        <v>3.0833333333333335</v>
      </c>
      <c r="H437" s="380">
        <f t="shared" si="31"/>
        <v>9.25</v>
      </c>
      <c r="I437" s="386"/>
      <c r="J437" s="379">
        <f t="shared" si="32"/>
        <v>9.25</v>
      </c>
      <c r="K437" s="387"/>
      <c r="L437" s="383">
        <f t="shared" si="33"/>
        <v>9.25</v>
      </c>
      <c r="M437" s="377"/>
      <c r="N437" s="22" t="str">
        <f t="shared" si="34"/>
        <v>Juin</v>
      </c>
      <c r="P437" s="441"/>
      <c r="Q437" s="441"/>
    </row>
    <row r="438" spans="1:17" ht="18.75">
      <c r="A438" s="17">
        <v>431</v>
      </c>
      <c r="B438" s="413" t="s">
        <v>520</v>
      </c>
      <c r="C438" s="413" t="s">
        <v>777</v>
      </c>
      <c r="D438" s="18">
        <v>10.5</v>
      </c>
      <c r="E438" s="27"/>
      <c r="F438" s="28"/>
      <c r="G438" s="379">
        <f t="shared" si="30"/>
        <v>3.5</v>
      </c>
      <c r="H438" s="380">
        <f t="shared" si="31"/>
        <v>10.5</v>
      </c>
      <c r="I438" s="386"/>
      <c r="J438" s="379">
        <f t="shared" si="32"/>
        <v>10.5</v>
      </c>
      <c r="K438" s="387"/>
      <c r="L438" s="383">
        <f t="shared" si="33"/>
        <v>10.5</v>
      </c>
      <c r="M438" s="377"/>
      <c r="N438" s="22" t="str">
        <f t="shared" si="34"/>
        <v>Juin</v>
      </c>
      <c r="P438" s="441"/>
      <c r="Q438" s="441"/>
    </row>
    <row r="439" spans="1:17" ht="18.75">
      <c r="A439" s="17">
        <v>432</v>
      </c>
      <c r="B439" s="417" t="s">
        <v>521</v>
      </c>
      <c r="C439" s="417" t="s">
        <v>1044</v>
      </c>
      <c r="D439" s="355"/>
      <c r="E439" s="27"/>
      <c r="F439" s="28"/>
      <c r="G439" s="379">
        <f t="shared" si="30"/>
        <v>10</v>
      </c>
      <c r="H439" s="380">
        <f t="shared" si="31"/>
        <v>30</v>
      </c>
      <c r="I439" s="386"/>
      <c r="J439" s="379">
        <f t="shared" si="32"/>
        <v>30</v>
      </c>
      <c r="K439" s="387"/>
      <c r="L439" s="383">
        <f t="shared" si="33"/>
        <v>30</v>
      </c>
      <c r="M439" s="377">
        <v>30</v>
      </c>
      <c r="N439" s="22" t="str">
        <f t="shared" si="34"/>
        <v>Juin</v>
      </c>
      <c r="P439" s="232"/>
      <c r="Q439" s="232"/>
    </row>
    <row r="440" spans="1:17" ht="18.75">
      <c r="A440" s="17">
        <v>433</v>
      </c>
      <c r="B440" s="432" t="s">
        <v>522</v>
      </c>
      <c r="C440" s="432" t="s">
        <v>523</v>
      </c>
      <c r="D440" s="18">
        <v>3</v>
      </c>
      <c r="E440" s="27"/>
      <c r="F440" s="28"/>
      <c r="G440" s="379">
        <f t="shared" si="30"/>
        <v>1</v>
      </c>
      <c r="H440" s="380">
        <f t="shared" si="31"/>
        <v>3</v>
      </c>
      <c r="I440" s="386"/>
      <c r="J440" s="379">
        <f t="shared" si="32"/>
        <v>3</v>
      </c>
      <c r="K440" s="387"/>
      <c r="L440" s="383">
        <f t="shared" si="33"/>
        <v>3</v>
      </c>
      <c r="M440" s="377"/>
      <c r="N440" s="22" t="str">
        <f t="shared" si="34"/>
        <v>Juin</v>
      </c>
      <c r="P440" s="441"/>
      <c r="Q440" s="441"/>
    </row>
    <row r="441" spans="1:17" ht="18.75">
      <c r="A441" s="17">
        <v>434</v>
      </c>
      <c r="B441" s="419" t="s">
        <v>1045</v>
      </c>
      <c r="C441" s="419" t="s">
        <v>1046</v>
      </c>
      <c r="D441" s="18">
        <v>9.25</v>
      </c>
      <c r="E441" s="27"/>
      <c r="F441" s="28"/>
      <c r="G441" s="379">
        <f t="shared" si="30"/>
        <v>3.0833333333333335</v>
      </c>
      <c r="H441" s="380">
        <f t="shared" si="31"/>
        <v>9.25</v>
      </c>
      <c r="I441" s="386"/>
      <c r="J441" s="379">
        <f t="shared" si="32"/>
        <v>9.25</v>
      </c>
      <c r="K441" s="387"/>
      <c r="L441" s="383">
        <f t="shared" si="33"/>
        <v>9.25</v>
      </c>
      <c r="M441" s="377"/>
      <c r="N441" s="22" t="str">
        <f t="shared" si="34"/>
        <v>Juin</v>
      </c>
      <c r="P441" s="443"/>
      <c r="Q441" s="443"/>
    </row>
    <row r="442" spans="1:17" ht="18.75">
      <c r="A442" s="17">
        <v>435</v>
      </c>
      <c r="B442" s="413" t="s">
        <v>524</v>
      </c>
      <c r="C442" s="413" t="s">
        <v>325</v>
      </c>
      <c r="D442" s="18">
        <v>15.75</v>
      </c>
      <c r="E442" s="27"/>
      <c r="F442" s="28"/>
      <c r="G442" s="379">
        <f t="shared" si="30"/>
        <v>5.25</v>
      </c>
      <c r="H442" s="380">
        <f t="shared" si="31"/>
        <v>15.75</v>
      </c>
      <c r="I442" s="386"/>
      <c r="J442" s="379">
        <f t="shared" si="32"/>
        <v>15.75</v>
      </c>
      <c r="K442" s="387"/>
      <c r="L442" s="383">
        <f t="shared" si="33"/>
        <v>15.75</v>
      </c>
      <c r="M442" s="377"/>
      <c r="N442" s="22" t="str">
        <f t="shared" si="34"/>
        <v>Juin</v>
      </c>
      <c r="P442" s="441"/>
      <c r="Q442" s="441"/>
    </row>
    <row r="443" spans="1:17" ht="18.75">
      <c r="A443" s="17">
        <v>436</v>
      </c>
      <c r="B443" s="413" t="s">
        <v>525</v>
      </c>
      <c r="C443" s="413" t="s">
        <v>372</v>
      </c>
      <c r="D443" s="18">
        <v>4</v>
      </c>
      <c r="E443" s="27"/>
      <c r="F443" s="28"/>
      <c r="G443" s="379">
        <f t="shared" si="30"/>
        <v>1.3333333333333333</v>
      </c>
      <c r="H443" s="380">
        <f t="shared" si="31"/>
        <v>4</v>
      </c>
      <c r="I443" s="386"/>
      <c r="J443" s="379">
        <f t="shared" si="32"/>
        <v>4</v>
      </c>
      <c r="K443" s="387"/>
      <c r="L443" s="383">
        <f t="shared" si="33"/>
        <v>4</v>
      </c>
      <c r="M443" s="377"/>
      <c r="N443" s="22" t="str">
        <f t="shared" si="34"/>
        <v>Juin</v>
      </c>
      <c r="P443" s="441"/>
      <c r="Q443" s="441"/>
    </row>
    <row r="444" spans="1:17" ht="18.75">
      <c r="A444" s="17">
        <v>437</v>
      </c>
      <c r="B444" s="413" t="s">
        <v>526</v>
      </c>
      <c r="C444" s="413" t="s">
        <v>1047</v>
      </c>
      <c r="D444" s="18">
        <v>6.25</v>
      </c>
      <c r="E444" s="27"/>
      <c r="F444" s="28"/>
      <c r="G444" s="379">
        <f t="shared" si="30"/>
        <v>2.0833333333333335</v>
      </c>
      <c r="H444" s="380">
        <f t="shared" si="31"/>
        <v>6.25</v>
      </c>
      <c r="I444" s="386"/>
      <c r="J444" s="379">
        <f t="shared" si="32"/>
        <v>6.25</v>
      </c>
      <c r="K444" s="387"/>
      <c r="L444" s="383">
        <f t="shared" si="33"/>
        <v>6.25</v>
      </c>
      <c r="M444" s="377"/>
      <c r="N444" s="22" t="str">
        <f t="shared" si="34"/>
        <v>Juin</v>
      </c>
      <c r="P444" s="441"/>
      <c r="Q444" s="441"/>
    </row>
    <row r="445" spans="1:17" ht="18.75">
      <c r="A445" s="17">
        <v>438</v>
      </c>
      <c r="B445" s="413" t="s">
        <v>527</v>
      </c>
      <c r="C445" s="413" t="s">
        <v>528</v>
      </c>
      <c r="D445" s="18">
        <v>16.25</v>
      </c>
      <c r="E445" s="27"/>
      <c r="F445" s="28"/>
      <c r="G445" s="379">
        <f t="shared" si="30"/>
        <v>5.416666666666667</v>
      </c>
      <c r="H445" s="380">
        <f t="shared" si="31"/>
        <v>16.25</v>
      </c>
      <c r="I445" s="386"/>
      <c r="J445" s="379">
        <f t="shared" si="32"/>
        <v>16.25</v>
      </c>
      <c r="K445" s="387"/>
      <c r="L445" s="383">
        <f t="shared" si="33"/>
        <v>16.25</v>
      </c>
      <c r="M445" s="377"/>
      <c r="N445" s="22" t="str">
        <f t="shared" si="34"/>
        <v>Juin</v>
      </c>
      <c r="P445" s="441"/>
      <c r="Q445" s="441"/>
    </row>
    <row r="446" spans="1:17" ht="18.75">
      <c r="A446" s="17">
        <v>439</v>
      </c>
      <c r="B446" s="438" t="s">
        <v>527</v>
      </c>
      <c r="C446" s="438" t="s">
        <v>1048</v>
      </c>
      <c r="D446" s="355"/>
      <c r="E446" s="27"/>
      <c r="F446" s="28"/>
      <c r="G446" s="379">
        <f t="shared" si="30"/>
        <v>13.75</v>
      </c>
      <c r="H446" s="380">
        <f t="shared" si="31"/>
        <v>41.25</v>
      </c>
      <c r="I446" s="386"/>
      <c r="J446" s="379">
        <f t="shared" si="32"/>
        <v>41.25</v>
      </c>
      <c r="K446" s="387"/>
      <c r="L446" s="383">
        <f t="shared" si="33"/>
        <v>41.25</v>
      </c>
      <c r="M446" s="377">
        <v>41.25</v>
      </c>
      <c r="N446" s="22" t="str">
        <f t="shared" si="34"/>
        <v>Juin</v>
      </c>
      <c r="P446" s="448"/>
      <c r="Q446" s="448"/>
    </row>
    <row r="447" spans="1:17" ht="18.75">
      <c r="A447" s="17">
        <v>440</v>
      </c>
      <c r="B447" s="413" t="s">
        <v>530</v>
      </c>
      <c r="C447" s="413" t="s">
        <v>1049</v>
      </c>
      <c r="D447" s="25">
        <v>16.5</v>
      </c>
      <c r="E447" s="27"/>
      <c r="F447" s="28"/>
      <c r="G447" s="379">
        <f t="shared" si="30"/>
        <v>5.5</v>
      </c>
      <c r="H447" s="380">
        <f t="shared" si="31"/>
        <v>16.5</v>
      </c>
      <c r="I447" s="386"/>
      <c r="J447" s="379">
        <f t="shared" si="32"/>
        <v>16.5</v>
      </c>
      <c r="K447" s="387"/>
      <c r="L447" s="383">
        <f t="shared" si="33"/>
        <v>16.5</v>
      </c>
      <c r="M447" s="377"/>
      <c r="N447" s="22" t="str">
        <f t="shared" si="34"/>
        <v>Juin</v>
      </c>
      <c r="P447" s="441"/>
      <c r="Q447" s="441"/>
    </row>
    <row r="448" spans="1:17" ht="18.75">
      <c r="A448" s="17">
        <v>441</v>
      </c>
      <c r="B448" s="446" t="s">
        <v>531</v>
      </c>
      <c r="C448" s="446" t="s">
        <v>721</v>
      </c>
      <c r="D448" s="18">
        <v>11.5</v>
      </c>
      <c r="E448" s="27"/>
      <c r="F448" s="28"/>
      <c r="G448" s="379">
        <f t="shared" si="30"/>
        <v>3.8333333333333335</v>
      </c>
      <c r="H448" s="380">
        <f t="shared" si="31"/>
        <v>11.5</v>
      </c>
      <c r="I448" s="386"/>
      <c r="J448" s="379">
        <f t="shared" si="32"/>
        <v>11.5</v>
      </c>
      <c r="K448" s="387"/>
      <c r="L448" s="383">
        <f t="shared" si="33"/>
        <v>11.5</v>
      </c>
      <c r="M448" s="377"/>
      <c r="N448" s="22" t="str">
        <f t="shared" si="34"/>
        <v>Juin</v>
      </c>
    </row>
    <row r="449" spans="1:14" ht="18.75">
      <c r="A449" s="17">
        <v>442</v>
      </c>
      <c r="B449" s="413" t="s">
        <v>1050</v>
      </c>
      <c r="C449" s="413" t="s">
        <v>850</v>
      </c>
      <c r="D449" s="18">
        <v>9</v>
      </c>
      <c r="E449" s="27"/>
      <c r="F449" s="28"/>
      <c r="G449" s="379">
        <f t="shared" si="30"/>
        <v>3</v>
      </c>
      <c r="H449" s="380">
        <f t="shared" si="31"/>
        <v>9</v>
      </c>
      <c r="I449" s="386"/>
      <c r="J449" s="379">
        <f t="shared" si="32"/>
        <v>9</v>
      </c>
      <c r="K449" s="387"/>
      <c r="L449" s="383">
        <f t="shared" si="33"/>
        <v>9</v>
      </c>
      <c r="M449" s="377"/>
      <c r="N449" s="22" t="str">
        <f t="shared" si="34"/>
        <v>Juin</v>
      </c>
    </row>
    <row r="450" spans="1:14" ht="18.75">
      <c r="A450" s="17">
        <v>443</v>
      </c>
      <c r="B450" s="419" t="s">
        <v>790</v>
      </c>
      <c r="C450" s="419" t="s">
        <v>1051</v>
      </c>
      <c r="D450" s="18">
        <v>10.25</v>
      </c>
      <c r="E450" s="27"/>
      <c r="F450" s="28"/>
      <c r="G450" s="379">
        <f t="shared" si="30"/>
        <v>3.4166666666666665</v>
      </c>
      <c r="H450" s="380">
        <f t="shared" si="31"/>
        <v>10.25</v>
      </c>
      <c r="I450" s="386"/>
      <c r="J450" s="379">
        <f t="shared" si="32"/>
        <v>10.25</v>
      </c>
      <c r="K450" s="387"/>
      <c r="L450" s="383">
        <f t="shared" si="33"/>
        <v>10.25</v>
      </c>
      <c r="M450" s="377"/>
      <c r="N450" s="22" t="str">
        <f t="shared" si="34"/>
        <v>Juin</v>
      </c>
    </row>
    <row r="451" spans="1:14" ht="18.75">
      <c r="A451" s="17">
        <v>444</v>
      </c>
      <c r="B451" s="417" t="s">
        <v>790</v>
      </c>
      <c r="C451" s="417" t="s">
        <v>1052</v>
      </c>
      <c r="D451" s="355"/>
      <c r="E451" s="27"/>
      <c r="F451" s="28"/>
      <c r="G451" s="379">
        <f t="shared" si="30"/>
        <v>14</v>
      </c>
      <c r="H451" s="380">
        <f t="shared" si="31"/>
        <v>42</v>
      </c>
      <c r="I451" s="386"/>
      <c r="J451" s="379">
        <f t="shared" si="32"/>
        <v>42</v>
      </c>
      <c r="K451" s="387"/>
      <c r="L451" s="383">
        <f t="shared" si="33"/>
        <v>42</v>
      </c>
      <c r="M451" s="377">
        <v>42</v>
      </c>
      <c r="N451" s="22" t="str">
        <f t="shared" si="34"/>
        <v>Juin</v>
      </c>
    </row>
    <row r="452" spans="1:14" ht="18.75">
      <c r="A452" s="17">
        <v>445</v>
      </c>
      <c r="B452" s="413" t="s">
        <v>532</v>
      </c>
      <c r="C452" s="413" t="s">
        <v>1053</v>
      </c>
      <c r="D452" s="18">
        <v>3.75</v>
      </c>
      <c r="E452" s="27"/>
      <c r="F452" s="28"/>
      <c r="G452" s="379">
        <f t="shared" si="30"/>
        <v>1.25</v>
      </c>
      <c r="H452" s="380">
        <f t="shared" si="31"/>
        <v>3.75</v>
      </c>
      <c r="I452" s="386"/>
      <c r="J452" s="379">
        <f t="shared" si="32"/>
        <v>3.75</v>
      </c>
      <c r="K452" s="387"/>
      <c r="L452" s="383">
        <f t="shared" si="33"/>
        <v>3.75</v>
      </c>
      <c r="M452" s="377"/>
      <c r="N452" s="22" t="str">
        <f t="shared" si="34"/>
        <v>Juin</v>
      </c>
    </row>
    <row r="453" spans="1:14" ht="18.75">
      <c r="A453" s="17">
        <v>446</v>
      </c>
      <c r="B453" s="419" t="s">
        <v>532</v>
      </c>
      <c r="C453" s="419" t="s">
        <v>533</v>
      </c>
      <c r="D453" s="18">
        <v>6.5</v>
      </c>
      <c r="E453" s="27"/>
      <c r="F453" s="28"/>
      <c r="G453" s="379">
        <f t="shared" si="30"/>
        <v>2.1666666666666665</v>
      </c>
      <c r="H453" s="380">
        <f t="shared" si="31"/>
        <v>6.5</v>
      </c>
      <c r="I453" s="386"/>
      <c r="J453" s="379">
        <f t="shared" si="32"/>
        <v>6.5</v>
      </c>
      <c r="K453" s="387"/>
      <c r="L453" s="383">
        <f t="shared" si="33"/>
        <v>6.5</v>
      </c>
      <c r="M453" s="377"/>
      <c r="N453" s="22" t="str">
        <f t="shared" si="34"/>
        <v>Juin</v>
      </c>
    </row>
    <row r="454" spans="1:14" ht="18.75">
      <c r="A454" s="17">
        <v>447</v>
      </c>
      <c r="B454" s="425" t="s">
        <v>532</v>
      </c>
      <c r="C454" s="425" t="s">
        <v>1054</v>
      </c>
      <c r="D454" s="18">
        <v>7.5</v>
      </c>
      <c r="E454" s="27"/>
      <c r="F454" s="28"/>
      <c r="G454" s="379">
        <f t="shared" si="30"/>
        <v>2.5</v>
      </c>
      <c r="H454" s="380">
        <f t="shared" si="31"/>
        <v>7.5</v>
      </c>
      <c r="I454" s="386"/>
      <c r="J454" s="379">
        <f t="shared" si="32"/>
        <v>7.5</v>
      </c>
      <c r="K454" s="387"/>
      <c r="L454" s="383">
        <f t="shared" si="33"/>
        <v>7.5</v>
      </c>
      <c r="M454" s="377"/>
      <c r="N454" s="22" t="str">
        <f t="shared" si="34"/>
        <v>Juin</v>
      </c>
    </row>
    <row r="455" spans="1:14" ht="18.75">
      <c r="A455" s="17">
        <v>448</v>
      </c>
      <c r="B455" s="413" t="s">
        <v>534</v>
      </c>
      <c r="C455" s="413" t="s">
        <v>535</v>
      </c>
      <c r="D455" s="25">
        <v>16.5</v>
      </c>
      <c r="E455" s="27"/>
      <c r="F455" s="28"/>
      <c r="G455" s="379">
        <f t="shared" si="30"/>
        <v>5.5</v>
      </c>
      <c r="H455" s="380">
        <f t="shared" si="31"/>
        <v>16.5</v>
      </c>
      <c r="I455" s="386"/>
      <c r="J455" s="379">
        <f t="shared" si="32"/>
        <v>16.5</v>
      </c>
      <c r="K455" s="387"/>
      <c r="L455" s="383">
        <f t="shared" si="33"/>
        <v>16.5</v>
      </c>
      <c r="M455" s="377"/>
      <c r="N455" s="22" t="str">
        <f t="shared" si="34"/>
        <v>Juin</v>
      </c>
    </row>
    <row r="456" spans="1:14" ht="18.75">
      <c r="A456" s="17">
        <v>449</v>
      </c>
      <c r="B456" s="413" t="s">
        <v>536</v>
      </c>
      <c r="C456" s="413" t="s">
        <v>322</v>
      </c>
      <c r="D456" s="25">
        <v>17.75</v>
      </c>
      <c r="E456" s="27"/>
      <c r="F456" s="28"/>
      <c r="G456" s="379">
        <f t="shared" ref="G456:G457" si="35">IF(AND(D456=0,E456=0,F456=0),M456/3,(D456+E456+F456)/3)</f>
        <v>5.916666666666667</v>
      </c>
      <c r="H456" s="380">
        <f t="shared" ref="H456:H457" si="36">G456*3</f>
        <v>17.75</v>
      </c>
      <c r="I456" s="386"/>
      <c r="J456" s="379">
        <f t="shared" ref="J456:J457" si="37">MAX(H456,I456*3)</f>
        <v>17.75</v>
      </c>
      <c r="K456" s="387"/>
      <c r="L456" s="383">
        <f t="shared" ref="L456:L457" si="38">MAX(J456,K456*3)</f>
        <v>17.75</v>
      </c>
      <c r="M456" s="377"/>
      <c r="N456" s="22" t="str">
        <f t="shared" ref="N456:N457" si="39">IF(ISBLANK(K456),IF(ISBLANK(I456),"Juin","Synthèse"),"Rattrapage")</f>
        <v>Juin</v>
      </c>
    </row>
    <row r="457" spans="1:14" ht="18.75">
      <c r="A457" s="17">
        <v>450</v>
      </c>
      <c r="B457" s="413" t="s">
        <v>537</v>
      </c>
      <c r="C457" s="413" t="s">
        <v>1055</v>
      </c>
      <c r="D457" s="25">
        <v>17.25</v>
      </c>
      <c r="E457" s="19"/>
      <c r="F457" s="20"/>
      <c r="G457" s="379">
        <f t="shared" si="35"/>
        <v>5.75</v>
      </c>
      <c r="H457" s="380">
        <f t="shared" si="36"/>
        <v>17.25</v>
      </c>
      <c r="I457" s="385"/>
      <c r="J457" s="379">
        <f t="shared" si="37"/>
        <v>17.25</v>
      </c>
      <c r="K457" s="382"/>
      <c r="L457" s="383">
        <f t="shared" si="38"/>
        <v>17.25</v>
      </c>
      <c r="M457" s="377"/>
      <c r="N457" s="22" t="str">
        <f t="shared" si="39"/>
        <v>Juin</v>
      </c>
    </row>
    <row r="458" spans="1:14">
      <c r="D458" s="354">
        <f>COUNTA(D8:D457)</f>
        <v>412</v>
      </c>
    </row>
  </sheetData>
  <conditionalFormatting sqref="N8:N457">
    <cfRule type="cellIs" dxfId="67" priority="2" operator="equal">
      <formula>"Juin"</formula>
    </cfRule>
    <cfRule type="cellIs" dxfId="66" priority="3" operator="equal">
      <formula>"Rattrapage"</formula>
    </cfRule>
    <cfRule type="cellIs" dxfId="65" priority="4" operator="equal">
      <formula>"Juin"</formula>
    </cfRule>
    <cfRule type="cellIs" dxfId="64" priority="5" operator="equal">
      <formula>"Synthèse"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K603"/>
  <sheetViews>
    <sheetView workbookViewId="0">
      <selection activeCell="B8" sqref="B8:C457"/>
    </sheetView>
  </sheetViews>
  <sheetFormatPr baseColWidth="10" defaultRowHeight="15"/>
  <cols>
    <col min="1" max="1" width="5.5703125" style="29" customWidth="1"/>
    <col min="2" max="2" width="22.5703125" customWidth="1"/>
    <col min="3" max="3" width="21.5703125" customWidth="1"/>
    <col min="4" max="4" width="9.85546875" style="30" bestFit="1" customWidth="1"/>
    <col min="5" max="5" width="6.5703125" style="30" customWidth="1"/>
    <col min="6" max="6" width="7" customWidth="1"/>
    <col min="7" max="7" width="6.140625" style="246" customWidth="1"/>
    <col min="8" max="8" width="5.85546875" style="246" customWidth="1"/>
    <col min="9" max="9" width="6.140625" style="246" customWidth="1"/>
    <col min="10" max="10" width="6" style="246" customWidth="1"/>
    <col min="11" max="11" width="6.7109375" style="246" customWidth="1"/>
    <col min="12" max="12" width="7.140625" style="30" customWidth="1"/>
    <col min="13" max="13" width="8" bestFit="1" customWidth="1"/>
    <col min="14" max="14" width="8" style="30" customWidth="1"/>
    <col min="15" max="15" width="12.7109375" style="246" customWidth="1"/>
    <col min="16" max="16" width="10.42578125" style="30" customWidth="1"/>
    <col min="17" max="22" width="3" style="246" bestFit="1" customWidth="1"/>
    <col min="23" max="23" width="3.28515625" style="246" bestFit="1" customWidth="1"/>
    <col min="24" max="25" width="3" style="246" bestFit="1" customWidth="1"/>
    <col min="26" max="34" width="9.140625" style="247" bestFit="1" customWidth="1"/>
    <col min="35" max="35" width="11.42578125" style="248"/>
  </cols>
  <sheetData>
    <row r="1" spans="1:37" ht="20.25">
      <c r="F1" s="243"/>
      <c r="G1" s="244"/>
      <c r="H1" s="244" t="s">
        <v>0</v>
      </c>
      <c r="I1" s="245"/>
      <c r="J1" s="245"/>
      <c r="AI1"/>
      <c r="AK1" s="248"/>
    </row>
    <row r="2" spans="1:37" ht="20.25">
      <c r="F2" s="243"/>
      <c r="G2" s="244"/>
      <c r="H2" s="244" t="s">
        <v>1</v>
      </c>
      <c r="I2" s="245"/>
      <c r="J2" s="245"/>
      <c r="AI2"/>
      <c r="AK2" s="248"/>
    </row>
    <row r="3" spans="1:37" ht="20.25">
      <c r="F3" s="243"/>
      <c r="G3" s="244"/>
      <c r="H3" s="244" t="s">
        <v>539</v>
      </c>
      <c r="I3" s="245"/>
      <c r="J3" s="245"/>
      <c r="AI3"/>
      <c r="AK3" s="248"/>
    </row>
    <row r="4" spans="1:37" ht="20.25">
      <c r="H4" s="249" t="s">
        <v>563</v>
      </c>
      <c r="O4" s="250"/>
      <c r="AI4"/>
      <c r="AK4" s="248"/>
    </row>
    <row r="5" spans="1:37" ht="26.25">
      <c r="E5" s="251" t="s">
        <v>808</v>
      </c>
      <c r="F5" s="246"/>
      <c r="K5" s="30"/>
      <c r="L5"/>
      <c r="M5" s="30"/>
      <c r="AI5"/>
      <c r="AK5" s="248"/>
    </row>
    <row r="6" spans="1:37" ht="26.25">
      <c r="E6" s="251"/>
      <c r="F6" s="246"/>
      <c r="K6" s="30"/>
      <c r="L6"/>
      <c r="M6" s="30"/>
      <c r="AI6"/>
      <c r="AK6" s="143"/>
    </row>
    <row r="7" spans="1:37" s="261" customFormat="1" ht="72" customHeight="1">
      <c r="A7" s="252" t="s">
        <v>6</v>
      </c>
      <c r="B7" s="253" t="s">
        <v>7</v>
      </c>
      <c r="C7" s="253" t="s">
        <v>8</v>
      </c>
      <c r="D7" s="254" t="s">
        <v>538</v>
      </c>
      <c r="E7" s="254" t="s">
        <v>564</v>
      </c>
      <c r="F7" s="254" t="s">
        <v>565</v>
      </c>
      <c r="G7" s="254" t="s">
        <v>566</v>
      </c>
      <c r="H7" s="254" t="s">
        <v>567</v>
      </c>
      <c r="I7" s="254" t="s">
        <v>568</v>
      </c>
      <c r="J7" s="254" t="s">
        <v>569</v>
      </c>
      <c r="K7" s="254" t="s">
        <v>570</v>
      </c>
      <c r="L7" s="254" t="s">
        <v>571</v>
      </c>
      <c r="M7" s="255" t="s">
        <v>572</v>
      </c>
      <c r="N7" s="256" t="s">
        <v>573</v>
      </c>
      <c r="O7" s="256" t="s">
        <v>574</v>
      </c>
      <c r="P7" s="256" t="s">
        <v>575</v>
      </c>
      <c r="Q7" s="257" t="s">
        <v>576</v>
      </c>
      <c r="R7" s="257" t="s">
        <v>564</v>
      </c>
      <c r="S7" s="257" t="s">
        <v>565</v>
      </c>
      <c r="T7" s="257" t="s">
        <v>566</v>
      </c>
      <c r="U7" s="257" t="s">
        <v>567</v>
      </c>
      <c r="V7" s="257" t="s">
        <v>568</v>
      </c>
      <c r="W7" s="257" t="s">
        <v>569</v>
      </c>
      <c r="X7" s="257" t="s">
        <v>570</v>
      </c>
      <c r="Y7" s="257" t="s">
        <v>571</v>
      </c>
      <c r="Z7" s="258" t="s">
        <v>576</v>
      </c>
      <c r="AA7" s="258" t="s">
        <v>564</v>
      </c>
      <c r="AB7" s="258" t="s">
        <v>565</v>
      </c>
      <c r="AC7" s="258" t="s">
        <v>566</v>
      </c>
      <c r="AD7" s="258" t="s">
        <v>567</v>
      </c>
      <c r="AE7" s="258" t="s">
        <v>568</v>
      </c>
      <c r="AF7" s="258" t="s">
        <v>569</v>
      </c>
      <c r="AG7" s="258" t="s">
        <v>570</v>
      </c>
      <c r="AH7" s="259" t="s">
        <v>571</v>
      </c>
      <c r="AI7" s="260"/>
    </row>
    <row r="8" spans="1:37" ht="16.5">
      <c r="A8" s="79">
        <v>1</v>
      </c>
      <c r="B8" s="411" t="s">
        <v>19</v>
      </c>
      <c r="C8" s="411" t="s">
        <v>20</v>
      </c>
      <c r="D8" s="117">
        <f>ANATOMIE3!H8</f>
        <v>6.75</v>
      </c>
      <c r="E8" s="117">
        <f>'PHYSIO-REP 3'!H8</f>
        <v>5.75</v>
      </c>
      <c r="F8" s="117">
        <f>'ZOOTECHINE 3'!H8</f>
        <v>3</v>
      </c>
      <c r="G8" s="226">
        <f>'PHARMACOLOGIE 3'!H8</f>
        <v>3</v>
      </c>
      <c r="H8" s="226">
        <f>'MICROBIOLOGIE 3'!H8</f>
        <v>5.75</v>
      </c>
      <c r="I8" s="226">
        <f>'PARASITOLOGIE 2'!H8</f>
        <v>4.666666666666667</v>
      </c>
      <c r="J8" s="226">
        <f>'PHYSIO-PATH 3'!H8</f>
        <v>2.5</v>
      </c>
      <c r="K8" s="226">
        <f>SEMIOLOGIE!H8</f>
        <v>8.75</v>
      </c>
      <c r="L8" s="117">
        <f>'ANA-PATH 2'!H8</f>
        <v>2.3333333333333335</v>
      </c>
      <c r="M8" s="124">
        <f t="shared" ref="M8" si="0">SUM(D8:L8)</f>
        <v>42.500000000000007</v>
      </c>
      <c r="N8" s="117">
        <f t="shared" ref="N8" si="1">M8/25</f>
        <v>1.7000000000000002</v>
      </c>
      <c r="O8" s="184" t="str">
        <f t="shared" ref="O8:O71" si="2">IF(OR(D8="exclus",E8="exclus",F8="exclus",G8="exclus",H8="exclus",I8="exclus",J8="exclus",K8="exclus",L8="exclus"),"exclus",IF(AND(SUM(Q8:Y8)=0,ROUND(N8,3)&gt;=10),"Admis","Ajournee"))</f>
        <v>Ajournee</v>
      </c>
      <c r="P8" s="184" t="str">
        <f t="shared" ref="P8:P71" si="3">IF(COUNTIF(Z8:AH8,"=Rattrapage")&gt;0,"Rattrapage",IF(COUNTIF(Z8:AH8,"=Synthèse")&gt;0,"Synthèse","juin"))</f>
        <v>juin</v>
      </c>
      <c r="Q8" s="262">
        <f t="shared" ref="Q8:U58" si="4">IF(D8&gt;=15,0,1)</f>
        <v>1</v>
      </c>
      <c r="R8" s="262">
        <f t="shared" si="4"/>
        <v>1</v>
      </c>
      <c r="S8" s="262">
        <f t="shared" si="4"/>
        <v>1</v>
      </c>
      <c r="T8" s="262">
        <f t="shared" si="4"/>
        <v>1</v>
      </c>
      <c r="U8" s="262">
        <f t="shared" si="4"/>
        <v>1</v>
      </c>
      <c r="V8" s="262">
        <f t="shared" ref="V8:V71" si="5">IF(I8&gt;=10,0,1)</f>
        <v>1</v>
      </c>
      <c r="W8" s="262">
        <f t="shared" ref="W8:X71" si="6">IF(J8&gt;=15,0,1)</f>
        <v>1</v>
      </c>
      <c r="X8" s="262">
        <f t="shared" si="6"/>
        <v>1</v>
      </c>
      <c r="Y8" s="262">
        <f t="shared" ref="Y8:Y71" si="7">IF(L8&gt;=10,0,1)</f>
        <v>1</v>
      </c>
      <c r="Z8" s="263" t="str">
        <f>ANATOMIE3!N8</f>
        <v>Juin</v>
      </c>
      <c r="AA8" s="263" t="str">
        <f>'PHYSIO-REP 3'!N8</f>
        <v>Juin</v>
      </c>
      <c r="AB8" s="263" t="str">
        <f>'ZOOTECHINE 3'!N8</f>
        <v>Juin</v>
      </c>
      <c r="AC8" s="263" t="str">
        <f>'PHARMACOLOGIE 3'!N8</f>
        <v>Juin</v>
      </c>
      <c r="AD8" s="263" t="str">
        <f>'MICROBIOLOGIE 3'!N8</f>
        <v>Juin</v>
      </c>
      <c r="AE8" s="263" t="str">
        <f>'PARASITOLOGIE 2'!N8</f>
        <v>Juin</v>
      </c>
      <c r="AF8" s="263" t="str">
        <f>'PHYSIO-PATH 3'!N8</f>
        <v>Juin</v>
      </c>
      <c r="AG8" s="263" t="str">
        <f>SEMIOLOGIE!N8</f>
        <v>Juin</v>
      </c>
      <c r="AH8" s="263" t="str">
        <f>'ANA-PATH 2'!N8</f>
        <v>Juin</v>
      </c>
    </row>
    <row r="9" spans="1:37" ht="16.5">
      <c r="A9" s="79">
        <v>2</v>
      </c>
      <c r="B9" s="412" t="s">
        <v>21</v>
      </c>
      <c r="C9" s="412" t="s">
        <v>20</v>
      </c>
      <c r="D9" s="117">
        <f>ANATOMIE3!H9</f>
        <v>13.25</v>
      </c>
      <c r="E9" s="117">
        <f>'PHYSIO-REP 3'!H9</f>
        <v>10.25</v>
      </c>
      <c r="F9" s="117">
        <f>'ZOOTECHINE 3'!H9</f>
        <v>10.5</v>
      </c>
      <c r="G9" s="226">
        <f>'PHARMACOLOGIE 3'!H9</f>
        <v>10</v>
      </c>
      <c r="H9" s="226">
        <f>'MICROBIOLOGIE 3'!H9</f>
        <v>9.25</v>
      </c>
      <c r="I9" s="226">
        <f>'PARASITOLOGIE 2'!H9</f>
        <v>8.6666666666666661</v>
      </c>
      <c r="J9" s="226">
        <f>'PHYSIO-PATH 3'!H9</f>
        <v>4</v>
      </c>
      <c r="K9" s="226">
        <f>SEMIOLOGIE!H9</f>
        <v>13.75</v>
      </c>
      <c r="L9" s="117">
        <f>'ANA-PATH 2'!H9</f>
        <v>4.666666666666667</v>
      </c>
      <c r="M9" s="124">
        <f t="shared" ref="M9:M72" si="8">SUM(D9:L9)</f>
        <v>84.333333333333329</v>
      </c>
      <c r="N9" s="117">
        <f t="shared" ref="N9:N72" si="9">M9/25</f>
        <v>3.3733333333333331</v>
      </c>
      <c r="O9" s="184" t="str">
        <f t="shared" si="2"/>
        <v>Ajournee</v>
      </c>
      <c r="P9" s="184" t="str">
        <f t="shared" si="3"/>
        <v>juin</v>
      </c>
      <c r="Q9" s="262">
        <f t="shared" si="4"/>
        <v>1</v>
      </c>
      <c r="R9" s="262">
        <f t="shared" si="4"/>
        <v>1</v>
      </c>
      <c r="S9" s="262">
        <f t="shared" si="4"/>
        <v>1</v>
      </c>
      <c r="T9" s="262">
        <f t="shared" si="4"/>
        <v>1</v>
      </c>
      <c r="U9" s="262">
        <f t="shared" si="4"/>
        <v>1</v>
      </c>
      <c r="V9" s="262">
        <f t="shared" si="5"/>
        <v>1</v>
      </c>
      <c r="W9" s="262">
        <f t="shared" si="6"/>
        <v>1</v>
      </c>
      <c r="X9" s="262">
        <f t="shared" si="6"/>
        <v>1</v>
      </c>
      <c r="Y9" s="262">
        <f t="shared" si="7"/>
        <v>1</v>
      </c>
      <c r="Z9" s="263" t="str">
        <f>ANATOMIE3!N9</f>
        <v>Juin</v>
      </c>
      <c r="AA9" s="263" t="str">
        <f>'PHYSIO-REP 3'!N9</f>
        <v>Juin</v>
      </c>
      <c r="AB9" s="263" t="str">
        <f>'ZOOTECHINE 3'!N9</f>
        <v>Juin</v>
      </c>
      <c r="AC9" s="263" t="str">
        <f>'PHARMACOLOGIE 3'!N9</f>
        <v>Juin</v>
      </c>
      <c r="AD9" s="263" t="str">
        <f>'MICROBIOLOGIE 3'!N9</f>
        <v>Juin</v>
      </c>
      <c r="AE9" s="263" t="str">
        <f>'PARASITOLOGIE 2'!N9</f>
        <v>Juin</v>
      </c>
      <c r="AF9" s="263" t="str">
        <f>'PHYSIO-PATH 3'!N9</f>
        <v>Juin</v>
      </c>
      <c r="AG9" s="263" t="str">
        <f>SEMIOLOGIE!N9</f>
        <v>Juin</v>
      </c>
      <c r="AH9" s="263" t="str">
        <f>'ANA-PATH 2'!N9</f>
        <v>Juin</v>
      </c>
    </row>
    <row r="10" spans="1:37" s="29" customFormat="1" ht="19.5" customHeight="1">
      <c r="A10" s="264">
        <v>3</v>
      </c>
      <c r="B10" s="413" t="s">
        <v>22</v>
      </c>
      <c r="C10" s="413" t="s">
        <v>23</v>
      </c>
      <c r="D10" s="117">
        <f>ANATOMIE3!H10</f>
        <v>9.75</v>
      </c>
      <c r="E10" s="117">
        <f>'PHYSIO-REP 3'!H10</f>
        <v>13.5</v>
      </c>
      <c r="F10" s="117">
        <f>'ZOOTECHINE 3'!H10</f>
        <v>10</v>
      </c>
      <c r="G10" s="226">
        <f>'PHARMACOLOGIE 3'!H10</f>
        <v>6.5</v>
      </c>
      <c r="H10" s="226">
        <f>'MICROBIOLOGIE 3'!H10</f>
        <v>10.25</v>
      </c>
      <c r="I10" s="226">
        <f>'PARASITOLOGIE 2'!H10</f>
        <v>4</v>
      </c>
      <c r="J10" s="226">
        <f>'PHYSIO-PATH 3'!H10</f>
        <v>3</v>
      </c>
      <c r="K10" s="226">
        <f>SEMIOLOGIE!H10</f>
        <v>14.25</v>
      </c>
      <c r="L10" s="117">
        <f>'ANA-PATH 2'!H10</f>
        <v>7.333333333333333</v>
      </c>
      <c r="M10" s="124">
        <f t="shared" si="8"/>
        <v>78.583333333333329</v>
      </c>
      <c r="N10" s="117">
        <f t="shared" si="9"/>
        <v>3.1433333333333331</v>
      </c>
      <c r="O10" s="184" t="str">
        <f t="shared" si="2"/>
        <v>Ajournee</v>
      </c>
      <c r="P10" s="184" t="str">
        <f t="shared" si="3"/>
        <v>juin</v>
      </c>
      <c r="Q10" s="262">
        <f t="shared" si="4"/>
        <v>1</v>
      </c>
      <c r="R10" s="262">
        <f t="shared" si="4"/>
        <v>1</v>
      </c>
      <c r="S10" s="262">
        <f t="shared" si="4"/>
        <v>1</v>
      </c>
      <c r="T10" s="262">
        <f t="shared" si="4"/>
        <v>1</v>
      </c>
      <c r="U10" s="262">
        <f t="shared" si="4"/>
        <v>1</v>
      </c>
      <c r="V10" s="262">
        <f t="shared" si="5"/>
        <v>1</v>
      </c>
      <c r="W10" s="262">
        <f t="shared" si="6"/>
        <v>1</v>
      </c>
      <c r="X10" s="262">
        <f t="shared" si="6"/>
        <v>1</v>
      </c>
      <c r="Y10" s="262">
        <f t="shared" si="7"/>
        <v>1</v>
      </c>
      <c r="Z10" s="263" t="str">
        <f>ANATOMIE3!N10</f>
        <v>Juin</v>
      </c>
      <c r="AA10" s="263" t="str">
        <f>'PHYSIO-REP 3'!N10</f>
        <v>Juin</v>
      </c>
      <c r="AB10" s="263" t="str">
        <f>'ZOOTECHINE 3'!N10</f>
        <v>Juin</v>
      </c>
      <c r="AC10" s="263" t="str">
        <f>'PHARMACOLOGIE 3'!N10</f>
        <v>Juin</v>
      </c>
      <c r="AD10" s="263" t="str">
        <f>'MICROBIOLOGIE 3'!N10</f>
        <v>Juin</v>
      </c>
      <c r="AE10" s="263" t="str">
        <f>'PARASITOLOGIE 2'!N10</f>
        <v>Juin</v>
      </c>
      <c r="AF10" s="263" t="str">
        <f>'PHYSIO-PATH 3'!N10</f>
        <v>Juin</v>
      </c>
      <c r="AG10" s="263" t="str">
        <f>SEMIOLOGIE!N10</f>
        <v>Juin</v>
      </c>
      <c r="AH10" s="263" t="str">
        <f>'ANA-PATH 2'!N10</f>
        <v>Juin</v>
      </c>
      <c r="AI10" s="266"/>
    </row>
    <row r="11" spans="1:37" ht="16.5">
      <c r="A11" s="79">
        <v>4</v>
      </c>
      <c r="B11" s="414" t="s">
        <v>24</v>
      </c>
      <c r="C11" s="414" t="s">
        <v>25</v>
      </c>
      <c r="D11" s="117">
        <f>ANATOMIE3!H11</f>
        <v>15</v>
      </c>
      <c r="E11" s="117">
        <f>'PHYSIO-REP 3'!H11</f>
        <v>11</v>
      </c>
      <c r="F11" s="117">
        <f>'ZOOTECHINE 3'!H11</f>
        <v>11.25</v>
      </c>
      <c r="G11" s="226">
        <f>'PHARMACOLOGIE 3'!H11</f>
        <v>16.5</v>
      </c>
      <c r="H11" s="226">
        <f>'MICROBIOLOGIE 3'!H11</f>
        <v>13.25</v>
      </c>
      <c r="I11" s="226">
        <f>'PARASITOLOGIE 2'!H11</f>
        <v>8</v>
      </c>
      <c r="J11" s="226">
        <f>'PHYSIO-PATH 3'!H11</f>
        <v>11.5</v>
      </c>
      <c r="K11" s="226">
        <f>SEMIOLOGIE!H11</f>
        <v>18.25</v>
      </c>
      <c r="L11" s="117">
        <f>'ANA-PATH 2'!H11</f>
        <v>10</v>
      </c>
      <c r="M11" s="124">
        <f t="shared" si="8"/>
        <v>114.75</v>
      </c>
      <c r="N11" s="117">
        <f t="shared" si="9"/>
        <v>4.59</v>
      </c>
      <c r="O11" s="184" t="str">
        <f t="shared" si="2"/>
        <v>Ajournee</v>
      </c>
      <c r="P11" s="184" t="str">
        <f t="shared" si="3"/>
        <v>juin</v>
      </c>
      <c r="Q11" s="262">
        <f t="shared" si="4"/>
        <v>0</v>
      </c>
      <c r="R11" s="262">
        <f t="shared" si="4"/>
        <v>1</v>
      </c>
      <c r="S11" s="262">
        <f t="shared" si="4"/>
        <v>1</v>
      </c>
      <c r="T11" s="262">
        <f t="shared" si="4"/>
        <v>0</v>
      </c>
      <c r="U11" s="262">
        <f t="shared" si="4"/>
        <v>1</v>
      </c>
      <c r="V11" s="262">
        <f t="shared" si="5"/>
        <v>1</v>
      </c>
      <c r="W11" s="262">
        <f t="shared" si="6"/>
        <v>1</v>
      </c>
      <c r="X11" s="262">
        <f t="shared" si="6"/>
        <v>0</v>
      </c>
      <c r="Y11" s="262">
        <f t="shared" si="7"/>
        <v>0</v>
      </c>
      <c r="Z11" s="263" t="str">
        <f>ANATOMIE3!N11</f>
        <v>Juin</v>
      </c>
      <c r="AA11" s="263" t="str">
        <f>'PHYSIO-REP 3'!N11</f>
        <v>Juin</v>
      </c>
      <c r="AB11" s="263" t="str">
        <f>'ZOOTECHINE 3'!N11</f>
        <v>Juin</v>
      </c>
      <c r="AC11" s="263" t="str">
        <f>'PHARMACOLOGIE 3'!N11</f>
        <v>Juin</v>
      </c>
      <c r="AD11" s="263" t="str">
        <f>'MICROBIOLOGIE 3'!N11</f>
        <v>Juin</v>
      </c>
      <c r="AE11" s="263" t="str">
        <f>'PARASITOLOGIE 2'!N11</f>
        <v>Juin</v>
      </c>
      <c r="AF11" s="263" t="str">
        <f>'PHYSIO-PATH 3'!N11</f>
        <v>Juin</v>
      </c>
      <c r="AG11" s="263" t="str">
        <f>SEMIOLOGIE!N11</f>
        <v>Juin</v>
      </c>
      <c r="AH11" s="263" t="str">
        <f>'ANA-PATH 2'!N11</f>
        <v>Juin</v>
      </c>
    </row>
    <row r="12" spans="1:37" s="29" customFormat="1" ht="23.25" customHeight="1">
      <c r="A12" s="264">
        <v>5</v>
      </c>
      <c r="B12" s="414" t="s">
        <v>26</v>
      </c>
      <c r="C12" s="414" t="s">
        <v>811</v>
      </c>
      <c r="D12" s="117">
        <f>ANATOMIE3!H12</f>
        <v>30</v>
      </c>
      <c r="E12" s="117">
        <f>'PHYSIO-REP 3'!H12</f>
        <v>5</v>
      </c>
      <c r="F12" s="117">
        <f>'ZOOTECHINE 3'!H12</f>
        <v>6.5</v>
      </c>
      <c r="G12" s="226">
        <f>'PHARMACOLOGIE 3'!H12</f>
        <v>1.5</v>
      </c>
      <c r="H12" s="226">
        <f>'MICROBIOLOGIE 3'!H12</f>
        <v>7.75</v>
      </c>
      <c r="I12" s="226">
        <f>'PARASITOLOGIE 2'!H12</f>
        <v>4</v>
      </c>
      <c r="J12" s="226">
        <f>'PHYSIO-PATH 3'!H12</f>
        <v>1.5</v>
      </c>
      <c r="K12" s="226">
        <f>SEMIOLOGIE!H12</f>
        <v>42</v>
      </c>
      <c r="L12" s="117">
        <f>'ANA-PATH 2'!H12</f>
        <v>2.6666666666666665</v>
      </c>
      <c r="M12" s="124">
        <f t="shared" si="8"/>
        <v>100.91666666666667</v>
      </c>
      <c r="N12" s="117">
        <f t="shared" si="9"/>
        <v>4.0366666666666671</v>
      </c>
      <c r="O12" s="184" t="str">
        <f t="shared" si="2"/>
        <v>Ajournee</v>
      </c>
      <c r="P12" s="184" t="str">
        <f t="shared" si="3"/>
        <v>juin</v>
      </c>
      <c r="Q12" s="262">
        <f t="shared" si="4"/>
        <v>0</v>
      </c>
      <c r="R12" s="262">
        <f t="shared" si="4"/>
        <v>1</v>
      </c>
      <c r="S12" s="262">
        <f t="shared" si="4"/>
        <v>1</v>
      </c>
      <c r="T12" s="262">
        <f t="shared" si="4"/>
        <v>1</v>
      </c>
      <c r="U12" s="262">
        <f t="shared" si="4"/>
        <v>1</v>
      </c>
      <c r="V12" s="262">
        <f t="shared" si="5"/>
        <v>1</v>
      </c>
      <c r="W12" s="262">
        <f t="shared" si="6"/>
        <v>1</v>
      </c>
      <c r="X12" s="262">
        <f t="shared" si="6"/>
        <v>0</v>
      </c>
      <c r="Y12" s="262">
        <f t="shared" si="7"/>
        <v>1</v>
      </c>
      <c r="Z12" s="263" t="str">
        <f>ANATOMIE3!N12</f>
        <v>Juin</v>
      </c>
      <c r="AA12" s="263" t="str">
        <f>'PHYSIO-REP 3'!N12</f>
        <v>Juin</v>
      </c>
      <c r="AB12" s="263" t="str">
        <f>'ZOOTECHINE 3'!N12</f>
        <v>Juin</v>
      </c>
      <c r="AC12" s="263" t="str">
        <f>'PHARMACOLOGIE 3'!N12</f>
        <v>Juin</v>
      </c>
      <c r="AD12" s="263" t="str">
        <f>'MICROBIOLOGIE 3'!N12</f>
        <v>Juin</v>
      </c>
      <c r="AE12" s="263" t="str">
        <f>'PARASITOLOGIE 2'!N12</f>
        <v>Juin</v>
      </c>
      <c r="AF12" s="263" t="str">
        <f>'PHYSIO-PATH 3'!N12</f>
        <v>Juin</v>
      </c>
      <c r="AG12" s="263" t="str">
        <f>SEMIOLOGIE!N12</f>
        <v>Juin</v>
      </c>
      <c r="AH12" s="263" t="str">
        <f>'ANA-PATH 2'!N12</f>
        <v>Juin</v>
      </c>
      <c r="AI12" s="266"/>
    </row>
    <row r="13" spans="1:37" s="29" customFormat="1" ht="23.25" customHeight="1">
      <c r="A13" s="264">
        <v>6</v>
      </c>
      <c r="B13" s="415" t="s">
        <v>812</v>
      </c>
      <c r="C13" s="415" t="s">
        <v>813</v>
      </c>
      <c r="D13" s="117">
        <f>ANATOMIE3!H13</f>
        <v>30</v>
      </c>
      <c r="E13" s="117">
        <f>'PHYSIO-REP 3'!H13</f>
        <v>10.25</v>
      </c>
      <c r="F13" s="117">
        <f>'ZOOTECHINE 3'!H13</f>
        <v>7.5</v>
      </c>
      <c r="G13" s="226">
        <f>'PHARMACOLOGIE 3'!H13</f>
        <v>2.5</v>
      </c>
      <c r="H13" s="226">
        <f>'MICROBIOLOGIE 3'!H13</f>
        <v>8.5</v>
      </c>
      <c r="I13" s="226">
        <f>'PARASITOLOGIE 2'!H13</f>
        <v>8.6666666666666661</v>
      </c>
      <c r="J13" s="226">
        <f>'PHYSIO-PATH 3'!H13</f>
        <v>10.5</v>
      </c>
      <c r="K13" s="226">
        <f>SEMIOLOGIE!H13</f>
        <v>36</v>
      </c>
      <c r="L13" s="117">
        <f>'ANA-PATH 2'!H13</f>
        <v>3.3333333333333335</v>
      </c>
      <c r="M13" s="124">
        <f t="shared" si="8"/>
        <v>117.25</v>
      </c>
      <c r="N13" s="117">
        <f t="shared" si="9"/>
        <v>4.6900000000000004</v>
      </c>
      <c r="O13" s="184" t="str">
        <f t="shared" si="2"/>
        <v>Ajournee</v>
      </c>
      <c r="P13" s="184" t="str">
        <f t="shared" si="3"/>
        <v>juin</v>
      </c>
      <c r="Q13" s="262">
        <f t="shared" si="4"/>
        <v>0</v>
      </c>
      <c r="R13" s="262">
        <f t="shared" si="4"/>
        <v>1</v>
      </c>
      <c r="S13" s="262">
        <f t="shared" si="4"/>
        <v>1</v>
      </c>
      <c r="T13" s="262">
        <f t="shared" si="4"/>
        <v>1</v>
      </c>
      <c r="U13" s="262">
        <f t="shared" si="4"/>
        <v>1</v>
      </c>
      <c r="V13" s="262">
        <f t="shared" si="5"/>
        <v>1</v>
      </c>
      <c r="W13" s="262">
        <f t="shared" si="6"/>
        <v>1</v>
      </c>
      <c r="X13" s="262">
        <f t="shared" si="6"/>
        <v>0</v>
      </c>
      <c r="Y13" s="262">
        <f t="shared" si="7"/>
        <v>1</v>
      </c>
      <c r="Z13" s="263" t="str">
        <f>ANATOMIE3!N13</f>
        <v>Juin</v>
      </c>
      <c r="AA13" s="263" t="str">
        <f>'PHYSIO-REP 3'!N13</f>
        <v>Juin</v>
      </c>
      <c r="AB13" s="263" t="str">
        <f>'ZOOTECHINE 3'!N13</f>
        <v>Juin</v>
      </c>
      <c r="AC13" s="263" t="str">
        <f>'PHARMACOLOGIE 3'!N13</f>
        <v>Juin</v>
      </c>
      <c r="AD13" s="263" t="str">
        <f>'MICROBIOLOGIE 3'!N13</f>
        <v>Juin</v>
      </c>
      <c r="AE13" s="263" t="str">
        <f>'PARASITOLOGIE 2'!N13</f>
        <v>Juin</v>
      </c>
      <c r="AF13" s="263" t="str">
        <f>'PHYSIO-PATH 3'!N13</f>
        <v>Juin</v>
      </c>
      <c r="AG13" s="263" t="str">
        <f>SEMIOLOGIE!N13</f>
        <v>Juin</v>
      </c>
      <c r="AH13" s="263" t="str">
        <f>'ANA-PATH 2'!N13</f>
        <v>Juin</v>
      </c>
      <c r="AI13" s="266"/>
    </row>
    <row r="14" spans="1:37" s="29" customFormat="1" ht="23.25" customHeight="1">
      <c r="A14" s="264">
        <v>7</v>
      </c>
      <c r="B14" s="416" t="s">
        <v>814</v>
      </c>
      <c r="C14" s="416" t="s">
        <v>28</v>
      </c>
      <c r="D14" s="117">
        <f>ANATOMIE3!H14</f>
        <v>11.75</v>
      </c>
      <c r="E14" s="117">
        <f>'PHYSIO-REP 3'!H14</f>
        <v>9.5</v>
      </c>
      <c r="F14" s="117">
        <f>'ZOOTECHINE 3'!H14</f>
        <v>7</v>
      </c>
      <c r="G14" s="226">
        <f>'PHARMACOLOGIE 3'!H14</f>
        <v>6.5</v>
      </c>
      <c r="H14" s="226">
        <f>'MICROBIOLOGIE 3'!H14</f>
        <v>8.25</v>
      </c>
      <c r="I14" s="226">
        <f>'PARASITOLOGIE 2'!H14</f>
        <v>8.6666666666666661</v>
      </c>
      <c r="J14" s="226">
        <f>'PHYSIO-PATH 3'!H14</f>
        <v>8</v>
      </c>
      <c r="K14" s="226">
        <f>SEMIOLOGIE!H14</f>
        <v>14</v>
      </c>
      <c r="L14" s="117">
        <f>'ANA-PATH 2'!H14</f>
        <v>5</v>
      </c>
      <c r="M14" s="124">
        <f t="shared" si="8"/>
        <v>78.666666666666657</v>
      </c>
      <c r="N14" s="117">
        <f t="shared" si="9"/>
        <v>3.1466666666666665</v>
      </c>
      <c r="O14" s="184" t="str">
        <f t="shared" si="2"/>
        <v>Ajournee</v>
      </c>
      <c r="P14" s="184" t="str">
        <f t="shared" si="3"/>
        <v>juin</v>
      </c>
      <c r="Q14" s="262">
        <f t="shared" si="4"/>
        <v>1</v>
      </c>
      <c r="R14" s="262">
        <f t="shared" si="4"/>
        <v>1</v>
      </c>
      <c r="S14" s="262">
        <f t="shared" si="4"/>
        <v>1</v>
      </c>
      <c r="T14" s="262">
        <f t="shared" si="4"/>
        <v>1</v>
      </c>
      <c r="U14" s="262">
        <f t="shared" si="4"/>
        <v>1</v>
      </c>
      <c r="V14" s="262">
        <f t="shared" si="5"/>
        <v>1</v>
      </c>
      <c r="W14" s="262">
        <f t="shared" si="6"/>
        <v>1</v>
      </c>
      <c r="X14" s="262">
        <f t="shared" si="6"/>
        <v>1</v>
      </c>
      <c r="Y14" s="262">
        <f t="shared" si="7"/>
        <v>1</v>
      </c>
      <c r="Z14" s="263" t="str">
        <f>ANATOMIE3!N14</f>
        <v>Juin</v>
      </c>
      <c r="AA14" s="263" t="str">
        <f>'PHYSIO-REP 3'!N14</f>
        <v>Juin</v>
      </c>
      <c r="AB14" s="263" t="str">
        <f>'ZOOTECHINE 3'!N14</f>
        <v>Juin</v>
      </c>
      <c r="AC14" s="263" t="str">
        <f>'PHARMACOLOGIE 3'!N14</f>
        <v>Juin</v>
      </c>
      <c r="AD14" s="263" t="str">
        <f>'MICROBIOLOGIE 3'!N14</f>
        <v>Juin</v>
      </c>
      <c r="AE14" s="263" t="str">
        <f>'PARASITOLOGIE 2'!N14</f>
        <v>Juin</v>
      </c>
      <c r="AF14" s="263" t="str">
        <f>'PHYSIO-PATH 3'!N14</f>
        <v>Juin</v>
      </c>
      <c r="AG14" s="263" t="str">
        <f>SEMIOLOGIE!N14</f>
        <v>Juin</v>
      </c>
      <c r="AH14" s="263" t="str">
        <f>'ANA-PATH 2'!N14</f>
        <v>Juin</v>
      </c>
      <c r="AI14" s="266"/>
    </row>
    <row r="15" spans="1:37" s="29" customFormat="1" ht="16.5">
      <c r="A15" s="264">
        <v>8</v>
      </c>
      <c r="B15" s="412" t="s">
        <v>815</v>
      </c>
      <c r="C15" s="412" t="s">
        <v>29</v>
      </c>
      <c r="D15" s="117">
        <f>ANATOMIE3!H15</f>
        <v>5</v>
      </c>
      <c r="E15" s="117">
        <f>'PHYSIO-REP 3'!H15</f>
        <v>7.25</v>
      </c>
      <c r="F15" s="117">
        <f>'ZOOTECHINE 3'!H15</f>
        <v>7.5</v>
      </c>
      <c r="G15" s="226">
        <f>'PHARMACOLOGIE 3'!H15</f>
        <v>3.5</v>
      </c>
      <c r="H15" s="226">
        <f>'MICROBIOLOGIE 3'!H15</f>
        <v>7.75</v>
      </c>
      <c r="I15" s="226">
        <f>'PARASITOLOGIE 2'!H15</f>
        <v>5.333333333333333</v>
      </c>
      <c r="J15" s="226">
        <f>'PHYSIO-PATH 3'!H15</f>
        <v>2.5</v>
      </c>
      <c r="K15" s="226">
        <f>SEMIOLOGIE!H15</f>
        <v>36</v>
      </c>
      <c r="L15" s="117">
        <f>'ANA-PATH 2'!H15</f>
        <v>4</v>
      </c>
      <c r="M15" s="124">
        <f t="shared" si="8"/>
        <v>78.833333333333343</v>
      </c>
      <c r="N15" s="117">
        <f t="shared" si="9"/>
        <v>3.1533333333333338</v>
      </c>
      <c r="O15" s="184" t="str">
        <f t="shared" si="2"/>
        <v>Ajournee</v>
      </c>
      <c r="P15" s="184" t="str">
        <f t="shared" si="3"/>
        <v>juin</v>
      </c>
      <c r="Q15" s="262">
        <f t="shared" si="4"/>
        <v>1</v>
      </c>
      <c r="R15" s="262">
        <f t="shared" si="4"/>
        <v>1</v>
      </c>
      <c r="S15" s="262">
        <f t="shared" si="4"/>
        <v>1</v>
      </c>
      <c r="T15" s="262">
        <f t="shared" si="4"/>
        <v>1</v>
      </c>
      <c r="U15" s="262">
        <f t="shared" si="4"/>
        <v>1</v>
      </c>
      <c r="V15" s="262">
        <f t="shared" si="5"/>
        <v>1</v>
      </c>
      <c r="W15" s="262">
        <f t="shared" si="6"/>
        <v>1</v>
      </c>
      <c r="X15" s="262">
        <f t="shared" si="6"/>
        <v>0</v>
      </c>
      <c r="Y15" s="262">
        <f t="shared" si="7"/>
        <v>1</v>
      </c>
      <c r="Z15" s="263" t="str">
        <f>ANATOMIE3!N15</f>
        <v>Juin</v>
      </c>
      <c r="AA15" s="263" t="str">
        <f>'PHYSIO-REP 3'!N15</f>
        <v>Juin</v>
      </c>
      <c r="AB15" s="263" t="str">
        <f>'ZOOTECHINE 3'!N15</f>
        <v>Juin</v>
      </c>
      <c r="AC15" s="263" t="str">
        <f>'PHARMACOLOGIE 3'!N15</f>
        <v>Juin</v>
      </c>
      <c r="AD15" s="263" t="str">
        <f>'MICROBIOLOGIE 3'!N15</f>
        <v>Juin</v>
      </c>
      <c r="AE15" s="263" t="str">
        <f>'PARASITOLOGIE 2'!N15</f>
        <v>Juin</v>
      </c>
      <c r="AF15" s="263" t="str">
        <f>'PHYSIO-PATH 3'!N15</f>
        <v>Juin</v>
      </c>
      <c r="AG15" s="263" t="str">
        <f>SEMIOLOGIE!N15</f>
        <v>Juin</v>
      </c>
      <c r="AH15" s="263" t="str">
        <f>'ANA-PATH 2'!N15</f>
        <v>Juin</v>
      </c>
      <c r="AI15" s="266"/>
    </row>
    <row r="16" spans="1:37" s="29" customFormat="1" ht="15.75">
      <c r="A16" s="264">
        <v>9</v>
      </c>
      <c r="B16" s="417" t="s">
        <v>30</v>
      </c>
      <c r="C16" s="417" t="s">
        <v>31</v>
      </c>
      <c r="D16" s="117">
        <f>ANATOMIE3!H16</f>
        <v>30</v>
      </c>
      <c r="E16" s="117">
        <f>'PHYSIO-REP 3'!H16</f>
        <v>5.25</v>
      </c>
      <c r="F16" s="117">
        <f>'ZOOTECHINE 3'!H16</f>
        <v>4.5</v>
      </c>
      <c r="G16" s="226">
        <f>'PHARMACOLOGIE 3'!H16</f>
        <v>2.5</v>
      </c>
      <c r="H16" s="226">
        <f>'MICROBIOLOGIE 3'!H16</f>
        <v>8.25</v>
      </c>
      <c r="I16" s="226">
        <f>'PARASITOLOGIE 2'!H16</f>
        <v>5.333333333333333</v>
      </c>
      <c r="J16" s="226">
        <f>'PHYSIO-PATH 3'!H16</f>
        <v>2.5</v>
      </c>
      <c r="K16" s="226">
        <f>SEMIOLOGIE!H16</f>
        <v>31.25</v>
      </c>
      <c r="L16" s="117">
        <f>'ANA-PATH 2'!H16</f>
        <v>2.6666666666666665</v>
      </c>
      <c r="M16" s="124">
        <f t="shared" si="8"/>
        <v>92.250000000000014</v>
      </c>
      <c r="N16" s="117">
        <f t="shared" si="9"/>
        <v>3.6900000000000004</v>
      </c>
      <c r="O16" s="184" t="str">
        <f t="shared" si="2"/>
        <v>Ajournee</v>
      </c>
      <c r="P16" s="184" t="str">
        <f t="shared" si="3"/>
        <v>juin</v>
      </c>
      <c r="Q16" s="262">
        <f t="shared" si="4"/>
        <v>0</v>
      </c>
      <c r="R16" s="262">
        <f t="shared" si="4"/>
        <v>1</v>
      </c>
      <c r="S16" s="262">
        <f t="shared" si="4"/>
        <v>1</v>
      </c>
      <c r="T16" s="262">
        <f t="shared" si="4"/>
        <v>1</v>
      </c>
      <c r="U16" s="262">
        <f t="shared" si="4"/>
        <v>1</v>
      </c>
      <c r="V16" s="262">
        <f t="shared" si="5"/>
        <v>1</v>
      </c>
      <c r="W16" s="262">
        <f t="shared" si="6"/>
        <v>1</v>
      </c>
      <c r="X16" s="262">
        <f t="shared" si="6"/>
        <v>0</v>
      </c>
      <c r="Y16" s="262">
        <f t="shared" si="7"/>
        <v>1</v>
      </c>
      <c r="Z16" s="263" t="str">
        <f>ANATOMIE3!N16</f>
        <v>Juin</v>
      </c>
      <c r="AA16" s="263" t="str">
        <f>'PHYSIO-REP 3'!N16</f>
        <v>Juin</v>
      </c>
      <c r="AB16" s="263" t="str">
        <f>'ZOOTECHINE 3'!N16</f>
        <v>Juin</v>
      </c>
      <c r="AC16" s="263" t="str">
        <f>'PHARMACOLOGIE 3'!N16</f>
        <v>Juin</v>
      </c>
      <c r="AD16" s="263" t="str">
        <f>'MICROBIOLOGIE 3'!N16</f>
        <v>Juin</v>
      </c>
      <c r="AE16" s="263" t="str">
        <f>'PARASITOLOGIE 2'!N16</f>
        <v>Juin</v>
      </c>
      <c r="AF16" s="263" t="str">
        <f>'PHYSIO-PATH 3'!N16</f>
        <v>Juin</v>
      </c>
      <c r="AG16" s="263" t="str">
        <f>SEMIOLOGIE!N16</f>
        <v>Juin</v>
      </c>
      <c r="AH16" s="263" t="str">
        <f>'ANA-PATH 2'!N16</f>
        <v>Juin</v>
      </c>
      <c r="AI16" s="266"/>
    </row>
    <row r="17" spans="1:35" s="268" customFormat="1" ht="16.5">
      <c r="A17" s="265">
        <v>10</v>
      </c>
      <c r="B17" s="412" t="s">
        <v>32</v>
      </c>
      <c r="C17" s="412" t="s">
        <v>33</v>
      </c>
      <c r="D17" s="117">
        <f>ANATOMIE3!H17</f>
        <v>16.5</v>
      </c>
      <c r="E17" s="117">
        <f>'PHYSIO-REP 3'!H17</f>
        <v>12.25</v>
      </c>
      <c r="F17" s="117">
        <f>'ZOOTECHINE 3'!H17</f>
        <v>11</v>
      </c>
      <c r="G17" s="226">
        <f>'PHARMACOLOGIE 3'!H17</f>
        <v>10.5</v>
      </c>
      <c r="H17" s="226">
        <f>'MICROBIOLOGIE 3'!H17</f>
        <v>8</v>
      </c>
      <c r="I17" s="226">
        <f>'PARASITOLOGIE 2'!H17</f>
        <v>6</v>
      </c>
      <c r="J17" s="226">
        <f>'PHYSIO-PATH 3'!H17</f>
        <v>8</v>
      </c>
      <c r="K17" s="226">
        <f>SEMIOLOGIE!H17</f>
        <v>15.25</v>
      </c>
      <c r="L17" s="117">
        <f>'ANA-PATH 2'!H17</f>
        <v>4</v>
      </c>
      <c r="M17" s="124">
        <f t="shared" si="8"/>
        <v>91.5</v>
      </c>
      <c r="N17" s="117">
        <f t="shared" si="9"/>
        <v>3.66</v>
      </c>
      <c r="O17" s="184" t="str">
        <f t="shared" si="2"/>
        <v>Ajournee</v>
      </c>
      <c r="P17" s="184" t="str">
        <f t="shared" si="3"/>
        <v>juin</v>
      </c>
      <c r="Q17" s="262">
        <f t="shared" si="4"/>
        <v>0</v>
      </c>
      <c r="R17" s="262">
        <f t="shared" si="4"/>
        <v>1</v>
      </c>
      <c r="S17" s="262">
        <f t="shared" si="4"/>
        <v>1</v>
      </c>
      <c r="T17" s="262">
        <f t="shared" si="4"/>
        <v>1</v>
      </c>
      <c r="U17" s="262">
        <f t="shared" si="4"/>
        <v>1</v>
      </c>
      <c r="V17" s="262">
        <f t="shared" si="5"/>
        <v>1</v>
      </c>
      <c r="W17" s="262">
        <f t="shared" si="6"/>
        <v>1</v>
      </c>
      <c r="X17" s="262">
        <f t="shared" si="6"/>
        <v>0</v>
      </c>
      <c r="Y17" s="262">
        <f t="shared" si="7"/>
        <v>1</v>
      </c>
      <c r="Z17" s="263" t="str">
        <f>ANATOMIE3!N17</f>
        <v>Juin</v>
      </c>
      <c r="AA17" s="263" t="str">
        <f>'PHYSIO-REP 3'!N17</f>
        <v>Juin</v>
      </c>
      <c r="AB17" s="263" t="str">
        <f>'ZOOTECHINE 3'!N17</f>
        <v>Juin</v>
      </c>
      <c r="AC17" s="263" t="str">
        <f>'PHARMACOLOGIE 3'!N17</f>
        <v>Juin</v>
      </c>
      <c r="AD17" s="263" t="str">
        <f>'MICROBIOLOGIE 3'!N17</f>
        <v>Juin</v>
      </c>
      <c r="AE17" s="263" t="str">
        <f>'PARASITOLOGIE 2'!N17</f>
        <v>Juin</v>
      </c>
      <c r="AF17" s="263" t="str">
        <f>'PHYSIO-PATH 3'!N17</f>
        <v>Juin</v>
      </c>
      <c r="AG17" s="263" t="str">
        <f>SEMIOLOGIE!N17</f>
        <v>Juin</v>
      </c>
      <c r="AH17" s="263" t="str">
        <f>'ANA-PATH 2'!N17</f>
        <v>Juin</v>
      </c>
      <c r="AI17" s="267"/>
    </row>
    <row r="18" spans="1:35" s="29" customFormat="1" ht="16.5">
      <c r="A18" s="264">
        <v>11</v>
      </c>
      <c r="B18" s="412" t="s">
        <v>34</v>
      </c>
      <c r="C18" s="412" t="s">
        <v>35</v>
      </c>
      <c r="D18" s="117">
        <f>ANATOMIE3!H18</f>
        <v>9.75</v>
      </c>
      <c r="E18" s="117">
        <f>'PHYSIO-REP 3'!H18</f>
        <v>4.5</v>
      </c>
      <c r="F18" s="117">
        <f>'ZOOTECHINE 3'!H18</f>
        <v>7</v>
      </c>
      <c r="G18" s="226">
        <f>'PHARMACOLOGIE 3'!H18</f>
        <v>2.25</v>
      </c>
      <c r="H18" s="226">
        <f>'MICROBIOLOGIE 3'!H18</f>
        <v>7.25</v>
      </c>
      <c r="I18" s="226">
        <f>'PARASITOLOGIE 2'!H18</f>
        <v>4.666666666666667</v>
      </c>
      <c r="J18" s="226">
        <f>'PHYSIO-PATH 3'!H18</f>
        <v>1.5</v>
      </c>
      <c r="K18" s="226">
        <f>SEMIOLOGIE!H18</f>
        <v>9.75</v>
      </c>
      <c r="L18" s="117">
        <f>'ANA-PATH 2'!H18</f>
        <v>2.6666666666666665</v>
      </c>
      <c r="M18" s="124">
        <f t="shared" si="8"/>
        <v>49.333333333333329</v>
      </c>
      <c r="N18" s="117">
        <f t="shared" si="9"/>
        <v>1.9733333333333332</v>
      </c>
      <c r="O18" s="184" t="str">
        <f t="shared" si="2"/>
        <v>Ajournee</v>
      </c>
      <c r="P18" s="184" t="str">
        <f t="shared" si="3"/>
        <v>juin</v>
      </c>
      <c r="Q18" s="262">
        <f t="shared" si="4"/>
        <v>1</v>
      </c>
      <c r="R18" s="262">
        <f t="shared" si="4"/>
        <v>1</v>
      </c>
      <c r="S18" s="262">
        <f t="shared" si="4"/>
        <v>1</v>
      </c>
      <c r="T18" s="262">
        <f t="shared" si="4"/>
        <v>1</v>
      </c>
      <c r="U18" s="262">
        <f t="shared" si="4"/>
        <v>1</v>
      </c>
      <c r="V18" s="262">
        <f t="shared" si="5"/>
        <v>1</v>
      </c>
      <c r="W18" s="262">
        <f t="shared" si="6"/>
        <v>1</v>
      </c>
      <c r="X18" s="262">
        <f t="shared" si="6"/>
        <v>1</v>
      </c>
      <c r="Y18" s="262">
        <f t="shared" si="7"/>
        <v>1</v>
      </c>
      <c r="Z18" s="263" t="str">
        <f>ANATOMIE3!N18</f>
        <v>Juin</v>
      </c>
      <c r="AA18" s="263" t="str">
        <f>'PHYSIO-REP 3'!N18</f>
        <v>Juin</v>
      </c>
      <c r="AB18" s="263" t="str">
        <f>'ZOOTECHINE 3'!N18</f>
        <v>Juin</v>
      </c>
      <c r="AC18" s="263" t="str">
        <f>'PHARMACOLOGIE 3'!N18</f>
        <v>Juin</v>
      </c>
      <c r="AD18" s="263" t="str">
        <f>'MICROBIOLOGIE 3'!N18</f>
        <v>Juin</v>
      </c>
      <c r="AE18" s="263" t="str">
        <f>'PARASITOLOGIE 2'!N18</f>
        <v>Juin</v>
      </c>
      <c r="AF18" s="263" t="str">
        <f>'PHYSIO-PATH 3'!N18</f>
        <v>Juin</v>
      </c>
      <c r="AG18" s="263" t="str">
        <f>SEMIOLOGIE!N18</f>
        <v>Juin</v>
      </c>
      <c r="AH18" s="263" t="str">
        <f>'ANA-PATH 2'!N18</f>
        <v>Juin</v>
      </c>
      <c r="AI18" s="266"/>
    </row>
    <row r="19" spans="1:35" s="29" customFormat="1" ht="16.5">
      <c r="A19" s="264">
        <v>12</v>
      </c>
      <c r="B19" s="412" t="s">
        <v>36</v>
      </c>
      <c r="C19" s="412" t="s">
        <v>37</v>
      </c>
      <c r="D19" s="117">
        <f>ANATOMIE3!H19</f>
        <v>11.75</v>
      </c>
      <c r="E19" s="117">
        <f>'PHYSIO-REP 3'!H19</f>
        <v>8</v>
      </c>
      <c r="F19" s="117">
        <f>'ZOOTECHINE 3'!H19</f>
        <v>9</v>
      </c>
      <c r="G19" s="226">
        <f>'PHARMACOLOGIE 3'!H19</f>
        <v>15.5</v>
      </c>
      <c r="H19" s="226">
        <f>'MICROBIOLOGIE 3'!H19</f>
        <v>10</v>
      </c>
      <c r="I19" s="226">
        <f>'PARASITOLOGIE 2'!H19</f>
        <v>2.6666666666666665</v>
      </c>
      <c r="J19" s="226">
        <f>'PHYSIO-PATH 3'!H19</f>
        <v>4</v>
      </c>
      <c r="K19" s="226">
        <f>SEMIOLOGIE!H19</f>
        <v>7.25</v>
      </c>
      <c r="L19" s="117">
        <f>'ANA-PATH 2'!H19</f>
        <v>4.666666666666667</v>
      </c>
      <c r="M19" s="124">
        <f t="shared" si="8"/>
        <v>72.833333333333329</v>
      </c>
      <c r="N19" s="117">
        <f t="shared" si="9"/>
        <v>2.9133333333333331</v>
      </c>
      <c r="O19" s="184" t="str">
        <f t="shared" si="2"/>
        <v>Ajournee</v>
      </c>
      <c r="P19" s="184" t="str">
        <f t="shared" si="3"/>
        <v>juin</v>
      </c>
      <c r="Q19" s="262">
        <f t="shared" si="4"/>
        <v>1</v>
      </c>
      <c r="R19" s="262">
        <f t="shared" si="4"/>
        <v>1</v>
      </c>
      <c r="S19" s="262">
        <f t="shared" si="4"/>
        <v>1</v>
      </c>
      <c r="T19" s="262">
        <f t="shared" si="4"/>
        <v>0</v>
      </c>
      <c r="U19" s="262">
        <f t="shared" si="4"/>
        <v>1</v>
      </c>
      <c r="V19" s="262">
        <f t="shared" si="5"/>
        <v>1</v>
      </c>
      <c r="W19" s="262">
        <f t="shared" si="6"/>
        <v>1</v>
      </c>
      <c r="X19" s="262">
        <f t="shared" si="6"/>
        <v>1</v>
      </c>
      <c r="Y19" s="262">
        <f t="shared" si="7"/>
        <v>1</v>
      </c>
      <c r="Z19" s="263" t="str">
        <f>ANATOMIE3!N19</f>
        <v>Juin</v>
      </c>
      <c r="AA19" s="263" t="str">
        <f>'PHYSIO-REP 3'!N19</f>
        <v>Juin</v>
      </c>
      <c r="AB19" s="263" t="str">
        <f>'ZOOTECHINE 3'!N19</f>
        <v>Juin</v>
      </c>
      <c r="AC19" s="263" t="str">
        <f>'PHARMACOLOGIE 3'!N19</f>
        <v>Juin</v>
      </c>
      <c r="AD19" s="263" t="str">
        <f>'MICROBIOLOGIE 3'!N19</f>
        <v>Juin</v>
      </c>
      <c r="AE19" s="263" t="str">
        <f>'PARASITOLOGIE 2'!N19</f>
        <v>Juin</v>
      </c>
      <c r="AF19" s="263" t="str">
        <f>'PHYSIO-PATH 3'!N19</f>
        <v>Juin</v>
      </c>
      <c r="AG19" s="263" t="str">
        <f>SEMIOLOGIE!N19</f>
        <v>Juin</v>
      </c>
      <c r="AH19" s="263" t="str">
        <f>'ANA-PATH 2'!N19</f>
        <v>Juin</v>
      </c>
      <c r="AI19" s="266"/>
    </row>
    <row r="20" spans="1:35" s="29" customFormat="1" ht="16.5">
      <c r="A20" s="264">
        <v>13</v>
      </c>
      <c r="B20" s="412" t="s">
        <v>38</v>
      </c>
      <c r="C20" s="412" t="s">
        <v>39</v>
      </c>
      <c r="D20" s="117">
        <f>ANATOMIE3!H20</f>
        <v>14.75</v>
      </c>
      <c r="E20" s="117">
        <f>'PHYSIO-REP 3'!H20</f>
        <v>11.25</v>
      </c>
      <c r="F20" s="117">
        <f>'ZOOTECHINE 3'!H20</f>
        <v>11</v>
      </c>
      <c r="G20" s="226">
        <f>'PHARMACOLOGIE 3'!H20</f>
        <v>10.5</v>
      </c>
      <c r="H20" s="226">
        <f>'MICROBIOLOGIE 3'!H20</f>
        <v>10</v>
      </c>
      <c r="I20" s="226">
        <f>'PARASITOLOGIE 2'!H20</f>
        <v>6</v>
      </c>
      <c r="J20" s="226">
        <f>'PHYSIO-PATH 3'!H20</f>
        <v>7</v>
      </c>
      <c r="K20" s="226">
        <f>SEMIOLOGIE!H20</f>
        <v>14.5</v>
      </c>
      <c r="L20" s="117">
        <f>'ANA-PATH 2'!H20</f>
        <v>6.333333333333333</v>
      </c>
      <c r="M20" s="124">
        <f t="shared" si="8"/>
        <v>91.333333333333329</v>
      </c>
      <c r="N20" s="117">
        <f t="shared" si="9"/>
        <v>3.6533333333333333</v>
      </c>
      <c r="O20" s="184" t="str">
        <f t="shared" si="2"/>
        <v>Ajournee</v>
      </c>
      <c r="P20" s="184" t="str">
        <f t="shared" si="3"/>
        <v>juin</v>
      </c>
      <c r="Q20" s="262">
        <f t="shared" si="4"/>
        <v>1</v>
      </c>
      <c r="R20" s="262">
        <f t="shared" si="4"/>
        <v>1</v>
      </c>
      <c r="S20" s="262">
        <f t="shared" si="4"/>
        <v>1</v>
      </c>
      <c r="T20" s="262">
        <f t="shared" si="4"/>
        <v>1</v>
      </c>
      <c r="U20" s="262">
        <f t="shared" si="4"/>
        <v>1</v>
      </c>
      <c r="V20" s="262">
        <f t="shared" si="5"/>
        <v>1</v>
      </c>
      <c r="W20" s="262">
        <f t="shared" si="6"/>
        <v>1</v>
      </c>
      <c r="X20" s="262">
        <f t="shared" si="6"/>
        <v>1</v>
      </c>
      <c r="Y20" s="262">
        <f t="shared" si="7"/>
        <v>1</v>
      </c>
      <c r="Z20" s="263" t="str">
        <f>ANATOMIE3!N20</f>
        <v>Juin</v>
      </c>
      <c r="AA20" s="263" t="str">
        <f>'PHYSIO-REP 3'!N20</f>
        <v>Juin</v>
      </c>
      <c r="AB20" s="263" t="str">
        <f>'ZOOTECHINE 3'!N20</f>
        <v>Juin</v>
      </c>
      <c r="AC20" s="263" t="str">
        <f>'PHARMACOLOGIE 3'!N20</f>
        <v>Juin</v>
      </c>
      <c r="AD20" s="263" t="str">
        <f>'MICROBIOLOGIE 3'!N20</f>
        <v>Juin</v>
      </c>
      <c r="AE20" s="263" t="str">
        <f>'PARASITOLOGIE 2'!N20</f>
        <v>Juin</v>
      </c>
      <c r="AF20" s="263" t="str">
        <f>'PHYSIO-PATH 3'!N20</f>
        <v>Juin</v>
      </c>
      <c r="AG20" s="263" t="str">
        <f>SEMIOLOGIE!N20</f>
        <v>Juin</v>
      </c>
      <c r="AH20" s="263" t="str">
        <f>'ANA-PATH 2'!N20</f>
        <v>Juin</v>
      </c>
      <c r="AI20" s="266"/>
    </row>
    <row r="21" spans="1:35" s="29" customFormat="1" ht="16.5">
      <c r="A21" s="264">
        <v>14</v>
      </c>
      <c r="B21" s="412" t="s">
        <v>40</v>
      </c>
      <c r="C21" s="412" t="s">
        <v>41</v>
      </c>
      <c r="D21" s="117">
        <f>ANATOMIE3!H21</f>
        <v>15.25</v>
      </c>
      <c r="E21" s="117">
        <f>'PHYSIO-REP 3'!H21</f>
        <v>17.5</v>
      </c>
      <c r="F21" s="117">
        <f>'ZOOTECHINE 3'!H21</f>
        <v>14</v>
      </c>
      <c r="G21" s="226">
        <f>'PHARMACOLOGIE 3'!H21</f>
        <v>10</v>
      </c>
      <c r="H21" s="226">
        <f>'MICROBIOLOGIE 3'!H21</f>
        <v>14.75</v>
      </c>
      <c r="I21" s="226">
        <f>'PARASITOLOGIE 2'!H21</f>
        <v>10.666666666666666</v>
      </c>
      <c r="J21" s="226">
        <f>'PHYSIO-PATH 3'!H21</f>
        <v>14.5</v>
      </c>
      <c r="K21" s="226">
        <f>SEMIOLOGIE!H21</f>
        <v>13</v>
      </c>
      <c r="L21" s="117">
        <f>'ANA-PATH 2'!H21</f>
        <v>8.3333333333333339</v>
      </c>
      <c r="M21" s="124">
        <f t="shared" si="8"/>
        <v>118</v>
      </c>
      <c r="N21" s="117">
        <f t="shared" si="9"/>
        <v>4.72</v>
      </c>
      <c r="O21" s="184" t="str">
        <f t="shared" si="2"/>
        <v>Ajournee</v>
      </c>
      <c r="P21" s="184" t="str">
        <f t="shared" si="3"/>
        <v>juin</v>
      </c>
      <c r="Q21" s="262">
        <f t="shared" si="4"/>
        <v>0</v>
      </c>
      <c r="R21" s="262">
        <f t="shared" si="4"/>
        <v>0</v>
      </c>
      <c r="S21" s="262">
        <f t="shared" si="4"/>
        <v>1</v>
      </c>
      <c r="T21" s="262">
        <f t="shared" si="4"/>
        <v>1</v>
      </c>
      <c r="U21" s="262">
        <f t="shared" si="4"/>
        <v>1</v>
      </c>
      <c r="V21" s="262">
        <f t="shared" si="5"/>
        <v>0</v>
      </c>
      <c r="W21" s="262">
        <f t="shared" si="6"/>
        <v>1</v>
      </c>
      <c r="X21" s="262">
        <f t="shared" si="6"/>
        <v>1</v>
      </c>
      <c r="Y21" s="262">
        <f t="shared" si="7"/>
        <v>1</v>
      </c>
      <c r="Z21" s="263" t="str">
        <f>ANATOMIE3!N21</f>
        <v>Juin</v>
      </c>
      <c r="AA21" s="263" t="str">
        <f>'PHYSIO-REP 3'!N21</f>
        <v>Juin</v>
      </c>
      <c r="AB21" s="263" t="str">
        <f>'ZOOTECHINE 3'!N21</f>
        <v>Juin</v>
      </c>
      <c r="AC21" s="263" t="str">
        <f>'PHARMACOLOGIE 3'!N21</f>
        <v>Juin</v>
      </c>
      <c r="AD21" s="263" t="str">
        <f>'MICROBIOLOGIE 3'!N21</f>
        <v>Juin</v>
      </c>
      <c r="AE21" s="263" t="str">
        <f>'PARASITOLOGIE 2'!N21</f>
        <v>Juin</v>
      </c>
      <c r="AF21" s="263" t="str">
        <f>'PHYSIO-PATH 3'!N21</f>
        <v>Juin</v>
      </c>
      <c r="AG21" s="263" t="str">
        <f>SEMIOLOGIE!N21</f>
        <v>Juin</v>
      </c>
      <c r="AH21" s="263" t="str">
        <f>'ANA-PATH 2'!N21</f>
        <v>Juin</v>
      </c>
      <c r="AI21" s="266"/>
    </row>
    <row r="22" spans="1:35" s="29" customFormat="1" ht="16.5">
      <c r="A22" s="264">
        <v>15</v>
      </c>
      <c r="B22" s="412" t="s">
        <v>42</v>
      </c>
      <c r="C22" s="412" t="s">
        <v>635</v>
      </c>
      <c r="D22" s="117">
        <f>ANATOMIE3!H22</f>
        <v>15.75</v>
      </c>
      <c r="E22" s="117">
        <f>'PHYSIO-REP 3'!H22</f>
        <v>16.25</v>
      </c>
      <c r="F22" s="117">
        <f>'ZOOTECHINE 3'!H22</f>
        <v>14</v>
      </c>
      <c r="G22" s="226">
        <f>'PHARMACOLOGIE 3'!H22</f>
        <v>11</v>
      </c>
      <c r="H22" s="226">
        <f>'MICROBIOLOGIE 3'!H22</f>
        <v>14.75</v>
      </c>
      <c r="I22" s="226">
        <f>'PARASITOLOGIE 2'!H22</f>
        <v>10.666666666666666</v>
      </c>
      <c r="J22" s="226">
        <f>'PHYSIO-PATH 3'!H22</f>
        <v>10.5</v>
      </c>
      <c r="K22" s="226">
        <f>SEMIOLOGIE!H22</f>
        <v>16.25</v>
      </c>
      <c r="L22" s="117">
        <f>'ANA-PATH 2'!H22</f>
        <v>10</v>
      </c>
      <c r="M22" s="124">
        <f t="shared" si="8"/>
        <v>119.16666666666667</v>
      </c>
      <c r="N22" s="117">
        <f t="shared" si="9"/>
        <v>4.7666666666666666</v>
      </c>
      <c r="O22" s="184" t="str">
        <f t="shared" si="2"/>
        <v>Ajournee</v>
      </c>
      <c r="P22" s="184" t="str">
        <f t="shared" si="3"/>
        <v>juin</v>
      </c>
      <c r="Q22" s="262">
        <f t="shared" si="4"/>
        <v>0</v>
      </c>
      <c r="R22" s="262">
        <f t="shared" si="4"/>
        <v>0</v>
      </c>
      <c r="S22" s="262">
        <f t="shared" si="4"/>
        <v>1</v>
      </c>
      <c r="T22" s="262">
        <f t="shared" si="4"/>
        <v>1</v>
      </c>
      <c r="U22" s="262">
        <f t="shared" si="4"/>
        <v>1</v>
      </c>
      <c r="V22" s="262">
        <f t="shared" si="5"/>
        <v>0</v>
      </c>
      <c r="W22" s="262">
        <f t="shared" si="6"/>
        <v>1</v>
      </c>
      <c r="X22" s="262">
        <f t="shared" si="6"/>
        <v>0</v>
      </c>
      <c r="Y22" s="262">
        <f t="shared" si="7"/>
        <v>0</v>
      </c>
      <c r="Z22" s="263" t="str">
        <f>ANATOMIE3!N22</f>
        <v>Juin</v>
      </c>
      <c r="AA22" s="263" t="str">
        <f>'PHYSIO-REP 3'!N22</f>
        <v>Juin</v>
      </c>
      <c r="AB22" s="263" t="str">
        <f>'ZOOTECHINE 3'!N22</f>
        <v>Juin</v>
      </c>
      <c r="AC22" s="263" t="str">
        <f>'PHARMACOLOGIE 3'!N22</f>
        <v>Juin</v>
      </c>
      <c r="AD22" s="263" t="str">
        <f>'MICROBIOLOGIE 3'!N22</f>
        <v>Juin</v>
      </c>
      <c r="AE22" s="263" t="str">
        <f>'PARASITOLOGIE 2'!N22</f>
        <v>Juin</v>
      </c>
      <c r="AF22" s="263" t="str">
        <f>'PHYSIO-PATH 3'!N22</f>
        <v>Juin</v>
      </c>
      <c r="AG22" s="263" t="str">
        <f>SEMIOLOGIE!N22</f>
        <v>Juin</v>
      </c>
      <c r="AH22" s="263" t="str">
        <f>'ANA-PATH 2'!N22</f>
        <v>Juin</v>
      </c>
      <c r="AI22" s="266"/>
    </row>
    <row r="23" spans="1:35" s="29" customFormat="1" ht="16.5">
      <c r="A23" s="264">
        <v>16</v>
      </c>
      <c r="B23" s="412" t="s">
        <v>44</v>
      </c>
      <c r="C23" s="412" t="s">
        <v>27</v>
      </c>
      <c r="D23" s="117">
        <f>ANATOMIE3!H23</f>
        <v>13.75</v>
      </c>
      <c r="E23" s="117">
        <f>'PHYSIO-REP 3'!H23</f>
        <v>11.25</v>
      </c>
      <c r="F23" s="117">
        <f>'ZOOTECHINE 3'!H23</f>
        <v>10</v>
      </c>
      <c r="G23" s="226">
        <f>'PHARMACOLOGIE 3'!H23</f>
        <v>6.5</v>
      </c>
      <c r="H23" s="226">
        <f>'MICROBIOLOGIE 3'!H23</f>
        <v>8.75</v>
      </c>
      <c r="I23" s="226">
        <f>'PARASITOLOGIE 2'!H23</f>
        <v>4.666666666666667</v>
      </c>
      <c r="J23" s="226">
        <f>'PHYSIO-PATH 3'!H23</f>
        <v>4</v>
      </c>
      <c r="K23" s="226">
        <f>SEMIOLOGIE!H23</f>
        <v>7.75</v>
      </c>
      <c r="L23" s="117">
        <f>'ANA-PATH 2'!H23</f>
        <v>8.6666666666666661</v>
      </c>
      <c r="M23" s="124">
        <f t="shared" si="8"/>
        <v>75.333333333333329</v>
      </c>
      <c r="N23" s="117">
        <f t="shared" si="9"/>
        <v>3.0133333333333332</v>
      </c>
      <c r="O23" s="184" t="str">
        <f t="shared" si="2"/>
        <v>Ajournee</v>
      </c>
      <c r="P23" s="184" t="str">
        <f t="shared" si="3"/>
        <v>juin</v>
      </c>
      <c r="Q23" s="262">
        <f t="shared" si="4"/>
        <v>1</v>
      </c>
      <c r="R23" s="262">
        <f t="shared" si="4"/>
        <v>1</v>
      </c>
      <c r="S23" s="262">
        <f t="shared" si="4"/>
        <v>1</v>
      </c>
      <c r="T23" s="262">
        <f t="shared" si="4"/>
        <v>1</v>
      </c>
      <c r="U23" s="262">
        <f t="shared" si="4"/>
        <v>1</v>
      </c>
      <c r="V23" s="262">
        <f t="shared" si="5"/>
        <v>1</v>
      </c>
      <c r="W23" s="262">
        <f t="shared" si="6"/>
        <v>1</v>
      </c>
      <c r="X23" s="262">
        <f t="shared" si="6"/>
        <v>1</v>
      </c>
      <c r="Y23" s="262">
        <f t="shared" si="7"/>
        <v>1</v>
      </c>
      <c r="Z23" s="263" t="str">
        <f>ANATOMIE3!N23</f>
        <v>Juin</v>
      </c>
      <c r="AA23" s="263" t="str">
        <f>'PHYSIO-REP 3'!N23</f>
        <v>Juin</v>
      </c>
      <c r="AB23" s="263" t="str">
        <f>'ZOOTECHINE 3'!N23</f>
        <v>Juin</v>
      </c>
      <c r="AC23" s="263" t="str">
        <f>'PHARMACOLOGIE 3'!N23</f>
        <v>Juin</v>
      </c>
      <c r="AD23" s="263" t="str">
        <f>'MICROBIOLOGIE 3'!N23</f>
        <v>Juin</v>
      </c>
      <c r="AE23" s="263" t="str">
        <f>'PARASITOLOGIE 2'!N23</f>
        <v>Juin</v>
      </c>
      <c r="AF23" s="263" t="str">
        <f>'PHYSIO-PATH 3'!N23</f>
        <v>Juin</v>
      </c>
      <c r="AG23" s="263" t="str">
        <f>SEMIOLOGIE!N23</f>
        <v>Juin</v>
      </c>
      <c r="AH23" s="263" t="str">
        <f>'ANA-PATH 2'!N23</f>
        <v>Juin</v>
      </c>
      <c r="AI23" s="266"/>
    </row>
    <row r="24" spans="1:35" s="29" customFormat="1" ht="15.75">
      <c r="A24" s="264">
        <v>17</v>
      </c>
      <c r="B24" s="418" t="s">
        <v>45</v>
      </c>
      <c r="C24" s="418" t="s">
        <v>23</v>
      </c>
      <c r="D24" s="117">
        <f>ANATOMIE3!H24</f>
        <v>6.75</v>
      </c>
      <c r="E24" s="117">
        <f>'PHYSIO-REP 3'!H24</f>
        <v>9.75</v>
      </c>
      <c r="F24" s="117">
        <f>'ZOOTECHINE 3'!H24</f>
        <v>6.5</v>
      </c>
      <c r="G24" s="226">
        <f>'PHARMACOLOGIE 3'!H24</f>
        <v>3</v>
      </c>
      <c r="H24" s="226">
        <f>'MICROBIOLOGIE 3'!H24</f>
        <v>7.5</v>
      </c>
      <c r="I24" s="226">
        <f>'PARASITOLOGIE 2'!H24</f>
        <v>7.333333333333333</v>
      </c>
      <c r="J24" s="226">
        <f>'PHYSIO-PATH 3'!H24</f>
        <v>3</v>
      </c>
      <c r="K24" s="226">
        <f>SEMIOLOGIE!H24</f>
        <v>8.25</v>
      </c>
      <c r="L24" s="117">
        <f>'ANA-PATH 2'!H24</f>
        <v>3</v>
      </c>
      <c r="M24" s="124">
        <f t="shared" si="8"/>
        <v>55.083333333333336</v>
      </c>
      <c r="N24" s="117">
        <f t="shared" si="9"/>
        <v>2.2033333333333336</v>
      </c>
      <c r="O24" s="184" t="str">
        <f t="shared" si="2"/>
        <v>Ajournee</v>
      </c>
      <c r="P24" s="184" t="str">
        <f t="shared" si="3"/>
        <v>juin</v>
      </c>
      <c r="Q24" s="262">
        <f t="shared" si="4"/>
        <v>1</v>
      </c>
      <c r="R24" s="262">
        <f t="shared" si="4"/>
        <v>1</v>
      </c>
      <c r="S24" s="262">
        <f t="shared" si="4"/>
        <v>1</v>
      </c>
      <c r="T24" s="262">
        <f t="shared" si="4"/>
        <v>1</v>
      </c>
      <c r="U24" s="262">
        <f t="shared" si="4"/>
        <v>1</v>
      </c>
      <c r="V24" s="262">
        <f t="shared" si="5"/>
        <v>1</v>
      </c>
      <c r="W24" s="262">
        <f t="shared" si="6"/>
        <v>1</v>
      </c>
      <c r="X24" s="262">
        <f t="shared" si="6"/>
        <v>1</v>
      </c>
      <c r="Y24" s="262">
        <f t="shared" si="7"/>
        <v>1</v>
      </c>
      <c r="Z24" s="263" t="str">
        <f>ANATOMIE3!N24</f>
        <v>Juin</v>
      </c>
      <c r="AA24" s="263" t="str">
        <f>'PHYSIO-REP 3'!N24</f>
        <v>Juin</v>
      </c>
      <c r="AB24" s="263" t="str">
        <f>'ZOOTECHINE 3'!N24</f>
        <v>Juin</v>
      </c>
      <c r="AC24" s="263" t="str">
        <f>'PHARMACOLOGIE 3'!N24</f>
        <v>Juin</v>
      </c>
      <c r="AD24" s="263" t="str">
        <f>'MICROBIOLOGIE 3'!N24</f>
        <v>Juin</v>
      </c>
      <c r="AE24" s="263" t="str">
        <f>'PARASITOLOGIE 2'!N24</f>
        <v>Juin</v>
      </c>
      <c r="AF24" s="263" t="str">
        <f>'PHYSIO-PATH 3'!N24</f>
        <v>Juin</v>
      </c>
      <c r="AG24" s="263" t="str">
        <f>SEMIOLOGIE!N24</f>
        <v>Juin</v>
      </c>
      <c r="AH24" s="263" t="str">
        <f>'ANA-PATH 2'!N24</f>
        <v>Juin</v>
      </c>
      <c r="AI24" s="266"/>
    </row>
    <row r="25" spans="1:35" s="29" customFormat="1" ht="15.75">
      <c r="A25" s="264">
        <v>18</v>
      </c>
      <c r="B25" s="419" t="s">
        <v>46</v>
      </c>
      <c r="C25" s="419" t="s">
        <v>47</v>
      </c>
      <c r="D25" s="117">
        <f>ANATOMIE3!H25</f>
        <v>4.25</v>
      </c>
      <c r="E25" s="117">
        <f>'PHYSIO-REP 3'!H25</f>
        <v>6.5</v>
      </c>
      <c r="F25" s="117">
        <f>'ZOOTECHINE 3'!H25</f>
        <v>5</v>
      </c>
      <c r="G25" s="226">
        <f>'PHARMACOLOGIE 3'!H25</f>
        <v>2.5</v>
      </c>
      <c r="H25" s="226">
        <f>'MICROBIOLOGIE 3'!H25</f>
        <v>3.5</v>
      </c>
      <c r="I25" s="226">
        <f>'PARASITOLOGIE 2'!H25</f>
        <v>5.333333333333333</v>
      </c>
      <c r="J25" s="226">
        <f>'PHYSIO-PATH 3'!H25</f>
        <v>2.5</v>
      </c>
      <c r="K25" s="226">
        <f>SEMIOLOGIE!H25</f>
        <v>8.5</v>
      </c>
      <c r="L25" s="117">
        <f>'ANA-PATH 2'!H25</f>
        <v>0.33333333333333331</v>
      </c>
      <c r="M25" s="124">
        <f t="shared" si="8"/>
        <v>38.416666666666664</v>
      </c>
      <c r="N25" s="117">
        <f t="shared" si="9"/>
        <v>1.5366666666666666</v>
      </c>
      <c r="O25" s="184" t="str">
        <f t="shared" si="2"/>
        <v>Ajournee</v>
      </c>
      <c r="P25" s="184" t="str">
        <f t="shared" si="3"/>
        <v>juin</v>
      </c>
      <c r="Q25" s="262">
        <f t="shared" si="4"/>
        <v>1</v>
      </c>
      <c r="R25" s="262">
        <f t="shared" si="4"/>
        <v>1</v>
      </c>
      <c r="S25" s="262">
        <f t="shared" si="4"/>
        <v>1</v>
      </c>
      <c r="T25" s="262">
        <f t="shared" si="4"/>
        <v>1</v>
      </c>
      <c r="U25" s="262">
        <f t="shared" si="4"/>
        <v>1</v>
      </c>
      <c r="V25" s="262">
        <f t="shared" si="5"/>
        <v>1</v>
      </c>
      <c r="W25" s="262">
        <f t="shared" si="6"/>
        <v>1</v>
      </c>
      <c r="X25" s="262">
        <f t="shared" si="6"/>
        <v>1</v>
      </c>
      <c r="Y25" s="262">
        <f t="shared" si="7"/>
        <v>1</v>
      </c>
      <c r="Z25" s="263" t="str">
        <f>ANATOMIE3!N25</f>
        <v>Juin</v>
      </c>
      <c r="AA25" s="263" t="str">
        <f>'PHYSIO-REP 3'!N25</f>
        <v>Juin</v>
      </c>
      <c r="AB25" s="263" t="str">
        <f>'ZOOTECHINE 3'!N25</f>
        <v>Juin</v>
      </c>
      <c r="AC25" s="263" t="str">
        <f>'PHARMACOLOGIE 3'!N25</f>
        <v>Juin</v>
      </c>
      <c r="AD25" s="263" t="str">
        <f>'MICROBIOLOGIE 3'!N25</f>
        <v>Juin</v>
      </c>
      <c r="AE25" s="263" t="str">
        <f>'PARASITOLOGIE 2'!N25</f>
        <v>Juin</v>
      </c>
      <c r="AF25" s="263" t="str">
        <f>'PHYSIO-PATH 3'!N25</f>
        <v>Juin</v>
      </c>
      <c r="AG25" s="263" t="str">
        <f>SEMIOLOGIE!N25</f>
        <v>Juin</v>
      </c>
      <c r="AH25" s="263" t="str">
        <f>'ANA-PATH 2'!N25</f>
        <v>Juin</v>
      </c>
      <c r="AI25" s="266"/>
    </row>
    <row r="26" spans="1:35" s="29" customFormat="1" ht="15.75">
      <c r="A26" s="264">
        <v>19</v>
      </c>
      <c r="B26" s="413" t="s">
        <v>48</v>
      </c>
      <c r="C26" s="413" t="s">
        <v>49</v>
      </c>
      <c r="D26" s="117">
        <f>ANATOMIE3!H26</f>
        <v>6.75</v>
      </c>
      <c r="E26" s="117">
        <f>'PHYSIO-REP 3'!H26</f>
        <v>9.25</v>
      </c>
      <c r="F26" s="117">
        <f>'ZOOTECHINE 3'!H26</f>
        <v>8.25</v>
      </c>
      <c r="G26" s="226">
        <f>'PHARMACOLOGIE 3'!H26</f>
        <v>6.5</v>
      </c>
      <c r="H26" s="226">
        <f>'MICROBIOLOGIE 3'!H26</f>
        <v>7.25</v>
      </c>
      <c r="I26" s="226">
        <f>'PARASITOLOGIE 2'!H26</f>
        <v>8</v>
      </c>
      <c r="J26" s="226">
        <f>'PHYSIO-PATH 3'!H26</f>
        <v>6</v>
      </c>
      <c r="K26" s="226">
        <f>SEMIOLOGIE!H26</f>
        <v>6.75</v>
      </c>
      <c r="L26" s="117">
        <f>'ANA-PATH 2'!H26</f>
        <v>6.333333333333333</v>
      </c>
      <c r="M26" s="124">
        <f t="shared" si="8"/>
        <v>65.083333333333329</v>
      </c>
      <c r="N26" s="117">
        <f t="shared" si="9"/>
        <v>2.6033333333333331</v>
      </c>
      <c r="O26" s="184" t="str">
        <f t="shared" si="2"/>
        <v>Ajournee</v>
      </c>
      <c r="P26" s="184" t="str">
        <f t="shared" si="3"/>
        <v>juin</v>
      </c>
      <c r="Q26" s="262">
        <f t="shared" si="4"/>
        <v>1</v>
      </c>
      <c r="R26" s="262">
        <f t="shared" si="4"/>
        <v>1</v>
      </c>
      <c r="S26" s="262">
        <f t="shared" si="4"/>
        <v>1</v>
      </c>
      <c r="T26" s="262">
        <f t="shared" si="4"/>
        <v>1</v>
      </c>
      <c r="U26" s="262">
        <f t="shared" si="4"/>
        <v>1</v>
      </c>
      <c r="V26" s="262">
        <f t="shared" si="5"/>
        <v>1</v>
      </c>
      <c r="W26" s="262">
        <f t="shared" si="6"/>
        <v>1</v>
      </c>
      <c r="X26" s="262">
        <f t="shared" si="6"/>
        <v>1</v>
      </c>
      <c r="Y26" s="262">
        <f t="shared" si="7"/>
        <v>1</v>
      </c>
      <c r="Z26" s="263" t="str">
        <f>ANATOMIE3!N26</f>
        <v>Juin</v>
      </c>
      <c r="AA26" s="263" t="str">
        <f>'PHYSIO-REP 3'!N26</f>
        <v>Juin</v>
      </c>
      <c r="AB26" s="263" t="str">
        <f>'ZOOTECHINE 3'!N26</f>
        <v>Juin</v>
      </c>
      <c r="AC26" s="263" t="str">
        <f>'PHARMACOLOGIE 3'!N26</f>
        <v>Juin</v>
      </c>
      <c r="AD26" s="263" t="str">
        <f>'MICROBIOLOGIE 3'!N26</f>
        <v>Juin</v>
      </c>
      <c r="AE26" s="263" t="str">
        <f>'PARASITOLOGIE 2'!N26</f>
        <v>Juin</v>
      </c>
      <c r="AF26" s="263" t="str">
        <f>'PHYSIO-PATH 3'!N26</f>
        <v>Juin</v>
      </c>
      <c r="AG26" s="263" t="str">
        <f>SEMIOLOGIE!N26</f>
        <v>Juin</v>
      </c>
      <c r="AH26" s="263" t="str">
        <f>'ANA-PATH 2'!N26</f>
        <v>Juin</v>
      </c>
      <c r="AI26" s="266"/>
    </row>
    <row r="27" spans="1:35" s="29" customFormat="1" ht="15.75">
      <c r="A27" s="264">
        <v>20</v>
      </c>
      <c r="B27" s="418" t="s">
        <v>50</v>
      </c>
      <c r="C27" s="418" t="s">
        <v>816</v>
      </c>
      <c r="D27" s="117">
        <f>ANATOMIE3!H27</f>
        <v>8</v>
      </c>
      <c r="E27" s="117">
        <f>'PHYSIO-REP 3'!H27</f>
        <v>7.75</v>
      </c>
      <c r="F27" s="117">
        <f>'ZOOTECHINE 3'!H27</f>
        <v>9</v>
      </c>
      <c r="G27" s="226">
        <f>'PHARMACOLOGIE 3'!H27</f>
        <v>8.5</v>
      </c>
      <c r="H27" s="226">
        <f>'MICROBIOLOGIE 3'!H27</f>
        <v>7.75</v>
      </c>
      <c r="I27" s="226">
        <f>'PARASITOLOGIE 2'!H27</f>
        <v>8</v>
      </c>
      <c r="J27" s="226">
        <f>'PHYSIO-PATH 3'!H27</f>
        <v>2.5</v>
      </c>
      <c r="K27" s="226">
        <f>SEMIOLOGIE!H27</f>
        <v>10</v>
      </c>
      <c r="L27" s="117">
        <f>'ANA-PATH 2'!H27</f>
        <v>4</v>
      </c>
      <c r="M27" s="124">
        <f t="shared" si="8"/>
        <v>65.5</v>
      </c>
      <c r="N27" s="117">
        <f t="shared" si="9"/>
        <v>2.62</v>
      </c>
      <c r="O27" s="184" t="str">
        <f t="shared" si="2"/>
        <v>Ajournee</v>
      </c>
      <c r="P27" s="184" t="str">
        <f t="shared" si="3"/>
        <v>juin</v>
      </c>
      <c r="Q27" s="262">
        <f t="shared" si="4"/>
        <v>1</v>
      </c>
      <c r="R27" s="262">
        <f t="shared" si="4"/>
        <v>1</v>
      </c>
      <c r="S27" s="262">
        <f t="shared" si="4"/>
        <v>1</v>
      </c>
      <c r="T27" s="262">
        <f t="shared" si="4"/>
        <v>1</v>
      </c>
      <c r="U27" s="262">
        <f t="shared" si="4"/>
        <v>1</v>
      </c>
      <c r="V27" s="262">
        <f t="shared" si="5"/>
        <v>1</v>
      </c>
      <c r="W27" s="262">
        <f t="shared" si="6"/>
        <v>1</v>
      </c>
      <c r="X27" s="262">
        <f t="shared" si="6"/>
        <v>1</v>
      </c>
      <c r="Y27" s="262">
        <f t="shared" si="7"/>
        <v>1</v>
      </c>
      <c r="Z27" s="263" t="str">
        <f>ANATOMIE3!N27</f>
        <v>Juin</v>
      </c>
      <c r="AA27" s="263" t="str">
        <f>'PHYSIO-REP 3'!N27</f>
        <v>Juin</v>
      </c>
      <c r="AB27" s="263" t="str">
        <f>'ZOOTECHINE 3'!N27</f>
        <v>Juin</v>
      </c>
      <c r="AC27" s="263" t="str">
        <f>'PHARMACOLOGIE 3'!N27</f>
        <v>Juin</v>
      </c>
      <c r="AD27" s="263" t="str">
        <f>'MICROBIOLOGIE 3'!N27</f>
        <v>Juin</v>
      </c>
      <c r="AE27" s="263" t="str">
        <f>'PARASITOLOGIE 2'!N27</f>
        <v>Juin</v>
      </c>
      <c r="AF27" s="263" t="str">
        <f>'PHYSIO-PATH 3'!N27</f>
        <v>Juin</v>
      </c>
      <c r="AG27" s="263" t="str">
        <f>SEMIOLOGIE!N27</f>
        <v>Juin</v>
      </c>
      <c r="AH27" s="263" t="str">
        <f>'ANA-PATH 2'!N27</f>
        <v>Juin</v>
      </c>
      <c r="AI27" s="266"/>
    </row>
    <row r="28" spans="1:35" s="29" customFormat="1" ht="15.75">
      <c r="A28" s="264">
        <v>21</v>
      </c>
      <c r="B28" s="418" t="s">
        <v>817</v>
      </c>
      <c r="C28" s="418" t="s">
        <v>818</v>
      </c>
      <c r="D28" s="117">
        <f>ANATOMIE3!H28</f>
        <v>30</v>
      </c>
      <c r="E28" s="117">
        <f>'PHYSIO-REP 3'!H28</f>
        <v>13.5</v>
      </c>
      <c r="F28" s="117">
        <f>'ZOOTECHINE 3'!H28</f>
        <v>30</v>
      </c>
      <c r="G28" s="226">
        <f>'PHARMACOLOGIE 3'!H28</f>
        <v>4</v>
      </c>
      <c r="H28" s="226">
        <f>'MICROBIOLOGIE 3'!H28</f>
        <v>6.5</v>
      </c>
      <c r="I28" s="226">
        <f>'PARASITOLOGIE 2'!H28</f>
        <v>20</v>
      </c>
      <c r="J28" s="226">
        <f>'PHYSIO-PATH 3'!H28</f>
        <v>2.5</v>
      </c>
      <c r="K28" s="226">
        <f>SEMIOLOGIE!H28</f>
        <v>36</v>
      </c>
      <c r="L28" s="117">
        <f>'ANA-PATH 2'!H28</f>
        <v>2.6666666666666665</v>
      </c>
      <c r="M28" s="124">
        <f t="shared" si="8"/>
        <v>145.16666666666666</v>
      </c>
      <c r="N28" s="117">
        <f t="shared" si="9"/>
        <v>5.8066666666666666</v>
      </c>
      <c r="O28" s="184" t="str">
        <f t="shared" si="2"/>
        <v>Ajournee</v>
      </c>
      <c r="P28" s="184" t="str">
        <f t="shared" si="3"/>
        <v>juin</v>
      </c>
      <c r="Q28" s="262">
        <f t="shared" si="4"/>
        <v>0</v>
      </c>
      <c r="R28" s="262">
        <f t="shared" si="4"/>
        <v>1</v>
      </c>
      <c r="S28" s="262">
        <f t="shared" si="4"/>
        <v>0</v>
      </c>
      <c r="T28" s="262">
        <f t="shared" si="4"/>
        <v>1</v>
      </c>
      <c r="U28" s="262">
        <f t="shared" si="4"/>
        <v>1</v>
      </c>
      <c r="V28" s="262">
        <f t="shared" si="5"/>
        <v>0</v>
      </c>
      <c r="W28" s="262">
        <f t="shared" si="6"/>
        <v>1</v>
      </c>
      <c r="X28" s="262">
        <f t="shared" si="6"/>
        <v>0</v>
      </c>
      <c r="Y28" s="262">
        <f t="shared" si="7"/>
        <v>1</v>
      </c>
      <c r="Z28" s="263" t="str">
        <f>ANATOMIE3!N28</f>
        <v>Juin</v>
      </c>
      <c r="AA28" s="263" t="str">
        <f>'PHYSIO-REP 3'!N28</f>
        <v>Juin</v>
      </c>
      <c r="AB28" s="263" t="str">
        <f>'ZOOTECHINE 3'!N28</f>
        <v>Juin</v>
      </c>
      <c r="AC28" s="263" t="str">
        <f>'PHARMACOLOGIE 3'!N28</f>
        <v>Juin</v>
      </c>
      <c r="AD28" s="263" t="str">
        <f>'MICROBIOLOGIE 3'!N28</f>
        <v>Juin</v>
      </c>
      <c r="AE28" s="263" t="str">
        <f>'PARASITOLOGIE 2'!N28</f>
        <v>Juin</v>
      </c>
      <c r="AF28" s="263" t="str">
        <f>'PHYSIO-PATH 3'!N28</f>
        <v>Juin</v>
      </c>
      <c r="AG28" s="263" t="str">
        <f>SEMIOLOGIE!N28</f>
        <v>Juin</v>
      </c>
      <c r="AH28" s="263" t="str">
        <f>'ANA-PATH 2'!N28</f>
        <v>Juin</v>
      </c>
      <c r="AI28" s="266"/>
    </row>
    <row r="29" spans="1:35" s="29" customFormat="1" ht="15.75">
      <c r="A29" s="264">
        <v>22</v>
      </c>
      <c r="B29" s="413" t="s">
        <v>25</v>
      </c>
      <c r="C29" s="413" t="s">
        <v>51</v>
      </c>
      <c r="D29" s="117">
        <f>ANATOMIE3!H29</f>
        <v>15.5</v>
      </c>
      <c r="E29" s="117">
        <f>'PHYSIO-REP 3'!H29</f>
        <v>8</v>
      </c>
      <c r="F29" s="117">
        <f>'ZOOTECHINE 3'!H29</f>
        <v>9</v>
      </c>
      <c r="G29" s="226">
        <f>'PHARMACOLOGIE 3'!H29</f>
        <v>6.5</v>
      </c>
      <c r="H29" s="226">
        <f>'MICROBIOLOGIE 3'!H29</f>
        <v>10</v>
      </c>
      <c r="I29" s="226">
        <f>'PARASITOLOGIE 2'!H29</f>
        <v>7.333333333333333</v>
      </c>
      <c r="J29" s="226">
        <f>'PHYSIO-PATH 3'!H29</f>
        <v>3.5</v>
      </c>
      <c r="K29" s="226">
        <f>SEMIOLOGIE!H29</f>
        <v>7.75</v>
      </c>
      <c r="L29" s="117">
        <f>'ANA-PATH 2'!H29</f>
        <v>5.333333333333333</v>
      </c>
      <c r="M29" s="124">
        <f t="shared" si="8"/>
        <v>72.916666666666671</v>
      </c>
      <c r="N29" s="117">
        <f t="shared" si="9"/>
        <v>2.916666666666667</v>
      </c>
      <c r="O29" s="184" t="str">
        <f t="shared" si="2"/>
        <v>Ajournee</v>
      </c>
      <c r="P29" s="184" t="str">
        <f t="shared" si="3"/>
        <v>juin</v>
      </c>
      <c r="Q29" s="262">
        <f t="shared" si="4"/>
        <v>0</v>
      </c>
      <c r="R29" s="262">
        <f t="shared" si="4"/>
        <v>1</v>
      </c>
      <c r="S29" s="262">
        <f t="shared" si="4"/>
        <v>1</v>
      </c>
      <c r="T29" s="262">
        <f t="shared" si="4"/>
        <v>1</v>
      </c>
      <c r="U29" s="262">
        <f t="shared" si="4"/>
        <v>1</v>
      </c>
      <c r="V29" s="262">
        <f t="shared" si="5"/>
        <v>1</v>
      </c>
      <c r="W29" s="262">
        <f t="shared" si="6"/>
        <v>1</v>
      </c>
      <c r="X29" s="262">
        <f t="shared" si="6"/>
        <v>1</v>
      </c>
      <c r="Y29" s="262">
        <f t="shared" si="7"/>
        <v>1</v>
      </c>
      <c r="Z29" s="263" t="str">
        <f>ANATOMIE3!N29</f>
        <v>Juin</v>
      </c>
      <c r="AA29" s="263" t="str">
        <f>'PHYSIO-REP 3'!N29</f>
        <v>Juin</v>
      </c>
      <c r="AB29" s="263" t="str">
        <f>'ZOOTECHINE 3'!N29</f>
        <v>Juin</v>
      </c>
      <c r="AC29" s="263" t="str">
        <f>'PHARMACOLOGIE 3'!N29</f>
        <v>Juin</v>
      </c>
      <c r="AD29" s="263" t="str">
        <f>'MICROBIOLOGIE 3'!N29</f>
        <v>Juin</v>
      </c>
      <c r="AE29" s="263" t="str">
        <f>'PARASITOLOGIE 2'!N29</f>
        <v>Juin</v>
      </c>
      <c r="AF29" s="263" t="str">
        <f>'PHYSIO-PATH 3'!N29</f>
        <v>Juin</v>
      </c>
      <c r="AG29" s="263" t="str">
        <f>SEMIOLOGIE!N29</f>
        <v>Juin</v>
      </c>
      <c r="AH29" s="263" t="str">
        <f>'ANA-PATH 2'!N29</f>
        <v>Juin</v>
      </c>
      <c r="AI29" s="266"/>
    </row>
    <row r="30" spans="1:35" s="29" customFormat="1" ht="15.75">
      <c r="A30" s="264">
        <v>23</v>
      </c>
      <c r="B30" s="413" t="s">
        <v>52</v>
      </c>
      <c r="C30" s="413" t="s">
        <v>53</v>
      </c>
      <c r="D30" s="117">
        <f>ANATOMIE3!H30</f>
        <v>14.5</v>
      </c>
      <c r="E30" s="117">
        <f>'PHYSIO-REP 3'!H30</f>
        <v>15.5</v>
      </c>
      <c r="F30" s="117">
        <f>'ZOOTECHINE 3'!H30</f>
        <v>10</v>
      </c>
      <c r="G30" s="226">
        <f>'PHARMACOLOGIE 3'!H30</f>
        <v>13.5</v>
      </c>
      <c r="H30" s="226">
        <f>'MICROBIOLOGIE 3'!H30</f>
        <v>9.25</v>
      </c>
      <c r="I30" s="226">
        <f>'PARASITOLOGIE 2'!H30</f>
        <v>6.666666666666667</v>
      </c>
      <c r="J30" s="226">
        <f>'PHYSIO-PATH 3'!H30</f>
        <v>7</v>
      </c>
      <c r="K30" s="226">
        <f>SEMIOLOGIE!H30</f>
        <v>12.25</v>
      </c>
      <c r="L30" s="117">
        <f>'ANA-PATH 2'!H30</f>
        <v>9</v>
      </c>
      <c r="M30" s="124">
        <f t="shared" si="8"/>
        <v>97.666666666666671</v>
      </c>
      <c r="N30" s="117">
        <f t="shared" si="9"/>
        <v>3.9066666666666667</v>
      </c>
      <c r="O30" s="184" t="str">
        <f t="shared" si="2"/>
        <v>Ajournee</v>
      </c>
      <c r="P30" s="184" t="str">
        <f t="shared" si="3"/>
        <v>juin</v>
      </c>
      <c r="Q30" s="262">
        <f t="shared" si="4"/>
        <v>1</v>
      </c>
      <c r="R30" s="262">
        <f t="shared" si="4"/>
        <v>0</v>
      </c>
      <c r="S30" s="262">
        <f t="shared" si="4"/>
        <v>1</v>
      </c>
      <c r="T30" s="262">
        <f t="shared" si="4"/>
        <v>1</v>
      </c>
      <c r="U30" s="262">
        <f t="shared" si="4"/>
        <v>1</v>
      </c>
      <c r="V30" s="262">
        <f t="shared" si="5"/>
        <v>1</v>
      </c>
      <c r="W30" s="262">
        <f t="shared" si="6"/>
        <v>1</v>
      </c>
      <c r="X30" s="262">
        <f t="shared" si="6"/>
        <v>1</v>
      </c>
      <c r="Y30" s="262">
        <f t="shared" si="7"/>
        <v>1</v>
      </c>
      <c r="Z30" s="263" t="str">
        <f>ANATOMIE3!N30</f>
        <v>Juin</v>
      </c>
      <c r="AA30" s="263" t="str">
        <f>'PHYSIO-REP 3'!N30</f>
        <v>Juin</v>
      </c>
      <c r="AB30" s="263" t="str">
        <f>'ZOOTECHINE 3'!N30</f>
        <v>Juin</v>
      </c>
      <c r="AC30" s="263" t="str">
        <f>'PHARMACOLOGIE 3'!N30</f>
        <v>Juin</v>
      </c>
      <c r="AD30" s="263" t="str">
        <f>'MICROBIOLOGIE 3'!N30</f>
        <v>Juin</v>
      </c>
      <c r="AE30" s="263" t="str">
        <f>'PARASITOLOGIE 2'!N30</f>
        <v>Juin</v>
      </c>
      <c r="AF30" s="263" t="str">
        <f>'PHYSIO-PATH 3'!N30</f>
        <v>Juin</v>
      </c>
      <c r="AG30" s="263" t="str">
        <f>SEMIOLOGIE!N30</f>
        <v>Juin</v>
      </c>
      <c r="AH30" s="263" t="str">
        <f>'ANA-PATH 2'!N30</f>
        <v>Juin</v>
      </c>
      <c r="AI30" s="266"/>
    </row>
    <row r="31" spans="1:35" s="29" customFormat="1" ht="15.75">
      <c r="A31" s="264">
        <v>24</v>
      </c>
      <c r="B31" s="413" t="s">
        <v>54</v>
      </c>
      <c r="C31" s="413" t="s">
        <v>55</v>
      </c>
      <c r="D31" s="117">
        <f>ANATOMIE3!H31</f>
        <v>12.25</v>
      </c>
      <c r="E31" s="117">
        <f>'PHYSIO-REP 3'!H31</f>
        <v>9.75</v>
      </c>
      <c r="F31" s="117">
        <f>'ZOOTECHINE 3'!H31</f>
        <v>6.5</v>
      </c>
      <c r="G31" s="226">
        <f>'PHARMACOLOGIE 3'!H31</f>
        <v>6.25</v>
      </c>
      <c r="H31" s="226">
        <f>'MICROBIOLOGIE 3'!H31</f>
        <v>10</v>
      </c>
      <c r="I31" s="226">
        <f>'PARASITOLOGIE 2'!H31</f>
        <v>8.6666666666666661</v>
      </c>
      <c r="J31" s="226">
        <f>'PHYSIO-PATH 3'!H31</f>
        <v>6</v>
      </c>
      <c r="K31" s="226">
        <f>SEMIOLOGIE!H31</f>
        <v>9.75</v>
      </c>
      <c r="L31" s="117">
        <f>'ANA-PATH 2'!H31</f>
        <v>5.333333333333333</v>
      </c>
      <c r="M31" s="124">
        <f t="shared" si="8"/>
        <v>74.499999999999986</v>
      </c>
      <c r="N31" s="117">
        <f t="shared" si="9"/>
        <v>2.9799999999999995</v>
      </c>
      <c r="O31" s="184" t="str">
        <f t="shared" si="2"/>
        <v>Ajournee</v>
      </c>
      <c r="P31" s="184" t="str">
        <f t="shared" si="3"/>
        <v>juin</v>
      </c>
      <c r="Q31" s="262">
        <f t="shared" si="4"/>
        <v>1</v>
      </c>
      <c r="R31" s="262">
        <f t="shared" si="4"/>
        <v>1</v>
      </c>
      <c r="S31" s="262">
        <f t="shared" si="4"/>
        <v>1</v>
      </c>
      <c r="T31" s="262">
        <f t="shared" si="4"/>
        <v>1</v>
      </c>
      <c r="U31" s="262">
        <f t="shared" si="4"/>
        <v>1</v>
      </c>
      <c r="V31" s="262">
        <f t="shared" si="5"/>
        <v>1</v>
      </c>
      <c r="W31" s="262">
        <f t="shared" si="6"/>
        <v>1</v>
      </c>
      <c r="X31" s="262">
        <f t="shared" si="6"/>
        <v>1</v>
      </c>
      <c r="Y31" s="262">
        <f t="shared" si="7"/>
        <v>1</v>
      </c>
      <c r="Z31" s="263" t="str">
        <f>ANATOMIE3!N31</f>
        <v>Juin</v>
      </c>
      <c r="AA31" s="263" t="str">
        <f>'PHYSIO-REP 3'!N31</f>
        <v>Juin</v>
      </c>
      <c r="AB31" s="263" t="str">
        <f>'ZOOTECHINE 3'!N31</f>
        <v>Juin</v>
      </c>
      <c r="AC31" s="263" t="str">
        <f>'PHARMACOLOGIE 3'!N31</f>
        <v>Juin</v>
      </c>
      <c r="AD31" s="263" t="str">
        <f>'MICROBIOLOGIE 3'!N31</f>
        <v>Juin</v>
      </c>
      <c r="AE31" s="263" t="str">
        <f>'PARASITOLOGIE 2'!N31</f>
        <v>Juin</v>
      </c>
      <c r="AF31" s="263" t="str">
        <f>'PHYSIO-PATH 3'!N31</f>
        <v>Juin</v>
      </c>
      <c r="AG31" s="263" t="str">
        <f>SEMIOLOGIE!N31</f>
        <v>Juin</v>
      </c>
      <c r="AH31" s="263" t="str">
        <f>'ANA-PATH 2'!N31</f>
        <v>Juin</v>
      </c>
      <c r="AI31" s="266"/>
    </row>
    <row r="32" spans="1:35" s="29" customFormat="1" ht="15.75">
      <c r="A32" s="264">
        <v>25</v>
      </c>
      <c r="B32" s="413" t="s">
        <v>56</v>
      </c>
      <c r="C32" s="413" t="s">
        <v>57</v>
      </c>
      <c r="D32" s="117">
        <f>ANATOMIE3!H32</f>
        <v>9</v>
      </c>
      <c r="E32" s="117">
        <f>'PHYSIO-REP 3'!H32</f>
        <v>6.75</v>
      </c>
      <c r="F32" s="117">
        <f>'ZOOTECHINE 3'!H32</f>
        <v>7.5</v>
      </c>
      <c r="G32" s="226">
        <f>'PHARMACOLOGIE 3'!H32</f>
        <v>6.25</v>
      </c>
      <c r="H32" s="226">
        <f>'MICROBIOLOGIE 3'!H32</f>
        <v>8.75</v>
      </c>
      <c r="I32" s="226">
        <f>'PARASITOLOGIE 2'!H32</f>
        <v>6.666666666666667</v>
      </c>
      <c r="J32" s="226">
        <f>'PHYSIO-PATH 3'!H32</f>
        <v>1.5</v>
      </c>
      <c r="K32" s="226">
        <f>SEMIOLOGIE!H32</f>
        <v>13</v>
      </c>
      <c r="L32" s="117">
        <f>'ANA-PATH 2'!H32</f>
        <v>7</v>
      </c>
      <c r="M32" s="124">
        <f t="shared" si="8"/>
        <v>66.416666666666657</v>
      </c>
      <c r="N32" s="117">
        <f t="shared" si="9"/>
        <v>2.6566666666666663</v>
      </c>
      <c r="O32" s="184" t="str">
        <f t="shared" si="2"/>
        <v>Ajournee</v>
      </c>
      <c r="P32" s="184" t="str">
        <f t="shared" si="3"/>
        <v>juin</v>
      </c>
      <c r="Q32" s="262">
        <f t="shared" si="4"/>
        <v>1</v>
      </c>
      <c r="R32" s="262">
        <f t="shared" si="4"/>
        <v>1</v>
      </c>
      <c r="S32" s="262">
        <f t="shared" si="4"/>
        <v>1</v>
      </c>
      <c r="T32" s="262">
        <f t="shared" si="4"/>
        <v>1</v>
      </c>
      <c r="U32" s="262">
        <f t="shared" si="4"/>
        <v>1</v>
      </c>
      <c r="V32" s="262">
        <f t="shared" si="5"/>
        <v>1</v>
      </c>
      <c r="W32" s="262">
        <f t="shared" si="6"/>
        <v>1</v>
      </c>
      <c r="X32" s="262">
        <f t="shared" si="6"/>
        <v>1</v>
      </c>
      <c r="Y32" s="262">
        <f t="shared" si="7"/>
        <v>1</v>
      </c>
      <c r="Z32" s="263" t="str">
        <f>ANATOMIE3!N32</f>
        <v>Juin</v>
      </c>
      <c r="AA32" s="263" t="str">
        <f>'PHYSIO-REP 3'!N32</f>
        <v>Juin</v>
      </c>
      <c r="AB32" s="263" t="str">
        <f>'ZOOTECHINE 3'!N32</f>
        <v>Juin</v>
      </c>
      <c r="AC32" s="263" t="str">
        <f>'PHARMACOLOGIE 3'!N32</f>
        <v>Juin</v>
      </c>
      <c r="AD32" s="263" t="str">
        <f>'MICROBIOLOGIE 3'!N32</f>
        <v>Juin</v>
      </c>
      <c r="AE32" s="263" t="str">
        <f>'PARASITOLOGIE 2'!N32</f>
        <v>Juin</v>
      </c>
      <c r="AF32" s="263" t="str">
        <f>'PHYSIO-PATH 3'!N32</f>
        <v>Juin</v>
      </c>
      <c r="AG32" s="263" t="str">
        <f>SEMIOLOGIE!N32</f>
        <v>Juin</v>
      </c>
      <c r="AH32" s="263" t="str">
        <f>'ANA-PATH 2'!N32</f>
        <v>Juin</v>
      </c>
      <c r="AI32" s="266"/>
    </row>
    <row r="33" spans="1:35" s="29" customFormat="1" ht="15.75">
      <c r="A33" s="264">
        <v>26</v>
      </c>
      <c r="B33" s="413" t="s">
        <v>58</v>
      </c>
      <c r="C33" s="413" t="s">
        <v>59</v>
      </c>
      <c r="D33" s="117">
        <f>ANATOMIE3!H33</f>
        <v>7.75</v>
      </c>
      <c r="E33" s="117">
        <f>'PHYSIO-REP 3'!H33</f>
        <v>9.5</v>
      </c>
      <c r="F33" s="117">
        <f>'ZOOTECHINE 3'!H33</f>
        <v>6.5</v>
      </c>
      <c r="G33" s="226">
        <f>'PHARMACOLOGIE 3'!H33</f>
        <v>9</v>
      </c>
      <c r="H33" s="226">
        <f>'MICROBIOLOGIE 3'!H33</f>
        <v>9.5</v>
      </c>
      <c r="I33" s="226">
        <f>'PARASITOLOGIE 2'!H33</f>
        <v>4</v>
      </c>
      <c r="J33" s="226">
        <f>'PHYSIO-PATH 3'!H33</f>
        <v>3.5</v>
      </c>
      <c r="K33" s="226">
        <f>SEMIOLOGIE!H33</f>
        <v>9</v>
      </c>
      <c r="L33" s="117">
        <f>'ANA-PATH 2'!H33</f>
        <v>4.333333333333333</v>
      </c>
      <c r="M33" s="124">
        <f t="shared" si="8"/>
        <v>63.083333333333336</v>
      </c>
      <c r="N33" s="117">
        <f t="shared" si="9"/>
        <v>2.5233333333333334</v>
      </c>
      <c r="O33" s="184" t="str">
        <f t="shared" si="2"/>
        <v>Ajournee</v>
      </c>
      <c r="P33" s="184" t="str">
        <f t="shared" si="3"/>
        <v>juin</v>
      </c>
      <c r="Q33" s="262">
        <f t="shared" si="4"/>
        <v>1</v>
      </c>
      <c r="R33" s="262">
        <f t="shared" si="4"/>
        <v>1</v>
      </c>
      <c r="S33" s="262">
        <f t="shared" si="4"/>
        <v>1</v>
      </c>
      <c r="T33" s="262">
        <f t="shared" si="4"/>
        <v>1</v>
      </c>
      <c r="U33" s="262">
        <f t="shared" si="4"/>
        <v>1</v>
      </c>
      <c r="V33" s="262">
        <f t="shared" si="5"/>
        <v>1</v>
      </c>
      <c r="W33" s="262">
        <f t="shared" si="6"/>
        <v>1</v>
      </c>
      <c r="X33" s="262">
        <f t="shared" si="6"/>
        <v>1</v>
      </c>
      <c r="Y33" s="262">
        <f t="shared" si="7"/>
        <v>1</v>
      </c>
      <c r="Z33" s="263" t="str">
        <f>ANATOMIE3!N33</f>
        <v>Juin</v>
      </c>
      <c r="AA33" s="263" t="str">
        <f>'PHYSIO-REP 3'!N33</f>
        <v>Juin</v>
      </c>
      <c r="AB33" s="263" t="str">
        <f>'ZOOTECHINE 3'!N33</f>
        <v>Juin</v>
      </c>
      <c r="AC33" s="263" t="str">
        <f>'PHARMACOLOGIE 3'!N33</f>
        <v>Juin</v>
      </c>
      <c r="AD33" s="263" t="str">
        <f>'MICROBIOLOGIE 3'!N33</f>
        <v>Juin</v>
      </c>
      <c r="AE33" s="263" t="str">
        <f>'PARASITOLOGIE 2'!N33</f>
        <v>Juin</v>
      </c>
      <c r="AF33" s="263" t="str">
        <f>'PHYSIO-PATH 3'!N33</f>
        <v>Juin</v>
      </c>
      <c r="AG33" s="263" t="str">
        <f>SEMIOLOGIE!N33</f>
        <v>Juin</v>
      </c>
      <c r="AH33" s="263" t="str">
        <f>'ANA-PATH 2'!N33</f>
        <v>Juin</v>
      </c>
      <c r="AI33" s="266"/>
    </row>
    <row r="34" spans="1:35" s="29" customFormat="1" ht="15.75">
      <c r="A34" s="264">
        <v>27</v>
      </c>
      <c r="B34" s="413" t="s">
        <v>60</v>
      </c>
      <c r="C34" s="413" t="s">
        <v>61</v>
      </c>
      <c r="D34" s="117">
        <f>ANATOMIE3!H34</f>
        <v>16</v>
      </c>
      <c r="E34" s="117">
        <f>'PHYSIO-REP 3'!H34</f>
        <v>10.5</v>
      </c>
      <c r="F34" s="117">
        <f>'ZOOTECHINE 3'!H34</f>
        <v>10</v>
      </c>
      <c r="G34" s="226">
        <f>'PHARMACOLOGIE 3'!H34</f>
        <v>12</v>
      </c>
      <c r="H34" s="226">
        <f>'MICROBIOLOGIE 3'!H34</f>
        <v>9</v>
      </c>
      <c r="I34" s="226">
        <f>'PARASITOLOGIE 2'!H34</f>
        <v>7.333333333333333</v>
      </c>
      <c r="J34" s="226">
        <f>'PHYSIO-PATH 3'!H34</f>
        <v>12</v>
      </c>
      <c r="K34" s="226">
        <f>SEMIOLOGIE!H34</f>
        <v>16.25</v>
      </c>
      <c r="L34" s="117">
        <f>'ANA-PATH 2'!H34</f>
        <v>7</v>
      </c>
      <c r="M34" s="124">
        <f t="shared" si="8"/>
        <v>100.08333333333333</v>
      </c>
      <c r="N34" s="117">
        <f t="shared" si="9"/>
        <v>4.003333333333333</v>
      </c>
      <c r="O34" s="184" t="str">
        <f t="shared" si="2"/>
        <v>Ajournee</v>
      </c>
      <c r="P34" s="184" t="str">
        <f t="shared" si="3"/>
        <v>juin</v>
      </c>
      <c r="Q34" s="262">
        <f t="shared" si="4"/>
        <v>0</v>
      </c>
      <c r="R34" s="262">
        <f t="shared" si="4"/>
        <v>1</v>
      </c>
      <c r="S34" s="262">
        <f t="shared" si="4"/>
        <v>1</v>
      </c>
      <c r="T34" s="262">
        <f t="shared" si="4"/>
        <v>1</v>
      </c>
      <c r="U34" s="262">
        <f t="shared" si="4"/>
        <v>1</v>
      </c>
      <c r="V34" s="262">
        <f t="shared" si="5"/>
        <v>1</v>
      </c>
      <c r="W34" s="262">
        <f t="shared" si="6"/>
        <v>1</v>
      </c>
      <c r="X34" s="262">
        <f t="shared" si="6"/>
        <v>0</v>
      </c>
      <c r="Y34" s="262">
        <f t="shared" si="7"/>
        <v>1</v>
      </c>
      <c r="Z34" s="263" t="str">
        <f>ANATOMIE3!N34</f>
        <v>Juin</v>
      </c>
      <c r="AA34" s="263" t="str">
        <f>'PHYSIO-REP 3'!N34</f>
        <v>Juin</v>
      </c>
      <c r="AB34" s="263" t="str">
        <f>'ZOOTECHINE 3'!N34</f>
        <v>Juin</v>
      </c>
      <c r="AC34" s="263" t="str">
        <f>'PHARMACOLOGIE 3'!N34</f>
        <v>Juin</v>
      </c>
      <c r="AD34" s="263" t="str">
        <f>'MICROBIOLOGIE 3'!N34</f>
        <v>Juin</v>
      </c>
      <c r="AE34" s="263" t="str">
        <f>'PARASITOLOGIE 2'!N34</f>
        <v>Juin</v>
      </c>
      <c r="AF34" s="263" t="str">
        <f>'PHYSIO-PATH 3'!N34</f>
        <v>Juin</v>
      </c>
      <c r="AG34" s="263" t="str">
        <f>SEMIOLOGIE!N34</f>
        <v>Juin</v>
      </c>
      <c r="AH34" s="263" t="str">
        <f>'ANA-PATH 2'!N34</f>
        <v>Juin</v>
      </c>
      <c r="AI34" s="266"/>
    </row>
    <row r="35" spans="1:35" s="29" customFormat="1" ht="15.75">
      <c r="A35" s="264">
        <v>28</v>
      </c>
      <c r="B35" s="413" t="s">
        <v>62</v>
      </c>
      <c r="C35" s="420" t="s">
        <v>63</v>
      </c>
      <c r="D35" s="117">
        <f>ANATOMIE3!H35</f>
        <v>6.25</v>
      </c>
      <c r="E35" s="117">
        <f>'PHYSIO-REP 3'!H35</f>
        <v>3.75</v>
      </c>
      <c r="F35" s="117">
        <f>'ZOOTECHINE 3'!H35</f>
        <v>8</v>
      </c>
      <c r="G35" s="226">
        <f>'PHARMACOLOGIE 3'!H35</f>
        <v>33</v>
      </c>
      <c r="H35" s="226">
        <f>'MICROBIOLOGIE 3'!H35</f>
        <v>7.5</v>
      </c>
      <c r="I35" s="226">
        <f>'PARASITOLOGIE 2'!H35</f>
        <v>7.333333333333333</v>
      </c>
      <c r="J35" s="226">
        <f>'PHYSIO-PATH 3'!H35</f>
        <v>6</v>
      </c>
      <c r="K35" s="226">
        <f>SEMIOLOGIE!H35</f>
        <v>45</v>
      </c>
      <c r="L35" s="117">
        <f>'ANA-PATH 2'!H35</f>
        <v>2.6666666666666665</v>
      </c>
      <c r="M35" s="124">
        <f t="shared" si="8"/>
        <v>119.5</v>
      </c>
      <c r="N35" s="117">
        <f t="shared" si="9"/>
        <v>4.78</v>
      </c>
      <c r="O35" s="184" t="str">
        <f t="shared" si="2"/>
        <v>Ajournee</v>
      </c>
      <c r="P35" s="184" t="str">
        <f t="shared" si="3"/>
        <v>juin</v>
      </c>
      <c r="Q35" s="262">
        <f t="shared" si="4"/>
        <v>1</v>
      </c>
      <c r="R35" s="262">
        <f t="shared" si="4"/>
        <v>1</v>
      </c>
      <c r="S35" s="262">
        <f t="shared" si="4"/>
        <v>1</v>
      </c>
      <c r="T35" s="262">
        <f t="shared" si="4"/>
        <v>0</v>
      </c>
      <c r="U35" s="262">
        <f t="shared" si="4"/>
        <v>1</v>
      </c>
      <c r="V35" s="262">
        <f t="shared" si="5"/>
        <v>1</v>
      </c>
      <c r="W35" s="262">
        <f t="shared" si="6"/>
        <v>1</v>
      </c>
      <c r="X35" s="262">
        <f t="shared" si="6"/>
        <v>0</v>
      </c>
      <c r="Y35" s="262">
        <f t="shared" si="7"/>
        <v>1</v>
      </c>
      <c r="Z35" s="263" t="str">
        <f>ANATOMIE3!N35</f>
        <v>Juin</v>
      </c>
      <c r="AA35" s="263" t="str">
        <f>'PHYSIO-REP 3'!N35</f>
        <v>Juin</v>
      </c>
      <c r="AB35" s="263" t="str">
        <f>'ZOOTECHINE 3'!N35</f>
        <v>Juin</v>
      </c>
      <c r="AC35" s="263" t="str">
        <f>'PHARMACOLOGIE 3'!N35</f>
        <v>Juin</v>
      </c>
      <c r="AD35" s="263" t="str">
        <f>'MICROBIOLOGIE 3'!N35</f>
        <v>Juin</v>
      </c>
      <c r="AE35" s="263" t="str">
        <f>'PARASITOLOGIE 2'!N35</f>
        <v>Juin</v>
      </c>
      <c r="AF35" s="263" t="str">
        <f>'PHYSIO-PATH 3'!N35</f>
        <v>Juin</v>
      </c>
      <c r="AG35" s="263" t="str">
        <f>SEMIOLOGIE!N35</f>
        <v>Juin</v>
      </c>
      <c r="AH35" s="263" t="str">
        <f>'ANA-PATH 2'!N35</f>
        <v>Juin</v>
      </c>
      <c r="AI35" s="266"/>
    </row>
    <row r="36" spans="1:35" s="29" customFormat="1" ht="15.75">
      <c r="A36" s="264">
        <v>29</v>
      </c>
      <c r="B36" s="413" t="s">
        <v>64</v>
      </c>
      <c r="C36" s="413" t="s">
        <v>65</v>
      </c>
      <c r="D36" s="117">
        <f>ANATOMIE3!H36</f>
        <v>9.25</v>
      </c>
      <c r="E36" s="117">
        <f>'PHYSIO-REP 3'!H36</f>
        <v>5</v>
      </c>
      <c r="F36" s="117">
        <f>'ZOOTECHINE 3'!H36</f>
        <v>7</v>
      </c>
      <c r="G36" s="226">
        <f>'PHARMACOLOGIE 3'!H36</f>
        <v>7</v>
      </c>
      <c r="H36" s="226">
        <f>'MICROBIOLOGIE 3'!H36</f>
        <v>8.25</v>
      </c>
      <c r="I36" s="226">
        <f>'PARASITOLOGIE 2'!H36</f>
        <v>7.333333333333333</v>
      </c>
      <c r="J36" s="226">
        <f>'PHYSIO-PATH 3'!H36</f>
        <v>6</v>
      </c>
      <c r="K36" s="226">
        <f>SEMIOLOGIE!H36</f>
        <v>4.75</v>
      </c>
      <c r="L36" s="117">
        <f>'ANA-PATH 2'!H36</f>
        <v>5</v>
      </c>
      <c r="M36" s="124">
        <f t="shared" si="8"/>
        <v>59.583333333333336</v>
      </c>
      <c r="N36" s="117">
        <f t="shared" si="9"/>
        <v>2.3833333333333333</v>
      </c>
      <c r="O36" s="184" t="str">
        <f t="shared" si="2"/>
        <v>Ajournee</v>
      </c>
      <c r="P36" s="184" t="str">
        <f t="shared" si="3"/>
        <v>juin</v>
      </c>
      <c r="Q36" s="262">
        <f t="shared" si="4"/>
        <v>1</v>
      </c>
      <c r="R36" s="262">
        <f t="shared" si="4"/>
        <v>1</v>
      </c>
      <c r="S36" s="262">
        <f t="shared" si="4"/>
        <v>1</v>
      </c>
      <c r="T36" s="262">
        <f t="shared" si="4"/>
        <v>1</v>
      </c>
      <c r="U36" s="262">
        <f t="shared" si="4"/>
        <v>1</v>
      </c>
      <c r="V36" s="262">
        <f t="shared" si="5"/>
        <v>1</v>
      </c>
      <c r="W36" s="262">
        <f t="shared" si="6"/>
        <v>1</v>
      </c>
      <c r="X36" s="262">
        <f t="shared" si="6"/>
        <v>1</v>
      </c>
      <c r="Y36" s="262">
        <f t="shared" si="7"/>
        <v>1</v>
      </c>
      <c r="Z36" s="263" t="str">
        <f>ANATOMIE3!N36</f>
        <v>Juin</v>
      </c>
      <c r="AA36" s="263" t="str">
        <f>'PHYSIO-REP 3'!N36</f>
        <v>Juin</v>
      </c>
      <c r="AB36" s="263" t="str">
        <f>'ZOOTECHINE 3'!N36</f>
        <v>Juin</v>
      </c>
      <c r="AC36" s="263" t="str">
        <f>'PHARMACOLOGIE 3'!N36</f>
        <v>Juin</v>
      </c>
      <c r="AD36" s="263" t="str">
        <f>'MICROBIOLOGIE 3'!N36</f>
        <v>Juin</v>
      </c>
      <c r="AE36" s="263" t="str">
        <f>'PARASITOLOGIE 2'!N36</f>
        <v>Juin</v>
      </c>
      <c r="AF36" s="263" t="str">
        <f>'PHYSIO-PATH 3'!N36</f>
        <v>Juin</v>
      </c>
      <c r="AG36" s="263" t="str">
        <f>SEMIOLOGIE!N36</f>
        <v>Juin</v>
      </c>
      <c r="AH36" s="263" t="str">
        <f>'ANA-PATH 2'!N36</f>
        <v>Juin</v>
      </c>
      <c r="AI36" s="266"/>
    </row>
    <row r="37" spans="1:35" s="29" customFormat="1" ht="15.75">
      <c r="A37" s="264">
        <v>30</v>
      </c>
      <c r="B37" s="421" t="s">
        <v>66</v>
      </c>
      <c r="C37" s="421" t="s">
        <v>819</v>
      </c>
      <c r="D37" s="117">
        <f>ANATOMIE3!H37</f>
        <v>33</v>
      </c>
      <c r="E37" s="117">
        <f>'PHYSIO-REP 3'!H37</f>
        <v>6.75</v>
      </c>
      <c r="F37" s="117">
        <f>'ZOOTECHINE 3'!H37</f>
        <v>7.5</v>
      </c>
      <c r="G37" s="226">
        <f>'PHARMACOLOGIE 3'!H37</f>
        <v>30.75</v>
      </c>
      <c r="H37" s="226">
        <f>'MICROBIOLOGIE 3'!H37</f>
        <v>6</v>
      </c>
      <c r="I37" s="226">
        <f>'PARASITOLOGIE 2'!H37</f>
        <v>6</v>
      </c>
      <c r="J37" s="226">
        <f>'PHYSIO-PATH 3'!H37</f>
        <v>2.5</v>
      </c>
      <c r="K37" s="226">
        <f>SEMIOLOGIE!H37</f>
        <v>39</v>
      </c>
      <c r="L37" s="117">
        <f>'ANA-PATH 2'!H37</f>
        <v>2.6666666666666665</v>
      </c>
      <c r="M37" s="124">
        <f t="shared" si="8"/>
        <v>134.16666666666666</v>
      </c>
      <c r="N37" s="117">
        <f t="shared" si="9"/>
        <v>5.3666666666666663</v>
      </c>
      <c r="O37" s="184" t="str">
        <f t="shared" si="2"/>
        <v>Ajournee</v>
      </c>
      <c r="P37" s="184" t="str">
        <f t="shared" si="3"/>
        <v>juin</v>
      </c>
      <c r="Q37" s="262">
        <f t="shared" si="4"/>
        <v>0</v>
      </c>
      <c r="R37" s="262">
        <f t="shared" si="4"/>
        <v>1</v>
      </c>
      <c r="S37" s="262">
        <f t="shared" si="4"/>
        <v>1</v>
      </c>
      <c r="T37" s="262">
        <f t="shared" si="4"/>
        <v>0</v>
      </c>
      <c r="U37" s="262">
        <f t="shared" si="4"/>
        <v>1</v>
      </c>
      <c r="V37" s="262">
        <f t="shared" si="5"/>
        <v>1</v>
      </c>
      <c r="W37" s="262">
        <f t="shared" si="6"/>
        <v>1</v>
      </c>
      <c r="X37" s="262">
        <f t="shared" si="6"/>
        <v>0</v>
      </c>
      <c r="Y37" s="262">
        <f t="shared" si="7"/>
        <v>1</v>
      </c>
      <c r="Z37" s="263" t="str">
        <f>ANATOMIE3!N37</f>
        <v>Juin</v>
      </c>
      <c r="AA37" s="263" t="str">
        <f>'PHYSIO-REP 3'!N37</f>
        <v>Juin</v>
      </c>
      <c r="AB37" s="263" t="str">
        <f>'ZOOTECHINE 3'!N37</f>
        <v>Juin</v>
      </c>
      <c r="AC37" s="263" t="str">
        <f>'PHARMACOLOGIE 3'!N37</f>
        <v>Juin</v>
      </c>
      <c r="AD37" s="263" t="str">
        <f>'MICROBIOLOGIE 3'!N37</f>
        <v>Juin</v>
      </c>
      <c r="AE37" s="263" t="str">
        <f>'PARASITOLOGIE 2'!N37</f>
        <v>Juin</v>
      </c>
      <c r="AF37" s="263" t="str">
        <f>'PHYSIO-PATH 3'!N37</f>
        <v>Juin</v>
      </c>
      <c r="AG37" s="263" t="str">
        <f>SEMIOLOGIE!N37</f>
        <v>Juin</v>
      </c>
      <c r="AH37" s="263" t="str">
        <f>'ANA-PATH 2'!N37</f>
        <v>Juin</v>
      </c>
      <c r="AI37" s="266"/>
    </row>
    <row r="38" spans="1:35" s="29" customFormat="1" ht="15.75">
      <c r="A38" s="264">
        <v>31</v>
      </c>
      <c r="B38" s="419" t="s">
        <v>820</v>
      </c>
      <c r="C38" s="419" t="s">
        <v>821</v>
      </c>
      <c r="D38" s="117">
        <f>ANATOMIE3!H38</f>
        <v>6</v>
      </c>
      <c r="E38" s="117">
        <f>'PHYSIO-REP 3'!H209</f>
        <v>11.25</v>
      </c>
      <c r="F38" s="117">
        <f>'ZOOTECHINE 3'!H209</f>
        <v>6</v>
      </c>
      <c r="G38" s="226">
        <f>'PHARMACOLOGIE 3'!H209</f>
        <v>8</v>
      </c>
      <c r="H38" s="226">
        <f>'MICROBIOLOGIE 3'!H209</f>
        <v>7.5</v>
      </c>
      <c r="I38" s="226">
        <f>'PARASITOLOGIE 2'!H209</f>
        <v>6</v>
      </c>
      <c r="J38" s="226">
        <f>'PHYSIO-PATH 3'!H209</f>
        <v>2.5</v>
      </c>
      <c r="K38" s="226">
        <f>SEMIOLOGIE!H209</f>
        <v>7.75</v>
      </c>
      <c r="L38" s="117">
        <f>'ANA-PATH 2'!H209</f>
        <v>2.6666666666666665</v>
      </c>
      <c r="M38" s="124">
        <f t="shared" si="8"/>
        <v>57.666666666666664</v>
      </c>
      <c r="N38" s="117">
        <f t="shared" si="9"/>
        <v>2.3066666666666666</v>
      </c>
      <c r="O38" s="184" t="str">
        <f t="shared" si="2"/>
        <v>Ajournee</v>
      </c>
      <c r="P38" s="184" t="str">
        <f t="shared" si="3"/>
        <v>juin</v>
      </c>
      <c r="Q38" s="262">
        <f t="shared" si="4"/>
        <v>1</v>
      </c>
      <c r="R38" s="262">
        <f t="shared" si="4"/>
        <v>1</v>
      </c>
      <c r="S38" s="262">
        <f t="shared" si="4"/>
        <v>1</v>
      </c>
      <c r="T38" s="262">
        <f t="shared" si="4"/>
        <v>1</v>
      </c>
      <c r="U38" s="262">
        <f t="shared" si="4"/>
        <v>1</v>
      </c>
      <c r="V38" s="262">
        <f t="shared" si="5"/>
        <v>1</v>
      </c>
      <c r="W38" s="262">
        <f t="shared" si="6"/>
        <v>1</v>
      </c>
      <c r="X38" s="262">
        <f t="shared" si="6"/>
        <v>1</v>
      </c>
      <c r="Y38" s="262">
        <f t="shared" si="7"/>
        <v>1</v>
      </c>
      <c r="Z38" s="263" t="str">
        <f>ANATOMIE3!N209</f>
        <v>Juin</v>
      </c>
      <c r="AA38" s="263" t="str">
        <f>'PHYSIO-REP 3'!N209</f>
        <v>Juin</v>
      </c>
      <c r="AB38" s="263" t="str">
        <f>'ZOOTECHINE 3'!N209</f>
        <v>Juin</v>
      </c>
      <c r="AC38" s="263" t="str">
        <f>'PHARMACOLOGIE 3'!N209</f>
        <v>Juin</v>
      </c>
      <c r="AD38" s="263" t="str">
        <f>'MICROBIOLOGIE 3'!N209</f>
        <v>Juin</v>
      </c>
      <c r="AE38" s="263" t="str">
        <f>'PARASITOLOGIE 2'!N209</f>
        <v>Juin</v>
      </c>
      <c r="AF38" s="263" t="str">
        <f>'PHYSIO-PATH 3'!N209</f>
        <v>Juin</v>
      </c>
      <c r="AG38" s="263" t="str">
        <f>SEMIOLOGIE!N209</f>
        <v>Juin</v>
      </c>
      <c r="AH38" s="263" t="str">
        <f>'ANA-PATH 2'!N209</f>
        <v>Juin</v>
      </c>
      <c r="AI38" s="266"/>
    </row>
    <row r="39" spans="1:35" s="29" customFormat="1" ht="15.75">
      <c r="A39" s="264">
        <v>32</v>
      </c>
      <c r="B39" s="419" t="s">
        <v>68</v>
      </c>
      <c r="C39" s="419" t="s">
        <v>69</v>
      </c>
      <c r="D39" s="117">
        <f>ANATOMIE3!H39</f>
        <v>5.5</v>
      </c>
      <c r="E39" s="117">
        <f>'PHYSIO-REP 3'!H38</f>
        <v>7.5</v>
      </c>
      <c r="F39" s="117">
        <f>'ZOOTECHINE 3'!H38</f>
        <v>7.5</v>
      </c>
      <c r="G39" s="226">
        <f>'PHARMACOLOGIE 3'!H38</f>
        <v>5.5</v>
      </c>
      <c r="H39" s="226">
        <f>'MICROBIOLOGIE 3'!H38</f>
        <v>7</v>
      </c>
      <c r="I39" s="226">
        <f>'PARASITOLOGIE 2'!H38</f>
        <v>6</v>
      </c>
      <c r="J39" s="226">
        <f>'PHYSIO-PATH 3'!H38</f>
        <v>1.5</v>
      </c>
      <c r="K39" s="226">
        <f>SEMIOLOGIE!H38</f>
        <v>5.25</v>
      </c>
      <c r="L39" s="117">
        <f>'ANA-PATH 2'!H38</f>
        <v>3.6666666666666665</v>
      </c>
      <c r="M39" s="124">
        <f t="shared" si="8"/>
        <v>49.416666666666664</v>
      </c>
      <c r="N39" s="117">
        <f t="shared" si="9"/>
        <v>1.9766666666666666</v>
      </c>
      <c r="O39" s="184" t="str">
        <f t="shared" si="2"/>
        <v>Ajournee</v>
      </c>
      <c r="P39" s="184" t="str">
        <f t="shared" si="3"/>
        <v>juin</v>
      </c>
      <c r="Q39" s="262">
        <f t="shared" si="4"/>
        <v>1</v>
      </c>
      <c r="R39" s="262">
        <f t="shared" si="4"/>
        <v>1</v>
      </c>
      <c r="S39" s="262">
        <f t="shared" si="4"/>
        <v>1</v>
      </c>
      <c r="T39" s="262">
        <f t="shared" si="4"/>
        <v>1</v>
      </c>
      <c r="U39" s="262">
        <f t="shared" si="4"/>
        <v>1</v>
      </c>
      <c r="V39" s="262">
        <f t="shared" si="5"/>
        <v>1</v>
      </c>
      <c r="W39" s="262">
        <f t="shared" si="6"/>
        <v>1</v>
      </c>
      <c r="X39" s="262">
        <f t="shared" si="6"/>
        <v>1</v>
      </c>
      <c r="Y39" s="262">
        <f t="shared" si="7"/>
        <v>1</v>
      </c>
      <c r="Z39" s="263" t="str">
        <f>ANATOMIE3!N38</f>
        <v>Juin</v>
      </c>
      <c r="AA39" s="263" t="str">
        <f>'PHYSIO-REP 3'!N38</f>
        <v>Juin</v>
      </c>
      <c r="AB39" s="263" t="str">
        <f>'ZOOTECHINE 3'!N38</f>
        <v>Juin</v>
      </c>
      <c r="AC39" s="263" t="str">
        <f>'PHARMACOLOGIE 3'!N38</f>
        <v>Juin</v>
      </c>
      <c r="AD39" s="263" t="str">
        <f>'MICROBIOLOGIE 3'!N38</f>
        <v>Juin</v>
      </c>
      <c r="AE39" s="263" t="str">
        <f>'PARASITOLOGIE 2'!N38</f>
        <v>Juin</v>
      </c>
      <c r="AF39" s="263" t="str">
        <f>'PHYSIO-PATH 3'!N38</f>
        <v>Juin</v>
      </c>
      <c r="AG39" s="263" t="str">
        <f>SEMIOLOGIE!N38</f>
        <v>Juin</v>
      </c>
      <c r="AH39" s="263" t="str">
        <f>'ANA-PATH 2'!N38</f>
        <v>Juin</v>
      </c>
      <c r="AI39" s="266"/>
    </row>
    <row r="40" spans="1:35" s="29" customFormat="1" ht="15.75">
      <c r="A40" s="264">
        <v>33</v>
      </c>
      <c r="B40" s="422" t="s">
        <v>70</v>
      </c>
      <c r="C40" s="422" t="s">
        <v>822</v>
      </c>
      <c r="D40" s="117">
        <f>ANATOMIE3!H40</f>
        <v>6.75</v>
      </c>
      <c r="E40" s="117">
        <f>'PHYSIO-REP 3'!H39</f>
        <v>6.75</v>
      </c>
      <c r="F40" s="117">
        <f>'ZOOTECHINE 3'!H39</f>
        <v>5.5</v>
      </c>
      <c r="G40" s="226">
        <f>'PHARMACOLOGIE 3'!H39</f>
        <v>2.5</v>
      </c>
      <c r="H40" s="226">
        <f>'MICROBIOLOGIE 3'!H39</f>
        <v>5.5</v>
      </c>
      <c r="I40" s="226">
        <f>'PARASITOLOGIE 2'!H39</f>
        <v>20</v>
      </c>
      <c r="J40" s="226">
        <f>'PHYSIO-PATH 3'!H39</f>
        <v>2.5</v>
      </c>
      <c r="K40" s="226">
        <f>SEMIOLOGIE!H39</f>
        <v>36</v>
      </c>
      <c r="L40" s="117">
        <f>'ANA-PATH 2'!H39</f>
        <v>3.3333333333333335</v>
      </c>
      <c r="M40" s="124">
        <f t="shared" si="8"/>
        <v>88.833333333333329</v>
      </c>
      <c r="N40" s="117">
        <f t="shared" si="9"/>
        <v>3.5533333333333332</v>
      </c>
      <c r="O40" s="184" t="str">
        <f t="shared" si="2"/>
        <v>Ajournee</v>
      </c>
      <c r="P40" s="184" t="str">
        <f t="shared" si="3"/>
        <v>juin</v>
      </c>
      <c r="Q40" s="262">
        <f t="shared" si="4"/>
        <v>1</v>
      </c>
      <c r="R40" s="262">
        <f t="shared" si="4"/>
        <v>1</v>
      </c>
      <c r="S40" s="262">
        <f t="shared" si="4"/>
        <v>1</v>
      </c>
      <c r="T40" s="262">
        <f t="shared" si="4"/>
        <v>1</v>
      </c>
      <c r="U40" s="262">
        <f t="shared" si="4"/>
        <v>1</v>
      </c>
      <c r="V40" s="262">
        <f t="shared" si="5"/>
        <v>0</v>
      </c>
      <c r="W40" s="262">
        <f t="shared" si="6"/>
        <v>1</v>
      </c>
      <c r="X40" s="262">
        <f t="shared" si="6"/>
        <v>0</v>
      </c>
      <c r="Y40" s="262">
        <f t="shared" si="7"/>
        <v>1</v>
      </c>
      <c r="Z40" s="263" t="str">
        <f>ANATOMIE3!N39</f>
        <v>Juin</v>
      </c>
      <c r="AA40" s="263" t="str">
        <f>'PHYSIO-REP 3'!N39</f>
        <v>Juin</v>
      </c>
      <c r="AB40" s="263" t="str">
        <f>'ZOOTECHINE 3'!N39</f>
        <v>Juin</v>
      </c>
      <c r="AC40" s="263" t="str">
        <f>'PHARMACOLOGIE 3'!N39</f>
        <v>Juin</v>
      </c>
      <c r="AD40" s="263" t="str">
        <f>'MICROBIOLOGIE 3'!N39</f>
        <v>Juin</v>
      </c>
      <c r="AE40" s="263" t="str">
        <f>'PARASITOLOGIE 2'!N39</f>
        <v>Juin</v>
      </c>
      <c r="AF40" s="263" t="str">
        <f>'PHYSIO-PATH 3'!N39</f>
        <v>Juin</v>
      </c>
      <c r="AG40" s="263" t="str">
        <f>SEMIOLOGIE!N39</f>
        <v>Juin</v>
      </c>
      <c r="AH40" s="263" t="str">
        <f>'ANA-PATH 2'!N39</f>
        <v>Juin</v>
      </c>
      <c r="AI40" s="266"/>
    </row>
    <row r="41" spans="1:35" s="29" customFormat="1" ht="15.75">
      <c r="A41" s="264">
        <v>34</v>
      </c>
      <c r="B41" s="423" t="s">
        <v>71</v>
      </c>
      <c r="C41" s="423" t="s">
        <v>440</v>
      </c>
      <c r="D41" s="117">
        <f>ANATOMIE3!H41</f>
        <v>10.25</v>
      </c>
      <c r="E41" s="117">
        <f>'PHYSIO-REP 3'!H40</f>
        <v>8.25</v>
      </c>
      <c r="F41" s="117">
        <f>'ZOOTECHINE 3'!H40</f>
        <v>7.5</v>
      </c>
      <c r="G41" s="226">
        <f>'PHARMACOLOGIE 3'!H40</f>
        <v>40.5</v>
      </c>
      <c r="H41" s="226">
        <f>'MICROBIOLOGIE 3'!H40</f>
        <v>7.75</v>
      </c>
      <c r="I41" s="226">
        <f>'PARASITOLOGIE 2'!H40</f>
        <v>5.333333333333333</v>
      </c>
      <c r="J41" s="226">
        <f>'PHYSIO-PATH 3'!H40</f>
        <v>1.5</v>
      </c>
      <c r="K41" s="226">
        <f>SEMIOLOGIE!H40</f>
        <v>36</v>
      </c>
      <c r="L41" s="117">
        <f>'ANA-PATH 2'!H40</f>
        <v>3.6666666666666665</v>
      </c>
      <c r="M41" s="124">
        <f t="shared" si="8"/>
        <v>120.75</v>
      </c>
      <c r="N41" s="117">
        <f t="shared" si="9"/>
        <v>4.83</v>
      </c>
      <c r="O41" s="184" t="str">
        <f t="shared" si="2"/>
        <v>Ajournee</v>
      </c>
      <c r="P41" s="184" t="str">
        <f t="shared" si="3"/>
        <v>juin</v>
      </c>
      <c r="Q41" s="262">
        <f t="shared" si="4"/>
        <v>1</v>
      </c>
      <c r="R41" s="262">
        <f t="shared" si="4"/>
        <v>1</v>
      </c>
      <c r="S41" s="262">
        <f t="shared" si="4"/>
        <v>1</v>
      </c>
      <c r="T41" s="262">
        <f t="shared" si="4"/>
        <v>0</v>
      </c>
      <c r="U41" s="262">
        <f t="shared" si="4"/>
        <v>1</v>
      </c>
      <c r="V41" s="262">
        <f t="shared" si="5"/>
        <v>1</v>
      </c>
      <c r="W41" s="262">
        <f t="shared" si="6"/>
        <v>1</v>
      </c>
      <c r="X41" s="262">
        <f t="shared" si="6"/>
        <v>0</v>
      </c>
      <c r="Y41" s="262">
        <f t="shared" si="7"/>
        <v>1</v>
      </c>
      <c r="Z41" s="263" t="str">
        <f>ANATOMIE3!N40</f>
        <v>Juin</v>
      </c>
      <c r="AA41" s="263" t="str">
        <f>'PHYSIO-REP 3'!N40</f>
        <v>Juin</v>
      </c>
      <c r="AB41" s="263" t="str">
        <f>'ZOOTECHINE 3'!N40</f>
        <v>Juin</v>
      </c>
      <c r="AC41" s="263" t="str">
        <f>'PHARMACOLOGIE 3'!N40</f>
        <v>Juin</v>
      </c>
      <c r="AD41" s="263" t="str">
        <f>'MICROBIOLOGIE 3'!N40</f>
        <v>Juin</v>
      </c>
      <c r="AE41" s="263" t="str">
        <f>'PARASITOLOGIE 2'!N40</f>
        <v>Juin</v>
      </c>
      <c r="AF41" s="263" t="str">
        <f>'PHYSIO-PATH 3'!N40</f>
        <v>Juin</v>
      </c>
      <c r="AG41" s="263" t="str">
        <f>SEMIOLOGIE!N40</f>
        <v>Juin</v>
      </c>
      <c r="AH41" s="263" t="str">
        <f>'ANA-PATH 2'!N40</f>
        <v>Juin</v>
      </c>
      <c r="AI41" s="266"/>
    </row>
    <row r="42" spans="1:35" s="29" customFormat="1" ht="15.75">
      <c r="A42" s="264">
        <v>35</v>
      </c>
      <c r="B42" s="417" t="s">
        <v>73</v>
      </c>
      <c r="C42" s="417" t="s">
        <v>823</v>
      </c>
      <c r="D42" s="117">
        <f>ANATOMIE3!H42</f>
        <v>7.25</v>
      </c>
      <c r="E42" s="117">
        <f>'PHYSIO-REP 3'!H41</f>
        <v>10.25</v>
      </c>
      <c r="F42" s="117">
        <f>'ZOOTECHINE 3'!H41</f>
        <v>8</v>
      </c>
      <c r="G42" s="226">
        <f>'PHARMACOLOGIE 3'!H41</f>
        <v>7</v>
      </c>
      <c r="H42" s="226">
        <f>'MICROBIOLOGIE 3'!H41</f>
        <v>7.5</v>
      </c>
      <c r="I42" s="226">
        <f>'PARASITOLOGIE 2'!H41</f>
        <v>6</v>
      </c>
      <c r="J42" s="226">
        <f>'PHYSIO-PATH 3'!H41</f>
        <v>6</v>
      </c>
      <c r="K42" s="226">
        <f>SEMIOLOGIE!H41</f>
        <v>7.5</v>
      </c>
      <c r="L42" s="117">
        <f>'ANA-PATH 2'!H41</f>
        <v>5.333333333333333</v>
      </c>
      <c r="M42" s="124">
        <f t="shared" si="8"/>
        <v>64.833333333333329</v>
      </c>
      <c r="N42" s="117">
        <f t="shared" si="9"/>
        <v>2.5933333333333333</v>
      </c>
      <c r="O42" s="184" t="str">
        <f t="shared" si="2"/>
        <v>Ajournee</v>
      </c>
      <c r="P42" s="184" t="str">
        <f t="shared" si="3"/>
        <v>juin</v>
      </c>
      <c r="Q42" s="262">
        <f t="shared" si="4"/>
        <v>1</v>
      </c>
      <c r="R42" s="262">
        <f t="shared" si="4"/>
        <v>1</v>
      </c>
      <c r="S42" s="262">
        <f t="shared" si="4"/>
        <v>1</v>
      </c>
      <c r="T42" s="262">
        <f t="shared" si="4"/>
        <v>1</v>
      </c>
      <c r="U42" s="262">
        <f t="shared" si="4"/>
        <v>1</v>
      </c>
      <c r="V42" s="262">
        <f t="shared" si="5"/>
        <v>1</v>
      </c>
      <c r="W42" s="262">
        <f t="shared" si="6"/>
        <v>1</v>
      </c>
      <c r="X42" s="262">
        <f t="shared" si="6"/>
        <v>1</v>
      </c>
      <c r="Y42" s="262">
        <f t="shared" si="7"/>
        <v>1</v>
      </c>
      <c r="Z42" s="263" t="str">
        <f>ANATOMIE3!N41</f>
        <v>Juin</v>
      </c>
      <c r="AA42" s="263" t="str">
        <f>'PHYSIO-REP 3'!N41</f>
        <v>Juin</v>
      </c>
      <c r="AB42" s="263" t="str">
        <f>'ZOOTECHINE 3'!N41</f>
        <v>Juin</v>
      </c>
      <c r="AC42" s="263" t="str">
        <f>'PHARMACOLOGIE 3'!N41</f>
        <v>Juin</v>
      </c>
      <c r="AD42" s="263" t="str">
        <f>'MICROBIOLOGIE 3'!N41</f>
        <v>Juin</v>
      </c>
      <c r="AE42" s="263" t="str">
        <f>'PARASITOLOGIE 2'!N41</f>
        <v>Juin</v>
      </c>
      <c r="AF42" s="263" t="str">
        <f>'PHYSIO-PATH 3'!N41</f>
        <v>Juin</v>
      </c>
      <c r="AG42" s="263" t="str">
        <f>SEMIOLOGIE!N41</f>
        <v>Juin</v>
      </c>
      <c r="AH42" s="263" t="str">
        <f>'ANA-PATH 2'!N41</f>
        <v>Juin</v>
      </c>
      <c r="AI42" s="266"/>
    </row>
    <row r="43" spans="1:35" s="29" customFormat="1" ht="15.75">
      <c r="A43" s="264">
        <v>36</v>
      </c>
      <c r="B43" s="417" t="s">
        <v>824</v>
      </c>
      <c r="C43" s="417" t="s">
        <v>825</v>
      </c>
      <c r="D43" s="117">
        <f>ANATOMIE3!H43</f>
        <v>3.5</v>
      </c>
      <c r="E43" s="117">
        <f>'PHYSIO-REP 3'!H42</f>
        <v>9</v>
      </c>
      <c r="F43" s="117">
        <f>'ZOOTECHINE 3'!H42</f>
        <v>9.25</v>
      </c>
      <c r="G43" s="226">
        <f>'PHARMACOLOGIE 3'!H42</f>
        <v>6</v>
      </c>
      <c r="H43" s="226">
        <f>'MICROBIOLOGIE 3'!H42</f>
        <v>7.25</v>
      </c>
      <c r="I43" s="226">
        <f>'PARASITOLOGIE 2'!H42</f>
        <v>5.333333333333333</v>
      </c>
      <c r="J43" s="226">
        <f>'PHYSIO-PATH 3'!H42</f>
        <v>8</v>
      </c>
      <c r="K43" s="226">
        <f>SEMIOLOGIE!H42</f>
        <v>30</v>
      </c>
      <c r="L43" s="117">
        <f>'ANA-PATH 2'!H42</f>
        <v>4.666666666666667</v>
      </c>
      <c r="M43" s="124">
        <f t="shared" si="8"/>
        <v>83.000000000000014</v>
      </c>
      <c r="N43" s="117">
        <f t="shared" si="9"/>
        <v>3.3200000000000007</v>
      </c>
      <c r="O43" s="184" t="str">
        <f t="shared" si="2"/>
        <v>Ajournee</v>
      </c>
      <c r="P43" s="184" t="str">
        <f t="shared" si="3"/>
        <v>juin</v>
      </c>
      <c r="Q43" s="262">
        <f t="shared" si="4"/>
        <v>1</v>
      </c>
      <c r="R43" s="262">
        <f t="shared" si="4"/>
        <v>1</v>
      </c>
      <c r="S43" s="262">
        <f t="shared" si="4"/>
        <v>1</v>
      </c>
      <c r="T43" s="262">
        <f t="shared" si="4"/>
        <v>1</v>
      </c>
      <c r="U43" s="262">
        <f t="shared" si="4"/>
        <v>1</v>
      </c>
      <c r="V43" s="262">
        <f t="shared" si="5"/>
        <v>1</v>
      </c>
      <c r="W43" s="262">
        <f t="shared" si="6"/>
        <v>1</v>
      </c>
      <c r="X43" s="262">
        <f t="shared" si="6"/>
        <v>0</v>
      </c>
      <c r="Y43" s="262">
        <f t="shared" si="7"/>
        <v>1</v>
      </c>
      <c r="Z43" s="263" t="str">
        <f>ANATOMIE3!N42</f>
        <v>Juin</v>
      </c>
      <c r="AA43" s="263" t="str">
        <f>'PHYSIO-REP 3'!N42</f>
        <v>Juin</v>
      </c>
      <c r="AB43" s="263" t="str">
        <f>'ZOOTECHINE 3'!N42</f>
        <v>Juin</v>
      </c>
      <c r="AC43" s="263" t="str">
        <f>'PHARMACOLOGIE 3'!N42</f>
        <v>Juin</v>
      </c>
      <c r="AD43" s="263" t="str">
        <f>'MICROBIOLOGIE 3'!N42</f>
        <v>Juin</v>
      </c>
      <c r="AE43" s="263" t="str">
        <f>'PARASITOLOGIE 2'!N42</f>
        <v>Juin</v>
      </c>
      <c r="AF43" s="263" t="str">
        <f>'PHYSIO-PATH 3'!N42</f>
        <v>Juin</v>
      </c>
      <c r="AG43" s="263" t="str">
        <f>SEMIOLOGIE!N42</f>
        <v>Juin</v>
      </c>
      <c r="AH43" s="263" t="str">
        <f>'ANA-PATH 2'!N42</f>
        <v>Juin</v>
      </c>
      <c r="AI43" s="266"/>
    </row>
    <row r="44" spans="1:35" s="29" customFormat="1" ht="15.75">
      <c r="A44" s="264">
        <v>37</v>
      </c>
      <c r="B44" s="424" t="s">
        <v>75</v>
      </c>
      <c r="C44" s="424" t="s">
        <v>76</v>
      </c>
      <c r="D44" s="117">
        <f>ANATOMIE3!H44</f>
        <v>11.75</v>
      </c>
      <c r="E44" s="117">
        <f>'PHYSIO-REP 3'!H43</f>
        <v>6</v>
      </c>
      <c r="F44" s="117">
        <f>'ZOOTECHINE 3'!H43</f>
        <v>30.25</v>
      </c>
      <c r="G44" s="226">
        <f>'PHARMACOLOGIE 3'!H43</f>
        <v>30</v>
      </c>
      <c r="H44" s="226">
        <f>'MICROBIOLOGIE 3'!H43</f>
        <v>30</v>
      </c>
      <c r="I44" s="226">
        <f>'PARASITOLOGIE 2'!H43</f>
        <v>4</v>
      </c>
      <c r="J44" s="226">
        <f>'PHYSIO-PATH 3'!H43</f>
        <v>2.5</v>
      </c>
      <c r="K44" s="226">
        <f>SEMIOLOGIE!H43</f>
        <v>9</v>
      </c>
      <c r="L44" s="117">
        <f>'ANA-PATH 2'!H43</f>
        <v>5.333333333333333</v>
      </c>
      <c r="M44" s="124">
        <f t="shared" si="8"/>
        <v>128.83333333333334</v>
      </c>
      <c r="N44" s="117">
        <f t="shared" si="9"/>
        <v>5.1533333333333333</v>
      </c>
      <c r="O44" s="184" t="str">
        <f t="shared" si="2"/>
        <v>Ajournee</v>
      </c>
      <c r="P44" s="184" t="str">
        <f t="shared" si="3"/>
        <v>juin</v>
      </c>
      <c r="Q44" s="262">
        <f t="shared" si="4"/>
        <v>1</v>
      </c>
      <c r="R44" s="262">
        <f t="shared" si="4"/>
        <v>1</v>
      </c>
      <c r="S44" s="262">
        <f t="shared" si="4"/>
        <v>0</v>
      </c>
      <c r="T44" s="262">
        <f t="shared" si="4"/>
        <v>0</v>
      </c>
      <c r="U44" s="262">
        <f t="shared" si="4"/>
        <v>0</v>
      </c>
      <c r="V44" s="262">
        <f t="shared" si="5"/>
        <v>1</v>
      </c>
      <c r="W44" s="262">
        <f t="shared" si="6"/>
        <v>1</v>
      </c>
      <c r="X44" s="262">
        <f t="shared" si="6"/>
        <v>1</v>
      </c>
      <c r="Y44" s="262">
        <f t="shared" si="7"/>
        <v>1</v>
      </c>
      <c r="Z44" s="263" t="str">
        <f>ANATOMIE3!N43</f>
        <v>Juin</v>
      </c>
      <c r="AA44" s="263" t="str">
        <f>'PHYSIO-REP 3'!N43</f>
        <v>Juin</v>
      </c>
      <c r="AB44" s="263" t="str">
        <f>'ZOOTECHINE 3'!N43</f>
        <v>Juin</v>
      </c>
      <c r="AC44" s="263" t="str">
        <f>'PHARMACOLOGIE 3'!N43</f>
        <v>Juin</v>
      </c>
      <c r="AD44" s="263" t="str">
        <f>'MICROBIOLOGIE 3'!N43</f>
        <v>Juin</v>
      </c>
      <c r="AE44" s="263" t="str">
        <f>'PARASITOLOGIE 2'!N43</f>
        <v>Juin</v>
      </c>
      <c r="AF44" s="263" t="str">
        <f>'PHYSIO-PATH 3'!N43</f>
        <v>Juin</v>
      </c>
      <c r="AG44" s="263" t="str">
        <f>SEMIOLOGIE!N43</f>
        <v>Juin</v>
      </c>
      <c r="AH44" s="263" t="str">
        <f>'ANA-PATH 2'!N43</f>
        <v>Juin</v>
      </c>
      <c r="AI44" s="266"/>
    </row>
    <row r="45" spans="1:35" s="29" customFormat="1" ht="15.75">
      <c r="A45" s="264">
        <v>38</v>
      </c>
      <c r="B45" s="424" t="s">
        <v>77</v>
      </c>
      <c r="C45" s="424" t="s">
        <v>148</v>
      </c>
      <c r="D45" s="117">
        <f>ANATOMIE3!H45</f>
        <v>9.5</v>
      </c>
      <c r="E45" s="117">
        <f>'PHYSIO-REP 3'!H44</f>
        <v>11.25</v>
      </c>
      <c r="F45" s="117">
        <f>'ZOOTECHINE 3'!H44</f>
        <v>8.5</v>
      </c>
      <c r="G45" s="226">
        <f>'PHARMACOLOGIE 3'!H44</f>
        <v>8.5</v>
      </c>
      <c r="H45" s="226">
        <f>'MICROBIOLOGIE 3'!H44</f>
        <v>10.75</v>
      </c>
      <c r="I45" s="226">
        <f>'PARASITOLOGIE 2'!H44</f>
        <v>6.666666666666667</v>
      </c>
      <c r="J45" s="226">
        <f>'PHYSIO-PATH 3'!H44</f>
        <v>6</v>
      </c>
      <c r="K45" s="226">
        <f>SEMIOLOGIE!H44</f>
        <v>15</v>
      </c>
      <c r="L45" s="117">
        <f>'ANA-PATH 2'!H44</f>
        <v>7</v>
      </c>
      <c r="M45" s="124">
        <f t="shared" si="8"/>
        <v>83.166666666666657</v>
      </c>
      <c r="N45" s="117">
        <f t="shared" si="9"/>
        <v>3.3266666666666662</v>
      </c>
      <c r="O45" s="184" t="str">
        <f t="shared" si="2"/>
        <v>Ajournee</v>
      </c>
      <c r="P45" s="184" t="str">
        <f t="shared" si="3"/>
        <v>juin</v>
      </c>
      <c r="Q45" s="262">
        <f t="shared" si="4"/>
        <v>1</v>
      </c>
      <c r="R45" s="262">
        <f t="shared" si="4"/>
        <v>1</v>
      </c>
      <c r="S45" s="262">
        <f t="shared" si="4"/>
        <v>1</v>
      </c>
      <c r="T45" s="262">
        <f t="shared" si="4"/>
        <v>1</v>
      </c>
      <c r="U45" s="262">
        <f t="shared" si="4"/>
        <v>1</v>
      </c>
      <c r="V45" s="262">
        <f t="shared" si="5"/>
        <v>1</v>
      </c>
      <c r="W45" s="262">
        <f t="shared" si="6"/>
        <v>1</v>
      </c>
      <c r="X45" s="262">
        <f t="shared" si="6"/>
        <v>0</v>
      </c>
      <c r="Y45" s="262">
        <f t="shared" si="7"/>
        <v>1</v>
      </c>
      <c r="Z45" s="263" t="str">
        <f>ANATOMIE3!N44</f>
        <v>Juin</v>
      </c>
      <c r="AA45" s="263" t="str">
        <f>'PHYSIO-REP 3'!N44</f>
        <v>Juin</v>
      </c>
      <c r="AB45" s="263" t="str">
        <f>'ZOOTECHINE 3'!N44</f>
        <v>Juin</v>
      </c>
      <c r="AC45" s="263" t="str">
        <f>'PHARMACOLOGIE 3'!N44</f>
        <v>Juin</v>
      </c>
      <c r="AD45" s="263" t="str">
        <f>'MICROBIOLOGIE 3'!N44</f>
        <v>Juin</v>
      </c>
      <c r="AE45" s="263" t="str">
        <f>'PARASITOLOGIE 2'!N44</f>
        <v>Juin</v>
      </c>
      <c r="AF45" s="263" t="str">
        <f>'PHYSIO-PATH 3'!N44</f>
        <v>Juin</v>
      </c>
      <c r="AG45" s="263" t="str">
        <f>SEMIOLOGIE!N44</f>
        <v>Juin</v>
      </c>
      <c r="AH45" s="263" t="str">
        <f>'ANA-PATH 2'!N44</f>
        <v>Juin</v>
      </c>
      <c r="AI45" s="266"/>
    </row>
    <row r="46" spans="1:35" s="29" customFormat="1" ht="15.75">
      <c r="A46" s="264">
        <v>39</v>
      </c>
      <c r="B46" s="424" t="s">
        <v>826</v>
      </c>
      <c r="C46" s="424" t="s">
        <v>43</v>
      </c>
      <c r="D46" s="117">
        <f>ANATOMIE3!H46</f>
        <v>11</v>
      </c>
      <c r="E46" s="117">
        <f>'PHYSIO-REP 3'!H45</f>
        <v>7.5</v>
      </c>
      <c r="F46" s="117">
        <f>'ZOOTECHINE 3'!H45</f>
        <v>8</v>
      </c>
      <c r="G46" s="226">
        <f>'PHARMACOLOGIE 3'!H45</f>
        <v>7.75</v>
      </c>
      <c r="H46" s="226">
        <f>'MICROBIOLOGIE 3'!H45</f>
        <v>10</v>
      </c>
      <c r="I46" s="226">
        <f>'PARASITOLOGIE 2'!H45</f>
        <v>8</v>
      </c>
      <c r="J46" s="226">
        <f>'PHYSIO-PATH 3'!H45</f>
        <v>6</v>
      </c>
      <c r="K46" s="226">
        <f>SEMIOLOGIE!H45</f>
        <v>9</v>
      </c>
      <c r="L46" s="117">
        <f>'ANA-PATH 2'!H45</f>
        <v>7.666666666666667</v>
      </c>
      <c r="M46" s="124">
        <f t="shared" si="8"/>
        <v>74.916666666666671</v>
      </c>
      <c r="N46" s="117">
        <f t="shared" si="9"/>
        <v>2.996666666666667</v>
      </c>
      <c r="O46" s="184" t="str">
        <f t="shared" si="2"/>
        <v>Ajournee</v>
      </c>
      <c r="P46" s="184" t="str">
        <f t="shared" si="3"/>
        <v>juin</v>
      </c>
      <c r="Q46" s="262">
        <f t="shared" si="4"/>
        <v>1</v>
      </c>
      <c r="R46" s="262">
        <f t="shared" si="4"/>
        <v>1</v>
      </c>
      <c r="S46" s="262">
        <f t="shared" si="4"/>
        <v>1</v>
      </c>
      <c r="T46" s="262">
        <f t="shared" si="4"/>
        <v>1</v>
      </c>
      <c r="U46" s="262">
        <f t="shared" si="4"/>
        <v>1</v>
      </c>
      <c r="V46" s="262">
        <f t="shared" si="5"/>
        <v>1</v>
      </c>
      <c r="W46" s="262">
        <f t="shared" si="6"/>
        <v>1</v>
      </c>
      <c r="X46" s="262">
        <f t="shared" si="6"/>
        <v>1</v>
      </c>
      <c r="Y46" s="262">
        <f t="shared" si="7"/>
        <v>1</v>
      </c>
      <c r="Z46" s="263" t="str">
        <f>ANATOMIE3!N45</f>
        <v>Juin</v>
      </c>
      <c r="AA46" s="263" t="str">
        <f>'PHYSIO-REP 3'!N45</f>
        <v>Juin</v>
      </c>
      <c r="AB46" s="263" t="str">
        <f>'ZOOTECHINE 3'!N45</f>
        <v>Juin</v>
      </c>
      <c r="AC46" s="263" t="str">
        <f>'PHARMACOLOGIE 3'!N45</f>
        <v>Juin</v>
      </c>
      <c r="AD46" s="263" t="str">
        <f>'MICROBIOLOGIE 3'!N45</f>
        <v>Juin</v>
      </c>
      <c r="AE46" s="263" t="str">
        <f>'PARASITOLOGIE 2'!N45</f>
        <v>Juin</v>
      </c>
      <c r="AF46" s="263" t="str">
        <f>'PHYSIO-PATH 3'!N45</f>
        <v>Juin</v>
      </c>
      <c r="AG46" s="263" t="str">
        <f>SEMIOLOGIE!N45</f>
        <v>Juin</v>
      </c>
      <c r="AH46" s="263" t="str">
        <f>'ANA-PATH 2'!N45</f>
        <v>Juin</v>
      </c>
      <c r="AI46" s="266"/>
    </row>
    <row r="47" spans="1:35" s="29" customFormat="1" ht="15.75">
      <c r="A47" s="264">
        <v>40</v>
      </c>
      <c r="B47" s="424" t="s">
        <v>79</v>
      </c>
      <c r="C47" s="424" t="s">
        <v>35</v>
      </c>
      <c r="D47" s="117">
        <f>ANATOMIE3!H47</f>
        <v>5.75</v>
      </c>
      <c r="E47" s="117">
        <f>'PHYSIO-REP 3'!H46</f>
        <v>7.5</v>
      </c>
      <c r="F47" s="117">
        <f>'ZOOTECHINE 3'!H46</f>
        <v>6.5</v>
      </c>
      <c r="G47" s="226">
        <f>'PHARMACOLOGIE 3'!H46</f>
        <v>3.5</v>
      </c>
      <c r="H47" s="226">
        <f>'MICROBIOLOGIE 3'!H46</f>
        <v>7.5</v>
      </c>
      <c r="I47" s="226">
        <f>'PARASITOLOGIE 2'!H46</f>
        <v>7.333333333333333</v>
      </c>
      <c r="J47" s="226">
        <f>'PHYSIO-PATH 3'!H46</f>
        <v>2.5</v>
      </c>
      <c r="K47" s="226">
        <f>SEMIOLOGIE!H46</f>
        <v>9</v>
      </c>
      <c r="L47" s="117">
        <f>'ANA-PATH 2'!H46</f>
        <v>3</v>
      </c>
      <c r="M47" s="124">
        <f t="shared" si="8"/>
        <v>52.583333333333336</v>
      </c>
      <c r="N47" s="117">
        <f t="shared" si="9"/>
        <v>2.1033333333333335</v>
      </c>
      <c r="O47" s="184" t="str">
        <f t="shared" si="2"/>
        <v>Ajournee</v>
      </c>
      <c r="P47" s="184" t="str">
        <f t="shared" si="3"/>
        <v>juin</v>
      </c>
      <c r="Q47" s="262">
        <f t="shared" si="4"/>
        <v>1</v>
      </c>
      <c r="R47" s="262">
        <f t="shared" si="4"/>
        <v>1</v>
      </c>
      <c r="S47" s="262">
        <f t="shared" si="4"/>
        <v>1</v>
      </c>
      <c r="T47" s="262">
        <f t="shared" si="4"/>
        <v>1</v>
      </c>
      <c r="U47" s="262">
        <f t="shared" si="4"/>
        <v>1</v>
      </c>
      <c r="V47" s="262">
        <f t="shared" si="5"/>
        <v>1</v>
      </c>
      <c r="W47" s="262">
        <f t="shared" si="6"/>
        <v>1</v>
      </c>
      <c r="X47" s="262">
        <f t="shared" si="6"/>
        <v>1</v>
      </c>
      <c r="Y47" s="262">
        <f t="shared" si="7"/>
        <v>1</v>
      </c>
      <c r="Z47" s="263" t="str">
        <f>ANATOMIE3!N46</f>
        <v>Juin</v>
      </c>
      <c r="AA47" s="263" t="str">
        <f>'PHYSIO-REP 3'!N46</f>
        <v>Juin</v>
      </c>
      <c r="AB47" s="263" t="str">
        <f>'ZOOTECHINE 3'!N46</f>
        <v>Juin</v>
      </c>
      <c r="AC47" s="263" t="str">
        <f>'PHARMACOLOGIE 3'!N46</f>
        <v>Juin</v>
      </c>
      <c r="AD47" s="263" t="str">
        <f>'MICROBIOLOGIE 3'!N46</f>
        <v>Juin</v>
      </c>
      <c r="AE47" s="263" t="str">
        <f>'PARASITOLOGIE 2'!N46</f>
        <v>Juin</v>
      </c>
      <c r="AF47" s="263" t="str">
        <f>'PHYSIO-PATH 3'!N46</f>
        <v>Juin</v>
      </c>
      <c r="AG47" s="263" t="str">
        <f>SEMIOLOGIE!N46</f>
        <v>Juin</v>
      </c>
      <c r="AH47" s="263" t="str">
        <f>'ANA-PATH 2'!N46</f>
        <v>Juin</v>
      </c>
      <c r="AI47" s="266"/>
    </row>
    <row r="48" spans="1:35" s="29" customFormat="1" ht="15.75">
      <c r="A48" s="264">
        <v>41</v>
      </c>
      <c r="B48" s="424" t="s">
        <v>80</v>
      </c>
      <c r="C48" s="424" t="s">
        <v>81</v>
      </c>
      <c r="D48" s="117">
        <f>ANATOMIE3!H48</f>
        <v>2.25</v>
      </c>
      <c r="E48" s="117">
        <f>'PHYSIO-REP 3'!H47</f>
        <v>3</v>
      </c>
      <c r="F48" s="117">
        <f>'ZOOTECHINE 3'!H47</f>
        <v>5</v>
      </c>
      <c r="G48" s="226">
        <f>'PHARMACOLOGIE 3'!H47</f>
        <v>1</v>
      </c>
      <c r="H48" s="226">
        <f>'MICROBIOLOGIE 3'!H47</f>
        <v>7</v>
      </c>
      <c r="I48" s="226">
        <f>'PARASITOLOGIE 2'!H47</f>
        <v>6</v>
      </c>
      <c r="J48" s="226">
        <f>'PHYSIO-PATH 3'!H47</f>
        <v>2.5</v>
      </c>
      <c r="K48" s="226">
        <f>SEMIOLOGIE!H47</f>
        <v>3</v>
      </c>
      <c r="L48" s="117">
        <f>'ANA-PATH 2'!H47</f>
        <v>2.6666666666666665</v>
      </c>
      <c r="M48" s="124">
        <f t="shared" si="8"/>
        <v>32.416666666666664</v>
      </c>
      <c r="N48" s="117">
        <f t="shared" si="9"/>
        <v>1.2966666666666666</v>
      </c>
      <c r="O48" s="184" t="str">
        <f t="shared" si="2"/>
        <v>Ajournee</v>
      </c>
      <c r="P48" s="184" t="str">
        <f t="shared" si="3"/>
        <v>juin</v>
      </c>
      <c r="Q48" s="262">
        <f t="shared" si="4"/>
        <v>1</v>
      </c>
      <c r="R48" s="262">
        <f t="shared" si="4"/>
        <v>1</v>
      </c>
      <c r="S48" s="262">
        <f t="shared" si="4"/>
        <v>1</v>
      </c>
      <c r="T48" s="262">
        <f t="shared" si="4"/>
        <v>1</v>
      </c>
      <c r="U48" s="262">
        <f t="shared" si="4"/>
        <v>1</v>
      </c>
      <c r="V48" s="262">
        <f t="shared" si="5"/>
        <v>1</v>
      </c>
      <c r="W48" s="262">
        <f t="shared" si="6"/>
        <v>1</v>
      </c>
      <c r="X48" s="262">
        <f t="shared" si="6"/>
        <v>1</v>
      </c>
      <c r="Y48" s="262">
        <f t="shared" si="7"/>
        <v>1</v>
      </c>
      <c r="Z48" s="263" t="str">
        <f>ANATOMIE3!N47</f>
        <v>Juin</v>
      </c>
      <c r="AA48" s="263" t="str">
        <f>'PHYSIO-REP 3'!N47</f>
        <v>Juin</v>
      </c>
      <c r="AB48" s="263" t="str">
        <f>'ZOOTECHINE 3'!N47</f>
        <v>Juin</v>
      </c>
      <c r="AC48" s="263" t="str">
        <f>'PHARMACOLOGIE 3'!N47</f>
        <v>Juin</v>
      </c>
      <c r="AD48" s="263" t="str">
        <f>'MICROBIOLOGIE 3'!N47</f>
        <v>Juin</v>
      </c>
      <c r="AE48" s="263" t="str">
        <f>'PARASITOLOGIE 2'!N47</f>
        <v>Juin</v>
      </c>
      <c r="AF48" s="263" t="str">
        <f>'PHYSIO-PATH 3'!N47</f>
        <v>Juin</v>
      </c>
      <c r="AG48" s="263" t="str">
        <f>SEMIOLOGIE!N47</f>
        <v>Juin</v>
      </c>
      <c r="AH48" s="263" t="str">
        <f>'ANA-PATH 2'!N47</f>
        <v>Juin</v>
      </c>
      <c r="AI48" s="266"/>
    </row>
    <row r="49" spans="1:35" s="29" customFormat="1" ht="15.75">
      <c r="A49" s="264">
        <v>42</v>
      </c>
      <c r="B49" s="439" t="s">
        <v>827</v>
      </c>
      <c r="C49" s="439" t="s">
        <v>87</v>
      </c>
      <c r="D49" s="117">
        <f>ANATOMIE3!H49</f>
        <v>5</v>
      </c>
      <c r="E49" s="117">
        <f>'PHYSIO-REP 3'!H48</f>
        <v>6.75</v>
      </c>
      <c r="F49" s="117">
        <f>'ZOOTECHINE 3'!H48</f>
        <v>4.5</v>
      </c>
      <c r="G49" s="226">
        <f>'PHARMACOLOGIE 3'!H48</f>
        <v>2.25</v>
      </c>
      <c r="H49" s="226">
        <f>'MICROBIOLOGIE 3'!H48</f>
        <v>5.75</v>
      </c>
      <c r="I49" s="226">
        <f>'PARASITOLOGIE 2'!H48</f>
        <v>6.666666666666667</v>
      </c>
      <c r="J49" s="226">
        <f>'PHYSIO-PATH 3'!H48</f>
        <v>2.5</v>
      </c>
      <c r="K49" s="226">
        <f>SEMIOLOGIE!H48</f>
        <v>7.25</v>
      </c>
      <c r="L49" s="117">
        <f>'ANA-PATH 2'!H48</f>
        <v>4</v>
      </c>
      <c r="M49" s="124">
        <f t="shared" si="8"/>
        <v>44.666666666666671</v>
      </c>
      <c r="N49" s="117">
        <f t="shared" si="9"/>
        <v>1.7866666666666668</v>
      </c>
      <c r="O49" s="184" t="str">
        <f t="shared" si="2"/>
        <v>Ajournee</v>
      </c>
      <c r="P49" s="184" t="str">
        <f t="shared" si="3"/>
        <v>juin</v>
      </c>
      <c r="Q49" s="262">
        <f t="shared" si="4"/>
        <v>1</v>
      </c>
      <c r="R49" s="262">
        <f t="shared" si="4"/>
        <v>1</v>
      </c>
      <c r="S49" s="262">
        <f t="shared" si="4"/>
        <v>1</v>
      </c>
      <c r="T49" s="262">
        <f t="shared" si="4"/>
        <v>1</v>
      </c>
      <c r="U49" s="262">
        <f t="shared" si="4"/>
        <v>1</v>
      </c>
      <c r="V49" s="262">
        <f t="shared" si="5"/>
        <v>1</v>
      </c>
      <c r="W49" s="262">
        <f t="shared" si="6"/>
        <v>1</v>
      </c>
      <c r="X49" s="262">
        <f t="shared" si="6"/>
        <v>1</v>
      </c>
      <c r="Y49" s="262">
        <f t="shared" si="7"/>
        <v>1</v>
      </c>
      <c r="Z49" s="263" t="str">
        <f>ANATOMIE3!N48</f>
        <v>Juin</v>
      </c>
      <c r="AA49" s="263" t="str">
        <f>'PHYSIO-REP 3'!N48</f>
        <v>Juin</v>
      </c>
      <c r="AB49" s="263" t="str">
        <f>'ZOOTECHINE 3'!N48</f>
        <v>Juin</v>
      </c>
      <c r="AC49" s="263" t="str">
        <f>'PHARMACOLOGIE 3'!N48</f>
        <v>Juin</v>
      </c>
      <c r="AD49" s="263" t="str">
        <f>'MICROBIOLOGIE 3'!N48</f>
        <v>Juin</v>
      </c>
      <c r="AE49" s="263" t="str">
        <f>'PARASITOLOGIE 2'!N48</f>
        <v>Juin</v>
      </c>
      <c r="AF49" s="263" t="str">
        <f>'PHYSIO-PATH 3'!N48</f>
        <v>Juin</v>
      </c>
      <c r="AG49" s="263" t="str">
        <f>SEMIOLOGIE!N48</f>
        <v>Juin</v>
      </c>
      <c r="AH49" s="263" t="str">
        <f>'ANA-PATH 2'!N48</f>
        <v>Juin</v>
      </c>
      <c r="AI49" s="266"/>
    </row>
    <row r="50" spans="1:35" s="29" customFormat="1" ht="15.75">
      <c r="A50" s="264">
        <v>43</v>
      </c>
      <c r="B50" s="423" t="s">
        <v>828</v>
      </c>
      <c r="C50" s="423" t="s">
        <v>83</v>
      </c>
      <c r="D50" s="117">
        <f>ANATOMIE3!H50</f>
        <v>8.5</v>
      </c>
      <c r="E50" s="117">
        <f>'PHYSIO-REP 3'!H49</f>
        <v>6</v>
      </c>
      <c r="F50" s="117">
        <f>'ZOOTECHINE 3'!H49</f>
        <v>33</v>
      </c>
      <c r="G50" s="226">
        <f>'PHARMACOLOGIE 3'!H49</f>
        <v>3.75</v>
      </c>
      <c r="H50" s="226">
        <f>'MICROBIOLOGIE 3'!H49</f>
        <v>10.5</v>
      </c>
      <c r="I50" s="226">
        <f>'PARASITOLOGIE 2'!H49</f>
        <v>6.666666666666667</v>
      </c>
      <c r="J50" s="226">
        <f>'PHYSIO-PATH 3'!H49</f>
        <v>1.5</v>
      </c>
      <c r="K50" s="226">
        <f>SEMIOLOGIE!H49</f>
        <v>39</v>
      </c>
      <c r="L50" s="117">
        <f>'ANA-PATH 2'!H49</f>
        <v>3</v>
      </c>
      <c r="M50" s="124">
        <f t="shared" si="8"/>
        <v>111.91666666666667</v>
      </c>
      <c r="N50" s="117">
        <f t="shared" si="9"/>
        <v>4.4766666666666666</v>
      </c>
      <c r="O50" s="184" t="str">
        <f t="shared" si="2"/>
        <v>Ajournee</v>
      </c>
      <c r="P50" s="184" t="str">
        <f t="shared" si="3"/>
        <v>juin</v>
      </c>
      <c r="Q50" s="262">
        <f t="shared" si="4"/>
        <v>1</v>
      </c>
      <c r="R50" s="262">
        <f t="shared" si="4"/>
        <v>1</v>
      </c>
      <c r="S50" s="262">
        <f t="shared" si="4"/>
        <v>0</v>
      </c>
      <c r="T50" s="262">
        <f t="shared" si="4"/>
        <v>1</v>
      </c>
      <c r="U50" s="262">
        <f t="shared" si="4"/>
        <v>1</v>
      </c>
      <c r="V50" s="262">
        <f t="shared" si="5"/>
        <v>1</v>
      </c>
      <c r="W50" s="262">
        <f t="shared" si="6"/>
        <v>1</v>
      </c>
      <c r="X50" s="262">
        <f t="shared" si="6"/>
        <v>0</v>
      </c>
      <c r="Y50" s="262">
        <f t="shared" si="7"/>
        <v>1</v>
      </c>
      <c r="Z50" s="263" t="str">
        <f>ANATOMIE3!N49</f>
        <v>Juin</v>
      </c>
      <c r="AA50" s="263" t="str">
        <f>'PHYSIO-REP 3'!N49</f>
        <v>Juin</v>
      </c>
      <c r="AB50" s="263" t="str">
        <f>'ZOOTECHINE 3'!N49</f>
        <v>Juin</v>
      </c>
      <c r="AC50" s="263" t="str">
        <f>'PHARMACOLOGIE 3'!N49</f>
        <v>Juin</v>
      </c>
      <c r="AD50" s="263" t="str">
        <f>'MICROBIOLOGIE 3'!N49</f>
        <v>Juin</v>
      </c>
      <c r="AE50" s="263" t="str">
        <f>'PARASITOLOGIE 2'!N49</f>
        <v>Juin</v>
      </c>
      <c r="AF50" s="263" t="str">
        <f>'PHYSIO-PATH 3'!N49</f>
        <v>Juin</v>
      </c>
      <c r="AG50" s="263" t="str">
        <f>SEMIOLOGIE!N49</f>
        <v>Juin</v>
      </c>
      <c r="AH50" s="263" t="str">
        <f>'ANA-PATH 2'!N49</f>
        <v>Juin</v>
      </c>
      <c r="AI50" s="266"/>
    </row>
    <row r="51" spans="1:35" s="29" customFormat="1" ht="15.75">
      <c r="A51" s="264">
        <v>44</v>
      </c>
      <c r="B51" s="424" t="s">
        <v>84</v>
      </c>
      <c r="C51" s="424" t="s">
        <v>85</v>
      </c>
      <c r="D51" s="117">
        <f>ANATOMIE3!H51</f>
        <v>15.5</v>
      </c>
      <c r="E51" s="117">
        <f>'PHYSIO-REP 3'!H50</f>
        <v>6</v>
      </c>
      <c r="F51" s="117">
        <f>'ZOOTECHINE 3'!H50</f>
        <v>7</v>
      </c>
      <c r="G51" s="226">
        <f>'PHARMACOLOGIE 3'!H50</f>
        <v>2.5</v>
      </c>
      <c r="H51" s="226">
        <f>'MICROBIOLOGIE 3'!H50</f>
        <v>6</v>
      </c>
      <c r="I51" s="226">
        <f>'PARASITOLOGIE 2'!H50</f>
        <v>6.666666666666667</v>
      </c>
      <c r="J51" s="226">
        <f>'PHYSIO-PATH 3'!H50</f>
        <v>1.5</v>
      </c>
      <c r="K51" s="226">
        <f>SEMIOLOGIE!H50</f>
        <v>3</v>
      </c>
      <c r="L51" s="117">
        <f>'ANA-PATH 2'!H50</f>
        <v>2</v>
      </c>
      <c r="M51" s="124">
        <f t="shared" si="8"/>
        <v>50.166666666666664</v>
      </c>
      <c r="N51" s="117">
        <f t="shared" si="9"/>
        <v>2.0066666666666664</v>
      </c>
      <c r="O51" s="184" t="str">
        <f t="shared" si="2"/>
        <v>Ajournee</v>
      </c>
      <c r="P51" s="184" t="str">
        <f t="shared" si="3"/>
        <v>juin</v>
      </c>
      <c r="Q51" s="262">
        <f t="shared" si="4"/>
        <v>0</v>
      </c>
      <c r="R51" s="262">
        <f t="shared" si="4"/>
        <v>1</v>
      </c>
      <c r="S51" s="262">
        <f t="shared" si="4"/>
        <v>1</v>
      </c>
      <c r="T51" s="262">
        <f t="shared" si="4"/>
        <v>1</v>
      </c>
      <c r="U51" s="262">
        <f t="shared" si="4"/>
        <v>1</v>
      </c>
      <c r="V51" s="262">
        <f t="shared" si="5"/>
        <v>1</v>
      </c>
      <c r="W51" s="262">
        <f t="shared" si="6"/>
        <v>1</v>
      </c>
      <c r="X51" s="262">
        <f t="shared" si="6"/>
        <v>1</v>
      </c>
      <c r="Y51" s="262">
        <f t="shared" si="7"/>
        <v>1</v>
      </c>
      <c r="Z51" s="263" t="str">
        <f>ANATOMIE3!N50</f>
        <v>Juin</v>
      </c>
      <c r="AA51" s="263" t="str">
        <f>'PHYSIO-REP 3'!N50</f>
        <v>Juin</v>
      </c>
      <c r="AB51" s="263" t="str">
        <f>'ZOOTECHINE 3'!N50</f>
        <v>Juin</v>
      </c>
      <c r="AC51" s="263" t="str">
        <f>'PHARMACOLOGIE 3'!N50</f>
        <v>Juin</v>
      </c>
      <c r="AD51" s="263" t="str">
        <f>'MICROBIOLOGIE 3'!N50</f>
        <v>Juin</v>
      </c>
      <c r="AE51" s="263" t="str">
        <f>'PARASITOLOGIE 2'!N50</f>
        <v>Juin</v>
      </c>
      <c r="AF51" s="263" t="str">
        <f>'PHYSIO-PATH 3'!N50</f>
        <v>Juin</v>
      </c>
      <c r="AG51" s="263" t="str">
        <f>SEMIOLOGIE!N50</f>
        <v>Juin</v>
      </c>
      <c r="AH51" s="263" t="str">
        <f>'ANA-PATH 2'!N50</f>
        <v>Juin</v>
      </c>
      <c r="AI51" s="266"/>
    </row>
    <row r="52" spans="1:35" s="29" customFormat="1" ht="15.75">
      <c r="A52" s="264">
        <v>45</v>
      </c>
      <c r="B52" s="423" t="s">
        <v>829</v>
      </c>
      <c r="C52" s="423" t="s">
        <v>86</v>
      </c>
      <c r="D52" s="117">
        <f>ANATOMIE3!H52</f>
        <v>13.25</v>
      </c>
      <c r="E52" s="117">
        <f>'PHYSIO-REP 3'!H51</f>
        <v>9.75</v>
      </c>
      <c r="F52" s="117">
        <f>'ZOOTECHINE 3'!H51</f>
        <v>8.5</v>
      </c>
      <c r="G52" s="226">
        <f>'PHARMACOLOGIE 3'!H51</f>
        <v>11</v>
      </c>
      <c r="H52" s="226">
        <f>'MICROBIOLOGIE 3'!H51</f>
        <v>11</v>
      </c>
      <c r="I52" s="226">
        <f>'PARASITOLOGIE 2'!H51</f>
        <v>6.666666666666667</v>
      </c>
      <c r="J52" s="226">
        <f>'PHYSIO-PATH 3'!H51</f>
        <v>2.5</v>
      </c>
      <c r="K52" s="226">
        <f>SEMIOLOGIE!H51</f>
        <v>14.25</v>
      </c>
      <c r="L52" s="117">
        <f>'ANA-PATH 2'!H51</f>
        <v>5</v>
      </c>
      <c r="M52" s="124">
        <f t="shared" si="8"/>
        <v>81.916666666666657</v>
      </c>
      <c r="N52" s="117">
        <f t="shared" si="9"/>
        <v>3.2766666666666664</v>
      </c>
      <c r="O52" s="184" t="str">
        <f t="shared" si="2"/>
        <v>Ajournee</v>
      </c>
      <c r="P52" s="184" t="str">
        <f t="shared" si="3"/>
        <v>juin</v>
      </c>
      <c r="Q52" s="262">
        <f t="shared" si="4"/>
        <v>1</v>
      </c>
      <c r="R52" s="262">
        <f t="shared" si="4"/>
        <v>1</v>
      </c>
      <c r="S52" s="262">
        <f t="shared" si="4"/>
        <v>1</v>
      </c>
      <c r="T52" s="262">
        <f t="shared" si="4"/>
        <v>1</v>
      </c>
      <c r="U52" s="262">
        <f t="shared" si="4"/>
        <v>1</v>
      </c>
      <c r="V52" s="262">
        <f t="shared" si="5"/>
        <v>1</v>
      </c>
      <c r="W52" s="262">
        <f t="shared" si="6"/>
        <v>1</v>
      </c>
      <c r="X52" s="262">
        <f t="shared" si="6"/>
        <v>1</v>
      </c>
      <c r="Y52" s="262">
        <f t="shared" si="7"/>
        <v>1</v>
      </c>
      <c r="Z52" s="263" t="str">
        <f>ANATOMIE3!N51</f>
        <v>Juin</v>
      </c>
      <c r="AA52" s="263" t="str">
        <f>'PHYSIO-REP 3'!N51</f>
        <v>Juin</v>
      </c>
      <c r="AB52" s="263" t="str">
        <f>'ZOOTECHINE 3'!N51</f>
        <v>Juin</v>
      </c>
      <c r="AC52" s="263" t="str">
        <f>'PHARMACOLOGIE 3'!N51</f>
        <v>Juin</v>
      </c>
      <c r="AD52" s="263" t="str">
        <f>'MICROBIOLOGIE 3'!N51</f>
        <v>Juin</v>
      </c>
      <c r="AE52" s="263" t="str">
        <f>'PARASITOLOGIE 2'!N51</f>
        <v>Juin</v>
      </c>
      <c r="AF52" s="263" t="str">
        <f>'PHYSIO-PATH 3'!N51</f>
        <v>Juin</v>
      </c>
      <c r="AG52" s="263" t="str">
        <f>SEMIOLOGIE!N51</f>
        <v>Juin</v>
      </c>
      <c r="AH52" s="263" t="str">
        <f>'ANA-PATH 2'!N51</f>
        <v>Juin</v>
      </c>
      <c r="AI52" s="266"/>
    </row>
    <row r="53" spans="1:35" s="29" customFormat="1" ht="15.75">
      <c r="A53" s="264">
        <v>46</v>
      </c>
      <c r="B53" s="425" t="s">
        <v>830</v>
      </c>
      <c r="C53" s="425" t="s">
        <v>82</v>
      </c>
      <c r="D53" s="117">
        <f>ANATOMIE3!H53</f>
        <v>11.75</v>
      </c>
      <c r="E53" s="117">
        <f>'PHYSIO-REP 3'!H52</f>
        <v>11</v>
      </c>
      <c r="F53" s="117">
        <f>'ZOOTECHINE 3'!H52</f>
        <v>12</v>
      </c>
      <c r="G53" s="226">
        <f>'PHARMACOLOGIE 3'!H52</f>
        <v>14.5</v>
      </c>
      <c r="H53" s="226">
        <f>'MICROBIOLOGIE 3'!H52</f>
        <v>9.5</v>
      </c>
      <c r="I53" s="226">
        <f>'PARASITOLOGIE 2'!H52</f>
        <v>6</v>
      </c>
      <c r="J53" s="226">
        <f>'PHYSIO-PATH 3'!H52</f>
        <v>7.5</v>
      </c>
      <c r="K53" s="226">
        <f>SEMIOLOGIE!H52</f>
        <v>15.25</v>
      </c>
      <c r="L53" s="117">
        <f>'ANA-PATH 2'!H52</f>
        <v>6</v>
      </c>
      <c r="M53" s="124">
        <f t="shared" si="8"/>
        <v>93.5</v>
      </c>
      <c r="N53" s="117">
        <f t="shared" si="9"/>
        <v>3.74</v>
      </c>
      <c r="O53" s="184" t="str">
        <f t="shared" si="2"/>
        <v>Ajournee</v>
      </c>
      <c r="P53" s="184" t="str">
        <f t="shared" si="3"/>
        <v>juin</v>
      </c>
      <c r="Q53" s="262">
        <f t="shared" si="4"/>
        <v>1</v>
      </c>
      <c r="R53" s="262">
        <f t="shared" si="4"/>
        <v>1</v>
      </c>
      <c r="S53" s="262">
        <f t="shared" si="4"/>
        <v>1</v>
      </c>
      <c r="T53" s="262">
        <f t="shared" si="4"/>
        <v>1</v>
      </c>
      <c r="U53" s="262">
        <f t="shared" si="4"/>
        <v>1</v>
      </c>
      <c r="V53" s="262">
        <f t="shared" si="5"/>
        <v>1</v>
      </c>
      <c r="W53" s="262">
        <f t="shared" si="6"/>
        <v>1</v>
      </c>
      <c r="X53" s="262">
        <f t="shared" si="6"/>
        <v>0</v>
      </c>
      <c r="Y53" s="262">
        <f t="shared" si="7"/>
        <v>1</v>
      </c>
      <c r="Z53" s="263" t="str">
        <f>ANATOMIE3!N52</f>
        <v>Juin</v>
      </c>
      <c r="AA53" s="263" t="str">
        <f>'PHYSIO-REP 3'!N52</f>
        <v>Juin</v>
      </c>
      <c r="AB53" s="263" t="str">
        <f>'ZOOTECHINE 3'!N52</f>
        <v>Juin</v>
      </c>
      <c r="AC53" s="263" t="str">
        <f>'PHARMACOLOGIE 3'!N52</f>
        <v>Juin</v>
      </c>
      <c r="AD53" s="263" t="str">
        <f>'MICROBIOLOGIE 3'!N52</f>
        <v>Juin</v>
      </c>
      <c r="AE53" s="263" t="str">
        <f>'PARASITOLOGIE 2'!N52</f>
        <v>Juin</v>
      </c>
      <c r="AF53" s="263" t="str">
        <f>'PHYSIO-PATH 3'!N52</f>
        <v>Juin</v>
      </c>
      <c r="AG53" s="263" t="str">
        <f>SEMIOLOGIE!N52</f>
        <v>Juin</v>
      </c>
      <c r="AH53" s="263" t="str">
        <f>'ANA-PATH 2'!N52</f>
        <v>Juin</v>
      </c>
      <c r="AI53" s="266"/>
    </row>
    <row r="54" spans="1:35" s="29" customFormat="1" ht="15.75">
      <c r="A54" s="264">
        <v>47</v>
      </c>
      <c r="B54" s="426" t="s">
        <v>88</v>
      </c>
      <c r="C54" s="426" t="s">
        <v>831</v>
      </c>
      <c r="D54" s="117">
        <f>ANATOMIE3!H54</f>
        <v>7.5</v>
      </c>
      <c r="E54" s="117">
        <f>'PHYSIO-REP 3'!H53</f>
        <v>11.75</v>
      </c>
      <c r="F54" s="117">
        <f>'ZOOTECHINE 3'!H53</f>
        <v>7.5</v>
      </c>
      <c r="G54" s="226">
        <f>'PHARMACOLOGIE 3'!H53</f>
        <v>7.5</v>
      </c>
      <c r="H54" s="226">
        <f>'MICROBIOLOGIE 3'!H53</f>
        <v>5.75</v>
      </c>
      <c r="I54" s="226">
        <f>'PARASITOLOGIE 2'!H53</f>
        <v>9.3333333333333339</v>
      </c>
      <c r="J54" s="226">
        <f>'PHYSIO-PATH 3'!H53</f>
        <v>2.5</v>
      </c>
      <c r="K54" s="226">
        <f>SEMIOLOGIE!H53</f>
        <v>6.75</v>
      </c>
      <c r="L54" s="117">
        <f>'ANA-PATH 2'!H53</f>
        <v>4.666666666666667</v>
      </c>
      <c r="M54" s="124">
        <f t="shared" si="8"/>
        <v>63.25</v>
      </c>
      <c r="N54" s="117">
        <f t="shared" si="9"/>
        <v>2.5299999999999998</v>
      </c>
      <c r="O54" s="184" t="str">
        <f t="shared" si="2"/>
        <v>Ajournee</v>
      </c>
      <c r="P54" s="184" t="str">
        <f t="shared" si="3"/>
        <v>juin</v>
      </c>
      <c r="Q54" s="262">
        <f t="shared" si="4"/>
        <v>1</v>
      </c>
      <c r="R54" s="262">
        <f t="shared" si="4"/>
        <v>1</v>
      </c>
      <c r="S54" s="262">
        <f t="shared" si="4"/>
        <v>1</v>
      </c>
      <c r="T54" s="262">
        <f t="shared" si="4"/>
        <v>1</v>
      </c>
      <c r="U54" s="262">
        <f t="shared" si="4"/>
        <v>1</v>
      </c>
      <c r="V54" s="262">
        <f t="shared" si="5"/>
        <v>1</v>
      </c>
      <c r="W54" s="262">
        <f t="shared" si="6"/>
        <v>1</v>
      </c>
      <c r="X54" s="262">
        <f t="shared" si="6"/>
        <v>1</v>
      </c>
      <c r="Y54" s="262">
        <f t="shared" si="7"/>
        <v>1</v>
      </c>
      <c r="Z54" s="263" t="str">
        <f>ANATOMIE3!N53</f>
        <v>Juin</v>
      </c>
      <c r="AA54" s="263" t="str">
        <f>'PHYSIO-REP 3'!N53</f>
        <v>Juin</v>
      </c>
      <c r="AB54" s="263" t="str">
        <f>'ZOOTECHINE 3'!N53</f>
        <v>Juin</v>
      </c>
      <c r="AC54" s="263" t="str">
        <f>'PHARMACOLOGIE 3'!N53</f>
        <v>Juin</v>
      </c>
      <c r="AD54" s="263" t="str">
        <f>'MICROBIOLOGIE 3'!N53</f>
        <v>Juin</v>
      </c>
      <c r="AE54" s="263" t="str">
        <f>'PARASITOLOGIE 2'!N53</f>
        <v>Juin</v>
      </c>
      <c r="AF54" s="263" t="str">
        <f>'PHYSIO-PATH 3'!N53</f>
        <v>Juin</v>
      </c>
      <c r="AG54" s="263" t="str">
        <f>SEMIOLOGIE!N53</f>
        <v>Juin</v>
      </c>
      <c r="AH54" s="263" t="str">
        <f>'ANA-PATH 2'!N53</f>
        <v>Juin</v>
      </c>
      <c r="AI54" s="266"/>
    </row>
    <row r="55" spans="1:35" s="29" customFormat="1" ht="15.75">
      <c r="A55" s="264">
        <v>48</v>
      </c>
      <c r="B55" s="424" t="s">
        <v>832</v>
      </c>
      <c r="C55" s="424" t="s">
        <v>35</v>
      </c>
      <c r="D55" s="117">
        <f>ANATOMIE3!H55</f>
        <v>12</v>
      </c>
      <c r="E55" s="117">
        <f>'PHYSIO-REP 3'!H54</f>
        <v>5.25</v>
      </c>
      <c r="F55" s="117">
        <f>'ZOOTECHINE 3'!H54</f>
        <v>6</v>
      </c>
      <c r="G55" s="226">
        <f>'PHARMACOLOGIE 3'!H54</f>
        <v>7</v>
      </c>
      <c r="H55" s="226">
        <f>'MICROBIOLOGIE 3'!H54</f>
        <v>8.75</v>
      </c>
      <c r="I55" s="226">
        <f>'PARASITOLOGIE 2'!H54</f>
        <v>3.3333333333333335</v>
      </c>
      <c r="J55" s="226">
        <f>'PHYSIO-PATH 3'!H54</f>
        <v>2.5</v>
      </c>
      <c r="K55" s="226">
        <f>SEMIOLOGIE!H54</f>
        <v>13</v>
      </c>
      <c r="L55" s="117">
        <f>'ANA-PATH 2'!H54</f>
        <v>4</v>
      </c>
      <c r="M55" s="124">
        <f t="shared" si="8"/>
        <v>61.833333333333336</v>
      </c>
      <c r="N55" s="117">
        <f t="shared" si="9"/>
        <v>2.4733333333333336</v>
      </c>
      <c r="O55" s="184" t="str">
        <f t="shared" si="2"/>
        <v>Ajournee</v>
      </c>
      <c r="P55" s="184" t="str">
        <f t="shared" si="3"/>
        <v>juin</v>
      </c>
      <c r="Q55" s="262">
        <f t="shared" si="4"/>
        <v>1</v>
      </c>
      <c r="R55" s="262">
        <f t="shared" si="4"/>
        <v>1</v>
      </c>
      <c r="S55" s="262">
        <f t="shared" si="4"/>
        <v>1</v>
      </c>
      <c r="T55" s="262">
        <f t="shared" si="4"/>
        <v>1</v>
      </c>
      <c r="U55" s="262">
        <f t="shared" si="4"/>
        <v>1</v>
      </c>
      <c r="V55" s="262">
        <f t="shared" si="5"/>
        <v>1</v>
      </c>
      <c r="W55" s="262">
        <f t="shared" si="6"/>
        <v>1</v>
      </c>
      <c r="X55" s="262">
        <f t="shared" si="6"/>
        <v>1</v>
      </c>
      <c r="Y55" s="262">
        <f t="shared" si="7"/>
        <v>1</v>
      </c>
      <c r="Z55" s="263" t="str">
        <f>ANATOMIE3!N54</f>
        <v>Juin</v>
      </c>
      <c r="AA55" s="263" t="str">
        <f>'PHYSIO-REP 3'!N54</f>
        <v>Juin</v>
      </c>
      <c r="AB55" s="263" t="str">
        <f>'ZOOTECHINE 3'!N54</f>
        <v>Juin</v>
      </c>
      <c r="AC55" s="263" t="str">
        <f>'PHARMACOLOGIE 3'!N54</f>
        <v>Juin</v>
      </c>
      <c r="AD55" s="263" t="str">
        <f>'MICROBIOLOGIE 3'!N54</f>
        <v>Juin</v>
      </c>
      <c r="AE55" s="263" t="str">
        <f>'PARASITOLOGIE 2'!N54</f>
        <v>Juin</v>
      </c>
      <c r="AF55" s="263" t="str">
        <f>'PHYSIO-PATH 3'!N54</f>
        <v>Juin</v>
      </c>
      <c r="AG55" s="263" t="str">
        <f>SEMIOLOGIE!N54</f>
        <v>Juin</v>
      </c>
      <c r="AH55" s="263" t="str">
        <f>'ANA-PATH 2'!N54</f>
        <v>Juin</v>
      </c>
      <c r="AI55" s="266"/>
    </row>
    <row r="56" spans="1:35" s="29" customFormat="1" ht="15.75">
      <c r="A56" s="264">
        <v>49</v>
      </c>
      <c r="B56" s="424" t="s">
        <v>89</v>
      </c>
      <c r="C56" s="424" t="s">
        <v>90</v>
      </c>
      <c r="D56" s="117">
        <f>ANATOMIE3!H56</f>
        <v>9.25</v>
      </c>
      <c r="E56" s="117">
        <f>'PHYSIO-REP 3'!H55</f>
        <v>15</v>
      </c>
      <c r="F56" s="117">
        <f>'ZOOTECHINE 3'!H55</f>
        <v>8</v>
      </c>
      <c r="G56" s="226">
        <f>'PHARMACOLOGIE 3'!H55</f>
        <v>9</v>
      </c>
      <c r="H56" s="226">
        <f>'MICROBIOLOGIE 3'!H55</f>
        <v>10.75</v>
      </c>
      <c r="I56" s="226">
        <f>'PARASITOLOGIE 2'!H55</f>
        <v>11.333333333333334</v>
      </c>
      <c r="J56" s="226">
        <f>'PHYSIO-PATH 3'!H55</f>
        <v>7</v>
      </c>
      <c r="K56" s="226">
        <f>SEMIOLOGIE!H55</f>
        <v>12.75</v>
      </c>
      <c r="L56" s="117">
        <f>'ANA-PATH 2'!H55</f>
        <v>9</v>
      </c>
      <c r="M56" s="124">
        <f t="shared" si="8"/>
        <v>92.083333333333343</v>
      </c>
      <c r="N56" s="117">
        <f t="shared" si="9"/>
        <v>3.6833333333333336</v>
      </c>
      <c r="O56" s="184" t="str">
        <f t="shared" si="2"/>
        <v>Ajournee</v>
      </c>
      <c r="P56" s="184" t="str">
        <f t="shared" si="3"/>
        <v>juin</v>
      </c>
      <c r="Q56" s="262">
        <f t="shared" si="4"/>
        <v>1</v>
      </c>
      <c r="R56" s="262">
        <f t="shared" si="4"/>
        <v>0</v>
      </c>
      <c r="S56" s="262">
        <f t="shared" si="4"/>
        <v>1</v>
      </c>
      <c r="T56" s="262">
        <f t="shared" si="4"/>
        <v>1</v>
      </c>
      <c r="U56" s="262">
        <f t="shared" si="4"/>
        <v>1</v>
      </c>
      <c r="V56" s="262">
        <f t="shared" si="5"/>
        <v>0</v>
      </c>
      <c r="W56" s="262">
        <f t="shared" si="6"/>
        <v>1</v>
      </c>
      <c r="X56" s="262">
        <f t="shared" si="6"/>
        <v>1</v>
      </c>
      <c r="Y56" s="262">
        <f t="shared" si="7"/>
        <v>1</v>
      </c>
      <c r="Z56" s="263" t="str">
        <f>ANATOMIE3!N55</f>
        <v>Juin</v>
      </c>
      <c r="AA56" s="263" t="str">
        <f>'PHYSIO-REP 3'!N55</f>
        <v>Juin</v>
      </c>
      <c r="AB56" s="263" t="str">
        <f>'ZOOTECHINE 3'!N55</f>
        <v>Juin</v>
      </c>
      <c r="AC56" s="263" t="str">
        <f>'PHARMACOLOGIE 3'!N55</f>
        <v>Juin</v>
      </c>
      <c r="AD56" s="263" t="str">
        <f>'MICROBIOLOGIE 3'!N55</f>
        <v>Juin</v>
      </c>
      <c r="AE56" s="263" t="str">
        <f>'PARASITOLOGIE 2'!N55</f>
        <v>Juin</v>
      </c>
      <c r="AF56" s="263" t="str">
        <f>'PHYSIO-PATH 3'!N55</f>
        <v>Juin</v>
      </c>
      <c r="AG56" s="263" t="str">
        <f>SEMIOLOGIE!N55</f>
        <v>Juin</v>
      </c>
      <c r="AH56" s="263" t="str">
        <f>'ANA-PATH 2'!N55</f>
        <v>Juin</v>
      </c>
      <c r="AI56" s="266"/>
    </row>
    <row r="57" spans="1:35" s="29" customFormat="1" ht="15.75">
      <c r="A57" s="264">
        <v>50</v>
      </c>
      <c r="B57" s="423" t="s">
        <v>833</v>
      </c>
      <c r="C57" s="423" t="s">
        <v>834</v>
      </c>
      <c r="D57" s="117">
        <f>ANATOMIE3!H57</f>
        <v>1.75</v>
      </c>
      <c r="E57" s="117">
        <f>'PHYSIO-REP 3'!H56</f>
        <v>5.25</v>
      </c>
      <c r="F57" s="117">
        <f>'ZOOTECHINE 3'!H56</f>
        <v>8.5</v>
      </c>
      <c r="G57" s="226">
        <f>'PHARMACOLOGIE 3'!H56</f>
        <v>7</v>
      </c>
      <c r="H57" s="226">
        <f>'MICROBIOLOGIE 3'!H56</f>
        <v>7.5</v>
      </c>
      <c r="I57" s="226">
        <f>'PARASITOLOGIE 2'!H56</f>
        <v>11.333333333333334</v>
      </c>
      <c r="J57" s="226">
        <f>'PHYSIO-PATH 3'!H56</f>
        <v>1.5</v>
      </c>
      <c r="K57" s="226">
        <f>SEMIOLOGIE!H56</f>
        <v>8.75</v>
      </c>
      <c r="L57" s="117">
        <f>'ANA-PATH 2'!H56</f>
        <v>3.6666666666666665</v>
      </c>
      <c r="M57" s="124">
        <f t="shared" si="8"/>
        <v>55.25</v>
      </c>
      <c r="N57" s="117">
        <f t="shared" si="9"/>
        <v>2.21</v>
      </c>
      <c r="O57" s="184" t="str">
        <f t="shared" si="2"/>
        <v>Ajournee</v>
      </c>
      <c r="P57" s="184" t="str">
        <f t="shared" si="3"/>
        <v>juin</v>
      </c>
      <c r="Q57" s="262">
        <f t="shared" si="4"/>
        <v>1</v>
      </c>
      <c r="R57" s="262">
        <f t="shared" si="4"/>
        <v>1</v>
      </c>
      <c r="S57" s="262">
        <f t="shared" si="4"/>
        <v>1</v>
      </c>
      <c r="T57" s="262">
        <f t="shared" si="4"/>
        <v>1</v>
      </c>
      <c r="U57" s="262">
        <f t="shared" si="4"/>
        <v>1</v>
      </c>
      <c r="V57" s="262">
        <f t="shared" si="5"/>
        <v>0</v>
      </c>
      <c r="W57" s="262">
        <f t="shared" si="6"/>
        <v>1</v>
      </c>
      <c r="X57" s="262">
        <f t="shared" si="6"/>
        <v>1</v>
      </c>
      <c r="Y57" s="262">
        <f t="shared" si="7"/>
        <v>1</v>
      </c>
      <c r="Z57" s="263" t="str">
        <f>ANATOMIE3!N56</f>
        <v>Juin</v>
      </c>
      <c r="AA57" s="263" t="str">
        <f>'PHYSIO-REP 3'!N56</f>
        <v>Juin</v>
      </c>
      <c r="AB57" s="263" t="str">
        <f>'ZOOTECHINE 3'!N56</f>
        <v>Juin</v>
      </c>
      <c r="AC57" s="263" t="str">
        <f>'PHARMACOLOGIE 3'!N56</f>
        <v>Juin</v>
      </c>
      <c r="AD57" s="263" t="str">
        <f>'MICROBIOLOGIE 3'!N56</f>
        <v>Juin</v>
      </c>
      <c r="AE57" s="263" t="str">
        <f>'PARASITOLOGIE 2'!N56</f>
        <v>Juin</v>
      </c>
      <c r="AF57" s="263" t="str">
        <f>'PHYSIO-PATH 3'!N56</f>
        <v>Juin</v>
      </c>
      <c r="AG57" s="263" t="str">
        <f>SEMIOLOGIE!N56</f>
        <v>Juin</v>
      </c>
      <c r="AH57" s="263" t="str">
        <f>'ANA-PATH 2'!N56</f>
        <v>Juin</v>
      </c>
      <c r="AI57" s="266"/>
    </row>
    <row r="58" spans="1:35" s="268" customFormat="1" ht="15.75">
      <c r="A58" s="265">
        <v>51</v>
      </c>
      <c r="B58" s="424" t="s">
        <v>92</v>
      </c>
      <c r="C58" s="424" t="s">
        <v>93</v>
      </c>
      <c r="D58" s="117">
        <f>ANATOMIE3!H58</f>
        <v>10</v>
      </c>
      <c r="E58" s="117">
        <f>'PHYSIO-REP 3'!H57</f>
        <v>9</v>
      </c>
      <c r="F58" s="117">
        <f>'ZOOTECHINE 3'!H57</f>
        <v>6</v>
      </c>
      <c r="G58" s="226">
        <f>'PHARMACOLOGIE 3'!H57</f>
        <v>6</v>
      </c>
      <c r="H58" s="226">
        <f>'MICROBIOLOGIE 3'!H57</f>
        <v>0</v>
      </c>
      <c r="I58" s="226">
        <f>'PARASITOLOGIE 2'!H57</f>
        <v>4.666666666666667</v>
      </c>
      <c r="J58" s="226">
        <f>'PHYSIO-PATH 3'!H57</f>
        <v>2.5</v>
      </c>
      <c r="K58" s="226">
        <f>SEMIOLOGIE!H57</f>
        <v>7.5</v>
      </c>
      <c r="L58" s="117">
        <f>'ANA-PATH 2'!H57</f>
        <v>5</v>
      </c>
      <c r="M58" s="124">
        <f t="shared" si="8"/>
        <v>50.666666666666664</v>
      </c>
      <c r="N58" s="117">
        <f t="shared" si="9"/>
        <v>2.0266666666666664</v>
      </c>
      <c r="O58" s="184" t="str">
        <f t="shared" si="2"/>
        <v>Ajournee</v>
      </c>
      <c r="P58" s="184" t="str">
        <f t="shared" si="3"/>
        <v>juin</v>
      </c>
      <c r="Q58" s="262">
        <f t="shared" si="4"/>
        <v>1</v>
      </c>
      <c r="R58" s="262">
        <f t="shared" si="4"/>
        <v>1</v>
      </c>
      <c r="S58" s="262">
        <f t="shared" si="4"/>
        <v>1</v>
      </c>
      <c r="T58" s="262">
        <f t="shared" si="4"/>
        <v>1</v>
      </c>
      <c r="U58" s="262">
        <f t="shared" si="4"/>
        <v>1</v>
      </c>
      <c r="V58" s="262">
        <f t="shared" si="5"/>
        <v>1</v>
      </c>
      <c r="W58" s="262">
        <f t="shared" si="6"/>
        <v>1</v>
      </c>
      <c r="X58" s="262">
        <f t="shared" si="6"/>
        <v>1</v>
      </c>
      <c r="Y58" s="262">
        <f t="shared" si="7"/>
        <v>1</v>
      </c>
      <c r="Z58" s="263" t="str">
        <f>ANATOMIE3!N57</f>
        <v>Juin</v>
      </c>
      <c r="AA58" s="263" t="str">
        <f>'PHYSIO-REP 3'!N57</f>
        <v>Juin</v>
      </c>
      <c r="AB58" s="263" t="str">
        <f>'ZOOTECHINE 3'!N57</f>
        <v>Juin</v>
      </c>
      <c r="AC58" s="263" t="str">
        <f>'PHARMACOLOGIE 3'!N57</f>
        <v>Juin</v>
      </c>
      <c r="AD58" s="263" t="str">
        <f>'MICROBIOLOGIE 3'!N57</f>
        <v>Juin</v>
      </c>
      <c r="AE58" s="263" t="str">
        <f>'PARASITOLOGIE 2'!N57</f>
        <v>Juin</v>
      </c>
      <c r="AF58" s="263" t="str">
        <f>'PHYSIO-PATH 3'!N57</f>
        <v>Juin</v>
      </c>
      <c r="AG58" s="263" t="str">
        <f>SEMIOLOGIE!N57</f>
        <v>Juin</v>
      </c>
      <c r="AH58" s="263" t="str">
        <f>'ANA-PATH 2'!N57</f>
        <v>Juin</v>
      </c>
      <c r="AI58" s="267"/>
    </row>
    <row r="59" spans="1:35" s="268" customFormat="1" ht="15.75">
      <c r="A59" s="265">
        <v>52</v>
      </c>
      <c r="B59" s="424" t="s">
        <v>94</v>
      </c>
      <c r="C59" s="424" t="s">
        <v>95</v>
      </c>
      <c r="D59" s="117">
        <f>ANATOMIE3!H59</f>
        <v>12.5</v>
      </c>
      <c r="E59" s="117">
        <f>'PHYSIO-REP 3'!H58</f>
        <v>11.25</v>
      </c>
      <c r="F59" s="117">
        <f>'ZOOTECHINE 3'!H58</f>
        <v>9</v>
      </c>
      <c r="G59" s="226">
        <f>'PHARMACOLOGIE 3'!H58</f>
        <v>5.5</v>
      </c>
      <c r="H59" s="226">
        <f>'MICROBIOLOGIE 3'!H58</f>
        <v>8.25</v>
      </c>
      <c r="I59" s="226">
        <f>'PARASITOLOGIE 2'!H58</f>
        <v>6</v>
      </c>
      <c r="J59" s="226">
        <f>'PHYSIO-PATH 3'!H58</f>
        <v>2.5</v>
      </c>
      <c r="K59" s="226">
        <f>SEMIOLOGIE!H58</f>
        <v>6</v>
      </c>
      <c r="L59" s="117">
        <f>'ANA-PATH 2'!H58</f>
        <v>4.666666666666667</v>
      </c>
      <c r="M59" s="124">
        <f t="shared" si="8"/>
        <v>65.666666666666671</v>
      </c>
      <c r="N59" s="117">
        <f t="shared" si="9"/>
        <v>2.6266666666666669</v>
      </c>
      <c r="O59" s="184" t="str">
        <f t="shared" si="2"/>
        <v>Ajournee</v>
      </c>
      <c r="P59" s="184" t="str">
        <f t="shared" si="3"/>
        <v>juin</v>
      </c>
      <c r="Q59" s="262">
        <f t="shared" ref="Q59:U109" si="10">IF(D59&gt;=15,0,1)</f>
        <v>1</v>
      </c>
      <c r="R59" s="262">
        <f t="shared" si="10"/>
        <v>1</v>
      </c>
      <c r="S59" s="262">
        <f t="shared" si="10"/>
        <v>1</v>
      </c>
      <c r="T59" s="262">
        <f t="shared" si="10"/>
        <v>1</v>
      </c>
      <c r="U59" s="262">
        <f t="shared" si="10"/>
        <v>1</v>
      </c>
      <c r="V59" s="262">
        <f t="shared" si="5"/>
        <v>1</v>
      </c>
      <c r="W59" s="262">
        <f t="shared" si="6"/>
        <v>1</v>
      </c>
      <c r="X59" s="262">
        <f t="shared" si="6"/>
        <v>1</v>
      </c>
      <c r="Y59" s="262">
        <f t="shared" si="7"/>
        <v>1</v>
      </c>
      <c r="Z59" s="263" t="str">
        <f>ANATOMIE3!N58</f>
        <v>Juin</v>
      </c>
      <c r="AA59" s="263" t="str">
        <f>'PHYSIO-REP 3'!N58</f>
        <v>Juin</v>
      </c>
      <c r="AB59" s="263" t="str">
        <f>'ZOOTECHINE 3'!N58</f>
        <v>Juin</v>
      </c>
      <c r="AC59" s="263" t="str">
        <f>'PHARMACOLOGIE 3'!N58</f>
        <v>Juin</v>
      </c>
      <c r="AD59" s="263" t="str">
        <f>'MICROBIOLOGIE 3'!N58</f>
        <v>Juin</v>
      </c>
      <c r="AE59" s="263" t="str">
        <f>'PARASITOLOGIE 2'!N58</f>
        <v>Juin</v>
      </c>
      <c r="AF59" s="263" t="str">
        <f>'PHYSIO-PATH 3'!N58</f>
        <v>Juin</v>
      </c>
      <c r="AG59" s="263" t="str">
        <f>SEMIOLOGIE!N58</f>
        <v>Juin</v>
      </c>
      <c r="AH59" s="263" t="str">
        <f>'ANA-PATH 2'!N58</f>
        <v>Juin</v>
      </c>
      <c r="AI59" s="267"/>
    </row>
    <row r="60" spans="1:35" s="268" customFormat="1" ht="15.75">
      <c r="A60" s="265">
        <v>53</v>
      </c>
      <c r="B60" s="417" t="s">
        <v>96</v>
      </c>
      <c r="C60" s="417" t="s">
        <v>835</v>
      </c>
      <c r="D60" s="117">
        <f>ANATOMIE3!H60</f>
        <v>4.75</v>
      </c>
      <c r="E60" s="117">
        <f>'PHYSIO-REP 3'!H59</f>
        <v>14.25</v>
      </c>
      <c r="F60" s="117">
        <f>'ZOOTECHINE 3'!H59</f>
        <v>8</v>
      </c>
      <c r="G60" s="226">
        <f>'PHARMACOLOGIE 3'!H59</f>
        <v>10.25</v>
      </c>
      <c r="H60" s="226">
        <f>'MICROBIOLOGIE 3'!H59</f>
        <v>13.25</v>
      </c>
      <c r="I60" s="226">
        <f>'PARASITOLOGIE 2'!H59</f>
        <v>5.333333333333333</v>
      </c>
      <c r="J60" s="226">
        <f>'PHYSIO-PATH 3'!H59</f>
        <v>6</v>
      </c>
      <c r="K60" s="226">
        <f>SEMIOLOGIE!H59</f>
        <v>9</v>
      </c>
      <c r="L60" s="117">
        <f>'ANA-PATH 2'!H59</f>
        <v>7.333333333333333</v>
      </c>
      <c r="M60" s="124">
        <f t="shared" si="8"/>
        <v>78.166666666666671</v>
      </c>
      <c r="N60" s="117">
        <f t="shared" si="9"/>
        <v>3.1266666666666669</v>
      </c>
      <c r="O60" s="184" t="str">
        <f t="shared" si="2"/>
        <v>Ajournee</v>
      </c>
      <c r="P60" s="184" t="str">
        <f t="shared" si="3"/>
        <v>juin</v>
      </c>
      <c r="Q60" s="262">
        <f t="shared" si="10"/>
        <v>1</v>
      </c>
      <c r="R60" s="262">
        <f t="shared" si="10"/>
        <v>1</v>
      </c>
      <c r="S60" s="262">
        <f t="shared" si="10"/>
        <v>1</v>
      </c>
      <c r="T60" s="262">
        <f t="shared" si="10"/>
        <v>1</v>
      </c>
      <c r="U60" s="262">
        <f t="shared" si="10"/>
        <v>1</v>
      </c>
      <c r="V60" s="262">
        <f t="shared" si="5"/>
        <v>1</v>
      </c>
      <c r="W60" s="262">
        <f t="shared" si="6"/>
        <v>1</v>
      </c>
      <c r="X60" s="262">
        <f t="shared" si="6"/>
        <v>1</v>
      </c>
      <c r="Y60" s="262">
        <f t="shared" si="7"/>
        <v>1</v>
      </c>
      <c r="Z60" s="263" t="str">
        <f>ANATOMIE3!N59</f>
        <v>Juin</v>
      </c>
      <c r="AA60" s="263" t="str">
        <f>'PHYSIO-REP 3'!N59</f>
        <v>Juin</v>
      </c>
      <c r="AB60" s="263" t="str">
        <f>'ZOOTECHINE 3'!N59</f>
        <v>Juin</v>
      </c>
      <c r="AC60" s="263" t="str">
        <f>'PHARMACOLOGIE 3'!N59</f>
        <v>Juin</v>
      </c>
      <c r="AD60" s="263" t="str">
        <f>'MICROBIOLOGIE 3'!N59</f>
        <v>Juin</v>
      </c>
      <c r="AE60" s="263" t="str">
        <f>'PARASITOLOGIE 2'!N59</f>
        <v>Juin</v>
      </c>
      <c r="AF60" s="263" t="str">
        <f>'PHYSIO-PATH 3'!N59</f>
        <v>Juin</v>
      </c>
      <c r="AG60" s="263" t="str">
        <f>SEMIOLOGIE!N59</f>
        <v>Juin</v>
      </c>
      <c r="AH60" s="263" t="str">
        <f>'ANA-PATH 2'!N59</f>
        <v>Juin</v>
      </c>
      <c r="AI60" s="267"/>
    </row>
    <row r="61" spans="1:35" s="268" customFormat="1" ht="15.75">
      <c r="A61" s="265">
        <v>54</v>
      </c>
      <c r="B61" s="424" t="s">
        <v>97</v>
      </c>
      <c r="C61" s="424" t="s">
        <v>93</v>
      </c>
      <c r="D61" s="117">
        <f>ANATOMIE3!H61</f>
        <v>16.75</v>
      </c>
      <c r="E61" s="117">
        <f>'PHYSIO-REP 3'!H60</f>
        <v>4.5</v>
      </c>
      <c r="F61" s="117">
        <f>'ZOOTECHINE 3'!H60</f>
        <v>5</v>
      </c>
      <c r="G61" s="226">
        <f>'PHARMACOLOGIE 3'!H60</f>
        <v>45</v>
      </c>
      <c r="H61" s="226">
        <f>'MICROBIOLOGIE 3'!H60</f>
        <v>8</v>
      </c>
      <c r="I61" s="226">
        <f>'PARASITOLOGIE 2'!H60</f>
        <v>20</v>
      </c>
      <c r="J61" s="226">
        <f>'PHYSIO-PATH 3'!H60</f>
        <v>2.5</v>
      </c>
      <c r="K61" s="226">
        <f>SEMIOLOGIE!H60</f>
        <v>36</v>
      </c>
      <c r="L61" s="117">
        <f>'ANA-PATH 2'!H60</f>
        <v>2.3333333333333335</v>
      </c>
      <c r="M61" s="124">
        <f t="shared" si="8"/>
        <v>140.08333333333334</v>
      </c>
      <c r="N61" s="117">
        <f t="shared" si="9"/>
        <v>5.6033333333333335</v>
      </c>
      <c r="O61" s="184" t="str">
        <f t="shared" si="2"/>
        <v>Ajournee</v>
      </c>
      <c r="P61" s="184" t="str">
        <f t="shared" si="3"/>
        <v>juin</v>
      </c>
      <c r="Q61" s="262">
        <f t="shared" si="10"/>
        <v>0</v>
      </c>
      <c r="R61" s="262">
        <f t="shared" si="10"/>
        <v>1</v>
      </c>
      <c r="S61" s="262">
        <f t="shared" si="10"/>
        <v>1</v>
      </c>
      <c r="T61" s="262">
        <f t="shared" si="10"/>
        <v>0</v>
      </c>
      <c r="U61" s="262">
        <f t="shared" si="10"/>
        <v>1</v>
      </c>
      <c r="V61" s="262">
        <f t="shared" si="5"/>
        <v>0</v>
      </c>
      <c r="W61" s="262">
        <f t="shared" si="6"/>
        <v>1</v>
      </c>
      <c r="X61" s="262">
        <f t="shared" si="6"/>
        <v>0</v>
      </c>
      <c r="Y61" s="262">
        <f t="shared" si="7"/>
        <v>1</v>
      </c>
      <c r="Z61" s="263" t="str">
        <f>ANATOMIE3!N60</f>
        <v>Juin</v>
      </c>
      <c r="AA61" s="263" t="str">
        <f>'PHYSIO-REP 3'!N60</f>
        <v>Juin</v>
      </c>
      <c r="AB61" s="263" t="str">
        <f>'ZOOTECHINE 3'!N60</f>
        <v>Juin</v>
      </c>
      <c r="AC61" s="263" t="str">
        <f>'PHARMACOLOGIE 3'!N60</f>
        <v>Juin</v>
      </c>
      <c r="AD61" s="263" t="str">
        <f>'MICROBIOLOGIE 3'!N60</f>
        <v>Juin</v>
      </c>
      <c r="AE61" s="263" t="str">
        <f>'PARASITOLOGIE 2'!N60</f>
        <v>Juin</v>
      </c>
      <c r="AF61" s="263" t="str">
        <f>'PHYSIO-PATH 3'!N60</f>
        <v>Juin</v>
      </c>
      <c r="AG61" s="263" t="str">
        <f>SEMIOLOGIE!N60</f>
        <v>Juin</v>
      </c>
      <c r="AH61" s="263" t="str">
        <f>'ANA-PATH 2'!N60</f>
        <v>Juin</v>
      </c>
      <c r="AI61" s="267"/>
    </row>
    <row r="62" spans="1:35" s="268" customFormat="1" ht="15.75">
      <c r="A62" s="265">
        <v>55</v>
      </c>
      <c r="B62" s="427" t="s">
        <v>836</v>
      </c>
      <c r="C62" s="427" t="s">
        <v>87</v>
      </c>
      <c r="D62" s="117">
        <f>ANATOMIE3!H62</f>
        <v>15.75</v>
      </c>
      <c r="E62" s="117">
        <f>'PHYSIO-REP 3'!H61</f>
        <v>10.5</v>
      </c>
      <c r="F62" s="117">
        <f>'ZOOTECHINE 3'!H61</f>
        <v>11</v>
      </c>
      <c r="G62" s="226">
        <f>'PHARMACOLOGIE 3'!H61</f>
        <v>9.5</v>
      </c>
      <c r="H62" s="226">
        <f>'MICROBIOLOGIE 3'!H61</f>
        <v>7.5</v>
      </c>
      <c r="I62" s="226">
        <f>'PARASITOLOGIE 2'!H61</f>
        <v>5.333333333333333</v>
      </c>
      <c r="J62" s="226">
        <f>'PHYSIO-PATH 3'!H61</f>
        <v>6</v>
      </c>
      <c r="K62" s="226">
        <f>SEMIOLOGIE!H61</f>
        <v>11</v>
      </c>
      <c r="L62" s="117">
        <f>'ANA-PATH 2'!H61</f>
        <v>5.666666666666667</v>
      </c>
      <c r="M62" s="124">
        <f t="shared" si="8"/>
        <v>82.250000000000014</v>
      </c>
      <c r="N62" s="117">
        <f t="shared" si="9"/>
        <v>3.2900000000000005</v>
      </c>
      <c r="O62" s="184" t="str">
        <f t="shared" si="2"/>
        <v>Ajournee</v>
      </c>
      <c r="P62" s="184" t="str">
        <f t="shared" si="3"/>
        <v>juin</v>
      </c>
      <c r="Q62" s="262">
        <f t="shared" si="10"/>
        <v>0</v>
      </c>
      <c r="R62" s="262">
        <f t="shared" si="10"/>
        <v>1</v>
      </c>
      <c r="S62" s="262">
        <f t="shared" si="10"/>
        <v>1</v>
      </c>
      <c r="T62" s="262">
        <f t="shared" si="10"/>
        <v>1</v>
      </c>
      <c r="U62" s="262">
        <f t="shared" si="10"/>
        <v>1</v>
      </c>
      <c r="V62" s="262">
        <f t="shared" si="5"/>
        <v>1</v>
      </c>
      <c r="W62" s="262">
        <f t="shared" si="6"/>
        <v>1</v>
      </c>
      <c r="X62" s="262">
        <f t="shared" si="6"/>
        <v>1</v>
      </c>
      <c r="Y62" s="262">
        <f t="shared" si="7"/>
        <v>1</v>
      </c>
      <c r="Z62" s="263" t="str">
        <f>ANATOMIE3!N61</f>
        <v>Juin</v>
      </c>
      <c r="AA62" s="263" t="str">
        <f>'PHYSIO-REP 3'!N61</f>
        <v>Juin</v>
      </c>
      <c r="AB62" s="263" t="str">
        <f>'ZOOTECHINE 3'!N61</f>
        <v>Juin</v>
      </c>
      <c r="AC62" s="263" t="str">
        <f>'PHARMACOLOGIE 3'!N61</f>
        <v>Juin</v>
      </c>
      <c r="AD62" s="263" t="str">
        <f>'MICROBIOLOGIE 3'!N61</f>
        <v>Juin</v>
      </c>
      <c r="AE62" s="263" t="str">
        <f>'PARASITOLOGIE 2'!N61</f>
        <v>Juin</v>
      </c>
      <c r="AF62" s="263" t="str">
        <f>'PHYSIO-PATH 3'!N61</f>
        <v>Juin</v>
      </c>
      <c r="AG62" s="263" t="str">
        <f>SEMIOLOGIE!N61</f>
        <v>Juin</v>
      </c>
      <c r="AH62" s="263" t="str">
        <f>'ANA-PATH 2'!N61</f>
        <v>Juin</v>
      </c>
      <c r="AI62" s="267"/>
    </row>
    <row r="63" spans="1:35" s="268" customFormat="1" ht="15.75">
      <c r="A63" s="265">
        <v>56</v>
      </c>
      <c r="B63" s="428" t="s">
        <v>837</v>
      </c>
      <c r="C63" s="428" t="s">
        <v>838</v>
      </c>
      <c r="D63" s="117">
        <f>ANATOMIE3!H63</f>
        <v>4.5</v>
      </c>
      <c r="E63" s="117">
        <f>'PHYSIO-REP 3'!H62</f>
        <v>15</v>
      </c>
      <c r="F63" s="117">
        <f>'ZOOTECHINE 3'!H62</f>
        <v>12.5</v>
      </c>
      <c r="G63" s="226">
        <f>'PHARMACOLOGIE 3'!H62</f>
        <v>9</v>
      </c>
      <c r="H63" s="226">
        <f>'MICROBIOLOGIE 3'!H62</f>
        <v>13.25</v>
      </c>
      <c r="I63" s="226">
        <f>'PARASITOLOGIE 2'!H62</f>
        <v>8.6666666666666661</v>
      </c>
      <c r="J63" s="226">
        <f>'PHYSIO-PATH 3'!H62</f>
        <v>7.5</v>
      </c>
      <c r="K63" s="226">
        <f>SEMIOLOGIE!H62</f>
        <v>10.75</v>
      </c>
      <c r="L63" s="117">
        <f>'ANA-PATH 2'!H62</f>
        <v>8</v>
      </c>
      <c r="M63" s="124">
        <f t="shared" si="8"/>
        <v>89.166666666666657</v>
      </c>
      <c r="N63" s="117">
        <f t="shared" si="9"/>
        <v>3.5666666666666664</v>
      </c>
      <c r="O63" s="184" t="str">
        <f t="shared" si="2"/>
        <v>Ajournee</v>
      </c>
      <c r="P63" s="184" t="str">
        <f t="shared" si="3"/>
        <v>juin</v>
      </c>
      <c r="Q63" s="262">
        <f t="shared" si="10"/>
        <v>1</v>
      </c>
      <c r="R63" s="262">
        <f t="shared" si="10"/>
        <v>0</v>
      </c>
      <c r="S63" s="262">
        <f t="shared" si="10"/>
        <v>1</v>
      </c>
      <c r="T63" s="262">
        <f t="shared" si="10"/>
        <v>1</v>
      </c>
      <c r="U63" s="262">
        <f t="shared" si="10"/>
        <v>1</v>
      </c>
      <c r="V63" s="262">
        <f t="shared" si="5"/>
        <v>1</v>
      </c>
      <c r="W63" s="262">
        <f t="shared" si="6"/>
        <v>1</v>
      </c>
      <c r="X63" s="262">
        <f t="shared" si="6"/>
        <v>1</v>
      </c>
      <c r="Y63" s="262">
        <f t="shared" si="7"/>
        <v>1</v>
      </c>
      <c r="Z63" s="263" t="str">
        <f>ANATOMIE3!N62</f>
        <v>Juin</v>
      </c>
      <c r="AA63" s="263" t="str">
        <f>'PHYSIO-REP 3'!N62</f>
        <v>Juin</v>
      </c>
      <c r="AB63" s="263" t="str">
        <f>'ZOOTECHINE 3'!N62</f>
        <v>Juin</v>
      </c>
      <c r="AC63" s="263" t="str">
        <f>'PHARMACOLOGIE 3'!N62</f>
        <v>Juin</v>
      </c>
      <c r="AD63" s="263" t="str">
        <f>'MICROBIOLOGIE 3'!N62</f>
        <v>Juin</v>
      </c>
      <c r="AE63" s="263" t="str">
        <f>'PARASITOLOGIE 2'!N62</f>
        <v>Juin</v>
      </c>
      <c r="AF63" s="263" t="str">
        <f>'PHYSIO-PATH 3'!N62</f>
        <v>Juin</v>
      </c>
      <c r="AG63" s="263" t="str">
        <f>SEMIOLOGIE!N62</f>
        <v>Juin</v>
      </c>
      <c r="AH63" s="263" t="str">
        <f>'ANA-PATH 2'!N62</f>
        <v>Juin</v>
      </c>
      <c r="AI63" s="267"/>
    </row>
    <row r="64" spans="1:35" s="268" customFormat="1" ht="31.5">
      <c r="A64" s="265">
        <v>57</v>
      </c>
      <c r="B64" s="424" t="s">
        <v>839</v>
      </c>
      <c r="C64" s="424" t="s">
        <v>840</v>
      </c>
      <c r="D64" s="117">
        <f>ANATOMIE3!H64</f>
        <v>30</v>
      </c>
      <c r="E64" s="117">
        <f>'PHYSIO-REP 3'!H63</f>
        <v>8.25</v>
      </c>
      <c r="F64" s="117">
        <f>'ZOOTECHINE 3'!H63</f>
        <v>9</v>
      </c>
      <c r="G64" s="226">
        <f>'PHARMACOLOGIE 3'!H63</f>
        <v>3.25</v>
      </c>
      <c r="H64" s="226">
        <f>'MICROBIOLOGIE 3'!H63</f>
        <v>30</v>
      </c>
      <c r="I64" s="226">
        <f>'PARASITOLOGIE 2'!H63</f>
        <v>22</v>
      </c>
      <c r="J64" s="226">
        <f>'PHYSIO-PATH 3'!H63</f>
        <v>2.5</v>
      </c>
      <c r="K64" s="226">
        <f>SEMIOLOGIE!H63</f>
        <v>36</v>
      </c>
      <c r="L64" s="117">
        <f>'ANA-PATH 2'!H63</f>
        <v>3</v>
      </c>
      <c r="M64" s="124">
        <f t="shared" si="8"/>
        <v>144</v>
      </c>
      <c r="N64" s="117">
        <f t="shared" si="9"/>
        <v>5.76</v>
      </c>
      <c r="O64" s="184" t="str">
        <f t="shared" si="2"/>
        <v>Ajournee</v>
      </c>
      <c r="P64" s="184" t="str">
        <f t="shared" si="3"/>
        <v>juin</v>
      </c>
      <c r="Q64" s="262">
        <f t="shared" si="10"/>
        <v>0</v>
      </c>
      <c r="R64" s="262">
        <f t="shared" si="10"/>
        <v>1</v>
      </c>
      <c r="S64" s="262">
        <f t="shared" si="10"/>
        <v>1</v>
      </c>
      <c r="T64" s="262">
        <f t="shared" si="10"/>
        <v>1</v>
      </c>
      <c r="U64" s="262">
        <f t="shared" si="10"/>
        <v>0</v>
      </c>
      <c r="V64" s="262">
        <f t="shared" si="5"/>
        <v>0</v>
      </c>
      <c r="W64" s="262">
        <f t="shared" si="6"/>
        <v>1</v>
      </c>
      <c r="X64" s="262">
        <f t="shared" si="6"/>
        <v>0</v>
      </c>
      <c r="Y64" s="262">
        <f t="shared" si="7"/>
        <v>1</v>
      </c>
      <c r="Z64" s="263" t="str">
        <f>ANATOMIE3!N63</f>
        <v>Juin</v>
      </c>
      <c r="AA64" s="263" t="str">
        <f>'PHYSIO-REP 3'!N63</f>
        <v>Juin</v>
      </c>
      <c r="AB64" s="263" t="str">
        <f>'ZOOTECHINE 3'!N63</f>
        <v>Juin</v>
      </c>
      <c r="AC64" s="263" t="str">
        <f>'PHARMACOLOGIE 3'!N63</f>
        <v>Juin</v>
      </c>
      <c r="AD64" s="263" t="str">
        <f>'MICROBIOLOGIE 3'!N63</f>
        <v>Juin</v>
      </c>
      <c r="AE64" s="263" t="str">
        <f>'PARASITOLOGIE 2'!N63</f>
        <v>Juin</v>
      </c>
      <c r="AF64" s="263" t="str">
        <f>'PHYSIO-PATH 3'!N63</f>
        <v>Juin</v>
      </c>
      <c r="AG64" s="263" t="str">
        <f>SEMIOLOGIE!N63</f>
        <v>Juin</v>
      </c>
      <c r="AH64" s="263" t="str">
        <f>'ANA-PATH 2'!N63</f>
        <v>Juin</v>
      </c>
      <c r="AI64" s="267"/>
    </row>
    <row r="65" spans="1:35" s="268" customFormat="1" ht="15.75">
      <c r="A65" s="265">
        <v>58</v>
      </c>
      <c r="B65" s="424" t="s">
        <v>98</v>
      </c>
      <c r="C65" s="424" t="s">
        <v>99</v>
      </c>
      <c r="D65" s="117">
        <f>ANATOMIE3!H65</f>
        <v>13.25</v>
      </c>
      <c r="E65" s="117">
        <f>'PHYSIO-REP 3'!H64</f>
        <v>9</v>
      </c>
      <c r="F65" s="117">
        <f>'ZOOTECHINE 3'!H64</f>
        <v>2</v>
      </c>
      <c r="G65" s="226">
        <f>'PHARMACOLOGIE 3'!H64</f>
        <v>2.25</v>
      </c>
      <c r="H65" s="226">
        <f>'MICROBIOLOGIE 3'!H64</f>
        <v>30</v>
      </c>
      <c r="I65" s="226">
        <f>'PARASITOLOGIE 2'!H64</f>
        <v>20</v>
      </c>
      <c r="J65" s="226">
        <f>'PHYSIO-PATH 3'!H64</f>
        <v>2.5</v>
      </c>
      <c r="K65" s="226">
        <f>SEMIOLOGIE!H64</f>
        <v>30</v>
      </c>
      <c r="L65" s="117">
        <f>'ANA-PATH 2'!H64</f>
        <v>4.333333333333333</v>
      </c>
      <c r="M65" s="124">
        <f t="shared" si="8"/>
        <v>113.33333333333333</v>
      </c>
      <c r="N65" s="117">
        <f t="shared" si="9"/>
        <v>4.5333333333333332</v>
      </c>
      <c r="O65" s="184" t="str">
        <f t="shared" si="2"/>
        <v>Ajournee</v>
      </c>
      <c r="P65" s="184" t="str">
        <f t="shared" si="3"/>
        <v>juin</v>
      </c>
      <c r="Q65" s="262">
        <f t="shared" si="10"/>
        <v>1</v>
      </c>
      <c r="R65" s="262">
        <f t="shared" si="10"/>
        <v>1</v>
      </c>
      <c r="S65" s="262">
        <f t="shared" si="10"/>
        <v>1</v>
      </c>
      <c r="T65" s="262">
        <f t="shared" si="10"/>
        <v>1</v>
      </c>
      <c r="U65" s="262">
        <f t="shared" si="10"/>
        <v>0</v>
      </c>
      <c r="V65" s="262">
        <f t="shared" si="5"/>
        <v>0</v>
      </c>
      <c r="W65" s="262">
        <f t="shared" si="6"/>
        <v>1</v>
      </c>
      <c r="X65" s="262">
        <f t="shared" si="6"/>
        <v>0</v>
      </c>
      <c r="Y65" s="262">
        <f t="shared" si="7"/>
        <v>1</v>
      </c>
      <c r="Z65" s="263" t="str">
        <f>ANATOMIE3!N64</f>
        <v>Juin</v>
      </c>
      <c r="AA65" s="263" t="str">
        <f>'PHYSIO-REP 3'!N64</f>
        <v>Juin</v>
      </c>
      <c r="AB65" s="263" t="str">
        <f>'ZOOTECHINE 3'!N64</f>
        <v>Juin</v>
      </c>
      <c r="AC65" s="263" t="str">
        <f>'PHARMACOLOGIE 3'!N64</f>
        <v>Juin</v>
      </c>
      <c r="AD65" s="263" t="str">
        <f>'MICROBIOLOGIE 3'!N64</f>
        <v>Juin</v>
      </c>
      <c r="AE65" s="263" t="str">
        <f>'PARASITOLOGIE 2'!N64</f>
        <v>Juin</v>
      </c>
      <c r="AF65" s="263" t="str">
        <f>'PHYSIO-PATH 3'!N64</f>
        <v>Juin</v>
      </c>
      <c r="AG65" s="263" t="str">
        <f>SEMIOLOGIE!N64</f>
        <v>Juin</v>
      </c>
      <c r="AH65" s="263" t="str">
        <f>'ANA-PATH 2'!N64</f>
        <v>Juin</v>
      </c>
      <c r="AI65" s="267"/>
    </row>
    <row r="66" spans="1:35" s="268" customFormat="1" ht="15.75">
      <c r="A66" s="265">
        <v>59</v>
      </c>
      <c r="B66" s="424" t="s">
        <v>100</v>
      </c>
      <c r="C66" s="424" t="s">
        <v>101</v>
      </c>
      <c r="D66" s="117">
        <f>ANATOMIE3!H66</f>
        <v>12</v>
      </c>
      <c r="E66" s="117">
        <f>'PHYSIO-REP 3'!H65</f>
        <v>15</v>
      </c>
      <c r="F66" s="117">
        <f>'ZOOTECHINE 3'!H65</f>
        <v>9</v>
      </c>
      <c r="G66" s="226">
        <f>'PHARMACOLOGIE 3'!H65</f>
        <v>10</v>
      </c>
      <c r="H66" s="226">
        <f>'MICROBIOLOGIE 3'!H65</f>
        <v>9.5</v>
      </c>
      <c r="I66" s="226">
        <f>'PARASITOLOGIE 2'!H65</f>
        <v>11.333333333333334</v>
      </c>
      <c r="J66" s="226">
        <f>'PHYSIO-PATH 3'!H65</f>
        <v>6</v>
      </c>
      <c r="K66" s="226">
        <f>SEMIOLOGIE!H65</f>
        <v>14</v>
      </c>
      <c r="L66" s="117">
        <f>'ANA-PATH 2'!H65</f>
        <v>8.6666666666666661</v>
      </c>
      <c r="M66" s="124">
        <f t="shared" si="8"/>
        <v>95.5</v>
      </c>
      <c r="N66" s="117">
        <f t="shared" si="9"/>
        <v>3.82</v>
      </c>
      <c r="O66" s="184" t="str">
        <f t="shared" si="2"/>
        <v>Ajournee</v>
      </c>
      <c r="P66" s="184" t="str">
        <f t="shared" si="3"/>
        <v>juin</v>
      </c>
      <c r="Q66" s="262">
        <f t="shared" si="10"/>
        <v>1</v>
      </c>
      <c r="R66" s="262">
        <f t="shared" si="10"/>
        <v>0</v>
      </c>
      <c r="S66" s="262">
        <f t="shared" si="10"/>
        <v>1</v>
      </c>
      <c r="T66" s="262">
        <f t="shared" si="10"/>
        <v>1</v>
      </c>
      <c r="U66" s="262">
        <f t="shared" si="10"/>
        <v>1</v>
      </c>
      <c r="V66" s="262">
        <f t="shared" si="5"/>
        <v>0</v>
      </c>
      <c r="W66" s="262">
        <f t="shared" si="6"/>
        <v>1</v>
      </c>
      <c r="X66" s="262">
        <f t="shared" si="6"/>
        <v>1</v>
      </c>
      <c r="Y66" s="262">
        <f t="shared" si="7"/>
        <v>1</v>
      </c>
      <c r="Z66" s="263" t="str">
        <f>ANATOMIE3!N65</f>
        <v>Juin</v>
      </c>
      <c r="AA66" s="263" t="str">
        <f>'PHYSIO-REP 3'!N65</f>
        <v>Juin</v>
      </c>
      <c r="AB66" s="263" t="str">
        <f>'ZOOTECHINE 3'!N65</f>
        <v>Juin</v>
      </c>
      <c r="AC66" s="263" t="str">
        <f>'PHARMACOLOGIE 3'!N65</f>
        <v>Juin</v>
      </c>
      <c r="AD66" s="263" t="str">
        <f>'MICROBIOLOGIE 3'!N65</f>
        <v>Juin</v>
      </c>
      <c r="AE66" s="263" t="str">
        <f>'PARASITOLOGIE 2'!N65</f>
        <v>Juin</v>
      </c>
      <c r="AF66" s="263" t="str">
        <f>'PHYSIO-PATH 3'!N65</f>
        <v>Juin</v>
      </c>
      <c r="AG66" s="263" t="str">
        <f>SEMIOLOGIE!N65</f>
        <v>Juin</v>
      </c>
      <c r="AH66" s="263" t="str">
        <f>'ANA-PATH 2'!N65</f>
        <v>Juin</v>
      </c>
      <c r="AI66" s="267"/>
    </row>
    <row r="67" spans="1:35" s="268" customFormat="1" ht="15.75">
      <c r="A67" s="265">
        <v>60</v>
      </c>
      <c r="B67" s="424" t="s">
        <v>102</v>
      </c>
      <c r="C67" s="424" t="s">
        <v>103</v>
      </c>
      <c r="D67" s="117">
        <f>ANATOMIE3!H67</f>
        <v>13</v>
      </c>
      <c r="E67" s="117">
        <f>'PHYSIO-REP 3'!H66</f>
        <v>7.5</v>
      </c>
      <c r="F67" s="117">
        <f>'ZOOTECHINE 3'!H66</f>
        <v>8</v>
      </c>
      <c r="G67" s="226">
        <f>'PHARMACOLOGIE 3'!H66</f>
        <v>10.25</v>
      </c>
      <c r="H67" s="226">
        <f>'MICROBIOLOGIE 3'!H66</f>
        <v>9.5</v>
      </c>
      <c r="I67" s="226">
        <f>'PARASITOLOGIE 2'!H66</f>
        <v>6</v>
      </c>
      <c r="J67" s="226">
        <f>'PHYSIO-PATH 3'!H66</f>
        <v>10</v>
      </c>
      <c r="K67" s="226">
        <f>SEMIOLOGIE!H66</f>
        <v>11.5</v>
      </c>
      <c r="L67" s="117">
        <f>'ANA-PATH 2'!H66</f>
        <v>5.666666666666667</v>
      </c>
      <c r="M67" s="124">
        <f t="shared" si="8"/>
        <v>81.416666666666671</v>
      </c>
      <c r="N67" s="117">
        <f t="shared" si="9"/>
        <v>3.2566666666666668</v>
      </c>
      <c r="O67" s="184" t="str">
        <f t="shared" si="2"/>
        <v>Ajournee</v>
      </c>
      <c r="P67" s="184" t="str">
        <f t="shared" si="3"/>
        <v>juin</v>
      </c>
      <c r="Q67" s="262">
        <f t="shared" si="10"/>
        <v>1</v>
      </c>
      <c r="R67" s="262">
        <f t="shared" si="10"/>
        <v>1</v>
      </c>
      <c r="S67" s="262">
        <f t="shared" si="10"/>
        <v>1</v>
      </c>
      <c r="T67" s="262">
        <f t="shared" si="10"/>
        <v>1</v>
      </c>
      <c r="U67" s="262">
        <f t="shared" si="10"/>
        <v>1</v>
      </c>
      <c r="V67" s="262">
        <f t="shared" si="5"/>
        <v>1</v>
      </c>
      <c r="W67" s="262">
        <f t="shared" si="6"/>
        <v>1</v>
      </c>
      <c r="X67" s="262">
        <f t="shared" si="6"/>
        <v>1</v>
      </c>
      <c r="Y67" s="262">
        <f t="shared" si="7"/>
        <v>1</v>
      </c>
      <c r="Z67" s="263" t="str">
        <f>ANATOMIE3!N66</f>
        <v>Juin</v>
      </c>
      <c r="AA67" s="263" t="str">
        <f>'PHYSIO-REP 3'!N66</f>
        <v>Juin</v>
      </c>
      <c r="AB67" s="263" t="str">
        <f>'ZOOTECHINE 3'!N66</f>
        <v>Juin</v>
      </c>
      <c r="AC67" s="263" t="str">
        <f>'PHARMACOLOGIE 3'!N66</f>
        <v>Juin</v>
      </c>
      <c r="AD67" s="263" t="str">
        <f>'MICROBIOLOGIE 3'!N66</f>
        <v>Juin</v>
      </c>
      <c r="AE67" s="263" t="str">
        <f>'PARASITOLOGIE 2'!N66</f>
        <v>Juin</v>
      </c>
      <c r="AF67" s="263" t="str">
        <f>'PHYSIO-PATH 3'!N66</f>
        <v>Juin</v>
      </c>
      <c r="AG67" s="263" t="str">
        <f>SEMIOLOGIE!N66</f>
        <v>Juin</v>
      </c>
      <c r="AH67" s="263" t="str">
        <f>'ANA-PATH 2'!N66</f>
        <v>Juin</v>
      </c>
      <c r="AI67" s="267"/>
    </row>
    <row r="68" spans="1:35" s="268" customFormat="1" ht="15.75">
      <c r="A68" s="265">
        <v>61</v>
      </c>
      <c r="B68" s="424" t="s">
        <v>104</v>
      </c>
      <c r="C68" s="424" t="s">
        <v>25</v>
      </c>
      <c r="D68" s="117">
        <f>ANATOMIE3!H68</f>
        <v>14.75</v>
      </c>
      <c r="E68" s="117">
        <f>'PHYSIO-REP 3'!H67</f>
        <v>7.5</v>
      </c>
      <c r="F68" s="117">
        <f>'ZOOTECHINE 3'!H67</f>
        <v>10</v>
      </c>
      <c r="G68" s="226">
        <f>'PHARMACOLOGIE 3'!H67</f>
        <v>12</v>
      </c>
      <c r="H68" s="226">
        <f>'MICROBIOLOGIE 3'!H67</f>
        <v>10</v>
      </c>
      <c r="I68" s="226">
        <f>'PARASITOLOGIE 2'!H67</f>
        <v>7.333333333333333</v>
      </c>
      <c r="J68" s="226">
        <f>'PHYSIO-PATH 3'!H67</f>
        <v>3.5</v>
      </c>
      <c r="K68" s="226">
        <f>SEMIOLOGIE!H67</f>
        <v>10</v>
      </c>
      <c r="L68" s="117">
        <f>'ANA-PATH 2'!H67</f>
        <v>6</v>
      </c>
      <c r="M68" s="124">
        <f t="shared" si="8"/>
        <v>81.083333333333343</v>
      </c>
      <c r="N68" s="117">
        <f t="shared" si="9"/>
        <v>3.2433333333333336</v>
      </c>
      <c r="O68" s="184" t="str">
        <f t="shared" si="2"/>
        <v>Ajournee</v>
      </c>
      <c r="P68" s="184" t="str">
        <f t="shared" si="3"/>
        <v>juin</v>
      </c>
      <c r="Q68" s="262">
        <f t="shared" si="10"/>
        <v>1</v>
      </c>
      <c r="R68" s="262">
        <f t="shared" si="10"/>
        <v>1</v>
      </c>
      <c r="S68" s="262">
        <f t="shared" si="10"/>
        <v>1</v>
      </c>
      <c r="T68" s="262">
        <f t="shared" si="10"/>
        <v>1</v>
      </c>
      <c r="U68" s="262">
        <f t="shared" si="10"/>
        <v>1</v>
      </c>
      <c r="V68" s="262">
        <f t="shared" si="5"/>
        <v>1</v>
      </c>
      <c r="W68" s="262">
        <f t="shared" si="6"/>
        <v>1</v>
      </c>
      <c r="X68" s="262">
        <f t="shared" si="6"/>
        <v>1</v>
      </c>
      <c r="Y68" s="262">
        <f t="shared" si="7"/>
        <v>1</v>
      </c>
      <c r="Z68" s="263" t="str">
        <f>ANATOMIE3!N67</f>
        <v>Juin</v>
      </c>
      <c r="AA68" s="263" t="str">
        <f>'PHYSIO-REP 3'!N67</f>
        <v>Juin</v>
      </c>
      <c r="AB68" s="263" t="str">
        <f>'ZOOTECHINE 3'!N67</f>
        <v>Juin</v>
      </c>
      <c r="AC68" s="263" t="str">
        <f>'PHARMACOLOGIE 3'!N67</f>
        <v>Juin</v>
      </c>
      <c r="AD68" s="263" t="str">
        <f>'MICROBIOLOGIE 3'!N67</f>
        <v>Juin</v>
      </c>
      <c r="AE68" s="263" t="str">
        <f>'PARASITOLOGIE 2'!N67</f>
        <v>Juin</v>
      </c>
      <c r="AF68" s="263" t="str">
        <f>'PHYSIO-PATH 3'!N67</f>
        <v>Juin</v>
      </c>
      <c r="AG68" s="263" t="str">
        <f>SEMIOLOGIE!N67</f>
        <v>Juin</v>
      </c>
      <c r="AH68" s="263" t="str">
        <f>'ANA-PATH 2'!N67</f>
        <v>Juin</v>
      </c>
      <c r="AI68" s="267"/>
    </row>
    <row r="69" spans="1:35" s="268" customFormat="1" ht="15.75">
      <c r="A69" s="265">
        <v>62</v>
      </c>
      <c r="B69" s="429" t="s">
        <v>105</v>
      </c>
      <c r="C69" s="429" t="s">
        <v>842</v>
      </c>
      <c r="D69" s="117">
        <f>ANATOMIE3!H69</f>
        <v>13.5</v>
      </c>
      <c r="E69" s="117">
        <f>'PHYSIO-REP 3'!H68</f>
        <v>8.25</v>
      </c>
      <c r="F69" s="117">
        <f>'ZOOTECHINE 3'!H68</f>
        <v>9</v>
      </c>
      <c r="G69" s="226">
        <f>'PHARMACOLOGIE 3'!H68</f>
        <v>8.25</v>
      </c>
      <c r="H69" s="226">
        <f>'MICROBIOLOGIE 3'!H68</f>
        <v>8.25</v>
      </c>
      <c r="I69" s="226">
        <f>'PARASITOLOGIE 2'!H68</f>
        <v>7.333333333333333</v>
      </c>
      <c r="J69" s="226">
        <f>'PHYSIO-PATH 3'!H68</f>
        <v>2.5</v>
      </c>
      <c r="K69" s="226">
        <f>SEMIOLOGIE!H68</f>
        <v>13.75</v>
      </c>
      <c r="L69" s="117">
        <f>'ANA-PATH 2'!H68</f>
        <v>8</v>
      </c>
      <c r="M69" s="124">
        <f t="shared" si="8"/>
        <v>78.833333333333343</v>
      </c>
      <c r="N69" s="117">
        <f t="shared" si="9"/>
        <v>3.1533333333333338</v>
      </c>
      <c r="O69" s="184" t="str">
        <f t="shared" si="2"/>
        <v>Ajournee</v>
      </c>
      <c r="P69" s="184" t="str">
        <f t="shared" si="3"/>
        <v>juin</v>
      </c>
      <c r="Q69" s="262">
        <f t="shared" si="10"/>
        <v>1</v>
      </c>
      <c r="R69" s="262">
        <f t="shared" si="10"/>
        <v>1</v>
      </c>
      <c r="S69" s="262">
        <f t="shared" si="10"/>
        <v>1</v>
      </c>
      <c r="T69" s="262">
        <f t="shared" si="10"/>
        <v>1</v>
      </c>
      <c r="U69" s="262">
        <f t="shared" si="10"/>
        <v>1</v>
      </c>
      <c r="V69" s="262">
        <f t="shared" si="5"/>
        <v>1</v>
      </c>
      <c r="W69" s="262">
        <f t="shared" si="6"/>
        <v>1</v>
      </c>
      <c r="X69" s="262">
        <f t="shared" si="6"/>
        <v>1</v>
      </c>
      <c r="Y69" s="262">
        <f t="shared" si="7"/>
        <v>1</v>
      </c>
      <c r="Z69" s="263" t="str">
        <f>ANATOMIE3!N68</f>
        <v>Juin</v>
      </c>
      <c r="AA69" s="263" t="str">
        <f>'PHYSIO-REP 3'!N68</f>
        <v>Juin</v>
      </c>
      <c r="AB69" s="263" t="str">
        <f>'ZOOTECHINE 3'!N68</f>
        <v>Juin</v>
      </c>
      <c r="AC69" s="263" t="str">
        <f>'PHARMACOLOGIE 3'!N68</f>
        <v>Juin</v>
      </c>
      <c r="AD69" s="263" t="str">
        <f>'MICROBIOLOGIE 3'!N68</f>
        <v>Juin</v>
      </c>
      <c r="AE69" s="263" t="str">
        <f>'PARASITOLOGIE 2'!N68</f>
        <v>Juin</v>
      </c>
      <c r="AF69" s="263" t="str">
        <f>'PHYSIO-PATH 3'!N68</f>
        <v>Juin</v>
      </c>
      <c r="AG69" s="263" t="str">
        <f>SEMIOLOGIE!N68</f>
        <v>Juin</v>
      </c>
      <c r="AH69" s="263" t="str">
        <f>'ANA-PATH 2'!N68</f>
        <v>Juin</v>
      </c>
      <c r="AI69" s="267"/>
    </row>
    <row r="70" spans="1:35" s="268" customFormat="1" ht="15.75">
      <c r="A70" s="265">
        <v>63</v>
      </c>
      <c r="B70" s="424" t="s">
        <v>106</v>
      </c>
      <c r="C70" s="424" t="s">
        <v>107</v>
      </c>
      <c r="D70" s="117">
        <f>ANATOMIE3!H70</f>
        <v>17.5</v>
      </c>
      <c r="E70" s="117">
        <f>'PHYSIO-REP 3'!H69</f>
        <v>9.75</v>
      </c>
      <c r="F70" s="117">
        <f>'ZOOTECHINE 3'!H69</f>
        <v>7</v>
      </c>
      <c r="G70" s="226">
        <f>'PHARMACOLOGIE 3'!H69</f>
        <v>8</v>
      </c>
      <c r="H70" s="226">
        <f>'MICROBIOLOGIE 3'!H69</f>
        <v>8.25</v>
      </c>
      <c r="I70" s="226">
        <f>'PARASITOLOGIE 2'!H69</f>
        <v>4</v>
      </c>
      <c r="J70" s="226">
        <f>'PHYSIO-PATH 3'!H69</f>
        <v>4</v>
      </c>
      <c r="K70" s="226">
        <f>SEMIOLOGIE!H69</f>
        <v>15.75</v>
      </c>
      <c r="L70" s="117">
        <f>'ANA-PATH 2'!H69</f>
        <v>8</v>
      </c>
      <c r="M70" s="124">
        <f t="shared" si="8"/>
        <v>82.25</v>
      </c>
      <c r="N70" s="117">
        <f t="shared" si="9"/>
        <v>3.29</v>
      </c>
      <c r="O70" s="184" t="str">
        <f t="shared" si="2"/>
        <v>Ajournee</v>
      </c>
      <c r="P70" s="184" t="str">
        <f t="shared" si="3"/>
        <v>juin</v>
      </c>
      <c r="Q70" s="262">
        <f t="shared" si="10"/>
        <v>0</v>
      </c>
      <c r="R70" s="262">
        <f t="shared" si="10"/>
        <v>1</v>
      </c>
      <c r="S70" s="262">
        <f t="shared" si="10"/>
        <v>1</v>
      </c>
      <c r="T70" s="262">
        <f t="shared" si="10"/>
        <v>1</v>
      </c>
      <c r="U70" s="262">
        <f t="shared" si="10"/>
        <v>1</v>
      </c>
      <c r="V70" s="262">
        <f t="shared" si="5"/>
        <v>1</v>
      </c>
      <c r="W70" s="262">
        <f t="shared" si="6"/>
        <v>1</v>
      </c>
      <c r="X70" s="262">
        <f t="shared" si="6"/>
        <v>0</v>
      </c>
      <c r="Y70" s="262">
        <f t="shared" si="7"/>
        <v>1</v>
      </c>
      <c r="Z70" s="263" t="str">
        <f>ANATOMIE3!N69</f>
        <v>Juin</v>
      </c>
      <c r="AA70" s="263" t="str">
        <f>'PHYSIO-REP 3'!N69</f>
        <v>Juin</v>
      </c>
      <c r="AB70" s="263" t="str">
        <f>'ZOOTECHINE 3'!N69</f>
        <v>Juin</v>
      </c>
      <c r="AC70" s="263" t="str">
        <f>'PHARMACOLOGIE 3'!N69</f>
        <v>Juin</v>
      </c>
      <c r="AD70" s="263" t="str">
        <f>'MICROBIOLOGIE 3'!N69</f>
        <v>Juin</v>
      </c>
      <c r="AE70" s="263" t="str">
        <f>'PARASITOLOGIE 2'!N69</f>
        <v>Juin</v>
      </c>
      <c r="AF70" s="263" t="str">
        <f>'PHYSIO-PATH 3'!N69</f>
        <v>Juin</v>
      </c>
      <c r="AG70" s="263" t="str">
        <f>SEMIOLOGIE!N69</f>
        <v>Juin</v>
      </c>
      <c r="AH70" s="263" t="str">
        <f>'ANA-PATH 2'!N69</f>
        <v>Juin</v>
      </c>
      <c r="AI70" s="267"/>
    </row>
    <row r="71" spans="1:35" s="268" customFormat="1" ht="15.75">
      <c r="A71" s="265">
        <v>64</v>
      </c>
      <c r="B71" s="424" t="s">
        <v>108</v>
      </c>
      <c r="C71" s="424" t="s">
        <v>109</v>
      </c>
      <c r="D71" s="117">
        <f>ANATOMIE3!H71</f>
        <v>13.25</v>
      </c>
      <c r="E71" s="117">
        <f>'PHYSIO-REP 3'!H70</f>
        <v>10.5</v>
      </c>
      <c r="F71" s="117">
        <f>'ZOOTECHINE 3'!H70</f>
        <v>6.5</v>
      </c>
      <c r="G71" s="226">
        <f>'PHARMACOLOGIE 3'!H70</f>
        <v>9</v>
      </c>
      <c r="H71" s="226">
        <f>'MICROBIOLOGIE 3'!H70</f>
        <v>10</v>
      </c>
      <c r="I71" s="226">
        <f>'PARASITOLOGIE 2'!H70</f>
        <v>5.333333333333333</v>
      </c>
      <c r="J71" s="226">
        <f>'PHYSIO-PATH 3'!H70</f>
        <v>6</v>
      </c>
      <c r="K71" s="226">
        <f>SEMIOLOGIE!H70</f>
        <v>11.25</v>
      </c>
      <c r="L71" s="117">
        <f>'ANA-PATH 2'!H70</f>
        <v>8</v>
      </c>
      <c r="M71" s="124">
        <f t="shared" si="8"/>
        <v>79.833333333333343</v>
      </c>
      <c r="N71" s="117">
        <f t="shared" si="9"/>
        <v>3.1933333333333338</v>
      </c>
      <c r="O71" s="184" t="str">
        <f t="shared" si="2"/>
        <v>Ajournee</v>
      </c>
      <c r="P71" s="184" t="str">
        <f t="shared" si="3"/>
        <v>juin</v>
      </c>
      <c r="Q71" s="262">
        <f t="shared" si="10"/>
        <v>1</v>
      </c>
      <c r="R71" s="262">
        <f t="shared" si="10"/>
        <v>1</v>
      </c>
      <c r="S71" s="262">
        <f t="shared" si="10"/>
        <v>1</v>
      </c>
      <c r="T71" s="262">
        <f t="shared" si="10"/>
        <v>1</v>
      </c>
      <c r="U71" s="262">
        <f t="shared" si="10"/>
        <v>1</v>
      </c>
      <c r="V71" s="262">
        <f t="shared" si="5"/>
        <v>1</v>
      </c>
      <c r="W71" s="262">
        <f t="shared" si="6"/>
        <v>1</v>
      </c>
      <c r="X71" s="262">
        <f t="shared" si="6"/>
        <v>1</v>
      </c>
      <c r="Y71" s="262">
        <f t="shared" si="7"/>
        <v>1</v>
      </c>
      <c r="Z71" s="263" t="str">
        <f>ANATOMIE3!N70</f>
        <v>Juin</v>
      </c>
      <c r="AA71" s="263" t="str">
        <f>'PHYSIO-REP 3'!N70</f>
        <v>Juin</v>
      </c>
      <c r="AB71" s="263" t="str">
        <f>'ZOOTECHINE 3'!N70</f>
        <v>Juin</v>
      </c>
      <c r="AC71" s="263" t="str">
        <f>'PHARMACOLOGIE 3'!N70</f>
        <v>Juin</v>
      </c>
      <c r="AD71" s="263" t="str">
        <f>'MICROBIOLOGIE 3'!N70</f>
        <v>Juin</v>
      </c>
      <c r="AE71" s="263" t="str">
        <f>'PARASITOLOGIE 2'!N70</f>
        <v>Juin</v>
      </c>
      <c r="AF71" s="263" t="str">
        <f>'PHYSIO-PATH 3'!N70</f>
        <v>Juin</v>
      </c>
      <c r="AG71" s="263" t="str">
        <f>SEMIOLOGIE!N70</f>
        <v>Juin</v>
      </c>
      <c r="AH71" s="263" t="str">
        <f>'ANA-PATH 2'!N70</f>
        <v>Juin</v>
      </c>
      <c r="AI71" s="267"/>
    </row>
    <row r="72" spans="1:35" s="268" customFormat="1" ht="15.75">
      <c r="A72" s="265">
        <v>65</v>
      </c>
      <c r="B72" s="417" t="s">
        <v>110</v>
      </c>
      <c r="C72" s="417" t="s">
        <v>843</v>
      </c>
      <c r="D72" s="117">
        <f>ANATOMIE3!H72</f>
        <v>3</v>
      </c>
      <c r="E72" s="117">
        <f>'PHYSIO-REP 3'!H71</f>
        <v>6.75</v>
      </c>
      <c r="F72" s="117">
        <f>'ZOOTECHINE 3'!H71</f>
        <v>8</v>
      </c>
      <c r="G72" s="226">
        <f>'PHARMACOLOGIE 3'!H71</f>
        <v>8.5</v>
      </c>
      <c r="H72" s="226">
        <f>'MICROBIOLOGIE 3'!H71</f>
        <v>6.25</v>
      </c>
      <c r="I72" s="226">
        <f>'PARASITOLOGIE 2'!H71</f>
        <v>5.333333333333333</v>
      </c>
      <c r="J72" s="226">
        <f>'PHYSIO-PATH 3'!H71</f>
        <v>10.5</v>
      </c>
      <c r="K72" s="226">
        <f>SEMIOLOGIE!H71</f>
        <v>5</v>
      </c>
      <c r="L72" s="117">
        <f>'ANA-PATH 2'!H71</f>
        <v>6.333333333333333</v>
      </c>
      <c r="M72" s="124">
        <f t="shared" si="8"/>
        <v>59.666666666666671</v>
      </c>
      <c r="N72" s="117">
        <f t="shared" si="9"/>
        <v>2.3866666666666667</v>
      </c>
      <c r="O72" s="184" t="str">
        <f t="shared" ref="O72:O135" si="11">IF(OR(D72="exclus",E72="exclus",F72="exclus",G72="exclus",H72="exclus",I72="exclus",J72="exclus",K72="exclus",L72="exclus"),"exclus",IF(AND(SUM(Q72:Y72)=0,ROUND(N72,3)&gt;=10),"Admis","Ajournee"))</f>
        <v>Ajournee</v>
      </c>
      <c r="P72" s="184" t="str">
        <f t="shared" ref="P72:P135" si="12">IF(COUNTIF(Z72:AH72,"=Rattrapage")&gt;0,"Rattrapage",IF(COUNTIF(Z72:AH72,"=Synthèse")&gt;0,"Synthèse","juin"))</f>
        <v>juin</v>
      </c>
      <c r="Q72" s="262">
        <f t="shared" si="10"/>
        <v>1</v>
      </c>
      <c r="R72" s="262">
        <f t="shared" si="10"/>
        <v>1</v>
      </c>
      <c r="S72" s="262">
        <f t="shared" si="10"/>
        <v>1</v>
      </c>
      <c r="T72" s="262">
        <f t="shared" si="10"/>
        <v>1</v>
      </c>
      <c r="U72" s="262">
        <f t="shared" si="10"/>
        <v>1</v>
      </c>
      <c r="V72" s="262">
        <f t="shared" ref="V72:V135" si="13">IF(I72&gt;=10,0,1)</f>
        <v>1</v>
      </c>
      <c r="W72" s="262">
        <f t="shared" ref="W72:X135" si="14">IF(J72&gt;=15,0,1)</f>
        <v>1</v>
      </c>
      <c r="X72" s="262">
        <f t="shared" si="14"/>
        <v>1</v>
      </c>
      <c r="Y72" s="262">
        <f t="shared" ref="Y72:Y135" si="15">IF(L72&gt;=10,0,1)</f>
        <v>1</v>
      </c>
      <c r="Z72" s="263" t="str">
        <f>ANATOMIE3!N71</f>
        <v>Juin</v>
      </c>
      <c r="AA72" s="263" t="str">
        <f>'PHYSIO-REP 3'!N71</f>
        <v>Juin</v>
      </c>
      <c r="AB72" s="263" t="str">
        <f>'ZOOTECHINE 3'!N71</f>
        <v>Juin</v>
      </c>
      <c r="AC72" s="263" t="str">
        <f>'PHARMACOLOGIE 3'!N71</f>
        <v>Juin</v>
      </c>
      <c r="AD72" s="263" t="str">
        <f>'MICROBIOLOGIE 3'!N71</f>
        <v>Juin</v>
      </c>
      <c r="AE72" s="263" t="str">
        <f>'PARASITOLOGIE 2'!N71</f>
        <v>Juin</v>
      </c>
      <c r="AF72" s="263" t="str">
        <f>'PHYSIO-PATH 3'!N71</f>
        <v>Juin</v>
      </c>
      <c r="AG72" s="263" t="str">
        <f>SEMIOLOGIE!N71</f>
        <v>Juin</v>
      </c>
      <c r="AH72" s="263" t="str">
        <f>'ANA-PATH 2'!N71</f>
        <v>Juin</v>
      </c>
      <c r="AI72" s="267"/>
    </row>
    <row r="73" spans="1:35" s="268" customFormat="1" ht="15.75">
      <c r="A73" s="265">
        <v>66</v>
      </c>
      <c r="B73" s="425" t="s">
        <v>844</v>
      </c>
      <c r="C73" s="425" t="s">
        <v>111</v>
      </c>
      <c r="D73" s="117">
        <f>ANATOMIE3!H73</f>
        <v>17.5</v>
      </c>
      <c r="E73" s="117">
        <f>'PHYSIO-REP 3'!H72</f>
        <v>3.75</v>
      </c>
      <c r="F73" s="117">
        <f>'ZOOTECHINE 3'!H72</f>
        <v>6</v>
      </c>
      <c r="G73" s="226">
        <f>'PHARMACOLOGIE 3'!H72</f>
        <v>0.75</v>
      </c>
      <c r="H73" s="226">
        <f>'MICROBIOLOGIE 3'!H72</f>
        <v>6.25</v>
      </c>
      <c r="I73" s="226">
        <f>'PARASITOLOGIE 2'!H72</f>
        <v>2.6666666666666665</v>
      </c>
      <c r="J73" s="226">
        <f>'PHYSIO-PATH 3'!H72</f>
        <v>1.5</v>
      </c>
      <c r="K73" s="226">
        <f>SEMIOLOGIE!H72</f>
        <v>36</v>
      </c>
      <c r="L73" s="117">
        <f>'ANA-PATH 2'!H72</f>
        <v>2.6666666666666665</v>
      </c>
      <c r="M73" s="124">
        <f t="shared" ref="M73:M136" si="16">SUM(D73:L73)</f>
        <v>77.083333333333329</v>
      </c>
      <c r="N73" s="117">
        <f t="shared" ref="N73:N136" si="17">M73/25</f>
        <v>3.083333333333333</v>
      </c>
      <c r="O73" s="184" t="str">
        <f t="shared" si="11"/>
        <v>Ajournee</v>
      </c>
      <c r="P73" s="184" t="str">
        <f t="shared" si="12"/>
        <v>juin</v>
      </c>
      <c r="Q73" s="262">
        <f t="shared" si="10"/>
        <v>0</v>
      </c>
      <c r="R73" s="262">
        <f t="shared" si="10"/>
        <v>1</v>
      </c>
      <c r="S73" s="262">
        <f t="shared" si="10"/>
        <v>1</v>
      </c>
      <c r="T73" s="262">
        <f t="shared" si="10"/>
        <v>1</v>
      </c>
      <c r="U73" s="262">
        <f t="shared" si="10"/>
        <v>1</v>
      </c>
      <c r="V73" s="262">
        <f t="shared" si="13"/>
        <v>1</v>
      </c>
      <c r="W73" s="262">
        <f t="shared" si="14"/>
        <v>1</v>
      </c>
      <c r="X73" s="262">
        <f t="shared" si="14"/>
        <v>0</v>
      </c>
      <c r="Y73" s="262">
        <f t="shared" si="15"/>
        <v>1</v>
      </c>
      <c r="Z73" s="263" t="str">
        <f>ANATOMIE3!N72</f>
        <v>Juin</v>
      </c>
      <c r="AA73" s="263" t="str">
        <f>'PHYSIO-REP 3'!N72</f>
        <v>Juin</v>
      </c>
      <c r="AB73" s="263" t="str">
        <f>'ZOOTECHINE 3'!N72</f>
        <v>Juin</v>
      </c>
      <c r="AC73" s="263" t="str">
        <f>'PHARMACOLOGIE 3'!N72</f>
        <v>Juin</v>
      </c>
      <c r="AD73" s="263" t="str">
        <f>'MICROBIOLOGIE 3'!N72</f>
        <v>Juin</v>
      </c>
      <c r="AE73" s="263" t="str">
        <f>'PARASITOLOGIE 2'!N72</f>
        <v>Juin</v>
      </c>
      <c r="AF73" s="263" t="str">
        <f>'PHYSIO-PATH 3'!N72</f>
        <v>Juin</v>
      </c>
      <c r="AG73" s="263" t="str">
        <f>SEMIOLOGIE!N72</f>
        <v>Juin</v>
      </c>
      <c r="AH73" s="263" t="str">
        <f>'ANA-PATH 2'!N72</f>
        <v>Juin</v>
      </c>
      <c r="AI73" s="267"/>
    </row>
    <row r="74" spans="1:35" s="268" customFormat="1" ht="15.75">
      <c r="A74" s="265">
        <v>67</v>
      </c>
      <c r="B74" s="424" t="s">
        <v>112</v>
      </c>
      <c r="C74" s="424" t="s">
        <v>845</v>
      </c>
      <c r="D74" s="117">
        <f>ANATOMIE3!H74</f>
        <v>7.75</v>
      </c>
      <c r="E74" s="117">
        <f>'PHYSIO-REP 3'!H73</f>
        <v>13.5</v>
      </c>
      <c r="F74" s="117">
        <f>'ZOOTECHINE 3'!H73</f>
        <v>10</v>
      </c>
      <c r="G74" s="226">
        <f>'PHARMACOLOGIE 3'!H73</f>
        <v>7.5</v>
      </c>
      <c r="H74" s="226">
        <f>'MICROBIOLOGIE 3'!H73</f>
        <v>9.25</v>
      </c>
      <c r="I74" s="226">
        <f>'PARASITOLOGIE 2'!H73</f>
        <v>10.666666666666666</v>
      </c>
      <c r="J74" s="226">
        <f>'PHYSIO-PATH 3'!H73</f>
        <v>7</v>
      </c>
      <c r="K74" s="226">
        <f>SEMIOLOGIE!H73</f>
        <v>8.75</v>
      </c>
      <c r="L74" s="117">
        <f>'ANA-PATH 2'!H73</f>
        <v>10</v>
      </c>
      <c r="M74" s="124">
        <f t="shared" si="16"/>
        <v>84.416666666666657</v>
      </c>
      <c r="N74" s="117">
        <f t="shared" si="17"/>
        <v>3.3766666666666665</v>
      </c>
      <c r="O74" s="184" t="str">
        <f t="shared" si="11"/>
        <v>Ajournee</v>
      </c>
      <c r="P74" s="184" t="str">
        <f t="shared" si="12"/>
        <v>juin</v>
      </c>
      <c r="Q74" s="262">
        <f t="shared" si="10"/>
        <v>1</v>
      </c>
      <c r="R74" s="262">
        <f t="shared" si="10"/>
        <v>1</v>
      </c>
      <c r="S74" s="262">
        <f t="shared" si="10"/>
        <v>1</v>
      </c>
      <c r="T74" s="262">
        <f t="shared" si="10"/>
        <v>1</v>
      </c>
      <c r="U74" s="262">
        <f t="shared" si="10"/>
        <v>1</v>
      </c>
      <c r="V74" s="262">
        <f t="shared" si="13"/>
        <v>0</v>
      </c>
      <c r="W74" s="262">
        <f t="shared" si="14"/>
        <v>1</v>
      </c>
      <c r="X74" s="262">
        <f t="shared" si="14"/>
        <v>1</v>
      </c>
      <c r="Y74" s="262">
        <f t="shared" si="15"/>
        <v>0</v>
      </c>
      <c r="Z74" s="263" t="str">
        <f>ANATOMIE3!N73</f>
        <v>Juin</v>
      </c>
      <c r="AA74" s="263" t="str">
        <f>'PHYSIO-REP 3'!N73</f>
        <v>Juin</v>
      </c>
      <c r="AB74" s="263" t="str">
        <f>'ZOOTECHINE 3'!N73</f>
        <v>Juin</v>
      </c>
      <c r="AC74" s="263" t="str">
        <f>'PHARMACOLOGIE 3'!N73</f>
        <v>Juin</v>
      </c>
      <c r="AD74" s="263" t="str">
        <f>'MICROBIOLOGIE 3'!N73</f>
        <v>Juin</v>
      </c>
      <c r="AE74" s="263" t="str">
        <f>'PARASITOLOGIE 2'!N73</f>
        <v>Juin</v>
      </c>
      <c r="AF74" s="263" t="str">
        <f>'PHYSIO-PATH 3'!N73</f>
        <v>Juin</v>
      </c>
      <c r="AG74" s="263" t="str">
        <f>SEMIOLOGIE!N73</f>
        <v>Juin</v>
      </c>
      <c r="AH74" s="263" t="str">
        <f>'ANA-PATH 2'!N73</f>
        <v>Juin</v>
      </c>
      <c r="AI74" s="267"/>
    </row>
    <row r="75" spans="1:35" s="268" customFormat="1" ht="15.75">
      <c r="A75" s="265">
        <v>68</v>
      </c>
      <c r="B75" s="423" t="s">
        <v>846</v>
      </c>
      <c r="C75" s="423" t="s">
        <v>85</v>
      </c>
      <c r="D75" s="117">
        <f>ANATOMIE3!H75</f>
        <v>4.5</v>
      </c>
      <c r="E75" s="117">
        <f>'PHYSIO-REP 3'!H74</f>
        <v>6</v>
      </c>
      <c r="F75" s="117">
        <f>'ZOOTECHINE 3'!H74</f>
        <v>8.5</v>
      </c>
      <c r="G75" s="226">
        <f>'PHARMACOLOGIE 3'!H74</f>
        <v>8.5</v>
      </c>
      <c r="H75" s="226">
        <f>'MICROBIOLOGIE 3'!H74</f>
        <v>7.75</v>
      </c>
      <c r="I75" s="226">
        <f>'PARASITOLOGIE 2'!H74</f>
        <v>7.333333333333333</v>
      </c>
      <c r="J75" s="226">
        <f>'PHYSIO-PATH 3'!H74</f>
        <v>7</v>
      </c>
      <c r="K75" s="226">
        <f>SEMIOLOGIE!H74</f>
        <v>6.25</v>
      </c>
      <c r="L75" s="117">
        <f>'ANA-PATH 2'!H74</f>
        <v>4.333333333333333</v>
      </c>
      <c r="M75" s="124">
        <f t="shared" si="16"/>
        <v>60.166666666666671</v>
      </c>
      <c r="N75" s="117">
        <f t="shared" si="17"/>
        <v>2.4066666666666667</v>
      </c>
      <c r="O75" s="184" t="str">
        <f t="shared" si="11"/>
        <v>Ajournee</v>
      </c>
      <c r="P75" s="184" t="str">
        <f t="shared" si="12"/>
        <v>juin</v>
      </c>
      <c r="Q75" s="262">
        <f t="shared" si="10"/>
        <v>1</v>
      </c>
      <c r="R75" s="262">
        <f t="shared" si="10"/>
        <v>1</v>
      </c>
      <c r="S75" s="262">
        <f t="shared" si="10"/>
        <v>1</v>
      </c>
      <c r="T75" s="262">
        <f t="shared" si="10"/>
        <v>1</v>
      </c>
      <c r="U75" s="262">
        <f t="shared" si="10"/>
        <v>1</v>
      </c>
      <c r="V75" s="262">
        <f t="shared" si="13"/>
        <v>1</v>
      </c>
      <c r="W75" s="262">
        <f t="shared" si="14"/>
        <v>1</v>
      </c>
      <c r="X75" s="262">
        <f t="shared" si="14"/>
        <v>1</v>
      </c>
      <c r="Y75" s="262">
        <f t="shared" si="15"/>
        <v>1</v>
      </c>
      <c r="Z75" s="263" t="str">
        <f>ANATOMIE3!N74</f>
        <v>Juin</v>
      </c>
      <c r="AA75" s="263" t="str">
        <f>'PHYSIO-REP 3'!N74</f>
        <v>Juin</v>
      </c>
      <c r="AB75" s="263" t="str">
        <f>'ZOOTECHINE 3'!N74</f>
        <v>Juin</v>
      </c>
      <c r="AC75" s="263" t="str">
        <f>'PHARMACOLOGIE 3'!N74</f>
        <v>Juin</v>
      </c>
      <c r="AD75" s="263" t="str">
        <f>'MICROBIOLOGIE 3'!N74</f>
        <v>Juin</v>
      </c>
      <c r="AE75" s="263" t="str">
        <f>'PARASITOLOGIE 2'!N74</f>
        <v>Juin</v>
      </c>
      <c r="AF75" s="263" t="str">
        <f>'PHYSIO-PATH 3'!N74</f>
        <v>Juin</v>
      </c>
      <c r="AG75" s="263" t="str">
        <f>SEMIOLOGIE!N74</f>
        <v>Juin</v>
      </c>
      <c r="AH75" s="263" t="str">
        <f>'ANA-PATH 2'!N74</f>
        <v>Juin</v>
      </c>
      <c r="AI75" s="267"/>
    </row>
    <row r="76" spans="1:35" s="268" customFormat="1" ht="15.75">
      <c r="A76" s="265">
        <v>69</v>
      </c>
      <c r="B76" s="430" t="s">
        <v>113</v>
      </c>
      <c r="C76" s="430" t="s">
        <v>847</v>
      </c>
      <c r="D76" s="117">
        <f>ANATOMIE3!H76</f>
        <v>5.5</v>
      </c>
      <c r="E76" s="117">
        <f>'PHYSIO-REP 3'!H75</f>
        <v>7.5</v>
      </c>
      <c r="F76" s="117">
        <f>'ZOOTECHINE 3'!H75</f>
        <v>2.5</v>
      </c>
      <c r="G76" s="226">
        <f>'PHARMACOLOGIE 3'!H75</f>
        <v>1.5</v>
      </c>
      <c r="H76" s="226">
        <f>'MICROBIOLOGIE 3'!H75</f>
        <v>5.5</v>
      </c>
      <c r="I76" s="226">
        <f>'PARASITOLOGIE 2'!H75</f>
        <v>2.6666666666666665</v>
      </c>
      <c r="J76" s="226">
        <f>'PHYSIO-PATH 3'!H75</f>
        <v>3.5</v>
      </c>
      <c r="K76" s="226">
        <f>SEMIOLOGIE!H75</f>
        <v>7.75</v>
      </c>
      <c r="L76" s="117">
        <f>'ANA-PATH 2'!H75</f>
        <v>4</v>
      </c>
      <c r="M76" s="124">
        <f t="shared" si="16"/>
        <v>40.416666666666671</v>
      </c>
      <c r="N76" s="117">
        <f t="shared" si="17"/>
        <v>1.6166666666666669</v>
      </c>
      <c r="O76" s="184" t="str">
        <f t="shared" si="11"/>
        <v>Ajournee</v>
      </c>
      <c r="P76" s="184" t="str">
        <f t="shared" si="12"/>
        <v>juin</v>
      </c>
      <c r="Q76" s="262">
        <f t="shared" si="10"/>
        <v>1</v>
      </c>
      <c r="R76" s="262">
        <f t="shared" si="10"/>
        <v>1</v>
      </c>
      <c r="S76" s="262">
        <f t="shared" si="10"/>
        <v>1</v>
      </c>
      <c r="T76" s="262">
        <f t="shared" si="10"/>
        <v>1</v>
      </c>
      <c r="U76" s="262">
        <f t="shared" si="10"/>
        <v>1</v>
      </c>
      <c r="V76" s="262">
        <f t="shared" si="13"/>
        <v>1</v>
      </c>
      <c r="W76" s="262">
        <f t="shared" si="14"/>
        <v>1</v>
      </c>
      <c r="X76" s="262">
        <f t="shared" si="14"/>
        <v>1</v>
      </c>
      <c r="Y76" s="262">
        <f t="shared" si="15"/>
        <v>1</v>
      </c>
      <c r="Z76" s="263" t="str">
        <f>ANATOMIE3!N75</f>
        <v>Juin</v>
      </c>
      <c r="AA76" s="263" t="str">
        <f>'PHYSIO-REP 3'!N75</f>
        <v>Juin</v>
      </c>
      <c r="AB76" s="263" t="str">
        <f>'ZOOTECHINE 3'!N75</f>
        <v>Juin</v>
      </c>
      <c r="AC76" s="263" t="str">
        <f>'PHARMACOLOGIE 3'!N75</f>
        <v>Juin</v>
      </c>
      <c r="AD76" s="263" t="str">
        <f>'MICROBIOLOGIE 3'!N75</f>
        <v>Juin</v>
      </c>
      <c r="AE76" s="263" t="str">
        <f>'PARASITOLOGIE 2'!N75</f>
        <v>Juin</v>
      </c>
      <c r="AF76" s="263" t="str">
        <f>'PHYSIO-PATH 3'!N75</f>
        <v>Juin</v>
      </c>
      <c r="AG76" s="263" t="str">
        <f>SEMIOLOGIE!N75</f>
        <v>Juin</v>
      </c>
      <c r="AH76" s="263" t="str">
        <f>'ANA-PATH 2'!N75</f>
        <v>Juin</v>
      </c>
      <c r="AI76" s="267"/>
    </row>
    <row r="77" spans="1:35" s="268" customFormat="1" ht="15.75">
      <c r="A77" s="265">
        <v>70</v>
      </c>
      <c r="B77" s="430" t="s">
        <v>114</v>
      </c>
      <c r="C77" s="430" t="s">
        <v>27</v>
      </c>
      <c r="D77" s="117">
        <f>ANATOMIE3!H77</f>
        <v>14.25</v>
      </c>
      <c r="E77" s="117">
        <f>'PHYSIO-REP 3'!H76</f>
        <v>6.75</v>
      </c>
      <c r="F77" s="117">
        <f>'ZOOTECHINE 3'!H76</f>
        <v>7</v>
      </c>
      <c r="G77" s="226">
        <f>'PHARMACOLOGIE 3'!H76</f>
        <v>1</v>
      </c>
      <c r="H77" s="226">
        <f>'MICROBIOLOGIE 3'!H76</f>
        <v>6.5</v>
      </c>
      <c r="I77" s="226">
        <f>'PARASITOLOGIE 2'!H76</f>
        <v>4</v>
      </c>
      <c r="J77" s="226">
        <f>'PHYSIO-PATH 3'!H76</f>
        <v>9.5</v>
      </c>
      <c r="K77" s="226">
        <f>SEMIOLOGIE!H76</f>
        <v>8.5</v>
      </c>
      <c r="L77" s="117">
        <f>'ANA-PATH 2'!H76</f>
        <v>3.3333333333333335</v>
      </c>
      <c r="M77" s="124">
        <f t="shared" si="16"/>
        <v>60.833333333333336</v>
      </c>
      <c r="N77" s="117">
        <f t="shared" si="17"/>
        <v>2.4333333333333336</v>
      </c>
      <c r="O77" s="184" t="str">
        <f t="shared" si="11"/>
        <v>Ajournee</v>
      </c>
      <c r="P77" s="184" t="str">
        <f t="shared" si="12"/>
        <v>juin</v>
      </c>
      <c r="Q77" s="262">
        <f t="shared" si="10"/>
        <v>1</v>
      </c>
      <c r="R77" s="262">
        <f t="shared" si="10"/>
        <v>1</v>
      </c>
      <c r="S77" s="262">
        <f t="shared" si="10"/>
        <v>1</v>
      </c>
      <c r="T77" s="262">
        <f t="shared" si="10"/>
        <v>1</v>
      </c>
      <c r="U77" s="262">
        <f t="shared" si="10"/>
        <v>1</v>
      </c>
      <c r="V77" s="262">
        <f t="shared" si="13"/>
        <v>1</v>
      </c>
      <c r="W77" s="262">
        <f t="shared" si="14"/>
        <v>1</v>
      </c>
      <c r="X77" s="262">
        <f t="shared" si="14"/>
        <v>1</v>
      </c>
      <c r="Y77" s="262">
        <f t="shared" si="15"/>
        <v>1</v>
      </c>
      <c r="Z77" s="263" t="str">
        <f>ANATOMIE3!N76</f>
        <v>Juin</v>
      </c>
      <c r="AA77" s="263" t="str">
        <f>'PHYSIO-REP 3'!N76</f>
        <v>Juin</v>
      </c>
      <c r="AB77" s="263" t="str">
        <f>'ZOOTECHINE 3'!N76</f>
        <v>Juin</v>
      </c>
      <c r="AC77" s="263" t="str">
        <f>'PHARMACOLOGIE 3'!N76</f>
        <v>Juin</v>
      </c>
      <c r="AD77" s="263" t="str">
        <f>'MICROBIOLOGIE 3'!N76</f>
        <v>Juin</v>
      </c>
      <c r="AE77" s="263" t="str">
        <f>'PARASITOLOGIE 2'!N76</f>
        <v>Juin</v>
      </c>
      <c r="AF77" s="263" t="str">
        <f>'PHYSIO-PATH 3'!N76</f>
        <v>Juin</v>
      </c>
      <c r="AG77" s="263" t="str">
        <f>SEMIOLOGIE!N76</f>
        <v>Juin</v>
      </c>
      <c r="AH77" s="263" t="str">
        <f>'ANA-PATH 2'!N76</f>
        <v>Juin</v>
      </c>
      <c r="AI77" s="267"/>
    </row>
    <row r="78" spans="1:35" s="268" customFormat="1" ht="15.75">
      <c r="A78" s="265">
        <v>71</v>
      </c>
      <c r="B78" s="426" t="s">
        <v>115</v>
      </c>
      <c r="C78" s="426" t="s">
        <v>116</v>
      </c>
      <c r="D78" s="117">
        <f>ANATOMIE3!H78</f>
        <v>5.5</v>
      </c>
      <c r="E78" s="117">
        <f>'PHYSIO-REP 3'!H77</f>
        <v>12</v>
      </c>
      <c r="F78" s="117">
        <f>'ZOOTECHINE 3'!H77</f>
        <v>8</v>
      </c>
      <c r="G78" s="226">
        <f>'PHARMACOLOGIE 3'!H77</f>
        <v>12.5</v>
      </c>
      <c r="H78" s="226">
        <f>'MICROBIOLOGIE 3'!H77</f>
        <v>10</v>
      </c>
      <c r="I78" s="226">
        <f>'PARASITOLOGIE 2'!H77</f>
        <v>11.333333333333334</v>
      </c>
      <c r="J78" s="226">
        <f>'PHYSIO-PATH 3'!H77</f>
        <v>4</v>
      </c>
      <c r="K78" s="226">
        <f>SEMIOLOGIE!H77</f>
        <v>15.75</v>
      </c>
      <c r="L78" s="117">
        <f>'ANA-PATH 2'!H77</f>
        <v>7.666666666666667</v>
      </c>
      <c r="M78" s="124">
        <f t="shared" si="16"/>
        <v>86.750000000000014</v>
      </c>
      <c r="N78" s="117">
        <f t="shared" si="17"/>
        <v>3.4700000000000006</v>
      </c>
      <c r="O78" s="184" t="str">
        <f t="shared" si="11"/>
        <v>Ajournee</v>
      </c>
      <c r="P78" s="184" t="str">
        <f t="shared" si="12"/>
        <v>juin</v>
      </c>
      <c r="Q78" s="262">
        <f t="shared" si="10"/>
        <v>1</v>
      </c>
      <c r="R78" s="262">
        <f t="shared" si="10"/>
        <v>1</v>
      </c>
      <c r="S78" s="262">
        <f t="shared" si="10"/>
        <v>1</v>
      </c>
      <c r="T78" s="262">
        <f t="shared" si="10"/>
        <v>1</v>
      </c>
      <c r="U78" s="262">
        <f t="shared" si="10"/>
        <v>1</v>
      </c>
      <c r="V78" s="262">
        <f t="shared" si="13"/>
        <v>0</v>
      </c>
      <c r="W78" s="262">
        <f t="shared" si="14"/>
        <v>1</v>
      </c>
      <c r="X78" s="262">
        <f t="shared" si="14"/>
        <v>0</v>
      </c>
      <c r="Y78" s="262">
        <f t="shared" si="15"/>
        <v>1</v>
      </c>
      <c r="Z78" s="263" t="str">
        <f>ANATOMIE3!N77</f>
        <v>Juin</v>
      </c>
      <c r="AA78" s="263" t="str">
        <f>'PHYSIO-REP 3'!N77</f>
        <v>Juin</v>
      </c>
      <c r="AB78" s="263" t="str">
        <f>'ZOOTECHINE 3'!N77</f>
        <v>Juin</v>
      </c>
      <c r="AC78" s="263" t="str">
        <f>'PHARMACOLOGIE 3'!N77</f>
        <v>Juin</v>
      </c>
      <c r="AD78" s="263" t="str">
        <f>'MICROBIOLOGIE 3'!N77</f>
        <v>Juin</v>
      </c>
      <c r="AE78" s="263" t="str">
        <f>'PARASITOLOGIE 2'!N77</f>
        <v>Juin</v>
      </c>
      <c r="AF78" s="263" t="str">
        <f>'PHYSIO-PATH 3'!N77</f>
        <v>Juin</v>
      </c>
      <c r="AG78" s="263" t="str">
        <f>SEMIOLOGIE!N77</f>
        <v>Juin</v>
      </c>
      <c r="AH78" s="263" t="str">
        <f>'ANA-PATH 2'!N77</f>
        <v>Juin</v>
      </c>
      <c r="AI78" s="267"/>
    </row>
    <row r="79" spans="1:35" s="268" customFormat="1" ht="15.75">
      <c r="A79" s="265">
        <v>72</v>
      </c>
      <c r="B79" s="430" t="s">
        <v>848</v>
      </c>
      <c r="C79" s="430" t="s">
        <v>849</v>
      </c>
      <c r="D79" s="117">
        <f>ANATOMIE3!H79</f>
        <v>14</v>
      </c>
      <c r="E79" s="117">
        <f>'PHYSIO-REP 3'!H78</f>
        <v>6</v>
      </c>
      <c r="F79" s="117">
        <f>'ZOOTECHINE 3'!H78</f>
        <v>8</v>
      </c>
      <c r="G79" s="226">
        <f>'PHARMACOLOGIE 3'!H78</f>
        <v>1.5</v>
      </c>
      <c r="H79" s="226">
        <f>'MICROBIOLOGIE 3'!H78</f>
        <v>9.25</v>
      </c>
      <c r="I79" s="226">
        <f>'PARASITOLOGIE 2'!H78</f>
        <v>7.333333333333333</v>
      </c>
      <c r="J79" s="226">
        <f>'PHYSIO-PATH 3'!H78</f>
        <v>6</v>
      </c>
      <c r="K79" s="226">
        <f>SEMIOLOGIE!H78</f>
        <v>8</v>
      </c>
      <c r="L79" s="117">
        <f>'ANA-PATH 2'!H78</f>
        <v>5</v>
      </c>
      <c r="M79" s="124">
        <f t="shared" si="16"/>
        <v>65.083333333333343</v>
      </c>
      <c r="N79" s="117">
        <f t="shared" si="17"/>
        <v>2.6033333333333335</v>
      </c>
      <c r="O79" s="184" t="str">
        <f t="shared" si="11"/>
        <v>Ajournee</v>
      </c>
      <c r="P79" s="184" t="str">
        <f t="shared" si="12"/>
        <v>juin</v>
      </c>
      <c r="Q79" s="262">
        <f t="shared" si="10"/>
        <v>1</v>
      </c>
      <c r="R79" s="262">
        <f t="shared" si="10"/>
        <v>1</v>
      </c>
      <c r="S79" s="262">
        <f t="shared" si="10"/>
        <v>1</v>
      </c>
      <c r="T79" s="262">
        <f t="shared" si="10"/>
        <v>1</v>
      </c>
      <c r="U79" s="262">
        <f t="shared" si="10"/>
        <v>1</v>
      </c>
      <c r="V79" s="262">
        <f t="shared" si="13"/>
        <v>1</v>
      </c>
      <c r="W79" s="262">
        <f t="shared" si="14"/>
        <v>1</v>
      </c>
      <c r="X79" s="262">
        <f t="shared" si="14"/>
        <v>1</v>
      </c>
      <c r="Y79" s="262">
        <f t="shared" si="15"/>
        <v>1</v>
      </c>
      <c r="Z79" s="263" t="str">
        <f>ANATOMIE3!N78</f>
        <v>Juin</v>
      </c>
      <c r="AA79" s="263" t="str">
        <f>'PHYSIO-REP 3'!N78</f>
        <v>Juin</v>
      </c>
      <c r="AB79" s="263" t="str">
        <f>'ZOOTECHINE 3'!N78</f>
        <v>Juin</v>
      </c>
      <c r="AC79" s="263" t="str">
        <f>'PHARMACOLOGIE 3'!N78</f>
        <v>Juin</v>
      </c>
      <c r="AD79" s="263" t="str">
        <f>'MICROBIOLOGIE 3'!N78</f>
        <v>Juin</v>
      </c>
      <c r="AE79" s="263" t="str">
        <f>'PARASITOLOGIE 2'!N78</f>
        <v>Juin</v>
      </c>
      <c r="AF79" s="263" t="str">
        <f>'PHYSIO-PATH 3'!N78</f>
        <v>Juin</v>
      </c>
      <c r="AG79" s="263" t="str">
        <f>SEMIOLOGIE!N78</f>
        <v>Juin</v>
      </c>
      <c r="AH79" s="263" t="str">
        <f>'ANA-PATH 2'!N78</f>
        <v>Juin</v>
      </c>
      <c r="AI79" s="267"/>
    </row>
    <row r="80" spans="1:35" s="268" customFormat="1" ht="15.75">
      <c r="A80" s="265">
        <v>73</v>
      </c>
      <c r="B80" s="423" t="s">
        <v>117</v>
      </c>
      <c r="C80" s="423" t="s">
        <v>293</v>
      </c>
      <c r="D80" s="117">
        <f>ANATOMIE3!H80</f>
        <v>11</v>
      </c>
      <c r="E80" s="117">
        <f>'PHYSIO-REP 3'!H79</f>
        <v>9.75</v>
      </c>
      <c r="F80" s="117">
        <f>'ZOOTECHINE 3'!H79</f>
        <v>9.5</v>
      </c>
      <c r="G80" s="226">
        <f>'PHARMACOLOGIE 3'!H79</f>
        <v>11</v>
      </c>
      <c r="H80" s="226">
        <f>'MICROBIOLOGIE 3'!H79</f>
        <v>12.25</v>
      </c>
      <c r="I80" s="226">
        <f>'PARASITOLOGIE 2'!H79</f>
        <v>7.333333333333333</v>
      </c>
      <c r="J80" s="226">
        <f>'PHYSIO-PATH 3'!H79</f>
        <v>11</v>
      </c>
      <c r="K80" s="226">
        <f>SEMIOLOGIE!H79</f>
        <v>14.25</v>
      </c>
      <c r="L80" s="117">
        <f>'ANA-PATH 2'!H79</f>
        <v>10.333333333333334</v>
      </c>
      <c r="M80" s="124">
        <f t="shared" si="16"/>
        <v>96.416666666666671</v>
      </c>
      <c r="N80" s="117">
        <f t="shared" si="17"/>
        <v>3.8566666666666669</v>
      </c>
      <c r="O80" s="184" t="str">
        <f t="shared" si="11"/>
        <v>Ajournee</v>
      </c>
      <c r="P80" s="184" t="str">
        <f t="shared" si="12"/>
        <v>juin</v>
      </c>
      <c r="Q80" s="262">
        <f t="shared" si="10"/>
        <v>1</v>
      </c>
      <c r="R80" s="262">
        <f t="shared" si="10"/>
        <v>1</v>
      </c>
      <c r="S80" s="262">
        <f t="shared" si="10"/>
        <v>1</v>
      </c>
      <c r="T80" s="262">
        <f t="shared" si="10"/>
        <v>1</v>
      </c>
      <c r="U80" s="262">
        <f t="shared" si="10"/>
        <v>1</v>
      </c>
      <c r="V80" s="262">
        <f t="shared" si="13"/>
        <v>1</v>
      </c>
      <c r="W80" s="262">
        <f t="shared" si="14"/>
        <v>1</v>
      </c>
      <c r="X80" s="262">
        <f t="shared" si="14"/>
        <v>1</v>
      </c>
      <c r="Y80" s="262">
        <f t="shared" si="15"/>
        <v>0</v>
      </c>
      <c r="Z80" s="263" t="str">
        <f>ANATOMIE3!N79</f>
        <v>Juin</v>
      </c>
      <c r="AA80" s="263" t="str">
        <f>'PHYSIO-REP 3'!N79</f>
        <v>Juin</v>
      </c>
      <c r="AB80" s="263" t="str">
        <f>'ZOOTECHINE 3'!N79</f>
        <v>Juin</v>
      </c>
      <c r="AC80" s="263" t="str">
        <f>'PHARMACOLOGIE 3'!N79</f>
        <v>Juin</v>
      </c>
      <c r="AD80" s="263" t="str">
        <f>'MICROBIOLOGIE 3'!N79</f>
        <v>Juin</v>
      </c>
      <c r="AE80" s="263" t="str">
        <f>'PARASITOLOGIE 2'!N79</f>
        <v>Juin</v>
      </c>
      <c r="AF80" s="263" t="str">
        <f>'PHYSIO-PATH 3'!N79</f>
        <v>Juin</v>
      </c>
      <c r="AG80" s="263" t="str">
        <f>SEMIOLOGIE!N79</f>
        <v>Juin</v>
      </c>
      <c r="AH80" s="263" t="str">
        <f>'ANA-PATH 2'!N79</f>
        <v>Juin</v>
      </c>
      <c r="AI80" s="267"/>
    </row>
    <row r="81" spans="1:35" s="268" customFormat="1" ht="15.75">
      <c r="A81" s="265">
        <v>74</v>
      </c>
      <c r="B81" s="423" t="s">
        <v>119</v>
      </c>
      <c r="C81" s="423" t="s">
        <v>850</v>
      </c>
      <c r="D81" s="117">
        <f>ANATOMIE3!H81</f>
        <v>14.75</v>
      </c>
      <c r="E81" s="117">
        <f>'PHYSIO-REP 3'!H80</f>
        <v>6</v>
      </c>
      <c r="F81" s="117">
        <f>'ZOOTECHINE 3'!H80</f>
        <v>8.5</v>
      </c>
      <c r="G81" s="226">
        <f>'PHARMACOLOGIE 3'!H80</f>
        <v>10</v>
      </c>
      <c r="H81" s="226">
        <f>'MICROBIOLOGIE 3'!H80</f>
        <v>11.5</v>
      </c>
      <c r="I81" s="226">
        <f>'PARASITOLOGIE 2'!H80</f>
        <v>6.666666666666667</v>
      </c>
      <c r="J81" s="226">
        <f>'PHYSIO-PATH 3'!H80</f>
        <v>6</v>
      </c>
      <c r="K81" s="226">
        <f>SEMIOLOGIE!H80</f>
        <v>10.25</v>
      </c>
      <c r="L81" s="117">
        <f>'ANA-PATH 2'!H80</f>
        <v>3</v>
      </c>
      <c r="M81" s="124">
        <f t="shared" si="16"/>
        <v>76.666666666666657</v>
      </c>
      <c r="N81" s="117">
        <f t="shared" si="17"/>
        <v>3.0666666666666664</v>
      </c>
      <c r="O81" s="184" t="str">
        <f t="shared" si="11"/>
        <v>Ajournee</v>
      </c>
      <c r="P81" s="184" t="str">
        <f t="shared" si="12"/>
        <v>juin</v>
      </c>
      <c r="Q81" s="262">
        <f t="shared" si="10"/>
        <v>1</v>
      </c>
      <c r="R81" s="262">
        <f t="shared" si="10"/>
        <v>1</v>
      </c>
      <c r="S81" s="262">
        <f t="shared" si="10"/>
        <v>1</v>
      </c>
      <c r="T81" s="262">
        <f t="shared" si="10"/>
        <v>1</v>
      </c>
      <c r="U81" s="262">
        <f t="shared" si="10"/>
        <v>1</v>
      </c>
      <c r="V81" s="262">
        <f t="shared" si="13"/>
        <v>1</v>
      </c>
      <c r="W81" s="262">
        <f t="shared" si="14"/>
        <v>1</v>
      </c>
      <c r="X81" s="262">
        <f t="shared" si="14"/>
        <v>1</v>
      </c>
      <c r="Y81" s="262">
        <f t="shared" si="15"/>
        <v>1</v>
      </c>
      <c r="Z81" s="263" t="str">
        <f>ANATOMIE3!N80</f>
        <v>Juin</v>
      </c>
      <c r="AA81" s="263" t="str">
        <f>'PHYSIO-REP 3'!N80</f>
        <v>Juin</v>
      </c>
      <c r="AB81" s="263" t="str">
        <f>'ZOOTECHINE 3'!N80</f>
        <v>Juin</v>
      </c>
      <c r="AC81" s="263" t="str">
        <f>'PHARMACOLOGIE 3'!N80</f>
        <v>Juin</v>
      </c>
      <c r="AD81" s="263" t="str">
        <f>'MICROBIOLOGIE 3'!N80</f>
        <v>Juin</v>
      </c>
      <c r="AE81" s="263" t="str">
        <f>'PARASITOLOGIE 2'!N80</f>
        <v>Juin</v>
      </c>
      <c r="AF81" s="263" t="str">
        <f>'PHYSIO-PATH 3'!N80</f>
        <v>Juin</v>
      </c>
      <c r="AG81" s="263" t="str">
        <f>SEMIOLOGIE!N80</f>
        <v>Juin</v>
      </c>
      <c r="AH81" s="263" t="str">
        <f>'ANA-PATH 2'!N80</f>
        <v>Juin</v>
      </c>
      <c r="AI81" s="267"/>
    </row>
    <row r="82" spans="1:35" s="268" customFormat="1" ht="15.75">
      <c r="A82" s="265">
        <v>75</v>
      </c>
      <c r="B82" s="424" t="s">
        <v>119</v>
      </c>
      <c r="C82" s="424" t="s">
        <v>72</v>
      </c>
      <c r="D82" s="117">
        <f>ANATOMIE3!H82</f>
        <v>14.75</v>
      </c>
      <c r="E82" s="117">
        <f>'PHYSIO-REP 3'!H81</f>
        <v>10.5</v>
      </c>
      <c r="F82" s="117">
        <f>'ZOOTECHINE 3'!H81</f>
        <v>10</v>
      </c>
      <c r="G82" s="226">
        <f>'PHARMACOLOGIE 3'!H81</f>
        <v>9.5</v>
      </c>
      <c r="H82" s="226">
        <f>'MICROBIOLOGIE 3'!H81</f>
        <v>11.5</v>
      </c>
      <c r="I82" s="226">
        <f>'PARASITOLOGIE 2'!H81</f>
        <v>7.333333333333333</v>
      </c>
      <c r="J82" s="226">
        <f>'PHYSIO-PATH 3'!H81</f>
        <v>6</v>
      </c>
      <c r="K82" s="226">
        <f>SEMIOLOGIE!H81</f>
        <v>14.75</v>
      </c>
      <c r="L82" s="117">
        <f>'ANA-PATH 2'!H81</f>
        <v>8</v>
      </c>
      <c r="M82" s="124">
        <f t="shared" si="16"/>
        <v>92.333333333333343</v>
      </c>
      <c r="N82" s="117">
        <f t="shared" si="17"/>
        <v>3.6933333333333338</v>
      </c>
      <c r="O82" s="184" t="str">
        <f t="shared" si="11"/>
        <v>Ajournee</v>
      </c>
      <c r="P82" s="184" t="str">
        <f t="shared" si="12"/>
        <v>juin</v>
      </c>
      <c r="Q82" s="262">
        <f t="shared" si="10"/>
        <v>1</v>
      </c>
      <c r="R82" s="262">
        <f t="shared" si="10"/>
        <v>1</v>
      </c>
      <c r="S82" s="262">
        <f t="shared" si="10"/>
        <v>1</v>
      </c>
      <c r="T82" s="262">
        <f t="shared" si="10"/>
        <v>1</v>
      </c>
      <c r="U82" s="262">
        <f t="shared" si="10"/>
        <v>1</v>
      </c>
      <c r="V82" s="262">
        <f t="shared" si="13"/>
        <v>1</v>
      </c>
      <c r="W82" s="262">
        <f t="shared" si="14"/>
        <v>1</v>
      </c>
      <c r="X82" s="262">
        <f t="shared" si="14"/>
        <v>1</v>
      </c>
      <c r="Y82" s="262">
        <f t="shared" si="15"/>
        <v>1</v>
      </c>
      <c r="Z82" s="263" t="str">
        <f>ANATOMIE3!N81</f>
        <v>Juin</v>
      </c>
      <c r="AA82" s="263" t="str">
        <f>'PHYSIO-REP 3'!N81</f>
        <v>Juin</v>
      </c>
      <c r="AB82" s="263" t="str">
        <f>'ZOOTECHINE 3'!N81</f>
        <v>Juin</v>
      </c>
      <c r="AC82" s="263" t="str">
        <f>'PHARMACOLOGIE 3'!N81</f>
        <v>Juin</v>
      </c>
      <c r="AD82" s="263" t="str">
        <f>'MICROBIOLOGIE 3'!N81</f>
        <v>Juin</v>
      </c>
      <c r="AE82" s="263" t="str">
        <f>'PARASITOLOGIE 2'!N81</f>
        <v>Juin</v>
      </c>
      <c r="AF82" s="263" t="str">
        <f>'PHYSIO-PATH 3'!N81</f>
        <v>Juin</v>
      </c>
      <c r="AG82" s="263" t="str">
        <f>SEMIOLOGIE!N81</f>
        <v>Juin</v>
      </c>
      <c r="AH82" s="263" t="str">
        <f>'ANA-PATH 2'!N81</f>
        <v>Juin</v>
      </c>
      <c r="AI82" s="267"/>
    </row>
    <row r="83" spans="1:35" s="268" customFormat="1" ht="15.75">
      <c r="A83" s="265">
        <v>76</v>
      </c>
      <c r="B83" s="424" t="s">
        <v>119</v>
      </c>
      <c r="C83" s="424" t="s">
        <v>851</v>
      </c>
      <c r="D83" s="117">
        <f>ANATOMIE3!H83</f>
        <v>15.25</v>
      </c>
      <c r="E83" s="117">
        <f>'PHYSIO-REP 3'!H82</f>
        <v>10.5</v>
      </c>
      <c r="F83" s="117">
        <f>'ZOOTECHINE 3'!H82</f>
        <v>12</v>
      </c>
      <c r="G83" s="226">
        <f>'PHARMACOLOGIE 3'!H82</f>
        <v>8</v>
      </c>
      <c r="H83" s="226">
        <f>'MICROBIOLOGIE 3'!H82</f>
        <v>12.75</v>
      </c>
      <c r="I83" s="226">
        <f>'PARASITOLOGIE 2'!H82</f>
        <v>8</v>
      </c>
      <c r="J83" s="226">
        <f>'PHYSIO-PATH 3'!H82</f>
        <v>10.5</v>
      </c>
      <c r="K83" s="226">
        <f>SEMIOLOGIE!H82</f>
        <v>12</v>
      </c>
      <c r="L83" s="117">
        <f>'ANA-PATH 2'!H82</f>
        <v>9</v>
      </c>
      <c r="M83" s="124">
        <f t="shared" si="16"/>
        <v>98</v>
      </c>
      <c r="N83" s="117">
        <f t="shared" si="17"/>
        <v>3.92</v>
      </c>
      <c r="O83" s="184" t="str">
        <f t="shared" si="11"/>
        <v>Ajournee</v>
      </c>
      <c r="P83" s="184" t="str">
        <f t="shared" si="12"/>
        <v>juin</v>
      </c>
      <c r="Q83" s="262">
        <f t="shared" si="10"/>
        <v>0</v>
      </c>
      <c r="R83" s="262">
        <f t="shared" si="10"/>
        <v>1</v>
      </c>
      <c r="S83" s="262">
        <f t="shared" si="10"/>
        <v>1</v>
      </c>
      <c r="T83" s="262">
        <f t="shared" si="10"/>
        <v>1</v>
      </c>
      <c r="U83" s="262">
        <f t="shared" si="10"/>
        <v>1</v>
      </c>
      <c r="V83" s="262">
        <f t="shared" si="13"/>
        <v>1</v>
      </c>
      <c r="W83" s="262">
        <f t="shared" si="14"/>
        <v>1</v>
      </c>
      <c r="X83" s="262">
        <f t="shared" si="14"/>
        <v>1</v>
      </c>
      <c r="Y83" s="262">
        <f t="shared" si="15"/>
        <v>1</v>
      </c>
      <c r="Z83" s="263" t="str">
        <f>ANATOMIE3!N82</f>
        <v>Juin</v>
      </c>
      <c r="AA83" s="263" t="str">
        <f>'PHYSIO-REP 3'!N82</f>
        <v>Juin</v>
      </c>
      <c r="AB83" s="263" t="str">
        <f>'ZOOTECHINE 3'!N82</f>
        <v>Juin</v>
      </c>
      <c r="AC83" s="263" t="str">
        <f>'PHARMACOLOGIE 3'!N82</f>
        <v>Juin</v>
      </c>
      <c r="AD83" s="263" t="str">
        <f>'MICROBIOLOGIE 3'!N82</f>
        <v>Juin</v>
      </c>
      <c r="AE83" s="263" t="str">
        <f>'PARASITOLOGIE 2'!N82</f>
        <v>Juin</v>
      </c>
      <c r="AF83" s="263" t="str">
        <f>'PHYSIO-PATH 3'!N82</f>
        <v>Juin</v>
      </c>
      <c r="AG83" s="263" t="str">
        <f>SEMIOLOGIE!N82</f>
        <v>Juin</v>
      </c>
      <c r="AH83" s="263" t="str">
        <f>'ANA-PATH 2'!N82</f>
        <v>Juin</v>
      </c>
      <c r="AI83" s="267"/>
    </row>
    <row r="84" spans="1:35" s="268" customFormat="1" ht="15.75">
      <c r="A84" s="265">
        <v>77</v>
      </c>
      <c r="B84" s="417" t="s">
        <v>121</v>
      </c>
      <c r="C84" s="417" t="s">
        <v>852</v>
      </c>
      <c r="D84" s="117">
        <f>ANATOMIE3!H84</f>
        <v>8.75</v>
      </c>
      <c r="E84" s="117">
        <f>'PHYSIO-REP 3'!H83</f>
        <v>10.5</v>
      </c>
      <c r="F84" s="117">
        <f>'ZOOTECHINE 3'!H83</f>
        <v>9.25</v>
      </c>
      <c r="G84" s="226">
        <f>'PHARMACOLOGIE 3'!H83</f>
        <v>8</v>
      </c>
      <c r="H84" s="226">
        <f>'MICROBIOLOGIE 3'!H83</f>
        <v>9</v>
      </c>
      <c r="I84" s="226">
        <f>'PARASITOLOGIE 2'!H83</f>
        <v>10</v>
      </c>
      <c r="J84" s="226">
        <f>'PHYSIO-PATH 3'!H83</f>
        <v>6</v>
      </c>
      <c r="K84" s="226">
        <f>SEMIOLOGIE!H83</f>
        <v>13.25</v>
      </c>
      <c r="L84" s="117">
        <f>'ANA-PATH 2'!H83</f>
        <v>6.666666666666667</v>
      </c>
      <c r="M84" s="124">
        <f t="shared" si="16"/>
        <v>81.416666666666671</v>
      </c>
      <c r="N84" s="117">
        <f t="shared" si="17"/>
        <v>3.2566666666666668</v>
      </c>
      <c r="O84" s="184" t="str">
        <f t="shared" si="11"/>
        <v>Ajournee</v>
      </c>
      <c r="P84" s="184" t="str">
        <f t="shared" si="12"/>
        <v>juin</v>
      </c>
      <c r="Q84" s="262">
        <f t="shared" si="10"/>
        <v>1</v>
      </c>
      <c r="R84" s="262">
        <f t="shared" si="10"/>
        <v>1</v>
      </c>
      <c r="S84" s="262">
        <f t="shared" si="10"/>
        <v>1</v>
      </c>
      <c r="T84" s="262">
        <f t="shared" si="10"/>
        <v>1</v>
      </c>
      <c r="U84" s="262">
        <f t="shared" si="10"/>
        <v>1</v>
      </c>
      <c r="V84" s="262">
        <f t="shared" si="13"/>
        <v>0</v>
      </c>
      <c r="W84" s="262">
        <f t="shared" si="14"/>
        <v>1</v>
      </c>
      <c r="X84" s="262">
        <f t="shared" si="14"/>
        <v>1</v>
      </c>
      <c r="Y84" s="262">
        <f t="shared" si="15"/>
        <v>1</v>
      </c>
      <c r="Z84" s="263" t="str">
        <f>ANATOMIE3!N83</f>
        <v>Juin</v>
      </c>
      <c r="AA84" s="263" t="str">
        <f>'PHYSIO-REP 3'!N83</f>
        <v>Juin</v>
      </c>
      <c r="AB84" s="263" t="str">
        <f>'ZOOTECHINE 3'!N83</f>
        <v>Juin</v>
      </c>
      <c r="AC84" s="263" t="str">
        <f>'PHARMACOLOGIE 3'!N83</f>
        <v>Juin</v>
      </c>
      <c r="AD84" s="263" t="str">
        <f>'MICROBIOLOGIE 3'!N83</f>
        <v>Juin</v>
      </c>
      <c r="AE84" s="263" t="str">
        <f>'PARASITOLOGIE 2'!N83</f>
        <v>Juin</v>
      </c>
      <c r="AF84" s="263" t="str">
        <f>'PHYSIO-PATH 3'!N83</f>
        <v>Juin</v>
      </c>
      <c r="AG84" s="263" t="str">
        <f>SEMIOLOGIE!N83</f>
        <v>Juin</v>
      </c>
      <c r="AH84" s="263" t="str">
        <f>'ANA-PATH 2'!N83</f>
        <v>Juin</v>
      </c>
      <c r="AI84" s="267"/>
    </row>
    <row r="85" spans="1:35" s="268" customFormat="1" ht="15.75">
      <c r="A85" s="265">
        <v>78</v>
      </c>
      <c r="B85" s="426" t="s">
        <v>123</v>
      </c>
      <c r="C85" s="426" t="s">
        <v>707</v>
      </c>
      <c r="D85" s="117">
        <f>ANATOMIE3!H85</f>
        <v>17.75</v>
      </c>
      <c r="E85" s="117">
        <f>'PHYSIO-REP 3'!H84</f>
        <v>8.25</v>
      </c>
      <c r="F85" s="117">
        <f>'ZOOTECHINE 3'!H84</f>
        <v>11</v>
      </c>
      <c r="G85" s="226">
        <f>'PHARMACOLOGIE 3'!H84</f>
        <v>6.5</v>
      </c>
      <c r="H85" s="226">
        <f>'MICROBIOLOGIE 3'!H84</f>
        <v>6.5</v>
      </c>
      <c r="I85" s="226">
        <f>'PARASITOLOGIE 2'!H84</f>
        <v>22</v>
      </c>
      <c r="J85" s="226">
        <f>'PHYSIO-PATH 3'!H84</f>
        <v>2.5</v>
      </c>
      <c r="K85" s="226">
        <f>SEMIOLOGIE!H84</f>
        <v>39</v>
      </c>
      <c r="L85" s="117">
        <f>'ANA-PATH 2'!H84</f>
        <v>1.3333333333333333</v>
      </c>
      <c r="M85" s="124">
        <f t="shared" si="16"/>
        <v>114.83333333333333</v>
      </c>
      <c r="N85" s="117">
        <f t="shared" si="17"/>
        <v>4.5933333333333328</v>
      </c>
      <c r="O85" s="184" t="str">
        <f t="shared" si="11"/>
        <v>Ajournee</v>
      </c>
      <c r="P85" s="184" t="str">
        <f t="shared" si="12"/>
        <v>juin</v>
      </c>
      <c r="Q85" s="262">
        <f t="shared" si="10"/>
        <v>0</v>
      </c>
      <c r="R85" s="262">
        <f t="shared" si="10"/>
        <v>1</v>
      </c>
      <c r="S85" s="262">
        <f t="shared" si="10"/>
        <v>1</v>
      </c>
      <c r="T85" s="262">
        <f t="shared" si="10"/>
        <v>1</v>
      </c>
      <c r="U85" s="262">
        <f t="shared" si="10"/>
        <v>1</v>
      </c>
      <c r="V85" s="262">
        <f t="shared" si="13"/>
        <v>0</v>
      </c>
      <c r="W85" s="262">
        <f t="shared" si="14"/>
        <v>1</v>
      </c>
      <c r="X85" s="262">
        <f t="shared" si="14"/>
        <v>0</v>
      </c>
      <c r="Y85" s="262">
        <f t="shared" si="15"/>
        <v>1</v>
      </c>
      <c r="Z85" s="263" t="str">
        <f>ANATOMIE3!N84</f>
        <v>Juin</v>
      </c>
      <c r="AA85" s="263" t="str">
        <f>'PHYSIO-REP 3'!N84</f>
        <v>Juin</v>
      </c>
      <c r="AB85" s="263" t="str">
        <f>'ZOOTECHINE 3'!N84</f>
        <v>Juin</v>
      </c>
      <c r="AC85" s="263" t="str">
        <f>'PHARMACOLOGIE 3'!N84</f>
        <v>Juin</v>
      </c>
      <c r="AD85" s="263" t="str">
        <f>'MICROBIOLOGIE 3'!N84</f>
        <v>Juin</v>
      </c>
      <c r="AE85" s="263" t="str">
        <f>'PARASITOLOGIE 2'!N84</f>
        <v>Juin</v>
      </c>
      <c r="AF85" s="263" t="str">
        <f>'PHYSIO-PATH 3'!N84</f>
        <v>Juin</v>
      </c>
      <c r="AG85" s="263" t="str">
        <f>SEMIOLOGIE!N84</f>
        <v>Juin</v>
      </c>
      <c r="AH85" s="263" t="str">
        <f>'ANA-PATH 2'!N84</f>
        <v>Juin</v>
      </c>
      <c r="AI85" s="267"/>
    </row>
    <row r="86" spans="1:35" s="268" customFormat="1" ht="31.5">
      <c r="A86" s="265">
        <v>79</v>
      </c>
      <c r="B86" s="424" t="s">
        <v>124</v>
      </c>
      <c r="C86" s="424" t="s">
        <v>853</v>
      </c>
      <c r="D86" s="117">
        <f>ANATOMIE3!H86</f>
        <v>12.25</v>
      </c>
      <c r="E86" s="117">
        <f>'PHYSIO-REP 3'!H85</f>
        <v>14</v>
      </c>
      <c r="F86" s="117">
        <f>'ZOOTECHINE 3'!H85</f>
        <v>10</v>
      </c>
      <c r="G86" s="226">
        <f>'PHARMACOLOGIE 3'!H85</f>
        <v>9.5</v>
      </c>
      <c r="H86" s="226">
        <f>'MICROBIOLOGIE 3'!H85</f>
        <v>18.25</v>
      </c>
      <c r="I86" s="226">
        <f>'PARASITOLOGIE 2'!H85</f>
        <v>6</v>
      </c>
      <c r="J86" s="226">
        <f>'PHYSIO-PATH 3'!H85</f>
        <v>13</v>
      </c>
      <c r="K86" s="226">
        <f>SEMIOLOGIE!H85</f>
        <v>13.25</v>
      </c>
      <c r="L86" s="117">
        <f>'ANA-PATH 2'!H85</f>
        <v>9.6666666666666661</v>
      </c>
      <c r="M86" s="124">
        <f t="shared" si="16"/>
        <v>105.91666666666667</v>
      </c>
      <c r="N86" s="117">
        <f t="shared" si="17"/>
        <v>4.2366666666666672</v>
      </c>
      <c r="O86" s="184" t="str">
        <f t="shared" si="11"/>
        <v>Ajournee</v>
      </c>
      <c r="P86" s="184" t="str">
        <f t="shared" si="12"/>
        <v>juin</v>
      </c>
      <c r="Q86" s="262">
        <f t="shared" si="10"/>
        <v>1</v>
      </c>
      <c r="R86" s="262">
        <f t="shared" si="10"/>
        <v>1</v>
      </c>
      <c r="S86" s="262">
        <f t="shared" si="10"/>
        <v>1</v>
      </c>
      <c r="T86" s="262">
        <f t="shared" si="10"/>
        <v>1</v>
      </c>
      <c r="U86" s="262">
        <f t="shared" si="10"/>
        <v>0</v>
      </c>
      <c r="V86" s="262">
        <f t="shared" si="13"/>
        <v>1</v>
      </c>
      <c r="W86" s="262">
        <f t="shared" si="14"/>
        <v>1</v>
      </c>
      <c r="X86" s="262">
        <f t="shared" si="14"/>
        <v>1</v>
      </c>
      <c r="Y86" s="262">
        <f t="shared" si="15"/>
        <v>1</v>
      </c>
      <c r="Z86" s="263" t="str">
        <f>ANATOMIE3!N85</f>
        <v>Juin</v>
      </c>
      <c r="AA86" s="263" t="str">
        <f>'PHYSIO-REP 3'!N85</f>
        <v>Juin</v>
      </c>
      <c r="AB86" s="263" t="str">
        <f>'ZOOTECHINE 3'!N85</f>
        <v>Juin</v>
      </c>
      <c r="AC86" s="263" t="str">
        <f>'PHARMACOLOGIE 3'!N85</f>
        <v>Juin</v>
      </c>
      <c r="AD86" s="263" t="str">
        <f>'MICROBIOLOGIE 3'!N85</f>
        <v>Juin</v>
      </c>
      <c r="AE86" s="263" t="str">
        <f>'PARASITOLOGIE 2'!N85</f>
        <v>Juin</v>
      </c>
      <c r="AF86" s="263" t="str">
        <f>'PHYSIO-PATH 3'!N85</f>
        <v>Juin</v>
      </c>
      <c r="AG86" s="263" t="str">
        <f>SEMIOLOGIE!N85</f>
        <v>Juin</v>
      </c>
      <c r="AH86" s="263" t="str">
        <f>'ANA-PATH 2'!N85</f>
        <v>Juin</v>
      </c>
      <c r="AI86" s="267"/>
    </row>
    <row r="87" spans="1:35" s="268" customFormat="1" ht="15.75">
      <c r="A87" s="265">
        <v>80</v>
      </c>
      <c r="B87" s="424" t="s">
        <v>124</v>
      </c>
      <c r="C87" s="424" t="s">
        <v>125</v>
      </c>
      <c r="D87" s="117">
        <f>ANATOMIE3!H87</f>
        <v>11</v>
      </c>
      <c r="E87" s="117">
        <f>'PHYSIO-REP 3'!H86</f>
        <v>12</v>
      </c>
      <c r="F87" s="117">
        <f>'ZOOTECHINE 3'!H86</f>
        <v>8.5</v>
      </c>
      <c r="G87" s="226">
        <f>'PHARMACOLOGIE 3'!H86</f>
        <v>10.5</v>
      </c>
      <c r="H87" s="226">
        <f>'MICROBIOLOGIE 3'!H86</f>
        <v>10</v>
      </c>
      <c r="I87" s="226">
        <f>'PARASITOLOGIE 2'!H86</f>
        <v>9.3333333333333339</v>
      </c>
      <c r="J87" s="226">
        <f>'PHYSIO-PATH 3'!H86</f>
        <v>6</v>
      </c>
      <c r="K87" s="226">
        <f>SEMIOLOGIE!H86</f>
        <v>14</v>
      </c>
      <c r="L87" s="117">
        <f>'ANA-PATH 2'!H86</f>
        <v>6.333333333333333</v>
      </c>
      <c r="M87" s="124">
        <f t="shared" si="16"/>
        <v>87.666666666666671</v>
      </c>
      <c r="N87" s="117">
        <f t="shared" si="17"/>
        <v>3.5066666666666668</v>
      </c>
      <c r="O87" s="184" t="str">
        <f t="shared" si="11"/>
        <v>Ajournee</v>
      </c>
      <c r="P87" s="184" t="str">
        <f t="shared" si="12"/>
        <v>juin</v>
      </c>
      <c r="Q87" s="262">
        <f t="shared" si="10"/>
        <v>1</v>
      </c>
      <c r="R87" s="262">
        <f t="shared" si="10"/>
        <v>1</v>
      </c>
      <c r="S87" s="262">
        <f t="shared" si="10"/>
        <v>1</v>
      </c>
      <c r="T87" s="262">
        <f t="shared" si="10"/>
        <v>1</v>
      </c>
      <c r="U87" s="262">
        <f t="shared" si="10"/>
        <v>1</v>
      </c>
      <c r="V87" s="262">
        <f t="shared" si="13"/>
        <v>1</v>
      </c>
      <c r="W87" s="262">
        <f t="shared" si="14"/>
        <v>1</v>
      </c>
      <c r="X87" s="262">
        <f t="shared" si="14"/>
        <v>1</v>
      </c>
      <c r="Y87" s="262">
        <f t="shared" si="15"/>
        <v>1</v>
      </c>
      <c r="Z87" s="263" t="str">
        <f>ANATOMIE3!N86</f>
        <v>Juin</v>
      </c>
      <c r="AA87" s="263" t="str">
        <f>'PHYSIO-REP 3'!N86</f>
        <v>Juin</v>
      </c>
      <c r="AB87" s="263" t="str">
        <f>'ZOOTECHINE 3'!N86</f>
        <v>Juin</v>
      </c>
      <c r="AC87" s="263" t="str">
        <f>'PHARMACOLOGIE 3'!N86</f>
        <v>Juin</v>
      </c>
      <c r="AD87" s="263" t="str">
        <f>'MICROBIOLOGIE 3'!N86</f>
        <v>Juin</v>
      </c>
      <c r="AE87" s="263" t="str">
        <f>'PARASITOLOGIE 2'!N86</f>
        <v>Juin</v>
      </c>
      <c r="AF87" s="263" t="str">
        <f>'PHYSIO-PATH 3'!N86</f>
        <v>Juin</v>
      </c>
      <c r="AG87" s="263" t="str">
        <f>SEMIOLOGIE!N86</f>
        <v>Juin</v>
      </c>
      <c r="AH87" s="263" t="str">
        <f>'ANA-PATH 2'!N86</f>
        <v>Juin</v>
      </c>
      <c r="AI87" s="267"/>
    </row>
    <row r="88" spans="1:35" s="268" customFormat="1" ht="15.75">
      <c r="A88" s="265">
        <v>81</v>
      </c>
      <c r="B88" s="424" t="s">
        <v>126</v>
      </c>
      <c r="C88" s="424" t="s">
        <v>127</v>
      </c>
      <c r="D88" s="117">
        <f>ANATOMIE3!H88</f>
        <v>3.75</v>
      </c>
      <c r="E88" s="117">
        <f>'PHYSIO-REP 3'!H87</f>
        <v>6</v>
      </c>
      <c r="F88" s="117">
        <f>'ZOOTECHINE 3'!H87</f>
        <v>9</v>
      </c>
      <c r="G88" s="226">
        <f>'PHARMACOLOGIE 3'!H87</f>
        <v>7.25</v>
      </c>
      <c r="H88" s="226">
        <f>'MICROBIOLOGIE 3'!H87</f>
        <v>9.5</v>
      </c>
      <c r="I88" s="226">
        <f>'PARASITOLOGIE 2'!H87</f>
        <v>8</v>
      </c>
      <c r="J88" s="226">
        <f>'PHYSIO-PATH 3'!H87</f>
        <v>6</v>
      </c>
      <c r="K88" s="226">
        <f>SEMIOLOGIE!H87</f>
        <v>12.5</v>
      </c>
      <c r="L88" s="117">
        <f>'ANA-PATH 2'!H87</f>
        <v>5.333333333333333</v>
      </c>
      <c r="M88" s="124">
        <f t="shared" si="16"/>
        <v>67.333333333333329</v>
      </c>
      <c r="N88" s="117">
        <f t="shared" si="17"/>
        <v>2.6933333333333334</v>
      </c>
      <c r="O88" s="184" t="str">
        <f t="shared" si="11"/>
        <v>Ajournee</v>
      </c>
      <c r="P88" s="184" t="str">
        <f t="shared" si="12"/>
        <v>juin</v>
      </c>
      <c r="Q88" s="262">
        <f t="shared" si="10"/>
        <v>1</v>
      </c>
      <c r="R88" s="262">
        <f t="shared" si="10"/>
        <v>1</v>
      </c>
      <c r="S88" s="262">
        <f t="shared" si="10"/>
        <v>1</v>
      </c>
      <c r="T88" s="262">
        <f t="shared" si="10"/>
        <v>1</v>
      </c>
      <c r="U88" s="262">
        <f t="shared" si="10"/>
        <v>1</v>
      </c>
      <c r="V88" s="262">
        <f t="shared" si="13"/>
        <v>1</v>
      </c>
      <c r="W88" s="262">
        <f t="shared" si="14"/>
        <v>1</v>
      </c>
      <c r="X88" s="262">
        <f t="shared" si="14"/>
        <v>1</v>
      </c>
      <c r="Y88" s="262">
        <f t="shared" si="15"/>
        <v>1</v>
      </c>
      <c r="Z88" s="263" t="str">
        <f>ANATOMIE3!N87</f>
        <v>Juin</v>
      </c>
      <c r="AA88" s="263" t="str">
        <f>'PHYSIO-REP 3'!N87</f>
        <v>Juin</v>
      </c>
      <c r="AB88" s="263" t="str">
        <f>'ZOOTECHINE 3'!N87</f>
        <v>Juin</v>
      </c>
      <c r="AC88" s="263" t="str">
        <f>'PHARMACOLOGIE 3'!N87</f>
        <v>Juin</v>
      </c>
      <c r="AD88" s="263" t="str">
        <f>'MICROBIOLOGIE 3'!N87</f>
        <v>Juin</v>
      </c>
      <c r="AE88" s="263" t="str">
        <f>'PARASITOLOGIE 2'!N87</f>
        <v>Juin</v>
      </c>
      <c r="AF88" s="263" t="str">
        <f>'PHYSIO-PATH 3'!N87</f>
        <v>Juin</v>
      </c>
      <c r="AG88" s="263" t="str">
        <f>SEMIOLOGIE!N87</f>
        <v>Juin</v>
      </c>
      <c r="AH88" s="263" t="str">
        <f>'ANA-PATH 2'!N87</f>
        <v>Juin</v>
      </c>
      <c r="AI88" s="267"/>
    </row>
    <row r="89" spans="1:35" s="268" customFormat="1" ht="15.75">
      <c r="A89" s="265">
        <v>82</v>
      </c>
      <c r="B89" s="424" t="s">
        <v>128</v>
      </c>
      <c r="C89" s="424" t="s">
        <v>129</v>
      </c>
      <c r="D89" s="117">
        <f>ANATOMIE3!H89</f>
        <v>11.25</v>
      </c>
      <c r="E89" s="117">
        <f>'PHYSIO-REP 3'!H88</f>
        <v>6.75</v>
      </c>
      <c r="F89" s="117">
        <f>'ZOOTECHINE 3'!H88</f>
        <v>6.5</v>
      </c>
      <c r="G89" s="226">
        <f>'PHARMACOLOGIE 3'!H88</f>
        <v>2</v>
      </c>
      <c r="H89" s="226">
        <f>'MICROBIOLOGIE 3'!H88</f>
        <v>9</v>
      </c>
      <c r="I89" s="226">
        <f>'PARASITOLOGIE 2'!H88</f>
        <v>6.666666666666667</v>
      </c>
      <c r="J89" s="226">
        <f>'PHYSIO-PATH 3'!H88</f>
        <v>2.5</v>
      </c>
      <c r="K89" s="226">
        <f>SEMIOLOGIE!H88</f>
        <v>7.25</v>
      </c>
      <c r="L89" s="117">
        <f>'ANA-PATH 2'!H88</f>
        <v>5</v>
      </c>
      <c r="M89" s="124">
        <f t="shared" si="16"/>
        <v>56.916666666666664</v>
      </c>
      <c r="N89" s="117">
        <f t="shared" si="17"/>
        <v>2.2766666666666664</v>
      </c>
      <c r="O89" s="184" t="str">
        <f t="shared" si="11"/>
        <v>Ajournee</v>
      </c>
      <c r="P89" s="184" t="str">
        <f t="shared" si="12"/>
        <v>juin</v>
      </c>
      <c r="Q89" s="262">
        <f t="shared" si="10"/>
        <v>1</v>
      </c>
      <c r="R89" s="262">
        <f t="shared" si="10"/>
        <v>1</v>
      </c>
      <c r="S89" s="262">
        <f t="shared" si="10"/>
        <v>1</v>
      </c>
      <c r="T89" s="262">
        <f t="shared" si="10"/>
        <v>1</v>
      </c>
      <c r="U89" s="262">
        <f t="shared" si="10"/>
        <v>1</v>
      </c>
      <c r="V89" s="262">
        <f t="shared" si="13"/>
        <v>1</v>
      </c>
      <c r="W89" s="262">
        <f t="shared" si="14"/>
        <v>1</v>
      </c>
      <c r="X89" s="262">
        <f t="shared" si="14"/>
        <v>1</v>
      </c>
      <c r="Y89" s="262">
        <f t="shared" si="15"/>
        <v>1</v>
      </c>
      <c r="Z89" s="263" t="str">
        <f>ANATOMIE3!N88</f>
        <v>Juin</v>
      </c>
      <c r="AA89" s="263" t="str">
        <f>'PHYSIO-REP 3'!N88</f>
        <v>Juin</v>
      </c>
      <c r="AB89" s="263" t="str">
        <f>'ZOOTECHINE 3'!N88</f>
        <v>Juin</v>
      </c>
      <c r="AC89" s="263" t="str">
        <f>'PHARMACOLOGIE 3'!N88</f>
        <v>Juin</v>
      </c>
      <c r="AD89" s="263" t="str">
        <f>'MICROBIOLOGIE 3'!N88</f>
        <v>Juin</v>
      </c>
      <c r="AE89" s="263" t="str">
        <f>'PARASITOLOGIE 2'!N88</f>
        <v>Juin</v>
      </c>
      <c r="AF89" s="263" t="str">
        <f>'PHYSIO-PATH 3'!N88</f>
        <v>Juin</v>
      </c>
      <c r="AG89" s="263" t="str">
        <f>SEMIOLOGIE!N88</f>
        <v>Juin</v>
      </c>
      <c r="AH89" s="263" t="str">
        <f>'ANA-PATH 2'!N88</f>
        <v>Juin</v>
      </c>
      <c r="AI89" s="267"/>
    </row>
    <row r="90" spans="1:35" s="268" customFormat="1" ht="15.75">
      <c r="A90" s="265">
        <v>83</v>
      </c>
      <c r="B90" s="424" t="s">
        <v>128</v>
      </c>
      <c r="C90" s="424" t="s">
        <v>130</v>
      </c>
      <c r="D90" s="117">
        <f>ANATOMIE3!H90</f>
        <v>12.75</v>
      </c>
      <c r="E90" s="117">
        <f>'PHYSIO-REP 3'!H89</f>
        <v>12</v>
      </c>
      <c r="F90" s="117">
        <f>'ZOOTECHINE 3'!H89</f>
        <v>8</v>
      </c>
      <c r="G90" s="226">
        <f>'PHARMACOLOGIE 3'!H89</f>
        <v>13</v>
      </c>
      <c r="H90" s="226">
        <f>'MICROBIOLOGIE 3'!H89</f>
        <v>7.25</v>
      </c>
      <c r="I90" s="226">
        <f>'PARASITOLOGIE 2'!H89</f>
        <v>8.6666666666666661</v>
      </c>
      <c r="J90" s="226">
        <f>'PHYSIO-PATH 3'!H89</f>
        <v>2.5</v>
      </c>
      <c r="K90" s="226">
        <f>SEMIOLOGIE!H89</f>
        <v>13.75</v>
      </c>
      <c r="L90" s="117">
        <f>'ANA-PATH 2'!H89</f>
        <v>4.333333333333333</v>
      </c>
      <c r="M90" s="124">
        <f t="shared" si="16"/>
        <v>82.249999999999986</v>
      </c>
      <c r="N90" s="117">
        <f t="shared" si="17"/>
        <v>3.2899999999999996</v>
      </c>
      <c r="O90" s="184" t="str">
        <f t="shared" si="11"/>
        <v>Ajournee</v>
      </c>
      <c r="P90" s="184" t="str">
        <f t="shared" si="12"/>
        <v>juin</v>
      </c>
      <c r="Q90" s="262">
        <f t="shared" si="10"/>
        <v>1</v>
      </c>
      <c r="R90" s="262">
        <f t="shared" si="10"/>
        <v>1</v>
      </c>
      <c r="S90" s="262">
        <f t="shared" si="10"/>
        <v>1</v>
      </c>
      <c r="T90" s="262">
        <f t="shared" si="10"/>
        <v>1</v>
      </c>
      <c r="U90" s="262">
        <f t="shared" si="10"/>
        <v>1</v>
      </c>
      <c r="V90" s="262">
        <f t="shared" si="13"/>
        <v>1</v>
      </c>
      <c r="W90" s="262">
        <f t="shared" si="14"/>
        <v>1</v>
      </c>
      <c r="X90" s="262">
        <f t="shared" si="14"/>
        <v>1</v>
      </c>
      <c r="Y90" s="262">
        <f t="shared" si="15"/>
        <v>1</v>
      </c>
      <c r="Z90" s="263" t="str">
        <f>ANATOMIE3!N89</f>
        <v>Juin</v>
      </c>
      <c r="AA90" s="263" t="str">
        <f>'PHYSIO-REP 3'!N89</f>
        <v>Juin</v>
      </c>
      <c r="AB90" s="263" t="str">
        <f>'ZOOTECHINE 3'!N89</f>
        <v>Juin</v>
      </c>
      <c r="AC90" s="263" t="str">
        <f>'PHARMACOLOGIE 3'!N89</f>
        <v>Juin</v>
      </c>
      <c r="AD90" s="263" t="str">
        <f>'MICROBIOLOGIE 3'!N89</f>
        <v>Juin</v>
      </c>
      <c r="AE90" s="263" t="str">
        <f>'PARASITOLOGIE 2'!N89</f>
        <v>Juin</v>
      </c>
      <c r="AF90" s="263" t="str">
        <f>'PHYSIO-PATH 3'!N89</f>
        <v>Juin</v>
      </c>
      <c r="AG90" s="263" t="str">
        <f>SEMIOLOGIE!N89</f>
        <v>Juin</v>
      </c>
      <c r="AH90" s="263" t="str">
        <f>'ANA-PATH 2'!N89</f>
        <v>Juin</v>
      </c>
      <c r="AI90" s="267"/>
    </row>
    <row r="91" spans="1:35" s="268" customFormat="1" ht="15.75">
      <c r="A91" s="265">
        <v>84</v>
      </c>
      <c r="B91" s="423" t="s">
        <v>131</v>
      </c>
      <c r="C91" s="423" t="s">
        <v>841</v>
      </c>
      <c r="D91" s="117">
        <f>ANATOMIE3!H91</f>
        <v>11.25</v>
      </c>
      <c r="E91" s="117">
        <f>'PHYSIO-REP 3'!H90</f>
        <v>9</v>
      </c>
      <c r="F91" s="117">
        <f>'ZOOTECHINE 3'!H90</f>
        <v>9.5</v>
      </c>
      <c r="G91" s="226">
        <f>'PHARMACOLOGIE 3'!H90</f>
        <v>11</v>
      </c>
      <c r="H91" s="226">
        <f>'MICROBIOLOGIE 3'!H90</f>
        <v>9.5</v>
      </c>
      <c r="I91" s="226">
        <f>'PARASITOLOGIE 2'!H90</f>
        <v>2.6666666666666665</v>
      </c>
      <c r="J91" s="226">
        <f>'PHYSIO-PATH 3'!H90</f>
        <v>6</v>
      </c>
      <c r="K91" s="226">
        <f>SEMIOLOGIE!H90</f>
        <v>12.5</v>
      </c>
      <c r="L91" s="117">
        <f>'ANA-PATH 2'!H90</f>
        <v>6.666666666666667</v>
      </c>
      <c r="M91" s="124">
        <f t="shared" si="16"/>
        <v>78.083333333333329</v>
      </c>
      <c r="N91" s="117">
        <f t="shared" si="17"/>
        <v>3.1233333333333331</v>
      </c>
      <c r="O91" s="184" t="str">
        <f t="shared" si="11"/>
        <v>Ajournee</v>
      </c>
      <c r="P91" s="184" t="str">
        <f t="shared" si="12"/>
        <v>juin</v>
      </c>
      <c r="Q91" s="262">
        <f t="shared" si="10"/>
        <v>1</v>
      </c>
      <c r="R91" s="262">
        <f t="shared" si="10"/>
        <v>1</v>
      </c>
      <c r="S91" s="262">
        <f t="shared" si="10"/>
        <v>1</v>
      </c>
      <c r="T91" s="262">
        <f t="shared" si="10"/>
        <v>1</v>
      </c>
      <c r="U91" s="262">
        <f t="shared" si="10"/>
        <v>1</v>
      </c>
      <c r="V91" s="262">
        <f t="shared" si="13"/>
        <v>1</v>
      </c>
      <c r="W91" s="262">
        <f t="shared" si="14"/>
        <v>1</v>
      </c>
      <c r="X91" s="262">
        <f t="shared" si="14"/>
        <v>1</v>
      </c>
      <c r="Y91" s="262">
        <f t="shared" si="15"/>
        <v>1</v>
      </c>
      <c r="Z91" s="263" t="str">
        <f>ANATOMIE3!N90</f>
        <v>Juin</v>
      </c>
      <c r="AA91" s="263" t="str">
        <f>'PHYSIO-REP 3'!N90</f>
        <v>Juin</v>
      </c>
      <c r="AB91" s="263" t="str">
        <f>'ZOOTECHINE 3'!N90</f>
        <v>Juin</v>
      </c>
      <c r="AC91" s="263" t="str">
        <f>'PHARMACOLOGIE 3'!N90</f>
        <v>Juin</v>
      </c>
      <c r="AD91" s="263" t="str">
        <f>'MICROBIOLOGIE 3'!N90</f>
        <v>Juin</v>
      </c>
      <c r="AE91" s="263" t="str">
        <f>'PARASITOLOGIE 2'!N90</f>
        <v>Juin</v>
      </c>
      <c r="AF91" s="263" t="str">
        <f>'PHYSIO-PATH 3'!N90</f>
        <v>Juin</v>
      </c>
      <c r="AG91" s="263" t="str">
        <f>SEMIOLOGIE!N90</f>
        <v>Juin</v>
      </c>
      <c r="AH91" s="263" t="str">
        <f>'ANA-PATH 2'!N90</f>
        <v>Juin</v>
      </c>
      <c r="AI91" s="267"/>
    </row>
    <row r="92" spans="1:35" s="268" customFormat="1" ht="15.75">
      <c r="A92" s="265">
        <v>85</v>
      </c>
      <c r="B92" s="417" t="s">
        <v>854</v>
      </c>
      <c r="C92" s="417" t="s">
        <v>855</v>
      </c>
      <c r="D92" s="117">
        <f>ANATOMIE3!H92</f>
        <v>3</v>
      </c>
      <c r="E92" s="117">
        <f>'PHYSIO-REP 3'!H91</f>
        <v>9.5</v>
      </c>
      <c r="F92" s="117">
        <f>'ZOOTECHINE 3'!H91</f>
        <v>7</v>
      </c>
      <c r="G92" s="226">
        <f>'PHARMACOLOGIE 3'!H91</f>
        <v>10</v>
      </c>
      <c r="H92" s="226">
        <f>'MICROBIOLOGIE 3'!H91</f>
        <v>9.25</v>
      </c>
      <c r="I92" s="226">
        <f>'PARASITOLOGIE 2'!H91</f>
        <v>5.333333333333333</v>
      </c>
      <c r="J92" s="226">
        <f>'PHYSIO-PATH 3'!H91</f>
        <v>6</v>
      </c>
      <c r="K92" s="226">
        <f>SEMIOLOGIE!H91</f>
        <v>6.5</v>
      </c>
      <c r="L92" s="117">
        <f>'ANA-PATH 2'!H91</f>
        <v>4.333333333333333</v>
      </c>
      <c r="M92" s="124">
        <f t="shared" si="16"/>
        <v>60.916666666666671</v>
      </c>
      <c r="N92" s="117">
        <f t="shared" si="17"/>
        <v>2.436666666666667</v>
      </c>
      <c r="O92" s="184" t="str">
        <f t="shared" si="11"/>
        <v>Ajournee</v>
      </c>
      <c r="P92" s="184" t="str">
        <f t="shared" si="12"/>
        <v>juin</v>
      </c>
      <c r="Q92" s="262">
        <f t="shared" si="10"/>
        <v>1</v>
      </c>
      <c r="R92" s="262">
        <f t="shared" si="10"/>
        <v>1</v>
      </c>
      <c r="S92" s="262">
        <f t="shared" si="10"/>
        <v>1</v>
      </c>
      <c r="T92" s="262">
        <f t="shared" si="10"/>
        <v>1</v>
      </c>
      <c r="U92" s="262">
        <f t="shared" si="10"/>
        <v>1</v>
      </c>
      <c r="V92" s="262">
        <f t="shared" si="13"/>
        <v>1</v>
      </c>
      <c r="W92" s="262">
        <f t="shared" si="14"/>
        <v>1</v>
      </c>
      <c r="X92" s="262">
        <f t="shared" si="14"/>
        <v>1</v>
      </c>
      <c r="Y92" s="262">
        <f t="shared" si="15"/>
        <v>1</v>
      </c>
      <c r="Z92" s="263" t="str">
        <f>ANATOMIE3!N91</f>
        <v>Juin</v>
      </c>
      <c r="AA92" s="263" t="str">
        <f>'PHYSIO-REP 3'!N91</f>
        <v>Juin</v>
      </c>
      <c r="AB92" s="263" t="str">
        <f>'ZOOTECHINE 3'!N91</f>
        <v>Juin</v>
      </c>
      <c r="AC92" s="263" t="str">
        <f>'PHARMACOLOGIE 3'!N91</f>
        <v>Juin</v>
      </c>
      <c r="AD92" s="263" t="str">
        <f>'MICROBIOLOGIE 3'!N91</f>
        <v>Juin</v>
      </c>
      <c r="AE92" s="263" t="str">
        <f>'PARASITOLOGIE 2'!N91</f>
        <v>Juin</v>
      </c>
      <c r="AF92" s="263" t="str">
        <f>'PHYSIO-PATH 3'!N91</f>
        <v>Juin</v>
      </c>
      <c r="AG92" s="263" t="str">
        <f>SEMIOLOGIE!N91</f>
        <v>Juin</v>
      </c>
      <c r="AH92" s="263" t="str">
        <f>'ANA-PATH 2'!N91</f>
        <v>Juin</v>
      </c>
      <c r="AI92" s="267"/>
    </row>
    <row r="93" spans="1:35" s="268" customFormat="1" ht="15.75">
      <c r="A93" s="265">
        <v>86</v>
      </c>
      <c r="B93" s="431" t="s">
        <v>133</v>
      </c>
      <c r="C93" s="431" t="s">
        <v>148</v>
      </c>
      <c r="D93" s="117">
        <f>ANATOMIE3!H93</f>
        <v>2</v>
      </c>
      <c r="E93" s="117">
        <f>'PHYSIO-REP 3'!H92</f>
        <v>5.25</v>
      </c>
      <c r="F93" s="117">
        <f>'ZOOTECHINE 3'!H92</f>
        <v>4</v>
      </c>
      <c r="G93" s="226">
        <f>'PHARMACOLOGIE 3'!H92</f>
        <v>2</v>
      </c>
      <c r="H93" s="226">
        <f>'MICROBIOLOGIE 3'!H92</f>
        <v>30.75</v>
      </c>
      <c r="I93" s="226">
        <f>'PARASITOLOGIE 2'!H92</f>
        <v>4.666666666666667</v>
      </c>
      <c r="J93" s="226">
        <f>'PHYSIO-PATH 3'!H92</f>
        <v>1.5</v>
      </c>
      <c r="K93" s="226">
        <f>SEMIOLOGIE!H92</f>
        <v>5.75</v>
      </c>
      <c r="L93" s="117">
        <f>'ANA-PATH 2'!H92</f>
        <v>5.333333333333333</v>
      </c>
      <c r="M93" s="124">
        <f t="shared" si="16"/>
        <v>61.25</v>
      </c>
      <c r="N93" s="117">
        <f t="shared" si="17"/>
        <v>2.4500000000000002</v>
      </c>
      <c r="O93" s="184" t="str">
        <f t="shared" si="11"/>
        <v>Ajournee</v>
      </c>
      <c r="P93" s="184" t="str">
        <f t="shared" si="12"/>
        <v>juin</v>
      </c>
      <c r="Q93" s="262">
        <f t="shared" si="10"/>
        <v>1</v>
      </c>
      <c r="R93" s="262">
        <f t="shared" si="10"/>
        <v>1</v>
      </c>
      <c r="S93" s="262">
        <f t="shared" si="10"/>
        <v>1</v>
      </c>
      <c r="T93" s="262">
        <f t="shared" si="10"/>
        <v>1</v>
      </c>
      <c r="U93" s="262">
        <f t="shared" si="10"/>
        <v>0</v>
      </c>
      <c r="V93" s="262">
        <f t="shared" si="13"/>
        <v>1</v>
      </c>
      <c r="W93" s="262">
        <f t="shared" si="14"/>
        <v>1</v>
      </c>
      <c r="X93" s="262">
        <f t="shared" si="14"/>
        <v>1</v>
      </c>
      <c r="Y93" s="262">
        <f t="shared" si="15"/>
        <v>1</v>
      </c>
      <c r="Z93" s="263" t="str">
        <f>ANATOMIE3!N92</f>
        <v>Juin</v>
      </c>
      <c r="AA93" s="263" t="str">
        <f>'PHYSIO-REP 3'!N92</f>
        <v>Juin</v>
      </c>
      <c r="AB93" s="263" t="str">
        <f>'ZOOTECHINE 3'!N92</f>
        <v>Juin</v>
      </c>
      <c r="AC93" s="263" t="str">
        <f>'PHARMACOLOGIE 3'!N92</f>
        <v>Juin</v>
      </c>
      <c r="AD93" s="263" t="str">
        <f>'MICROBIOLOGIE 3'!N92</f>
        <v>Juin</v>
      </c>
      <c r="AE93" s="263" t="str">
        <f>'PARASITOLOGIE 2'!N92</f>
        <v>Juin</v>
      </c>
      <c r="AF93" s="263" t="str">
        <f>'PHYSIO-PATH 3'!N92</f>
        <v>Juin</v>
      </c>
      <c r="AG93" s="263" t="str">
        <f>SEMIOLOGIE!N92</f>
        <v>Juin</v>
      </c>
      <c r="AH93" s="263" t="str">
        <f>'ANA-PATH 2'!N92</f>
        <v>Juin</v>
      </c>
      <c r="AI93" s="267"/>
    </row>
    <row r="94" spans="1:35" s="268" customFormat="1" ht="15.75">
      <c r="A94" s="265">
        <v>87</v>
      </c>
      <c r="B94" s="423" t="s">
        <v>135</v>
      </c>
      <c r="C94" s="423" t="s">
        <v>136</v>
      </c>
      <c r="D94" s="117">
        <f>ANATOMIE3!H94</f>
        <v>15.25</v>
      </c>
      <c r="E94" s="117">
        <f>'PHYSIO-REP 3'!H93</f>
        <v>7.5</v>
      </c>
      <c r="F94" s="117">
        <f>'ZOOTECHINE 3'!H93</f>
        <v>6</v>
      </c>
      <c r="G94" s="226">
        <f>'PHARMACOLOGIE 3'!H93</f>
        <v>1.5</v>
      </c>
      <c r="H94" s="226">
        <f>'MICROBIOLOGIE 3'!H93</f>
        <v>8</v>
      </c>
      <c r="I94" s="226">
        <f>'PARASITOLOGIE 2'!H93</f>
        <v>0</v>
      </c>
      <c r="J94" s="226">
        <f>'PHYSIO-PATH 3'!H93</f>
        <v>1.5</v>
      </c>
      <c r="K94" s="226">
        <f>SEMIOLOGIE!H93</f>
        <v>5.25</v>
      </c>
      <c r="L94" s="117">
        <f>'ANA-PATH 2'!H93</f>
        <v>4.666666666666667</v>
      </c>
      <c r="M94" s="124">
        <f t="shared" si="16"/>
        <v>49.666666666666664</v>
      </c>
      <c r="N94" s="117">
        <f t="shared" si="17"/>
        <v>1.9866666666666666</v>
      </c>
      <c r="O94" s="184" t="str">
        <f t="shared" si="11"/>
        <v>Ajournee</v>
      </c>
      <c r="P94" s="184" t="str">
        <f t="shared" si="12"/>
        <v>juin</v>
      </c>
      <c r="Q94" s="262">
        <f t="shared" si="10"/>
        <v>0</v>
      </c>
      <c r="R94" s="262">
        <f t="shared" si="10"/>
        <v>1</v>
      </c>
      <c r="S94" s="262">
        <f t="shared" si="10"/>
        <v>1</v>
      </c>
      <c r="T94" s="262">
        <f t="shared" si="10"/>
        <v>1</v>
      </c>
      <c r="U94" s="262">
        <f t="shared" si="10"/>
        <v>1</v>
      </c>
      <c r="V94" s="262">
        <f t="shared" si="13"/>
        <v>1</v>
      </c>
      <c r="W94" s="262">
        <f t="shared" si="14"/>
        <v>1</v>
      </c>
      <c r="X94" s="262">
        <f t="shared" si="14"/>
        <v>1</v>
      </c>
      <c r="Y94" s="262">
        <f t="shared" si="15"/>
        <v>1</v>
      </c>
      <c r="Z94" s="263" t="str">
        <f>ANATOMIE3!N93</f>
        <v>Juin</v>
      </c>
      <c r="AA94" s="263" t="str">
        <f>'PHYSIO-REP 3'!N93</f>
        <v>Juin</v>
      </c>
      <c r="AB94" s="263" t="str">
        <f>'ZOOTECHINE 3'!N93</f>
        <v>Juin</v>
      </c>
      <c r="AC94" s="263" t="str">
        <f>'PHARMACOLOGIE 3'!N93</f>
        <v>Juin</v>
      </c>
      <c r="AD94" s="263" t="str">
        <f>'MICROBIOLOGIE 3'!N93</f>
        <v>Juin</v>
      </c>
      <c r="AE94" s="263" t="str">
        <f>'PARASITOLOGIE 2'!N93</f>
        <v>Juin</v>
      </c>
      <c r="AF94" s="263" t="str">
        <f>'PHYSIO-PATH 3'!N93</f>
        <v>Juin</v>
      </c>
      <c r="AG94" s="263" t="str">
        <f>SEMIOLOGIE!N93</f>
        <v>Juin</v>
      </c>
      <c r="AH94" s="263" t="str">
        <f>'ANA-PATH 2'!N93</f>
        <v>Juin</v>
      </c>
      <c r="AI94" s="267"/>
    </row>
    <row r="95" spans="1:35" s="268" customFormat="1" ht="15.75">
      <c r="A95" s="265">
        <v>88</v>
      </c>
      <c r="B95" s="426" t="s">
        <v>137</v>
      </c>
      <c r="C95" s="426" t="s">
        <v>138</v>
      </c>
      <c r="D95" s="117">
        <f>ANATOMIE3!H95</f>
        <v>1.25</v>
      </c>
      <c r="E95" s="117">
        <f>'PHYSIO-REP 3'!H94</f>
        <v>12.75</v>
      </c>
      <c r="F95" s="117">
        <f>'ZOOTECHINE 3'!H94</f>
        <v>12.5</v>
      </c>
      <c r="G95" s="226">
        <f>'PHARMACOLOGIE 3'!H94</f>
        <v>11</v>
      </c>
      <c r="H95" s="226">
        <f>'MICROBIOLOGIE 3'!H94</f>
        <v>10.5</v>
      </c>
      <c r="I95" s="226">
        <f>'PARASITOLOGIE 2'!H94</f>
        <v>9.3333333333333339</v>
      </c>
      <c r="J95" s="226">
        <f>'PHYSIO-PATH 3'!H94</f>
        <v>6</v>
      </c>
      <c r="K95" s="226">
        <f>SEMIOLOGIE!H94</f>
        <v>13.25</v>
      </c>
      <c r="L95" s="117">
        <f>'ANA-PATH 2'!H94</f>
        <v>7.333333333333333</v>
      </c>
      <c r="M95" s="124">
        <f t="shared" si="16"/>
        <v>83.916666666666671</v>
      </c>
      <c r="N95" s="117">
        <f t="shared" si="17"/>
        <v>3.3566666666666669</v>
      </c>
      <c r="O95" s="184" t="str">
        <f t="shared" si="11"/>
        <v>Ajournee</v>
      </c>
      <c r="P95" s="184" t="str">
        <f t="shared" si="12"/>
        <v>juin</v>
      </c>
      <c r="Q95" s="262">
        <f t="shared" si="10"/>
        <v>1</v>
      </c>
      <c r="R95" s="262">
        <f t="shared" si="10"/>
        <v>1</v>
      </c>
      <c r="S95" s="262">
        <f t="shared" si="10"/>
        <v>1</v>
      </c>
      <c r="T95" s="262">
        <f t="shared" si="10"/>
        <v>1</v>
      </c>
      <c r="U95" s="262">
        <f t="shared" si="10"/>
        <v>1</v>
      </c>
      <c r="V95" s="262">
        <f t="shared" si="13"/>
        <v>1</v>
      </c>
      <c r="W95" s="262">
        <f t="shared" si="14"/>
        <v>1</v>
      </c>
      <c r="X95" s="262">
        <f t="shared" si="14"/>
        <v>1</v>
      </c>
      <c r="Y95" s="262">
        <f t="shared" si="15"/>
        <v>1</v>
      </c>
      <c r="Z95" s="263" t="str">
        <f>ANATOMIE3!N94</f>
        <v>Juin</v>
      </c>
      <c r="AA95" s="263" t="str">
        <f>'PHYSIO-REP 3'!N94</f>
        <v>Juin</v>
      </c>
      <c r="AB95" s="263" t="str">
        <f>'ZOOTECHINE 3'!N94</f>
        <v>Juin</v>
      </c>
      <c r="AC95" s="263" t="str">
        <f>'PHARMACOLOGIE 3'!N94</f>
        <v>Juin</v>
      </c>
      <c r="AD95" s="263" t="str">
        <f>'MICROBIOLOGIE 3'!N94</f>
        <v>Juin</v>
      </c>
      <c r="AE95" s="263" t="str">
        <f>'PARASITOLOGIE 2'!N94</f>
        <v>Juin</v>
      </c>
      <c r="AF95" s="263" t="str">
        <f>'PHYSIO-PATH 3'!N94</f>
        <v>Juin</v>
      </c>
      <c r="AG95" s="263" t="str">
        <f>SEMIOLOGIE!N94</f>
        <v>Juin</v>
      </c>
      <c r="AH95" s="263" t="str">
        <f>'ANA-PATH 2'!N94</f>
        <v>Juin</v>
      </c>
      <c r="AI95" s="267"/>
    </row>
    <row r="96" spans="1:35" s="268" customFormat="1" ht="15.75">
      <c r="A96" s="265">
        <v>89</v>
      </c>
      <c r="B96" s="423" t="s">
        <v>856</v>
      </c>
      <c r="C96" s="423" t="s">
        <v>857</v>
      </c>
      <c r="D96" s="117">
        <f>ANATOMIE3!H96</f>
        <v>14.75</v>
      </c>
      <c r="E96" s="117">
        <f>'PHYSIO-REP 3'!H95</f>
        <v>6</v>
      </c>
      <c r="F96" s="117">
        <f>'ZOOTECHINE 3'!H95</f>
        <v>4.5</v>
      </c>
      <c r="G96" s="226">
        <f>'PHARMACOLOGIE 3'!H95</f>
        <v>1</v>
      </c>
      <c r="H96" s="226">
        <f>'MICROBIOLOGIE 3'!H95</f>
        <v>5</v>
      </c>
      <c r="I96" s="226">
        <f>'PARASITOLOGIE 2'!H95</f>
        <v>3.3333333333333335</v>
      </c>
      <c r="J96" s="226">
        <f>'PHYSIO-PATH 3'!H95</f>
        <v>1.5</v>
      </c>
      <c r="K96" s="226">
        <f>SEMIOLOGIE!H95</f>
        <v>3.5</v>
      </c>
      <c r="L96" s="117">
        <f>'ANA-PATH 2'!H95</f>
        <v>1.6666666666666667</v>
      </c>
      <c r="M96" s="124">
        <f t="shared" si="16"/>
        <v>41.25</v>
      </c>
      <c r="N96" s="117">
        <f t="shared" si="17"/>
        <v>1.65</v>
      </c>
      <c r="O96" s="184" t="str">
        <f t="shared" si="11"/>
        <v>Ajournee</v>
      </c>
      <c r="P96" s="184" t="str">
        <f t="shared" si="12"/>
        <v>juin</v>
      </c>
      <c r="Q96" s="262">
        <f t="shared" si="10"/>
        <v>1</v>
      </c>
      <c r="R96" s="262">
        <f t="shared" si="10"/>
        <v>1</v>
      </c>
      <c r="S96" s="262">
        <f t="shared" si="10"/>
        <v>1</v>
      </c>
      <c r="T96" s="262">
        <f t="shared" si="10"/>
        <v>1</v>
      </c>
      <c r="U96" s="262">
        <f t="shared" si="10"/>
        <v>1</v>
      </c>
      <c r="V96" s="262">
        <f t="shared" si="13"/>
        <v>1</v>
      </c>
      <c r="W96" s="262">
        <f t="shared" si="14"/>
        <v>1</v>
      </c>
      <c r="X96" s="262">
        <f t="shared" si="14"/>
        <v>1</v>
      </c>
      <c r="Y96" s="262">
        <f t="shared" si="15"/>
        <v>1</v>
      </c>
      <c r="Z96" s="263" t="str">
        <f>ANATOMIE3!N95</f>
        <v>Juin</v>
      </c>
      <c r="AA96" s="263" t="str">
        <f>'PHYSIO-REP 3'!N95</f>
        <v>Juin</v>
      </c>
      <c r="AB96" s="263" t="str">
        <f>'ZOOTECHINE 3'!N95</f>
        <v>Juin</v>
      </c>
      <c r="AC96" s="263" t="str">
        <f>'PHARMACOLOGIE 3'!N95</f>
        <v>Juin</v>
      </c>
      <c r="AD96" s="263" t="str">
        <f>'MICROBIOLOGIE 3'!N95</f>
        <v>Juin</v>
      </c>
      <c r="AE96" s="263" t="str">
        <f>'PARASITOLOGIE 2'!N95</f>
        <v>Juin</v>
      </c>
      <c r="AF96" s="263" t="str">
        <f>'PHYSIO-PATH 3'!N95</f>
        <v>Juin</v>
      </c>
      <c r="AG96" s="263" t="str">
        <f>SEMIOLOGIE!N95</f>
        <v>Juin</v>
      </c>
      <c r="AH96" s="263" t="str">
        <f>'ANA-PATH 2'!N95</f>
        <v>Juin</v>
      </c>
      <c r="AI96" s="267"/>
    </row>
    <row r="97" spans="1:35" s="268" customFormat="1" ht="15.75">
      <c r="A97" s="265">
        <v>90</v>
      </c>
      <c r="B97" s="424" t="s">
        <v>139</v>
      </c>
      <c r="C97" s="424" t="s">
        <v>671</v>
      </c>
      <c r="D97" s="117">
        <f>ANATOMIE3!H97</f>
        <v>13</v>
      </c>
      <c r="E97" s="117">
        <f>'PHYSIO-REP 3'!H96</f>
        <v>7.5</v>
      </c>
      <c r="F97" s="117">
        <f>'ZOOTECHINE 3'!H96</f>
        <v>7.75</v>
      </c>
      <c r="G97" s="226">
        <f>'PHARMACOLOGIE 3'!H96</f>
        <v>12.5</v>
      </c>
      <c r="H97" s="226">
        <f>'MICROBIOLOGIE 3'!H96</f>
        <v>7.75</v>
      </c>
      <c r="I97" s="226">
        <f>'PARASITOLOGIE 2'!H96</f>
        <v>6.666666666666667</v>
      </c>
      <c r="J97" s="226">
        <f>'PHYSIO-PATH 3'!H96</f>
        <v>11</v>
      </c>
      <c r="K97" s="226">
        <f>SEMIOLOGIE!H96</f>
        <v>12.75</v>
      </c>
      <c r="L97" s="117">
        <f>'ANA-PATH 2'!H96</f>
        <v>7</v>
      </c>
      <c r="M97" s="124">
        <f t="shared" si="16"/>
        <v>85.916666666666657</v>
      </c>
      <c r="N97" s="117">
        <f t="shared" si="17"/>
        <v>3.4366666666666661</v>
      </c>
      <c r="O97" s="184" t="str">
        <f t="shared" si="11"/>
        <v>Ajournee</v>
      </c>
      <c r="P97" s="184" t="str">
        <f t="shared" si="12"/>
        <v>juin</v>
      </c>
      <c r="Q97" s="262">
        <f t="shared" si="10"/>
        <v>1</v>
      </c>
      <c r="R97" s="262">
        <f t="shared" si="10"/>
        <v>1</v>
      </c>
      <c r="S97" s="262">
        <f t="shared" si="10"/>
        <v>1</v>
      </c>
      <c r="T97" s="262">
        <f t="shared" si="10"/>
        <v>1</v>
      </c>
      <c r="U97" s="262">
        <f t="shared" si="10"/>
        <v>1</v>
      </c>
      <c r="V97" s="262">
        <f t="shared" si="13"/>
        <v>1</v>
      </c>
      <c r="W97" s="262">
        <f t="shared" si="14"/>
        <v>1</v>
      </c>
      <c r="X97" s="262">
        <f t="shared" si="14"/>
        <v>1</v>
      </c>
      <c r="Y97" s="262">
        <f t="shared" si="15"/>
        <v>1</v>
      </c>
      <c r="Z97" s="263" t="str">
        <f>ANATOMIE3!N96</f>
        <v>Juin</v>
      </c>
      <c r="AA97" s="263" t="str">
        <f>'PHYSIO-REP 3'!N96</f>
        <v>Juin</v>
      </c>
      <c r="AB97" s="263" t="str">
        <f>'ZOOTECHINE 3'!N96</f>
        <v>Juin</v>
      </c>
      <c r="AC97" s="263" t="str">
        <f>'PHARMACOLOGIE 3'!N96</f>
        <v>Juin</v>
      </c>
      <c r="AD97" s="263" t="str">
        <f>'MICROBIOLOGIE 3'!N96</f>
        <v>Juin</v>
      </c>
      <c r="AE97" s="263" t="str">
        <f>'PARASITOLOGIE 2'!N96</f>
        <v>Juin</v>
      </c>
      <c r="AF97" s="263" t="str">
        <f>'PHYSIO-PATH 3'!N96</f>
        <v>Juin</v>
      </c>
      <c r="AG97" s="263" t="str">
        <f>SEMIOLOGIE!N96</f>
        <v>Juin</v>
      </c>
      <c r="AH97" s="263" t="str">
        <f>'ANA-PATH 2'!N96</f>
        <v>Juin</v>
      </c>
      <c r="AI97" s="267"/>
    </row>
    <row r="98" spans="1:35" s="268" customFormat="1" ht="15.75">
      <c r="A98" s="265">
        <v>91</v>
      </c>
      <c r="B98" s="426" t="s">
        <v>140</v>
      </c>
      <c r="C98" s="426" t="s">
        <v>141</v>
      </c>
      <c r="D98" s="117">
        <f>ANATOMIE3!H98</f>
        <v>12.75</v>
      </c>
      <c r="E98" s="117">
        <f>'PHYSIO-REP 3'!H97</f>
        <v>10.25</v>
      </c>
      <c r="F98" s="117">
        <f>'ZOOTECHINE 3'!H97</f>
        <v>8</v>
      </c>
      <c r="G98" s="226">
        <f>'PHARMACOLOGIE 3'!H97</f>
        <v>9</v>
      </c>
      <c r="H98" s="226">
        <f>'MICROBIOLOGIE 3'!H97</f>
        <v>7.25</v>
      </c>
      <c r="I98" s="226">
        <f>'PARASITOLOGIE 2'!H97</f>
        <v>7.333333333333333</v>
      </c>
      <c r="J98" s="226">
        <f>'PHYSIO-PATH 3'!H97</f>
        <v>4</v>
      </c>
      <c r="K98" s="226">
        <f>SEMIOLOGIE!H97</f>
        <v>7.75</v>
      </c>
      <c r="L98" s="117">
        <f>'ANA-PATH 2'!H97</f>
        <v>5.333333333333333</v>
      </c>
      <c r="M98" s="124">
        <f t="shared" si="16"/>
        <v>71.666666666666671</v>
      </c>
      <c r="N98" s="117">
        <f t="shared" si="17"/>
        <v>2.8666666666666667</v>
      </c>
      <c r="O98" s="184" t="str">
        <f t="shared" si="11"/>
        <v>Ajournee</v>
      </c>
      <c r="P98" s="184" t="str">
        <f t="shared" si="12"/>
        <v>juin</v>
      </c>
      <c r="Q98" s="262">
        <f t="shared" si="10"/>
        <v>1</v>
      </c>
      <c r="R98" s="262">
        <f t="shared" si="10"/>
        <v>1</v>
      </c>
      <c r="S98" s="262">
        <f t="shared" si="10"/>
        <v>1</v>
      </c>
      <c r="T98" s="262">
        <f t="shared" si="10"/>
        <v>1</v>
      </c>
      <c r="U98" s="262">
        <f t="shared" si="10"/>
        <v>1</v>
      </c>
      <c r="V98" s="262">
        <f t="shared" si="13"/>
        <v>1</v>
      </c>
      <c r="W98" s="262">
        <f t="shared" si="14"/>
        <v>1</v>
      </c>
      <c r="X98" s="262">
        <f t="shared" si="14"/>
        <v>1</v>
      </c>
      <c r="Y98" s="262">
        <f t="shared" si="15"/>
        <v>1</v>
      </c>
      <c r="Z98" s="263" t="str">
        <f>ANATOMIE3!N97</f>
        <v>Juin</v>
      </c>
      <c r="AA98" s="263" t="str">
        <f>'PHYSIO-REP 3'!N97</f>
        <v>Juin</v>
      </c>
      <c r="AB98" s="263" t="str">
        <f>'ZOOTECHINE 3'!N97</f>
        <v>Juin</v>
      </c>
      <c r="AC98" s="263" t="str">
        <f>'PHARMACOLOGIE 3'!N97</f>
        <v>Juin</v>
      </c>
      <c r="AD98" s="263" t="str">
        <f>'MICROBIOLOGIE 3'!N97</f>
        <v>Juin</v>
      </c>
      <c r="AE98" s="263" t="str">
        <f>'PARASITOLOGIE 2'!N97</f>
        <v>Juin</v>
      </c>
      <c r="AF98" s="263" t="str">
        <f>'PHYSIO-PATH 3'!N97</f>
        <v>Juin</v>
      </c>
      <c r="AG98" s="263" t="str">
        <f>SEMIOLOGIE!N97</f>
        <v>Juin</v>
      </c>
      <c r="AH98" s="263" t="str">
        <f>'ANA-PATH 2'!N97</f>
        <v>Juin</v>
      </c>
      <c r="AI98" s="267"/>
    </row>
    <row r="99" spans="1:35" s="268" customFormat="1" ht="15.75">
      <c r="A99" s="265">
        <v>92</v>
      </c>
      <c r="B99" s="432" t="s">
        <v>142</v>
      </c>
      <c r="C99" s="432" t="s">
        <v>172</v>
      </c>
      <c r="D99" s="117">
        <f>ANATOMIE3!H99</f>
        <v>10.25</v>
      </c>
      <c r="E99" s="117">
        <f>'PHYSIO-REP 3'!H98</f>
        <v>12.75</v>
      </c>
      <c r="F99" s="117">
        <f>'ZOOTECHINE 3'!H98</f>
        <v>9</v>
      </c>
      <c r="G99" s="226">
        <f>'PHARMACOLOGIE 3'!H98</f>
        <v>9</v>
      </c>
      <c r="H99" s="226">
        <f>'MICROBIOLOGIE 3'!H98</f>
        <v>9.5</v>
      </c>
      <c r="I99" s="226">
        <f>'PARASITOLOGIE 2'!H98</f>
        <v>6</v>
      </c>
      <c r="J99" s="226">
        <f>'PHYSIO-PATH 3'!H98</f>
        <v>7.5</v>
      </c>
      <c r="K99" s="226">
        <f>SEMIOLOGIE!H98</f>
        <v>13.25</v>
      </c>
      <c r="L99" s="117">
        <f>'ANA-PATH 2'!H98</f>
        <v>6.666666666666667</v>
      </c>
      <c r="M99" s="124">
        <f t="shared" si="16"/>
        <v>83.916666666666671</v>
      </c>
      <c r="N99" s="117">
        <f t="shared" si="17"/>
        <v>3.3566666666666669</v>
      </c>
      <c r="O99" s="184" t="str">
        <f t="shared" si="11"/>
        <v>Ajournee</v>
      </c>
      <c r="P99" s="184" t="str">
        <f t="shared" si="12"/>
        <v>juin</v>
      </c>
      <c r="Q99" s="262">
        <f t="shared" si="10"/>
        <v>1</v>
      </c>
      <c r="R99" s="262">
        <f t="shared" si="10"/>
        <v>1</v>
      </c>
      <c r="S99" s="262">
        <f t="shared" si="10"/>
        <v>1</v>
      </c>
      <c r="T99" s="262">
        <f t="shared" si="10"/>
        <v>1</v>
      </c>
      <c r="U99" s="262">
        <f t="shared" si="10"/>
        <v>1</v>
      </c>
      <c r="V99" s="262">
        <f t="shared" si="13"/>
        <v>1</v>
      </c>
      <c r="W99" s="262">
        <f t="shared" si="14"/>
        <v>1</v>
      </c>
      <c r="X99" s="262">
        <f t="shared" si="14"/>
        <v>1</v>
      </c>
      <c r="Y99" s="262">
        <f t="shared" si="15"/>
        <v>1</v>
      </c>
      <c r="Z99" s="263" t="str">
        <f>ANATOMIE3!N98</f>
        <v>Juin</v>
      </c>
      <c r="AA99" s="263" t="str">
        <f>'PHYSIO-REP 3'!N98</f>
        <v>Juin</v>
      </c>
      <c r="AB99" s="263" t="str">
        <f>'ZOOTECHINE 3'!N98</f>
        <v>Juin</v>
      </c>
      <c r="AC99" s="263" t="str">
        <f>'PHARMACOLOGIE 3'!N98</f>
        <v>Juin</v>
      </c>
      <c r="AD99" s="263" t="str">
        <f>'MICROBIOLOGIE 3'!N98</f>
        <v>Juin</v>
      </c>
      <c r="AE99" s="263" t="str">
        <f>'PARASITOLOGIE 2'!N98</f>
        <v>Juin</v>
      </c>
      <c r="AF99" s="263" t="str">
        <f>'PHYSIO-PATH 3'!N98</f>
        <v>Juin</v>
      </c>
      <c r="AG99" s="263" t="str">
        <f>SEMIOLOGIE!N98</f>
        <v>Juin</v>
      </c>
      <c r="AH99" s="263" t="str">
        <f>'ANA-PATH 2'!N98</f>
        <v>Juin</v>
      </c>
      <c r="AI99" s="267"/>
    </row>
    <row r="100" spans="1:35" s="268" customFormat="1" ht="15.75">
      <c r="A100" s="265">
        <v>93</v>
      </c>
      <c r="B100" s="423" t="s">
        <v>144</v>
      </c>
      <c r="C100" s="423" t="s">
        <v>145</v>
      </c>
      <c r="D100" s="117">
        <f>ANATOMIE3!H100</f>
        <v>3.75</v>
      </c>
      <c r="E100" s="117">
        <f>'PHYSIO-REP 3'!H99</f>
        <v>10.5</v>
      </c>
      <c r="F100" s="117">
        <f>'ZOOTECHINE 3'!H99</f>
        <v>9.25</v>
      </c>
      <c r="G100" s="226">
        <f>'PHARMACOLOGIE 3'!H99</f>
        <v>12</v>
      </c>
      <c r="H100" s="226">
        <f>'MICROBIOLOGIE 3'!H99</f>
        <v>8.5</v>
      </c>
      <c r="I100" s="226">
        <f>'PARASITOLOGIE 2'!H99</f>
        <v>6.666666666666667</v>
      </c>
      <c r="J100" s="226">
        <f>'PHYSIO-PATH 3'!H99</f>
        <v>6</v>
      </c>
      <c r="K100" s="226">
        <f>SEMIOLOGIE!H99</f>
        <v>12</v>
      </c>
      <c r="L100" s="117">
        <f>'ANA-PATH 2'!H99</f>
        <v>6.333333333333333</v>
      </c>
      <c r="M100" s="124">
        <f t="shared" si="16"/>
        <v>74.999999999999986</v>
      </c>
      <c r="N100" s="117">
        <f t="shared" si="17"/>
        <v>2.9999999999999996</v>
      </c>
      <c r="O100" s="184" t="str">
        <f t="shared" si="11"/>
        <v>Ajournee</v>
      </c>
      <c r="P100" s="184" t="str">
        <f t="shared" si="12"/>
        <v>juin</v>
      </c>
      <c r="Q100" s="262">
        <f t="shared" si="10"/>
        <v>1</v>
      </c>
      <c r="R100" s="262">
        <f t="shared" si="10"/>
        <v>1</v>
      </c>
      <c r="S100" s="262">
        <f t="shared" si="10"/>
        <v>1</v>
      </c>
      <c r="T100" s="262">
        <f t="shared" si="10"/>
        <v>1</v>
      </c>
      <c r="U100" s="262">
        <f t="shared" si="10"/>
        <v>1</v>
      </c>
      <c r="V100" s="262">
        <f t="shared" si="13"/>
        <v>1</v>
      </c>
      <c r="W100" s="262">
        <f t="shared" si="14"/>
        <v>1</v>
      </c>
      <c r="X100" s="262">
        <f t="shared" si="14"/>
        <v>1</v>
      </c>
      <c r="Y100" s="262">
        <f t="shared" si="15"/>
        <v>1</v>
      </c>
      <c r="Z100" s="263" t="str">
        <f>ANATOMIE3!N99</f>
        <v>Juin</v>
      </c>
      <c r="AA100" s="263" t="str">
        <f>'PHYSIO-REP 3'!N99</f>
        <v>Juin</v>
      </c>
      <c r="AB100" s="263" t="str">
        <f>'ZOOTECHINE 3'!N99</f>
        <v>Juin</v>
      </c>
      <c r="AC100" s="263" t="str">
        <f>'PHARMACOLOGIE 3'!N99</f>
        <v>Juin</v>
      </c>
      <c r="AD100" s="263" t="str">
        <f>'MICROBIOLOGIE 3'!N99</f>
        <v>Juin</v>
      </c>
      <c r="AE100" s="263" t="str">
        <f>'PARASITOLOGIE 2'!N99</f>
        <v>Juin</v>
      </c>
      <c r="AF100" s="263" t="str">
        <f>'PHYSIO-PATH 3'!N99</f>
        <v>Juin</v>
      </c>
      <c r="AG100" s="263" t="str">
        <f>SEMIOLOGIE!N99</f>
        <v>Juin</v>
      </c>
      <c r="AH100" s="263" t="str">
        <f>'ANA-PATH 2'!N99</f>
        <v>Juin</v>
      </c>
      <c r="AI100" s="267"/>
    </row>
    <row r="101" spans="1:35" s="268" customFormat="1" ht="15.75">
      <c r="A101" s="265">
        <v>94</v>
      </c>
      <c r="B101" s="423" t="s">
        <v>146</v>
      </c>
      <c r="C101" s="423" t="s">
        <v>147</v>
      </c>
      <c r="D101" s="117">
        <f>ANATOMIE3!H101</f>
        <v>12.75</v>
      </c>
      <c r="E101" s="117">
        <f>'PHYSIO-REP 3'!H100</f>
        <v>10.5</v>
      </c>
      <c r="F101" s="117">
        <f>'ZOOTECHINE 3'!H100</f>
        <v>5</v>
      </c>
      <c r="G101" s="226">
        <f>'PHARMACOLOGIE 3'!H100</f>
        <v>7</v>
      </c>
      <c r="H101" s="226">
        <f>'MICROBIOLOGIE 3'!H100</f>
        <v>8.25</v>
      </c>
      <c r="I101" s="226">
        <f>'PARASITOLOGIE 2'!H100</f>
        <v>2.6666666666666665</v>
      </c>
      <c r="J101" s="226">
        <f>'PHYSIO-PATH 3'!H100</f>
        <v>4</v>
      </c>
      <c r="K101" s="226">
        <f>SEMIOLOGIE!H100</f>
        <v>5.25</v>
      </c>
      <c r="L101" s="117">
        <f>'ANA-PATH 2'!H100</f>
        <v>3.3333333333333335</v>
      </c>
      <c r="M101" s="124">
        <f t="shared" si="16"/>
        <v>58.75</v>
      </c>
      <c r="N101" s="117">
        <f t="shared" si="17"/>
        <v>2.35</v>
      </c>
      <c r="O101" s="184" t="str">
        <f t="shared" si="11"/>
        <v>Ajournee</v>
      </c>
      <c r="P101" s="184" t="str">
        <f t="shared" si="12"/>
        <v>juin</v>
      </c>
      <c r="Q101" s="262">
        <f t="shared" si="10"/>
        <v>1</v>
      </c>
      <c r="R101" s="262">
        <f t="shared" si="10"/>
        <v>1</v>
      </c>
      <c r="S101" s="262">
        <f t="shared" si="10"/>
        <v>1</v>
      </c>
      <c r="T101" s="262">
        <f t="shared" si="10"/>
        <v>1</v>
      </c>
      <c r="U101" s="262">
        <f t="shared" si="10"/>
        <v>1</v>
      </c>
      <c r="V101" s="262">
        <f t="shared" si="13"/>
        <v>1</v>
      </c>
      <c r="W101" s="262">
        <f t="shared" si="14"/>
        <v>1</v>
      </c>
      <c r="X101" s="262">
        <f t="shared" si="14"/>
        <v>1</v>
      </c>
      <c r="Y101" s="262">
        <f t="shared" si="15"/>
        <v>1</v>
      </c>
      <c r="Z101" s="263" t="str">
        <f>ANATOMIE3!N100</f>
        <v>Juin</v>
      </c>
      <c r="AA101" s="263" t="str">
        <f>'PHYSIO-REP 3'!N100</f>
        <v>Juin</v>
      </c>
      <c r="AB101" s="263" t="str">
        <f>'ZOOTECHINE 3'!N100</f>
        <v>Juin</v>
      </c>
      <c r="AC101" s="263" t="str">
        <f>'PHARMACOLOGIE 3'!N100</f>
        <v>Juin</v>
      </c>
      <c r="AD101" s="263" t="str">
        <f>'MICROBIOLOGIE 3'!N100</f>
        <v>Juin</v>
      </c>
      <c r="AE101" s="263" t="str">
        <f>'PARASITOLOGIE 2'!N100</f>
        <v>Juin</v>
      </c>
      <c r="AF101" s="263" t="str">
        <f>'PHYSIO-PATH 3'!N100</f>
        <v>Juin</v>
      </c>
      <c r="AG101" s="263" t="str">
        <f>SEMIOLOGIE!N100</f>
        <v>Juin</v>
      </c>
      <c r="AH101" s="263" t="str">
        <f>'ANA-PATH 2'!N100</f>
        <v>Juin</v>
      </c>
      <c r="AI101" s="267"/>
    </row>
    <row r="102" spans="1:35" s="268" customFormat="1" ht="15.75">
      <c r="A102" s="265">
        <v>95</v>
      </c>
      <c r="B102" s="424" t="s">
        <v>146</v>
      </c>
      <c r="C102" s="424" t="s">
        <v>148</v>
      </c>
      <c r="D102" s="117">
        <f>ANATOMIE3!H102</f>
        <v>16.75</v>
      </c>
      <c r="E102" s="117">
        <f>'PHYSIO-REP 3'!H101</f>
        <v>11</v>
      </c>
      <c r="F102" s="117">
        <f>'ZOOTECHINE 3'!H101</f>
        <v>11</v>
      </c>
      <c r="G102" s="226">
        <f>'PHARMACOLOGIE 3'!H101</f>
        <v>11</v>
      </c>
      <c r="H102" s="226">
        <f>'MICROBIOLOGIE 3'!H101</f>
        <v>8.5</v>
      </c>
      <c r="I102" s="226">
        <f>'PARASITOLOGIE 2'!H101</f>
        <v>8</v>
      </c>
      <c r="J102" s="226">
        <f>'PHYSIO-PATH 3'!H101</f>
        <v>10</v>
      </c>
      <c r="K102" s="226">
        <f>SEMIOLOGIE!H101</f>
        <v>15.25</v>
      </c>
      <c r="L102" s="117">
        <f>'ANA-PATH 2'!H101</f>
        <v>8</v>
      </c>
      <c r="M102" s="124">
        <f t="shared" si="16"/>
        <v>99.5</v>
      </c>
      <c r="N102" s="117">
        <f t="shared" si="17"/>
        <v>3.98</v>
      </c>
      <c r="O102" s="184" t="str">
        <f t="shared" si="11"/>
        <v>Ajournee</v>
      </c>
      <c r="P102" s="184" t="str">
        <f t="shared" si="12"/>
        <v>juin</v>
      </c>
      <c r="Q102" s="262">
        <f t="shared" si="10"/>
        <v>0</v>
      </c>
      <c r="R102" s="262">
        <f t="shared" si="10"/>
        <v>1</v>
      </c>
      <c r="S102" s="262">
        <f t="shared" si="10"/>
        <v>1</v>
      </c>
      <c r="T102" s="262">
        <f t="shared" si="10"/>
        <v>1</v>
      </c>
      <c r="U102" s="262">
        <f t="shared" si="10"/>
        <v>1</v>
      </c>
      <c r="V102" s="262">
        <f t="shared" si="13"/>
        <v>1</v>
      </c>
      <c r="W102" s="262">
        <f t="shared" si="14"/>
        <v>1</v>
      </c>
      <c r="X102" s="262">
        <f t="shared" si="14"/>
        <v>0</v>
      </c>
      <c r="Y102" s="262">
        <f t="shared" si="15"/>
        <v>1</v>
      </c>
      <c r="Z102" s="263" t="str">
        <f>ANATOMIE3!N101</f>
        <v>Juin</v>
      </c>
      <c r="AA102" s="263" t="str">
        <f>'PHYSIO-REP 3'!N101</f>
        <v>Juin</v>
      </c>
      <c r="AB102" s="263" t="str">
        <f>'ZOOTECHINE 3'!N101</f>
        <v>Juin</v>
      </c>
      <c r="AC102" s="263" t="str">
        <f>'PHARMACOLOGIE 3'!N101</f>
        <v>Juin</v>
      </c>
      <c r="AD102" s="263" t="str">
        <f>'MICROBIOLOGIE 3'!N101</f>
        <v>Juin</v>
      </c>
      <c r="AE102" s="263" t="str">
        <f>'PARASITOLOGIE 2'!N101</f>
        <v>Juin</v>
      </c>
      <c r="AF102" s="263" t="str">
        <f>'PHYSIO-PATH 3'!N101</f>
        <v>Juin</v>
      </c>
      <c r="AG102" s="263" t="str">
        <f>SEMIOLOGIE!N101</f>
        <v>Juin</v>
      </c>
      <c r="AH102" s="263" t="str">
        <f>'ANA-PATH 2'!N101</f>
        <v>Juin</v>
      </c>
      <c r="AI102" s="267"/>
    </row>
    <row r="103" spans="1:35" s="268" customFormat="1" ht="15.75">
      <c r="A103" s="265">
        <v>96</v>
      </c>
      <c r="B103" s="417" t="s">
        <v>149</v>
      </c>
      <c r="C103" s="417" t="s">
        <v>858</v>
      </c>
      <c r="D103" s="117">
        <f>ANATOMIE3!H103</f>
        <v>1.75</v>
      </c>
      <c r="E103" s="117">
        <f>'PHYSIO-REP 3'!H102</f>
        <v>9</v>
      </c>
      <c r="F103" s="117">
        <f>'ZOOTECHINE 3'!H102</f>
        <v>7</v>
      </c>
      <c r="G103" s="226">
        <f>'PHARMACOLOGIE 3'!H102</f>
        <v>9.5</v>
      </c>
      <c r="H103" s="226">
        <f>'MICROBIOLOGIE 3'!H102</f>
        <v>7.75</v>
      </c>
      <c r="I103" s="226">
        <f>'PARASITOLOGIE 2'!H102</f>
        <v>6.666666666666667</v>
      </c>
      <c r="J103" s="226">
        <f>'PHYSIO-PATH 3'!H102</f>
        <v>2.5</v>
      </c>
      <c r="K103" s="226">
        <f>SEMIOLOGIE!H102</f>
        <v>15.75</v>
      </c>
      <c r="L103" s="117">
        <f>'ANA-PATH 2'!H102</f>
        <v>6</v>
      </c>
      <c r="M103" s="124">
        <f t="shared" si="16"/>
        <v>65.916666666666657</v>
      </c>
      <c r="N103" s="117">
        <f t="shared" si="17"/>
        <v>2.6366666666666663</v>
      </c>
      <c r="O103" s="184" t="str">
        <f t="shared" si="11"/>
        <v>Ajournee</v>
      </c>
      <c r="P103" s="184" t="str">
        <f t="shared" si="12"/>
        <v>juin</v>
      </c>
      <c r="Q103" s="262">
        <f t="shared" si="10"/>
        <v>1</v>
      </c>
      <c r="R103" s="262">
        <f t="shared" si="10"/>
        <v>1</v>
      </c>
      <c r="S103" s="262">
        <f t="shared" si="10"/>
        <v>1</v>
      </c>
      <c r="T103" s="262">
        <f t="shared" si="10"/>
        <v>1</v>
      </c>
      <c r="U103" s="262">
        <f t="shared" si="10"/>
        <v>1</v>
      </c>
      <c r="V103" s="262">
        <f t="shared" si="13"/>
        <v>1</v>
      </c>
      <c r="W103" s="262">
        <f t="shared" si="14"/>
        <v>1</v>
      </c>
      <c r="X103" s="262">
        <f t="shared" si="14"/>
        <v>0</v>
      </c>
      <c r="Y103" s="262">
        <f t="shared" si="15"/>
        <v>1</v>
      </c>
      <c r="Z103" s="263" t="str">
        <f>ANATOMIE3!N102</f>
        <v>Juin</v>
      </c>
      <c r="AA103" s="263" t="str">
        <f>'PHYSIO-REP 3'!N102</f>
        <v>Juin</v>
      </c>
      <c r="AB103" s="263" t="str">
        <f>'ZOOTECHINE 3'!N102</f>
        <v>Juin</v>
      </c>
      <c r="AC103" s="263" t="str">
        <f>'PHARMACOLOGIE 3'!N102</f>
        <v>Juin</v>
      </c>
      <c r="AD103" s="263" t="str">
        <f>'MICROBIOLOGIE 3'!N102</f>
        <v>Juin</v>
      </c>
      <c r="AE103" s="263" t="str">
        <f>'PARASITOLOGIE 2'!N102</f>
        <v>Juin</v>
      </c>
      <c r="AF103" s="263" t="str">
        <f>'PHYSIO-PATH 3'!N102</f>
        <v>Juin</v>
      </c>
      <c r="AG103" s="263" t="str">
        <f>SEMIOLOGIE!N102</f>
        <v>Juin</v>
      </c>
      <c r="AH103" s="263" t="str">
        <f>'ANA-PATH 2'!N102</f>
        <v>Juin</v>
      </c>
      <c r="AI103" s="267"/>
    </row>
    <row r="104" spans="1:35" s="268" customFormat="1" ht="15.75">
      <c r="A104" s="265">
        <v>97</v>
      </c>
      <c r="B104" s="424" t="s">
        <v>150</v>
      </c>
      <c r="C104" s="424" t="s">
        <v>151</v>
      </c>
      <c r="D104" s="117">
        <f>ANATOMIE3!H104</f>
        <v>11</v>
      </c>
      <c r="E104" s="117">
        <f>'PHYSIO-REP 3'!H103</f>
        <v>4.5</v>
      </c>
      <c r="F104" s="117">
        <f>'ZOOTECHINE 3'!H103</f>
        <v>1</v>
      </c>
      <c r="G104" s="226">
        <f>'PHARMACOLOGIE 3'!H103</f>
        <v>0.5</v>
      </c>
      <c r="H104" s="226">
        <f>'MICROBIOLOGIE 3'!H103</f>
        <v>30</v>
      </c>
      <c r="I104" s="226">
        <f>'PARASITOLOGIE 2'!H103</f>
        <v>4.666666666666667</v>
      </c>
      <c r="J104" s="226">
        <f>'PHYSIO-PATH 3'!H103</f>
        <v>2.5</v>
      </c>
      <c r="K104" s="226">
        <f>SEMIOLOGIE!H103</f>
        <v>3.5</v>
      </c>
      <c r="L104" s="117">
        <f>'ANA-PATH 2'!H103</f>
        <v>2</v>
      </c>
      <c r="M104" s="124">
        <f t="shared" si="16"/>
        <v>59.666666666666664</v>
      </c>
      <c r="N104" s="117">
        <f t="shared" si="17"/>
        <v>2.3866666666666667</v>
      </c>
      <c r="O104" s="184" t="str">
        <f t="shared" si="11"/>
        <v>Ajournee</v>
      </c>
      <c r="P104" s="184" t="str">
        <f t="shared" si="12"/>
        <v>juin</v>
      </c>
      <c r="Q104" s="262">
        <f t="shared" si="10"/>
        <v>1</v>
      </c>
      <c r="R104" s="262">
        <f t="shared" si="10"/>
        <v>1</v>
      </c>
      <c r="S104" s="262">
        <f t="shared" si="10"/>
        <v>1</v>
      </c>
      <c r="T104" s="262">
        <f t="shared" si="10"/>
        <v>1</v>
      </c>
      <c r="U104" s="262">
        <f t="shared" si="10"/>
        <v>0</v>
      </c>
      <c r="V104" s="262">
        <f t="shared" si="13"/>
        <v>1</v>
      </c>
      <c r="W104" s="262">
        <f t="shared" si="14"/>
        <v>1</v>
      </c>
      <c r="X104" s="262">
        <f t="shared" si="14"/>
        <v>1</v>
      </c>
      <c r="Y104" s="262">
        <f t="shared" si="15"/>
        <v>1</v>
      </c>
      <c r="Z104" s="263" t="str">
        <f>ANATOMIE3!N103</f>
        <v>Juin</v>
      </c>
      <c r="AA104" s="263" t="str">
        <f>'PHYSIO-REP 3'!N103</f>
        <v>Juin</v>
      </c>
      <c r="AB104" s="263" t="str">
        <f>'ZOOTECHINE 3'!N103</f>
        <v>Juin</v>
      </c>
      <c r="AC104" s="263" t="str">
        <f>'PHARMACOLOGIE 3'!N103</f>
        <v>Juin</v>
      </c>
      <c r="AD104" s="263" t="str">
        <f>'MICROBIOLOGIE 3'!N103</f>
        <v>Juin</v>
      </c>
      <c r="AE104" s="263" t="str">
        <f>'PARASITOLOGIE 2'!N103</f>
        <v>Juin</v>
      </c>
      <c r="AF104" s="263" t="str">
        <f>'PHYSIO-PATH 3'!N103</f>
        <v>Juin</v>
      </c>
      <c r="AG104" s="263" t="str">
        <f>SEMIOLOGIE!N103</f>
        <v>Juin</v>
      </c>
      <c r="AH104" s="263" t="str">
        <f>'ANA-PATH 2'!N103</f>
        <v>Juin</v>
      </c>
      <c r="AI104" s="267"/>
    </row>
    <row r="105" spans="1:35" s="268" customFormat="1" ht="15.75">
      <c r="A105" s="265">
        <v>98</v>
      </c>
      <c r="B105" s="424" t="s">
        <v>152</v>
      </c>
      <c r="C105" s="424" t="s">
        <v>67</v>
      </c>
      <c r="D105" s="117">
        <f>ANATOMIE3!H105</f>
        <v>16.5</v>
      </c>
      <c r="E105" s="117">
        <f>'PHYSIO-REP 3'!H104</f>
        <v>8.25</v>
      </c>
      <c r="F105" s="117">
        <f>'ZOOTECHINE 3'!H104</f>
        <v>9</v>
      </c>
      <c r="G105" s="226">
        <f>'PHARMACOLOGIE 3'!H104</f>
        <v>6</v>
      </c>
      <c r="H105" s="226">
        <f>'MICROBIOLOGIE 3'!H104</f>
        <v>8.25</v>
      </c>
      <c r="I105" s="226">
        <f>'PARASITOLOGIE 2'!H104</f>
        <v>7.333333333333333</v>
      </c>
      <c r="J105" s="226">
        <f>'PHYSIO-PATH 3'!H104</f>
        <v>1.5</v>
      </c>
      <c r="K105" s="226">
        <f>SEMIOLOGIE!H104</f>
        <v>13</v>
      </c>
      <c r="L105" s="117">
        <f>'ANA-PATH 2'!H104</f>
        <v>5</v>
      </c>
      <c r="M105" s="124">
        <f t="shared" si="16"/>
        <v>74.833333333333343</v>
      </c>
      <c r="N105" s="117">
        <f t="shared" si="17"/>
        <v>2.9933333333333336</v>
      </c>
      <c r="O105" s="184" t="str">
        <f t="shared" si="11"/>
        <v>Ajournee</v>
      </c>
      <c r="P105" s="184" t="str">
        <f t="shared" si="12"/>
        <v>juin</v>
      </c>
      <c r="Q105" s="262">
        <f t="shared" si="10"/>
        <v>0</v>
      </c>
      <c r="R105" s="262">
        <f t="shared" si="10"/>
        <v>1</v>
      </c>
      <c r="S105" s="262">
        <f t="shared" si="10"/>
        <v>1</v>
      </c>
      <c r="T105" s="262">
        <f t="shared" si="10"/>
        <v>1</v>
      </c>
      <c r="U105" s="262">
        <f t="shared" si="10"/>
        <v>1</v>
      </c>
      <c r="V105" s="262">
        <f t="shared" si="13"/>
        <v>1</v>
      </c>
      <c r="W105" s="262">
        <f t="shared" si="14"/>
        <v>1</v>
      </c>
      <c r="X105" s="262">
        <f t="shared" si="14"/>
        <v>1</v>
      </c>
      <c r="Y105" s="262">
        <f t="shared" si="15"/>
        <v>1</v>
      </c>
      <c r="Z105" s="263" t="str">
        <f>ANATOMIE3!N104</f>
        <v>Juin</v>
      </c>
      <c r="AA105" s="263" t="str">
        <f>'PHYSIO-REP 3'!N104</f>
        <v>Juin</v>
      </c>
      <c r="AB105" s="263" t="str">
        <f>'ZOOTECHINE 3'!N104</f>
        <v>Juin</v>
      </c>
      <c r="AC105" s="263" t="str">
        <f>'PHARMACOLOGIE 3'!N104</f>
        <v>Juin</v>
      </c>
      <c r="AD105" s="263" t="str">
        <f>'MICROBIOLOGIE 3'!N104</f>
        <v>Juin</v>
      </c>
      <c r="AE105" s="263" t="str">
        <f>'PARASITOLOGIE 2'!N104</f>
        <v>Juin</v>
      </c>
      <c r="AF105" s="263" t="str">
        <f>'PHYSIO-PATH 3'!N104</f>
        <v>Juin</v>
      </c>
      <c r="AG105" s="263" t="str">
        <f>SEMIOLOGIE!N104</f>
        <v>Juin</v>
      </c>
      <c r="AH105" s="263" t="str">
        <f>'ANA-PATH 2'!N104</f>
        <v>Juin</v>
      </c>
      <c r="AI105" s="267"/>
    </row>
    <row r="106" spans="1:35" s="268" customFormat="1" ht="15.75">
      <c r="A106" s="265">
        <v>99</v>
      </c>
      <c r="B106" s="426" t="s">
        <v>153</v>
      </c>
      <c r="C106" s="426" t="s">
        <v>154</v>
      </c>
      <c r="D106" s="117">
        <f>ANATOMIE3!H106</f>
        <v>14.5</v>
      </c>
      <c r="E106" s="117">
        <f>'PHYSIO-REP 3'!H105</f>
        <v>11.25</v>
      </c>
      <c r="F106" s="117">
        <f>'ZOOTECHINE 3'!H105</f>
        <v>9.25</v>
      </c>
      <c r="G106" s="226">
        <f>'PHARMACOLOGIE 3'!H105</f>
        <v>12.5</v>
      </c>
      <c r="H106" s="226">
        <f>'MICROBIOLOGIE 3'!H105</f>
        <v>10</v>
      </c>
      <c r="I106" s="226">
        <f>'PARASITOLOGIE 2'!H105</f>
        <v>8</v>
      </c>
      <c r="J106" s="226">
        <f>'PHYSIO-PATH 3'!H105</f>
        <v>3.5</v>
      </c>
      <c r="K106" s="226">
        <f>SEMIOLOGIE!H105</f>
        <v>11</v>
      </c>
      <c r="L106" s="117">
        <f>'ANA-PATH 2'!H105</f>
        <v>9</v>
      </c>
      <c r="M106" s="124">
        <f t="shared" si="16"/>
        <v>89</v>
      </c>
      <c r="N106" s="117">
        <f t="shared" si="17"/>
        <v>3.56</v>
      </c>
      <c r="O106" s="184" t="str">
        <f t="shared" si="11"/>
        <v>Ajournee</v>
      </c>
      <c r="P106" s="184" t="str">
        <f t="shared" si="12"/>
        <v>juin</v>
      </c>
      <c r="Q106" s="262">
        <f t="shared" si="10"/>
        <v>1</v>
      </c>
      <c r="R106" s="262">
        <f t="shared" si="10"/>
        <v>1</v>
      </c>
      <c r="S106" s="262">
        <f t="shared" si="10"/>
        <v>1</v>
      </c>
      <c r="T106" s="262">
        <f t="shared" si="10"/>
        <v>1</v>
      </c>
      <c r="U106" s="262">
        <f t="shared" si="10"/>
        <v>1</v>
      </c>
      <c r="V106" s="262">
        <f t="shared" si="13"/>
        <v>1</v>
      </c>
      <c r="W106" s="262">
        <f t="shared" si="14"/>
        <v>1</v>
      </c>
      <c r="X106" s="262">
        <f t="shared" si="14"/>
        <v>1</v>
      </c>
      <c r="Y106" s="262">
        <f t="shared" si="15"/>
        <v>1</v>
      </c>
      <c r="Z106" s="263" t="str">
        <f>ANATOMIE3!N105</f>
        <v>Juin</v>
      </c>
      <c r="AA106" s="263" t="str">
        <f>'PHYSIO-REP 3'!N105</f>
        <v>Juin</v>
      </c>
      <c r="AB106" s="263" t="str">
        <f>'ZOOTECHINE 3'!N105</f>
        <v>Juin</v>
      </c>
      <c r="AC106" s="263" t="str">
        <f>'PHARMACOLOGIE 3'!N105</f>
        <v>Juin</v>
      </c>
      <c r="AD106" s="263" t="str">
        <f>'MICROBIOLOGIE 3'!N105</f>
        <v>Juin</v>
      </c>
      <c r="AE106" s="263" t="str">
        <f>'PARASITOLOGIE 2'!N105</f>
        <v>Juin</v>
      </c>
      <c r="AF106" s="263" t="str">
        <f>'PHYSIO-PATH 3'!N105</f>
        <v>Juin</v>
      </c>
      <c r="AG106" s="263" t="str">
        <f>SEMIOLOGIE!N105</f>
        <v>Juin</v>
      </c>
      <c r="AH106" s="263" t="str">
        <f>'ANA-PATH 2'!N105</f>
        <v>Juin</v>
      </c>
      <c r="AI106" s="267"/>
    </row>
    <row r="107" spans="1:35" s="268" customFormat="1" ht="15.75">
      <c r="A107" s="265">
        <v>100</v>
      </c>
      <c r="B107" s="424" t="s">
        <v>155</v>
      </c>
      <c r="C107" s="424" t="s">
        <v>156</v>
      </c>
      <c r="D107" s="117">
        <f>ANATOMIE3!H107</f>
        <v>0</v>
      </c>
      <c r="E107" s="117">
        <f>'PHYSIO-REP 3'!H106</f>
        <v>11.25</v>
      </c>
      <c r="F107" s="117">
        <f>'ZOOTECHINE 3'!H106</f>
        <v>11</v>
      </c>
      <c r="G107" s="226">
        <f>'PHARMACOLOGIE 3'!H106</f>
        <v>11</v>
      </c>
      <c r="H107" s="226">
        <f>'MICROBIOLOGIE 3'!H106</f>
        <v>9</v>
      </c>
      <c r="I107" s="226">
        <f>'PARASITOLOGIE 2'!H106</f>
        <v>7.333333333333333</v>
      </c>
      <c r="J107" s="226">
        <f>'PHYSIO-PATH 3'!H106</f>
        <v>6</v>
      </c>
      <c r="K107" s="226">
        <f>SEMIOLOGIE!H106</f>
        <v>14.5</v>
      </c>
      <c r="L107" s="117">
        <f>'ANA-PATH 2'!H106</f>
        <v>9.3333333333333339</v>
      </c>
      <c r="M107" s="124">
        <f t="shared" si="16"/>
        <v>79.416666666666671</v>
      </c>
      <c r="N107" s="117">
        <f t="shared" si="17"/>
        <v>3.1766666666666667</v>
      </c>
      <c r="O107" s="184" t="str">
        <f t="shared" si="11"/>
        <v>Ajournee</v>
      </c>
      <c r="P107" s="184" t="str">
        <f t="shared" si="12"/>
        <v>juin</v>
      </c>
      <c r="Q107" s="262">
        <f t="shared" si="10"/>
        <v>1</v>
      </c>
      <c r="R107" s="262">
        <f t="shared" si="10"/>
        <v>1</v>
      </c>
      <c r="S107" s="262">
        <f t="shared" si="10"/>
        <v>1</v>
      </c>
      <c r="T107" s="262">
        <f t="shared" si="10"/>
        <v>1</v>
      </c>
      <c r="U107" s="262">
        <f t="shared" si="10"/>
        <v>1</v>
      </c>
      <c r="V107" s="262">
        <f t="shared" si="13"/>
        <v>1</v>
      </c>
      <c r="W107" s="262">
        <f t="shared" si="14"/>
        <v>1</v>
      </c>
      <c r="X107" s="262">
        <f t="shared" si="14"/>
        <v>1</v>
      </c>
      <c r="Y107" s="262">
        <f t="shared" si="15"/>
        <v>1</v>
      </c>
      <c r="Z107" s="263" t="str">
        <f>ANATOMIE3!N106</f>
        <v>Juin</v>
      </c>
      <c r="AA107" s="263" t="str">
        <f>'PHYSIO-REP 3'!N106</f>
        <v>Juin</v>
      </c>
      <c r="AB107" s="263" t="str">
        <f>'ZOOTECHINE 3'!N106</f>
        <v>Juin</v>
      </c>
      <c r="AC107" s="263" t="str">
        <f>'PHARMACOLOGIE 3'!N106</f>
        <v>Juin</v>
      </c>
      <c r="AD107" s="263" t="str">
        <f>'MICROBIOLOGIE 3'!N106</f>
        <v>Juin</v>
      </c>
      <c r="AE107" s="263" t="str">
        <f>'PARASITOLOGIE 2'!N106</f>
        <v>Juin</v>
      </c>
      <c r="AF107" s="263" t="str">
        <f>'PHYSIO-PATH 3'!N106</f>
        <v>Juin</v>
      </c>
      <c r="AG107" s="263" t="str">
        <f>SEMIOLOGIE!N106</f>
        <v>Juin</v>
      </c>
      <c r="AH107" s="263" t="str">
        <f>'ANA-PATH 2'!N106</f>
        <v>Juin</v>
      </c>
      <c r="AI107" s="267"/>
    </row>
    <row r="108" spans="1:35" s="268" customFormat="1" ht="15.75">
      <c r="A108" s="265">
        <v>101</v>
      </c>
      <c r="B108" s="424" t="s">
        <v>157</v>
      </c>
      <c r="C108" s="424" t="s">
        <v>158</v>
      </c>
      <c r="D108" s="117">
        <f>ANATOMIE3!H108</f>
        <v>15.25</v>
      </c>
      <c r="E108" s="117">
        <f>'PHYSIO-REP 3'!H107</f>
        <v>0</v>
      </c>
      <c r="F108" s="117">
        <f>'ZOOTECHINE 3'!H107</f>
        <v>0</v>
      </c>
      <c r="G108" s="226">
        <f>'PHARMACOLOGIE 3'!H107</f>
        <v>0</v>
      </c>
      <c r="H108" s="226">
        <f>'MICROBIOLOGIE 3'!H107</f>
        <v>0</v>
      </c>
      <c r="I108" s="226">
        <f>'PARASITOLOGIE 2'!H107</f>
        <v>0</v>
      </c>
      <c r="J108" s="226">
        <f>'PHYSIO-PATH 3'!H107</f>
        <v>0</v>
      </c>
      <c r="K108" s="226">
        <f>SEMIOLOGIE!H107</f>
        <v>0</v>
      </c>
      <c r="L108" s="117">
        <f>'ANA-PATH 2'!H107</f>
        <v>0</v>
      </c>
      <c r="M108" s="124">
        <f t="shared" si="16"/>
        <v>15.25</v>
      </c>
      <c r="N108" s="117">
        <f t="shared" si="17"/>
        <v>0.61</v>
      </c>
      <c r="O108" s="184" t="str">
        <f t="shared" si="11"/>
        <v>Ajournee</v>
      </c>
      <c r="P108" s="184" t="str">
        <f t="shared" si="12"/>
        <v>juin</v>
      </c>
      <c r="Q108" s="262">
        <f t="shared" si="10"/>
        <v>0</v>
      </c>
      <c r="R108" s="262">
        <f t="shared" si="10"/>
        <v>1</v>
      </c>
      <c r="S108" s="262">
        <f t="shared" si="10"/>
        <v>1</v>
      </c>
      <c r="T108" s="262">
        <f t="shared" si="10"/>
        <v>1</v>
      </c>
      <c r="U108" s="262">
        <f t="shared" si="10"/>
        <v>1</v>
      </c>
      <c r="V108" s="262">
        <f t="shared" si="13"/>
        <v>1</v>
      </c>
      <c r="W108" s="262">
        <f t="shared" si="14"/>
        <v>1</v>
      </c>
      <c r="X108" s="262">
        <f t="shared" si="14"/>
        <v>1</v>
      </c>
      <c r="Y108" s="262">
        <f t="shared" si="15"/>
        <v>1</v>
      </c>
      <c r="Z108" s="263" t="str">
        <f>ANATOMIE3!N107</f>
        <v>Juin</v>
      </c>
      <c r="AA108" s="263" t="str">
        <f>'PHYSIO-REP 3'!N107</f>
        <v>Juin</v>
      </c>
      <c r="AB108" s="263" t="str">
        <f>'ZOOTECHINE 3'!N107</f>
        <v>Juin</v>
      </c>
      <c r="AC108" s="263" t="str">
        <f>'PHARMACOLOGIE 3'!N107</f>
        <v>Juin</v>
      </c>
      <c r="AD108" s="263" t="str">
        <f>'MICROBIOLOGIE 3'!N107</f>
        <v>Juin</v>
      </c>
      <c r="AE108" s="263" t="str">
        <f>'PARASITOLOGIE 2'!N107</f>
        <v>Juin</v>
      </c>
      <c r="AF108" s="263" t="str">
        <f>'PHYSIO-PATH 3'!N107</f>
        <v>Juin</v>
      </c>
      <c r="AG108" s="263" t="str">
        <f>SEMIOLOGIE!N107</f>
        <v>Juin</v>
      </c>
      <c r="AH108" s="263" t="str">
        <f>'ANA-PATH 2'!N107</f>
        <v>Juin</v>
      </c>
      <c r="AI108" s="267"/>
    </row>
    <row r="109" spans="1:35" s="268" customFormat="1" ht="15.75">
      <c r="A109" s="265">
        <v>102</v>
      </c>
      <c r="B109" s="417" t="s">
        <v>159</v>
      </c>
      <c r="C109" s="417" t="s">
        <v>859</v>
      </c>
      <c r="D109" s="117">
        <f>ANATOMIE3!H109</f>
        <v>30</v>
      </c>
      <c r="E109" s="117">
        <f>'PHYSIO-REP 3'!H108</f>
        <v>13.25</v>
      </c>
      <c r="F109" s="117">
        <f>'ZOOTECHINE 3'!H108</f>
        <v>10.5</v>
      </c>
      <c r="G109" s="226">
        <f>'PHARMACOLOGIE 3'!H108</f>
        <v>6</v>
      </c>
      <c r="H109" s="226">
        <f>'MICROBIOLOGIE 3'!H108</f>
        <v>8.5</v>
      </c>
      <c r="I109" s="226">
        <f>'PARASITOLOGIE 2'!H108</f>
        <v>7.333333333333333</v>
      </c>
      <c r="J109" s="226">
        <f>'PHYSIO-PATH 3'!H108</f>
        <v>6</v>
      </c>
      <c r="K109" s="226">
        <f>SEMIOLOGIE!H108</f>
        <v>10</v>
      </c>
      <c r="L109" s="117">
        <f>'ANA-PATH 2'!H108</f>
        <v>6.666666666666667</v>
      </c>
      <c r="M109" s="124">
        <f t="shared" si="16"/>
        <v>98.25</v>
      </c>
      <c r="N109" s="117">
        <f t="shared" si="17"/>
        <v>3.93</v>
      </c>
      <c r="O109" s="184" t="str">
        <f t="shared" si="11"/>
        <v>Ajournee</v>
      </c>
      <c r="P109" s="184" t="str">
        <f t="shared" si="12"/>
        <v>juin</v>
      </c>
      <c r="Q109" s="262">
        <f t="shared" si="10"/>
        <v>0</v>
      </c>
      <c r="R109" s="262">
        <f t="shared" si="10"/>
        <v>1</v>
      </c>
      <c r="S109" s="262">
        <f t="shared" si="10"/>
        <v>1</v>
      </c>
      <c r="T109" s="262">
        <f t="shared" si="10"/>
        <v>1</v>
      </c>
      <c r="U109" s="262">
        <f t="shared" si="10"/>
        <v>1</v>
      </c>
      <c r="V109" s="262">
        <f t="shared" si="13"/>
        <v>1</v>
      </c>
      <c r="W109" s="262">
        <f t="shared" si="14"/>
        <v>1</v>
      </c>
      <c r="X109" s="262">
        <f t="shared" si="14"/>
        <v>1</v>
      </c>
      <c r="Y109" s="262">
        <f t="shared" si="15"/>
        <v>1</v>
      </c>
      <c r="Z109" s="263" t="str">
        <f>ANATOMIE3!N108</f>
        <v>Juin</v>
      </c>
      <c r="AA109" s="263" t="str">
        <f>'PHYSIO-REP 3'!N108</f>
        <v>Juin</v>
      </c>
      <c r="AB109" s="263" t="str">
        <f>'ZOOTECHINE 3'!N108</f>
        <v>Juin</v>
      </c>
      <c r="AC109" s="263" t="str">
        <f>'PHARMACOLOGIE 3'!N108</f>
        <v>Juin</v>
      </c>
      <c r="AD109" s="263" t="str">
        <f>'MICROBIOLOGIE 3'!N108</f>
        <v>Juin</v>
      </c>
      <c r="AE109" s="263" t="str">
        <f>'PARASITOLOGIE 2'!N108</f>
        <v>Juin</v>
      </c>
      <c r="AF109" s="263" t="str">
        <f>'PHYSIO-PATH 3'!N108</f>
        <v>Juin</v>
      </c>
      <c r="AG109" s="263" t="str">
        <f>SEMIOLOGIE!N108</f>
        <v>Juin</v>
      </c>
      <c r="AH109" s="263" t="str">
        <f>'ANA-PATH 2'!N108</f>
        <v>Juin</v>
      </c>
      <c r="AI109" s="267"/>
    </row>
    <row r="110" spans="1:35" s="268" customFormat="1" ht="15.75">
      <c r="A110" s="265">
        <v>103</v>
      </c>
      <c r="B110" s="425" t="s">
        <v>860</v>
      </c>
      <c r="C110" s="425" t="s">
        <v>51</v>
      </c>
      <c r="D110" s="117">
        <f>ANATOMIE3!H110</f>
        <v>16.25</v>
      </c>
      <c r="E110" s="117">
        <f>'PHYSIO-REP 3'!H109</f>
        <v>7</v>
      </c>
      <c r="F110" s="117">
        <f>'ZOOTECHINE 3'!H109</f>
        <v>8</v>
      </c>
      <c r="G110" s="226">
        <f>'PHARMACOLOGIE 3'!H109</f>
        <v>4.5</v>
      </c>
      <c r="H110" s="226">
        <f>'MICROBIOLOGIE 3'!H109</f>
        <v>32.25</v>
      </c>
      <c r="I110" s="226">
        <f>'PARASITOLOGIE 2'!H109</f>
        <v>4</v>
      </c>
      <c r="J110" s="226">
        <f>'PHYSIO-PATH 3'!H109</f>
        <v>3.5</v>
      </c>
      <c r="K110" s="226">
        <f>SEMIOLOGIE!H109</f>
        <v>30</v>
      </c>
      <c r="L110" s="117">
        <f>'ANA-PATH 2'!H109</f>
        <v>2.3333333333333335</v>
      </c>
      <c r="M110" s="124">
        <f t="shared" si="16"/>
        <v>107.83333333333333</v>
      </c>
      <c r="N110" s="117">
        <f t="shared" si="17"/>
        <v>4.3133333333333335</v>
      </c>
      <c r="O110" s="184" t="str">
        <f t="shared" si="11"/>
        <v>Ajournee</v>
      </c>
      <c r="P110" s="184" t="str">
        <f t="shared" si="12"/>
        <v>juin</v>
      </c>
      <c r="Q110" s="262">
        <f t="shared" ref="Q110:U160" si="18">IF(D110&gt;=15,0,1)</f>
        <v>0</v>
      </c>
      <c r="R110" s="262">
        <f t="shared" si="18"/>
        <v>1</v>
      </c>
      <c r="S110" s="262">
        <f t="shared" si="18"/>
        <v>1</v>
      </c>
      <c r="T110" s="262">
        <f t="shared" si="18"/>
        <v>1</v>
      </c>
      <c r="U110" s="262">
        <f t="shared" si="18"/>
        <v>0</v>
      </c>
      <c r="V110" s="262">
        <f t="shared" si="13"/>
        <v>1</v>
      </c>
      <c r="W110" s="262">
        <f t="shared" si="14"/>
        <v>1</v>
      </c>
      <c r="X110" s="262">
        <f t="shared" si="14"/>
        <v>0</v>
      </c>
      <c r="Y110" s="262">
        <f t="shared" si="15"/>
        <v>1</v>
      </c>
      <c r="Z110" s="263" t="str">
        <f>ANATOMIE3!N109</f>
        <v>Juin</v>
      </c>
      <c r="AA110" s="263" t="str">
        <f>'PHYSIO-REP 3'!N109</f>
        <v>Juin</v>
      </c>
      <c r="AB110" s="263" t="str">
        <f>'ZOOTECHINE 3'!N109</f>
        <v>Juin</v>
      </c>
      <c r="AC110" s="263" t="str">
        <f>'PHARMACOLOGIE 3'!N109</f>
        <v>Juin</v>
      </c>
      <c r="AD110" s="263" t="str">
        <f>'MICROBIOLOGIE 3'!N109</f>
        <v>Juin</v>
      </c>
      <c r="AE110" s="263" t="str">
        <f>'PARASITOLOGIE 2'!N109</f>
        <v>Juin</v>
      </c>
      <c r="AF110" s="263" t="str">
        <f>'PHYSIO-PATH 3'!N109</f>
        <v>Juin</v>
      </c>
      <c r="AG110" s="263" t="str">
        <f>SEMIOLOGIE!N109</f>
        <v>Juin</v>
      </c>
      <c r="AH110" s="263" t="str">
        <f>'ANA-PATH 2'!N109</f>
        <v>Juin</v>
      </c>
      <c r="AI110" s="267"/>
    </row>
    <row r="111" spans="1:35" s="268" customFormat="1" ht="15.75">
      <c r="A111" s="265">
        <v>104</v>
      </c>
      <c r="B111" s="423" t="s">
        <v>861</v>
      </c>
      <c r="C111" s="423" t="s">
        <v>161</v>
      </c>
      <c r="D111" s="117">
        <f>ANATOMIE3!H111</f>
        <v>6.5</v>
      </c>
      <c r="E111" s="117">
        <f>'PHYSIO-REP 3'!H110</f>
        <v>15.25</v>
      </c>
      <c r="F111" s="117">
        <f>'ZOOTECHINE 3'!H110</f>
        <v>10</v>
      </c>
      <c r="G111" s="226">
        <f>'PHARMACOLOGIE 3'!H110</f>
        <v>16.5</v>
      </c>
      <c r="H111" s="226">
        <f>'MICROBIOLOGIE 3'!H110</f>
        <v>12</v>
      </c>
      <c r="I111" s="226">
        <f>'PARASITOLOGIE 2'!H110</f>
        <v>10</v>
      </c>
      <c r="J111" s="226">
        <f>'PHYSIO-PATH 3'!H110</f>
        <v>11</v>
      </c>
      <c r="K111" s="226">
        <f>SEMIOLOGIE!H110</f>
        <v>14</v>
      </c>
      <c r="L111" s="117">
        <f>'ANA-PATH 2'!H110</f>
        <v>10</v>
      </c>
      <c r="M111" s="124">
        <f t="shared" si="16"/>
        <v>105.25</v>
      </c>
      <c r="N111" s="117">
        <f t="shared" si="17"/>
        <v>4.21</v>
      </c>
      <c r="O111" s="184" t="str">
        <f t="shared" si="11"/>
        <v>Ajournee</v>
      </c>
      <c r="P111" s="184" t="str">
        <f t="shared" si="12"/>
        <v>juin</v>
      </c>
      <c r="Q111" s="262">
        <f t="shared" si="18"/>
        <v>1</v>
      </c>
      <c r="R111" s="262">
        <f t="shared" si="18"/>
        <v>0</v>
      </c>
      <c r="S111" s="262">
        <f t="shared" si="18"/>
        <v>1</v>
      </c>
      <c r="T111" s="262">
        <f t="shared" si="18"/>
        <v>0</v>
      </c>
      <c r="U111" s="262">
        <f t="shared" si="18"/>
        <v>1</v>
      </c>
      <c r="V111" s="262">
        <f t="shared" si="13"/>
        <v>0</v>
      </c>
      <c r="W111" s="262">
        <f t="shared" si="14"/>
        <v>1</v>
      </c>
      <c r="X111" s="262">
        <f t="shared" si="14"/>
        <v>1</v>
      </c>
      <c r="Y111" s="262">
        <f t="shared" si="15"/>
        <v>0</v>
      </c>
      <c r="Z111" s="263" t="str">
        <f>ANATOMIE3!N110</f>
        <v>Juin</v>
      </c>
      <c r="AA111" s="263" t="str">
        <f>'PHYSIO-REP 3'!N110</f>
        <v>Juin</v>
      </c>
      <c r="AB111" s="263" t="str">
        <f>'ZOOTECHINE 3'!N110</f>
        <v>Juin</v>
      </c>
      <c r="AC111" s="263" t="str">
        <f>'PHARMACOLOGIE 3'!N110</f>
        <v>Juin</v>
      </c>
      <c r="AD111" s="263" t="str">
        <f>'MICROBIOLOGIE 3'!N110</f>
        <v>Juin</v>
      </c>
      <c r="AE111" s="263" t="str">
        <f>'PARASITOLOGIE 2'!N110</f>
        <v>Juin</v>
      </c>
      <c r="AF111" s="263" t="str">
        <f>'PHYSIO-PATH 3'!N110</f>
        <v>Juin</v>
      </c>
      <c r="AG111" s="263" t="str">
        <f>SEMIOLOGIE!N110</f>
        <v>Juin</v>
      </c>
      <c r="AH111" s="263" t="str">
        <f>'ANA-PATH 2'!N110</f>
        <v>Juin</v>
      </c>
      <c r="AI111" s="267"/>
    </row>
    <row r="112" spans="1:35" s="268" customFormat="1" ht="31.5">
      <c r="A112" s="265">
        <v>105</v>
      </c>
      <c r="B112" s="426" t="s">
        <v>162</v>
      </c>
      <c r="C112" s="426" t="s">
        <v>862</v>
      </c>
      <c r="D112" s="117">
        <f>ANATOMIE3!H112</f>
        <v>5.25</v>
      </c>
      <c r="E112" s="117">
        <f>'PHYSIO-REP 3'!H111</f>
        <v>12</v>
      </c>
      <c r="F112" s="117">
        <f>'ZOOTECHINE 3'!H111</f>
        <v>6.5</v>
      </c>
      <c r="G112" s="226">
        <f>'PHARMACOLOGIE 3'!H111</f>
        <v>5</v>
      </c>
      <c r="H112" s="226">
        <f>'MICROBIOLOGIE 3'!H111</f>
        <v>7.75</v>
      </c>
      <c r="I112" s="226">
        <f>'PARASITOLOGIE 2'!H111</f>
        <v>4.666666666666667</v>
      </c>
      <c r="J112" s="226">
        <f>'PHYSIO-PATH 3'!H111</f>
        <v>3.5</v>
      </c>
      <c r="K112" s="226">
        <f>SEMIOLOGIE!H111</f>
        <v>12.5</v>
      </c>
      <c r="L112" s="117">
        <f>'ANA-PATH 2'!H111</f>
        <v>3.6666666666666665</v>
      </c>
      <c r="M112" s="124">
        <f t="shared" si="16"/>
        <v>60.833333333333329</v>
      </c>
      <c r="N112" s="117">
        <f t="shared" si="17"/>
        <v>2.4333333333333331</v>
      </c>
      <c r="O112" s="184" t="str">
        <f t="shared" si="11"/>
        <v>Ajournee</v>
      </c>
      <c r="P112" s="184" t="str">
        <f t="shared" si="12"/>
        <v>juin</v>
      </c>
      <c r="Q112" s="262">
        <f t="shared" si="18"/>
        <v>1</v>
      </c>
      <c r="R112" s="262">
        <f t="shared" si="18"/>
        <v>1</v>
      </c>
      <c r="S112" s="262">
        <f t="shared" si="18"/>
        <v>1</v>
      </c>
      <c r="T112" s="262">
        <f t="shared" si="18"/>
        <v>1</v>
      </c>
      <c r="U112" s="262">
        <f t="shared" si="18"/>
        <v>1</v>
      </c>
      <c r="V112" s="262">
        <f t="shared" si="13"/>
        <v>1</v>
      </c>
      <c r="W112" s="262">
        <f t="shared" si="14"/>
        <v>1</v>
      </c>
      <c r="X112" s="262">
        <f t="shared" si="14"/>
        <v>1</v>
      </c>
      <c r="Y112" s="262">
        <f t="shared" si="15"/>
        <v>1</v>
      </c>
      <c r="Z112" s="263" t="str">
        <f>ANATOMIE3!N111</f>
        <v>Juin</v>
      </c>
      <c r="AA112" s="263" t="str">
        <f>'PHYSIO-REP 3'!N111</f>
        <v>Juin</v>
      </c>
      <c r="AB112" s="263" t="str">
        <f>'ZOOTECHINE 3'!N111</f>
        <v>Juin</v>
      </c>
      <c r="AC112" s="263" t="str">
        <f>'PHARMACOLOGIE 3'!N111</f>
        <v>Juin</v>
      </c>
      <c r="AD112" s="263" t="str">
        <f>'MICROBIOLOGIE 3'!N111</f>
        <v>Juin</v>
      </c>
      <c r="AE112" s="263" t="str">
        <f>'PARASITOLOGIE 2'!N111</f>
        <v>Juin</v>
      </c>
      <c r="AF112" s="263" t="str">
        <f>'PHYSIO-PATH 3'!N111</f>
        <v>Juin</v>
      </c>
      <c r="AG112" s="263" t="str">
        <f>SEMIOLOGIE!N111</f>
        <v>Juin</v>
      </c>
      <c r="AH112" s="263" t="str">
        <f>'ANA-PATH 2'!N111</f>
        <v>Juin</v>
      </c>
      <c r="AI112" s="267"/>
    </row>
    <row r="113" spans="1:35" s="268" customFormat="1" ht="15.75">
      <c r="A113" s="265">
        <v>106</v>
      </c>
      <c r="B113" s="424" t="s">
        <v>163</v>
      </c>
      <c r="C113" s="424" t="s">
        <v>164</v>
      </c>
      <c r="D113" s="117">
        <f>ANATOMIE3!H113</f>
        <v>16.5</v>
      </c>
      <c r="E113" s="117">
        <f>'PHYSIO-REP 3'!H112</f>
        <v>8.25</v>
      </c>
      <c r="F113" s="117">
        <f>'ZOOTECHINE 3'!H112</f>
        <v>9</v>
      </c>
      <c r="G113" s="226">
        <f>'PHARMACOLOGIE 3'!H112</f>
        <v>8.25</v>
      </c>
      <c r="H113" s="226">
        <f>'MICROBIOLOGIE 3'!H112</f>
        <v>8</v>
      </c>
      <c r="I113" s="226">
        <f>'PARASITOLOGIE 2'!H112</f>
        <v>7.333333333333333</v>
      </c>
      <c r="J113" s="226">
        <f>'PHYSIO-PATH 3'!H112</f>
        <v>2.5</v>
      </c>
      <c r="K113" s="226">
        <f>SEMIOLOGIE!H112</f>
        <v>11</v>
      </c>
      <c r="L113" s="117">
        <f>'ANA-PATH 2'!H112</f>
        <v>5.333333333333333</v>
      </c>
      <c r="M113" s="124">
        <f t="shared" si="16"/>
        <v>76.166666666666671</v>
      </c>
      <c r="N113" s="117">
        <f t="shared" si="17"/>
        <v>3.0466666666666669</v>
      </c>
      <c r="O113" s="184" t="str">
        <f t="shared" si="11"/>
        <v>Ajournee</v>
      </c>
      <c r="P113" s="184" t="str">
        <f t="shared" si="12"/>
        <v>juin</v>
      </c>
      <c r="Q113" s="262">
        <f t="shared" si="18"/>
        <v>0</v>
      </c>
      <c r="R113" s="262">
        <f t="shared" si="18"/>
        <v>1</v>
      </c>
      <c r="S113" s="262">
        <f t="shared" si="18"/>
        <v>1</v>
      </c>
      <c r="T113" s="262">
        <f t="shared" si="18"/>
        <v>1</v>
      </c>
      <c r="U113" s="262">
        <f t="shared" si="18"/>
        <v>1</v>
      </c>
      <c r="V113" s="262">
        <f t="shared" si="13"/>
        <v>1</v>
      </c>
      <c r="W113" s="262">
        <f t="shared" si="14"/>
        <v>1</v>
      </c>
      <c r="X113" s="262">
        <f t="shared" si="14"/>
        <v>1</v>
      </c>
      <c r="Y113" s="262">
        <f t="shared" si="15"/>
        <v>1</v>
      </c>
      <c r="Z113" s="263" t="str">
        <f>ANATOMIE3!N112</f>
        <v>Juin</v>
      </c>
      <c r="AA113" s="263" t="str">
        <f>'PHYSIO-REP 3'!N112</f>
        <v>Juin</v>
      </c>
      <c r="AB113" s="263" t="str">
        <f>'ZOOTECHINE 3'!N112</f>
        <v>Juin</v>
      </c>
      <c r="AC113" s="263" t="str">
        <f>'PHARMACOLOGIE 3'!N112</f>
        <v>Juin</v>
      </c>
      <c r="AD113" s="263" t="str">
        <f>'MICROBIOLOGIE 3'!N112</f>
        <v>Juin</v>
      </c>
      <c r="AE113" s="263" t="str">
        <f>'PARASITOLOGIE 2'!N112</f>
        <v>Juin</v>
      </c>
      <c r="AF113" s="263" t="str">
        <f>'PHYSIO-PATH 3'!N112</f>
        <v>Juin</v>
      </c>
      <c r="AG113" s="263" t="str">
        <f>SEMIOLOGIE!N112</f>
        <v>Juin</v>
      </c>
      <c r="AH113" s="263" t="str">
        <f>'ANA-PATH 2'!N112</f>
        <v>Juin</v>
      </c>
      <c r="AI113" s="267"/>
    </row>
    <row r="114" spans="1:35" s="268" customFormat="1" ht="15.75">
      <c r="A114" s="265">
        <v>107</v>
      </c>
      <c r="B114" s="440" t="s">
        <v>165</v>
      </c>
      <c r="C114" s="440" t="s">
        <v>863</v>
      </c>
      <c r="D114" s="117">
        <f>ANATOMIE3!H114</f>
        <v>10.5</v>
      </c>
      <c r="E114" s="117">
        <f>'PHYSIO-REP 3'!H113</f>
        <v>11.25</v>
      </c>
      <c r="F114" s="117">
        <f>'ZOOTECHINE 3'!H113</f>
        <v>12</v>
      </c>
      <c r="G114" s="226">
        <f>'PHARMACOLOGIE 3'!H113</f>
        <v>13</v>
      </c>
      <c r="H114" s="226">
        <f>'MICROBIOLOGIE 3'!H113</f>
        <v>10</v>
      </c>
      <c r="I114" s="226">
        <f>'PARASITOLOGIE 2'!H113</f>
        <v>8.6666666666666661</v>
      </c>
      <c r="J114" s="226">
        <f>'PHYSIO-PATH 3'!H113</f>
        <v>13.5</v>
      </c>
      <c r="K114" s="226">
        <f>SEMIOLOGIE!H113</f>
        <v>16.25</v>
      </c>
      <c r="L114" s="117">
        <f>'ANA-PATH 2'!H113</f>
        <v>11</v>
      </c>
      <c r="M114" s="124">
        <f t="shared" si="16"/>
        <v>106.16666666666667</v>
      </c>
      <c r="N114" s="117">
        <f t="shared" si="17"/>
        <v>4.246666666666667</v>
      </c>
      <c r="O114" s="184" t="str">
        <f t="shared" si="11"/>
        <v>Ajournee</v>
      </c>
      <c r="P114" s="184" t="str">
        <f t="shared" si="12"/>
        <v>juin</v>
      </c>
      <c r="Q114" s="262">
        <f t="shared" si="18"/>
        <v>1</v>
      </c>
      <c r="R114" s="262">
        <f t="shared" si="18"/>
        <v>1</v>
      </c>
      <c r="S114" s="262">
        <f t="shared" si="18"/>
        <v>1</v>
      </c>
      <c r="T114" s="262">
        <f t="shared" si="18"/>
        <v>1</v>
      </c>
      <c r="U114" s="262">
        <f t="shared" si="18"/>
        <v>1</v>
      </c>
      <c r="V114" s="262">
        <f t="shared" si="13"/>
        <v>1</v>
      </c>
      <c r="W114" s="262">
        <f t="shared" si="14"/>
        <v>1</v>
      </c>
      <c r="X114" s="262">
        <f t="shared" si="14"/>
        <v>0</v>
      </c>
      <c r="Y114" s="262">
        <f t="shared" si="15"/>
        <v>0</v>
      </c>
      <c r="Z114" s="263" t="str">
        <f>ANATOMIE3!N113</f>
        <v>Juin</v>
      </c>
      <c r="AA114" s="263" t="str">
        <f>'PHYSIO-REP 3'!N113</f>
        <v>Juin</v>
      </c>
      <c r="AB114" s="263" t="str">
        <f>'ZOOTECHINE 3'!N113</f>
        <v>Juin</v>
      </c>
      <c r="AC114" s="263" t="str">
        <f>'PHARMACOLOGIE 3'!N113</f>
        <v>Juin</v>
      </c>
      <c r="AD114" s="263" t="str">
        <f>'MICROBIOLOGIE 3'!N113</f>
        <v>Juin</v>
      </c>
      <c r="AE114" s="263" t="str">
        <f>'PARASITOLOGIE 2'!N113</f>
        <v>Juin</v>
      </c>
      <c r="AF114" s="263" t="str">
        <f>'PHYSIO-PATH 3'!N113</f>
        <v>Juin</v>
      </c>
      <c r="AG114" s="263" t="str">
        <f>SEMIOLOGIE!N113</f>
        <v>Juin</v>
      </c>
      <c r="AH114" s="263" t="str">
        <f>'ANA-PATH 2'!N113</f>
        <v>Juin</v>
      </c>
      <c r="AI114" s="267"/>
    </row>
    <row r="115" spans="1:35" s="268" customFormat="1" ht="15.75">
      <c r="A115" s="265">
        <v>108</v>
      </c>
      <c r="B115" s="424" t="s">
        <v>167</v>
      </c>
      <c r="C115" s="424" t="s">
        <v>303</v>
      </c>
      <c r="D115" s="117">
        <f>ANATOMIE3!H115</f>
        <v>12.75</v>
      </c>
      <c r="E115" s="117">
        <f>'PHYSIO-REP 3'!H114</f>
        <v>8.25</v>
      </c>
      <c r="F115" s="117">
        <f>'ZOOTECHINE 3'!H114</f>
        <v>7.5</v>
      </c>
      <c r="G115" s="226">
        <f>'PHARMACOLOGIE 3'!H114</f>
        <v>5</v>
      </c>
      <c r="H115" s="226">
        <f>'MICROBIOLOGIE 3'!H114</f>
        <v>5.25</v>
      </c>
      <c r="I115" s="226">
        <f>'PARASITOLOGIE 2'!H114</f>
        <v>4</v>
      </c>
      <c r="J115" s="226">
        <f>'PHYSIO-PATH 3'!H114</f>
        <v>3</v>
      </c>
      <c r="K115" s="226">
        <f>SEMIOLOGIE!H114</f>
        <v>7.5</v>
      </c>
      <c r="L115" s="117">
        <f>'ANA-PATH 2'!H114</f>
        <v>2.3333333333333335</v>
      </c>
      <c r="M115" s="124">
        <f t="shared" si="16"/>
        <v>55.583333333333336</v>
      </c>
      <c r="N115" s="117">
        <f t="shared" si="17"/>
        <v>2.2233333333333336</v>
      </c>
      <c r="O115" s="184" t="str">
        <f t="shared" si="11"/>
        <v>Ajournee</v>
      </c>
      <c r="P115" s="184" t="str">
        <f t="shared" si="12"/>
        <v>juin</v>
      </c>
      <c r="Q115" s="262">
        <f t="shared" si="18"/>
        <v>1</v>
      </c>
      <c r="R115" s="262">
        <f t="shared" si="18"/>
        <v>1</v>
      </c>
      <c r="S115" s="262">
        <f t="shared" si="18"/>
        <v>1</v>
      </c>
      <c r="T115" s="262">
        <f t="shared" si="18"/>
        <v>1</v>
      </c>
      <c r="U115" s="262">
        <f t="shared" si="18"/>
        <v>1</v>
      </c>
      <c r="V115" s="262">
        <f t="shared" si="13"/>
        <v>1</v>
      </c>
      <c r="W115" s="262">
        <f t="shared" si="14"/>
        <v>1</v>
      </c>
      <c r="X115" s="262">
        <f t="shared" si="14"/>
        <v>1</v>
      </c>
      <c r="Y115" s="262">
        <f t="shared" si="15"/>
        <v>1</v>
      </c>
      <c r="Z115" s="263" t="str">
        <f>ANATOMIE3!N114</f>
        <v>Juin</v>
      </c>
      <c r="AA115" s="263" t="str">
        <f>'PHYSIO-REP 3'!N114</f>
        <v>Juin</v>
      </c>
      <c r="AB115" s="263" t="str">
        <f>'ZOOTECHINE 3'!N114</f>
        <v>Juin</v>
      </c>
      <c r="AC115" s="263" t="str">
        <f>'PHARMACOLOGIE 3'!N114</f>
        <v>Juin</v>
      </c>
      <c r="AD115" s="263" t="str">
        <f>'MICROBIOLOGIE 3'!N114</f>
        <v>Juin</v>
      </c>
      <c r="AE115" s="263" t="str">
        <f>'PARASITOLOGIE 2'!N114</f>
        <v>Juin</v>
      </c>
      <c r="AF115" s="263" t="str">
        <f>'PHYSIO-PATH 3'!N114</f>
        <v>Juin</v>
      </c>
      <c r="AG115" s="263" t="str">
        <f>SEMIOLOGIE!N114</f>
        <v>Juin</v>
      </c>
      <c r="AH115" s="263" t="str">
        <f>'ANA-PATH 2'!N114</f>
        <v>Juin</v>
      </c>
      <c r="AI115" s="267"/>
    </row>
    <row r="116" spans="1:35" s="268" customFormat="1" ht="15.75">
      <c r="A116" s="265">
        <v>109</v>
      </c>
      <c r="B116" s="424" t="s">
        <v>168</v>
      </c>
      <c r="C116" s="424" t="s">
        <v>169</v>
      </c>
      <c r="D116" s="117">
        <f>ANATOMIE3!H116</f>
        <v>18</v>
      </c>
      <c r="E116" s="117">
        <f>'PHYSIO-REP 3'!H115</f>
        <v>5.25</v>
      </c>
      <c r="F116" s="117">
        <f>'ZOOTECHINE 3'!H115</f>
        <v>6.5</v>
      </c>
      <c r="G116" s="226">
        <f>'PHARMACOLOGIE 3'!H115</f>
        <v>11.5</v>
      </c>
      <c r="H116" s="226">
        <f>'MICROBIOLOGIE 3'!H115</f>
        <v>6.75</v>
      </c>
      <c r="I116" s="226">
        <f>'PARASITOLOGIE 2'!H115</f>
        <v>4.666666666666667</v>
      </c>
      <c r="J116" s="226">
        <f>'PHYSIO-PATH 3'!H115</f>
        <v>2.5</v>
      </c>
      <c r="K116" s="226">
        <f>SEMIOLOGIE!H115</f>
        <v>7.75</v>
      </c>
      <c r="L116" s="117">
        <f>'ANA-PATH 2'!H115</f>
        <v>8.3333333333333339</v>
      </c>
      <c r="M116" s="124">
        <f t="shared" si="16"/>
        <v>71.25</v>
      </c>
      <c r="N116" s="117">
        <f t="shared" si="17"/>
        <v>2.85</v>
      </c>
      <c r="O116" s="184" t="str">
        <f t="shared" si="11"/>
        <v>Ajournee</v>
      </c>
      <c r="P116" s="184" t="str">
        <f t="shared" si="12"/>
        <v>juin</v>
      </c>
      <c r="Q116" s="262">
        <f t="shared" si="18"/>
        <v>0</v>
      </c>
      <c r="R116" s="262">
        <f t="shared" si="18"/>
        <v>1</v>
      </c>
      <c r="S116" s="262">
        <f t="shared" si="18"/>
        <v>1</v>
      </c>
      <c r="T116" s="262">
        <f t="shared" si="18"/>
        <v>1</v>
      </c>
      <c r="U116" s="262">
        <f t="shared" si="18"/>
        <v>1</v>
      </c>
      <c r="V116" s="262">
        <f t="shared" si="13"/>
        <v>1</v>
      </c>
      <c r="W116" s="262">
        <f t="shared" si="14"/>
        <v>1</v>
      </c>
      <c r="X116" s="262">
        <f t="shared" si="14"/>
        <v>1</v>
      </c>
      <c r="Y116" s="262">
        <f t="shared" si="15"/>
        <v>1</v>
      </c>
      <c r="Z116" s="263" t="str">
        <f>ANATOMIE3!N115</f>
        <v>Juin</v>
      </c>
      <c r="AA116" s="263" t="str">
        <f>'PHYSIO-REP 3'!N115</f>
        <v>Juin</v>
      </c>
      <c r="AB116" s="263" t="str">
        <f>'ZOOTECHINE 3'!N115</f>
        <v>Juin</v>
      </c>
      <c r="AC116" s="263" t="str">
        <f>'PHARMACOLOGIE 3'!N115</f>
        <v>Juin</v>
      </c>
      <c r="AD116" s="263" t="str">
        <f>'MICROBIOLOGIE 3'!N115</f>
        <v>Juin</v>
      </c>
      <c r="AE116" s="263" t="str">
        <f>'PARASITOLOGIE 2'!N115</f>
        <v>Juin</v>
      </c>
      <c r="AF116" s="263" t="str">
        <f>'PHYSIO-PATH 3'!N115</f>
        <v>Juin</v>
      </c>
      <c r="AG116" s="263" t="str">
        <f>SEMIOLOGIE!N115</f>
        <v>Juin</v>
      </c>
      <c r="AH116" s="263" t="str">
        <f>'ANA-PATH 2'!N115</f>
        <v>Juin</v>
      </c>
      <c r="AI116" s="267"/>
    </row>
    <row r="117" spans="1:35" s="268" customFormat="1" ht="15.75">
      <c r="A117" s="265">
        <v>110</v>
      </c>
      <c r="B117" s="424" t="s">
        <v>864</v>
      </c>
      <c r="C117" s="424" t="s">
        <v>865</v>
      </c>
      <c r="D117" s="117">
        <f>ANATOMIE3!H117</f>
        <v>10</v>
      </c>
      <c r="E117" s="117">
        <f>'PHYSIO-REP 3'!H116</f>
        <v>13.5</v>
      </c>
      <c r="F117" s="117">
        <f>'ZOOTECHINE 3'!H116</f>
        <v>8</v>
      </c>
      <c r="G117" s="226">
        <f>'PHARMACOLOGIE 3'!H116</f>
        <v>11</v>
      </c>
      <c r="H117" s="226">
        <f>'MICROBIOLOGIE 3'!H116</f>
        <v>13.5</v>
      </c>
      <c r="I117" s="226">
        <f>'PARASITOLOGIE 2'!H116</f>
        <v>9.3333333333333339</v>
      </c>
      <c r="J117" s="226">
        <f>'PHYSIO-PATH 3'!H116</f>
        <v>10</v>
      </c>
      <c r="K117" s="226">
        <f>SEMIOLOGIE!H116</f>
        <v>15</v>
      </c>
      <c r="L117" s="117">
        <f>'ANA-PATH 2'!H116</f>
        <v>10.666666666666666</v>
      </c>
      <c r="M117" s="124">
        <f t="shared" si="16"/>
        <v>101</v>
      </c>
      <c r="N117" s="117">
        <f t="shared" si="17"/>
        <v>4.04</v>
      </c>
      <c r="O117" s="184" t="str">
        <f t="shared" si="11"/>
        <v>Ajournee</v>
      </c>
      <c r="P117" s="184" t="str">
        <f t="shared" si="12"/>
        <v>juin</v>
      </c>
      <c r="Q117" s="262">
        <f t="shared" si="18"/>
        <v>1</v>
      </c>
      <c r="R117" s="262">
        <f t="shared" si="18"/>
        <v>1</v>
      </c>
      <c r="S117" s="262">
        <f t="shared" si="18"/>
        <v>1</v>
      </c>
      <c r="T117" s="262">
        <f t="shared" si="18"/>
        <v>1</v>
      </c>
      <c r="U117" s="262">
        <f t="shared" si="18"/>
        <v>1</v>
      </c>
      <c r="V117" s="262">
        <f t="shared" si="13"/>
        <v>1</v>
      </c>
      <c r="W117" s="262">
        <f t="shared" si="14"/>
        <v>1</v>
      </c>
      <c r="X117" s="262">
        <f t="shared" si="14"/>
        <v>0</v>
      </c>
      <c r="Y117" s="262">
        <f t="shared" si="15"/>
        <v>0</v>
      </c>
      <c r="Z117" s="263" t="str">
        <f>ANATOMIE3!N116</f>
        <v>Juin</v>
      </c>
      <c r="AA117" s="263" t="str">
        <f>'PHYSIO-REP 3'!N116</f>
        <v>Juin</v>
      </c>
      <c r="AB117" s="263" t="str">
        <f>'ZOOTECHINE 3'!N116</f>
        <v>Juin</v>
      </c>
      <c r="AC117" s="263" t="str">
        <f>'PHARMACOLOGIE 3'!N116</f>
        <v>Juin</v>
      </c>
      <c r="AD117" s="263" t="str">
        <f>'MICROBIOLOGIE 3'!N116</f>
        <v>Juin</v>
      </c>
      <c r="AE117" s="263" t="str">
        <f>'PARASITOLOGIE 2'!N116</f>
        <v>Juin</v>
      </c>
      <c r="AF117" s="263" t="str">
        <f>'PHYSIO-PATH 3'!N116</f>
        <v>Juin</v>
      </c>
      <c r="AG117" s="263" t="str">
        <f>SEMIOLOGIE!N116</f>
        <v>Juin</v>
      </c>
      <c r="AH117" s="263" t="str">
        <f>'ANA-PATH 2'!N116</f>
        <v>Juin</v>
      </c>
      <c r="AI117" s="267"/>
    </row>
    <row r="118" spans="1:35" s="268" customFormat="1" ht="15.75">
      <c r="A118" s="265">
        <v>111</v>
      </c>
      <c r="B118" s="424" t="s">
        <v>866</v>
      </c>
      <c r="C118" s="424" t="s">
        <v>170</v>
      </c>
      <c r="D118" s="117">
        <f>ANATOMIE3!H118</f>
        <v>5</v>
      </c>
      <c r="E118" s="117">
        <f>'PHYSIO-REP 3'!H117</f>
        <v>14.25</v>
      </c>
      <c r="F118" s="117">
        <f>'ZOOTECHINE 3'!H117</f>
        <v>7</v>
      </c>
      <c r="G118" s="226">
        <f>'PHARMACOLOGIE 3'!H117</f>
        <v>10.5</v>
      </c>
      <c r="H118" s="226">
        <f>'MICROBIOLOGIE 3'!H117</f>
        <v>10</v>
      </c>
      <c r="I118" s="226">
        <f>'PARASITOLOGIE 2'!H117</f>
        <v>5.333333333333333</v>
      </c>
      <c r="J118" s="226">
        <f>'PHYSIO-PATH 3'!H117</f>
        <v>2.5</v>
      </c>
      <c r="K118" s="226">
        <f>SEMIOLOGIE!H117</f>
        <v>12.25</v>
      </c>
      <c r="L118" s="117">
        <f>'ANA-PATH 2'!H117</f>
        <v>5</v>
      </c>
      <c r="M118" s="124">
        <f t="shared" si="16"/>
        <v>71.833333333333343</v>
      </c>
      <c r="N118" s="117">
        <f t="shared" si="17"/>
        <v>2.8733333333333335</v>
      </c>
      <c r="O118" s="184" t="str">
        <f t="shared" si="11"/>
        <v>Ajournee</v>
      </c>
      <c r="P118" s="184" t="str">
        <f t="shared" si="12"/>
        <v>juin</v>
      </c>
      <c r="Q118" s="262">
        <f t="shared" si="18"/>
        <v>1</v>
      </c>
      <c r="R118" s="262">
        <f t="shared" si="18"/>
        <v>1</v>
      </c>
      <c r="S118" s="262">
        <f t="shared" si="18"/>
        <v>1</v>
      </c>
      <c r="T118" s="262">
        <f t="shared" si="18"/>
        <v>1</v>
      </c>
      <c r="U118" s="262">
        <f t="shared" si="18"/>
        <v>1</v>
      </c>
      <c r="V118" s="262">
        <f t="shared" si="13"/>
        <v>1</v>
      </c>
      <c r="W118" s="262">
        <f t="shared" si="14"/>
        <v>1</v>
      </c>
      <c r="X118" s="262">
        <f t="shared" si="14"/>
        <v>1</v>
      </c>
      <c r="Y118" s="262">
        <f t="shared" si="15"/>
        <v>1</v>
      </c>
      <c r="Z118" s="263" t="str">
        <f>ANATOMIE3!N117</f>
        <v>Juin</v>
      </c>
      <c r="AA118" s="263" t="str">
        <f>'PHYSIO-REP 3'!N117</f>
        <v>Juin</v>
      </c>
      <c r="AB118" s="263" t="str">
        <f>'ZOOTECHINE 3'!N117</f>
        <v>Juin</v>
      </c>
      <c r="AC118" s="263" t="str">
        <f>'PHARMACOLOGIE 3'!N117</f>
        <v>Juin</v>
      </c>
      <c r="AD118" s="263" t="str">
        <f>'MICROBIOLOGIE 3'!N117</f>
        <v>Juin</v>
      </c>
      <c r="AE118" s="263" t="str">
        <f>'PARASITOLOGIE 2'!N117</f>
        <v>Juin</v>
      </c>
      <c r="AF118" s="263" t="str">
        <f>'PHYSIO-PATH 3'!N117</f>
        <v>Juin</v>
      </c>
      <c r="AG118" s="263" t="str">
        <f>SEMIOLOGIE!N117</f>
        <v>Juin</v>
      </c>
      <c r="AH118" s="263" t="str">
        <f>'ANA-PATH 2'!N117</f>
        <v>Juin</v>
      </c>
      <c r="AI118" s="267"/>
    </row>
    <row r="119" spans="1:35" s="268" customFormat="1" ht="15.75">
      <c r="A119" s="265">
        <v>112</v>
      </c>
      <c r="B119" s="424" t="s">
        <v>171</v>
      </c>
      <c r="C119" s="424" t="s">
        <v>172</v>
      </c>
      <c r="D119" s="117">
        <f>ANATOMIE3!H119</f>
        <v>13.75</v>
      </c>
      <c r="E119" s="117">
        <f>'PHYSIO-REP 3'!H118</f>
        <v>4.5</v>
      </c>
      <c r="F119" s="117">
        <f>'ZOOTECHINE 3'!H118</f>
        <v>5.5</v>
      </c>
      <c r="G119" s="226">
        <f>'PHARMACOLOGIE 3'!H118</f>
        <v>3.5</v>
      </c>
      <c r="H119" s="226">
        <f>'MICROBIOLOGIE 3'!H118</f>
        <v>6</v>
      </c>
      <c r="I119" s="226">
        <f>'PARASITOLOGIE 2'!H118</f>
        <v>2.6666666666666665</v>
      </c>
      <c r="J119" s="226">
        <f>'PHYSIO-PATH 3'!H118</f>
        <v>3</v>
      </c>
      <c r="K119" s="226">
        <f>SEMIOLOGIE!H118</f>
        <v>14.75</v>
      </c>
      <c r="L119" s="117">
        <f>'ANA-PATH 2'!H118</f>
        <v>3.3333333333333335</v>
      </c>
      <c r="M119" s="124">
        <f t="shared" si="16"/>
        <v>57</v>
      </c>
      <c r="N119" s="117">
        <f t="shared" si="17"/>
        <v>2.2799999999999998</v>
      </c>
      <c r="O119" s="184" t="str">
        <f t="shared" si="11"/>
        <v>Ajournee</v>
      </c>
      <c r="P119" s="184" t="str">
        <f t="shared" si="12"/>
        <v>juin</v>
      </c>
      <c r="Q119" s="262">
        <f t="shared" si="18"/>
        <v>1</v>
      </c>
      <c r="R119" s="262">
        <f t="shared" si="18"/>
        <v>1</v>
      </c>
      <c r="S119" s="262">
        <f t="shared" si="18"/>
        <v>1</v>
      </c>
      <c r="T119" s="262">
        <f t="shared" si="18"/>
        <v>1</v>
      </c>
      <c r="U119" s="262">
        <f t="shared" si="18"/>
        <v>1</v>
      </c>
      <c r="V119" s="262">
        <f t="shared" si="13"/>
        <v>1</v>
      </c>
      <c r="W119" s="262">
        <f t="shared" si="14"/>
        <v>1</v>
      </c>
      <c r="X119" s="262">
        <f t="shared" si="14"/>
        <v>1</v>
      </c>
      <c r="Y119" s="262">
        <f t="shared" si="15"/>
        <v>1</v>
      </c>
      <c r="Z119" s="263" t="str">
        <f>ANATOMIE3!N118</f>
        <v>Juin</v>
      </c>
      <c r="AA119" s="263" t="str">
        <f>'PHYSIO-REP 3'!N118</f>
        <v>Juin</v>
      </c>
      <c r="AB119" s="263" t="str">
        <f>'ZOOTECHINE 3'!N118</f>
        <v>Juin</v>
      </c>
      <c r="AC119" s="263" t="str">
        <f>'PHARMACOLOGIE 3'!N118</f>
        <v>Juin</v>
      </c>
      <c r="AD119" s="263" t="str">
        <f>'MICROBIOLOGIE 3'!N118</f>
        <v>Juin</v>
      </c>
      <c r="AE119" s="263" t="str">
        <f>'PARASITOLOGIE 2'!N118</f>
        <v>Juin</v>
      </c>
      <c r="AF119" s="263" t="str">
        <f>'PHYSIO-PATH 3'!N118</f>
        <v>Juin</v>
      </c>
      <c r="AG119" s="263" t="str">
        <f>SEMIOLOGIE!N118</f>
        <v>Juin</v>
      </c>
      <c r="AH119" s="263" t="str">
        <f>'ANA-PATH 2'!N118</f>
        <v>Juin</v>
      </c>
      <c r="AI119" s="267"/>
    </row>
    <row r="120" spans="1:35" s="268" customFormat="1" ht="31.5">
      <c r="A120" s="265">
        <v>113</v>
      </c>
      <c r="B120" s="424" t="s">
        <v>173</v>
      </c>
      <c r="C120" s="424" t="s">
        <v>174</v>
      </c>
      <c r="D120" s="117">
        <f>ANATOMIE3!H120</f>
        <v>11</v>
      </c>
      <c r="E120" s="117">
        <f>'PHYSIO-REP 3'!H119</f>
        <v>10.5</v>
      </c>
      <c r="F120" s="117">
        <f>'ZOOTECHINE 3'!H119</f>
        <v>7</v>
      </c>
      <c r="G120" s="226">
        <f>'PHARMACOLOGIE 3'!H119</f>
        <v>9</v>
      </c>
      <c r="H120" s="226">
        <f>'MICROBIOLOGIE 3'!H119</f>
        <v>8.5</v>
      </c>
      <c r="I120" s="226">
        <f>'PARASITOLOGIE 2'!H119</f>
        <v>8.6666666666666661</v>
      </c>
      <c r="J120" s="226">
        <f>'PHYSIO-PATH 3'!H119</f>
        <v>4</v>
      </c>
      <c r="K120" s="226">
        <f>SEMIOLOGIE!H119</f>
        <v>7.5</v>
      </c>
      <c r="L120" s="117">
        <f>'ANA-PATH 2'!H119</f>
        <v>7.333333333333333</v>
      </c>
      <c r="M120" s="124">
        <f t="shared" si="16"/>
        <v>73.499999999999986</v>
      </c>
      <c r="N120" s="117">
        <f t="shared" si="17"/>
        <v>2.9399999999999995</v>
      </c>
      <c r="O120" s="184" t="str">
        <f t="shared" si="11"/>
        <v>Ajournee</v>
      </c>
      <c r="P120" s="184" t="str">
        <f t="shared" si="12"/>
        <v>juin</v>
      </c>
      <c r="Q120" s="262">
        <f t="shared" si="18"/>
        <v>1</v>
      </c>
      <c r="R120" s="262">
        <f t="shared" si="18"/>
        <v>1</v>
      </c>
      <c r="S120" s="262">
        <f t="shared" si="18"/>
        <v>1</v>
      </c>
      <c r="T120" s="262">
        <f t="shared" si="18"/>
        <v>1</v>
      </c>
      <c r="U120" s="262">
        <f t="shared" si="18"/>
        <v>1</v>
      </c>
      <c r="V120" s="262">
        <f t="shared" si="13"/>
        <v>1</v>
      </c>
      <c r="W120" s="262">
        <f t="shared" si="14"/>
        <v>1</v>
      </c>
      <c r="X120" s="262">
        <f t="shared" si="14"/>
        <v>1</v>
      </c>
      <c r="Y120" s="262">
        <f t="shared" si="15"/>
        <v>1</v>
      </c>
      <c r="Z120" s="263" t="str">
        <f>ANATOMIE3!N119</f>
        <v>Juin</v>
      </c>
      <c r="AA120" s="263" t="str">
        <f>'PHYSIO-REP 3'!N119</f>
        <v>Juin</v>
      </c>
      <c r="AB120" s="263" t="str">
        <f>'ZOOTECHINE 3'!N119</f>
        <v>Juin</v>
      </c>
      <c r="AC120" s="263" t="str">
        <f>'PHARMACOLOGIE 3'!N119</f>
        <v>Juin</v>
      </c>
      <c r="AD120" s="263" t="str">
        <f>'MICROBIOLOGIE 3'!N119</f>
        <v>Juin</v>
      </c>
      <c r="AE120" s="263" t="str">
        <f>'PARASITOLOGIE 2'!N119</f>
        <v>Juin</v>
      </c>
      <c r="AF120" s="263" t="str">
        <f>'PHYSIO-PATH 3'!N119</f>
        <v>Juin</v>
      </c>
      <c r="AG120" s="263" t="str">
        <f>SEMIOLOGIE!N119</f>
        <v>Juin</v>
      </c>
      <c r="AH120" s="263" t="str">
        <f>'ANA-PATH 2'!N119</f>
        <v>Juin</v>
      </c>
      <c r="AI120" s="267"/>
    </row>
    <row r="121" spans="1:35" s="268" customFormat="1" ht="15.75">
      <c r="A121" s="265">
        <v>114</v>
      </c>
      <c r="B121" s="424" t="s">
        <v>175</v>
      </c>
      <c r="C121" s="424" t="s">
        <v>867</v>
      </c>
      <c r="D121" s="117">
        <f>ANATOMIE3!H121</f>
        <v>30.5</v>
      </c>
      <c r="E121" s="117">
        <f>'PHYSIO-REP 3'!H120</f>
        <v>9</v>
      </c>
      <c r="F121" s="117">
        <f>'ZOOTECHINE 3'!H120</f>
        <v>9</v>
      </c>
      <c r="G121" s="226">
        <f>'PHARMACOLOGIE 3'!H120</f>
        <v>12.5</v>
      </c>
      <c r="H121" s="226">
        <f>'MICROBIOLOGIE 3'!H120</f>
        <v>8</v>
      </c>
      <c r="I121" s="226">
        <f>'PARASITOLOGIE 2'!H120</f>
        <v>10</v>
      </c>
      <c r="J121" s="226">
        <f>'PHYSIO-PATH 3'!H120</f>
        <v>9</v>
      </c>
      <c r="K121" s="226">
        <f>SEMIOLOGIE!H120</f>
        <v>9.5</v>
      </c>
      <c r="L121" s="117">
        <f>'ANA-PATH 2'!H120</f>
        <v>10.333333333333334</v>
      </c>
      <c r="M121" s="124">
        <f t="shared" si="16"/>
        <v>107.83333333333333</v>
      </c>
      <c r="N121" s="117">
        <f t="shared" si="17"/>
        <v>4.3133333333333335</v>
      </c>
      <c r="O121" s="184" t="str">
        <f t="shared" si="11"/>
        <v>Ajournee</v>
      </c>
      <c r="P121" s="184" t="str">
        <f t="shared" si="12"/>
        <v>juin</v>
      </c>
      <c r="Q121" s="262">
        <f t="shared" si="18"/>
        <v>0</v>
      </c>
      <c r="R121" s="262">
        <f t="shared" si="18"/>
        <v>1</v>
      </c>
      <c r="S121" s="262">
        <f t="shared" si="18"/>
        <v>1</v>
      </c>
      <c r="T121" s="262">
        <f t="shared" si="18"/>
        <v>1</v>
      </c>
      <c r="U121" s="262">
        <f t="shared" si="18"/>
        <v>1</v>
      </c>
      <c r="V121" s="262">
        <f t="shared" si="13"/>
        <v>0</v>
      </c>
      <c r="W121" s="262">
        <f t="shared" si="14"/>
        <v>1</v>
      </c>
      <c r="X121" s="262">
        <f t="shared" si="14"/>
        <v>1</v>
      </c>
      <c r="Y121" s="262">
        <f t="shared" si="15"/>
        <v>0</v>
      </c>
      <c r="Z121" s="263" t="str">
        <f>ANATOMIE3!N120</f>
        <v>Juin</v>
      </c>
      <c r="AA121" s="263" t="str">
        <f>'PHYSIO-REP 3'!N120</f>
        <v>Juin</v>
      </c>
      <c r="AB121" s="263" t="str">
        <f>'ZOOTECHINE 3'!N120</f>
        <v>Juin</v>
      </c>
      <c r="AC121" s="263" t="str">
        <f>'PHARMACOLOGIE 3'!N120</f>
        <v>Juin</v>
      </c>
      <c r="AD121" s="263" t="str">
        <f>'MICROBIOLOGIE 3'!N120</f>
        <v>Juin</v>
      </c>
      <c r="AE121" s="263" t="str">
        <f>'PARASITOLOGIE 2'!N120</f>
        <v>Juin</v>
      </c>
      <c r="AF121" s="263" t="str">
        <f>'PHYSIO-PATH 3'!N120</f>
        <v>Juin</v>
      </c>
      <c r="AG121" s="263" t="str">
        <f>SEMIOLOGIE!N120</f>
        <v>Juin</v>
      </c>
      <c r="AH121" s="263" t="str">
        <f>'ANA-PATH 2'!N120</f>
        <v>Juin</v>
      </c>
      <c r="AI121" s="267"/>
    </row>
    <row r="122" spans="1:35" s="268" customFormat="1" ht="15.75">
      <c r="A122" s="265">
        <v>115</v>
      </c>
      <c r="B122" s="424" t="s">
        <v>176</v>
      </c>
      <c r="C122" s="424" t="s">
        <v>177</v>
      </c>
      <c r="D122" s="117">
        <f>ANATOMIE3!H122</f>
        <v>7.25</v>
      </c>
      <c r="E122" s="117">
        <f>'PHYSIO-REP 3'!H121</f>
        <v>9.75</v>
      </c>
      <c r="F122" s="117">
        <f>'ZOOTECHINE 3'!H121</f>
        <v>7</v>
      </c>
      <c r="G122" s="226">
        <f>'PHARMACOLOGIE 3'!H121</f>
        <v>3.5</v>
      </c>
      <c r="H122" s="226">
        <f>'MICROBIOLOGIE 3'!H121</f>
        <v>30</v>
      </c>
      <c r="I122" s="226">
        <f>'PARASITOLOGIE 2'!H121</f>
        <v>4.666666666666667</v>
      </c>
      <c r="J122" s="226">
        <f>'PHYSIO-PATH 3'!H121</f>
        <v>2.5</v>
      </c>
      <c r="K122" s="226">
        <f>SEMIOLOGIE!H121</f>
        <v>33</v>
      </c>
      <c r="L122" s="117">
        <f>'ANA-PATH 2'!H121</f>
        <v>3.3333333333333335</v>
      </c>
      <c r="M122" s="124">
        <f t="shared" si="16"/>
        <v>100.99999999999999</v>
      </c>
      <c r="N122" s="117">
        <f t="shared" si="17"/>
        <v>4.0399999999999991</v>
      </c>
      <c r="O122" s="184" t="str">
        <f t="shared" si="11"/>
        <v>Ajournee</v>
      </c>
      <c r="P122" s="184" t="str">
        <f t="shared" si="12"/>
        <v>juin</v>
      </c>
      <c r="Q122" s="262">
        <f t="shared" si="18"/>
        <v>1</v>
      </c>
      <c r="R122" s="262">
        <f t="shared" si="18"/>
        <v>1</v>
      </c>
      <c r="S122" s="262">
        <f t="shared" si="18"/>
        <v>1</v>
      </c>
      <c r="T122" s="262">
        <f t="shared" si="18"/>
        <v>1</v>
      </c>
      <c r="U122" s="262">
        <f t="shared" si="18"/>
        <v>0</v>
      </c>
      <c r="V122" s="262">
        <f t="shared" si="13"/>
        <v>1</v>
      </c>
      <c r="W122" s="262">
        <f t="shared" si="14"/>
        <v>1</v>
      </c>
      <c r="X122" s="262">
        <f t="shared" si="14"/>
        <v>0</v>
      </c>
      <c r="Y122" s="262">
        <f t="shared" si="15"/>
        <v>1</v>
      </c>
      <c r="Z122" s="263" t="str">
        <f>ANATOMIE3!N121</f>
        <v>Juin</v>
      </c>
      <c r="AA122" s="263" t="str">
        <f>'PHYSIO-REP 3'!N121</f>
        <v>Juin</v>
      </c>
      <c r="AB122" s="263" t="str">
        <f>'ZOOTECHINE 3'!N121</f>
        <v>Juin</v>
      </c>
      <c r="AC122" s="263" t="str">
        <f>'PHARMACOLOGIE 3'!N121</f>
        <v>Juin</v>
      </c>
      <c r="AD122" s="263" t="str">
        <f>'MICROBIOLOGIE 3'!N121</f>
        <v>Juin</v>
      </c>
      <c r="AE122" s="263" t="str">
        <f>'PARASITOLOGIE 2'!N121</f>
        <v>Juin</v>
      </c>
      <c r="AF122" s="263" t="str">
        <f>'PHYSIO-PATH 3'!N121</f>
        <v>Juin</v>
      </c>
      <c r="AG122" s="263" t="str">
        <f>SEMIOLOGIE!N121</f>
        <v>Juin</v>
      </c>
      <c r="AH122" s="263" t="str">
        <f>'ANA-PATH 2'!N121</f>
        <v>Juin</v>
      </c>
      <c r="AI122" s="267"/>
    </row>
    <row r="123" spans="1:35" s="268" customFormat="1" ht="15.75">
      <c r="A123" s="265">
        <v>116</v>
      </c>
      <c r="B123" s="417" t="s">
        <v>178</v>
      </c>
      <c r="C123" s="417" t="s">
        <v>43</v>
      </c>
      <c r="D123" s="117">
        <f>ANATOMIE3!H123</f>
        <v>2</v>
      </c>
      <c r="E123" s="117">
        <f>'PHYSIO-REP 3'!H122</f>
        <v>9</v>
      </c>
      <c r="F123" s="117">
        <f>'ZOOTECHINE 3'!H122</f>
        <v>7</v>
      </c>
      <c r="G123" s="226">
        <f>'PHARMACOLOGIE 3'!H122</f>
        <v>10.5</v>
      </c>
      <c r="H123" s="226">
        <f>'MICROBIOLOGIE 3'!H122</f>
        <v>8</v>
      </c>
      <c r="I123" s="226">
        <f>'PARASITOLOGIE 2'!H122</f>
        <v>4</v>
      </c>
      <c r="J123" s="226">
        <f>'PHYSIO-PATH 3'!H122</f>
        <v>1.5</v>
      </c>
      <c r="K123" s="226">
        <f>SEMIOLOGIE!H122</f>
        <v>14</v>
      </c>
      <c r="L123" s="117">
        <f>'ANA-PATH 2'!H122</f>
        <v>8</v>
      </c>
      <c r="M123" s="124">
        <f t="shared" si="16"/>
        <v>64</v>
      </c>
      <c r="N123" s="117">
        <f t="shared" si="17"/>
        <v>2.56</v>
      </c>
      <c r="O123" s="184" t="str">
        <f t="shared" si="11"/>
        <v>Ajournee</v>
      </c>
      <c r="P123" s="184" t="str">
        <f t="shared" si="12"/>
        <v>juin</v>
      </c>
      <c r="Q123" s="262">
        <f t="shared" si="18"/>
        <v>1</v>
      </c>
      <c r="R123" s="262">
        <f t="shared" si="18"/>
        <v>1</v>
      </c>
      <c r="S123" s="262">
        <f t="shared" si="18"/>
        <v>1</v>
      </c>
      <c r="T123" s="262">
        <f t="shared" si="18"/>
        <v>1</v>
      </c>
      <c r="U123" s="262">
        <f t="shared" si="18"/>
        <v>1</v>
      </c>
      <c r="V123" s="262">
        <f t="shared" si="13"/>
        <v>1</v>
      </c>
      <c r="W123" s="262">
        <f t="shared" si="14"/>
        <v>1</v>
      </c>
      <c r="X123" s="262">
        <f t="shared" si="14"/>
        <v>1</v>
      </c>
      <c r="Y123" s="262">
        <f t="shared" si="15"/>
        <v>1</v>
      </c>
      <c r="Z123" s="263" t="str">
        <f>ANATOMIE3!N122</f>
        <v>Juin</v>
      </c>
      <c r="AA123" s="263" t="str">
        <f>'PHYSIO-REP 3'!N122</f>
        <v>Juin</v>
      </c>
      <c r="AB123" s="263" t="str">
        <f>'ZOOTECHINE 3'!N122</f>
        <v>Juin</v>
      </c>
      <c r="AC123" s="263" t="str">
        <f>'PHARMACOLOGIE 3'!N122</f>
        <v>Juin</v>
      </c>
      <c r="AD123" s="263" t="str">
        <f>'MICROBIOLOGIE 3'!N122</f>
        <v>Juin</v>
      </c>
      <c r="AE123" s="263" t="str">
        <f>'PARASITOLOGIE 2'!N122</f>
        <v>Juin</v>
      </c>
      <c r="AF123" s="263" t="str">
        <f>'PHYSIO-PATH 3'!N122</f>
        <v>Juin</v>
      </c>
      <c r="AG123" s="263" t="str">
        <f>SEMIOLOGIE!N122</f>
        <v>Juin</v>
      </c>
      <c r="AH123" s="263" t="str">
        <f>'ANA-PATH 2'!N122</f>
        <v>Juin</v>
      </c>
      <c r="AI123" s="267"/>
    </row>
    <row r="124" spans="1:35" s="268" customFormat="1" ht="15.75">
      <c r="A124" s="265">
        <v>117</v>
      </c>
      <c r="B124" s="424" t="s">
        <v>179</v>
      </c>
      <c r="C124" s="424" t="s">
        <v>180</v>
      </c>
      <c r="D124" s="117">
        <f>ANATOMIE3!H124</f>
        <v>5.75</v>
      </c>
      <c r="E124" s="117">
        <f>'PHYSIO-REP 3'!H123</f>
        <v>3.75</v>
      </c>
      <c r="F124" s="117">
        <f>'ZOOTECHINE 3'!H123</f>
        <v>3</v>
      </c>
      <c r="G124" s="226">
        <f>'PHARMACOLOGIE 3'!H123</f>
        <v>49.790000000000006</v>
      </c>
      <c r="H124" s="226">
        <f>'MICROBIOLOGIE 3'!H123</f>
        <v>30</v>
      </c>
      <c r="I124" s="226">
        <f>'PARASITOLOGIE 2'!H123</f>
        <v>3.3333333333333335</v>
      </c>
      <c r="J124" s="226">
        <f>'PHYSIO-PATH 3'!H123</f>
        <v>2.5</v>
      </c>
      <c r="K124" s="226">
        <f>SEMIOLOGIE!H123</f>
        <v>36</v>
      </c>
      <c r="L124" s="117">
        <f>'ANA-PATH 2'!H123</f>
        <v>3.3333333333333335</v>
      </c>
      <c r="M124" s="124">
        <f t="shared" si="16"/>
        <v>137.45666666666668</v>
      </c>
      <c r="N124" s="117">
        <f t="shared" si="17"/>
        <v>5.4982666666666669</v>
      </c>
      <c r="O124" s="184" t="str">
        <f t="shared" si="11"/>
        <v>Ajournee</v>
      </c>
      <c r="P124" s="184" t="str">
        <f t="shared" si="12"/>
        <v>juin</v>
      </c>
      <c r="Q124" s="262">
        <f t="shared" si="18"/>
        <v>1</v>
      </c>
      <c r="R124" s="262">
        <f t="shared" si="18"/>
        <v>1</v>
      </c>
      <c r="S124" s="262">
        <f t="shared" si="18"/>
        <v>1</v>
      </c>
      <c r="T124" s="262">
        <f t="shared" si="18"/>
        <v>0</v>
      </c>
      <c r="U124" s="262">
        <f t="shared" si="18"/>
        <v>0</v>
      </c>
      <c r="V124" s="262">
        <f t="shared" si="13"/>
        <v>1</v>
      </c>
      <c r="W124" s="262">
        <f t="shared" si="14"/>
        <v>1</v>
      </c>
      <c r="X124" s="262">
        <f t="shared" si="14"/>
        <v>0</v>
      </c>
      <c r="Y124" s="262">
        <f t="shared" si="15"/>
        <v>1</v>
      </c>
      <c r="Z124" s="263" t="str">
        <f>ANATOMIE3!N123</f>
        <v>Juin</v>
      </c>
      <c r="AA124" s="263" t="str">
        <f>'PHYSIO-REP 3'!N123</f>
        <v>Juin</v>
      </c>
      <c r="AB124" s="263" t="str">
        <f>'ZOOTECHINE 3'!N123</f>
        <v>Juin</v>
      </c>
      <c r="AC124" s="263" t="str">
        <f>'PHARMACOLOGIE 3'!N123</f>
        <v>Juin</v>
      </c>
      <c r="AD124" s="263" t="str">
        <f>'MICROBIOLOGIE 3'!N123</f>
        <v>Juin</v>
      </c>
      <c r="AE124" s="263" t="str">
        <f>'PARASITOLOGIE 2'!N123</f>
        <v>Juin</v>
      </c>
      <c r="AF124" s="263" t="str">
        <f>'PHYSIO-PATH 3'!N123</f>
        <v>Juin</v>
      </c>
      <c r="AG124" s="263" t="str">
        <f>SEMIOLOGIE!N123</f>
        <v>Juin</v>
      </c>
      <c r="AH124" s="263" t="str">
        <f>'ANA-PATH 2'!N123</f>
        <v>Juin</v>
      </c>
      <c r="AI124" s="267"/>
    </row>
    <row r="125" spans="1:35" s="268" customFormat="1" ht="15.75">
      <c r="A125" s="265">
        <v>118</v>
      </c>
      <c r="B125" s="430" t="s">
        <v>868</v>
      </c>
      <c r="C125" s="430" t="s">
        <v>181</v>
      </c>
      <c r="D125" s="117">
        <f>ANATOMIE3!H125</f>
        <v>15.25</v>
      </c>
      <c r="E125" s="117">
        <f>'PHYSIO-REP 3'!H124</f>
        <v>8.25</v>
      </c>
      <c r="F125" s="117">
        <f>'ZOOTECHINE 3'!H124</f>
        <v>6.5</v>
      </c>
      <c r="G125" s="226">
        <f>'PHARMACOLOGIE 3'!H124</f>
        <v>7.5</v>
      </c>
      <c r="H125" s="226">
        <f>'MICROBIOLOGIE 3'!H124</f>
        <v>8.25</v>
      </c>
      <c r="I125" s="226">
        <f>'PARASITOLOGIE 2'!H124</f>
        <v>6.666666666666667</v>
      </c>
      <c r="J125" s="226">
        <f>'PHYSIO-PATH 3'!H124</f>
        <v>8.5</v>
      </c>
      <c r="K125" s="226">
        <f>SEMIOLOGIE!H124</f>
        <v>14.75</v>
      </c>
      <c r="L125" s="117">
        <f>'ANA-PATH 2'!H124</f>
        <v>7.666666666666667</v>
      </c>
      <c r="M125" s="124">
        <f t="shared" si="16"/>
        <v>83.333333333333329</v>
      </c>
      <c r="N125" s="117">
        <f t="shared" si="17"/>
        <v>3.333333333333333</v>
      </c>
      <c r="O125" s="184" t="str">
        <f t="shared" si="11"/>
        <v>Ajournee</v>
      </c>
      <c r="P125" s="184" t="str">
        <f t="shared" si="12"/>
        <v>juin</v>
      </c>
      <c r="Q125" s="262">
        <f t="shared" si="18"/>
        <v>0</v>
      </c>
      <c r="R125" s="262">
        <f t="shared" si="18"/>
        <v>1</v>
      </c>
      <c r="S125" s="262">
        <f t="shared" si="18"/>
        <v>1</v>
      </c>
      <c r="T125" s="262">
        <f t="shared" si="18"/>
        <v>1</v>
      </c>
      <c r="U125" s="262">
        <f t="shared" si="18"/>
        <v>1</v>
      </c>
      <c r="V125" s="262">
        <f t="shared" si="13"/>
        <v>1</v>
      </c>
      <c r="W125" s="262">
        <f t="shared" si="14"/>
        <v>1</v>
      </c>
      <c r="X125" s="262">
        <f t="shared" si="14"/>
        <v>1</v>
      </c>
      <c r="Y125" s="262">
        <f t="shared" si="15"/>
        <v>1</v>
      </c>
      <c r="Z125" s="263" t="str">
        <f>ANATOMIE3!N124</f>
        <v>Juin</v>
      </c>
      <c r="AA125" s="263" t="str">
        <f>'PHYSIO-REP 3'!N124</f>
        <v>Juin</v>
      </c>
      <c r="AB125" s="263" t="str">
        <f>'ZOOTECHINE 3'!N124</f>
        <v>Juin</v>
      </c>
      <c r="AC125" s="263" t="str">
        <f>'PHARMACOLOGIE 3'!N124</f>
        <v>Juin</v>
      </c>
      <c r="AD125" s="263" t="str">
        <f>'MICROBIOLOGIE 3'!N124</f>
        <v>Juin</v>
      </c>
      <c r="AE125" s="263" t="str">
        <f>'PARASITOLOGIE 2'!N124</f>
        <v>Juin</v>
      </c>
      <c r="AF125" s="263" t="str">
        <f>'PHYSIO-PATH 3'!N124</f>
        <v>Juin</v>
      </c>
      <c r="AG125" s="263" t="str">
        <f>SEMIOLOGIE!N124</f>
        <v>Juin</v>
      </c>
      <c r="AH125" s="263" t="str">
        <f>'ANA-PATH 2'!N124</f>
        <v>Juin</v>
      </c>
      <c r="AI125" s="267"/>
    </row>
    <row r="126" spans="1:35" s="268" customFormat="1" ht="15.75">
      <c r="A126" s="265">
        <v>119</v>
      </c>
      <c r="B126" s="424" t="s">
        <v>182</v>
      </c>
      <c r="C126" s="424" t="s">
        <v>183</v>
      </c>
      <c r="D126" s="117">
        <f>ANATOMIE3!H126</f>
        <v>7.75</v>
      </c>
      <c r="E126" s="117">
        <f>'PHYSIO-REP 3'!H125</f>
        <v>12.75</v>
      </c>
      <c r="F126" s="117">
        <f>'ZOOTECHINE 3'!H125</f>
        <v>9.25</v>
      </c>
      <c r="G126" s="226">
        <f>'PHARMACOLOGIE 3'!H125</f>
        <v>10.5</v>
      </c>
      <c r="H126" s="226">
        <f>'MICROBIOLOGIE 3'!H125</f>
        <v>6.75</v>
      </c>
      <c r="I126" s="226">
        <f>'PARASITOLOGIE 2'!H125</f>
        <v>9.3333333333333339</v>
      </c>
      <c r="J126" s="226">
        <f>'PHYSIO-PATH 3'!H125</f>
        <v>8.5</v>
      </c>
      <c r="K126" s="226">
        <f>SEMIOLOGIE!H125</f>
        <v>6.75</v>
      </c>
      <c r="L126" s="117">
        <f>'ANA-PATH 2'!H125</f>
        <v>10</v>
      </c>
      <c r="M126" s="124">
        <f t="shared" si="16"/>
        <v>81.583333333333343</v>
      </c>
      <c r="N126" s="117">
        <f t="shared" si="17"/>
        <v>3.2633333333333336</v>
      </c>
      <c r="O126" s="184" t="str">
        <f t="shared" si="11"/>
        <v>Ajournee</v>
      </c>
      <c r="P126" s="184" t="str">
        <f t="shared" si="12"/>
        <v>juin</v>
      </c>
      <c r="Q126" s="262">
        <f t="shared" si="18"/>
        <v>1</v>
      </c>
      <c r="R126" s="262">
        <f t="shared" si="18"/>
        <v>1</v>
      </c>
      <c r="S126" s="262">
        <f t="shared" si="18"/>
        <v>1</v>
      </c>
      <c r="T126" s="262">
        <f t="shared" si="18"/>
        <v>1</v>
      </c>
      <c r="U126" s="262">
        <f t="shared" si="18"/>
        <v>1</v>
      </c>
      <c r="V126" s="262">
        <f t="shared" si="13"/>
        <v>1</v>
      </c>
      <c r="W126" s="262">
        <f t="shared" si="14"/>
        <v>1</v>
      </c>
      <c r="X126" s="262">
        <f t="shared" si="14"/>
        <v>1</v>
      </c>
      <c r="Y126" s="262">
        <f t="shared" si="15"/>
        <v>0</v>
      </c>
      <c r="Z126" s="263" t="str">
        <f>ANATOMIE3!N125</f>
        <v>Juin</v>
      </c>
      <c r="AA126" s="263" t="str">
        <f>'PHYSIO-REP 3'!N125</f>
        <v>Juin</v>
      </c>
      <c r="AB126" s="263" t="str">
        <f>'ZOOTECHINE 3'!N125</f>
        <v>Juin</v>
      </c>
      <c r="AC126" s="263" t="str">
        <f>'PHARMACOLOGIE 3'!N125</f>
        <v>Juin</v>
      </c>
      <c r="AD126" s="263" t="str">
        <f>'MICROBIOLOGIE 3'!N125</f>
        <v>Juin</v>
      </c>
      <c r="AE126" s="263" t="str">
        <f>'PARASITOLOGIE 2'!N125</f>
        <v>Juin</v>
      </c>
      <c r="AF126" s="263" t="str">
        <f>'PHYSIO-PATH 3'!N125</f>
        <v>Juin</v>
      </c>
      <c r="AG126" s="263" t="str">
        <f>SEMIOLOGIE!N125</f>
        <v>Juin</v>
      </c>
      <c r="AH126" s="263" t="str">
        <f>'ANA-PATH 2'!N125</f>
        <v>Juin</v>
      </c>
      <c r="AI126" s="267"/>
    </row>
    <row r="127" spans="1:35" s="268" customFormat="1" ht="15.75">
      <c r="A127" s="265">
        <v>120</v>
      </c>
      <c r="B127" s="417" t="s">
        <v>184</v>
      </c>
      <c r="C127" s="417" t="s">
        <v>185</v>
      </c>
      <c r="D127" s="117">
        <f>ANATOMIE3!H127</f>
        <v>1.75</v>
      </c>
      <c r="E127" s="117">
        <f>'PHYSIO-REP 3'!H126</f>
        <v>6.75</v>
      </c>
      <c r="F127" s="117">
        <f>'ZOOTECHINE 3'!H126</f>
        <v>5.5</v>
      </c>
      <c r="G127" s="226">
        <f>'PHARMACOLOGIE 3'!H126</f>
        <v>3.25</v>
      </c>
      <c r="H127" s="226">
        <f>'MICROBIOLOGIE 3'!H126</f>
        <v>5.75</v>
      </c>
      <c r="I127" s="226">
        <f>'PARASITOLOGIE 2'!H126</f>
        <v>6</v>
      </c>
      <c r="J127" s="226">
        <f>'PHYSIO-PATH 3'!H126</f>
        <v>3</v>
      </c>
      <c r="K127" s="226">
        <f>SEMIOLOGIE!H126</f>
        <v>6.5</v>
      </c>
      <c r="L127" s="117">
        <f>'ANA-PATH 2'!H126</f>
        <v>3.3333333333333335</v>
      </c>
      <c r="M127" s="124">
        <f t="shared" si="16"/>
        <v>41.833333333333336</v>
      </c>
      <c r="N127" s="117">
        <f t="shared" si="17"/>
        <v>1.6733333333333333</v>
      </c>
      <c r="O127" s="184" t="str">
        <f t="shared" si="11"/>
        <v>Ajournee</v>
      </c>
      <c r="P127" s="184" t="str">
        <f t="shared" si="12"/>
        <v>juin</v>
      </c>
      <c r="Q127" s="262">
        <f t="shared" si="18"/>
        <v>1</v>
      </c>
      <c r="R127" s="262">
        <f t="shared" si="18"/>
        <v>1</v>
      </c>
      <c r="S127" s="262">
        <f t="shared" si="18"/>
        <v>1</v>
      </c>
      <c r="T127" s="262">
        <f t="shared" si="18"/>
        <v>1</v>
      </c>
      <c r="U127" s="262">
        <f t="shared" si="18"/>
        <v>1</v>
      </c>
      <c r="V127" s="262">
        <f t="shared" si="13"/>
        <v>1</v>
      </c>
      <c r="W127" s="262">
        <f t="shared" si="14"/>
        <v>1</v>
      </c>
      <c r="X127" s="262">
        <f t="shared" si="14"/>
        <v>1</v>
      </c>
      <c r="Y127" s="262">
        <f t="shared" si="15"/>
        <v>1</v>
      </c>
      <c r="Z127" s="263" t="str">
        <f>ANATOMIE3!N126</f>
        <v>Juin</v>
      </c>
      <c r="AA127" s="263" t="str">
        <f>'PHYSIO-REP 3'!N126</f>
        <v>Juin</v>
      </c>
      <c r="AB127" s="263" t="str">
        <f>'ZOOTECHINE 3'!N126</f>
        <v>Juin</v>
      </c>
      <c r="AC127" s="263" t="str">
        <f>'PHARMACOLOGIE 3'!N126</f>
        <v>Juin</v>
      </c>
      <c r="AD127" s="263" t="str">
        <f>'MICROBIOLOGIE 3'!N126</f>
        <v>Juin</v>
      </c>
      <c r="AE127" s="263" t="str">
        <f>'PARASITOLOGIE 2'!N126</f>
        <v>Juin</v>
      </c>
      <c r="AF127" s="263" t="str">
        <f>'PHYSIO-PATH 3'!N126</f>
        <v>Juin</v>
      </c>
      <c r="AG127" s="263" t="str">
        <f>SEMIOLOGIE!N126</f>
        <v>Juin</v>
      </c>
      <c r="AH127" s="263" t="str">
        <f>'ANA-PATH 2'!N126</f>
        <v>Juin</v>
      </c>
      <c r="AI127" s="267"/>
    </row>
    <row r="128" spans="1:35" s="268" customFormat="1" ht="15.75">
      <c r="A128" s="265">
        <v>121</v>
      </c>
      <c r="B128" s="417" t="s">
        <v>186</v>
      </c>
      <c r="C128" s="417" t="s">
        <v>869</v>
      </c>
      <c r="D128" s="117">
        <f>ANATOMIE3!H128</f>
        <v>30</v>
      </c>
      <c r="E128" s="117">
        <f>'PHYSIO-REP 3'!H127</f>
        <v>4.5</v>
      </c>
      <c r="F128" s="117">
        <f>'ZOOTECHINE 3'!H127</f>
        <v>2</v>
      </c>
      <c r="G128" s="226">
        <f>'PHARMACOLOGIE 3'!H127</f>
        <v>0.5</v>
      </c>
      <c r="H128" s="226">
        <f>'MICROBIOLOGIE 3'!H127</f>
        <v>30.75</v>
      </c>
      <c r="I128" s="226">
        <f>'PARASITOLOGIE 2'!H127</f>
        <v>5.333333333333333</v>
      </c>
      <c r="J128" s="226">
        <f>'PHYSIO-PATH 3'!H127</f>
        <v>6</v>
      </c>
      <c r="K128" s="226">
        <f>SEMIOLOGIE!H127</f>
        <v>36</v>
      </c>
      <c r="L128" s="117">
        <f>'ANA-PATH 2'!H127</f>
        <v>2.6666666666666665</v>
      </c>
      <c r="M128" s="124">
        <f t="shared" si="16"/>
        <v>117.75</v>
      </c>
      <c r="N128" s="117">
        <f t="shared" si="17"/>
        <v>4.71</v>
      </c>
      <c r="O128" s="184" t="str">
        <f t="shared" si="11"/>
        <v>Ajournee</v>
      </c>
      <c r="P128" s="184" t="str">
        <f t="shared" si="12"/>
        <v>juin</v>
      </c>
      <c r="Q128" s="262">
        <f t="shared" si="18"/>
        <v>0</v>
      </c>
      <c r="R128" s="262">
        <f t="shared" si="18"/>
        <v>1</v>
      </c>
      <c r="S128" s="262">
        <f t="shared" si="18"/>
        <v>1</v>
      </c>
      <c r="T128" s="262">
        <f t="shared" si="18"/>
        <v>1</v>
      </c>
      <c r="U128" s="262">
        <f t="shared" si="18"/>
        <v>0</v>
      </c>
      <c r="V128" s="262">
        <f t="shared" si="13"/>
        <v>1</v>
      </c>
      <c r="W128" s="262">
        <f t="shared" si="14"/>
        <v>1</v>
      </c>
      <c r="X128" s="262">
        <f t="shared" si="14"/>
        <v>0</v>
      </c>
      <c r="Y128" s="262">
        <f t="shared" si="15"/>
        <v>1</v>
      </c>
      <c r="Z128" s="263" t="str">
        <f>ANATOMIE3!N127</f>
        <v>Juin</v>
      </c>
      <c r="AA128" s="263" t="str">
        <f>'PHYSIO-REP 3'!N127</f>
        <v>Juin</v>
      </c>
      <c r="AB128" s="263" t="str">
        <f>'ZOOTECHINE 3'!N127</f>
        <v>Juin</v>
      </c>
      <c r="AC128" s="263" t="str">
        <f>'PHARMACOLOGIE 3'!N127</f>
        <v>Juin</v>
      </c>
      <c r="AD128" s="263" t="str">
        <f>'MICROBIOLOGIE 3'!N127</f>
        <v>Juin</v>
      </c>
      <c r="AE128" s="263" t="str">
        <f>'PARASITOLOGIE 2'!N127</f>
        <v>Juin</v>
      </c>
      <c r="AF128" s="263" t="str">
        <f>'PHYSIO-PATH 3'!N127</f>
        <v>Juin</v>
      </c>
      <c r="AG128" s="263" t="str">
        <f>SEMIOLOGIE!N127</f>
        <v>Juin</v>
      </c>
      <c r="AH128" s="263" t="str">
        <f>'ANA-PATH 2'!N127</f>
        <v>Juin</v>
      </c>
      <c r="AI128" s="267"/>
    </row>
    <row r="129" spans="1:35" s="268" customFormat="1" ht="15.75">
      <c r="A129" s="265">
        <v>122</v>
      </c>
      <c r="B129" s="417" t="s">
        <v>187</v>
      </c>
      <c r="C129" s="417" t="s">
        <v>870</v>
      </c>
      <c r="D129" s="117">
        <f>ANATOMIE3!H129</f>
        <v>1</v>
      </c>
      <c r="E129" s="117">
        <f>'PHYSIO-REP 3'!H128</f>
        <v>6</v>
      </c>
      <c r="F129" s="117">
        <f>'ZOOTECHINE 3'!H128</f>
        <v>31.5</v>
      </c>
      <c r="G129" s="226">
        <f>'PHARMACOLOGIE 3'!H128</f>
        <v>6</v>
      </c>
      <c r="H129" s="226">
        <f>'MICROBIOLOGIE 3'!H128</f>
        <v>31.130000000000003</v>
      </c>
      <c r="I129" s="226">
        <f>'PARASITOLOGIE 2'!H128</f>
        <v>10</v>
      </c>
      <c r="J129" s="226">
        <f>'PHYSIO-PATH 3'!H128</f>
        <v>6</v>
      </c>
      <c r="K129" s="226">
        <f>SEMIOLOGIE!H128</f>
        <v>36</v>
      </c>
      <c r="L129" s="117">
        <f>'ANA-PATH 2'!H128</f>
        <v>3</v>
      </c>
      <c r="M129" s="124">
        <f t="shared" si="16"/>
        <v>130.63</v>
      </c>
      <c r="N129" s="117">
        <f t="shared" si="17"/>
        <v>5.2252000000000001</v>
      </c>
      <c r="O129" s="184" t="str">
        <f t="shared" si="11"/>
        <v>Ajournee</v>
      </c>
      <c r="P129" s="184" t="str">
        <f t="shared" si="12"/>
        <v>juin</v>
      </c>
      <c r="Q129" s="262">
        <f t="shared" si="18"/>
        <v>1</v>
      </c>
      <c r="R129" s="262">
        <f t="shared" si="18"/>
        <v>1</v>
      </c>
      <c r="S129" s="262">
        <f t="shared" si="18"/>
        <v>0</v>
      </c>
      <c r="T129" s="262">
        <f t="shared" si="18"/>
        <v>1</v>
      </c>
      <c r="U129" s="262">
        <f t="shared" si="18"/>
        <v>0</v>
      </c>
      <c r="V129" s="262">
        <f t="shared" si="13"/>
        <v>0</v>
      </c>
      <c r="W129" s="262">
        <f t="shared" si="14"/>
        <v>1</v>
      </c>
      <c r="X129" s="262">
        <f t="shared" si="14"/>
        <v>0</v>
      </c>
      <c r="Y129" s="262">
        <f t="shared" si="15"/>
        <v>1</v>
      </c>
      <c r="Z129" s="263" t="str">
        <f>ANATOMIE3!N128</f>
        <v>Juin</v>
      </c>
      <c r="AA129" s="263" t="str">
        <f>'PHYSIO-REP 3'!N128</f>
        <v>Juin</v>
      </c>
      <c r="AB129" s="263" t="str">
        <f>'ZOOTECHINE 3'!N128</f>
        <v>Juin</v>
      </c>
      <c r="AC129" s="263" t="str">
        <f>'PHARMACOLOGIE 3'!N128</f>
        <v>Juin</v>
      </c>
      <c r="AD129" s="263" t="str">
        <f>'MICROBIOLOGIE 3'!N128</f>
        <v>Juin</v>
      </c>
      <c r="AE129" s="263" t="str">
        <f>'PARASITOLOGIE 2'!N128</f>
        <v>Juin</v>
      </c>
      <c r="AF129" s="263" t="str">
        <f>'PHYSIO-PATH 3'!N128</f>
        <v>Juin</v>
      </c>
      <c r="AG129" s="263" t="str">
        <f>SEMIOLOGIE!N128</f>
        <v>Juin</v>
      </c>
      <c r="AH129" s="263" t="str">
        <f>'ANA-PATH 2'!N128</f>
        <v>Juin</v>
      </c>
      <c r="AI129" s="267"/>
    </row>
    <row r="130" spans="1:35" s="268" customFormat="1" ht="15.75">
      <c r="A130" s="265">
        <v>123</v>
      </c>
      <c r="B130" s="424" t="s">
        <v>871</v>
      </c>
      <c r="C130" s="424" t="s">
        <v>188</v>
      </c>
      <c r="D130" s="117">
        <f>ANATOMIE3!H130</f>
        <v>19</v>
      </c>
      <c r="E130" s="117">
        <f>'PHYSIO-REP 3'!H129</f>
        <v>5.25</v>
      </c>
      <c r="F130" s="117">
        <f>'ZOOTECHINE 3'!H129</f>
        <v>39</v>
      </c>
      <c r="G130" s="226">
        <f>'PHARMACOLOGIE 3'!H129</f>
        <v>0.5</v>
      </c>
      <c r="H130" s="226">
        <f>'MICROBIOLOGIE 3'!H129</f>
        <v>30.75</v>
      </c>
      <c r="I130" s="226">
        <f>'PARASITOLOGIE 2'!H129</f>
        <v>20</v>
      </c>
      <c r="J130" s="226">
        <f>'PHYSIO-PATH 3'!H129</f>
        <v>10</v>
      </c>
      <c r="K130" s="226">
        <f>SEMIOLOGIE!H129</f>
        <v>31.75</v>
      </c>
      <c r="L130" s="117">
        <f>'ANA-PATH 2'!H129</f>
        <v>1.3333333333333333</v>
      </c>
      <c r="M130" s="124">
        <f t="shared" si="16"/>
        <v>157.58333333333334</v>
      </c>
      <c r="N130" s="117">
        <f t="shared" si="17"/>
        <v>6.3033333333333337</v>
      </c>
      <c r="O130" s="184" t="str">
        <f t="shared" si="11"/>
        <v>Ajournee</v>
      </c>
      <c r="P130" s="184" t="str">
        <f t="shared" si="12"/>
        <v>juin</v>
      </c>
      <c r="Q130" s="262">
        <f t="shared" si="18"/>
        <v>0</v>
      </c>
      <c r="R130" s="262">
        <f t="shared" si="18"/>
        <v>1</v>
      </c>
      <c r="S130" s="262">
        <f t="shared" si="18"/>
        <v>0</v>
      </c>
      <c r="T130" s="262">
        <f t="shared" si="18"/>
        <v>1</v>
      </c>
      <c r="U130" s="262">
        <f t="shared" si="18"/>
        <v>0</v>
      </c>
      <c r="V130" s="262">
        <f t="shared" si="13"/>
        <v>0</v>
      </c>
      <c r="W130" s="262">
        <f t="shared" si="14"/>
        <v>1</v>
      </c>
      <c r="X130" s="262">
        <f t="shared" si="14"/>
        <v>0</v>
      </c>
      <c r="Y130" s="262">
        <f t="shared" si="15"/>
        <v>1</v>
      </c>
      <c r="Z130" s="263" t="str">
        <f>ANATOMIE3!N129</f>
        <v>Juin</v>
      </c>
      <c r="AA130" s="263" t="str">
        <f>'PHYSIO-REP 3'!N129</f>
        <v>Juin</v>
      </c>
      <c r="AB130" s="263" t="str">
        <f>'ZOOTECHINE 3'!N129</f>
        <v>Juin</v>
      </c>
      <c r="AC130" s="263" t="str">
        <f>'PHARMACOLOGIE 3'!N129</f>
        <v>Juin</v>
      </c>
      <c r="AD130" s="263" t="str">
        <f>'MICROBIOLOGIE 3'!N129</f>
        <v>Juin</v>
      </c>
      <c r="AE130" s="263" t="str">
        <f>'PARASITOLOGIE 2'!N129</f>
        <v>Juin</v>
      </c>
      <c r="AF130" s="263" t="str">
        <f>'PHYSIO-PATH 3'!N129</f>
        <v>Juin</v>
      </c>
      <c r="AG130" s="263" t="str">
        <f>SEMIOLOGIE!N129</f>
        <v>Juin</v>
      </c>
      <c r="AH130" s="263" t="str">
        <f>'ANA-PATH 2'!N129</f>
        <v>Juin</v>
      </c>
      <c r="AI130" s="267"/>
    </row>
    <row r="131" spans="1:35" s="268" customFormat="1" ht="15.75">
      <c r="A131" s="265">
        <v>124</v>
      </c>
      <c r="B131" s="424" t="s">
        <v>189</v>
      </c>
      <c r="C131" s="424" t="s">
        <v>31</v>
      </c>
      <c r="D131" s="117">
        <f>ANATOMIE3!H131</f>
        <v>9.5</v>
      </c>
      <c r="E131" s="117">
        <f>'PHYSIO-REP 3'!H130</f>
        <v>11.75</v>
      </c>
      <c r="F131" s="117">
        <f>'ZOOTECHINE 3'!H130</f>
        <v>12</v>
      </c>
      <c r="G131" s="226">
        <f>'PHARMACOLOGIE 3'!H130</f>
        <v>14.5</v>
      </c>
      <c r="H131" s="226">
        <f>'MICROBIOLOGIE 3'!H130</f>
        <v>13.5</v>
      </c>
      <c r="I131" s="226">
        <f>'PARASITOLOGIE 2'!H130</f>
        <v>11.333333333333334</v>
      </c>
      <c r="J131" s="226">
        <f>'PHYSIO-PATH 3'!H130</f>
        <v>13.5</v>
      </c>
      <c r="K131" s="226">
        <f>SEMIOLOGIE!H130</f>
        <v>17.25</v>
      </c>
      <c r="L131" s="117">
        <f>'ANA-PATH 2'!H130</f>
        <v>11.333333333333334</v>
      </c>
      <c r="M131" s="124">
        <f t="shared" si="16"/>
        <v>114.66666666666666</v>
      </c>
      <c r="N131" s="117">
        <f t="shared" si="17"/>
        <v>4.586666666666666</v>
      </c>
      <c r="O131" s="184" t="str">
        <f t="shared" si="11"/>
        <v>Ajournee</v>
      </c>
      <c r="P131" s="184" t="str">
        <f t="shared" si="12"/>
        <v>juin</v>
      </c>
      <c r="Q131" s="262">
        <f t="shared" si="18"/>
        <v>1</v>
      </c>
      <c r="R131" s="262">
        <f t="shared" si="18"/>
        <v>1</v>
      </c>
      <c r="S131" s="262">
        <f t="shared" si="18"/>
        <v>1</v>
      </c>
      <c r="T131" s="262">
        <f t="shared" si="18"/>
        <v>1</v>
      </c>
      <c r="U131" s="262">
        <f t="shared" si="18"/>
        <v>1</v>
      </c>
      <c r="V131" s="262">
        <f t="shared" si="13"/>
        <v>0</v>
      </c>
      <c r="W131" s="262">
        <f t="shared" si="14"/>
        <v>1</v>
      </c>
      <c r="X131" s="262">
        <f t="shared" si="14"/>
        <v>0</v>
      </c>
      <c r="Y131" s="262">
        <f t="shared" si="15"/>
        <v>0</v>
      </c>
      <c r="Z131" s="263" t="str">
        <f>ANATOMIE3!N130</f>
        <v>Juin</v>
      </c>
      <c r="AA131" s="263" t="str">
        <f>'PHYSIO-REP 3'!N130</f>
        <v>Juin</v>
      </c>
      <c r="AB131" s="263" t="str">
        <f>'ZOOTECHINE 3'!N130</f>
        <v>Juin</v>
      </c>
      <c r="AC131" s="263" t="str">
        <f>'PHARMACOLOGIE 3'!N130</f>
        <v>Juin</v>
      </c>
      <c r="AD131" s="263" t="str">
        <f>'MICROBIOLOGIE 3'!N130</f>
        <v>Juin</v>
      </c>
      <c r="AE131" s="263" t="str">
        <f>'PARASITOLOGIE 2'!N130</f>
        <v>Juin</v>
      </c>
      <c r="AF131" s="263" t="str">
        <f>'PHYSIO-PATH 3'!N130</f>
        <v>Juin</v>
      </c>
      <c r="AG131" s="263" t="str">
        <f>SEMIOLOGIE!N130</f>
        <v>Juin</v>
      </c>
      <c r="AH131" s="263" t="str">
        <f>'ANA-PATH 2'!N130</f>
        <v>Juin</v>
      </c>
      <c r="AI131" s="267"/>
    </row>
    <row r="132" spans="1:35" s="268" customFormat="1" ht="15.75">
      <c r="A132" s="265">
        <v>125</v>
      </c>
      <c r="B132" s="423" t="s">
        <v>190</v>
      </c>
      <c r="C132" s="423" t="s">
        <v>191</v>
      </c>
      <c r="D132" s="117">
        <f>ANATOMIE3!H132</f>
        <v>9.5</v>
      </c>
      <c r="E132" s="117">
        <f>'PHYSIO-REP 3'!H131</f>
        <v>9.5</v>
      </c>
      <c r="F132" s="117">
        <f>'ZOOTECHINE 3'!H131</f>
        <v>8</v>
      </c>
      <c r="G132" s="226">
        <f>'PHARMACOLOGIE 3'!H131</f>
        <v>11</v>
      </c>
      <c r="H132" s="226">
        <f>'MICROBIOLOGIE 3'!H131</f>
        <v>8</v>
      </c>
      <c r="I132" s="226">
        <f>'PARASITOLOGIE 2'!H131</f>
        <v>4.666666666666667</v>
      </c>
      <c r="J132" s="226">
        <f>'PHYSIO-PATH 3'!H131</f>
        <v>4</v>
      </c>
      <c r="K132" s="226">
        <f>SEMIOLOGIE!H131</f>
        <v>8.75</v>
      </c>
      <c r="L132" s="117">
        <f>'ANA-PATH 2'!H131</f>
        <v>6.333333333333333</v>
      </c>
      <c r="M132" s="124">
        <f t="shared" si="16"/>
        <v>69.75</v>
      </c>
      <c r="N132" s="117">
        <f t="shared" si="17"/>
        <v>2.79</v>
      </c>
      <c r="O132" s="184" t="str">
        <f t="shared" si="11"/>
        <v>Ajournee</v>
      </c>
      <c r="P132" s="184" t="str">
        <f t="shared" si="12"/>
        <v>juin</v>
      </c>
      <c r="Q132" s="262">
        <f t="shared" si="18"/>
        <v>1</v>
      </c>
      <c r="R132" s="262">
        <f t="shared" si="18"/>
        <v>1</v>
      </c>
      <c r="S132" s="262">
        <f t="shared" si="18"/>
        <v>1</v>
      </c>
      <c r="T132" s="262">
        <f t="shared" si="18"/>
        <v>1</v>
      </c>
      <c r="U132" s="262">
        <f t="shared" si="18"/>
        <v>1</v>
      </c>
      <c r="V132" s="262">
        <f t="shared" si="13"/>
        <v>1</v>
      </c>
      <c r="W132" s="262">
        <f t="shared" si="14"/>
        <v>1</v>
      </c>
      <c r="X132" s="262">
        <f t="shared" si="14"/>
        <v>1</v>
      </c>
      <c r="Y132" s="262">
        <f t="shared" si="15"/>
        <v>1</v>
      </c>
      <c r="Z132" s="263" t="str">
        <f>ANATOMIE3!N131</f>
        <v>Juin</v>
      </c>
      <c r="AA132" s="263" t="str">
        <f>'PHYSIO-REP 3'!N131</f>
        <v>Juin</v>
      </c>
      <c r="AB132" s="263" t="str">
        <f>'ZOOTECHINE 3'!N131</f>
        <v>Juin</v>
      </c>
      <c r="AC132" s="263" t="str">
        <f>'PHARMACOLOGIE 3'!N131</f>
        <v>Juin</v>
      </c>
      <c r="AD132" s="263" t="str">
        <f>'MICROBIOLOGIE 3'!N131</f>
        <v>Juin</v>
      </c>
      <c r="AE132" s="263" t="str">
        <f>'PARASITOLOGIE 2'!N131</f>
        <v>Juin</v>
      </c>
      <c r="AF132" s="263" t="str">
        <f>'PHYSIO-PATH 3'!N131</f>
        <v>Juin</v>
      </c>
      <c r="AG132" s="263" t="str">
        <f>SEMIOLOGIE!N131</f>
        <v>Juin</v>
      </c>
      <c r="AH132" s="263" t="str">
        <f>'ANA-PATH 2'!N131</f>
        <v>Juin</v>
      </c>
      <c r="AI132" s="267"/>
    </row>
    <row r="133" spans="1:35" s="268" customFormat="1" ht="15.75">
      <c r="A133" s="265">
        <v>126</v>
      </c>
      <c r="B133" s="425" t="s">
        <v>192</v>
      </c>
      <c r="C133" s="425" t="s">
        <v>193</v>
      </c>
      <c r="D133" s="117">
        <f>ANATOMIE3!H133</f>
        <v>6.75</v>
      </c>
      <c r="E133" s="117">
        <f>'PHYSIO-REP 3'!H132</f>
        <v>9</v>
      </c>
      <c r="F133" s="117">
        <f>'ZOOTECHINE 3'!H132</f>
        <v>6</v>
      </c>
      <c r="G133" s="226">
        <f>'PHARMACOLOGIE 3'!H132</f>
        <v>2</v>
      </c>
      <c r="H133" s="226">
        <f>'MICROBIOLOGIE 3'!H132</f>
        <v>10.25</v>
      </c>
      <c r="I133" s="226">
        <f>'PARASITOLOGIE 2'!H132</f>
        <v>3.3333333333333335</v>
      </c>
      <c r="J133" s="226">
        <f>'PHYSIO-PATH 3'!H132</f>
        <v>2.5</v>
      </c>
      <c r="K133" s="226">
        <f>SEMIOLOGIE!H132</f>
        <v>10</v>
      </c>
      <c r="L133" s="117">
        <f>'ANA-PATH 2'!H132</f>
        <v>2</v>
      </c>
      <c r="M133" s="124">
        <f t="shared" si="16"/>
        <v>51.833333333333336</v>
      </c>
      <c r="N133" s="117">
        <f t="shared" si="17"/>
        <v>2.0733333333333333</v>
      </c>
      <c r="O133" s="184" t="str">
        <f t="shared" si="11"/>
        <v>Ajournee</v>
      </c>
      <c r="P133" s="184" t="str">
        <f t="shared" si="12"/>
        <v>juin</v>
      </c>
      <c r="Q133" s="262">
        <f t="shared" si="18"/>
        <v>1</v>
      </c>
      <c r="R133" s="262">
        <f t="shared" si="18"/>
        <v>1</v>
      </c>
      <c r="S133" s="262">
        <f t="shared" si="18"/>
        <v>1</v>
      </c>
      <c r="T133" s="262">
        <f t="shared" si="18"/>
        <v>1</v>
      </c>
      <c r="U133" s="262">
        <f t="shared" si="18"/>
        <v>1</v>
      </c>
      <c r="V133" s="262">
        <f t="shared" si="13"/>
        <v>1</v>
      </c>
      <c r="W133" s="262">
        <f t="shared" si="14"/>
        <v>1</v>
      </c>
      <c r="X133" s="262">
        <f t="shared" si="14"/>
        <v>1</v>
      </c>
      <c r="Y133" s="262">
        <f t="shared" si="15"/>
        <v>1</v>
      </c>
      <c r="Z133" s="263" t="str">
        <f>ANATOMIE3!N132</f>
        <v>Juin</v>
      </c>
      <c r="AA133" s="263" t="str">
        <f>'PHYSIO-REP 3'!N132</f>
        <v>Juin</v>
      </c>
      <c r="AB133" s="263" t="str">
        <f>'ZOOTECHINE 3'!N132</f>
        <v>Juin</v>
      </c>
      <c r="AC133" s="263" t="str">
        <f>'PHARMACOLOGIE 3'!N132</f>
        <v>Juin</v>
      </c>
      <c r="AD133" s="263" t="str">
        <f>'MICROBIOLOGIE 3'!N132</f>
        <v>Juin</v>
      </c>
      <c r="AE133" s="263" t="str">
        <f>'PARASITOLOGIE 2'!N132</f>
        <v>Juin</v>
      </c>
      <c r="AF133" s="263" t="str">
        <f>'PHYSIO-PATH 3'!N132</f>
        <v>Juin</v>
      </c>
      <c r="AG133" s="263" t="str">
        <f>SEMIOLOGIE!N132</f>
        <v>Juin</v>
      </c>
      <c r="AH133" s="263" t="str">
        <f>'ANA-PATH 2'!N132</f>
        <v>Juin</v>
      </c>
      <c r="AI133" s="267"/>
    </row>
    <row r="134" spans="1:35" s="268" customFormat="1" ht="15.75">
      <c r="A134" s="265">
        <v>127</v>
      </c>
      <c r="B134" s="426" t="s">
        <v>194</v>
      </c>
      <c r="C134" s="426" t="s">
        <v>195</v>
      </c>
      <c r="D134" s="117">
        <f>ANATOMIE3!H134</f>
        <v>7.25</v>
      </c>
      <c r="E134" s="117">
        <f>'PHYSIO-REP 3'!H133</f>
        <v>9</v>
      </c>
      <c r="F134" s="117">
        <f>'ZOOTECHINE 3'!H133</f>
        <v>9</v>
      </c>
      <c r="G134" s="226">
        <f>'PHARMACOLOGIE 3'!H133</f>
        <v>11</v>
      </c>
      <c r="H134" s="226">
        <f>'MICROBIOLOGIE 3'!H133</f>
        <v>8.25</v>
      </c>
      <c r="I134" s="226">
        <f>'PARASITOLOGIE 2'!H133</f>
        <v>2</v>
      </c>
      <c r="J134" s="226">
        <f>'PHYSIO-PATH 3'!H133</f>
        <v>6</v>
      </c>
      <c r="K134" s="226">
        <f>SEMIOLOGIE!H133</f>
        <v>13</v>
      </c>
      <c r="L134" s="117">
        <f>'ANA-PATH 2'!H133</f>
        <v>7.333333333333333</v>
      </c>
      <c r="M134" s="124">
        <f t="shared" si="16"/>
        <v>72.833333333333329</v>
      </c>
      <c r="N134" s="117">
        <f t="shared" si="17"/>
        <v>2.9133333333333331</v>
      </c>
      <c r="O134" s="184" t="str">
        <f t="shared" si="11"/>
        <v>Ajournee</v>
      </c>
      <c r="P134" s="184" t="str">
        <f t="shared" si="12"/>
        <v>juin</v>
      </c>
      <c r="Q134" s="262">
        <f t="shared" si="18"/>
        <v>1</v>
      </c>
      <c r="R134" s="262">
        <f t="shared" si="18"/>
        <v>1</v>
      </c>
      <c r="S134" s="262">
        <f t="shared" si="18"/>
        <v>1</v>
      </c>
      <c r="T134" s="262">
        <f t="shared" si="18"/>
        <v>1</v>
      </c>
      <c r="U134" s="262">
        <f t="shared" si="18"/>
        <v>1</v>
      </c>
      <c r="V134" s="262">
        <f t="shared" si="13"/>
        <v>1</v>
      </c>
      <c r="W134" s="262">
        <f t="shared" si="14"/>
        <v>1</v>
      </c>
      <c r="X134" s="262">
        <f t="shared" si="14"/>
        <v>1</v>
      </c>
      <c r="Y134" s="262">
        <f t="shared" si="15"/>
        <v>1</v>
      </c>
      <c r="Z134" s="263" t="str">
        <f>ANATOMIE3!N133</f>
        <v>Juin</v>
      </c>
      <c r="AA134" s="263" t="str">
        <f>'PHYSIO-REP 3'!N133</f>
        <v>Juin</v>
      </c>
      <c r="AB134" s="263" t="str">
        <f>'ZOOTECHINE 3'!N133</f>
        <v>Juin</v>
      </c>
      <c r="AC134" s="263" t="str">
        <f>'PHARMACOLOGIE 3'!N133</f>
        <v>Juin</v>
      </c>
      <c r="AD134" s="263" t="str">
        <f>'MICROBIOLOGIE 3'!N133</f>
        <v>Juin</v>
      </c>
      <c r="AE134" s="263" t="str">
        <f>'PARASITOLOGIE 2'!N133</f>
        <v>Juin</v>
      </c>
      <c r="AF134" s="263" t="str">
        <f>'PHYSIO-PATH 3'!N133</f>
        <v>Juin</v>
      </c>
      <c r="AG134" s="263" t="str">
        <f>SEMIOLOGIE!N133</f>
        <v>Juin</v>
      </c>
      <c r="AH134" s="263" t="str">
        <f>'ANA-PATH 2'!N133</f>
        <v>Juin</v>
      </c>
      <c r="AI134" s="267"/>
    </row>
    <row r="135" spans="1:35" s="268" customFormat="1" ht="15.75">
      <c r="A135" s="265">
        <v>128</v>
      </c>
      <c r="B135" s="424" t="s">
        <v>196</v>
      </c>
      <c r="C135" s="424" t="s">
        <v>197</v>
      </c>
      <c r="D135" s="117">
        <f>ANATOMIE3!H135</f>
        <v>16</v>
      </c>
      <c r="E135" s="117">
        <f>'PHYSIO-REP 3'!H134</f>
        <v>6</v>
      </c>
      <c r="F135" s="117">
        <f>'ZOOTECHINE 3'!H134</f>
        <v>6</v>
      </c>
      <c r="G135" s="226">
        <f>'PHARMACOLOGIE 3'!H134</f>
        <v>5.5</v>
      </c>
      <c r="H135" s="226">
        <f>'MICROBIOLOGIE 3'!H134</f>
        <v>7.5</v>
      </c>
      <c r="I135" s="226">
        <f>'PARASITOLOGIE 2'!H134</f>
        <v>0</v>
      </c>
      <c r="J135" s="226">
        <f>'PHYSIO-PATH 3'!H134</f>
        <v>1.5</v>
      </c>
      <c r="K135" s="226">
        <f>SEMIOLOGIE!H134</f>
        <v>4</v>
      </c>
      <c r="L135" s="117">
        <f>'ANA-PATH 2'!H134</f>
        <v>3</v>
      </c>
      <c r="M135" s="124">
        <f t="shared" si="16"/>
        <v>49.5</v>
      </c>
      <c r="N135" s="117">
        <f t="shared" si="17"/>
        <v>1.98</v>
      </c>
      <c r="O135" s="184" t="str">
        <f t="shared" si="11"/>
        <v>Ajournee</v>
      </c>
      <c r="P135" s="184" t="str">
        <f t="shared" si="12"/>
        <v>juin</v>
      </c>
      <c r="Q135" s="262">
        <f t="shared" si="18"/>
        <v>0</v>
      </c>
      <c r="R135" s="262">
        <f t="shared" si="18"/>
        <v>1</v>
      </c>
      <c r="S135" s="262">
        <f t="shared" si="18"/>
        <v>1</v>
      </c>
      <c r="T135" s="262">
        <f t="shared" si="18"/>
        <v>1</v>
      </c>
      <c r="U135" s="262">
        <f t="shared" si="18"/>
        <v>1</v>
      </c>
      <c r="V135" s="262">
        <f t="shared" si="13"/>
        <v>1</v>
      </c>
      <c r="W135" s="262">
        <f t="shared" si="14"/>
        <v>1</v>
      </c>
      <c r="X135" s="262">
        <f t="shared" si="14"/>
        <v>1</v>
      </c>
      <c r="Y135" s="262">
        <f t="shared" si="15"/>
        <v>1</v>
      </c>
      <c r="Z135" s="263" t="str">
        <f>ANATOMIE3!N134</f>
        <v>Juin</v>
      </c>
      <c r="AA135" s="263" t="str">
        <f>'PHYSIO-REP 3'!N134</f>
        <v>Juin</v>
      </c>
      <c r="AB135" s="263" t="str">
        <f>'ZOOTECHINE 3'!N134</f>
        <v>Juin</v>
      </c>
      <c r="AC135" s="263" t="str">
        <f>'PHARMACOLOGIE 3'!N134</f>
        <v>Juin</v>
      </c>
      <c r="AD135" s="263" t="str">
        <f>'MICROBIOLOGIE 3'!N134</f>
        <v>Juin</v>
      </c>
      <c r="AE135" s="263" t="str">
        <f>'PARASITOLOGIE 2'!N134</f>
        <v>Juin</v>
      </c>
      <c r="AF135" s="263" t="str">
        <f>'PHYSIO-PATH 3'!N134</f>
        <v>Juin</v>
      </c>
      <c r="AG135" s="263" t="str">
        <f>SEMIOLOGIE!N134</f>
        <v>Juin</v>
      </c>
      <c r="AH135" s="263" t="str">
        <f>'ANA-PATH 2'!N134</f>
        <v>Juin</v>
      </c>
      <c r="AI135" s="267"/>
    </row>
    <row r="136" spans="1:35" s="268" customFormat="1" ht="15.75">
      <c r="A136" s="265">
        <v>129</v>
      </c>
      <c r="B136" s="424" t="s">
        <v>198</v>
      </c>
      <c r="C136" s="424" t="s">
        <v>160</v>
      </c>
      <c r="D136" s="117">
        <f>ANATOMIE3!H136</f>
        <v>9.75</v>
      </c>
      <c r="E136" s="117">
        <f>'PHYSIO-REP 3'!H135</f>
        <v>10.5</v>
      </c>
      <c r="F136" s="117">
        <f>'ZOOTECHINE 3'!H135</f>
        <v>10.75</v>
      </c>
      <c r="G136" s="226">
        <f>'PHARMACOLOGIE 3'!H135</f>
        <v>15.5</v>
      </c>
      <c r="H136" s="226">
        <f>'MICROBIOLOGIE 3'!H135</f>
        <v>12.75</v>
      </c>
      <c r="I136" s="226">
        <f>'PARASITOLOGIE 2'!H135</f>
        <v>8.6666666666666661</v>
      </c>
      <c r="J136" s="226">
        <f>'PHYSIO-PATH 3'!H135</f>
        <v>12</v>
      </c>
      <c r="K136" s="226">
        <f>SEMIOLOGIE!H135</f>
        <v>16.25</v>
      </c>
      <c r="L136" s="117">
        <f>'ANA-PATH 2'!H135</f>
        <v>10</v>
      </c>
      <c r="M136" s="124">
        <f t="shared" si="16"/>
        <v>106.16666666666667</v>
      </c>
      <c r="N136" s="117">
        <f t="shared" si="17"/>
        <v>4.246666666666667</v>
      </c>
      <c r="O136" s="184" t="str">
        <f t="shared" ref="O136:O199" si="19">IF(OR(D136="exclus",E136="exclus",F136="exclus",G136="exclus",H136="exclus",I136="exclus",J136="exclus",K136="exclus",L136="exclus"),"exclus",IF(AND(SUM(Q136:Y136)=0,ROUND(N136,3)&gt;=10),"Admis","Ajournee"))</f>
        <v>Ajournee</v>
      </c>
      <c r="P136" s="184" t="str">
        <f t="shared" ref="P136:P199" si="20">IF(COUNTIF(Z136:AH136,"=Rattrapage")&gt;0,"Rattrapage",IF(COUNTIF(Z136:AH136,"=Synthèse")&gt;0,"Synthèse","juin"))</f>
        <v>juin</v>
      </c>
      <c r="Q136" s="262">
        <f t="shared" si="18"/>
        <v>1</v>
      </c>
      <c r="R136" s="262">
        <f t="shared" si="18"/>
        <v>1</v>
      </c>
      <c r="S136" s="262">
        <f t="shared" si="18"/>
        <v>1</v>
      </c>
      <c r="T136" s="262">
        <f t="shared" si="18"/>
        <v>0</v>
      </c>
      <c r="U136" s="262">
        <f t="shared" si="18"/>
        <v>1</v>
      </c>
      <c r="V136" s="262">
        <f t="shared" ref="V136:V199" si="21">IF(I136&gt;=10,0,1)</f>
        <v>1</v>
      </c>
      <c r="W136" s="262">
        <f t="shared" ref="W136:X199" si="22">IF(J136&gt;=15,0,1)</f>
        <v>1</v>
      </c>
      <c r="X136" s="262">
        <f t="shared" si="22"/>
        <v>0</v>
      </c>
      <c r="Y136" s="262">
        <f t="shared" ref="Y136:Y199" si="23">IF(L136&gt;=10,0,1)</f>
        <v>0</v>
      </c>
      <c r="Z136" s="263" t="str">
        <f>ANATOMIE3!N135</f>
        <v>Juin</v>
      </c>
      <c r="AA136" s="263" t="str">
        <f>'PHYSIO-REP 3'!N135</f>
        <v>Juin</v>
      </c>
      <c r="AB136" s="263" t="str">
        <f>'ZOOTECHINE 3'!N135</f>
        <v>Juin</v>
      </c>
      <c r="AC136" s="263" t="str">
        <f>'PHARMACOLOGIE 3'!N135</f>
        <v>Juin</v>
      </c>
      <c r="AD136" s="263" t="str">
        <f>'MICROBIOLOGIE 3'!N135</f>
        <v>Juin</v>
      </c>
      <c r="AE136" s="263" t="str">
        <f>'PARASITOLOGIE 2'!N135</f>
        <v>Juin</v>
      </c>
      <c r="AF136" s="263" t="str">
        <f>'PHYSIO-PATH 3'!N135</f>
        <v>Juin</v>
      </c>
      <c r="AG136" s="263" t="str">
        <f>SEMIOLOGIE!N135</f>
        <v>Juin</v>
      </c>
      <c r="AH136" s="263" t="str">
        <f>'ANA-PATH 2'!N135</f>
        <v>Juin</v>
      </c>
      <c r="AI136" s="267"/>
    </row>
    <row r="137" spans="1:35" s="268" customFormat="1" ht="15.75">
      <c r="A137" s="265">
        <v>130</v>
      </c>
      <c r="B137" s="417" t="s">
        <v>199</v>
      </c>
      <c r="C137" s="417" t="s">
        <v>872</v>
      </c>
      <c r="D137" s="117">
        <f>ANATOMIE3!H137</f>
        <v>6.5</v>
      </c>
      <c r="E137" s="117">
        <f>'PHYSIO-REP 3'!H136</f>
        <v>5</v>
      </c>
      <c r="F137" s="117">
        <f>'ZOOTECHINE 3'!H136</f>
        <v>5.5</v>
      </c>
      <c r="G137" s="226">
        <f>'PHARMACOLOGIE 3'!H136</f>
        <v>6</v>
      </c>
      <c r="H137" s="226">
        <f>'MICROBIOLOGIE 3'!H136</f>
        <v>8</v>
      </c>
      <c r="I137" s="226">
        <f>'PARASITOLOGIE 2'!H136</f>
        <v>4</v>
      </c>
      <c r="J137" s="226">
        <f>'PHYSIO-PATH 3'!H136</f>
        <v>3.5</v>
      </c>
      <c r="K137" s="226">
        <f>SEMIOLOGIE!H136</f>
        <v>5.25</v>
      </c>
      <c r="L137" s="117">
        <f>'ANA-PATH 2'!H136</f>
        <v>5</v>
      </c>
      <c r="M137" s="124">
        <f t="shared" ref="M137:M200" si="24">SUM(D137:L137)</f>
        <v>48.75</v>
      </c>
      <c r="N137" s="117">
        <f t="shared" ref="N137:N200" si="25">M137/25</f>
        <v>1.95</v>
      </c>
      <c r="O137" s="184" t="str">
        <f t="shared" si="19"/>
        <v>Ajournee</v>
      </c>
      <c r="P137" s="184" t="str">
        <f t="shared" si="20"/>
        <v>juin</v>
      </c>
      <c r="Q137" s="262">
        <f t="shared" si="18"/>
        <v>1</v>
      </c>
      <c r="R137" s="262">
        <f t="shared" si="18"/>
        <v>1</v>
      </c>
      <c r="S137" s="262">
        <f t="shared" si="18"/>
        <v>1</v>
      </c>
      <c r="T137" s="262">
        <f t="shared" si="18"/>
        <v>1</v>
      </c>
      <c r="U137" s="262">
        <f t="shared" si="18"/>
        <v>1</v>
      </c>
      <c r="V137" s="262">
        <f t="shared" si="21"/>
        <v>1</v>
      </c>
      <c r="W137" s="262">
        <f t="shared" si="22"/>
        <v>1</v>
      </c>
      <c r="X137" s="262">
        <f t="shared" si="22"/>
        <v>1</v>
      </c>
      <c r="Y137" s="262">
        <f t="shared" si="23"/>
        <v>1</v>
      </c>
      <c r="Z137" s="263" t="str">
        <f>ANATOMIE3!N136</f>
        <v>Juin</v>
      </c>
      <c r="AA137" s="263" t="str">
        <f>'PHYSIO-REP 3'!N136</f>
        <v>Juin</v>
      </c>
      <c r="AB137" s="263" t="str">
        <f>'ZOOTECHINE 3'!N136</f>
        <v>Juin</v>
      </c>
      <c r="AC137" s="263" t="str">
        <f>'PHARMACOLOGIE 3'!N136</f>
        <v>Juin</v>
      </c>
      <c r="AD137" s="263" t="str">
        <f>'MICROBIOLOGIE 3'!N136</f>
        <v>Juin</v>
      </c>
      <c r="AE137" s="263" t="str">
        <f>'PARASITOLOGIE 2'!N136</f>
        <v>Juin</v>
      </c>
      <c r="AF137" s="263" t="str">
        <f>'PHYSIO-PATH 3'!N136</f>
        <v>Juin</v>
      </c>
      <c r="AG137" s="263" t="str">
        <f>SEMIOLOGIE!N136</f>
        <v>Juin</v>
      </c>
      <c r="AH137" s="263" t="str">
        <f>'ANA-PATH 2'!N136</f>
        <v>Juin</v>
      </c>
      <c r="AI137" s="267"/>
    </row>
    <row r="138" spans="1:35" s="268" customFormat="1" ht="15.75">
      <c r="A138" s="265">
        <v>131</v>
      </c>
      <c r="B138" s="424" t="s">
        <v>200</v>
      </c>
      <c r="C138" s="424" t="s">
        <v>201</v>
      </c>
      <c r="D138" s="117">
        <f>ANATOMIE3!H138</f>
        <v>17.25</v>
      </c>
      <c r="E138" s="117">
        <f>'PHYSIO-REP 3'!H137</f>
        <v>7.5</v>
      </c>
      <c r="F138" s="117">
        <f>'ZOOTECHINE 3'!H137</f>
        <v>32.5</v>
      </c>
      <c r="G138" s="226">
        <f>'PHARMACOLOGIE 3'!H137</f>
        <v>36</v>
      </c>
      <c r="H138" s="226">
        <f>'MICROBIOLOGIE 3'!H137</f>
        <v>6.25</v>
      </c>
      <c r="I138" s="226">
        <f>'PARASITOLOGIE 2'!H137</f>
        <v>8</v>
      </c>
      <c r="J138" s="226">
        <f>'PHYSIO-PATH 3'!H137</f>
        <v>9</v>
      </c>
      <c r="K138" s="226">
        <f>SEMIOLOGIE!H137</f>
        <v>36</v>
      </c>
      <c r="L138" s="117">
        <f>'ANA-PATH 2'!H137</f>
        <v>2.3333333333333335</v>
      </c>
      <c r="M138" s="124">
        <f t="shared" si="24"/>
        <v>154.83333333333334</v>
      </c>
      <c r="N138" s="117">
        <f t="shared" si="25"/>
        <v>6.1933333333333334</v>
      </c>
      <c r="O138" s="184" t="str">
        <f t="shared" si="19"/>
        <v>Ajournee</v>
      </c>
      <c r="P138" s="184" t="str">
        <f t="shared" si="20"/>
        <v>juin</v>
      </c>
      <c r="Q138" s="262">
        <f t="shared" si="18"/>
        <v>0</v>
      </c>
      <c r="R138" s="262">
        <f t="shared" si="18"/>
        <v>1</v>
      </c>
      <c r="S138" s="262">
        <f t="shared" si="18"/>
        <v>0</v>
      </c>
      <c r="T138" s="262">
        <f t="shared" si="18"/>
        <v>0</v>
      </c>
      <c r="U138" s="262">
        <f t="shared" si="18"/>
        <v>1</v>
      </c>
      <c r="V138" s="262">
        <f t="shared" si="21"/>
        <v>1</v>
      </c>
      <c r="W138" s="262">
        <f t="shared" si="22"/>
        <v>1</v>
      </c>
      <c r="X138" s="262">
        <f t="shared" si="22"/>
        <v>0</v>
      </c>
      <c r="Y138" s="262">
        <f t="shared" si="23"/>
        <v>1</v>
      </c>
      <c r="Z138" s="263" t="str">
        <f>ANATOMIE3!N137</f>
        <v>Juin</v>
      </c>
      <c r="AA138" s="263" t="str">
        <f>'PHYSIO-REP 3'!N137</f>
        <v>Juin</v>
      </c>
      <c r="AB138" s="263" t="str">
        <f>'ZOOTECHINE 3'!N137</f>
        <v>Juin</v>
      </c>
      <c r="AC138" s="263" t="str">
        <f>'PHARMACOLOGIE 3'!N137</f>
        <v>Juin</v>
      </c>
      <c r="AD138" s="263" t="str">
        <f>'MICROBIOLOGIE 3'!N137</f>
        <v>Juin</v>
      </c>
      <c r="AE138" s="263" t="str">
        <f>'PARASITOLOGIE 2'!N137</f>
        <v>Juin</v>
      </c>
      <c r="AF138" s="263" t="str">
        <f>'PHYSIO-PATH 3'!N137</f>
        <v>Juin</v>
      </c>
      <c r="AG138" s="263" t="str">
        <f>SEMIOLOGIE!N137</f>
        <v>Juin</v>
      </c>
      <c r="AH138" s="263" t="str">
        <f>'ANA-PATH 2'!N137</f>
        <v>Juin</v>
      </c>
      <c r="AI138" s="267"/>
    </row>
    <row r="139" spans="1:35" s="268" customFormat="1" ht="15.75">
      <c r="A139" s="265">
        <v>132</v>
      </c>
      <c r="B139" s="424" t="s">
        <v>202</v>
      </c>
      <c r="C139" s="424" t="s">
        <v>203</v>
      </c>
      <c r="D139" s="117">
        <f>ANATOMIE3!H139</f>
        <v>5.5</v>
      </c>
      <c r="E139" s="117">
        <f>'PHYSIO-REP 3'!H138</f>
        <v>20</v>
      </c>
      <c r="F139" s="117">
        <f>'ZOOTECHINE 3'!H138</f>
        <v>14</v>
      </c>
      <c r="G139" s="226">
        <f>'PHARMACOLOGIE 3'!H138</f>
        <v>12.5</v>
      </c>
      <c r="H139" s="226">
        <f>'MICROBIOLOGIE 3'!H138</f>
        <v>16.75</v>
      </c>
      <c r="I139" s="226">
        <f>'PARASITOLOGIE 2'!H138</f>
        <v>10</v>
      </c>
      <c r="J139" s="226">
        <f>'PHYSIO-PATH 3'!H138</f>
        <v>10.5</v>
      </c>
      <c r="K139" s="226">
        <f>SEMIOLOGIE!H138</f>
        <v>17.25</v>
      </c>
      <c r="L139" s="117">
        <f>'ANA-PATH 2'!H138</f>
        <v>12</v>
      </c>
      <c r="M139" s="124">
        <f t="shared" si="24"/>
        <v>118.5</v>
      </c>
      <c r="N139" s="117">
        <f t="shared" si="25"/>
        <v>4.74</v>
      </c>
      <c r="O139" s="184" t="str">
        <f t="shared" si="19"/>
        <v>Ajournee</v>
      </c>
      <c r="P139" s="184" t="str">
        <f t="shared" si="20"/>
        <v>juin</v>
      </c>
      <c r="Q139" s="262">
        <f t="shared" si="18"/>
        <v>1</v>
      </c>
      <c r="R139" s="262">
        <f t="shared" si="18"/>
        <v>0</v>
      </c>
      <c r="S139" s="262">
        <f t="shared" si="18"/>
        <v>1</v>
      </c>
      <c r="T139" s="262">
        <f t="shared" si="18"/>
        <v>1</v>
      </c>
      <c r="U139" s="262">
        <f t="shared" si="18"/>
        <v>0</v>
      </c>
      <c r="V139" s="262">
        <f t="shared" si="21"/>
        <v>0</v>
      </c>
      <c r="W139" s="262">
        <f t="shared" si="22"/>
        <v>1</v>
      </c>
      <c r="X139" s="262">
        <f t="shared" si="22"/>
        <v>0</v>
      </c>
      <c r="Y139" s="262">
        <f t="shared" si="23"/>
        <v>0</v>
      </c>
      <c r="Z139" s="263" t="str">
        <f>ANATOMIE3!N138</f>
        <v>Juin</v>
      </c>
      <c r="AA139" s="263" t="str">
        <f>'PHYSIO-REP 3'!N138</f>
        <v>Juin</v>
      </c>
      <c r="AB139" s="263" t="str">
        <f>'ZOOTECHINE 3'!N138</f>
        <v>Juin</v>
      </c>
      <c r="AC139" s="263" t="str">
        <f>'PHARMACOLOGIE 3'!N138</f>
        <v>Juin</v>
      </c>
      <c r="AD139" s="263" t="str">
        <f>'MICROBIOLOGIE 3'!N138</f>
        <v>Juin</v>
      </c>
      <c r="AE139" s="263" t="str">
        <f>'PARASITOLOGIE 2'!N138</f>
        <v>Juin</v>
      </c>
      <c r="AF139" s="263" t="str">
        <f>'PHYSIO-PATH 3'!N138</f>
        <v>Juin</v>
      </c>
      <c r="AG139" s="263" t="str">
        <f>SEMIOLOGIE!N138</f>
        <v>Juin</v>
      </c>
      <c r="AH139" s="263" t="str">
        <f>'ANA-PATH 2'!N138</f>
        <v>Juin</v>
      </c>
      <c r="AI139" s="267"/>
    </row>
    <row r="140" spans="1:35" s="268" customFormat="1" ht="15.75">
      <c r="A140" s="265">
        <v>133</v>
      </c>
      <c r="B140" s="424" t="s">
        <v>873</v>
      </c>
      <c r="C140" s="424" t="s">
        <v>204</v>
      </c>
      <c r="D140" s="117">
        <f>ANATOMIE3!H140</f>
        <v>12.5</v>
      </c>
      <c r="E140" s="117">
        <f>'PHYSIO-REP 3'!H139</f>
        <v>5.25</v>
      </c>
      <c r="F140" s="117">
        <f>'ZOOTECHINE 3'!H139</f>
        <v>6</v>
      </c>
      <c r="G140" s="226">
        <f>'PHARMACOLOGIE 3'!H139</f>
        <v>8.5</v>
      </c>
      <c r="H140" s="226">
        <f>'MICROBIOLOGIE 3'!H139</f>
        <v>8</v>
      </c>
      <c r="I140" s="226">
        <f>'PARASITOLOGIE 2'!H139</f>
        <v>7.333333333333333</v>
      </c>
      <c r="J140" s="226">
        <f>'PHYSIO-PATH 3'!H139</f>
        <v>3</v>
      </c>
      <c r="K140" s="226">
        <f>SEMIOLOGIE!H139</f>
        <v>10.25</v>
      </c>
      <c r="L140" s="117">
        <f>'ANA-PATH 2'!H139</f>
        <v>3.3333333333333335</v>
      </c>
      <c r="M140" s="124">
        <f t="shared" si="24"/>
        <v>64.166666666666671</v>
      </c>
      <c r="N140" s="117">
        <f t="shared" si="25"/>
        <v>2.5666666666666669</v>
      </c>
      <c r="O140" s="184" t="str">
        <f t="shared" si="19"/>
        <v>Ajournee</v>
      </c>
      <c r="P140" s="184" t="str">
        <f t="shared" si="20"/>
        <v>juin</v>
      </c>
      <c r="Q140" s="262">
        <f t="shared" si="18"/>
        <v>1</v>
      </c>
      <c r="R140" s="262">
        <f t="shared" si="18"/>
        <v>1</v>
      </c>
      <c r="S140" s="262">
        <f t="shared" si="18"/>
        <v>1</v>
      </c>
      <c r="T140" s="262">
        <f t="shared" si="18"/>
        <v>1</v>
      </c>
      <c r="U140" s="262">
        <f t="shared" si="18"/>
        <v>1</v>
      </c>
      <c r="V140" s="262">
        <f t="shared" si="21"/>
        <v>1</v>
      </c>
      <c r="W140" s="262">
        <f t="shared" si="22"/>
        <v>1</v>
      </c>
      <c r="X140" s="262">
        <f t="shared" si="22"/>
        <v>1</v>
      </c>
      <c r="Y140" s="262">
        <f t="shared" si="23"/>
        <v>1</v>
      </c>
      <c r="Z140" s="263" t="str">
        <f>ANATOMIE3!N139</f>
        <v>Juin</v>
      </c>
      <c r="AA140" s="263" t="str">
        <f>'PHYSIO-REP 3'!N139</f>
        <v>Juin</v>
      </c>
      <c r="AB140" s="263" t="str">
        <f>'ZOOTECHINE 3'!N139</f>
        <v>Juin</v>
      </c>
      <c r="AC140" s="263" t="str">
        <f>'PHARMACOLOGIE 3'!N139</f>
        <v>Juin</v>
      </c>
      <c r="AD140" s="263" t="str">
        <f>'MICROBIOLOGIE 3'!N139</f>
        <v>Juin</v>
      </c>
      <c r="AE140" s="263" t="str">
        <f>'PARASITOLOGIE 2'!N139</f>
        <v>Juin</v>
      </c>
      <c r="AF140" s="263" t="str">
        <f>'PHYSIO-PATH 3'!N139</f>
        <v>Juin</v>
      </c>
      <c r="AG140" s="263" t="str">
        <f>SEMIOLOGIE!N139</f>
        <v>Juin</v>
      </c>
      <c r="AH140" s="263" t="str">
        <f>'ANA-PATH 2'!N139</f>
        <v>Juin</v>
      </c>
      <c r="AI140" s="267"/>
    </row>
    <row r="141" spans="1:35" s="268" customFormat="1" ht="15.75">
      <c r="A141" s="265">
        <v>134</v>
      </c>
      <c r="B141" s="423" t="s">
        <v>205</v>
      </c>
      <c r="C141" s="423" t="s">
        <v>185</v>
      </c>
      <c r="D141" s="117">
        <f>ANATOMIE3!H141</f>
        <v>16.25</v>
      </c>
      <c r="E141" s="117">
        <f>'PHYSIO-REP 3'!H140</f>
        <v>10.5</v>
      </c>
      <c r="F141" s="117">
        <f>'ZOOTECHINE 3'!H140</f>
        <v>9</v>
      </c>
      <c r="G141" s="226">
        <f>'PHARMACOLOGIE 3'!H140</f>
        <v>5</v>
      </c>
      <c r="H141" s="226">
        <f>'MICROBIOLOGIE 3'!H140</f>
        <v>7.5</v>
      </c>
      <c r="I141" s="226">
        <f>'PARASITOLOGIE 2'!H140</f>
        <v>10.666666666666666</v>
      </c>
      <c r="J141" s="226">
        <f>'PHYSIO-PATH 3'!H140</f>
        <v>1.5</v>
      </c>
      <c r="K141" s="226">
        <f>SEMIOLOGIE!H140</f>
        <v>13.25</v>
      </c>
      <c r="L141" s="117">
        <f>'ANA-PATH 2'!H140</f>
        <v>5</v>
      </c>
      <c r="M141" s="124">
        <f t="shared" si="24"/>
        <v>78.666666666666657</v>
      </c>
      <c r="N141" s="117">
        <f t="shared" si="25"/>
        <v>3.1466666666666665</v>
      </c>
      <c r="O141" s="184" t="str">
        <f t="shared" si="19"/>
        <v>Ajournee</v>
      </c>
      <c r="P141" s="184" t="str">
        <f t="shared" si="20"/>
        <v>juin</v>
      </c>
      <c r="Q141" s="262">
        <f t="shared" si="18"/>
        <v>0</v>
      </c>
      <c r="R141" s="262">
        <f t="shared" si="18"/>
        <v>1</v>
      </c>
      <c r="S141" s="262">
        <f t="shared" si="18"/>
        <v>1</v>
      </c>
      <c r="T141" s="262">
        <f t="shared" si="18"/>
        <v>1</v>
      </c>
      <c r="U141" s="262">
        <f t="shared" si="18"/>
        <v>1</v>
      </c>
      <c r="V141" s="262">
        <f t="shared" si="21"/>
        <v>0</v>
      </c>
      <c r="W141" s="262">
        <f t="shared" si="22"/>
        <v>1</v>
      </c>
      <c r="X141" s="262">
        <f t="shared" si="22"/>
        <v>1</v>
      </c>
      <c r="Y141" s="262">
        <f t="shared" si="23"/>
        <v>1</v>
      </c>
      <c r="Z141" s="263" t="str">
        <f>ANATOMIE3!N140</f>
        <v>Juin</v>
      </c>
      <c r="AA141" s="263" t="str">
        <f>'PHYSIO-REP 3'!N140</f>
        <v>Juin</v>
      </c>
      <c r="AB141" s="263" t="str">
        <f>'ZOOTECHINE 3'!N140</f>
        <v>Juin</v>
      </c>
      <c r="AC141" s="263" t="str">
        <f>'PHARMACOLOGIE 3'!N140</f>
        <v>Juin</v>
      </c>
      <c r="AD141" s="263" t="str">
        <f>'MICROBIOLOGIE 3'!N140</f>
        <v>Juin</v>
      </c>
      <c r="AE141" s="263" t="str">
        <f>'PARASITOLOGIE 2'!N140</f>
        <v>Juin</v>
      </c>
      <c r="AF141" s="263" t="str">
        <f>'PHYSIO-PATH 3'!N140</f>
        <v>Juin</v>
      </c>
      <c r="AG141" s="263" t="str">
        <f>SEMIOLOGIE!N140</f>
        <v>Juin</v>
      </c>
      <c r="AH141" s="263" t="str">
        <f>'ANA-PATH 2'!N140</f>
        <v>Juin</v>
      </c>
      <c r="AI141" s="267"/>
    </row>
    <row r="142" spans="1:35" s="268" customFormat="1" ht="15.75">
      <c r="A142" s="265">
        <v>135</v>
      </c>
      <c r="B142" s="424" t="s">
        <v>206</v>
      </c>
      <c r="C142" s="424" t="s">
        <v>207</v>
      </c>
      <c r="D142" s="117">
        <f>ANATOMIE3!H142</f>
        <v>2</v>
      </c>
      <c r="E142" s="117">
        <f>'PHYSIO-REP 3'!H141</f>
        <v>8</v>
      </c>
      <c r="F142" s="117">
        <f>'ZOOTECHINE 3'!H141</f>
        <v>7</v>
      </c>
      <c r="G142" s="226">
        <f>'PHARMACOLOGIE 3'!H141</f>
        <v>8.5</v>
      </c>
      <c r="H142" s="226">
        <f>'MICROBIOLOGIE 3'!H141</f>
        <v>10.25</v>
      </c>
      <c r="I142" s="226">
        <f>'PARASITOLOGIE 2'!H141</f>
        <v>8</v>
      </c>
      <c r="J142" s="226">
        <f>'PHYSIO-PATH 3'!H141</f>
        <v>6</v>
      </c>
      <c r="K142" s="226">
        <f>SEMIOLOGIE!H141</f>
        <v>15.75</v>
      </c>
      <c r="L142" s="117">
        <f>'ANA-PATH 2'!H141</f>
        <v>6.333333333333333</v>
      </c>
      <c r="M142" s="124">
        <f t="shared" si="24"/>
        <v>71.833333333333329</v>
      </c>
      <c r="N142" s="117">
        <f t="shared" si="25"/>
        <v>2.8733333333333331</v>
      </c>
      <c r="O142" s="184" t="str">
        <f t="shared" si="19"/>
        <v>Ajournee</v>
      </c>
      <c r="P142" s="184" t="str">
        <f t="shared" si="20"/>
        <v>juin</v>
      </c>
      <c r="Q142" s="262">
        <f t="shared" si="18"/>
        <v>1</v>
      </c>
      <c r="R142" s="262">
        <f t="shared" si="18"/>
        <v>1</v>
      </c>
      <c r="S142" s="262">
        <f t="shared" si="18"/>
        <v>1</v>
      </c>
      <c r="T142" s="262">
        <f t="shared" si="18"/>
        <v>1</v>
      </c>
      <c r="U142" s="262">
        <f t="shared" si="18"/>
        <v>1</v>
      </c>
      <c r="V142" s="262">
        <f t="shared" si="21"/>
        <v>1</v>
      </c>
      <c r="W142" s="262">
        <f t="shared" si="22"/>
        <v>1</v>
      </c>
      <c r="X142" s="262">
        <f t="shared" si="22"/>
        <v>0</v>
      </c>
      <c r="Y142" s="262">
        <f t="shared" si="23"/>
        <v>1</v>
      </c>
      <c r="Z142" s="263" t="str">
        <f>ANATOMIE3!N141</f>
        <v>Juin</v>
      </c>
      <c r="AA142" s="263" t="str">
        <f>'PHYSIO-REP 3'!N141</f>
        <v>Juin</v>
      </c>
      <c r="AB142" s="263" t="str">
        <f>'ZOOTECHINE 3'!N141</f>
        <v>Juin</v>
      </c>
      <c r="AC142" s="263" t="str">
        <f>'PHARMACOLOGIE 3'!N141</f>
        <v>Juin</v>
      </c>
      <c r="AD142" s="263" t="str">
        <f>'MICROBIOLOGIE 3'!N141</f>
        <v>Juin</v>
      </c>
      <c r="AE142" s="263" t="str">
        <f>'PARASITOLOGIE 2'!N141</f>
        <v>Juin</v>
      </c>
      <c r="AF142" s="263" t="str">
        <f>'PHYSIO-PATH 3'!N141</f>
        <v>Juin</v>
      </c>
      <c r="AG142" s="263" t="str">
        <f>SEMIOLOGIE!N141</f>
        <v>Juin</v>
      </c>
      <c r="AH142" s="263" t="str">
        <f>'ANA-PATH 2'!N141</f>
        <v>Juin</v>
      </c>
      <c r="AI142" s="267"/>
    </row>
    <row r="143" spans="1:35" s="268" customFormat="1" ht="31.5">
      <c r="A143" s="265">
        <v>136</v>
      </c>
      <c r="B143" s="431" t="s">
        <v>874</v>
      </c>
      <c r="C143" s="426" t="s">
        <v>875</v>
      </c>
      <c r="D143" s="117">
        <f>ANATOMIE3!H143</f>
        <v>4.25</v>
      </c>
      <c r="E143" s="117">
        <f>'PHYSIO-REP 3'!H142</f>
        <v>6.75</v>
      </c>
      <c r="F143" s="117">
        <f>'ZOOTECHINE 3'!H142</f>
        <v>6</v>
      </c>
      <c r="G143" s="226">
        <f>'PHARMACOLOGIE 3'!H142</f>
        <v>8.5</v>
      </c>
      <c r="H143" s="226">
        <f>'MICROBIOLOGIE 3'!H142</f>
        <v>8.25</v>
      </c>
      <c r="I143" s="226">
        <f>'PARASITOLOGIE 2'!H142</f>
        <v>4</v>
      </c>
      <c r="J143" s="226">
        <f>'PHYSIO-PATH 3'!H142</f>
        <v>2.5</v>
      </c>
      <c r="K143" s="226">
        <f>SEMIOLOGIE!H142</f>
        <v>5.75</v>
      </c>
      <c r="L143" s="117">
        <f>'ANA-PATH 2'!H142</f>
        <v>5.333333333333333</v>
      </c>
      <c r="M143" s="124">
        <f t="shared" si="24"/>
        <v>51.333333333333336</v>
      </c>
      <c r="N143" s="117">
        <f t="shared" si="25"/>
        <v>2.0533333333333332</v>
      </c>
      <c r="O143" s="184" t="str">
        <f t="shared" si="19"/>
        <v>Ajournee</v>
      </c>
      <c r="P143" s="184" t="str">
        <f t="shared" si="20"/>
        <v>juin</v>
      </c>
      <c r="Q143" s="262">
        <f t="shared" si="18"/>
        <v>1</v>
      </c>
      <c r="R143" s="262">
        <f t="shared" si="18"/>
        <v>1</v>
      </c>
      <c r="S143" s="262">
        <f t="shared" si="18"/>
        <v>1</v>
      </c>
      <c r="T143" s="262">
        <f t="shared" si="18"/>
        <v>1</v>
      </c>
      <c r="U143" s="262">
        <f t="shared" si="18"/>
        <v>1</v>
      </c>
      <c r="V143" s="262">
        <f t="shared" si="21"/>
        <v>1</v>
      </c>
      <c r="W143" s="262">
        <f t="shared" si="22"/>
        <v>1</v>
      </c>
      <c r="X143" s="262">
        <f t="shared" si="22"/>
        <v>1</v>
      </c>
      <c r="Y143" s="262">
        <f t="shared" si="23"/>
        <v>1</v>
      </c>
      <c r="Z143" s="263" t="str">
        <f>ANATOMIE3!N142</f>
        <v>Juin</v>
      </c>
      <c r="AA143" s="263" t="str">
        <f>'PHYSIO-REP 3'!N142</f>
        <v>Juin</v>
      </c>
      <c r="AB143" s="263" t="str">
        <f>'ZOOTECHINE 3'!N142</f>
        <v>Juin</v>
      </c>
      <c r="AC143" s="263" t="str">
        <f>'PHARMACOLOGIE 3'!N142</f>
        <v>Juin</v>
      </c>
      <c r="AD143" s="263" t="str">
        <f>'MICROBIOLOGIE 3'!N142</f>
        <v>Juin</v>
      </c>
      <c r="AE143" s="263" t="str">
        <f>'PARASITOLOGIE 2'!N142</f>
        <v>Juin</v>
      </c>
      <c r="AF143" s="263" t="str">
        <f>'PHYSIO-PATH 3'!N142</f>
        <v>Juin</v>
      </c>
      <c r="AG143" s="263" t="str">
        <f>SEMIOLOGIE!N142</f>
        <v>Juin</v>
      </c>
      <c r="AH143" s="263" t="str">
        <f>'ANA-PATH 2'!N142</f>
        <v>Juin</v>
      </c>
      <c r="AI143" s="267"/>
    </row>
    <row r="144" spans="1:35" s="268" customFormat="1" ht="15.75">
      <c r="A144" s="265">
        <v>137</v>
      </c>
      <c r="B144" s="426" t="s">
        <v>208</v>
      </c>
      <c r="C144" s="426" t="s">
        <v>876</v>
      </c>
      <c r="D144" s="117">
        <f>ANATOMIE3!H144</f>
        <v>16</v>
      </c>
      <c r="E144" s="117">
        <f>'PHYSIO-REP 3'!H143</f>
        <v>9</v>
      </c>
      <c r="F144" s="117">
        <f>'ZOOTECHINE 3'!H143</f>
        <v>5.5</v>
      </c>
      <c r="G144" s="226">
        <f>'PHARMACOLOGIE 3'!H143</f>
        <v>3.75</v>
      </c>
      <c r="H144" s="226">
        <f>'MICROBIOLOGIE 3'!H143</f>
        <v>5.25</v>
      </c>
      <c r="I144" s="226">
        <f>'PARASITOLOGIE 2'!H143</f>
        <v>4.666666666666667</v>
      </c>
      <c r="J144" s="226">
        <f>'PHYSIO-PATH 3'!H143</f>
        <v>2.5</v>
      </c>
      <c r="K144" s="226">
        <f>SEMIOLOGIE!H143</f>
        <v>4</v>
      </c>
      <c r="L144" s="117">
        <f>'ANA-PATH 2'!H143</f>
        <v>2.3333333333333335</v>
      </c>
      <c r="M144" s="124">
        <f t="shared" si="24"/>
        <v>53</v>
      </c>
      <c r="N144" s="117">
        <f t="shared" si="25"/>
        <v>2.12</v>
      </c>
      <c r="O144" s="184" t="str">
        <f t="shared" si="19"/>
        <v>Ajournee</v>
      </c>
      <c r="P144" s="184" t="str">
        <f t="shared" si="20"/>
        <v>juin</v>
      </c>
      <c r="Q144" s="262">
        <f t="shared" si="18"/>
        <v>0</v>
      </c>
      <c r="R144" s="262">
        <f t="shared" si="18"/>
        <v>1</v>
      </c>
      <c r="S144" s="262">
        <f t="shared" si="18"/>
        <v>1</v>
      </c>
      <c r="T144" s="262">
        <f t="shared" si="18"/>
        <v>1</v>
      </c>
      <c r="U144" s="262">
        <f t="shared" si="18"/>
        <v>1</v>
      </c>
      <c r="V144" s="262">
        <f t="shared" si="21"/>
        <v>1</v>
      </c>
      <c r="W144" s="262">
        <f t="shared" si="22"/>
        <v>1</v>
      </c>
      <c r="X144" s="262">
        <f t="shared" si="22"/>
        <v>1</v>
      </c>
      <c r="Y144" s="262">
        <f t="shared" si="23"/>
        <v>1</v>
      </c>
      <c r="Z144" s="263" t="str">
        <f>ANATOMIE3!N143</f>
        <v>Juin</v>
      </c>
      <c r="AA144" s="263" t="str">
        <f>'PHYSIO-REP 3'!N143</f>
        <v>Juin</v>
      </c>
      <c r="AB144" s="263" t="str">
        <f>'ZOOTECHINE 3'!N143</f>
        <v>Juin</v>
      </c>
      <c r="AC144" s="263" t="str">
        <f>'PHARMACOLOGIE 3'!N143</f>
        <v>Juin</v>
      </c>
      <c r="AD144" s="263" t="str">
        <f>'MICROBIOLOGIE 3'!N143</f>
        <v>Juin</v>
      </c>
      <c r="AE144" s="263" t="str">
        <f>'PARASITOLOGIE 2'!N143</f>
        <v>Juin</v>
      </c>
      <c r="AF144" s="263" t="str">
        <f>'PHYSIO-PATH 3'!N143</f>
        <v>Juin</v>
      </c>
      <c r="AG144" s="263" t="str">
        <f>SEMIOLOGIE!N143</f>
        <v>Juin</v>
      </c>
      <c r="AH144" s="263" t="str">
        <f>'ANA-PATH 2'!N143</f>
        <v>Juin</v>
      </c>
      <c r="AI144" s="267"/>
    </row>
    <row r="145" spans="1:35" s="268" customFormat="1" ht="15.75">
      <c r="A145" s="265">
        <v>138</v>
      </c>
      <c r="B145" s="424" t="s">
        <v>209</v>
      </c>
      <c r="C145" s="424" t="s">
        <v>132</v>
      </c>
      <c r="D145" s="117">
        <f>ANATOMIE3!H145</f>
        <v>11.75</v>
      </c>
      <c r="E145" s="117">
        <f>'PHYSIO-REP 3'!H144</f>
        <v>11.25</v>
      </c>
      <c r="F145" s="117">
        <f>'ZOOTECHINE 3'!H144</f>
        <v>11.25</v>
      </c>
      <c r="G145" s="226">
        <f>'PHARMACOLOGIE 3'!H144</f>
        <v>14</v>
      </c>
      <c r="H145" s="226">
        <f>'MICROBIOLOGIE 3'!H144</f>
        <v>9.25</v>
      </c>
      <c r="I145" s="226">
        <f>'PARASITOLOGIE 2'!H144</f>
        <v>7.333333333333333</v>
      </c>
      <c r="J145" s="226">
        <f>'PHYSIO-PATH 3'!H144</f>
        <v>7.5</v>
      </c>
      <c r="K145" s="226">
        <f>SEMIOLOGIE!H144</f>
        <v>11</v>
      </c>
      <c r="L145" s="117">
        <f>'ANA-PATH 2'!H144</f>
        <v>7.333333333333333</v>
      </c>
      <c r="M145" s="124">
        <f t="shared" si="24"/>
        <v>90.666666666666657</v>
      </c>
      <c r="N145" s="117">
        <f t="shared" si="25"/>
        <v>3.6266666666666665</v>
      </c>
      <c r="O145" s="184" t="str">
        <f t="shared" si="19"/>
        <v>Ajournee</v>
      </c>
      <c r="P145" s="184" t="str">
        <f t="shared" si="20"/>
        <v>juin</v>
      </c>
      <c r="Q145" s="262">
        <f t="shared" si="18"/>
        <v>1</v>
      </c>
      <c r="R145" s="262">
        <f t="shared" si="18"/>
        <v>1</v>
      </c>
      <c r="S145" s="262">
        <f t="shared" si="18"/>
        <v>1</v>
      </c>
      <c r="T145" s="262">
        <f t="shared" si="18"/>
        <v>1</v>
      </c>
      <c r="U145" s="262">
        <f t="shared" si="18"/>
        <v>1</v>
      </c>
      <c r="V145" s="262">
        <f t="shared" si="21"/>
        <v>1</v>
      </c>
      <c r="W145" s="262">
        <f t="shared" si="22"/>
        <v>1</v>
      </c>
      <c r="X145" s="262">
        <f t="shared" si="22"/>
        <v>1</v>
      </c>
      <c r="Y145" s="262">
        <f t="shared" si="23"/>
        <v>1</v>
      </c>
      <c r="Z145" s="263" t="str">
        <f>ANATOMIE3!N144</f>
        <v>Juin</v>
      </c>
      <c r="AA145" s="263" t="str">
        <f>'PHYSIO-REP 3'!N144</f>
        <v>Juin</v>
      </c>
      <c r="AB145" s="263" t="str">
        <f>'ZOOTECHINE 3'!N144</f>
        <v>Juin</v>
      </c>
      <c r="AC145" s="263" t="str">
        <f>'PHARMACOLOGIE 3'!N144</f>
        <v>Juin</v>
      </c>
      <c r="AD145" s="263" t="str">
        <f>'MICROBIOLOGIE 3'!N144</f>
        <v>Juin</v>
      </c>
      <c r="AE145" s="263" t="str">
        <f>'PARASITOLOGIE 2'!N144</f>
        <v>Juin</v>
      </c>
      <c r="AF145" s="263" t="str">
        <f>'PHYSIO-PATH 3'!N144</f>
        <v>Juin</v>
      </c>
      <c r="AG145" s="263" t="str">
        <f>SEMIOLOGIE!N144</f>
        <v>Juin</v>
      </c>
      <c r="AH145" s="263" t="str">
        <f>'ANA-PATH 2'!N144</f>
        <v>Juin</v>
      </c>
      <c r="AI145" s="267"/>
    </row>
    <row r="146" spans="1:35" s="268" customFormat="1" ht="15.75">
      <c r="A146" s="265">
        <v>139</v>
      </c>
      <c r="B146" s="424" t="s">
        <v>210</v>
      </c>
      <c r="C146" s="424" t="s">
        <v>757</v>
      </c>
      <c r="D146" s="117">
        <f>ANATOMIE3!H146</f>
        <v>12.25</v>
      </c>
      <c r="E146" s="117">
        <f>'PHYSIO-REP 3'!H145</f>
        <v>6.75</v>
      </c>
      <c r="F146" s="117">
        <f>'ZOOTECHINE 3'!H145</f>
        <v>8</v>
      </c>
      <c r="G146" s="226">
        <f>'PHARMACOLOGIE 3'!H145</f>
        <v>7</v>
      </c>
      <c r="H146" s="226">
        <f>'MICROBIOLOGIE 3'!H145</f>
        <v>9</v>
      </c>
      <c r="I146" s="226">
        <f>'PARASITOLOGIE 2'!H145</f>
        <v>2.6666666666666665</v>
      </c>
      <c r="J146" s="226">
        <f>'PHYSIO-PATH 3'!H145</f>
        <v>7.5</v>
      </c>
      <c r="K146" s="226">
        <f>SEMIOLOGIE!H145</f>
        <v>13.25</v>
      </c>
      <c r="L146" s="117">
        <f>'ANA-PATH 2'!H145</f>
        <v>5.666666666666667</v>
      </c>
      <c r="M146" s="124">
        <f t="shared" si="24"/>
        <v>72.083333333333329</v>
      </c>
      <c r="N146" s="117">
        <f t="shared" si="25"/>
        <v>2.8833333333333333</v>
      </c>
      <c r="O146" s="184" t="str">
        <f t="shared" si="19"/>
        <v>Ajournee</v>
      </c>
      <c r="P146" s="184" t="str">
        <f t="shared" si="20"/>
        <v>juin</v>
      </c>
      <c r="Q146" s="262">
        <f t="shared" si="18"/>
        <v>1</v>
      </c>
      <c r="R146" s="262">
        <f t="shared" si="18"/>
        <v>1</v>
      </c>
      <c r="S146" s="262">
        <f t="shared" si="18"/>
        <v>1</v>
      </c>
      <c r="T146" s="262">
        <f t="shared" si="18"/>
        <v>1</v>
      </c>
      <c r="U146" s="262">
        <f t="shared" si="18"/>
        <v>1</v>
      </c>
      <c r="V146" s="262">
        <f t="shared" si="21"/>
        <v>1</v>
      </c>
      <c r="W146" s="262">
        <f t="shared" si="22"/>
        <v>1</v>
      </c>
      <c r="X146" s="262">
        <f t="shared" si="22"/>
        <v>1</v>
      </c>
      <c r="Y146" s="262">
        <f t="shared" si="23"/>
        <v>1</v>
      </c>
      <c r="Z146" s="263" t="str">
        <f>ANATOMIE3!N145</f>
        <v>Juin</v>
      </c>
      <c r="AA146" s="263" t="str">
        <f>'PHYSIO-REP 3'!N145</f>
        <v>Juin</v>
      </c>
      <c r="AB146" s="263" t="str">
        <f>'ZOOTECHINE 3'!N145</f>
        <v>Juin</v>
      </c>
      <c r="AC146" s="263" t="str">
        <f>'PHARMACOLOGIE 3'!N145</f>
        <v>Juin</v>
      </c>
      <c r="AD146" s="263" t="str">
        <f>'MICROBIOLOGIE 3'!N145</f>
        <v>Juin</v>
      </c>
      <c r="AE146" s="263" t="str">
        <f>'PARASITOLOGIE 2'!N145</f>
        <v>Juin</v>
      </c>
      <c r="AF146" s="263" t="str">
        <f>'PHYSIO-PATH 3'!N145</f>
        <v>Juin</v>
      </c>
      <c r="AG146" s="263" t="str">
        <f>SEMIOLOGIE!N145</f>
        <v>Juin</v>
      </c>
      <c r="AH146" s="263" t="str">
        <f>'ANA-PATH 2'!N145</f>
        <v>Juin</v>
      </c>
      <c r="AI146" s="267"/>
    </row>
    <row r="147" spans="1:35" s="268" customFormat="1" ht="15.75">
      <c r="A147" s="265">
        <v>140</v>
      </c>
      <c r="B147" s="424" t="s">
        <v>211</v>
      </c>
      <c r="C147" s="424" t="s">
        <v>212</v>
      </c>
      <c r="D147" s="117">
        <f>ANATOMIE3!H147</f>
        <v>15</v>
      </c>
      <c r="E147" s="117">
        <f>'PHYSIO-REP 3'!H146</f>
        <v>10.25</v>
      </c>
      <c r="F147" s="117">
        <f>'ZOOTECHINE 3'!H146</f>
        <v>8.5</v>
      </c>
      <c r="G147" s="226">
        <f>'PHARMACOLOGIE 3'!H146</f>
        <v>13.5</v>
      </c>
      <c r="H147" s="226">
        <f>'MICROBIOLOGIE 3'!H146</f>
        <v>7.75</v>
      </c>
      <c r="I147" s="226">
        <f>'PARASITOLOGIE 2'!H146</f>
        <v>6.666666666666667</v>
      </c>
      <c r="J147" s="226">
        <f>'PHYSIO-PATH 3'!H146</f>
        <v>3.5</v>
      </c>
      <c r="K147" s="226">
        <f>SEMIOLOGIE!H146</f>
        <v>12</v>
      </c>
      <c r="L147" s="117">
        <f>'ANA-PATH 2'!H146</f>
        <v>7</v>
      </c>
      <c r="M147" s="124">
        <f t="shared" si="24"/>
        <v>84.166666666666657</v>
      </c>
      <c r="N147" s="117">
        <f t="shared" si="25"/>
        <v>3.3666666666666663</v>
      </c>
      <c r="O147" s="184" t="str">
        <f t="shared" si="19"/>
        <v>Ajournee</v>
      </c>
      <c r="P147" s="184" t="str">
        <f t="shared" si="20"/>
        <v>juin</v>
      </c>
      <c r="Q147" s="262">
        <f t="shared" si="18"/>
        <v>0</v>
      </c>
      <c r="R147" s="262">
        <f t="shared" si="18"/>
        <v>1</v>
      </c>
      <c r="S147" s="262">
        <f t="shared" si="18"/>
        <v>1</v>
      </c>
      <c r="T147" s="262">
        <f t="shared" si="18"/>
        <v>1</v>
      </c>
      <c r="U147" s="262">
        <f t="shared" si="18"/>
        <v>1</v>
      </c>
      <c r="V147" s="262">
        <f t="shared" si="21"/>
        <v>1</v>
      </c>
      <c r="W147" s="262">
        <f t="shared" si="22"/>
        <v>1</v>
      </c>
      <c r="X147" s="262">
        <f t="shared" si="22"/>
        <v>1</v>
      </c>
      <c r="Y147" s="262">
        <f t="shared" si="23"/>
        <v>1</v>
      </c>
      <c r="Z147" s="263" t="str">
        <f>ANATOMIE3!N146</f>
        <v>Juin</v>
      </c>
      <c r="AA147" s="263" t="str">
        <f>'PHYSIO-REP 3'!N146</f>
        <v>Juin</v>
      </c>
      <c r="AB147" s="263" t="str">
        <f>'ZOOTECHINE 3'!N146</f>
        <v>Juin</v>
      </c>
      <c r="AC147" s="263" t="str">
        <f>'PHARMACOLOGIE 3'!N146</f>
        <v>Juin</v>
      </c>
      <c r="AD147" s="263" t="str">
        <f>'MICROBIOLOGIE 3'!N146</f>
        <v>Juin</v>
      </c>
      <c r="AE147" s="263" t="str">
        <f>'PARASITOLOGIE 2'!N146</f>
        <v>Juin</v>
      </c>
      <c r="AF147" s="263" t="str">
        <f>'PHYSIO-PATH 3'!N146</f>
        <v>Juin</v>
      </c>
      <c r="AG147" s="263" t="str">
        <f>SEMIOLOGIE!N146</f>
        <v>Juin</v>
      </c>
      <c r="AH147" s="263" t="str">
        <f>'ANA-PATH 2'!N146</f>
        <v>Juin</v>
      </c>
      <c r="AI147" s="267"/>
    </row>
    <row r="148" spans="1:35" s="268" customFormat="1" ht="15.75">
      <c r="A148" s="265">
        <v>141</v>
      </c>
      <c r="B148" s="424" t="s">
        <v>877</v>
      </c>
      <c r="C148" s="424" t="s">
        <v>878</v>
      </c>
      <c r="D148" s="117">
        <f>ANATOMIE3!H148</f>
        <v>9.75</v>
      </c>
      <c r="E148" s="117">
        <f>'PHYSIO-REP 3'!H147</f>
        <v>10.5</v>
      </c>
      <c r="F148" s="117">
        <f>'ZOOTECHINE 3'!H147</f>
        <v>7</v>
      </c>
      <c r="G148" s="226">
        <f>'PHARMACOLOGIE 3'!H147</f>
        <v>15.5</v>
      </c>
      <c r="H148" s="226">
        <f>'MICROBIOLOGIE 3'!H147</f>
        <v>11.5</v>
      </c>
      <c r="I148" s="226">
        <f>'PARASITOLOGIE 2'!H147</f>
        <v>7.333333333333333</v>
      </c>
      <c r="J148" s="226">
        <f>'PHYSIO-PATH 3'!H147</f>
        <v>3.5</v>
      </c>
      <c r="K148" s="226">
        <f>SEMIOLOGIE!H147</f>
        <v>17</v>
      </c>
      <c r="L148" s="117">
        <f>'ANA-PATH 2'!H147</f>
        <v>8.6666666666666661</v>
      </c>
      <c r="M148" s="124">
        <f t="shared" si="24"/>
        <v>90.750000000000014</v>
      </c>
      <c r="N148" s="117">
        <f t="shared" si="25"/>
        <v>3.6300000000000008</v>
      </c>
      <c r="O148" s="184" t="str">
        <f t="shared" si="19"/>
        <v>Ajournee</v>
      </c>
      <c r="P148" s="184" t="str">
        <f t="shared" si="20"/>
        <v>juin</v>
      </c>
      <c r="Q148" s="262">
        <f t="shared" si="18"/>
        <v>1</v>
      </c>
      <c r="R148" s="262">
        <f t="shared" si="18"/>
        <v>1</v>
      </c>
      <c r="S148" s="262">
        <f t="shared" si="18"/>
        <v>1</v>
      </c>
      <c r="T148" s="262">
        <f t="shared" si="18"/>
        <v>0</v>
      </c>
      <c r="U148" s="262">
        <f t="shared" si="18"/>
        <v>1</v>
      </c>
      <c r="V148" s="262">
        <f t="shared" si="21"/>
        <v>1</v>
      </c>
      <c r="W148" s="262">
        <f t="shared" si="22"/>
        <v>1</v>
      </c>
      <c r="X148" s="262">
        <f t="shared" si="22"/>
        <v>0</v>
      </c>
      <c r="Y148" s="262">
        <f t="shared" si="23"/>
        <v>1</v>
      </c>
      <c r="Z148" s="263" t="str">
        <f>ANATOMIE3!N147</f>
        <v>Juin</v>
      </c>
      <c r="AA148" s="263" t="str">
        <f>'PHYSIO-REP 3'!N147</f>
        <v>Juin</v>
      </c>
      <c r="AB148" s="263" t="str">
        <f>'ZOOTECHINE 3'!N147</f>
        <v>Juin</v>
      </c>
      <c r="AC148" s="263" t="str">
        <f>'PHARMACOLOGIE 3'!N147</f>
        <v>Juin</v>
      </c>
      <c r="AD148" s="263" t="str">
        <f>'MICROBIOLOGIE 3'!N147</f>
        <v>Juin</v>
      </c>
      <c r="AE148" s="263" t="str">
        <f>'PARASITOLOGIE 2'!N147</f>
        <v>Juin</v>
      </c>
      <c r="AF148" s="263" t="str">
        <f>'PHYSIO-PATH 3'!N147</f>
        <v>Juin</v>
      </c>
      <c r="AG148" s="263" t="str">
        <f>SEMIOLOGIE!N147</f>
        <v>Juin</v>
      </c>
      <c r="AH148" s="263" t="str">
        <f>'ANA-PATH 2'!N147</f>
        <v>Juin</v>
      </c>
      <c r="AI148" s="267"/>
    </row>
    <row r="149" spans="1:35" s="268" customFormat="1" ht="31.5">
      <c r="A149" s="265">
        <v>142</v>
      </c>
      <c r="B149" s="424" t="s">
        <v>213</v>
      </c>
      <c r="C149" s="424" t="s">
        <v>879</v>
      </c>
      <c r="D149" s="117">
        <f>ANATOMIE3!H149</f>
        <v>12.25</v>
      </c>
      <c r="E149" s="117">
        <f>'PHYSIO-REP 3'!H148</f>
        <v>8.75</v>
      </c>
      <c r="F149" s="117">
        <f>'ZOOTECHINE 3'!H148</f>
        <v>6</v>
      </c>
      <c r="G149" s="226">
        <f>'PHARMACOLOGIE 3'!H148</f>
        <v>5.25</v>
      </c>
      <c r="H149" s="226">
        <f>'MICROBIOLOGIE 3'!H148</f>
        <v>10</v>
      </c>
      <c r="I149" s="226">
        <f>'PARASITOLOGIE 2'!H148</f>
        <v>6.666666666666667</v>
      </c>
      <c r="J149" s="226">
        <f>'PHYSIO-PATH 3'!H148</f>
        <v>1.5</v>
      </c>
      <c r="K149" s="226">
        <f>SEMIOLOGIE!H148</f>
        <v>11.75</v>
      </c>
      <c r="L149" s="117">
        <f>'ANA-PATH 2'!H148</f>
        <v>5.333333333333333</v>
      </c>
      <c r="M149" s="124">
        <f t="shared" si="24"/>
        <v>67.5</v>
      </c>
      <c r="N149" s="117">
        <f t="shared" si="25"/>
        <v>2.7</v>
      </c>
      <c r="O149" s="184" t="str">
        <f t="shared" si="19"/>
        <v>Ajournee</v>
      </c>
      <c r="P149" s="184" t="str">
        <f t="shared" si="20"/>
        <v>juin</v>
      </c>
      <c r="Q149" s="262">
        <f t="shared" si="18"/>
        <v>1</v>
      </c>
      <c r="R149" s="262">
        <f t="shared" si="18"/>
        <v>1</v>
      </c>
      <c r="S149" s="262">
        <f t="shared" si="18"/>
        <v>1</v>
      </c>
      <c r="T149" s="262">
        <f t="shared" si="18"/>
        <v>1</v>
      </c>
      <c r="U149" s="262">
        <f t="shared" si="18"/>
        <v>1</v>
      </c>
      <c r="V149" s="262">
        <f t="shared" si="21"/>
        <v>1</v>
      </c>
      <c r="W149" s="262">
        <f t="shared" si="22"/>
        <v>1</v>
      </c>
      <c r="X149" s="262">
        <f t="shared" si="22"/>
        <v>1</v>
      </c>
      <c r="Y149" s="262">
        <f t="shared" si="23"/>
        <v>1</v>
      </c>
      <c r="Z149" s="263" t="str">
        <f>ANATOMIE3!N148</f>
        <v>Juin</v>
      </c>
      <c r="AA149" s="263" t="str">
        <f>'PHYSIO-REP 3'!N148</f>
        <v>Juin</v>
      </c>
      <c r="AB149" s="263" t="str">
        <f>'ZOOTECHINE 3'!N148</f>
        <v>Juin</v>
      </c>
      <c r="AC149" s="263" t="str">
        <f>'PHARMACOLOGIE 3'!N148</f>
        <v>Juin</v>
      </c>
      <c r="AD149" s="263" t="str">
        <f>'MICROBIOLOGIE 3'!N148</f>
        <v>Juin</v>
      </c>
      <c r="AE149" s="263" t="str">
        <f>'PARASITOLOGIE 2'!N148</f>
        <v>Juin</v>
      </c>
      <c r="AF149" s="263" t="str">
        <f>'PHYSIO-PATH 3'!N148</f>
        <v>Juin</v>
      </c>
      <c r="AG149" s="263" t="str">
        <f>SEMIOLOGIE!N148</f>
        <v>Juin</v>
      </c>
      <c r="AH149" s="263" t="str">
        <f>'ANA-PATH 2'!N148</f>
        <v>Juin</v>
      </c>
      <c r="AI149" s="267"/>
    </row>
    <row r="150" spans="1:35" s="268" customFormat="1" ht="15.75">
      <c r="A150" s="265">
        <v>143</v>
      </c>
      <c r="B150" s="426" t="s">
        <v>880</v>
      </c>
      <c r="C150" s="426" t="s">
        <v>214</v>
      </c>
      <c r="D150" s="117">
        <f>ANATOMIE3!H150</f>
        <v>5.5</v>
      </c>
      <c r="E150" s="117">
        <f>'PHYSIO-REP 3'!H149</f>
        <v>9.75</v>
      </c>
      <c r="F150" s="117">
        <f>'ZOOTECHINE 3'!H149</f>
        <v>11.5</v>
      </c>
      <c r="G150" s="226">
        <f>'PHARMACOLOGIE 3'!H149</f>
        <v>5.75</v>
      </c>
      <c r="H150" s="226">
        <f>'MICROBIOLOGIE 3'!H149</f>
        <v>8</v>
      </c>
      <c r="I150" s="226">
        <f>'PARASITOLOGIE 2'!H149</f>
        <v>6</v>
      </c>
      <c r="J150" s="226">
        <f>'PHYSIO-PATH 3'!H149</f>
        <v>6</v>
      </c>
      <c r="K150" s="226">
        <f>SEMIOLOGIE!H149</f>
        <v>10.75</v>
      </c>
      <c r="L150" s="117">
        <f>'ANA-PATH 2'!H149</f>
        <v>5.333333333333333</v>
      </c>
      <c r="M150" s="124">
        <f t="shared" si="24"/>
        <v>68.583333333333329</v>
      </c>
      <c r="N150" s="117">
        <f t="shared" si="25"/>
        <v>2.7433333333333332</v>
      </c>
      <c r="O150" s="184" t="str">
        <f t="shared" si="19"/>
        <v>Ajournee</v>
      </c>
      <c r="P150" s="184" t="str">
        <f t="shared" si="20"/>
        <v>juin</v>
      </c>
      <c r="Q150" s="262">
        <f t="shared" si="18"/>
        <v>1</v>
      </c>
      <c r="R150" s="262">
        <f t="shared" si="18"/>
        <v>1</v>
      </c>
      <c r="S150" s="262">
        <f t="shared" si="18"/>
        <v>1</v>
      </c>
      <c r="T150" s="262">
        <f t="shared" si="18"/>
        <v>1</v>
      </c>
      <c r="U150" s="262">
        <f t="shared" si="18"/>
        <v>1</v>
      </c>
      <c r="V150" s="262">
        <f t="shared" si="21"/>
        <v>1</v>
      </c>
      <c r="W150" s="262">
        <f t="shared" si="22"/>
        <v>1</v>
      </c>
      <c r="X150" s="262">
        <f t="shared" si="22"/>
        <v>1</v>
      </c>
      <c r="Y150" s="262">
        <f t="shared" si="23"/>
        <v>1</v>
      </c>
      <c r="Z150" s="263" t="str">
        <f>ANATOMIE3!N149</f>
        <v>Juin</v>
      </c>
      <c r="AA150" s="263" t="str">
        <f>'PHYSIO-REP 3'!N149</f>
        <v>Juin</v>
      </c>
      <c r="AB150" s="263" t="str">
        <f>'ZOOTECHINE 3'!N149</f>
        <v>Juin</v>
      </c>
      <c r="AC150" s="263" t="str">
        <f>'PHARMACOLOGIE 3'!N149</f>
        <v>Juin</v>
      </c>
      <c r="AD150" s="263" t="str">
        <f>'MICROBIOLOGIE 3'!N149</f>
        <v>Juin</v>
      </c>
      <c r="AE150" s="263" t="str">
        <f>'PARASITOLOGIE 2'!N149</f>
        <v>Juin</v>
      </c>
      <c r="AF150" s="263" t="str">
        <f>'PHYSIO-PATH 3'!N149</f>
        <v>Juin</v>
      </c>
      <c r="AG150" s="263" t="str">
        <f>SEMIOLOGIE!N149</f>
        <v>Juin</v>
      </c>
      <c r="AH150" s="263" t="str">
        <f>'ANA-PATH 2'!N149</f>
        <v>Juin</v>
      </c>
      <c r="AI150" s="267"/>
    </row>
    <row r="151" spans="1:35" s="268" customFormat="1" ht="15.75">
      <c r="A151" s="265">
        <v>144</v>
      </c>
      <c r="B151" s="426" t="s">
        <v>215</v>
      </c>
      <c r="C151" s="426" t="s">
        <v>216</v>
      </c>
      <c r="D151" s="117">
        <f>ANATOMIE3!H151</f>
        <v>7</v>
      </c>
      <c r="E151" s="117">
        <f>'PHYSIO-REP 3'!H150</f>
        <v>7.5</v>
      </c>
      <c r="F151" s="117">
        <f>'ZOOTECHINE 3'!H150</f>
        <v>6.5</v>
      </c>
      <c r="G151" s="226">
        <f>'PHARMACOLOGIE 3'!H150</f>
        <v>7.25</v>
      </c>
      <c r="H151" s="226">
        <f>'MICROBIOLOGIE 3'!H150</f>
        <v>8.75</v>
      </c>
      <c r="I151" s="226">
        <f>'PARASITOLOGIE 2'!H150</f>
        <v>3.3333333333333335</v>
      </c>
      <c r="J151" s="226">
        <f>'PHYSIO-PATH 3'!H150</f>
        <v>3.5</v>
      </c>
      <c r="K151" s="226">
        <f>SEMIOLOGIE!H150</f>
        <v>12</v>
      </c>
      <c r="L151" s="117">
        <f>'ANA-PATH 2'!H150</f>
        <v>4.666666666666667</v>
      </c>
      <c r="M151" s="124">
        <f t="shared" si="24"/>
        <v>60.5</v>
      </c>
      <c r="N151" s="117">
        <f t="shared" si="25"/>
        <v>2.42</v>
      </c>
      <c r="O151" s="184" t="str">
        <f t="shared" si="19"/>
        <v>Ajournee</v>
      </c>
      <c r="P151" s="184" t="str">
        <f t="shared" si="20"/>
        <v>juin</v>
      </c>
      <c r="Q151" s="262">
        <f t="shared" si="18"/>
        <v>1</v>
      </c>
      <c r="R151" s="262">
        <f t="shared" si="18"/>
        <v>1</v>
      </c>
      <c r="S151" s="262">
        <f t="shared" si="18"/>
        <v>1</v>
      </c>
      <c r="T151" s="262">
        <f t="shared" si="18"/>
        <v>1</v>
      </c>
      <c r="U151" s="262">
        <f t="shared" si="18"/>
        <v>1</v>
      </c>
      <c r="V151" s="262">
        <f t="shared" si="21"/>
        <v>1</v>
      </c>
      <c r="W151" s="262">
        <f t="shared" si="22"/>
        <v>1</v>
      </c>
      <c r="X151" s="262">
        <f t="shared" si="22"/>
        <v>1</v>
      </c>
      <c r="Y151" s="262">
        <f t="shared" si="23"/>
        <v>1</v>
      </c>
      <c r="Z151" s="263" t="str">
        <f>ANATOMIE3!N150</f>
        <v>Juin</v>
      </c>
      <c r="AA151" s="263" t="str">
        <f>'PHYSIO-REP 3'!N150</f>
        <v>Juin</v>
      </c>
      <c r="AB151" s="263" t="str">
        <f>'ZOOTECHINE 3'!N150</f>
        <v>Juin</v>
      </c>
      <c r="AC151" s="263" t="str">
        <f>'PHARMACOLOGIE 3'!N150</f>
        <v>Juin</v>
      </c>
      <c r="AD151" s="263" t="str">
        <f>'MICROBIOLOGIE 3'!N150</f>
        <v>Juin</v>
      </c>
      <c r="AE151" s="263" t="str">
        <f>'PARASITOLOGIE 2'!N150</f>
        <v>Juin</v>
      </c>
      <c r="AF151" s="263" t="str">
        <f>'PHYSIO-PATH 3'!N150</f>
        <v>Juin</v>
      </c>
      <c r="AG151" s="263" t="str">
        <f>SEMIOLOGIE!N150</f>
        <v>Juin</v>
      </c>
      <c r="AH151" s="263" t="str">
        <f>'ANA-PATH 2'!N150</f>
        <v>Juin</v>
      </c>
      <c r="AI151" s="267"/>
    </row>
    <row r="152" spans="1:35" s="268" customFormat="1" ht="15.75">
      <c r="A152" s="265">
        <v>145</v>
      </c>
      <c r="B152" s="426" t="s">
        <v>217</v>
      </c>
      <c r="C152" s="426" t="s">
        <v>218</v>
      </c>
      <c r="D152" s="117">
        <f>ANATOMIE3!H152</f>
        <v>38.75</v>
      </c>
      <c r="E152" s="117">
        <f>'PHYSIO-REP 3'!H151</f>
        <v>6.75</v>
      </c>
      <c r="F152" s="117">
        <f>'ZOOTECHINE 3'!H151</f>
        <v>9</v>
      </c>
      <c r="G152" s="226">
        <f>'PHARMACOLOGIE 3'!H151</f>
        <v>7.75</v>
      </c>
      <c r="H152" s="226">
        <f>'MICROBIOLOGIE 3'!H151</f>
        <v>5.25</v>
      </c>
      <c r="I152" s="226">
        <f>'PARASITOLOGIE 2'!H151</f>
        <v>8</v>
      </c>
      <c r="J152" s="226">
        <f>'PHYSIO-PATH 3'!H151</f>
        <v>6</v>
      </c>
      <c r="K152" s="226">
        <f>SEMIOLOGIE!H151</f>
        <v>13.5</v>
      </c>
      <c r="L152" s="117">
        <f>'ANA-PATH 2'!H151</f>
        <v>4.666666666666667</v>
      </c>
      <c r="M152" s="124">
        <f t="shared" si="24"/>
        <v>99.666666666666671</v>
      </c>
      <c r="N152" s="117">
        <f t="shared" si="25"/>
        <v>3.9866666666666668</v>
      </c>
      <c r="O152" s="184" t="str">
        <f t="shared" si="19"/>
        <v>Ajournee</v>
      </c>
      <c r="P152" s="184" t="str">
        <f t="shared" si="20"/>
        <v>juin</v>
      </c>
      <c r="Q152" s="262">
        <f t="shared" si="18"/>
        <v>0</v>
      </c>
      <c r="R152" s="262">
        <f t="shared" si="18"/>
        <v>1</v>
      </c>
      <c r="S152" s="262">
        <f t="shared" si="18"/>
        <v>1</v>
      </c>
      <c r="T152" s="262">
        <f t="shared" si="18"/>
        <v>1</v>
      </c>
      <c r="U152" s="262">
        <f t="shared" si="18"/>
        <v>1</v>
      </c>
      <c r="V152" s="262">
        <f t="shared" si="21"/>
        <v>1</v>
      </c>
      <c r="W152" s="262">
        <f t="shared" si="22"/>
        <v>1</v>
      </c>
      <c r="X152" s="262">
        <f t="shared" si="22"/>
        <v>1</v>
      </c>
      <c r="Y152" s="262">
        <f t="shared" si="23"/>
        <v>1</v>
      </c>
      <c r="Z152" s="263" t="str">
        <f>ANATOMIE3!N151</f>
        <v>Juin</v>
      </c>
      <c r="AA152" s="263" t="str">
        <f>'PHYSIO-REP 3'!N151</f>
        <v>Juin</v>
      </c>
      <c r="AB152" s="263" t="str">
        <f>'ZOOTECHINE 3'!N151</f>
        <v>Juin</v>
      </c>
      <c r="AC152" s="263" t="str">
        <f>'PHARMACOLOGIE 3'!N151</f>
        <v>Juin</v>
      </c>
      <c r="AD152" s="263" t="str">
        <f>'MICROBIOLOGIE 3'!N151</f>
        <v>Juin</v>
      </c>
      <c r="AE152" s="263" t="str">
        <f>'PARASITOLOGIE 2'!N151</f>
        <v>Juin</v>
      </c>
      <c r="AF152" s="263" t="str">
        <f>'PHYSIO-PATH 3'!N151</f>
        <v>Juin</v>
      </c>
      <c r="AG152" s="263" t="str">
        <f>SEMIOLOGIE!N151</f>
        <v>Juin</v>
      </c>
      <c r="AH152" s="263" t="str">
        <f>'ANA-PATH 2'!N151</f>
        <v>Juin</v>
      </c>
      <c r="AI152" s="267"/>
    </row>
    <row r="153" spans="1:35" s="268" customFormat="1" ht="15.75">
      <c r="A153" s="265">
        <v>146</v>
      </c>
      <c r="B153" s="413" t="s">
        <v>217</v>
      </c>
      <c r="C153" s="413" t="s">
        <v>47</v>
      </c>
      <c r="D153" s="117">
        <f>ANATOMIE3!H153</f>
        <v>8.75</v>
      </c>
      <c r="E153" s="117">
        <f>'PHYSIO-REP 3'!H152</f>
        <v>9</v>
      </c>
      <c r="F153" s="117">
        <f>'ZOOTECHINE 3'!H152</f>
        <v>33</v>
      </c>
      <c r="G153" s="226">
        <f>'PHARMACOLOGIE 3'!H152</f>
        <v>6</v>
      </c>
      <c r="H153" s="226">
        <f>'MICROBIOLOGIE 3'!H152</f>
        <v>30</v>
      </c>
      <c r="I153" s="226">
        <f>'PARASITOLOGIE 2'!H152</f>
        <v>7.333333333333333</v>
      </c>
      <c r="J153" s="226">
        <f>'PHYSIO-PATH 3'!H152</f>
        <v>8.5</v>
      </c>
      <c r="K153" s="226">
        <f>SEMIOLOGIE!H152</f>
        <v>30</v>
      </c>
      <c r="L153" s="117">
        <f>'ANA-PATH 2'!H152</f>
        <v>5.333333333333333</v>
      </c>
      <c r="M153" s="124">
        <f t="shared" si="24"/>
        <v>137.91666666666666</v>
      </c>
      <c r="N153" s="117">
        <f t="shared" si="25"/>
        <v>5.5166666666666666</v>
      </c>
      <c r="O153" s="184" t="str">
        <f t="shared" si="19"/>
        <v>Ajournee</v>
      </c>
      <c r="P153" s="184" t="str">
        <f t="shared" si="20"/>
        <v>juin</v>
      </c>
      <c r="Q153" s="262">
        <f t="shared" si="18"/>
        <v>1</v>
      </c>
      <c r="R153" s="262">
        <f t="shared" si="18"/>
        <v>1</v>
      </c>
      <c r="S153" s="262">
        <f t="shared" si="18"/>
        <v>0</v>
      </c>
      <c r="T153" s="262">
        <f t="shared" si="18"/>
        <v>1</v>
      </c>
      <c r="U153" s="262">
        <f t="shared" si="18"/>
        <v>0</v>
      </c>
      <c r="V153" s="262">
        <f t="shared" si="21"/>
        <v>1</v>
      </c>
      <c r="W153" s="262">
        <f t="shared" si="22"/>
        <v>1</v>
      </c>
      <c r="X153" s="262">
        <f t="shared" si="22"/>
        <v>0</v>
      </c>
      <c r="Y153" s="262">
        <f t="shared" si="23"/>
        <v>1</v>
      </c>
      <c r="Z153" s="263" t="str">
        <f>ANATOMIE3!N152</f>
        <v>Juin</v>
      </c>
      <c r="AA153" s="263" t="str">
        <f>'PHYSIO-REP 3'!N152</f>
        <v>Juin</v>
      </c>
      <c r="AB153" s="263" t="str">
        <f>'ZOOTECHINE 3'!N152</f>
        <v>Juin</v>
      </c>
      <c r="AC153" s="263" t="str">
        <f>'PHARMACOLOGIE 3'!N152</f>
        <v>Juin</v>
      </c>
      <c r="AD153" s="263" t="str">
        <f>'MICROBIOLOGIE 3'!N152</f>
        <v>Juin</v>
      </c>
      <c r="AE153" s="263" t="str">
        <f>'PARASITOLOGIE 2'!N152</f>
        <v>Juin</v>
      </c>
      <c r="AF153" s="263" t="str">
        <f>'PHYSIO-PATH 3'!N152</f>
        <v>Juin</v>
      </c>
      <c r="AG153" s="263" t="str">
        <f>SEMIOLOGIE!N152</f>
        <v>Juin</v>
      </c>
      <c r="AH153" s="263" t="str">
        <f>'ANA-PATH 2'!N152</f>
        <v>Juin</v>
      </c>
      <c r="AI153" s="267"/>
    </row>
    <row r="154" spans="1:35" s="268" customFormat="1" ht="15.75">
      <c r="A154" s="265">
        <v>147</v>
      </c>
      <c r="B154" s="424" t="s">
        <v>219</v>
      </c>
      <c r="C154" s="424" t="s">
        <v>220</v>
      </c>
      <c r="D154" s="117">
        <f>ANATOMIE3!H154</f>
        <v>15.25</v>
      </c>
      <c r="E154" s="117">
        <f>'PHYSIO-REP 3'!H153</f>
        <v>9</v>
      </c>
      <c r="F154" s="117">
        <f>'ZOOTECHINE 3'!H153</f>
        <v>8</v>
      </c>
      <c r="G154" s="226">
        <f>'PHARMACOLOGIE 3'!H153</f>
        <v>3.75</v>
      </c>
      <c r="H154" s="226">
        <f>'MICROBIOLOGIE 3'!H153</f>
        <v>6.75</v>
      </c>
      <c r="I154" s="226">
        <f>'PARASITOLOGIE 2'!H153</f>
        <v>5.333333333333333</v>
      </c>
      <c r="J154" s="226">
        <f>'PHYSIO-PATH 3'!H153</f>
        <v>6</v>
      </c>
      <c r="K154" s="226">
        <f>SEMIOLOGIE!H153</f>
        <v>7.75</v>
      </c>
      <c r="L154" s="117">
        <f>'ANA-PATH 2'!H153</f>
        <v>3.3333333333333335</v>
      </c>
      <c r="M154" s="124">
        <f t="shared" si="24"/>
        <v>65.166666666666671</v>
      </c>
      <c r="N154" s="117">
        <f t="shared" si="25"/>
        <v>2.6066666666666669</v>
      </c>
      <c r="O154" s="184" t="str">
        <f t="shared" si="19"/>
        <v>Ajournee</v>
      </c>
      <c r="P154" s="184" t="str">
        <f t="shared" si="20"/>
        <v>juin</v>
      </c>
      <c r="Q154" s="262">
        <f t="shared" si="18"/>
        <v>0</v>
      </c>
      <c r="R154" s="262">
        <f t="shared" si="18"/>
        <v>1</v>
      </c>
      <c r="S154" s="262">
        <f t="shared" si="18"/>
        <v>1</v>
      </c>
      <c r="T154" s="262">
        <f t="shared" si="18"/>
        <v>1</v>
      </c>
      <c r="U154" s="262">
        <f t="shared" si="18"/>
        <v>1</v>
      </c>
      <c r="V154" s="262">
        <f t="shared" si="21"/>
        <v>1</v>
      </c>
      <c r="W154" s="262">
        <f t="shared" si="22"/>
        <v>1</v>
      </c>
      <c r="X154" s="262">
        <f t="shared" si="22"/>
        <v>1</v>
      </c>
      <c r="Y154" s="262">
        <f t="shared" si="23"/>
        <v>1</v>
      </c>
      <c r="Z154" s="263" t="str">
        <f>ANATOMIE3!N153</f>
        <v>Juin</v>
      </c>
      <c r="AA154" s="263" t="str">
        <f>'PHYSIO-REP 3'!N153</f>
        <v>Juin</v>
      </c>
      <c r="AB154" s="263" t="str">
        <f>'ZOOTECHINE 3'!N153</f>
        <v>Juin</v>
      </c>
      <c r="AC154" s="263" t="str">
        <f>'PHARMACOLOGIE 3'!N153</f>
        <v>Juin</v>
      </c>
      <c r="AD154" s="263" t="str">
        <f>'MICROBIOLOGIE 3'!N153</f>
        <v>Juin</v>
      </c>
      <c r="AE154" s="263" t="str">
        <f>'PARASITOLOGIE 2'!N153</f>
        <v>Juin</v>
      </c>
      <c r="AF154" s="263" t="str">
        <f>'PHYSIO-PATH 3'!N153</f>
        <v>Juin</v>
      </c>
      <c r="AG154" s="263" t="str">
        <f>SEMIOLOGIE!N153</f>
        <v>Juin</v>
      </c>
      <c r="AH154" s="263" t="str">
        <f>'ANA-PATH 2'!N153</f>
        <v>Juin</v>
      </c>
      <c r="AI154" s="267"/>
    </row>
    <row r="155" spans="1:35" s="268" customFormat="1" ht="15.75">
      <c r="A155" s="265">
        <v>148</v>
      </c>
      <c r="B155" s="424" t="s">
        <v>221</v>
      </c>
      <c r="C155" s="424" t="s">
        <v>222</v>
      </c>
      <c r="D155" s="117">
        <f>ANATOMIE3!H155</f>
        <v>15.25</v>
      </c>
      <c r="E155" s="117">
        <f>'PHYSIO-REP 3'!H154</f>
        <v>6.75</v>
      </c>
      <c r="F155" s="117">
        <f>'ZOOTECHINE 3'!H154</f>
        <v>10</v>
      </c>
      <c r="G155" s="226">
        <f>'PHARMACOLOGIE 3'!H154</f>
        <v>11.5</v>
      </c>
      <c r="H155" s="226">
        <f>'MICROBIOLOGIE 3'!H154</f>
        <v>10.25</v>
      </c>
      <c r="I155" s="226">
        <f>'PARASITOLOGIE 2'!H154</f>
        <v>7.333333333333333</v>
      </c>
      <c r="J155" s="226">
        <f>'PHYSIO-PATH 3'!H154</f>
        <v>11</v>
      </c>
      <c r="K155" s="226">
        <f>SEMIOLOGIE!H154</f>
        <v>15.25</v>
      </c>
      <c r="L155" s="117">
        <f>'ANA-PATH 2'!H154</f>
        <v>5.333333333333333</v>
      </c>
      <c r="M155" s="124">
        <f t="shared" si="24"/>
        <v>92.666666666666671</v>
      </c>
      <c r="N155" s="117">
        <f t="shared" si="25"/>
        <v>3.706666666666667</v>
      </c>
      <c r="O155" s="184" t="str">
        <f t="shared" si="19"/>
        <v>Ajournee</v>
      </c>
      <c r="P155" s="184" t="str">
        <f t="shared" si="20"/>
        <v>juin</v>
      </c>
      <c r="Q155" s="262">
        <f t="shared" si="18"/>
        <v>0</v>
      </c>
      <c r="R155" s="262">
        <f t="shared" si="18"/>
        <v>1</v>
      </c>
      <c r="S155" s="262">
        <f t="shared" si="18"/>
        <v>1</v>
      </c>
      <c r="T155" s="262">
        <f t="shared" si="18"/>
        <v>1</v>
      </c>
      <c r="U155" s="262">
        <f t="shared" si="18"/>
        <v>1</v>
      </c>
      <c r="V155" s="262">
        <f t="shared" si="21"/>
        <v>1</v>
      </c>
      <c r="W155" s="262">
        <f t="shared" si="22"/>
        <v>1</v>
      </c>
      <c r="X155" s="262">
        <f t="shared" si="22"/>
        <v>0</v>
      </c>
      <c r="Y155" s="262">
        <f t="shared" si="23"/>
        <v>1</v>
      </c>
      <c r="Z155" s="263" t="str">
        <f>ANATOMIE3!N154</f>
        <v>Juin</v>
      </c>
      <c r="AA155" s="263" t="str">
        <f>'PHYSIO-REP 3'!N154</f>
        <v>Juin</v>
      </c>
      <c r="AB155" s="263" t="str">
        <f>'ZOOTECHINE 3'!N154</f>
        <v>Juin</v>
      </c>
      <c r="AC155" s="263" t="str">
        <f>'PHARMACOLOGIE 3'!N154</f>
        <v>Juin</v>
      </c>
      <c r="AD155" s="263" t="str">
        <f>'MICROBIOLOGIE 3'!N154</f>
        <v>Juin</v>
      </c>
      <c r="AE155" s="263" t="str">
        <f>'PARASITOLOGIE 2'!N154</f>
        <v>Juin</v>
      </c>
      <c r="AF155" s="263" t="str">
        <f>'PHYSIO-PATH 3'!N154</f>
        <v>Juin</v>
      </c>
      <c r="AG155" s="263" t="str">
        <f>SEMIOLOGIE!N154</f>
        <v>Juin</v>
      </c>
      <c r="AH155" s="263" t="str">
        <f>'ANA-PATH 2'!N154</f>
        <v>Juin</v>
      </c>
      <c r="AI155" s="267"/>
    </row>
    <row r="156" spans="1:35" s="268" customFormat="1" ht="15.75">
      <c r="A156" s="265">
        <v>149</v>
      </c>
      <c r="B156" s="423" t="s">
        <v>881</v>
      </c>
      <c r="C156" s="423" t="s">
        <v>212</v>
      </c>
      <c r="D156" s="117">
        <f>ANATOMIE3!H156</f>
        <v>13</v>
      </c>
      <c r="E156" s="117">
        <f>'PHYSIO-REP 3'!H155</f>
        <v>12.5</v>
      </c>
      <c r="F156" s="117">
        <f>'ZOOTECHINE 3'!H155</f>
        <v>8.5</v>
      </c>
      <c r="G156" s="226">
        <f>'PHARMACOLOGIE 3'!H155</f>
        <v>13.25</v>
      </c>
      <c r="H156" s="226">
        <f>'MICROBIOLOGIE 3'!H155</f>
        <v>10.5</v>
      </c>
      <c r="I156" s="226">
        <f>'PARASITOLOGIE 2'!H155</f>
        <v>8</v>
      </c>
      <c r="J156" s="226">
        <f>'PHYSIO-PATH 3'!H155</f>
        <v>3.5</v>
      </c>
      <c r="K156" s="226">
        <f>SEMIOLOGIE!H155</f>
        <v>15.25</v>
      </c>
      <c r="L156" s="117">
        <f>'ANA-PATH 2'!H155</f>
        <v>6.666666666666667</v>
      </c>
      <c r="M156" s="124">
        <f t="shared" si="24"/>
        <v>91.166666666666671</v>
      </c>
      <c r="N156" s="117">
        <f t="shared" si="25"/>
        <v>3.6466666666666669</v>
      </c>
      <c r="O156" s="184" t="str">
        <f t="shared" si="19"/>
        <v>Ajournee</v>
      </c>
      <c r="P156" s="184" t="str">
        <f t="shared" si="20"/>
        <v>juin</v>
      </c>
      <c r="Q156" s="262">
        <f t="shared" si="18"/>
        <v>1</v>
      </c>
      <c r="R156" s="262">
        <f t="shared" si="18"/>
        <v>1</v>
      </c>
      <c r="S156" s="262">
        <f t="shared" si="18"/>
        <v>1</v>
      </c>
      <c r="T156" s="262">
        <f t="shared" si="18"/>
        <v>1</v>
      </c>
      <c r="U156" s="262">
        <f t="shared" si="18"/>
        <v>1</v>
      </c>
      <c r="V156" s="262">
        <f t="shared" si="21"/>
        <v>1</v>
      </c>
      <c r="W156" s="262">
        <f t="shared" si="22"/>
        <v>1</v>
      </c>
      <c r="X156" s="262">
        <f t="shared" si="22"/>
        <v>0</v>
      </c>
      <c r="Y156" s="262">
        <f t="shared" si="23"/>
        <v>1</v>
      </c>
      <c r="Z156" s="263" t="str">
        <f>ANATOMIE3!N155</f>
        <v>Juin</v>
      </c>
      <c r="AA156" s="263" t="str">
        <f>'PHYSIO-REP 3'!N155</f>
        <v>Juin</v>
      </c>
      <c r="AB156" s="263" t="str">
        <f>'ZOOTECHINE 3'!N155</f>
        <v>Juin</v>
      </c>
      <c r="AC156" s="263" t="str">
        <f>'PHARMACOLOGIE 3'!N155</f>
        <v>Juin</v>
      </c>
      <c r="AD156" s="263" t="str">
        <f>'MICROBIOLOGIE 3'!N155</f>
        <v>Juin</v>
      </c>
      <c r="AE156" s="263" t="str">
        <f>'PARASITOLOGIE 2'!N155</f>
        <v>Juin</v>
      </c>
      <c r="AF156" s="263" t="str">
        <f>'PHYSIO-PATH 3'!N155</f>
        <v>Juin</v>
      </c>
      <c r="AG156" s="263" t="str">
        <f>SEMIOLOGIE!N155</f>
        <v>Juin</v>
      </c>
      <c r="AH156" s="263" t="str">
        <f>'ANA-PATH 2'!N155</f>
        <v>Juin</v>
      </c>
      <c r="AI156" s="267"/>
    </row>
    <row r="157" spans="1:35" s="268" customFormat="1" ht="15.75">
      <c r="A157" s="265">
        <v>150</v>
      </c>
      <c r="B157" s="430" t="s">
        <v>223</v>
      </c>
      <c r="C157" s="430" t="s">
        <v>882</v>
      </c>
      <c r="D157" s="117">
        <f>ANATOMIE3!H157</f>
        <v>11.75</v>
      </c>
      <c r="E157" s="117">
        <f>'PHYSIO-REP 3'!H156</f>
        <v>13.5</v>
      </c>
      <c r="F157" s="117">
        <f>'ZOOTECHINE 3'!H156</f>
        <v>10.5</v>
      </c>
      <c r="G157" s="226">
        <f>'PHARMACOLOGIE 3'!H156</f>
        <v>12.5</v>
      </c>
      <c r="H157" s="226">
        <f>'MICROBIOLOGIE 3'!H156</f>
        <v>13.25</v>
      </c>
      <c r="I157" s="226">
        <f>'PARASITOLOGIE 2'!H156</f>
        <v>8</v>
      </c>
      <c r="J157" s="226">
        <f>'PHYSIO-PATH 3'!H156</f>
        <v>4</v>
      </c>
      <c r="K157" s="226">
        <f>SEMIOLOGIE!H156</f>
        <v>12.5</v>
      </c>
      <c r="L157" s="117">
        <f>'ANA-PATH 2'!H156</f>
        <v>7.333333333333333</v>
      </c>
      <c r="M157" s="124">
        <f t="shared" si="24"/>
        <v>93.333333333333329</v>
      </c>
      <c r="N157" s="117">
        <f t="shared" si="25"/>
        <v>3.7333333333333329</v>
      </c>
      <c r="O157" s="184" t="str">
        <f t="shared" si="19"/>
        <v>Ajournee</v>
      </c>
      <c r="P157" s="184" t="str">
        <f t="shared" si="20"/>
        <v>juin</v>
      </c>
      <c r="Q157" s="262">
        <f t="shared" si="18"/>
        <v>1</v>
      </c>
      <c r="R157" s="262">
        <f t="shared" si="18"/>
        <v>1</v>
      </c>
      <c r="S157" s="262">
        <f t="shared" si="18"/>
        <v>1</v>
      </c>
      <c r="T157" s="262">
        <f t="shared" si="18"/>
        <v>1</v>
      </c>
      <c r="U157" s="262">
        <f t="shared" si="18"/>
        <v>1</v>
      </c>
      <c r="V157" s="262">
        <f t="shared" si="21"/>
        <v>1</v>
      </c>
      <c r="W157" s="262">
        <f t="shared" si="22"/>
        <v>1</v>
      </c>
      <c r="X157" s="262">
        <f t="shared" si="22"/>
        <v>1</v>
      </c>
      <c r="Y157" s="262">
        <f t="shared" si="23"/>
        <v>1</v>
      </c>
      <c r="Z157" s="263" t="str">
        <f>ANATOMIE3!N156</f>
        <v>Juin</v>
      </c>
      <c r="AA157" s="263" t="str">
        <f>'PHYSIO-REP 3'!N156</f>
        <v>Juin</v>
      </c>
      <c r="AB157" s="263" t="str">
        <f>'ZOOTECHINE 3'!N156</f>
        <v>Juin</v>
      </c>
      <c r="AC157" s="263" t="str">
        <f>'PHARMACOLOGIE 3'!N156</f>
        <v>Juin</v>
      </c>
      <c r="AD157" s="263" t="str">
        <f>'MICROBIOLOGIE 3'!N156</f>
        <v>Juin</v>
      </c>
      <c r="AE157" s="263" t="str">
        <f>'PARASITOLOGIE 2'!N156</f>
        <v>Juin</v>
      </c>
      <c r="AF157" s="263" t="str">
        <f>'PHYSIO-PATH 3'!N156</f>
        <v>Juin</v>
      </c>
      <c r="AG157" s="263" t="str">
        <f>SEMIOLOGIE!N156</f>
        <v>Juin</v>
      </c>
      <c r="AH157" s="263" t="str">
        <f>'ANA-PATH 2'!N156</f>
        <v>Juin</v>
      </c>
      <c r="AI157" s="267"/>
    </row>
    <row r="158" spans="1:35" s="268" customFormat="1" ht="15.75">
      <c r="A158" s="265">
        <v>151</v>
      </c>
      <c r="B158" s="427" t="s">
        <v>224</v>
      </c>
      <c r="C158" s="427" t="s">
        <v>225</v>
      </c>
      <c r="D158" s="117">
        <f>ANATOMIE3!H158</f>
        <v>11.25</v>
      </c>
      <c r="E158" s="117">
        <f>'PHYSIO-REP 3'!H157</f>
        <v>7.5</v>
      </c>
      <c r="F158" s="117">
        <f>'ZOOTECHINE 3'!H157</f>
        <v>5</v>
      </c>
      <c r="G158" s="226">
        <f>'PHARMACOLOGIE 3'!H157</f>
        <v>4</v>
      </c>
      <c r="H158" s="226">
        <f>'MICROBIOLOGIE 3'!H157</f>
        <v>9.5</v>
      </c>
      <c r="I158" s="226">
        <f>'PARASITOLOGIE 2'!H157</f>
        <v>7.333333333333333</v>
      </c>
      <c r="J158" s="226">
        <f>'PHYSIO-PATH 3'!H157</f>
        <v>2.5</v>
      </c>
      <c r="K158" s="226">
        <f>SEMIOLOGIE!H157</f>
        <v>4.75</v>
      </c>
      <c r="L158" s="117">
        <f>'ANA-PATH 2'!H157</f>
        <v>4</v>
      </c>
      <c r="M158" s="124">
        <f t="shared" si="24"/>
        <v>55.833333333333336</v>
      </c>
      <c r="N158" s="117">
        <f t="shared" si="25"/>
        <v>2.2333333333333334</v>
      </c>
      <c r="O158" s="184" t="str">
        <f t="shared" si="19"/>
        <v>Ajournee</v>
      </c>
      <c r="P158" s="184" t="str">
        <f t="shared" si="20"/>
        <v>juin</v>
      </c>
      <c r="Q158" s="262">
        <f t="shared" si="18"/>
        <v>1</v>
      </c>
      <c r="R158" s="262">
        <f t="shared" si="18"/>
        <v>1</v>
      </c>
      <c r="S158" s="262">
        <f t="shared" si="18"/>
        <v>1</v>
      </c>
      <c r="T158" s="262">
        <f t="shared" si="18"/>
        <v>1</v>
      </c>
      <c r="U158" s="262">
        <f t="shared" si="18"/>
        <v>1</v>
      </c>
      <c r="V158" s="262">
        <f t="shared" si="21"/>
        <v>1</v>
      </c>
      <c r="W158" s="262">
        <f t="shared" si="22"/>
        <v>1</v>
      </c>
      <c r="X158" s="262">
        <f t="shared" si="22"/>
        <v>1</v>
      </c>
      <c r="Y158" s="262">
        <f t="shared" si="23"/>
        <v>1</v>
      </c>
      <c r="Z158" s="263" t="str">
        <f>ANATOMIE3!N157</f>
        <v>Juin</v>
      </c>
      <c r="AA158" s="263" t="str">
        <f>'PHYSIO-REP 3'!N157</f>
        <v>Juin</v>
      </c>
      <c r="AB158" s="263" t="str">
        <f>'ZOOTECHINE 3'!N157</f>
        <v>Juin</v>
      </c>
      <c r="AC158" s="263" t="str">
        <f>'PHARMACOLOGIE 3'!N157</f>
        <v>Juin</v>
      </c>
      <c r="AD158" s="263" t="str">
        <f>'MICROBIOLOGIE 3'!N157</f>
        <v>Juin</v>
      </c>
      <c r="AE158" s="263" t="str">
        <f>'PARASITOLOGIE 2'!N157</f>
        <v>Juin</v>
      </c>
      <c r="AF158" s="263" t="str">
        <f>'PHYSIO-PATH 3'!N157</f>
        <v>Juin</v>
      </c>
      <c r="AG158" s="263" t="str">
        <f>SEMIOLOGIE!N157</f>
        <v>Juin</v>
      </c>
      <c r="AH158" s="263" t="str">
        <f>'ANA-PATH 2'!N157</f>
        <v>Juin</v>
      </c>
      <c r="AI158" s="267"/>
    </row>
    <row r="159" spans="1:35" s="268" customFormat="1" ht="15.75">
      <c r="A159" s="265">
        <v>152</v>
      </c>
      <c r="B159" s="424" t="s">
        <v>226</v>
      </c>
      <c r="C159" s="424" t="s">
        <v>227</v>
      </c>
      <c r="D159" s="117">
        <f>ANATOMIE3!H159</f>
        <v>14.5</v>
      </c>
      <c r="E159" s="117">
        <f>'PHYSIO-REP 3'!H158</f>
        <v>10.5</v>
      </c>
      <c r="F159" s="117">
        <f>'ZOOTECHINE 3'!H158</f>
        <v>8.5</v>
      </c>
      <c r="G159" s="226">
        <f>'PHARMACOLOGIE 3'!H158</f>
        <v>8</v>
      </c>
      <c r="H159" s="226">
        <f>'MICROBIOLOGIE 3'!H158</f>
        <v>8.5</v>
      </c>
      <c r="I159" s="226">
        <f>'PARASITOLOGIE 2'!H158</f>
        <v>3.3333333333333335</v>
      </c>
      <c r="J159" s="226">
        <f>'PHYSIO-PATH 3'!H158</f>
        <v>8</v>
      </c>
      <c r="K159" s="226">
        <f>SEMIOLOGIE!H158</f>
        <v>14.75</v>
      </c>
      <c r="L159" s="117">
        <f>'ANA-PATH 2'!H158</f>
        <v>3.6666666666666665</v>
      </c>
      <c r="M159" s="124">
        <f t="shared" si="24"/>
        <v>79.750000000000014</v>
      </c>
      <c r="N159" s="117">
        <f t="shared" si="25"/>
        <v>3.1900000000000004</v>
      </c>
      <c r="O159" s="184" t="str">
        <f t="shared" si="19"/>
        <v>Ajournee</v>
      </c>
      <c r="P159" s="184" t="str">
        <f t="shared" si="20"/>
        <v>juin</v>
      </c>
      <c r="Q159" s="262">
        <f t="shared" si="18"/>
        <v>1</v>
      </c>
      <c r="R159" s="262">
        <f t="shared" si="18"/>
        <v>1</v>
      </c>
      <c r="S159" s="262">
        <f t="shared" si="18"/>
        <v>1</v>
      </c>
      <c r="T159" s="262">
        <f t="shared" si="18"/>
        <v>1</v>
      </c>
      <c r="U159" s="262">
        <f t="shared" si="18"/>
        <v>1</v>
      </c>
      <c r="V159" s="262">
        <f t="shared" si="21"/>
        <v>1</v>
      </c>
      <c r="W159" s="262">
        <f t="shared" si="22"/>
        <v>1</v>
      </c>
      <c r="X159" s="262">
        <f t="shared" si="22"/>
        <v>1</v>
      </c>
      <c r="Y159" s="262">
        <f t="shared" si="23"/>
        <v>1</v>
      </c>
      <c r="Z159" s="263" t="str">
        <f>ANATOMIE3!N158</f>
        <v>Juin</v>
      </c>
      <c r="AA159" s="263" t="str">
        <f>'PHYSIO-REP 3'!N158</f>
        <v>Juin</v>
      </c>
      <c r="AB159" s="263" t="str">
        <f>'ZOOTECHINE 3'!N158</f>
        <v>Juin</v>
      </c>
      <c r="AC159" s="263" t="str">
        <f>'PHARMACOLOGIE 3'!N158</f>
        <v>Juin</v>
      </c>
      <c r="AD159" s="263" t="str">
        <f>'MICROBIOLOGIE 3'!N158</f>
        <v>Juin</v>
      </c>
      <c r="AE159" s="263" t="str">
        <f>'PARASITOLOGIE 2'!N158</f>
        <v>Juin</v>
      </c>
      <c r="AF159" s="263" t="str">
        <f>'PHYSIO-PATH 3'!N158</f>
        <v>Juin</v>
      </c>
      <c r="AG159" s="263" t="str">
        <f>SEMIOLOGIE!N158</f>
        <v>Juin</v>
      </c>
      <c r="AH159" s="263" t="str">
        <f>'ANA-PATH 2'!N158</f>
        <v>Juin</v>
      </c>
      <c r="AI159" s="267"/>
    </row>
    <row r="160" spans="1:35" s="268" customFormat="1" ht="15.75">
      <c r="A160" s="265">
        <v>153</v>
      </c>
      <c r="B160" s="424" t="s">
        <v>228</v>
      </c>
      <c r="C160" s="424" t="s">
        <v>229</v>
      </c>
      <c r="D160" s="117">
        <f>ANATOMIE3!H160</f>
        <v>12.75</v>
      </c>
      <c r="E160" s="117">
        <f>'PHYSIO-REP 3'!H159</f>
        <v>11.25</v>
      </c>
      <c r="F160" s="117">
        <f>'ZOOTECHINE 3'!H159</f>
        <v>9</v>
      </c>
      <c r="G160" s="226">
        <f>'PHARMACOLOGIE 3'!H159</f>
        <v>9.5</v>
      </c>
      <c r="H160" s="226">
        <f>'MICROBIOLOGIE 3'!H159</f>
        <v>9.25</v>
      </c>
      <c r="I160" s="226">
        <f>'PARASITOLOGIE 2'!H159</f>
        <v>7.333333333333333</v>
      </c>
      <c r="J160" s="226">
        <f>'PHYSIO-PATH 3'!H159</f>
        <v>10</v>
      </c>
      <c r="K160" s="226">
        <f>SEMIOLOGIE!H159</f>
        <v>15.5</v>
      </c>
      <c r="L160" s="117">
        <f>'ANA-PATH 2'!H159</f>
        <v>6.333333333333333</v>
      </c>
      <c r="M160" s="124">
        <f t="shared" si="24"/>
        <v>90.916666666666671</v>
      </c>
      <c r="N160" s="117">
        <f t="shared" si="25"/>
        <v>3.6366666666666667</v>
      </c>
      <c r="O160" s="184" t="str">
        <f t="shared" si="19"/>
        <v>Ajournee</v>
      </c>
      <c r="P160" s="184" t="str">
        <f t="shared" si="20"/>
        <v>juin</v>
      </c>
      <c r="Q160" s="262">
        <f t="shared" si="18"/>
        <v>1</v>
      </c>
      <c r="R160" s="262">
        <f t="shared" si="18"/>
        <v>1</v>
      </c>
      <c r="S160" s="262">
        <f t="shared" si="18"/>
        <v>1</v>
      </c>
      <c r="T160" s="262">
        <f t="shared" si="18"/>
        <v>1</v>
      </c>
      <c r="U160" s="262">
        <f t="shared" si="18"/>
        <v>1</v>
      </c>
      <c r="V160" s="262">
        <f t="shared" si="21"/>
        <v>1</v>
      </c>
      <c r="W160" s="262">
        <f t="shared" si="22"/>
        <v>1</v>
      </c>
      <c r="X160" s="262">
        <f t="shared" si="22"/>
        <v>0</v>
      </c>
      <c r="Y160" s="262">
        <f t="shared" si="23"/>
        <v>1</v>
      </c>
      <c r="Z160" s="263" t="str">
        <f>ANATOMIE3!N159</f>
        <v>Juin</v>
      </c>
      <c r="AA160" s="263" t="str">
        <f>'PHYSIO-REP 3'!N159</f>
        <v>Juin</v>
      </c>
      <c r="AB160" s="263" t="str">
        <f>'ZOOTECHINE 3'!N159</f>
        <v>Juin</v>
      </c>
      <c r="AC160" s="263" t="str">
        <f>'PHARMACOLOGIE 3'!N159</f>
        <v>Juin</v>
      </c>
      <c r="AD160" s="263" t="str">
        <f>'MICROBIOLOGIE 3'!N159</f>
        <v>Juin</v>
      </c>
      <c r="AE160" s="263" t="str">
        <f>'PARASITOLOGIE 2'!N159</f>
        <v>Juin</v>
      </c>
      <c r="AF160" s="263" t="str">
        <f>'PHYSIO-PATH 3'!N159</f>
        <v>Juin</v>
      </c>
      <c r="AG160" s="263" t="str">
        <f>SEMIOLOGIE!N159</f>
        <v>Juin</v>
      </c>
      <c r="AH160" s="263" t="str">
        <f>'ANA-PATH 2'!N159</f>
        <v>Juin</v>
      </c>
      <c r="AI160" s="267"/>
    </row>
    <row r="161" spans="1:35" s="268" customFormat="1" ht="15.75">
      <c r="A161" s="265">
        <v>154</v>
      </c>
      <c r="B161" s="424" t="s">
        <v>230</v>
      </c>
      <c r="C161" s="424" t="s">
        <v>231</v>
      </c>
      <c r="D161" s="117">
        <f>ANATOMIE3!H161</f>
        <v>13</v>
      </c>
      <c r="E161" s="117">
        <f>'PHYSIO-REP 3'!H160</f>
        <v>7.25</v>
      </c>
      <c r="F161" s="117">
        <f>'ZOOTECHINE 3'!H160</f>
        <v>5</v>
      </c>
      <c r="G161" s="226">
        <f>'PHARMACOLOGIE 3'!H160</f>
        <v>3</v>
      </c>
      <c r="H161" s="226">
        <f>'MICROBIOLOGIE 3'!H160</f>
        <v>7.5</v>
      </c>
      <c r="I161" s="226">
        <f>'PARASITOLOGIE 2'!H160</f>
        <v>4</v>
      </c>
      <c r="J161" s="226">
        <f>'PHYSIO-PATH 3'!H160</f>
        <v>3</v>
      </c>
      <c r="K161" s="226">
        <f>SEMIOLOGIE!H160</f>
        <v>8.5</v>
      </c>
      <c r="L161" s="117">
        <f>'ANA-PATH 2'!H160</f>
        <v>4</v>
      </c>
      <c r="M161" s="124">
        <f t="shared" si="24"/>
        <v>55.25</v>
      </c>
      <c r="N161" s="117">
        <f t="shared" si="25"/>
        <v>2.21</v>
      </c>
      <c r="O161" s="184" t="str">
        <f t="shared" si="19"/>
        <v>Ajournee</v>
      </c>
      <c r="P161" s="184" t="str">
        <f t="shared" si="20"/>
        <v>juin</v>
      </c>
      <c r="Q161" s="262">
        <f t="shared" ref="Q161:U211" si="26">IF(D161&gt;=15,0,1)</f>
        <v>1</v>
      </c>
      <c r="R161" s="262">
        <f t="shared" si="26"/>
        <v>1</v>
      </c>
      <c r="S161" s="262">
        <f t="shared" si="26"/>
        <v>1</v>
      </c>
      <c r="T161" s="262">
        <f t="shared" si="26"/>
        <v>1</v>
      </c>
      <c r="U161" s="262">
        <f t="shared" si="26"/>
        <v>1</v>
      </c>
      <c r="V161" s="262">
        <f t="shared" si="21"/>
        <v>1</v>
      </c>
      <c r="W161" s="262">
        <f t="shared" si="22"/>
        <v>1</v>
      </c>
      <c r="X161" s="262">
        <f t="shared" si="22"/>
        <v>1</v>
      </c>
      <c r="Y161" s="262">
        <f t="shared" si="23"/>
        <v>1</v>
      </c>
      <c r="Z161" s="263" t="str">
        <f>ANATOMIE3!N160</f>
        <v>Juin</v>
      </c>
      <c r="AA161" s="263" t="str">
        <f>'PHYSIO-REP 3'!N160</f>
        <v>Juin</v>
      </c>
      <c r="AB161" s="263" t="str">
        <f>'ZOOTECHINE 3'!N160</f>
        <v>Juin</v>
      </c>
      <c r="AC161" s="263" t="str">
        <f>'PHARMACOLOGIE 3'!N160</f>
        <v>Juin</v>
      </c>
      <c r="AD161" s="263" t="str">
        <f>'MICROBIOLOGIE 3'!N160</f>
        <v>Juin</v>
      </c>
      <c r="AE161" s="263" t="str">
        <f>'PARASITOLOGIE 2'!N160</f>
        <v>Juin</v>
      </c>
      <c r="AF161" s="263" t="str">
        <f>'PHYSIO-PATH 3'!N160</f>
        <v>Juin</v>
      </c>
      <c r="AG161" s="263" t="str">
        <f>SEMIOLOGIE!N160</f>
        <v>Juin</v>
      </c>
      <c r="AH161" s="263" t="str">
        <f>'ANA-PATH 2'!N160</f>
        <v>Juin</v>
      </c>
      <c r="AI161" s="267"/>
    </row>
    <row r="162" spans="1:35" s="268" customFormat="1" ht="15.75">
      <c r="A162" s="265">
        <v>155</v>
      </c>
      <c r="B162" s="424" t="s">
        <v>232</v>
      </c>
      <c r="C162" s="424" t="s">
        <v>233</v>
      </c>
      <c r="D162" s="117">
        <f>ANATOMIE3!H162</f>
        <v>30</v>
      </c>
      <c r="E162" s="117">
        <f>'PHYSIO-REP 3'!H161</f>
        <v>9</v>
      </c>
      <c r="F162" s="117">
        <f>'ZOOTECHINE 3'!H161</f>
        <v>6.5</v>
      </c>
      <c r="G162" s="226">
        <f>'PHARMACOLOGIE 3'!H161</f>
        <v>9.5</v>
      </c>
      <c r="H162" s="226">
        <f>'MICROBIOLOGIE 3'!H161</f>
        <v>10.75</v>
      </c>
      <c r="I162" s="226">
        <f>'PARASITOLOGIE 2'!H161</f>
        <v>8</v>
      </c>
      <c r="J162" s="226">
        <f>'PHYSIO-PATH 3'!H161</f>
        <v>6</v>
      </c>
      <c r="K162" s="226">
        <f>SEMIOLOGIE!H161</f>
        <v>14.5</v>
      </c>
      <c r="L162" s="117">
        <f>'ANA-PATH 2'!H161</f>
        <v>8.3333333333333339</v>
      </c>
      <c r="M162" s="124">
        <f t="shared" si="24"/>
        <v>102.58333333333333</v>
      </c>
      <c r="N162" s="117">
        <f t="shared" si="25"/>
        <v>4.1033333333333335</v>
      </c>
      <c r="O162" s="184" t="str">
        <f t="shared" si="19"/>
        <v>Ajournee</v>
      </c>
      <c r="P162" s="184" t="str">
        <f t="shared" si="20"/>
        <v>juin</v>
      </c>
      <c r="Q162" s="262">
        <f t="shared" si="26"/>
        <v>0</v>
      </c>
      <c r="R162" s="262">
        <f t="shared" si="26"/>
        <v>1</v>
      </c>
      <c r="S162" s="262">
        <f t="shared" si="26"/>
        <v>1</v>
      </c>
      <c r="T162" s="262">
        <f t="shared" si="26"/>
        <v>1</v>
      </c>
      <c r="U162" s="262">
        <f t="shared" si="26"/>
        <v>1</v>
      </c>
      <c r="V162" s="262">
        <f t="shared" si="21"/>
        <v>1</v>
      </c>
      <c r="W162" s="262">
        <f t="shared" si="22"/>
        <v>1</v>
      </c>
      <c r="X162" s="262">
        <f t="shared" si="22"/>
        <v>1</v>
      </c>
      <c r="Y162" s="262">
        <f t="shared" si="23"/>
        <v>1</v>
      </c>
      <c r="Z162" s="263" t="str">
        <f>ANATOMIE3!N161</f>
        <v>Juin</v>
      </c>
      <c r="AA162" s="263" t="str">
        <f>'PHYSIO-REP 3'!N161</f>
        <v>Juin</v>
      </c>
      <c r="AB162" s="263" t="str">
        <f>'ZOOTECHINE 3'!N161</f>
        <v>Juin</v>
      </c>
      <c r="AC162" s="263" t="str">
        <f>'PHARMACOLOGIE 3'!N161</f>
        <v>Juin</v>
      </c>
      <c r="AD162" s="263" t="str">
        <f>'MICROBIOLOGIE 3'!N161</f>
        <v>Juin</v>
      </c>
      <c r="AE162" s="263" t="str">
        <f>'PARASITOLOGIE 2'!N161</f>
        <v>Juin</v>
      </c>
      <c r="AF162" s="263" t="str">
        <f>'PHYSIO-PATH 3'!N161</f>
        <v>Juin</v>
      </c>
      <c r="AG162" s="263" t="str">
        <f>SEMIOLOGIE!N161</f>
        <v>Juin</v>
      </c>
      <c r="AH162" s="263" t="str">
        <f>'ANA-PATH 2'!N161</f>
        <v>Juin</v>
      </c>
      <c r="AI162" s="267"/>
    </row>
    <row r="163" spans="1:35" s="268" customFormat="1" ht="15.75">
      <c r="A163" s="265">
        <v>156</v>
      </c>
      <c r="B163" s="424" t="s">
        <v>234</v>
      </c>
      <c r="C163" s="424" t="s">
        <v>235</v>
      </c>
      <c r="D163" s="117">
        <f>ANATOMIE3!H163</f>
        <v>5.5</v>
      </c>
      <c r="E163" s="117">
        <f>'PHYSIO-REP 3'!H162</f>
        <v>4.5</v>
      </c>
      <c r="F163" s="117">
        <f>'ZOOTECHINE 3'!H162</f>
        <v>31.5</v>
      </c>
      <c r="G163" s="226">
        <f>'PHARMACOLOGIE 3'!H162</f>
        <v>4.5</v>
      </c>
      <c r="H163" s="226">
        <f>'MICROBIOLOGIE 3'!H162</f>
        <v>38.25</v>
      </c>
      <c r="I163" s="226">
        <f>'PARASITOLOGIE 2'!H162</f>
        <v>4.666666666666667</v>
      </c>
      <c r="J163" s="226">
        <f>'PHYSIO-PATH 3'!H162</f>
        <v>1.5</v>
      </c>
      <c r="K163" s="226">
        <f>SEMIOLOGIE!H162</f>
        <v>5</v>
      </c>
      <c r="L163" s="117">
        <f>'ANA-PATH 2'!H162</f>
        <v>3.6666666666666665</v>
      </c>
      <c r="M163" s="124">
        <f t="shared" si="24"/>
        <v>99.083333333333343</v>
      </c>
      <c r="N163" s="117">
        <f t="shared" si="25"/>
        <v>3.9633333333333338</v>
      </c>
      <c r="O163" s="184" t="str">
        <f t="shared" si="19"/>
        <v>Ajournee</v>
      </c>
      <c r="P163" s="184" t="str">
        <f t="shared" si="20"/>
        <v>juin</v>
      </c>
      <c r="Q163" s="262">
        <f t="shared" si="26"/>
        <v>1</v>
      </c>
      <c r="R163" s="262">
        <f t="shared" si="26"/>
        <v>1</v>
      </c>
      <c r="S163" s="262">
        <f t="shared" si="26"/>
        <v>0</v>
      </c>
      <c r="T163" s="262">
        <f t="shared" si="26"/>
        <v>1</v>
      </c>
      <c r="U163" s="262">
        <f t="shared" si="26"/>
        <v>0</v>
      </c>
      <c r="V163" s="262">
        <f t="shared" si="21"/>
        <v>1</v>
      </c>
      <c r="W163" s="262">
        <f t="shared" si="22"/>
        <v>1</v>
      </c>
      <c r="X163" s="262">
        <f t="shared" si="22"/>
        <v>1</v>
      </c>
      <c r="Y163" s="262">
        <f t="shared" si="23"/>
        <v>1</v>
      </c>
      <c r="Z163" s="263" t="str">
        <f>ANATOMIE3!N162</f>
        <v>Juin</v>
      </c>
      <c r="AA163" s="263" t="str">
        <f>'PHYSIO-REP 3'!N162</f>
        <v>Juin</v>
      </c>
      <c r="AB163" s="263" t="str">
        <f>'ZOOTECHINE 3'!N162</f>
        <v>Juin</v>
      </c>
      <c r="AC163" s="263" t="str">
        <f>'PHARMACOLOGIE 3'!N162</f>
        <v>Juin</v>
      </c>
      <c r="AD163" s="263" t="str">
        <f>'MICROBIOLOGIE 3'!N162</f>
        <v>Juin</v>
      </c>
      <c r="AE163" s="263" t="str">
        <f>'PARASITOLOGIE 2'!N162</f>
        <v>Juin</v>
      </c>
      <c r="AF163" s="263" t="str">
        <f>'PHYSIO-PATH 3'!N162</f>
        <v>Juin</v>
      </c>
      <c r="AG163" s="263" t="str">
        <f>SEMIOLOGIE!N162</f>
        <v>Juin</v>
      </c>
      <c r="AH163" s="263" t="str">
        <f>'ANA-PATH 2'!N162</f>
        <v>Juin</v>
      </c>
      <c r="AI163" s="267"/>
    </row>
    <row r="164" spans="1:35" s="268" customFormat="1" ht="15.75">
      <c r="A164" s="265">
        <v>157</v>
      </c>
      <c r="B164" s="424" t="s">
        <v>236</v>
      </c>
      <c r="C164" s="424" t="s">
        <v>237</v>
      </c>
      <c r="D164" s="117">
        <f>ANATOMIE3!H164</f>
        <v>10.5</v>
      </c>
      <c r="E164" s="117">
        <f>'PHYSIO-REP 3'!H163</f>
        <v>8.25</v>
      </c>
      <c r="F164" s="117">
        <f>'ZOOTECHINE 3'!H163</f>
        <v>8.5</v>
      </c>
      <c r="G164" s="226">
        <f>'PHARMACOLOGIE 3'!H163</f>
        <v>5</v>
      </c>
      <c r="H164" s="226">
        <f>'MICROBIOLOGIE 3'!H163</f>
        <v>8</v>
      </c>
      <c r="I164" s="226">
        <f>'PARASITOLOGIE 2'!H163</f>
        <v>8.6666666666666661</v>
      </c>
      <c r="J164" s="226">
        <f>'PHYSIO-PATH 3'!H163</f>
        <v>2.5</v>
      </c>
      <c r="K164" s="226">
        <f>SEMIOLOGIE!H163</f>
        <v>14.5</v>
      </c>
      <c r="L164" s="117">
        <f>'ANA-PATH 2'!H163</f>
        <v>5.333333333333333</v>
      </c>
      <c r="M164" s="124">
        <f t="shared" si="24"/>
        <v>71.249999999999986</v>
      </c>
      <c r="N164" s="117">
        <f t="shared" si="25"/>
        <v>2.8499999999999996</v>
      </c>
      <c r="O164" s="184" t="str">
        <f t="shared" si="19"/>
        <v>Ajournee</v>
      </c>
      <c r="P164" s="184" t="str">
        <f t="shared" si="20"/>
        <v>juin</v>
      </c>
      <c r="Q164" s="262">
        <f t="shared" si="26"/>
        <v>1</v>
      </c>
      <c r="R164" s="262">
        <f t="shared" si="26"/>
        <v>1</v>
      </c>
      <c r="S164" s="262">
        <f t="shared" si="26"/>
        <v>1</v>
      </c>
      <c r="T164" s="262">
        <f t="shared" si="26"/>
        <v>1</v>
      </c>
      <c r="U164" s="262">
        <f t="shared" si="26"/>
        <v>1</v>
      </c>
      <c r="V164" s="262">
        <f t="shared" si="21"/>
        <v>1</v>
      </c>
      <c r="W164" s="262">
        <f t="shared" si="22"/>
        <v>1</v>
      </c>
      <c r="X164" s="262">
        <f t="shared" si="22"/>
        <v>1</v>
      </c>
      <c r="Y164" s="262">
        <f t="shared" si="23"/>
        <v>1</v>
      </c>
      <c r="Z164" s="263" t="str">
        <f>ANATOMIE3!N163</f>
        <v>Juin</v>
      </c>
      <c r="AA164" s="263" t="str">
        <f>'PHYSIO-REP 3'!N163</f>
        <v>Juin</v>
      </c>
      <c r="AB164" s="263" t="str">
        <f>'ZOOTECHINE 3'!N163</f>
        <v>Juin</v>
      </c>
      <c r="AC164" s="263" t="str">
        <f>'PHARMACOLOGIE 3'!N163</f>
        <v>Juin</v>
      </c>
      <c r="AD164" s="263" t="str">
        <f>'MICROBIOLOGIE 3'!N163</f>
        <v>Juin</v>
      </c>
      <c r="AE164" s="263" t="str">
        <f>'PARASITOLOGIE 2'!N163</f>
        <v>Juin</v>
      </c>
      <c r="AF164" s="263" t="str">
        <f>'PHYSIO-PATH 3'!N163</f>
        <v>Juin</v>
      </c>
      <c r="AG164" s="263" t="str">
        <f>SEMIOLOGIE!N163</f>
        <v>Juin</v>
      </c>
      <c r="AH164" s="263" t="str">
        <f>'ANA-PATH 2'!N163</f>
        <v>Juin</v>
      </c>
      <c r="AI164" s="267"/>
    </row>
    <row r="165" spans="1:35" s="268" customFormat="1" ht="15.75">
      <c r="A165" s="265">
        <v>158</v>
      </c>
      <c r="B165" s="424" t="s">
        <v>238</v>
      </c>
      <c r="C165" s="424" t="s">
        <v>883</v>
      </c>
      <c r="D165" s="117">
        <f>ANATOMIE3!H165</f>
        <v>2</v>
      </c>
      <c r="E165" s="117">
        <f>'PHYSIO-REP 3'!H164</f>
        <v>10.5</v>
      </c>
      <c r="F165" s="117">
        <f>'ZOOTECHINE 3'!H164</f>
        <v>7.5</v>
      </c>
      <c r="G165" s="226">
        <f>'PHARMACOLOGIE 3'!H164</f>
        <v>12</v>
      </c>
      <c r="H165" s="226">
        <f>'MICROBIOLOGIE 3'!H164</f>
        <v>9.5</v>
      </c>
      <c r="I165" s="226">
        <f>'PARASITOLOGIE 2'!H164</f>
        <v>10</v>
      </c>
      <c r="J165" s="226">
        <f>'PHYSIO-PATH 3'!H164</f>
        <v>8.5</v>
      </c>
      <c r="K165" s="226">
        <f>SEMIOLOGIE!H164</f>
        <v>14.5</v>
      </c>
      <c r="L165" s="117">
        <f>'ANA-PATH 2'!H164</f>
        <v>7.333333333333333</v>
      </c>
      <c r="M165" s="124">
        <f t="shared" si="24"/>
        <v>81.833333333333329</v>
      </c>
      <c r="N165" s="117">
        <f t="shared" si="25"/>
        <v>3.273333333333333</v>
      </c>
      <c r="O165" s="184" t="str">
        <f t="shared" si="19"/>
        <v>Ajournee</v>
      </c>
      <c r="P165" s="184" t="str">
        <f t="shared" si="20"/>
        <v>juin</v>
      </c>
      <c r="Q165" s="262">
        <f t="shared" si="26"/>
        <v>1</v>
      </c>
      <c r="R165" s="262">
        <f t="shared" si="26"/>
        <v>1</v>
      </c>
      <c r="S165" s="262">
        <f t="shared" si="26"/>
        <v>1</v>
      </c>
      <c r="T165" s="262">
        <f t="shared" si="26"/>
        <v>1</v>
      </c>
      <c r="U165" s="262">
        <f t="shared" si="26"/>
        <v>1</v>
      </c>
      <c r="V165" s="262">
        <f t="shared" si="21"/>
        <v>0</v>
      </c>
      <c r="W165" s="262">
        <f t="shared" si="22"/>
        <v>1</v>
      </c>
      <c r="X165" s="262">
        <f t="shared" si="22"/>
        <v>1</v>
      </c>
      <c r="Y165" s="262">
        <f t="shared" si="23"/>
        <v>1</v>
      </c>
      <c r="Z165" s="263" t="str">
        <f>ANATOMIE3!N164</f>
        <v>Juin</v>
      </c>
      <c r="AA165" s="263" t="str">
        <f>'PHYSIO-REP 3'!N164</f>
        <v>Juin</v>
      </c>
      <c r="AB165" s="263" t="str">
        <f>'ZOOTECHINE 3'!N164</f>
        <v>Juin</v>
      </c>
      <c r="AC165" s="263" t="str">
        <f>'PHARMACOLOGIE 3'!N164</f>
        <v>Juin</v>
      </c>
      <c r="AD165" s="263" t="str">
        <f>'MICROBIOLOGIE 3'!N164</f>
        <v>Juin</v>
      </c>
      <c r="AE165" s="263" t="str">
        <f>'PARASITOLOGIE 2'!N164</f>
        <v>Juin</v>
      </c>
      <c r="AF165" s="263" t="str">
        <f>'PHYSIO-PATH 3'!N164</f>
        <v>Juin</v>
      </c>
      <c r="AG165" s="263" t="str">
        <f>SEMIOLOGIE!N164</f>
        <v>Juin</v>
      </c>
      <c r="AH165" s="263" t="str">
        <f>'ANA-PATH 2'!N164</f>
        <v>Juin</v>
      </c>
      <c r="AI165" s="267"/>
    </row>
    <row r="166" spans="1:35" s="268" customFormat="1" ht="15.75">
      <c r="A166" s="265">
        <v>159</v>
      </c>
      <c r="B166" s="426" t="s">
        <v>239</v>
      </c>
      <c r="C166" s="426" t="s">
        <v>671</v>
      </c>
      <c r="D166" s="117">
        <f>ANATOMIE3!H166</f>
        <v>17</v>
      </c>
      <c r="E166" s="117">
        <f>'PHYSIO-REP 3'!H165</f>
        <v>5.25</v>
      </c>
      <c r="F166" s="117">
        <f>'ZOOTECHINE 3'!H165</f>
        <v>5</v>
      </c>
      <c r="G166" s="226">
        <f>'PHARMACOLOGIE 3'!H165</f>
        <v>6</v>
      </c>
      <c r="H166" s="226">
        <f>'MICROBIOLOGIE 3'!H165</f>
        <v>7</v>
      </c>
      <c r="I166" s="226">
        <f>'PARASITOLOGIE 2'!H165</f>
        <v>6.666666666666667</v>
      </c>
      <c r="J166" s="226">
        <f>'PHYSIO-PATH 3'!H165</f>
        <v>2.5</v>
      </c>
      <c r="K166" s="226">
        <f>SEMIOLOGIE!H165</f>
        <v>42</v>
      </c>
      <c r="L166" s="117">
        <f>'ANA-PATH 2'!H165</f>
        <v>4.333333333333333</v>
      </c>
      <c r="M166" s="124">
        <f t="shared" si="24"/>
        <v>95.749999999999986</v>
      </c>
      <c r="N166" s="117">
        <f t="shared" si="25"/>
        <v>3.8299999999999996</v>
      </c>
      <c r="O166" s="184" t="str">
        <f t="shared" si="19"/>
        <v>Ajournee</v>
      </c>
      <c r="P166" s="184" t="str">
        <f t="shared" si="20"/>
        <v>juin</v>
      </c>
      <c r="Q166" s="262">
        <f t="shared" si="26"/>
        <v>0</v>
      </c>
      <c r="R166" s="262">
        <f t="shared" si="26"/>
        <v>1</v>
      </c>
      <c r="S166" s="262">
        <f t="shared" si="26"/>
        <v>1</v>
      </c>
      <c r="T166" s="262">
        <f t="shared" si="26"/>
        <v>1</v>
      </c>
      <c r="U166" s="262">
        <f t="shared" si="26"/>
        <v>1</v>
      </c>
      <c r="V166" s="262">
        <f t="shared" si="21"/>
        <v>1</v>
      </c>
      <c r="W166" s="262">
        <f t="shared" si="22"/>
        <v>1</v>
      </c>
      <c r="X166" s="262">
        <f t="shared" si="22"/>
        <v>0</v>
      </c>
      <c r="Y166" s="262">
        <f t="shared" si="23"/>
        <v>1</v>
      </c>
      <c r="Z166" s="263" t="str">
        <f>ANATOMIE3!N165</f>
        <v>Juin</v>
      </c>
      <c r="AA166" s="263" t="str">
        <f>'PHYSIO-REP 3'!N165</f>
        <v>Juin</v>
      </c>
      <c r="AB166" s="263" t="str">
        <f>'ZOOTECHINE 3'!N165</f>
        <v>Juin</v>
      </c>
      <c r="AC166" s="263" t="str">
        <f>'PHARMACOLOGIE 3'!N165</f>
        <v>Juin</v>
      </c>
      <c r="AD166" s="263" t="str">
        <f>'MICROBIOLOGIE 3'!N165</f>
        <v>Juin</v>
      </c>
      <c r="AE166" s="263" t="str">
        <f>'PARASITOLOGIE 2'!N165</f>
        <v>Juin</v>
      </c>
      <c r="AF166" s="263" t="str">
        <f>'PHYSIO-PATH 3'!N165</f>
        <v>Juin</v>
      </c>
      <c r="AG166" s="263" t="str">
        <f>SEMIOLOGIE!N165</f>
        <v>Juin</v>
      </c>
      <c r="AH166" s="263" t="str">
        <f>'ANA-PATH 2'!N165</f>
        <v>Juin</v>
      </c>
      <c r="AI166" s="267"/>
    </row>
    <row r="167" spans="1:35" s="268" customFormat="1" ht="15.75">
      <c r="A167" s="265">
        <v>160</v>
      </c>
      <c r="B167" s="424" t="s">
        <v>240</v>
      </c>
      <c r="C167" s="424" t="s">
        <v>241</v>
      </c>
      <c r="D167" s="117">
        <f>ANATOMIE3!H167</f>
        <v>13.5</v>
      </c>
      <c r="E167" s="117">
        <f>'PHYSIO-REP 3'!H166</f>
        <v>14</v>
      </c>
      <c r="F167" s="117">
        <f>'ZOOTECHINE 3'!H166</f>
        <v>9</v>
      </c>
      <c r="G167" s="226">
        <f>'PHARMACOLOGIE 3'!H166</f>
        <v>9</v>
      </c>
      <c r="H167" s="226">
        <f>'MICROBIOLOGIE 3'!H166</f>
        <v>14.75</v>
      </c>
      <c r="I167" s="226">
        <f>'PARASITOLOGIE 2'!H166</f>
        <v>10</v>
      </c>
      <c r="J167" s="226">
        <f>'PHYSIO-PATH 3'!H166</f>
        <v>13</v>
      </c>
      <c r="K167" s="226">
        <f>SEMIOLOGIE!H166</f>
        <v>15.25</v>
      </c>
      <c r="L167" s="117">
        <f>'ANA-PATH 2'!H166</f>
        <v>12.333333333333334</v>
      </c>
      <c r="M167" s="124">
        <f t="shared" si="24"/>
        <v>110.83333333333333</v>
      </c>
      <c r="N167" s="117">
        <f t="shared" si="25"/>
        <v>4.4333333333333336</v>
      </c>
      <c r="O167" s="184" t="str">
        <f t="shared" si="19"/>
        <v>Ajournee</v>
      </c>
      <c r="P167" s="184" t="str">
        <f t="shared" si="20"/>
        <v>juin</v>
      </c>
      <c r="Q167" s="262">
        <f t="shared" si="26"/>
        <v>1</v>
      </c>
      <c r="R167" s="262">
        <f t="shared" si="26"/>
        <v>1</v>
      </c>
      <c r="S167" s="262">
        <f t="shared" si="26"/>
        <v>1</v>
      </c>
      <c r="T167" s="262">
        <f t="shared" si="26"/>
        <v>1</v>
      </c>
      <c r="U167" s="262">
        <f t="shared" si="26"/>
        <v>1</v>
      </c>
      <c r="V167" s="262">
        <f t="shared" si="21"/>
        <v>0</v>
      </c>
      <c r="W167" s="262">
        <f t="shared" si="22"/>
        <v>1</v>
      </c>
      <c r="X167" s="262">
        <f t="shared" si="22"/>
        <v>0</v>
      </c>
      <c r="Y167" s="262">
        <f t="shared" si="23"/>
        <v>0</v>
      </c>
      <c r="Z167" s="263" t="str">
        <f>ANATOMIE3!N166</f>
        <v>Juin</v>
      </c>
      <c r="AA167" s="263" t="str">
        <f>'PHYSIO-REP 3'!N166</f>
        <v>Juin</v>
      </c>
      <c r="AB167" s="263" t="str">
        <f>'ZOOTECHINE 3'!N166</f>
        <v>Juin</v>
      </c>
      <c r="AC167" s="263" t="str">
        <f>'PHARMACOLOGIE 3'!N166</f>
        <v>Juin</v>
      </c>
      <c r="AD167" s="263" t="str">
        <f>'MICROBIOLOGIE 3'!N166</f>
        <v>Juin</v>
      </c>
      <c r="AE167" s="263" t="str">
        <f>'PARASITOLOGIE 2'!N166</f>
        <v>Juin</v>
      </c>
      <c r="AF167" s="263" t="str">
        <f>'PHYSIO-PATH 3'!N166</f>
        <v>Juin</v>
      </c>
      <c r="AG167" s="263" t="str">
        <f>SEMIOLOGIE!N166</f>
        <v>Juin</v>
      </c>
      <c r="AH167" s="263" t="str">
        <f>'ANA-PATH 2'!N166</f>
        <v>Juin</v>
      </c>
      <c r="AI167" s="267"/>
    </row>
    <row r="168" spans="1:35" s="268" customFormat="1" ht="15.75">
      <c r="A168" s="265">
        <v>161</v>
      </c>
      <c r="B168" s="424" t="s">
        <v>242</v>
      </c>
      <c r="C168" s="424" t="s">
        <v>884</v>
      </c>
      <c r="D168" s="117">
        <f>ANATOMIE3!H168</f>
        <v>36</v>
      </c>
      <c r="E168" s="117">
        <f>'PHYSIO-REP 3'!H167</f>
        <v>7.5</v>
      </c>
      <c r="F168" s="117">
        <f>'ZOOTECHINE 3'!H167</f>
        <v>8</v>
      </c>
      <c r="G168" s="226">
        <f>'PHARMACOLOGIE 3'!H167</f>
        <v>9</v>
      </c>
      <c r="H168" s="226">
        <f>'MICROBIOLOGIE 3'!H167</f>
        <v>6</v>
      </c>
      <c r="I168" s="226">
        <f>'PARASITOLOGIE 2'!H167</f>
        <v>8.6666666666666661</v>
      </c>
      <c r="J168" s="226">
        <f>'PHYSIO-PATH 3'!H167</f>
        <v>6</v>
      </c>
      <c r="K168" s="226">
        <f>SEMIOLOGIE!H167</f>
        <v>13</v>
      </c>
      <c r="L168" s="117">
        <f>'ANA-PATH 2'!H167</f>
        <v>6.666666666666667</v>
      </c>
      <c r="M168" s="124">
        <f t="shared" si="24"/>
        <v>100.83333333333334</v>
      </c>
      <c r="N168" s="117">
        <f t="shared" si="25"/>
        <v>4.0333333333333341</v>
      </c>
      <c r="O168" s="184" t="str">
        <f t="shared" si="19"/>
        <v>Ajournee</v>
      </c>
      <c r="P168" s="184" t="str">
        <f t="shared" si="20"/>
        <v>juin</v>
      </c>
      <c r="Q168" s="262">
        <f t="shared" si="26"/>
        <v>0</v>
      </c>
      <c r="R168" s="262">
        <f t="shared" si="26"/>
        <v>1</v>
      </c>
      <c r="S168" s="262">
        <f t="shared" si="26"/>
        <v>1</v>
      </c>
      <c r="T168" s="262">
        <f t="shared" si="26"/>
        <v>1</v>
      </c>
      <c r="U168" s="262">
        <f t="shared" si="26"/>
        <v>1</v>
      </c>
      <c r="V168" s="262">
        <f t="shared" si="21"/>
        <v>1</v>
      </c>
      <c r="W168" s="262">
        <f t="shared" si="22"/>
        <v>1</v>
      </c>
      <c r="X168" s="262">
        <f t="shared" si="22"/>
        <v>1</v>
      </c>
      <c r="Y168" s="262">
        <f t="shared" si="23"/>
        <v>1</v>
      </c>
      <c r="Z168" s="263" t="str">
        <f>ANATOMIE3!N167</f>
        <v>Juin</v>
      </c>
      <c r="AA168" s="263" t="str">
        <f>'PHYSIO-REP 3'!N167</f>
        <v>Juin</v>
      </c>
      <c r="AB168" s="263" t="str">
        <f>'ZOOTECHINE 3'!N167</f>
        <v>Juin</v>
      </c>
      <c r="AC168" s="263" t="str">
        <f>'PHARMACOLOGIE 3'!N167</f>
        <v>Juin</v>
      </c>
      <c r="AD168" s="263" t="str">
        <f>'MICROBIOLOGIE 3'!N167</f>
        <v>Juin</v>
      </c>
      <c r="AE168" s="263" t="str">
        <f>'PARASITOLOGIE 2'!N167</f>
        <v>Juin</v>
      </c>
      <c r="AF168" s="263" t="str">
        <f>'PHYSIO-PATH 3'!N167</f>
        <v>Juin</v>
      </c>
      <c r="AG168" s="263" t="str">
        <f>SEMIOLOGIE!N167</f>
        <v>Juin</v>
      </c>
      <c r="AH168" s="263" t="str">
        <f>'ANA-PATH 2'!N167</f>
        <v>Juin</v>
      </c>
      <c r="AI168" s="267"/>
    </row>
    <row r="169" spans="1:35" s="268" customFormat="1" ht="15.75">
      <c r="A169" s="265">
        <v>162</v>
      </c>
      <c r="B169" s="413" t="s">
        <v>243</v>
      </c>
      <c r="C169" s="413" t="s">
        <v>25</v>
      </c>
      <c r="D169" s="117">
        <f>ANATOMIE3!H169</f>
        <v>12</v>
      </c>
      <c r="E169" s="117">
        <f>'PHYSIO-REP 3'!H168</f>
        <v>3.75</v>
      </c>
      <c r="F169" s="117">
        <f>'ZOOTECHINE 3'!H168</f>
        <v>8</v>
      </c>
      <c r="G169" s="226">
        <f>'PHARMACOLOGIE 3'!H168</f>
        <v>1.75</v>
      </c>
      <c r="H169" s="226">
        <f>'MICROBIOLOGIE 3'!H168</f>
        <v>7.75</v>
      </c>
      <c r="I169" s="226">
        <f>'PARASITOLOGIE 2'!H168</f>
        <v>10.666666666666666</v>
      </c>
      <c r="J169" s="226">
        <f>'PHYSIO-PATH 3'!H168</f>
        <v>2.5</v>
      </c>
      <c r="K169" s="226">
        <f>SEMIOLOGIE!H168</f>
        <v>33</v>
      </c>
      <c r="L169" s="117">
        <f>'ANA-PATH 2'!H168</f>
        <v>4.333333333333333</v>
      </c>
      <c r="M169" s="124">
        <f t="shared" si="24"/>
        <v>83.749999999999986</v>
      </c>
      <c r="N169" s="117">
        <f t="shared" si="25"/>
        <v>3.3499999999999996</v>
      </c>
      <c r="O169" s="184" t="str">
        <f t="shared" si="19"/>
        <v>Ajournee</v>
      </c>
      <c r="P169" s="184" t="str">
        <f t="shared" si="20"/>
        <v>juin</v>
      </c>
      <c r="Q169" s="262">
        <f t="shared" si="26"/>
        <v>1</v>
      </c>
      <c r="R169" s="262">
        <f t="shared" si="26"/>
        <v>1</v>
      </c>
      <c r="S169" s="262">
        <f t="shared" si="26"/>
        <v>1</v>
      </c>
      <c r="T169" s="262">
        <f t="shared" si="26"/>
        <v>1</v>
      </c>
      <c r="U169" s="262">
        <f t="shared" si="26"/>
        <v>1</v>
      </c>
      <c r="V169" s="262">
        <f t="shared" si="21"/>
        <v>0</v>
      </c>
      <c r="W169" s="262">
        <f t="shared" si="22"/>
        <v>1</v>
      </c>
      <c r="X169" s="262">
        <f t="shared" si="22"/>
        <v>0</v>
      </c>
      <c r="Y169" s="262">
        <f t="shared" si="23"/>
        <v>1</v>
      </c>
      <c r="Z169" s="263" t="str">
        <f>ANATOMIE3!N168</f>
        <v>Juin</v>
      </c>
      <c r="AA169" s="263" t="str">
        <f>'PHYSIO-REP 3'!N168</f>
        <v>Juin</v>
      </c>
      <c r="AB169" s="263" t="str">
        <f>'ZOOTECHINE 3'!N168</f>
        <v>Juin</v>
      </c>
      <c r="AC169" s="263" t="str">
        <f>'PHARMACOLOGIE 3'!N168</f>
        <v>Juin</v>
      </c>
      <c r="AD169" s="263" t="str">
        <f>'MICROBIOLOGIE 3'!N168</f>
        <v>Juin</v>
      </c>
      <c r="AE169" s="263" t="str">
        <f>'PARASITOLOGIE 2'!N168</f>
        <v>Juin</v>
      </c>
      <c r="AF169" s="263" t="str">
        <f>'PHYSIO-PATH 3'!N168</f>
        <v>Juin</v>
      </c>
      <c r="AG169" s="263" t="str">
        <f>SEMIOLOGIE!N168</f>
        <v>Juin</v>
      </c>
      <c r="AH169" s="263" t="str">
        <f>'ANA-PATH 2'!N168</f>
        <v>Juin</v>
      </c>
      <c r="AI169" s="267"/>
    </row>
    <row r="170" spans="1:35" s="268" customFormat="1" ht="15.75">
      <c r="A170" s="265">
        <v>163</v>
      </c>
      <c r="B170" s="413" t="s">
        <v>244</v>
      </c>
      <c r="C170" s="413" t="s">
        <v>245</v>
      </c>
      <c r="D170" s="117">
        <f>ANATOMIE3!H170</f>
        <v>33</v>
      </c>
      <c r="E170" s="117">
        <f>'PHYSIO-REP 3'!H169</f>
        <v>9</v>
      </c>
      <c r="F170" s="117">
        <f>'ZOOTECHINE 3'!H169</f>
        <v>12</v>
      </c>
      <c r="G170" s="226">
        <f>'PHARMACOLOGIE 3'!H169</f>
        <v>10</v>
      </c>
      <c r="H170" s="226">
        <f>'MICROBIOLOGIE 3'!H169</f>
        <v>10</v>
      </c>
      <c r="I170" s="226">
        <f>'PARASITOLOGIE 2'!H169</f>
        <v>4</v>
      </c>
      <c r="J170" s="226">
        <f>'PHYSIO-PATH 3'!H169</f>
        <v>9</v>
      </c>
      <c r="K170" s="226">
        <f>SEMIOLOGIE!H169</f>
        <v>14</v>
      </c>
      <c r="L170" s="117">
        <f>'ANA-PATH 2'!H169</f>
        <v>7.333333333333333</v>
      </c>
      <c r="M170" s="124">
        <f t="shared" si="24"/>
        <v>108.33333333333333</v>
      </c>
      <c r="N170" s="117">
        <f t="shared" si="25"/>
        <v>4.333333333333333</v>
      </c>
      <c r="O170" s="184" t="str">
        <f t="shared" si="19"/>
        <v>Ajournee</v>
      </c>
      <c r="P170" s="184" t="str">
        <f t="shared" si="20"/>
        <v>juin</v>
      </c>
      <c r="Q170" s="262">
        <f t="shared" si="26"/>
        <v>0</v>
      </c>
      <c r="R170" s="262">
        <f t="shared" si="26"/>
        <v>1</v>
      </c>
      <c r="S170" s="262">
        <f t="shared" si="26"/>
        <v>1</v>
      </c>
      <c r="T170" s="262">
        <f t="shared" si="26"/>
        <v>1</v>
      </c>
      <c r="U170" s="262">
        <f t="shared" si="26"/>
        <v>1</v>
      </c>
      <c r="V170" s="262">
        <f t="shared" si="21"/>
        <v>1</v>
      </c>
      <c r="W170" s="262">
        <f t="shared" si="22"/>
        <v>1</v>
      </c>
      <c r="X170" s="262">
        <f t="shared" si="22"/>
        <v>1</v>
      </c>
      <c r="Y170" s="262">
        <f t="shared" si="23"/>
        <v>1</v>
      </c>
      <c r="Z170" s="263" t="str">
        <f>ANATOMIE3!N169</f>
        <v>Juin</v>
      </c>
      <c r="AA170" s="263" t="str">
        <f>'PHYSIO-REP 3'!N169</f>
        <v>Juin</v>
      </c>
      <c r="AB170" s="263" t="str">
        <f>'ZOOTECHINE 3'!N169</f>
        <v>Juin</v>
      </c>
      <c r="AC170" s="263" t="str">
        <f>'PHARMACOLOGIE 3'!N169</f>
        <v>Juin</v>
      </c>
      <c r="AD170" s="263" t="str">
        <f>'MICROBIOLOGIE 3'!N169</f>
        <v>Juin</v>
      </c>
      <c r="AE170" s="263" t="str">
        <f>'PARASITOLOGIE 2'!N169</f>
        <v>Juin</v>
      </c>
      <c r="AF170" s="263" t="str">
        <f>'PHYSIO-PATH 3'!N169</f>
        <v>Juin</v>
      </c>
      <c r="AG170" s="263" t="str">
        <f>SEMIOLOGIE!N169</f>
        <v>Juin</v>
      </c>
      <c r="AH170" s="263" t="str">
        <f>'ANA-PATH 2'!N169</f>
        <v>Juin</v>
      </c>
      <c r="AI170" s="267"/>
    </row>
    <row r="171" spans="1:35" s="268" customFormat="1" ht="15.75">
      <c r="A171" s="265">
        <v>164</v>
      </c>
      <c r="B171" s="432" t="s">
        <v>246</v>
      </c>
      <c r="C171" s="432" t="s">
        <v>247</v>
      </c>
      <c r="D171" s="117">
        <f>ANATOMIE3!H171</f>
        <v>37.5</v>
      </c>
      <c r="E171" s="117">
        <f>'PHYSIO-REP 3'!H170</f>
        <v>7.5</v>
      </c>
      <c r="F171" s="117">
        <f>'ZOOTECHINE 3'!H170</f>
        <v>34.5</v>
      </c>
      <c r="G171" s="226">
        <f>'PHARMACOLOGIE 3'!H170</f>
        <v>4.25</v>
      </c>
      <c r="H171" s="226">
        <f>'MICROBIOLOGIE 3'!H170</f>
        <v>7.5</v>
      </c>
      <c r="I171" s="226">
        <f>'PARASITOLOGIE 2'!H170</f>
        <v>4</v>
      </c>
      <c r="J171" s="226">
        <f>'PHYSIO-PATH 3'!H170</f>
        <v>3</v>
      </c>
      <c r="K171" s="226">
        <f>SEMIOLOGIE!H170</f>
        <v>4.25</v>
      </c>
      <c r="L171" s="117">
        <f>'ANA-PATH 2'!H170</f>
        <v>2.3333333333333335</v>
      </c>
      <c r="M171" s="124">
        <f t="shared" si="24"/>
        <v>104.83333333333333</v>
      </c>
      <c r="N171" s="117">
        <f t="shared" si="25"/>
        <v>4.1933333333333334</v>
      </c>
      <c r="O171" s="184" t="str">
        <f t="shared" si="19"/>
        <v>Ajournee</v>
      </c>
      <c r="P171" s="184" t="str">
        <f t="shared" si="20"/>
        <v>juin</v>
      </c>
      <c r="Q171" s="262">
        <f t="shared" si="26"/>
        <v>0</v>
      </c>
      <c r="R171" s="262">
        <f t="shared" si="26"/>
        <v>1</v>
      </c>
      <c r="S171" s="262">
        <f t="shared" si="26"/>
        <v>0</v>
      </c>
      <c r="T171" s="262">
        <f t="shared" si="26"/>
        <v>1</v>
      </c>
      <c r="U171" s="262">
        <f t="shared" si="26"/>
        <v>1</v>
      </c>
      <c r="V171" s="262">
        <f t="shared" si="21"/>
        <v>1</v>
      </c>
      <c r="W171" s="262">
        <f t="shared" si="22"/>
        <v>1</v>
      </c>
      <c r="X171" s="262">
        <f t="shared" si="22"/>
        <v>1</v>
      </c>
      <c r="Y171" s="262">
        <f t="shared" si="23"/>
        <v>1</v>
      </c>
      <c r="Z171" s="263" t="str">
        <f>ANATOMIE3!N170</f>
        <v>Juin</v>
      </c>
      <c r="AA171" s="263" t="str">
        <f>'PHYSIO-REP 3'!N170</f>
        <v>Juin</v>
      </c>
      <c r="AB171" s="263" t="str">
        <f>'ZOOTECHINE 3'!N170</f>
        <v>Juin</v>
      </c>
      <c r="AC171" s="263" t="str">
        <f>'PHARMACOLOGIE 3'!N170</f>
        <v>Juin</v>
      </c>
      <c r="AD171" s="263" t="str">
        <f>'MICROBIOLOGIE 3'!N170</f>
        <v>Juin</v>
      </c>
      <c r="AE171" s="263" t="str">
        <f>'PARASITOLOGIE 2'!N170</f>
        <v>Juin</v>
      </c>
      <c r="AF171" s="263" t="str">
        <f>'PHYSIO-PATH 3'!N170</f>
        <v>Juin</v>
      </c>
      <c r="AG171" s="263" t="str">
        <f>SEMIOLOGIE!N170</f>
        <v>Juin</v>
      </c>
      <c r="AH171" s="263" t="str">
        <f>'ANA-PATH 2'!N170</f>
        <v>Juin</v>
      </c>
      <c r="AI171" s="267"/>
    </row>
    <row r="172" spans="1:35" s="268" customFormat="1" ht="15.75">
      <c r="A172" s="265">
        <v>165</v>
      </c>
      <c r="B172" s="419" t="s">
        <v>885</v>
      </c>
      <c r="C172" s="419" t="s">
        <v>886</v>
      </c>
      <c r="D172" s="117">
        <f>ANATOMIE3!H172</f>
        <v>14.25</v>
      </c>
      <c r="E172" s="117">
        <f>'PHYSIO-REP 3'!H171</f>
        <v>6</v>
      </c>
      <c r="F172" s="117">
        <f>'ZOOTECHINE 3'!H171</f>
        <v>8.5</v>
      </c>
      <c r="G172" s="226">
        <f>'PHARMACOLOGIE 3'!H171</f>
        <v>33</v>
      </c>
      <c r="H172" s="226">
        <f>'MICROBIOLOGIE 3'!H171</f>
        <v>30.75</v>
      </c>
      <c r="I172" s="226">
        <f>'PARASITOLOGIE 2'!H171</f>
        <v>4</v>
      </c>
      <c r="J172" s="226">
        <f>'PHYSIO-PATH 3'!H171</f>
        <v>1.5</v>
      </c>
      <c r="K172" s="226">
        <f>SEMIOLOGIE!H171</f>
        <v>5.75</v>
      </c>
      <c r="L172" s="117">
        <f>'ANA-PATH 2'!H171</f>
        <v>4.666666666666667</v>
      </c>
      <c r="M172" s="124">
        <f t="shared" si="24"/>
        <v>108.41666666666667</v>
      </c>
      <c r="N172" s="117">
        <f t="shared" si="25"/>
        <v>4.3366666666666669</v>
      </c>
      <c r="O172" s="184" t="str">
        <f t="shared" si="19"/>
        <v>Ajournee</v>
      </c>
      <c r="P172" s="184" t="str">
        <f t="shared" si="20"/>
        <v>juin</v>
      </c>
      <c r="Q172" s="262">
        <f t="shared" si="26"/>
        <v>1</v>
      </c>
      <c r="R172" s="262">
        <f t="shared" si="26"/>
        <v>1</v>
      </c>
      <c r="S172" s="262">
        <f t="shared" si="26"/>
        <v>1</v>
      </c>
      <c r="T172" s="262">
        <f t="shared" si="26"/>
        <v>0</v>
      </c>
      <c r="U172" s="262">
        <f t="shared" si="26"/>
        <v>0</v>
      </c>
      <c r="V172" s="262">
        <f t="shared" si="21"/>
        <v>1</v>
      </c>
      <c r="W172" s="262">
        <f t="shared" si="22"/>
        <v>1</v>
      </c>
      <c r="X172" s="262">
        <f t="shared" si="22"/>
        <v>1</v>
      </c>
      <c r="Y172" s="262">
        <f t="shared" si="23"/>
        <v>1</v>
      </c>
      <c r="Z172" s="263" t="str">
        <f>ANATOMIE3!N171</f>
        <v>Juin</v>
      </c>
      <c r="AA172" s="263" t="str">
        <f>'PHYSIO-REP 3'!N171</f>
        <v>Juin</v>
      </c>
      <c r="AB172" s="263" t="str">
        <f>'ZOOTECHINE 3'!N171</f>
        <v>Juin</v>
      </c>
      <c r="AC172" s="263" t="str">
        <f>'PHARMACOLOGIE 3'!N171</f>
        <v>Juin</v>
      </c>
      <c r="AD172" s="263" t="str">
        <f>'MICROBIOLOGIE 3'!N171</f>
        <v>Juin</v>
      </c>
      <c r="AE172" s="263" t="str">
        <f>'PARASITOLOGIE 2'!N171</f>
        <v>Juin</v>
      </c>
      <c r="AF172" s="263" t="str">
        <f>'PHYSIO-PATH 3'!N171</f>
        <v>Juin</v>
      </c>
      <c r="AG172" s="263" t="str">
        <f>SEMIOLOGIE!N171</f>
        <v>Juin</v>
      </c>
      <c r="AH172" s="263" t="str">
        <f>'ANA-PATH 2'!N171</f>
        <v>Juin</v>
      </c>
      <c r="AI172" s="267"/>
    </row>
    <row r="173" spans="1:35" s="268" customFormat="1" ht="15.75">
      <c r="A173" s="265">
        <v>166</v>
      </c>
      <c r="B173" s="413" t="s">
        <v>887</v>
      </c>
      <c r="C173" s="413" t="s">
        <v>248</v>
      </c>
      <c r="D173" s="117">
        <f>ANATOMIE3!H173</f>
        <v>8.25</v>
      </c>
      <c r="E173" s="117">
        <f>'PHYSIO-REP 3'!H172</f>
        <v>12</v>
      </c>
      <c r="F173" s="117">
        <f>'ZOOTECHINE 3'!H172</f>
        <v>7.5</v>
      </c>
      <c r="G173" s="226">
        <f>'PHARMACOLOGIE 3'!H172</f>
        <v>6</v>
      </c>
      <c r="H173" s="226">
        <f>'MICROBIOLOGIE 3'!H172</f>
        <v>7.25</v>
      </c>
      <c r="I173" s="226">
        <f>'PARASITOLOGIE 2'!H172</f>
        <v>4.666666666666667</v>
      </c>
      <c r="J173" s="226">
        <f>'PHYSIO-PATH 3'!H172</f>
        <v>6</v>
      </c>
      <c r="K173" s="226">
        <f>SEMIOLOGIE!H172</f>
        <v>8.5</v>
      </c>
      <c r="L173" s="117">
        <f>'ANA-PATH 2'!H172</f>
        <v>7.666666666666667</v>
      </c>
      <c r="M173" s="124">
        <f t="shared" si="24"/>
        <v>67.833333333333329</v>
      </c>
      <c r="N173" s="117">
        <f t="shared" si="25"/>
        <v>2.7133333333333329</v>
      </c>
      <c r="O173" s="184" t="str">
        <f t="shared" si="19"/>
        <v>Ajournee</v>
      </c>
      <c r="P173" s="184" t="str">
        <f t="shared" si="20"/>
        <v>juin</v>
      </c>
      <c r="Q173" s="262">
        <f t="shared" si="26"/>
        <v>1</v>
      </c>
      <c r="R173" s="262">
        <f t="shared" si="26"/>
        <v>1</v>
      </c>
      <c r="S173" s="262">
        <f t="shared" si="26"/>
        <v>1</v>
      </c>
      <c r="T173" s="262">
        <f t="shared" si="26"/>
        <v>1</v>
      </c>
      <c r="U173" s="262">
        <f t="shared" si="26"/>
        <v>1</v>
      </c>
      <c r="V173" s="262">
        <f t="shared" si="21"/>
        <v>1</v>
      </c>
      <c r="W173" s="262">
        <f t="shared" si="22"/>
        <v>1</v>
      </c>
      <c r="X173" s="262">
        <f t="shared" si="22"/>
        <v>1</v>
      </c>
      <c r="Y173" s="262">
        <f t="shared" si="23"/>
        <v>1</v>
      </c>
      <c r="Z173" s="263" t="str">
        <f>ANATOMIE3!N172</f>
        <v>Juin</v>
      </c>
      <c r="AA173" s="263" t="str">
        <f>'PHYSIO-REP 3'!N172</f>
        <v>Juin</v>
      </c>
      <c r="AB173" s="263" t="str">
        <f>'ZOOTECHINE 3'!N172</f>
        <v>Juin</v>
      </c>
      <c r="AC173" s="263" t="str">
        <f>'PHARMACOLOGIE 3'!N172</f>
        <v>Juin</v>
      </c>
      <c r="AD173" s="263" t="str">
        <f>'MICROBIOLOGIE 3'!N172</f>
        <v>Juin</v>
      </c>
      <c r="AE173" s="263" t="str">
        <f>'PARASITOLOGIE 2'!N172</f>
        <v>Juin</v>
      </c>
      <c r="AF173" s="263" t="str">
        <f>'PHYSIO-PATH 3'!N172</f>
        <v>Juin</v>
      </c>
      <c r="AG173" s="263" t="str">
        <f>SEMIOLOGIE!N172</f>
        <v>Juin</v>
      </c>
      <c r="AH173" s="263" t="str">
        <f>'ANA-PATH 2'!N172</f>
        <v>Juin</v>
      </c>
      <c r="AI173" s="267"/>
    </row>
    <row r="174" spans="1:35" s="268" customFormat="1" ht="15.75">
      <c r="A174" s="265">
        <v>167</v>
      </c>
      <c r="B174" s="413" t="s">
        <v>249</v>
      </c>
      <c r="C174" s="413" t="s">
        <v>154</v>
      </c>
      <c r="D174" s="117">
        <f>ANATOMIE3!H174</f>
        <v>10.75</v>
      </c>
      <c r="E174" s="117">
        <f>'PHYSIO-REP 3'!H173</f>
        <v>6.75</v>
      </c>
      <c r="F174" s="117">
        <f>'ZOOTECHINE 3'!H173</f>
        <v>6</v>
      </c>
      <c r="G174" s="226">
        <f>'PHARMACOLOGIE 3'!H173</f>
        <v>1</v>
      </c>
      <c r="H174" s="226">
        <f>'MICROBIOLOGIE 3'!H173</f>
        <v>30.75</v>
      </c>
      <c r="I174" s="226">
        <f>'PARASITOLOGIE 2'!H173</f>
        <v>20</v>
      </c>
      <c r="J174" s="226">
        <f>'PHYSIO-PATH 3'!H173</f>
        <v>6</v>
      </c>
      <c r="K174" s="226">
        <f>SEMIOLOGIE!H173</f>
        <v>39</v>
      </c>
      <c r="L174" s="117">
        <f>'ANA-PATH 2'!H173</f>
        <v>4</v>
      </c>
      <c r="M174" s="124">
        <f t="shared" si="24"/>
        <v>124.25</v>
      </c>
      <c r="N174" s="117">
        <f t="shared" si="25"/>
        <v>4.97</v>
      </c>
      <c r="O174" s="184" t="str">
        <f t="shared" si="19"/>
        <v>Ajournee</v>
      </c>
      <c r="P174" s="184" t="str">
        <f t="shared" si="20"/>
        <v>juin</v>
      </c>
      <c r="Q174" s="262">
        <f t="shared" si="26"/>
        <v>1</v>
      </c>
      <c r="R174" s="262">
        <f t="shared" si="26"/>
        <v>1</v>
      </c>
      <c r="S174" s="262">
        <f t="shared" si="26"/>
        <v>1</v>
      </c>
      <c r="T174" s="262">
        <f t="shared" si="26"/>
        <v>1</v>
      </c>
      <c r="U174" s="262">
        <f t="shared" si="26"/>
        <v>0</v>
      </c>
      <c r="V174" s="262">
        <f t="shared" si="21"/>
        <v>0</v>
      </c>
      <c r="W174" s="262">
        <f t="shared" si="22"/>
        <v>1</v>
      </c>
      <c r="X174" s="262">
        <f t="shared" si="22"/>
        <v>0</v>
      </c>
      <c r="Y174" s="262">
        <f t="shared" si="23"/>
        <v>1</v>
      </c>
      <c r="Z174" s="263" t="str">
        <f>ANATOMIE3!N173</f>
        <v>Juin</v>
      </c>
      <c r="AA174" s="263" t="str">
        <f>'PHYSIO-REP 3'!N173</f>
        <v>Juin</v>
      </c>
      <c r="AB174" s="263" t="str">
        <f>'ZOOTECHINE 3'!N173</f>
        <v>Juin</v>
      </c>
      <c r="AC174" s="263" t="str">
        <f>'PHARMACOLOGIE 3'!N173</f>
        <v>Juin</v>
      </c>
      <c r="AD174" s="263" t="str">
        <f>'MICROBIOLOGIE 3'!N173</f>
        <v>Juin</v>
      </c>
      <c r="AE174" s="263" t="str">
        <f>'PARASITOLOGIE 2'!N173</f>
        <v>Juin</v>
      </c>
      <c r="AF174" s="263" t="str">
        <f>'PHYSIO-PATH 3'!N173</f>
        <v>Juin</v>
      </c>
      <c r="AG174" s="263" t="str">
        <f>SEMIOLOGIE!N173</f>
        <v>Juin</v>
      </c>
      <c r="AH174" s="263" t="str">
        <f>'ANA-PATH 2'!N173</f>
        <v>Juin</v>
      </c>
      <c r="AI174" s="267"/>
    </row>
    <row r="175" spans="1:35" s="268" customFormat="1" ht="15.75">
      <c r="A175" s="265">
        <v>168</v>
      </c>
      <c r="B175" s="413" t="s">
        <v>250</v>
      </c>
      <c r="C175" s="413" t="s">
        <v>692</v>
      </c>
      <c r="D175" s="117">
        <f>ANATOMIE3!H175</f>
        <v>15.75</v>
      </c>
      <c r="E175" s="117">
        <f>'PHYSIO-REP 3'!H174</f>
        <v>6.75</v>
      </c>
      <c r="F175" s="117">
        <f>'ZOOTECHINE 3'!H174</f>
        <v>9.25</v>
      </c>
      <c r="G175" s="226">
        <f>'PHARMACOLOGIE 3'!H174</f>
        <v>7.25</v>
      </c>
      <c r="H175" s="226">
        <f>'MICROBIOLOGIE 3'!H174</f>
        <v>8.5</v>
      </c>
      <c r="I175" s="226">
        <f>'PARASITOLOGIE 2'!H174</f>
        <v>2</v>
      </c>
      <c r="J175" s="226">
        <f>'PHYSIO-PATH 3'!H174</f>
        <v>6</v>
      </c>
      <c r="K175" s="226">
        <f>SEMIOLOGIE!H174</f>
        <v>9.75</v>
      </c>
      <c r="L175" s="117">
        <f>'ANA-PATH 2'!H174</f>
        <v>4.666666666666667</v>
      </c>
      <c r="M175" s="124">
        <f t="shared" si="24"/>
        <v>69.916666666666671</v>
      </c>
      <c r="N175" s="117">
        <f t="shared" si="25"/>
        <v>2.7966666666666669</v>
      </c>
      <c r="O175" s="184" t="str">
        <f t="shared" si="19"/>
        <v>Ajournee</v>
      </c>
      <c r="P175" s="184" t="str">
        <f t="shared" si="20"/>
        <v>juin</v>
      </c>
      <c r="Q175" s="262">
        <f t="shared" si="26"/>
        <v>0</v>
      </c>
      <c r="R175" s="262">
        <f t="shared" si="26"/>
        <v>1</v>
      </c>
      <c r="S175" s="262">
        <f t="shared" si="26"/>
        <v>1</v>
      </c>
      <c r="T175" s="262">
        <f t="shared" si="26"/>
        <v>1</v>
      </c>
      <c r="U175" s="262">
        <f t="shared" si="26"/>
        <v>1</v>
      </c>
      <c r="V175" s="262">
        <f t="shared" si="21"/>
        <v>1</v>
      </c>
      <c r="W175" s="262">
        <f t="shared" si="22"/>
        <v>1</v>
      </c>
      <c r="X175" s="262">
        <f t="shared" si="22"/>
        <v>1</v>
      </c>
      <c r="Y175" s="262">
        <f t="shared" si="23"/>
        <v>1</v>
      </c>
      <c r="Z175" s="263" t="str">
        <f>ANATOMIE3!N174</f>
        <v>Juin</v>
      </c>
      <c r="AA175" s="263" t="str">
        <f>'PHYSIO-REP 3'!N174</f>
        <v>Juin</v>
      </c>
      <c r="AB175" s="263" t="str">
        <f>'ZOOTECHINE 3'!N174</f>
        <v>Juin</v>
      </c>
      <c r="AC175" s="263" t="str">
        <f>'PHARMACOLOGIE 3'!N174</f>
        <v>Juin</v>
      </c>
      <c r="AD175" s="263" t="str">
        <f>'MICROBIOLOGIE 3'!N174</f>
        <v>Juin</v>
      </c>
      <c r="AE175" s="263" t="str">
        <f>'PARASITOLOGIE 2'!N174</f>
        <v>Juin</v>
      </c>
      <c r="AF175" s="263" t="str">
        <f>'PHYSIO-PATH 3'!N174</f>
        <v>Juin</v>
      </c>
      <c r="AG175" s="263" t="str">
        <f>SEMIOLOGIE!N174</f>
        <v>Juin</v>
      </c>
      <c r="AH175" s="263" t="str">
        <f>'ANA-PATH 2'!N174</f>
        <v>Juin</v>
      </c>
      <c r="AI175" s="267"/>
    </row>
    <row r="176" spans="1:35" s="268" customFormat="1" ht="15.75">
      <c r="A176" s="265">
        <v>169</v>
      </c>
      <c r="B176" s="418" t="s">
        <v>251</v>
      </c>
      <c r="C176" s="418" t="s">
        <v>252</v>
      </c>
      <c r="D176" s="117">
        <f>ANATOMIE3!H176</f>
        <v>0.75</v>
      </c>
      <c r="E176" s="117">
        <f>'PHYSIO-REP 3'!H175</f>
        <v>7.25</v>
      </c>
      <c r="F176" s="117">
        <f>'ZOOTECHINE 3'!H175</f>
        <v>10.5</v>
      </c>
      <c r="G176" s="226">
        <f>'PHARMACOLOGIE 3'!H175</f>
        <v>12</v>
      </c>
      <c r="H176" s="226">
        <f>'MICROBIOLOGIE 3'!H175</f>
        <v>10</v>
      </c>
      <c r="I176" s="226">
        <f>'PARASITOLOGIE 2'!H175</f>
        <v>6.666666666666667</v>
      </c>
      <c r="J176" s="226">
        <f>'PHYSIO-PATH 3'!H175</f>
        <v>10</v>
      </c>
      <c r="K176" s="226">
        <f>SEMIOLOGIE!H175</f>
        <v>16.25</v>
      </c>
      <c r="L176" s="117">
        <f>'ANA-PATH 2'!H175</f>
        <v>8.3333333333333339</v>
      </c>
      <c r="M176" s="124">
        <f t="shared" si="24"/>
        <v>81.749999999999986</v>
      </c>
      <c r="N176" s="117">
        <f t="shared" si="25"/>
        <v>3.2699999999999996</v>
      </c>
      <c r="O176" s="184" t="str">
        <f t="shared" si="19"/>
        <v>Ajournee</v>
      </c>
      <c r="P176" s="184" t="str">
        <f t="shared" si="20"/>
        <v>juin</v>
      </c>
      <c r="Q176" s="262">
        <f t="shared" si="26"/>
        <v>1</v>
      </c>
      <c r="R176" s="262">
        <f t="shared" si="26"/>
        <v>1</v>
      </c>
      <c r="S176" s="262">
        <f t="shared" si="26"/>
        <v>1</v>
      </c>
      <c r="T176" s="262">
        <f t="shared" si="26"/>
        <v>1</v>
      </c>
      <c r="U176" s="262">
        <f t="shared" si="26"/>
        <v>1</v>
      </c>
      <c r="V176" s="262">
        <f t="shared" si="21"/>
        <v>1</v>
      </c>
      <c r="W176" s="262">
        <f t="shared" si="22"/>
        <v>1</v>
      </c>
      <c r="X176" s="262">
        <f t="shared" si="22"/>
        <v>0</v>
      </c>
      <c r="Y176" s="262">
        <f t="shared" si="23"/>
        <v>1</v>
      </c>
      <c r="Z176" s="263" t="str">
        <f>ANATOMIE3!N175</f>
        <v>Juin</v>
      </c>
      <c r="AA176" s="263" t="str">
        <f>'PHYSIO-REP 3'!N175</f>
        <v>Juin</v>
      </c>
      <c r="AB176" s="263" t="str">
        <f>'ZOOTECHINE 3'!N175</f>
        <v>Juin</v>
      </c>
      <c r="AC176" s="263" t="str">
        <f>'PHARMACOLOGIE 3'!N175</f>
        <v>Juin</v>
      </c>
      <c r="AD176" s="263" t="str">
        <f>'MICROBIOLOGIE 3'!N175</f>
        <v>Juin</v>
      </c>
      <c r="AE176" s="263" t="str">
        <f>'PARASITOLOGIE 2'!N175</f>
        <v>Juin</v>
      </c>
      <c r="AF176" s="263" t="str">
        <f>'PHYSIO-PATH 3'!N175</f>
        <v>Juin</v>
      </c>
      <c r="AG176" s="263" t="str">
        <f>SEMIOLOGIE!N175</f>
        <v>Juin</v>
      </c>
      <c r="AH176" s="263" t="str">
        <f>'ANA-PATH 2'!N175</f>
        <v>Juin</v>
      </c>
      <c r="AI176" s="267"/>
    </row>
    <row r="177" spans="1:35" s="268" customFormat="1" ht="15.75">
      <c r="A177" s="265">
        <v>170</v>
      </c>
      <c r="B177" s="413" t="s">
        <v>251</v>
      </c>
      <c r="C177" s="413" t="s">
        <v>69</v>
      </c>
      <c r="D177" s="117">
        <f>ANATOMIE3!H177</f>
        <v>9.25</v>
      </c>
      <c r="E177" s="117">
        <f>'PHYSIO-REP 3'!H176</f>
        <v>8.25</v>
      </c>
      <c r="F177" s="117">
        <f>'ZOOTECHINE 3'!H176</f>
        <v>0.5</v>
      </c>
      <c r="G177" s="226">
        <f>'PHARMACOLOGIE 3'!H176</f>
        <v>1</v>
      </c>
      <c r="H177" s="226">
        <f>'MICROBIOLOGIE 3'!H176</f>
        <v>7</v>
      </c>
      <c r="I177" s="226">
        <f>'PARASITOLOGIE 2'!H176</f>
        <v>10</v>
      </c>
      <c r="J177" s="226">
        <f>'PHYSIO-PATH 3'!H176</f>
        <v>10.5</v>
      </c>
      <c r="K177" s="226">
        <f>SEMIOLOGIE!H176</f>
        <v>8.25</v>
      </c>
      <c r="L177" s="117">
        <f>'ANA-PATH 2'!H176</f>
        <v>9.6666666666666661</v>
      </c>
      <c r="M177" s="124">
        <f t="shared" si="24"/>
        <v>64.416666666666671</v>
      </c>
      <c r="N177" s="117">
        <f t="shared" si="25"/>
        <v>2.5766666666666667</v>
      </c>
      <c r="O177" s="184" t="str">
        <f t="shared" si="19"/>
        <v>Ajournee</v>
      </c>
      <c r="P177" s="184" t="str">
        <f t="shared" si="20"/>
        <v>juin</v>
      </c>
      <c r="Q177" s="262">
        <f t="shared" si="26"/>
        <v>1</v>
      </c>
      <c r="R177" s="262">
        <f t="shared" si="26"/>
        <v>1</v>
      </c>
      <c r="S177" s="262">
        <f t="shared" si="26"/>
        <v>1</v>
      </c>
      <c r="T177" s="262">
        <f t="shared" si="26"/>
        <v>1</v>
      </c>
      <c r="U177" s="262">
        <f t="shared" si="26"/>
        <v>1</v>
      </c>
      <c r="V177" s="262">
        <f t="shared" si="21"/>
        <v>0</v>
      </c>
      <c r="W177" s="262">
        <f t="shared" si="22"/>
        <v>1</v>
      </c>
      <c r="X177" s="262">
        <f t="shared" si="22"/>
        <v>1</v>
      </c>
      <c r="Y177" s="262">
        <f t="shared" si="23"/>
        <v>1</v>
      </c>
      <c r="Z177" s="263" t="str">
        <f>ANATOMIE3!N176</f>
        <v>Juin</v>
      </c>
      <c r="AA177" s="263" t="str">
        <f>'PHYSIO-REP 3'!N176</f>
        <v>Juin</v>
      </c>
      <c r="AB177" s="263" t="str">
        <f>'ZOOTECHINE 3'!N176</f>
        <v>Juin</v>
      </c>
      <c r="AC177" s="263" t="str">
        <f>'PHARMACOLOGIE 3'!N176</f>
        <v>Juin</v>
      </c>
      <c r="AD177" s="263" t="str">
        <f>'MICROBIOLOGIE 3'!N176</f>
        <v>Juin</v>
      </c>
      <c r="AE177" s="263" t="str">
        <f>'PARASITOLOGIE 2'!N176</f>
        <v>Juin</v>
      </c>
      <c r="AF177" s="263" t="str">
        <f>'PHYSIO-PATH 3'!N176</f>
        <v>Juin</v>
      </c>
      <c r="AG177" s="263" t="str">
        <f>SEMIOLOGIE!N176</f>
        <v>Juin</v>
      </c>
      <c r="AH177" s="263" t="str">
        <f>'ANA-PATH 2'!N176</f>
        <v>Juin</v>
      </c>
      <c r="AI177" s="267"/>
    </row>
    <row r="178" spans="1:35" s="268" customFormat="1" ht="15.75">
      <c r="A178" s="265">
        <v>171</v>
      </c>
      <c r="B178" s="413" t="s">
        <v>253</v>
      </c>
      <c r="C178" s="413" t="s">
        <v>233</v>
      </c>
      <c r="D178" s="117">
        <f>ANATOMIE3!H178</f>
        <v>30</v>
      </c>
      <c r="E178" s="117">
        <f>'PHYSIO-REP 3'!H177</f>
        <v>0</v>
      </c>
      <c r="F178" s="117">
        <f>'ZOOTECHINE 3'!H177</f>
        <v>4.5</v>
      </c>
      <c r="G178" s="226">
        <f>'PHARMACOLOGIE 3'!H177</f>
        <v>4</v>
      </c>
      <c r="H178" s="226">
        <f>'MICROBIOLOGIE 3'!H177</f>
        <v>7</v>
      </c>
      <c r="I178" s="226">
        <f>'PARASITOLOGIE 2'!H177</f>
        <v>3.3333333333333335</v>
      </c>
      <c r="J178" s="226">
        <f>'PHYSIO-PATH 3'!H177</f>
        <v>3</v>
      </c>
      <c r="K178" s="226">
        <f>SEMIOLOGIE!H177</f>
        <v>4.25</v>
      </c>
      <c r="L178" s="117">
        <f>'ANA-PATH 2'!H177</f>
        <v>2.6666666666666665</v>
      </c>
      <c r="M178" s="124">
        <f t="shared" si="24"/>
        <v>58.75</v>
      </c>
      <c r="N178" s="117">
        <f t="shared" si="25"/>
        <v>2.35</v>
      </c>
      <c r="O178" s="184" t="str">
        <f t="shared" si="19"/>
        <v>Ajournee</v>
      </c>
      <c r="P178" s="184" t="str">
        <f t="shared" si="20"/>
        <v>juin</v>
      </c>
      <c r="Q178" s="262">
        <f t="shared" si="26"/>
        <v>0</v>
      </c>
      <c r="R178" s="262">
        <f t="shared" si="26"/>
        <v>1</v>
      </c>
      <c r="S178" s="262">
        <f t="shared" si="26"/>
        <v>1</v>
      </c>
      <c r="T178" s="262">
        <f t="shared" si="26"/>
        <v>1</v>
      </c>
      <c r="U178" s="262">
        <f t="shared" si="26"/>
        <v>1</v>
      </c>
      <c r="V178" s="262">
        <f t="shared" si="21"/>
        <v>1</v>
      </c>
      <c r="W178" s="262">
        <f t="shared" si="22"/>
        <v>1</v>
      </c>
      <c r="X178" s="262">
        <f t="shared" si="22"/>
        <v>1</v>
      </c>
      <c r="Y178" s="262">
        <f t="shared" si="23"/>
        <v>1</v>
      </c>
      <c r="Z178" s="263" t="str">
        <f>ANATOMIE3!N177</f>
        <v>Juin</v>
      </c>
      <c r="AA178" s="263" t="str">
        <f>'PHYSIO-REP 3'!N177</f>
        <v>Juin</v>
      </c>
      <c r="AB178" s="263" t="str">
        <f>'ZOOTECHINE 3'!N177</f>
        <v>Juin</v>
      </c>
      <c r="AC178" s="263" t="str">
        <f>'PHARMACOLOGIE 3'!N177</f>
        <v>Juin</v>
      </c>
      <c r="AD178" s="263" t="str">
        <f>'MICROBIOLOGIE 3'!N177</f>
        <v>Juin</v>
      </c>
      <c r="AE178" s="263" t="str">
        <f>'PARASITOLOGIE 2'!N177</f>
        <v>Juin</v>
      </c>
      <c r="AF178" s="263" t="str">
        <f>'PHYSIO-PATH 3'!N177</f>
        <v>Juin</v>
      </c>
      <c r="AG178" s="263" t="str">
        <f>SEMIOLOGIE!N177</f>
        <v>Juin</v>
      </c>
      <c r="AH178" s="263" t="str">
        <f>'ANA-PATH 2'!N177</f>
        <v>Juin</v>
      </c>
      <c r="AI178" s="267"/>
    </row>
    <row r="179" spans="1:35" s="268" customFormat="1" ht="15.75">
      <c r="A179" s="265">
        <v>172</v>
      </c>
      <c r="B179" s="413" t="s">
        <v>254</v>
      </c>
      <c r="C179" s="413" t="s">
        <v>255</v>
      </c>
      <c r="D179" s="117">
        <f>ANATOMIE3!H179</f>
        <v>30.25</v>
      </c>
      <c r="E179" s="117">
        <f>'PHYSIO-REP 3'!H178</f>
        <v>9.75</v>
      </c>
      <c r="F179" s="117">
        <f>'ZOOTECHINE 3'!H178</f>
        <v>30.25</v>
      </c>
      <c r="G179" s="226">
        <f>'PHARMACOLOGIE 3'!H178</f>
        <v>6</v>
      </c>
      <c r="H179" s="226">
        <f>'MICROBIOLOGIE 3'!H178</f>
        <v>30</v>
      </c>
      <c r="I179" s="226">
        <f>'PARASITOLOGIE 2'!H178</f>
        <v>7.333333333333333</v>
      </c>
      <c r="J179" s="226">
        <f>'PHYSIO-PATH 3'!H178</f>
        <v>1.5</v>
      </c>
      <c r="K179" s="226">
        <f>SEMIOLOGIE!H178</f>
        <v>36</v>
      </c>
      <c r="L179" s="117">
        <f>'ANA-PATH 2'!H178</f>
        <v>3.6666666666666665</v>
      </c>
      <c r="M179" s="124">
        <f t="shared" si="24"/>
        <v>154.74999999999997</v>
      </c>
      <c r="N179" s="117">
        <f t="shared" si="25"/>
        <v>6.1899999999999986</v>
      </c>
      <c r="O179" s="184" t="str">
        <f t="shared" si="19"/>
        <v>Ajournee</v>
      </c>
      <c r="P179" s="184" t="str">
        <f t="shared" si="20"/>
        <v>juin</v>
      </c>
      <c r="Q179" s="262">
        <f t="shared" si="26"/>
        <v>0</v>
      </c>
      <c r="R179" s="262">
        <f t="shared" si="26"/>
        <v>1</v>
      </c>
      <c r="S179" s="262">
        <f t="shared" si="26"/>
        <v>0</v>
      </c>
      <c r="T179" s="262">
        <f t="shared" si="26"/>
        <v>1</v>
      </c>
      <c r="U179" s="262">
        <f t="shared" si="26"/>
        <v>0</v>
      </c>
      <c r="V179" s="262">
        <f t="shared" si="21"/>
        <v>1</v>
      </c>
      <c r="W179" s="262">
        <f t="shared" si="22"/>
        <v>1</v>
      </c>
      <c r="X179" s="262">
        <f t="shared" si="22"/>
        <v>0</v>
      </c>
      <c r="Y179" s="262">
        <f t="shared" si="23"/>
        <v>1</v>
      </c>
      <c r="Z179" s="263" t="str">
        <f>ANATOMIE3!N178</f>
        <v>Juin</v>
      </c>
      <c r="AA179" s="263" t="str">
        <f>'PHYSIO-REP 3'!N178</f>
        <v>Juin</v>
      </c>
      <c r="AB179" s="263" t="str">
        <f>'ZOOTECHINE 3'!N178</f>
        <v>Juin</v>
      </c>
      <c r="AC179" s="263" t="str">
        <f>'PHARMACOLOGIE 3'!N178</f>
        <v>Juin</v>
      </c>
      <c r="AD179" s="263" t="str">
        <f>'MICROBIOLOGIE 3'!N178</f>
        <v>Juin</v>
      </c>
      <c r="AE179" s="263" t="str">
        <f>'PARASITOLOGIE 2'!N178</f>
        <v>Juin</v>
      </c>
      <c r="AF179" s="263" t="str">
        <f>'PHYSIO-PATH 3'!N178</f>
        <v>Juin</v>
      </c>
      <c r="AG179" s="263" t="str">
        <f>SEMIOLOGIE!N178</f>
        <v>Juin</v>
      </c>
      <c r="AH179" s="263" t="str">
        <f>'ANA-PATH 2'!N178</f>
        <v>Juin</v>
      </c>
      <c r="AI179" s="267"/>
    </row>
    <row r="180" spans="1:35" s="268" customFormat="1" ht="15.75">
      <c r="A180" s="265">
        <v>173</v>
      </c>
      <c r="B180" s="413" t="s">
        <v>256</v>
      </c>
      <c r="C180" s="413" t="s">
        <v>888</v>
      </c>
      <c r="D180" s="117">
        <f>ANATOMIE3!H180</f>
        <v>15</v>
      </c>
      <c r="E180" s="117">
        <f>'PHYSIO-REP 3'!H179</f>
        <v>8.25</v>
      </c>
      <c r="F180" s="117">
        <f>'ZOOTECHINE 3'!H179</f>
        <v>31.5</v>
      </c>
      <c r="G180" s="226">
        <f>'PHARMACOLOGIE 3'!H179</f>
        <v>30.75</v>
      </c>
      <c r="H180" s="226">
        <f>'MICROBIOLOGIE 3'!H179</f>
        <v>9.5</v>
      </c>
      <c r="I180" s="226">
        <f>'PARASITOLOGIE 2'!H179</f>
        <v>20</v>
      </c>
      <c r="J180" s="226">
        <f>'PHYSIO-PATH 3'!H179</f>
        <v>8.5</v>
      </c>
      <c r="K180" s="226">
        <f>SEMIOLOGIE!H179</f>
        <v>36</v>
      </c>
      <c r="L180" s="117">
        <f>'ANA-PATH 2'!H179</f>
        <v>5.666666666666667</v>
      </c>
      <c r="M180" s="124">
        <f t="shared" si="24"/>
        <v>165.16666666666666</v>
      </c>
      <c r="N180" s="117">
        <f t="shared" si="25"/>
        <v>6.6066666666666665</v>
      </c>
      <c r="O180" s="184" t="str">
        <f t="shared" si="19"/>
        <v>Ajournee</v>
      </c>
      <c r="P180" s="184" t="str">
        <f t="shared" si="20"/>
        <v>juin</v>
      </c>
      <c r="Q180" s="262">
        <f t="shared" si="26"/>
        <v>0</v>
      </c>
      <c r="R180" s="262">
        <f t="shared" si="26"/>
        <v>1</v>
      </c>
      <c r="S180" s="262">
        <f t="shared" si="26"/>
        <v>0</v>
      </c>
      <c r="T180" s="262">
        <f t="shared" si="26"/>
        <v>0</v>
      </c>
      <c r="U180" s="262">
        <f t="shared" si="26"/>
        <v>1</v>
      </c>
      <c r="V180" s="262">
        <f t="shared" si="21"/>
        <v>0</v>
      </c>
      <c r="W180" s="262">
        <f t="shared" si="22"/>
        <v>1</v>
      </c>
      <c r="X180" s="262">
        <f t="shared" si="22"/>
        <v>0</v>
      </c>
      <c r="Y180" s="262">
        <f t="shared" si="23"/>
        <v>1</v>
      </c>
      <c r="Z180" s="263" t="str">
        <f>ANATOMIE3!N179</f>
        <v>Juin</v>
      </c>
      <c r="AA180" s="263" t="str">
        <f>'PHYSIO-REP 3'!N179</f>
        <v>Juin</v>
      </c>
      <c r="AB180" s="263" t="str">
        <f>'ZOOTECHINE 3'!N179</f>
        <v>Juin</v>
      </c>
      <c r="AC180" s="263" t="str">
        <f>'PHARMACOLOGIE 3'!N179</f>
        <v>Juin</v>
      </c>
      <c r="AD180" s="263" t="str">
        <f>'MICROBIOLOGIE 3'!N179</f>
        <v>Juin</v>
      </c>
      <c r="AE180" s="263" t="str">
        <f>'PARASITOLOGIE 2'!N179</f>
        <v>Juin</v>
      </c>
      <c r="AF180" s="263" t="str">
        <f>'PHYSIO-PATH 3'!N179</f>
        <v>Juin</v>
      </c>
      <c r="AG180" s="263" t="str">
        <f>SEMIOLOGIE!N179</f>
        <v>Juin</v>
      </c>
      <c r="AH180" s="263" t="str">
        <f>'ANA-PATH 2'!N179</f>
        <v>Juin</v>
      </c>
      <c r="AI180" s="267"/>
    </row>
    <row r="181" spans="1:35" s="268" customFormat="1" ht="15.75">
      <c r="A181" s="265">
        <v>174</v>
      </c>
      <c r="B181" s="419" t="s">
        <v>889</v>
      </c>
      <c r="C181" s="419" t="s">
        <v>890</v>
      </c>
      <c r="D181" s="117">
        <f>ANATOMIE3!H181</f>
        <v>14.25</v>
      </c>
      <c r="E181" s="117">
        <f>'PHYSIO-REP 3'!H180</f>
        <v>13.5</v>
      </c>
      <c r="F181" s="117">
        <f>'ZOOTECHINE 3'!H180</f>
        <v>7</v>
      </c>
      <c r="G181" s="226">
        <f>'PHARMACOLOGIE 3'!H180</f>
        <v>8.5</v>
      </c>
      <c r="H181" s="226">
        <f>'MICROBIOLOGIE 3'!H180</f>
        <v>12.75</v>
      </c>
      <c r="I181" s="226">
        <f>'PARASITOLOGIE 2'!H180</f>
        <v>8</v>
      </c>
      <c r="J181" s="226">
        <f>'PHYSIO-PATH 3'!H180</f>
        <v>10.5</v>
      </c>
      <c r="K181" s="226">
        <f>SEMIOLOGIE!H180</f>
        <v>7.25</v>
      </c>
      <c r="L181" s="117">
        <f>'ANA-PATH 2'!H180</f>
        <v>7.333333333333333</v>
      </c>
      <c r="M181" s="124">
        <f t="shared" si="24"/>
        <v>89.083333333333329</v>
      </c>
      <c r="N181" s="117">
        <f t="shared" si="25"/>
        <v>3.563333333333333</v>
      </c>
      <c r="O181" s="184" t="str">
        <f t="shared" si="19"/>
        <v>Ajournee</v>
      </c>
      <c r="P181" s="184" t="str">
        <f t="shared" si="20"/>
        <v>juin</v>
      </c>
      <c r="Q181" s="262">
        <f t="shared" si="26"/>
        <v>1</v>
      </c>
      <c r="R181" s="262">
        <f t="shared" si="26"/>
        <v>1</v>
      </c>
      <c r="S181" s="262">
        <f t="shared" si="26"/>
        <v>1</v>
      </c>
      <c r="T181" s="262">
        <f t="shared" si="26"/>
        <v>1</v>
      </c>
      <c r="U181" s="262">
        <f t="shared" si="26"/>
        <v>1</v>
      </c>
      <c r="V181" s="262">
        <f t="shared" si="21"/>
        <v>1</v>
      </c>
      <c r="W181" s="262">
        <f t="shared" si="22"/>
        <v>1</v>
      </c>
      <c r="X181" s="262">
        <f t="shared" si="22"/>
        <v>1</v>
      </c>
      <c r="Y181" s="262">
        <f t="shared" si="23"/>
        <v>1</v>
      </c>
      <c r="Z181" s="263" t="str">
        <f>ANATOMIE3!N180</f>
        <v>Juin</v>
      </c>
      <c r="AA181" s="263" t="str">
        <f>'PHYSIO-REP 3'!N180</f>
        <v>Juin</v>
      </c>
      <c r="AB181" s="263" t="str">
        <f>'ZOOTECHINE 3'!N180</f>
        <v>Juin</v>
      </c>
      <c r="AC181" s="263" t="str">
        <f>'PHARMACOLOGIE 3'!N180</f>
        <v>Juin</v>
      </c>
      <c r="AD181" s="263" t="str">
        <f>'MICROBIOLOGIE 3'!N180</f>
        <v>Juin</v>
      </c>
      <c r="AE181" s="263" t="str">
        <f>'PARASITOLOGIE 2'!N180</f>
        <v>Juin</v>
      </c>
      <c r="AF181" s="263" t="str">
        <f>'PHYSIO-PATH 3'!N180</f>
        <v>Juin</v>
      </c>
      <c r="AG181" s="263" t="str">
        <f>SEMIOLOGIE!N180</f>
        <v>Juin</v>
      </c>
      <c r="AH181" s="263" t="str">
        <f>'ANA-PATH 2'!N180</f>
        <v>Juin</v>
      </c>
      <c r="AI181" s="267"/>
    </row>
    <row r="182" spans="1:35" s="268" customFormat="1" ht="15.75">
      <c r="A182" s="265">
        <v>175</v>
      </c>
      <c r="B182" s="413" t="s">
        <v>257</v>
      </c>
      <c r="C182" s="413" t="s">
        <v>891</v>
      </c>
      <c r="D182" s="117">
        <f>ANATOMIE3!H182</f>
        <v>9.25</v>
      </c>
      <c r="E182" s="117">
        <f>'PHYSIO-REP 3'!H181</f>
        <v>15</v>
      </c>
      <c r="F182" s="117">
        <f>'ZOOTECHINE 3'!H181</f>
        <v>7</v>
      </c>
      <c r="G182" s="226">
        <f>'PHARMACOLOGIE 3'!H181</f>
        <v>7.5</v>
      </c>
      <c r="H182" s="226">
        <f>'MICROBIOLOGIE 3'!H181</f>
        <v>14.75</v>
      </c>
      <c r="I182" s="226">
        <f>'PARASITOLOGIE 2'!H181</f>
        <v>6</v>
      </c>
      <c r="J182" s="226">
        <f>'PHYSIO-PATH 3'!H181</f>
        <v>8.5</v>
      </c>
      <c r="K182" s="226">
        <f>SEMIOLOGIE!H181</f>
        <v>14.5</v>
      </c>
      <c r="L182" s="117">
        <f>'ANA-PATH 2'!H181</f>
        <v>8</v>
      </c>
      <c r="M182" s="124">
        <f t="shared" si="24"/>
        <v>90.5</v>
      </c>
      <c r="N182" s="117">
        <f t="shared" si="25"/>
        <v>3.62</v>
      </c>
      <c r="O182" s="184" t="str">
        <f t="shared" si="19"/>
        <v>Ajournee</v>
      </c>
      <c r="P182" s="184" t="str">
        <f t="shared" si="20"/>
        <v>juin</v>
      </c>
      <c r="Q182" s="262">
        <f t="shared" si="26"/>
        <v>1</v>
      </c>
      <c r="R182" s="262">
        <f t="shared" si="26"/>
        <v>0</v>
      </c>
      <c r="S182" s="262">
        <f t="shared" si="26"/>
        <v>1</v>
      </c>
      <c r="T182" s="262">
        <f t="shared" si="26"/>
        <v>1</v>
      </c>
      <c r="U182" s="262">
        <f t="shared" si="26"/>
        <v>1</v>
      </c>
      <c r="V182" s="262">
        <f t="shared" si="21"/>
        <v>1</v>
      </c>
      <c r="W182" s="262">
        <f t="shared" si="22"/>
        <v>1</v>
      </c>
      <c r="X182" s="262">
        <f t="shared" si="22"/>
        <v>1</v>
      </c>
      <c r="Y182" s="262">
        <f t="shared" si="23"/>
        <v>1</v>
      </c>
      <c r="Z182" s="263" t="str">
        <f>ANATOMIE3!N181</f>
        <v>Juin</v>
      </c>
      <c r="AA182" s="263" t="str">
        <f>'PHYSIO-REP 3'!N181</f>
        <v>Juin</v>
      </c>
      <c r="AB182" s="263" t="str">
        <f>'ZOOTECHINE 3'!N181</f>
        <v>Juin</v>
      </c>
      <c r="AC182" s="263" t="str">
        <f>'PHARMACOLOGIE 3'!N181</f>
        <v>Juin</v>
      </c>
      <c r="AD182" s="263" t="str">
        <f>'MICROBIOLOGIE 3'!N181</f>
        <v>Juin</v>
      </c>
      <c r="AE182" s="263" t="str">
        <f>'PARASITOLOGIE 2'!N181</f>
        <v>Juin</v>
      </c>
      <c r="AF182" s="263" t="str">
        <f>'PHYSIO-PATH 3'!N181</f>
        <v>Juin</v>
      </c>
      <c r="AG182" s="263" t="str">
        <f>SEMIOLOGIE!N181</f>
        <v>Juin</v>
      </c>
      <c r="AH182" s="263" t="str">
        <f>'ANA-PATH 2'!N181</f>
        <v>Juin</v>
      </c>
      <c r="AI182" s="267"/>
    </row>
    <row r="183" spans="1:35" s="268" customFormat="1" ht="15.75">
      <c r="A183" s="265">
        <v>176</v>
      </c>
      <c r="B183" s="419" t="s">
        <v>892</v>
      </c>
      <c r="C183" s="419" t="s">
        <v>533</v>
      </c>
      <c r="D183" s="117">
        <f>ANATOMIE3!H183</f>
        <v>16</v>
      </c>
      <c r="E183" s="117">
        <f>'PHYSIO-REP 3'!H182</f>
        <v>9</v>
      </c>
      <c r="F183" s="117">
        <f>'ZOOTECHINE 3'!H182</f>
        <v>6</v>
      </c>
      <c r="G183" s="226">
        <f>'PHARMACOLOGIE 3'!H182</f>
        <v>10</v>
      </c>
      <c r="H183" s="226">
        <f>'MICROBIOLOGIE 3'!H182</f>
        <v>10.5</v>
      </c>
      <c r="I183" s="226">
        <f>'PARASITOLOGIE 2'!H182</f>
        <v>8.6666666666666661</v>
      </c>
      <c r="J183" s="226">
        <f>'PHYSIO-PATH 3'!H182</f>
        <v>6</v>
      </c>
      <c r="K183" s="226">
        <f>SEMIOLOGIE!H182</f>
        <v>7.75</v>
      </c>
      <c r="L183" s="117">
        <f>'ANA-PATH 2'!H182</f>
        <v>7.666666666666667</v>
      </c>
      <c r="M183" s="124">
        <f t="shared" si="24"/>
        <v>81.583333333333329</v>
      </c>
      <c r="N183" s="117">
        <f t="shared" si="25"/>
        <v>3.2633333333333332</v>
      </c>
      <c r="O183" s="184" t="str">
        <f t="shared" si="19"/>
        <v>Ajournee</v>
      </c>
      <c r="P183" s="184" t="str">
        <f t="shared" si="20"/>
        <v>juin</v>
      </c>
      <c r="Q183" s="262">
        <f t="shared" si="26"/>
        <v>0</v>
      </c>
      <c r="R183" s="262">
        <f t="shared" si="26"/>
        <v>1</v>
      </c>
      <c r="S183" s="262">
        <f t="shared" si="26"/>
        <v>1</v>
      </c>
      <c r="T183" s="262">
        <f t="shared" si="26"/>
        <v>1</v>
      </c>
      <c r="U183" s="262">
        <f t="shared" si="26"/>
        <v>1</v>
      </c>
      <c r="V183" s="262">
        <f t="shared" si="21"/>
        <v>1</v>
      </c>
      <c r="W183" s="262">
        <f t="shared" si="22"/>
        <v>1</v>
      </c>
      <c r="X183" s="262">
        <f t="shared" si="22"/>
        <v>1</v>
      </c>
      <c r="Y183" s="262">
        <f t="shared" si="23"/>
        <v>1</v>
      </c>
      <c r="Z183" s="263" t="str">
        <f>ANATOMIE3!N182</f>
        <v>Juin</v>
      </c>
      <c r="AA183" s="263" t="str">
        <f>'PHYSIO-REP 3'!N182</f>
        <v>Juin</v>
      </c>
      <c r="AB183" s="263" t="str">
        <f>'ZOOTECHINE 3'!N182</f>
        <v>Juin</v>
      </c>
      <c r="AC183" s="263" t="str">
        <f>'PHARMACOLOGIE 3'!N182</f>
        <v>Juin</v>
      </c>
      <c r="AD183" s="263" t="str">
        <f>'MICROBIOLOGIE 3'!N182</f>
        <v>Juin</v>
      </c>
      <c r="AE183" s="263" t="str">
        <f>'PARASITOLOGIE 2'!N182</f>
        <v>Juin</v>
      </c>
      <c r="AF183" s="263" t="str">
        <f>'PHYSIO-PATH 3'!N182</f>
        <v>Juin</v>
      </c>
      <c r="AG183" s="263" t="str">
        <f>SEMIOLOGIE!N182</f>
        <v>Juin</v>
      </c>
      <c r="AH183" s="263" t="str">
        <f>'ANA-PATH 2'!N182</f>
        <v>Juin</v>
      </c>
      <c r="AI183" s="267"/>
    </row>
    <row r="184" spans="1:35" s="268" customFormat="1" ht="15.75">
      <c r="A184" s="265">
        <v>177</v>
      </c>
      <c r="B184" s="419" t="s">
        <v>258</v>
      </c>
      <c r="C184" s="419" t="s">
        <v>259</v>
      </c>
      <c r="D184" s="117">
        <f>ANATOMIE3!H184</f>
        <v>8.5</v>
      </c>
      <c r="E184" s="117">
        <f>'PHYSIO-REP 3'!H183</f>
        <v>14</v>
      </c>
      <c r="F184" s="117">
        <f>'ZOOTECHINE 3'!H183</f>
        <v>14</v>
      </c>
      <c r="G184" s="226">
        <f>'PHARMACOLOGIE 3'!H183</f>
        <v>12</v>
      </c>
      <c r="H184" s="226">
        <f>'MICROBIOLOGIE 3'!H183</f>
        <v>13.5</v>
      </c>
      <c r="I184" s="226">
        <f>'PARASITOLOGIE 2'!H183</f>
        <v>6.666666666666667</v>
      </c>
      <c r="J184" s="226">
        <f>'PHYSIO-PATH 3'!H183</f>
        <v>11</v>
      </c>
      <c r="K184" s="226">
        <f>SEMIOLOGIE!H183</f>
        <v>15</v>
      </c>
      <c r="L184" s="117">
        <f>'ANA-PATH 2'!H183</f>
        <v>10</v>
      </c>
      <c r="M184" s="124">
        <f t="shared" si="24"/>
        <v>104.66666666666667</v>
      </c>
      <c r="N184" s="117">
        <f t="shared" si="25"/>
        <v>4.1866666666666665</v>
      </c>
      <c r="O184" s="184" t="str">
        <f t="shared" si="19"/>
        <v>Ajournee</v>
      </c>
      <c r="P184" s="184" t="str">
        <f t="shared" si="20"/>
        <v>juin</v>
      </c>
      <c r="Q184" s="262">
        <f t="shared" si="26"/>
        <v>1</v>
      </c>
      <c r="R184" s="262">
        <f t="shared" si="26"/>
        <v>1</v>
      </c>
      <c r="S184" s="262">
        <f t="shared" si="26"/>
        <v>1</v>
      </c>
      <c r="T184" s="262">
        <f t="shared" si="26"/>
        <v>1</v>
      </c>
      <c r="U184" s="262">
        <f t="shared" si="26"/>
        <v>1</v>
      </c>
      <c r="V184" s="262">
        <f t="shared" si="21"/>
        <v>1</v>
      </c>
      <c r="W184" s="262">
        <f t="shared" si="22"/>
        <v>1</v>
      </c>
      <c r="X184" s="262">
        <f t="shared" si="22"/>
        <v>0</v>
      </c>
      <c r="Y184" s="262">
        <f t="shared" si="23"/>
        <v>0</v>
      </c>
      <c r="Z184" s="263" t="str">
        <f>ANATOMIE3!N183</f>
        <v>Juin</v>
      </c>
      <c r="AA184" s="263" t="str">
        <f>'PHYSIO-REP 3'!N183</f>
        <v>Juin</v>
      </c>
      <c r="AB184" s="263" t="str">
        <f>'ZOOTECHINE 3'!N183</f>
        <v>Juin</v>
      </c>
      <c r="AC184" s="263" t="str">
        <f>'PHARMACOLOGIE 3'!N183</f>
        <v>Juin</v>
      </c>
      <c r="AD184" s="263" t="str">
        <f>'MICROBIOLOGIE 3'!N183</f>
        <v>Juin</v>
      </c>
      <c r="AE184" s="263" t="str">
        <f>'PARASITOLOGIE 2'!N183</f>
        <v>Juin</v>
      </c>
      <c r="AF184" s="263" t="str">
        <f>'PHYSIO-PATH 3'!N183</f>
        <v>Juin</v>
      </c>
      <c r="AG184" s="263" t="str">
        <f>SEMIOLOGIE!N183</f>
        <v>Juin</v>
      </c>
      <c r="AH184" s="263" t="str">
        <f>'ANA-PATH 2'!N183</f>
        <v>Juin</v>
      </c>
      <c r="AI184" s="267"/>
    </row>
    <row r="185" spans="1:35" s="268" customFormat="1" ht="15.75">
      <c r="A185" s="265">
        <v>178</v>
      </c>
      <c r="B185" s="413" t="s">
        <v>260</v>
      </c>
      <c r="C185" s="413" t="s">
        <v>893</v>
      </c>
      <c r="D185" s="117">
        <f>ANATOMIE3!H185</f>
        <v>8.5</v>
      </c>
      <c r="E185" s="117">
        <f>'PHYSIO-REP 3'!H184</f>
        <v>7.5</v>
      </c>
      <c r="F185" s="117">
        <f>'ZOOTECHINE 3'!H184</f>
        <v>8</v>
      </c>
      <c r="G185" s="226">
        <f>'PHARMACOLOGIE 3'!H184</f>
        <v>34.5</v>
      </c>
      <c r="H185" s="226">
        <f>'MICROBIOLOGIE 3'!H184</f>
        <v>5.75</v>
      </c>
      <c r="I185" s="226">
        <f>'PARASITOLOGIE 2'!H184</f>
        <v>6</v>
      </c>
      <c r="J185" s="226">
        <f>'PHYSIO-PATH 3'!H184</f>
        <v>6</v>
      </c>
      <c r="K185" s="226">
        <f>SEMIOLOGIE!H184</f>
        <v>30</v>
      </c>
      <c r="L185" s="117">
        <f>'ANA-PATH 2'!H184</f>
        <v>6</v>
      </c>
      <c r="M185" s="124">
        <f t="shared" si="24"/>
        <v>112.25</v>
      </c>
      <c r="N185" s="117">
        <f t="shared" si="25"/>
        <v>4.49</v>
      </c>
      <c r="O185" s="184" t="str">
        <f t="shared" si="19"/>
        <v>Ajournee</v>
      </c>
      <c r="P185" s="184" t="str">
        <f t="shared" si="20"/>
        <v>juin</v>
      </c>
      <c r="Q185" s="262">
        <f t="shared" si="26"/>
        <v>1</v>
      </c>
      <c r="R185" s="262">
        <f t="shared" si="26"/>
        <v>1</v>
      </c>
      <c r="S185" s="262">
        <f t="shared" si="26"/>
        <v>1</v>
      </c>
      <c r="T185" s="262">
        <f t="shared" si="26"/>
        <v>0</v>
      </c>
      <c r="U185" s="262">
        <f t="shared" si="26"/>
        <v>1</v>
      </c>
      <c r="V185" s="262">
        <f t="shared" si="21"/>
        <v>1</v>
      </c>
      <c r="W185" s="262">
        <f t="shared" si="22"/>
        <v>1</v>
      </c>
      <c r="X185" s="262">
        <f t="shared" si="22"/>
        <v>0</v>
      </c>
      <c r="Y185" s="262">
        <f t="shared" si="23"/>
        <v>1</v>
      </c>
      <c r="Z185" s="263" t="str">
        <f>ANATOMIE3!N184</f>
        <v>Juin</v>
      </c>
      <c r="AA185" s="263" t="str">
        <f>'PHYSIO-REP 3'!N184</f>
        <v>Juin</v>
      </c>
      <c r="AB185" s="263" t="str">
        <f>'ZOOTECHINE 3'!N184</f>
        <v>Juin</v>
      </c>
      <c r="AC185" s="263" t="str">
        <f>'PHARMACOLOGIE 3'!N184</f>
        <v>Juin</v>
      </c>
      <c r="AD185" s="263" t="str">
        <f>'MICROBIOLOGIE 3'!N184</f>
        <v>Juin</v>
      </c>
      <c r="AE185" s="263" t="str">
        <f>'PARASITOLOGIE 2'!N184</f>
        <v>Juin</v>
      </c>
      <c r="AF185" s="263" t="str">
        <f>'PHYSIO-PATH 3'!N184</f>
        <v>Juin</v>
      </c>
      <c r="AG185" s="263" t="str">
        <f>SEMIOLOGIE!N184</f>
        <v>Juin</v>
      </c>
      <c r="AH185" s="263" t="str">
        <f>'ANA-PATH 2'!N184</f>
        <v>Juin</v>
      </c>
      <c r="AI185" s="267"/>
    </row>
    <row r="186" spans="1:35" s="268" customFormat="1" ht="15.75">
      <c r="A186" s="265">
        <v>179</v>
      </c>
      <c r="B186" s="432" t="s">
        <v>261</v>
      </c>
      <c r="C186" s="432" t="s">
        <v>172</v>
      </c>
      <c r="D186" s="117">
        <f>ANATOMIE3!H186</f>
        <v>12.5</v>
      </c>
      <c r="E186" s="117">
        <f>'PHYSIO-REP 3'!H185</f>
        <v>9.75</v>
      </c>
      <c r="F186" s="117">
        <f>'ZOOTECHINE 3'!H185</f>
        <v>8.25</v>
      </c>
      <c r="G186" s="226">
        <f>'PHARMACOLOGIE 3'!H185</f>
        <v>8</v>
      </c>
      <c r="H186" s="226">
        <f>'MICROBIOLOGIE 3'!H185</f>
        <v>8.25</v>
      </c>
      <c r="I186" s="226">
        <f>'PARASITOLOGIE 2'!H185</f>
        <v>7.333333333333333</v>
      </c>
      <c r="J186" s="226">
        <f>'PHYSIO-PATH 3'!H185</f>
        <v>7.5</v>
      </c>
      <c r="K186" s="226">
        <f>SEMIOLOGIE!H185</f>
        <v>14.75</v>
      </c>
      <c r="L186" s="117">
        <f>'ANA-PATH 2'!H185</f>
        <v>5.333333333333333</v>
      </c>
      <c r="M186" s="124">
        <f t="shared" si="24"/>
        <v>81.666666666666671</v>
      </c>
      <c r="N186" s="117">
        <f t="shared" si="25"/>
        <v>3.2666666666666671</v>
      </c>
      <c r="O186" s="184" t="str">
        <f t="shared" si="19"/>
        <v>Ajournee</v>
      </c>
      <c r="P186" s="184" t="str">
        <f t="shared" si="20"/>
        <v>juin</v>
      </c>
      <c r="Q186" s="262">
        <f t="shared" si="26"/>
        <v>1</v>
      </c>
      <c r="R186" s="262">
        <f t="shared" si="26"/>
        <v>1</v>
      </c>
      <c r="S186" s="262">
        <f t="shared" si="26"/>
        <v>1</v>
      </c>
      <c r="T186" s="262">
        <f t="shared" si="26"/>
        <v>1</v>
      </c>
      <c r="U186" s="262">
        <f t="shared" si="26"/>
        <v>1</v>
      </c>
      <c r="V186" s="262">
        <f t="shared" si="21"/>
        <v>1</v>
      </c>
      <c r="W186" s="262">
        <f t="shared" si="22"/>
        <v>1</v>
      </c>
      <c r="X186" s="262">
        <f t="shared" si="22"/>
        <v>1</v>
      </c>
      <c r="Y186" s="262">
        <f t="shared" si="23"/>
        <v>1</v>
      </c>
      <c r="Z186" s="263" t="str">
        <f>ANATOMIE3!N185</f>
        <v>Juin</v>
      </c>
      <c r="AA186" s="263" t="str">
        <f>'PHYSIO-REP 3'!N185</f>
        <v>Juin</v>
      </c>
      <c r="AB186" s="263" t="str">
        <f>'ZOOTECHINE 3'!N185</f>
        <v>Juin</v>
      </c>
      <c r="AC186" s="263" t="str">
        <f>'PHARMACOLOGIE 3'!N185</f>
        <v>Juin</v>
      </c>
      <c r="AD186" s="263" t="str">
        <f>'MICROBIOLOGIE 3'!N185</f>
        <v>Juin</v>
      </c>
      <c r="AE186" s="263" t="str">
        <f>'PARASITOLOGIE 2'!N185</f>
        <v>Juin</v>
      </c>
      <c r="AF186" s="263" t="str">
        <f>'PHYSIO-PATH 3'!N185</f>
        <v>Juin</v>
      </c>
      <c r="AG186" s="263" t="str">
        <f>SEMIOLOGIE!N185</f>
        <v>Juin</v>
      </c>
      <c r="AH186" s="263" t="str">
        <f>'ANA-PATH 2'!N185</f>
        <v>Juin</v>
      </c>
      <c r="AI186" s="267"/>
    </row>
    <row r="187" spans="1:35" s="268" customFormat="1" ht="15.75">
      <c r="A187" s="265">
        <v>180</v>
      </c>
      <c r="B187" s="413" t="s">
        <v>262</v>
      </c>
      <c r="C187" s="413" t="s">
        <v>263</v>
      </c>
      <c r="D187" s="117">
        <f>ANATOMIE3!H187</f>
        <v>12</v>
      </c>
      <c r="E187" s="117">
        <f>'PHYSIO-REP 3'!H186</f>
        <v>9</v>
      </c>
      <c r="F187" s="117">
        <f>'ZOOTECHINE 3'!H186</f>
        <v>11</v>
      </c>
      <c r="G187" s="226">
        <f>'PHARMACOLOGIE 3'!H186</f>
        <v>7.5</v>
      </c>
      <c r="H187" s="226">
        <f>'MICROBIOLOGIE 3'!H186</f>
        <v>8.25</v>
      </c>
      <c r="I187" s="226">
        <f>'PARASITOLOGIE 2'!H186</f>
        <v>10</v>
      </c>
      <c r="J187" s="226">
        <f>'PHYSIO-PATH 3'!H186</f>
        <v>6</v>
      </c>
      <c r="K187" s="226">
        <f>SEMIOLOGIE!H186</f>
        <v>8.25</v>
      </c>
      <c r="L187" s="117">
        <f>'ANA-PATH 2'!H186</f>
        <v>4.666666666666667</v>
      </c>
      <c r="M187" s="124">
        <f t="shared" si="24"/>
        <v>76.666666666666671</v>
      </c>
      <c r="N187" s="117">
        <f t="shared" si="25"/>
        <v>3.0666666666666669</v>
      </c>
      <c r="O187" s="184" t="str">
        <f t="shared" si="19"/>
        <v>Ajournee</v>
      </c>
      <c r="P187" s="184" t="str">
        <f t="shared" si="20"/>
        <v>juin</v>
      </c>
      <c r="Q187" s="262">
        <f t="shared" si="26"/>
        <v>1</v>
      </c>
      <c r="R187" s="262">
        <f t="shared" si="26"/>
        <v>1</v>
      </c>
      <c r="S187" s="262">
        <f t="shared" si="26"/>
        <v>1</v>
      </c>
      <c r="T187" s="262">
        <f t="shared" si="26"/>
        <v>1</v>
      </c>
      <c r="U187" s="262">
        <f t="shared" si="26"/>
        <v>1</v>
      </c>
      <c r="V187" s="262">
        <f t="shared" si="21"/>
        <v>0</v>
      </c>
      <c r="W187" s="262">
        <f t="shared" si="22"/>
        <v>1</v>
      </c>
      <c r="X187" s="262">
        <f t="shared" si="22"/>
        <v>1</v>
      </c>
      <c r="Y187" s="262">
        <f t="shared" si="23"/>
        <v>1</v>
      </c>
      <c r="Z187" s="263" t="str">
        <f>ANATOMIE3!N186</f>
        <v>Juin</v>
      </c>
      <c r="AA187" s="263" t="str">
        <f>'PHYSIO-REP 3'!N186</f>
        <v>Juin</v>
      </c>
      <c r="AB187" s="263" t="str">
        <f>'ZOOTECHINE 3'!N186</f>
        <v>Juin</v>
      </c>
      <c r="AC187" s="263" t="str">
        <f>'PHARMACOLOGIE 3'!N186</f>
        <v>Juin</v>
      </c>
      <c r="AD187" s="263" t="str">
        <f>'MICROBIOLOGIE 3'!N186</f>
        <v>Juin</v>
      </c>
      <c r="AE187" s="263" t="str">
        <f>'PARASITOLOGIE 2'!N186</f>
        <v>Juin</v>
      </c>
      <c r="AF187" s="263" t="str">
        <f>'PHYSIO-PATH 3'!N186</f>
        <v>Juin</v>
      </c>
      <c r="AG187" s="263" t="str">
        <f>SEMIOLOGIE!N186</f>
        <v>Juin</v>
      </c>
      <c r="AH187" s="263" t="str">
        <f>'ANA-PATH 2'!N186</f>
        <v>Juin</v>
      </c>
      <c r="AI187" s="267"/>
    </row>
    <row r="188" spans="1:35" s="268" customFormat="1" ht="15.75">
      <c r="A188" s="265">
        <v>181</v>
      </c>
      <c r="B188" s="413" t="s">
        <v>264</v>
      </c>
      <c r="C188" s="413" t="s">
        <v>894</v>
      </c>
      <c r="D188" s="117">
        <f>ANATOMIE3!H188</f>
        <v>3.25</v>
      </c>
      <c r="E188" s="117">
        <f>'PHYSIO-REP 3'!H187</f>
        <v>10.75</v>
      </c>
      <c r="F188" s="117">
        <f>'ZOOTECHINE 3'!H187</f>
        <v>11.5</v>
      </c>
      <c r="G188" s="226">
        <f>'PHARMACOLOGIE 3'!H187</f>
        <v>7</v>
      </c>
      <c r="H188" s="226">
        <f>'MICROBIOLOGIE 3'!H187</f>
        <v>7.5</v>
      </c>
      <c r="I188" s="226">
        <f>'PARASITOLOGIE 2'!H187</f>
        <v>8</v>
      </c>
      <c r="J188" s="226">
        <f>'PHYSIO-PATH 3'!H187</f>
        <v>14.5</v>
      </c>
      <c r="K188" s="226">
        <f>SEMIOLOGIE!H187</f>
        <v>9.25</v>
      </c>
      <c r="L188" s="117">
        <f>'ANA-PATH 2'!H187</f>
        <v>7.333333333333333</v>
      </c>
      <c r="M188" s="124">
        <f t="shared" si="24"/>
        <v>79.083333333333329</v>
      </c>
      <c r="N188" s="117">
        <f t="shared" si="25"/>
        <v>3.1633333333333331</v>
      </c>
      <c r="O188" s="184" t="str">
        <f t="shared" si="19"/>
        <v>Ajournee</v>
      </c>
      <c r="P188" s="184" t="str">
        <f t="shared" si="20"/>
        <v>juin</v>
      </c>
      <c r="Q188" s="262">
        <f t="shared" si="26"/>
        <v>1</v>
      </c>
      <c r="R188" s="262">
        <f t="shared" si="26"/>
        <v>1</v>
      </c>
      <c r="S188" s="262">
        <f t="shared" si="26"/>
        <v>1</v>
      </c>
      <c r="T188" s="262">
        <f t="shared" si="26"/>
        <v>1</v>
      </c>
      <c r="U188" s="262">
        <f t="shared" si="26"/>
        <v>1</v>
      </c>
      <c r="V188" s="262">
        <f t="shared" si="21"/>
        <v>1</v>
      </c>
      <c r="W188" s="262">
        <f t="shared" si="22"/>
        <v>1</v>
      </c>
      <c r="X188" s="262">
        <f t="shared" si="22"/>
        <v>1</v>
      </c>
      <c r="Y188" s="262">
        <f t="shared" si="23"/>
        <v>1</v>
      </c>
      <c r="Z188" s="263" t="str">
        <f>ANATOMIE3!N187</f>
        <v>Juin</v>
      </c>
      <c r="AA188" s="263" t="str">
        <f>'PHYSIO-REP 3'!N187</f>
        <v>Juin</v>
      </c>
      <c r="AB188" s="263" t="str">
        <f>'ZOOTECHINE 3'!N187</f>
        <v>Juin</v>
      </c>
      <c r="AC188" s="263" t="str">
        <f>'PHARMACOLOGIE 3'!N187</f>
        <v>Juin</v>
      </c>
      <c r="AD188" s="263" t="str">
        <f>'MICROBIOLOGIE 3'!N187</f>
        <v>Juin</v>
      </c>
      <c r="AE188" s="263" t="str">
        <f>'PARASITOLOGIE 2'!N187</f>
        <v>Juin</v>
      </c>
      <c r="AF188" s="263" t="str">
        <f>'PHYSIO-PATH 3'!N187</f>
        <v>Juin</v>
      </c>
      <c r="AG188" s="263" t="str">
        <f>SEMIOLOGIE!N187</f>
        <v>Juin</v>
      </c>
      <c r="AH188" s="263" t="str">
        <f>'ANA-PATH 2'!N187</f>
        <v>Juin</v>
      </c>
      <c r="AI188" s="267"/>
    </row>
    <row r="189" spans="1:35" s="268" customFormat="1" ht="30">
      <c r="A189" s="265">
        <v>182</v>
      </c>
      <c r="B189" s="413" t="s">
        <v>265</v>
      </c>
      <c r="C189" s="413" t="s">
        <v>895</v>
      </c>
      <c r="D189" s="117">
        <f>ANATOMIE3!H189</f>
        <v>9.75</v>
      </c>
      <c r="E189" s="117">
        <f>'PHYSIO-REP 3'!H188</f>
        <v>6</v>
      </c>
      <c r="F189" s="117">
        <f>'ZOOTECHINE 3'!H188</f>
        <v>8.5</v>
      </c>
      <c r="G189" s="226">
        <f>'PHARMACOLOGIE 3'!H188</f>
        <v>5.5</v>
      </c>
      <c r="H189" s="226">
        <f>'MICROBIOLOGIE 3'!H188</f>
        <v>8.5</v>
      </c>
      <c r="I189" s="226">
        <f>'PARASITOLOGIE 2'!H188</f>
        <v>3.3333333333333335</v>
      </c>
      <c r="J189" s="226">
        <f>'PHYSIO-PATH 3'!H188</f>
        <v>0</v>
      </c>
      <c r="K189" s="226">
        <f>SEMIOLOGIE!H188</f>
        <v>7</v>
      </c>
      <c r="L189" s="117">
        <f>'ANA-PATH 2'!H188</f>
        <v>2.6666666666666665</v>
      </c>
      <c r="M189" s="124">
        <f t="shared" si="24"/>
        <v>51.25</v>
      </c>
      <c r="N189" s="117">
        <f t="shared" si="25"/>
        <v>2.0499999999999998</v>
      </c>
      <c r="O189" s="184" t="str">
        <f t="shared" si="19"/>
        <v>Ajournee</v>
      </c>
      <c r="P189" s="184" t="str">
        <f t="shared" si="20"/>
        <v>juin</v>
      </c>
      <c r="Q189" s="262">
        <f t="shared" si="26"/>
        <v>1</v>
      </c>
      <c r="R189" s="262">
        <f t="shared" si="26"/>
        <v>1</v>
      </c>
      <c r="S189" s="262">
        <f t="shared" si="26"/>
        <v>1</v>
      </c>
      <c r="T189" s="262">
        <f t="shared" si="26"/>
        <v>1</v>
      </c>
      <c r="U189" s="262">
        <f t="shared" si="26"/>
        <v>1</v>
      </c>
      <c r="V189" s="262">
        <f t="shared" si="21"/>
        <v>1</v>
      </c>
      <c r="W189" s="262">
        <f t="shared" si="22"/>
        <v>1</v>
      </c>
      <c r="X189" s="262">
        <f t="shared" si="22"/>
        <v>1</v>
      </c>
      <c r="Y189" s="262">
        <f t="shared" si="23"/>
        <v>1</v>
      </c>
      <c r="Z189" s="263" t="str">
        <f>ANATOMIE3!N188</f>
        <v>Juin</v>
      </c>
      <c r="AA189" s="263" t="str">
        <f>'PHYSIO-REP 3'!N188</f>
        <v>Juin</v>
      </c>
      <c r="AB189" s="263" t="str">
        <f>'ZOOTECHINE 3'!N188</f>
        <v>Juin</v>
      </c>
      <c r="AC189" s="263" t="str">
        <f>'PHARMACOLOGIE 3'!N188</f>
        <v>Juin</v>
      </c>
      <c r="AD189" s="263" t="str">
        <f>'MICROBIOLOGIE 3'!N188</f>
        <v>Juin</v>
      </c>
      <c r="AE189" s="263" t="str">
        <f>'PARASITOLOGIE 2'!N188</f>
        <v>Juin</v>
      </c>
      <c r="AF189" s="263" t="str">
        <f>'PHYSIO-PATH 3'!N188</f>
        <v>Juin</v>
      </c>
      <c r="AG189" s="263" t="str">
        <f>SEMIOLOGIE!N188</f>
        <v>Juin</v>
      </c>
      <c r="AH189" s="263" t="str">
        <f>'ANA-PATH 2'!N188</f>
        <v>Juin</v>
      </c>
      <c r="AI189" s="267"/>
    </row>
    <row r="190" spans="1:35" s="268" customFormat="1" ht="15.75">
      <c r="A190" s="265">
        <v>183</v>
      </c>
      <c r="B190" s="413" t="s">
        <v>896</v>
      </c>
      <c r="C190" s="413" t="s">
        <v>897</v>
      </c>
      <c r="D190" s="117">
        <f>ANATOMIE3!H190</f>
        <v>7.25</v>
      </c>
      <c r="E190" s="117">
        <f>'PHYSIO-REP 3'!H189</f>
        <v>12</v>
      </c>
      <c r="F190" s="117">
        <f>'ZOOTECHINE 3'!H189</f>
        <v>8.5</v>
      </c>
      <c r="G190" s="226">
        <f>'PHARMACOLOGIE 3'!H189</f>
        <v>6</v>
      </c>
      <c r="H190" s="226">
        <f>'MICROBIOLOGIE 3'!H189</f>
        <v>8.5</v>
      </c>
      <c r="I190" s="226">
        <f>'PARASITOLOGIE 2'!H189</f>
        <v>7.333333333333333</v>
      </c>
      <c r="J190" s="226">
        <f>'PHYSIO-PATH 3'!H189</f>
        <v>11</v>
      </c>
      <c r="K190" s="226">
        <f>SEMIOLOGIE!H189</f>
        <v>11.25</v>
      </c>
      <c r="L190" s="117">
        <f>'ANA-PATH 2'!H189</f>
        <v>2.6666666666666665</v>
      </c>
      <c r="M190" s="124">
        <f t="shared" si="24"/>
        <v>74.500000000000014</v>
      </c>
      <c r="N190" s="117">
        <f t="shared" si="25"/>
        <v>2.9800000000000004</v>
      </c>
      <c r="O190" s="184" t="str">
        <f t="shared" si="19"/>
        <v>Ajournee</v>
      </c>
      <c r="P190" s="184" t="str">
        <f t="shared" si="20"/>
        <v>juin</v>
      </c>
      <c r="Q190" s="262">
        <f t="shared" si="26"/>
        <v>1</v>
      </c>
      <c r="R190" s="262">
        <f t="shared" si="26"/>
        <v>1</v>
      </c>
      <c r="S190" s="262">
        <f t="shared" si="26"/>
        <v>1</v>
      </c>
      <c r="T190" s="262">
        <f t="shared" si="26"/>
        <v>1</v>
      </c>
      <c r="U190" s="262">
        <f t="shared" si="26"/>
        <v>1</v>
      </c>
      <c r="V190" s="262">
        <f t="shared" si="21"/>
        <v>1</v>
      </c>
      <c r="W190" s="262">
        <f t="shared" si="22"/>
        <v>1</v>
      </c>
      <c r="X190" s="262">
        <f t="shared" si="22"/>
        <v>1</v>
      </c>
      <c r="Y190" s="262">
        <f t="shared" si="23"/>
        <v>1</v>
      </c>
      <c r="Z190" s="263" t="str">
        <f>ANATOMIE3!N189</f>
        <v>Juin</v>
      </c>
      <c r="AA190" s="263" t="str">
        <f>'PHYSIO-REP 3'!N189</f>
        <v>Juin</v>
      </c>
      <c r="AB190" s="263" t="str">
        <f>'ZOOTECHINE 3'!N189</f>
        <v>Juin</v>
      </c>
      <c r="AC190" s="263" t="str">
        <f>'PHARMACOLOGIE 3'!N189</f>
        <v>Juin</v>
      </c>
      <c r="AD190" s="263" t="str">
        <f>'MICROBIOLOGIE 3'!N189</f>
        <v>Juin</v>
      </c>
      <c r="AE190" s="263" t="str">
        <f>'PARASITOLOGIE 2'!N189</f>
        <v>Juin</v>
      </c>
      <c r="AF190" s="263" t="str">
        <f>'PHYSIO-PATH 3'!N189</f>
        <v>Juin</v>
      </c>
      <c r="AG190" s="263" t="str">
        <f>SEMIOLOGIE!N189</f>
        <v>Juin</v>
      </c>
      <c r="AH190" s="263" t="str">
        <f>'ANA-PATH 2'!N189</f>
        <v>Juin</v>
      </c>
      <c r="AI190" s="267"/>
    </row>
    <row r="191" spans="1:35" s="268" customFormat="1" ht="15.75">
      <c r="A191" s="265">
        <v>184</v>
      </c>
      <c r="B191" s="413" t="s">
        <v>266</v>
      </c>
      <c r="C191" s="413" t="s">
        <v>136</v>
      </c>
      <c r="D191" s="117">
        <f>ANATOMIE3!H191</f>
        <v>12.5</v>
      </c>
      <c r="E191" s="117">
        <f>'PHYSIO-REP 3'!H190</f>
        <v>8.75</v>
      </c>
      <c r="F191" s="117">
        <f>'ZOOTECHINE 3'!H190</f>
        <v>8</v>
      </c>
      <c r="G191" s="226">
        <f>'PHARMACOLOGIE 3'!H190</f>
        <v>2</v>
      </c>
      <c r="H191" s="226">
        <f>'MICROBIOLOGIE 3'!H190</f>
        <v>9</v>
      </c>
      <c r="I191" s="226">
        <f>'PARASITOLOGIE 2'!H190</f>
        <v>5.333333333333333</v>
      </c>
      <c r="J191" s="226">
        <f>'PHYSIO-PATH 3'!H190</f>
        <v>6</v>
      </c>
      <c r="K191" s="226">
        <f>SEMIOLOGIE!H190</f>
        <v>6.5</v>
      </c>
      <c r="L191" s="117">
        <f>'ANA-PATH 2'!H190</f>
        <v>6.666666666666667</v>
      </c>
      <c r="M191" s="124">
        <f t="shared" si="24"/>
        <v>64.75</v>
      </c>
      <c r="N191" s="117">
        <f t="shared" si="25"/>
        <v>2.59</v>
      </c>
      <c r="O191" s="184" t="str">
        <f t="shared" si="19"/>
        <v>Ajournee</v>
      </c>
      <c r="P191" s="184" t="str">
        <f t="shared" si="20"/>
        <v>juin</v>
      </c>
      <c r="Q191" s="262">
        <f t="shared" si="26"/>
        <v>1</v>
      </c>
      <c r="R191" s="262">
        <f t="shared" si="26"/>
        <v>1</v>
      </c>
      <c r="S191" s="262">
        <f t="shared" si="26"/>
        <v>1</v>
      </c>
      <c r="T191" s="262">
        <f t="shared" si="26"/>
        <v>1</v>
      </c>
      <c r="U191" s="262">
        <f t="shared" si="26"/>
        <v>1</v>
      </c>
      <c r="V191" s="262">
        <f t="shared" si="21"/>
        <v>1</v>
      </c>
      <c r="W191" s="262">
        <f t="shared" si="22"/>
        <v>1</v>
      </c>
      <c r="X191" s="262">
        <f t="shared" si="22"/>
        <v>1</v>
      </c>
      <c r="Y191" s="262">
        <f t="shared" si="23"/>
        <v>1</v>
      </c>
      <c r="Z191" s="263" t="str">
        <f>ANATOMIE3!N190</f>
        <v>Juin</v>
      </c>
      <c r="AA191" s="263" t="str">
        <f>'PHYSIO-REP 3'!N190</f>
        <v>Juin</v>
      </c>
      <c r="AB191" s="263" t="str">
        <f>'ZOOTECHINE 3'!N190</f>
        <v>Juin</v>
      </c>
      <c r="AC191" s="263" t="str">
        <f>'PHARMACOLOGIE 3'!N190</f>
        <v>Juin</v>
      </c>
      <c r="AD191" s="263" t="str">
        <f>'MICROBIOLOGIE 3'!N190</f>
        <v>Juin</v>
      </c>
      <c r="AE191" s="263" t="str">
        <f>'PARASITOLOGIE 2'!N190</f>
        <v>Juin</v>
      </c>
      <c r="AF191" s="263" t="str">
        <f>'PHYSIO-PATH 3'!N190</f>
        <v>Juin</v>
      </c>
      <c r="AG191" s="263" t="str">
        <f>SEMIOLOGIE!N190</f>
        <v>Juin</v>
      </c>
      <c r="AH191" s="263" t="str">
        <f>'ANA-PATH 2'!N190</f>
        <v>Juin</v>
      </c>
      <c r="AI191" s="267"/>
    </row>
    <row r="192" spans="1:35" s="268" customFormat="1" ht="15.75">
      <c r="A192" s="265">
        <v>185</v>
      </c>
      <c r="B192" s="425" t="s">
        <v>898</v>
      </c>
      <c r="C192" s="425" t="s">
        <v>267</v>
      </c>
      <c r="D192" s="117">
        <f>ANATOMIE3!H192</f>
        <v>13.75</v>
      </c>
      <c r="E192" s="117">
        <f>'PHYSIO-REP 3'!H191</f>
        <v>11.25</v>
      </c>
      <c r="F192" s="117">
        <f>'ZOOTECHINE 3'!H191</f>
        <v>8.5</v>
      </c>
      <c r="G192" s="226">
        <f>'PHARMACOLOGIE 3'!H191</f>
        <v>6.75</v>
      </c>
      <c r="H192" s="226">
        <f>'MICROBIOLOGIE 3'!H191</f>
        <v>13.5</v>
      </c>
      <c r="I192" s="226">
        <f>'PARASITOLOGIE 2'!H191</f>
        <v>4.666666666666667</v>
      </c>
      <c r="J192" s="226">
        <f>'PHYSIO-PATH 3'!H191</f>
        <v>8</v>
      </c>
      <c r="K192" s="226">
        <f>SEMIOLOGIE!H191</f>
        <v>9</v>
      </c>
      <c r="L192" s="117">
        <f>'ANA-PATH 2'!H191</f>
        <v>5.333333333333333</v>
      </c>
      <c r="M192" s="124">
        <f t="shared" si="24"/>
        <v>80.749999999999986</v>
      </c>
      <c r="N192" s="117">
        <f t="shared" si="25"/>
        <v>3.2299999999999995</v>
      </c>
      <c r="O192" s="184" t="str">
        <f t="shared" si="19"/>
        <v>Ajournee</v>
      </c>
      <c r="P192" s="184" t="str">
        <f t="shared" si="20"/>
        <v>juin</v>
      </c>
      <c r="Q192" s="262">
        <f t="shared" si="26"/>
        <v>1</v>
      </c>
      <c r="R192" s="262">
        <f t="shared" si="26"/>
        <v>1</v>
      </c>
      <c r="S192" s="262">
        <f t="shared" si="26"/>
        <v>1</v>
      </c>
      <c r="T192" s="262">
        <f t="shared" si="26"/>
        <v>1</v>
      </c>
      <c r="U192" s="262">
        <f t="shared" si="26"/>
        <v>1</v>
      </c>
      <c r="V192" s="262">
        <f t="shared" si="21"/>
        <v>1</v>
      </c>
      <c r="W192" s="262">
        <f t="shared" si="22"/>
        <v>1</v>
      </c>
      <c r="X192" s="262">
        <f t="shared" si="22"/>
        <v>1</v>
      </c>
      <c r="Y192" s="262">
        <f t="shared" si="23"/>
        <v>1</v>
      </c>
      <c r="Z192" s="263" t="str">
        <f>ANATOMIE3!N191</f>
        <v>Juin</v>
      </c>
      <c r="AA192" s="263" t="str">
        <f>'PHYSIO-REP 3'!N191</f>
        <v>Juin</v>
      </c>
      <c r="AB192" s="263" t="str">
        <f>'ZOOTECHINE 3'!N191</f>
        <v>Juin</v>
      </c>
      <c r="AC192" s="263" t="str">
        <f>'PHARMACOLOGIE 3'!N191</f>
        <v>Juin</v>
      </c>
      <c r="AD192" s="263" t="str">
        <f>'MICROBIOLOGIE 3'!N191</f>
        <v>Juin</v>
      </c>
      <c r="AE192" s="263" t="str">
        <f>'PARASITOLOGIE 2'!N191</f>
        <v>Juin</v>
      </c>
      <c r="AF192" s="263" t="str">
        <f>'PHYSIO-PATH 3'!N191</f>
        <v>Juin</v>
      </c>
      <c r="AG192" s="263" t="str">
        <f>SEMIOLOGIE!N191</f>
        <v>Juin</v>
      </c>
      <c r="AH192" s="263" t="str">
        <f>'ANA-PATH 2'!N191</f>
        <v>Juin</v>
      </c>
      <c r="AI192" s="267"/>
    </row>
    <row r="193" spans="1:35" s="268" customFormat="1" ht="15.75">
      <c r="A193" s="265">
        <v>186</v>
      </c>
      <c r="B193" s="413" t="s">
        <v>268</v>
      </c>
      <c r="C193" s="413" t="s">
        <v>95</v>
      </c>
      <c r="D193" s="117">
        <f>ANATOMIE3!H193</f>
        <v>11</v>
      </c>
      <c r="E193" s="117">
        <f>'PHYSIO-REP 3'!H192</f>
        <v>10.5</v>
      </c>
      <c r="F193" s="117">
        <f>'ZOOTECHINE 3'!H192</f>
        <v>6</v>
      </c>
      <c r="G193" s="226">
        <f>'PHARMACOLOGIE 3'!H192</f>
        <v>7</v>
      </c>
      <c r="H193" s="226">
        <f>'MICROBIOLOGIE 3'!H192</f>
        <v>8.75</v>
      </c>
      <c r="I193" s="226">
        <f>'PARASITOLOGIE 2'!H192</f>
        <v>10</v>
      </c>
      <c r="J193" s="226">
        <f>'PHYSIO-PATH 3'!H192</f>
        <v>6</v>
      </c>
      <c r="K193" s="226">
        <f>SEMIOLOGIE!H192</f>
        <v>12</v>
      </c>
      <c r="L193" s="117">
        <f>'ANA-PATH 2'!H192</f>
        <v>7.666666666666667</v>
      </c>
      <c r="M193" s="124">
        <f t="shared" si="24"/>
        <v>78.916666666666671</v>
      </c>
      <c r="N193" s="117">
        <f t="shared" si="25"/>
        <v>3.1566666666666667</v>
      </c>
      <c r="O193" s="184" t="str">
        <f t="shared" si="19"/>
        <v>Ajournee</v>
      </c>
      <c r="P193" s="184" t="str">
        <f t="shared" si="20"/>
        <v>juin</v>
      </c>
      <c r="Q193" s="262">
        <f t="shared" si="26"/>
        <v>1</v>
      </c>
      <c r="R193" s="262">
        <f t="shared" si="26"/>
        <v>1</v>
      </c>
      <c r="S193" s="262">
        <f t="shared" si="26"/>
        <v>1</v>
      </c>
      <c r="T193" s="262">
        <f t="shared" si="26"/>
        <v>1</v>
      </c>
      <c r="U193" s="262">
        <f t="shared" si="26"/>
        <v>1</v>
      </c>
      <c r="V193" s="262">
        <f t="shared" si="21"/>
        <v>0</v>
      </c>
      <c r="W193" s="262">
        <f t="shared" si="22"/>
        <v>1</v>
      </c>
      <c r="X193" s="262">
        <f t="shared" si="22"/>
        <v>1</v>
      </c>
      <c r="Y193" s="262">
        <f t="shared" si="23"/>
        <v>1</v>
      </c>
      <c r="Z193" s="263" t="str">
        <f>ANATOMIE3!N192</f>
        <v>Juin</v>
      </c>
      <c r="AA193" s="263" t="str">
        <f>'PHYSIO-REP 3'!N192</f>
        <v>Juin</v>
      </c>
      <c r="AB193" s="263" t="str">
        <f>'ZOOTECHINE 3'!N192</f>
        <v>Juin</v>
      </c>
      <c r="AC193" s="263" t="str">
        <f>'PHARMACOLOGIE 3'!N192</f>
        <v>Juin</v>
      </c>
      <c r="AD193" s="263" t="str">
        <f>'MICROBIOLOGIE 3'!N192</f>
        <v>Juin</v>
      </c>
      <c r="AE193" s="263" t="str">
        <f>'PARASITOLOGIE 2'!N192</f>
        <v>Juin</v>
      </c>
      <c r="AF193" s="263" t="str">
        <f>'PHYSIO-PATH 3'!N192</f>
        <v>Juin</v>
      </c>
      <c r="AG193" s="263" t="str">
        <f>SEMIOLOGIE!N192</f>
        <v>Juin</v>
      </c>
      <c r="AH193" s="263" t="str">
        <f>'ANA-PATH 2'!N192</f>
        <v>Juin</v>
      </c>
      <c r="AI193" s="267"/>
    </row>
    <row r="194" spans="1:35" s="268" customFormat="1" ht="15.75">
      <c r="A194" s="265">
        <v>187</v>
      </c>
      <c r="B194" s="419" t="s">
        <v>899</v>
      </c>
      <c r="C194" s="419" t="s">
        <v>900</v>
      </c>
      <c r="D194" s="117">
        <f>ANATOMIE3!H194</f>
        <v>12.5</v>
      </c>
      <c r="E194" s="117">
        <f>'PHYSIO-REP 3'!H193</f>
        <v>8.75</v>
      </c>
      <c r="F194" s="117">
        <f>'ZOOTECHINE 3'!H193</f>
        <v>9</v>
      </c>
      <c r="G194" s="226">
        <f>'PHARMACOLOGIE 3'!H193</f>
        <v>10</v>
      </c>
      <c r="H194" s="226">
        <f>'MICROBIOLOGIE 3'!H193</f>
        <v>12.5</v>
      </c>
      <c r="I194" s="226">
        <f>'PARASITOLOGIE 2'!H193</f>
        <v>6.666666666666667</v>
      </c>
      <c r="J194" s="226">
        <f>'PHYSIO-PATH 3'!H193</f>
        <v>9</v>
      </c>
      <c r="K194" s="226">
        <f>SEMIOLOGIE!H193</f>
        <v>15.5</v>
      </c>
      <c r="L194" s="117">
        <f>'ANA-PATH 2'!H193</f>
        <v>6.666666666666667</v>
      </c>
      <c r="M194" s="124">
        <f t="shared" si="24"/>
        <v>90.583333333333329</v>
      </c>
      <c r="N194" s="117">
        <f t="shared" si="25"/>
        <v>3.6233333333333331</v>
      </c>
      <c r="O194" s="184" t="str">
        <f t="shared" si="19"/>
        <v>Ajournee</v>
      </c>
      <c r="P194" s="184" t="str">
        <f t="shared" si="20"/>
        <v>juin</v>
      </c>
      <c r="Q194" s="262">
        <f t="shared" si="26"/>
        <v>1</v>
      </c>
      <c r="R194" s="262">
        <f t="shared" si="26"/>
        <v>1</v>
      </c>
      <c r="S194" s="262">
        <f t="shared" si="26"/>
        <v>1</v>
      </c>
      <c r="T194" s="262">
        <f t="shared" si="26"/>
        <v>1</v>
      </c>
      <c r="U194" s="262">
        <f t="shared" si="26"/>
        <v>1</v>
      </c>
      <c r="V194" s="262">
        <f t="shared" si="21"/>
        <v>1</v>
      </c>
      <c r="W194" s="262">
        <f t="shared" si="22"/>
        <v>1</v>
      </c>
      <c r="X194" s="262">
        <f t="shared" si="22"/>
        <v>0</v>
      </c>
      <c r="Y194" s="262">
        <f t="shared" si="23"/>
        <v>1</v>
      </c>
      <c r="Z194" s="263" t="str">
        <f>ANATOMIE3!N193</f>
        <v>Juin</v>
      </c>
      <c r="AA194" s="263" t="str">
        <f>'PHYSIO-REP 3'!N193</f>
        <v>Juin</v>
      </c>
      <c r="AB194" s="263" t="str">
        <f>'ZOOTECHINE 3'!N193</f>
        <v>Juin</v>
      </c>
      <c r="AC194" s="263" t="str">
        <f>'PHARMACOLOGIE 3'!N193</f>
        <v>Juin</v>
      </c>
      <c r="AD194" s="263" t="str">
        <f>'MICROBIOLOGIE 3'!N193</f>
        <v>Juin</v>
      </c>
      <c r="AE194" s="263" t="str">
        <f>'PARASITOLOGIE 2'!N193</f>
        <v>Juin</v>
      </c>
      <c r="AF194" s="263" t="str">
        <f>'PHYSIO-PATH 3'!N193</f>
        <v>Juin</v>
      </c>
      <c r="AG194" s="263" t="str">
        <f>SEMIOLOGIE!N193</f>
        <v>Juin</v>
      </c>
      <c r="AH194" s="263" t="str">
        <f>'ANA-PATH 2'!N193</f>
        <v>Juin</v>
      </c>
      <c r="AI194" s="267"/>
    </row>
    <row r="195" spans="1:35" s="268" customFormat="1" ht="15.75">
      <c r="A195" s="265">
        <v>188</v>
      </c>
      <c r="B195" s="413" t="s">
        <v>269</v>
      </c>
      <c r="C195" s="413" t="s">
        <v>270</v>
      </c>
      <c r="D195" s="117">
        <f>ANATOMIE3!H195</f>
        <v>5.5</v>
      </c>
      <c r="E195" s="117">
        <f>'PHYSIO-REP 3'!H195</f>
        <v>4.5</v>
      </c>
      <c r="F195" s="117">
        <f>'ZOOTECHINE 3'!H195</f>
        <v>8</v>
      </c>
      <c r="G195" s="226">
        <f>'PHARMACOLOGIE 3'!H195</f>
        <v>3.25</v>
      </c>
      <c r="H195" s="226">
        <f>'MICROBIOLOGIE 3'!H195</f>
        <v>8.5</v>
      </c>
      <c r="I195" s="226">
        <f>'PARASITOLOGIE 2'!H195</f>
        <v>20</v>
      </c>
      <c r="J195" s="226">
        <f>'PHYSIO-PATH 3'!H195</f>
        <v>1.5</v>
      </c>
      <c r="K195" s="226">
        <f>SEMIOLOGIE!H194</f>
        <v>36</v>
      </c>
      <c r="L195" s="117">
        <f>'ANA-PATH 2'!H195</f>
        <v>3.6666666666666665</v>
      </c>
      <c r="M195" s="124">
        <f t="shared" si="24"/>
        <v>90.916666666666671</v>
      </c>
      <c r="N195" s="117">
        <f t="shared" si="25"/>
        <v>3.6366666666666667</v>
      </c>
      <c r="O195" s="184" t="str">
        <f t="shared" si="19"/>
        <v>Ajournee</v>
      </c>
      <c r="P195" s="184" t="str">
        <f t="shared" si="20"/>
        <v>juin</v>
      </c>
      <c r="Q195" s="262">
        <f t="shared" si="26"/>
        <v>1</v>
      </c>
      <c r="R195" s="262">
        <f t="shared" si="26"/>
        <v>1</v>
      </c>
      <c r="S195" s="262">
        <f t="shared" si="26"/>
        <v>1</v>
      </c>
      <c r="T195" s="262">
        <f t="shared" si="26"/>
        <v>1</v>
      </c>
      <c r="U195" s="262">
        <f t="shared" si="26"/>
        <v>1</v>
      </c>
      <c r="V195" s="262">
        <f t="shared" si="21"/>
        <v>0</v>
      </c>
      <c r="W195" s="262">
        <f t="shared" si="22"/>
        <v>1</v>
      </c>
      <c r="X195" s="262">
        <f t="shared" si="22"/>
        <v>0</v>
      </c>
      <c r="Y195" s="262">
        <f t="shared" si="23"/>
        <v>1</v>
      </c>
      <c r="Z195" s="263" t="str">
        <f>ANATOMIE3!N195</f>
        <v>Juin</v>
      </c>
      <c r="AA195" s="263" t="str">
        <f>'PHYSIO-REP 3'!N195</f>
        <v>Juin</v>
      </c>
      <c r="AB195" s="263" t="str">
        <f>'ZOOTECHINE 3'!N195</f>
        <v>Juin</v>
      </c>
      <c r="AC195" s="263" t="str">
        <f>'PHARMACOLOGIE 3'!N195</f>
        <v>Juin</v>
      </c>
      <c r="AD195" s="263" t="str">
        <f>'MICROBIOLOGIE 3'!N195</f>
        <v>Juin</v>
      </c>
      <c r="AE195" s="263" t="str">
        <f>'PARASITOLOGIE 2'!N195</f>
        <v>Juin</v>
      </c>
      <c r="AF195" s="263" t="str">
        <f>'PHYSIO-PATH 3'!N195</f>
        <v>Juin</v>
      </c>
      <c r="AG195" s="263" t="str">
        <f>SEMIOLOGIE!N194</f>
        <v>Juin</v>
      </c>
      <c r="AH195" s="263" t="str">
        <f>'ANA-PATH 2'!N195</f>
        <v>Juin</v>
      </c>
      <c r="AI195" s="267"/>
    </row>
    <row r="196" spans="1:35" s="268" customFormat="1" ht="15.75">
      <c r="A196" s="265">
        <v>189</v>
      </c>
      <c r="B196" s="413" t="s">
        <v>271</v>
      </c>
      <c r="C196" s="413" t="s">
        <v>272</v>
      </c>
      <c r="D196" s="117">
        <f>ANATOMIE3!H196</f>
        <v>19.25</v>
      </c>
      <c r="E196" s="117">
        <f>'PHYSIO-REP 3'!H196</f>
        <v>11</v>
      </c>
      <c r="F196" s="117">
        <f>'ZOOTECHINE 3'!H196</f>
        <v>9</v>
      </c>
      <c r="G196" s="226">
        <f>'PHARMACOLOGIE 3'!H196</f>
        <v>14.5</v>
      </c>
      <c r="H196" s="226">
        <f>'MICROBIOLOGIE 3'!H196</f>
        <v>12</v>
      </c>
      <c r="I196" s="226">
        <f>'PARASITOLOGIE 2'!H196</f>
        <v>10</v>
      </c>
      <c r="J196" s="226">
        <f>'PHYSIO-PATH 3'!H196</f>
        <v>15</v>
      </c>
      <c r="K196" s="226">
        <f>SEMIOLOGIE!H195</f>
        <v>14.25</v>
      </c>
      <c r="L196" s="117">
        <f>'ANA-PATH 2'!H196</f>
        <v>6.333333333333333</v>
      </c>
      <c r="M196" s="124">
        <f t="shared" si="24"/>
        <v>111.33333333333333</v>
      </c>
      <c r="N196" s="117">
        <f t="shared" si="25"/>
        <v>4.4533333333333331</v>
      </c>
      <c r="O196" s="184" t="str">
        <f t="shared" si="19"/>
        <v>Ajournee</v>
      </c>
      <c r="P196" s="184" t="str">
        <f t="shared" si="20"/>
        <v>juin</v>
      </c>
      <c r="Q196" s="262">
        <f t="shared" si="26"/>
        <v>0</v>
      </c>
      <c r="R196" s="262">
        <f t="shared" si="26"/>
        <v>1</v>
      </c>
      <c r="S196" s="262">
        <f t="shared" si="26"/>
        <v>1</v>
      </c>
      <c r="T196" s="262">
        <f t="shared" si="26"/>
        <v>1</v>
      </c>
      <c r="U196" s="262">
        <f t="shared" si="26"/>
        <v>1</v>
      </c>
      <c r="V196" s="262">
        <f t="shared" si="21"/>
        <v>0</v>
      </c>
      <c r="W196" s="262">
        <f t="shared" si="22"/>
        <v>0</v>
      </c>
      <c r="X196" s="262">
        <f t="shared" si="22"/>
        <v>1</v>
      </c>
      <c r="Y196" s="262">
        <f t="shared" si="23"/>
        <v>1</v>
      </c>
      <c r="Z196" s="263" t="str">
        <f>ANATOMIE3!N196</f>
        <v>Juin</v>
      </c>
      <c r="AA196" s="263" t="str">
        <f>'PHYSIO-REP 3'!N196</f>
        <v>Juin</v>
      </c>
      <c r="AB196" s="263" t="str">
        <f>'ZOOTECHINE 3'!N196</f>
        <v>Juin</v>
      </c>
      <c r="AC196" s="263" t="str">
        <f>'PHARMACOLOGIE 3'!N196</f>
        <v>Juin</v>
      </c>
      <c r="AD196" s="263" t="str">
        <f>'MICROBIOLOGIE 3'!N196</f>
        <v>Juin</v>
      </c>
      <c r="AE196" s="263" t="str">
        <f>'PARASITOLOGIE 2'!N196</f>
        <v>Juin</v>
      </c>
      <c r="AF196" s="263" t="str">
        <f>'PHYSIO-PATH 3'!N196</f>
        <v>Juin</v>
      </c>
      <c r="AG196" s="263" t="str">
        <f>SEMIOLOGIE!N195</f>
        <v>Juin</v>
      </c>
      <c r="AH196" s="263" t="str">
        <f>'ANA-PATH 2'!N196</f>
        <v>Juin</v>
      </c>
      <c r="AI196" s="267"/>
    </row>
    <row r="197" spans="1:35" s="268" customFormat="1" ht="15.75">
      <c r="A197" s="265">
        <v>190</v>
      </c>
      <c r="B197" s="413" t="s">
        <v>273</v>
      </c>
      <c r="C197" s="413" t="s">
        <v>607</v>
      </c>
      <c r="D197" s="117">
        <f>ANATOMIE3!H197</f>
        <v>16.25</v>
      </c>
      <c r="E197" s="117">
        <f>'PHYSIO-REP 3'!H197</f>
        <v>13.5</v>
      </c>
      <c r="F197" s="117">
        <f>'ZOOTECHINE 3'!H197</f>
        <v>9</v>
      </c>
      <c r="G197" s="226">
        <f>'PHARMACOLOGIE 3'!H197</f>
        <v>15</v>
      </c>
      <c r="H197" s="226">
        <f>'MICROBIOLOGIE 3'!H197</f>
        <v>12.5</v>
      </c>
      <c r="I197" s="226">
        <f>'PARASITOLOGIE 2'!H197</f>
        <v>6.666666666666667</v>
      </c>
      <c r="J197" s="226">
        <f>'PHYSIO-PATH 3'!H197</f>
        <v>8</v>
      </c>
      <c r="K197" s="226">
        <f>SEMIOLOGIE!H196</f>
        <v>14.5</v>
      </c>
      <c r="L197" s="117">
        <f>'ANA-PATH 2'!H197</f>
        <v>9</v>
      </c>
      <c r="M197" s="124">
        <f t="shared" si="24"/>
        <v>104.41666666666667</v>
      </c>
      <c r="N197" s="117">
        <f t="shared" si="25"/>
        <v>4.1766666666666667</v>
      </c>
      <c r="O197" s="184" t="str">
        <f t="shared" si="19"/>
        <v>Ajournee</v>
      </c>
      <c r="P197" s="184" t="str">
        <f t="shared" si="20"/>
        <v>juin</v>
      </c>
      <c r="Q197" s="262">
        <f t="shared" si="26"/>
        <v>0</v>
      </c>
      <c r="R197" s="262">
        <f t="shared" si="26"/>
        <v>1</v>
      </c>
      <c r="S197" s="262">
        <f t="shared" si="26"/>
        <v>1</v>
      </c>
      <c r="T197" s="262">
        <f t="shared" si="26"/>
        <v>0</v>
      </c>
      <c r="U197" s="262">
        <f t="shared" si="26"/>
        <v>1</v>
      </c>
      <c r="V197" s="262">
        <f t="shared" si="21"/>
        <v>1</v>
      </c>
      <c r="W197" s="262">
        <f t="shared" si="22"/>
        <v>1</v>
      </c>
      <c r="X197" s="262">
        <f t="shared" si="22"/>
        <v>1</v>
      </c>
      <c r="Y197" s="262">
        <f t="shared" si="23"/>
        <v>1</v>
      </c>
      <c r="Z197" s="263" t="str">
        <f>ANATOMIE3!N197</f>
        <v>Juin</v>
      </c>
      <c r="AA197" s="263" t="str">
        <f>'PHYSIO-REP 3'!N197</f>
        <v>Juin</v>
      </c>
      <c r="AB197" s="263" t="str">
        <f>'ZOOTECHINE 3'!N197</f>
        <v>Juin</v>
      </c>
      <c r="AC197" s="263" t="str">
        <f>'PHARMACOLOGIE 3'!N197</f>
        <v>Juin</v>
      </c>
      <c r="AD197" s="263" t="str">
        <f>'MICROBIOLOGIE 3'!N197</f>
        <v>Juin</v>
      </c>
      <c r="AE197" s="263" t="str">
        <f>'PARASITOLOGIE 2'!N197</f>
        <v>Juin</v>
      </c>
      <c r="AF197" s="263" t="str">
        <f>'PHYSIO-PATH 3'!N197</f>
        <v>Juin</v>
      </c>
      <c r="AG197" s="263" t="str">
        <f>SEMIOLOGIE!N196</f>
        <v>Juin</v>
      </c>
      <c r="AH197" s="263" t="str">
        <f>'ANA-PATH 2'!N197</f>
        <v>Juin</v>
      </c>
      <c r="AI197" s="267"/>
    </row>
    <row r="198" spans="1:35" s="268" customFormat="1" ht="15.75">
      <c r="A198" s="265">
        <v>191</v>
      </c>
      <c r="B198" s="419" t="s">
        <v>274</v>
      </c>
      <c r="C198" s="419" t="s">
        <v>245</v>
      </c>
      <c r="D198" s="117">
        <f>ANATOMIE3!H198</f>
        <v>30</v>
      </c>
      <c r="E198" s="117">
        <f>'PHYSIO-REP 3'!H198</f>
        <v>10.5</v>
      </c>
      <c r="F198" s="117">
        <f>'ZOOTECHINE 3'!H198</f>
        <v>9.25</v>
      </c>
      <c r="G198" s="226">
        <f>'PHARMACOLOGIE 3'!H198</f>
        <v>33</v>
      </c>
      <c r="H198" s="226">
        <f>'MICROBIOLOGIE 3'!H198</f>
        <v>7.75</v>
      </c>
      <c r="I198" s="226">
        <f>'PARASITOLOGIE 2'!H198</f>
        <v>20</v>
      </c>
      <c r="J198" s="226">
        <f>'PHYSIO-PATH 3'!H198</f>
        <v>2.5</v>
      </c>
      <c r="K198" s="226">
        <f>SEMIOLOGIE!H197</f>
        <v>35.75</v>
      </c>
      <c r="L198" s="117">
        <f>'ANA-PATH 2'!H198</f>
        <v>5.666666666666667</v>
      </c>
      <c r="M198" s="124">
        <f t="shared" si="24"/>
        <v>154.41666666666666</v>
      </c>
      <c r="N198" s="117">
        <f t="shared" si="25"/>
        <v>6.1766666666666659</v>
      </c>
      <c r="O198" s="184" t="str">
        <f t="shared" si="19"/>
        <v>Ajournee</v>
      </c>
      <c r="P198" s="184" t="str">
        <f t="shared" si="20"/>
        <v>juin</v>
      </c>
      <c r="Q198" s="262">
        <f t="shared" si="26"/>
        <v>0</v>
      </c>
      <c r="R198" s="262">
        <f t="shared" si="26"/>
        <v>1</v>
      </c>
      <c r="S198" s="262">
        <f t="shared" si="26"/>
        <v>1</v>
      </c>
      <c r="T198" s="262">
        <f t="shared" si="26"/>
        <v>0</v>
      </c>
      <c r="U198" s="262">
        <f t="shared" si="26"/>
        <v>1</v>
      </c>
      <c r="V198" s="262">
        <f t="shared" si="21"/>
        <v>0</v>
      </c>
      <c r="W198" s="262">
        <f t="shared" si="22"/>
        <v>1</v>
      </c>
      <c r="X198" s="262">
        <f t="shared" si="22"/>
        <v>0</v>
      </c>
      <c r="Y198" s="262">
        <f t="shared" si="23"/>
        <v>1</v>
      </c>
      <c r="Z198" s="263" t="str">
        <f>ANATOMIE3!N198</f>
        <v>Juin</v>
      </c>
      <c r="AA198" s="263" t="str">
        <f>'PHYSIO-REP 3'!N198</f>
        <v>Juin</v>
      </c>
      <c r="AB198" s="263" t="str">
        <f>'ZOOTECHINE 3'!N198</f>
        <v>Juin</v>
      </c>
      <c r="AC198" s="263" t="str">
        <f>'PHARMACOLOGIE 3'!N198</f>
        <v>Juin</v>
      </c>
      <c r="AD198" s="263" t="str">
        <f>'MICROBIOLOGIE 3'!N198</f>
        <v>Juin</v>
      </c>
      <c r="AE198" s="263" t="str">
        <f>'PARASITOLOGIE 2'!N198</f>
        <v>Juin</v>
      </c>
      <c r="AF198" s="263" t="str">
        <f>'PHYSIO-PATH 3'!N198</f>
        <v>Juin</v>
      </c>
      <c r="AG198" s="263" t="str">
        <f>SEMIOLOGIE!N197</f>
        <v>Juin</v>
      </c>
      <c r="AH198" s="263" t="str">
        <f>'ANA-PATH 2'!N198</f>
        <v>Juin</v>
      </c>
      <c r="AI198" s="267"/>
    </row>
    <row r="199" spans="1:35" s="268" customFormat="1" ht="15.75">
      <c r="A199" s="265">
        <v>192</v>
      </c>
      <c r="B199" s="413" t="s">
        <v>275</v>
      </c>
      <c r="C199" s="413" t="s">
        <v>901</v>
      </c>
      <c r="D199" s="117">
        <f>ANATOMIE3!H199</f>
        <v>12</v>
      </c>
      <c r="E199" s="117">
        <f>'PHYSIO-REP 3'!H194</f>
        <v>10.5</v>
      </c>
      <c r="F199" s="117">
        <f>'ZOOTECHINE 3'!H194</f>
        <v>11</v>
      </c>
      <c r="G199" s="226">
        <f>'PHARMACOLOGIE 3'!H194</f>
        <v>11</v>
      </c>
      <c r="H199" s="226">
        <f>'MICROBIOLOGIE 3'!H194</f>
        <v>7.5</v>
      </c>
      <c r="I199" s="226">
        <f>'PARASITOLOGIE 2'!H194</f>
        <v>8.6666666666666661</v>
      </c>
      <c r="J199" s="226">
        <f>'PHYSIO-PATH 3'!H194</f>
        <v>3</v>
      </c>
      <c r="K199" s="226">
        <f>SEMIOLOGIE!H198</f>
        <v>13.5</v>
      </c>
      <c r="L199" s="117">
        <f>'ANA-PATH 2'!H194</f>
        <v>9</v>
      </c>
      <c r="M199" s="124">
        <f t="shared" si="24"/>
        <v>86.166666666666657</v>
      </c>
      <c r="N199" s="117">
        <f t="shared" si="25"/>
        <v>3.4466666666666663</v>
      </c>
      <c r="O199" s="184" t="str">
        <f t="shared" si="19"/>
        <v>Ajournee</v>
      </c>
      <c r="P199" s="184" t="str">
        <f t="shared" si="20"/>
        <v>juin</v>
      </c>
      <c r="Q199" s="262">
        <f t="shared" si="26"/>
        <v>1</v>
      </c>
      <c r="R199" s="262">
        <f t="shared" si="26"/>
        <v>1</v>
      </c>
      <c r="S199" s="262">
        <f t="shared" si="26"/>
        <v>1</v>
      </c>
      <c r="T199" s="262">
        <f t="shared" si="26"/>
        <v>1</v>
      </c>
      <c r="U199" s="262">
        <f t="shared" si="26"/>
        <v>1</v>
      </c>
      <c r="V199" s="262">
        <f t="shared" si="21"/>
        <v>1</v>
      </c>
      <c r="W199" s="262">
        <f t="shared" si="22"/>
        <v>1</v>
      </c>
      <c r="X199" s="262">
        <f t="shared" si="22"/>
        <v>1</v>
      </c>
      <c r="Y199" s="262">
        <f t="shared" si="23"/>
        <v>1</v>
      </c>
      <c r="Z199" s="263" t="str">
        <f>ANATOMIE3!N194</f>
        <v>Juin</v>
      </c>
      <c r="AA199" s="263" t="str">
        <f>'PHYSIO-REP 3'!N194</f>
        <v>Juin</v>
      </c>
      <c r="AB199" s="263" t="str">
        <f>'ZOOTECHINE 3'!N194</f>
        <v>Juin</v>
      </c>
      <c r="AC199" s="263" t="str">
        <f>'PHARMACOLOGIE 3'!N194</f>
        <v>Juin</v>
      </c>
      <c r="AD199" s="263" t="str">
        <f>'MICROBIOLOGIE 3'!N194</f>
        <v>Juin</v>
      </c>
      <c r="AE199" s="263" t="str">
        <f>'PARASITOLOGIE 2'!N194</f>
        <v>Juin</v>
      </c>
      <c r="AF199" s="263" t="str">
        <f>'PHYSIO-PATH 3'!N194</f>
        <v>Juin</v>
      </c>
      <c r="AG199" s="263" t="str">
        <f>SEMIOLOGIE!N198</f>
        <v>Juin</v>
      </c>
      <c r="AH199" s="263" t="str">
        <f>'ANA-PATH 2'!N194</f>
        <v>Juin</v>
      </c>
      <c r="AI199" s="267"/>
    </row>
    <row r="200" spans="1:35" s="268" customFormat="1" ht="15.75">
      <c r="A200" s="265">
        <v>193</v>
      </c>
      <c r="B200" s="413" t="s">
        <v>276</v>
      </c>
      <c r="C200" s="413" t="s">
        <v>902</v>
      </c>
      <c r="D200" s="117">
        <f>ANATOMIE3!H200</f>
        <v>12.75</v>
      </c>
      <c r="E200" s="117">
        <f>'PHYSIO-REP 3'!H199</f>
        <v>10.5</v>
      </c>
      <c r="F200" s="117">
        <f>'ZOOTECHINE 3'!H199</f>
        <v>8</v>
      </c>
      <c r="G200" s="226">
        <f>'PHARMACOLOGIE 3'!H199</f>
        <v>8.5</v>
      </c>
      <c r="H200" s="226">
        <f>'MICROBIOLOGIE 3'!H199</f>
        <v>6.75</v>
      </c>
      <c r="I200" s="226">
        <f>'PARASITOLOGIE 2'!H199</f>
        <v>7.333333333333333</v>
      </c>
      <c r="J200" s="226">
        <f>'PHYSIO-PATH 3'!H199</f>
        <v>2.5</v>
      </c>
      <c r="K200" s="226">
        <f>SEMIOLOGIE!H199</f>
        <v>15.25</v>
      </c>
      <c r="L200" s="117">
        <f>'ANA-PATH 2'!H199</f>
        <v>3.6666666666666665</v>
      </c>
      <c r="M200" s="124">
        <f t="shared" si="24"/>
        <v>75.250000000000014</v>
      </c>
      <c r="N200" s="117">
        <f t="shared" si="25"/>
        <v>3.0100000000000007</v>
      </c>
      <c r="O200" s="184" t="str">
        <f t="shared" ref="O200:O263" si="27">IF(OR(D200="exclus",E200="exclus",F200="exclus",G200="exclus",H200="exclus",I200="exclus",J200="exclus",K200="exclus",L200="exclus"),"exclus",IF(AND(SUM(Q200:Y200)=0,ROUND(N200,3)&gt;=10),"Admis","Ajournee"))</f>
        <v>Ajournee</v>
      </c>
      <c r="P200" s="184" t="str">
        <f t="shared" ref="P200:P263" si="28">IF(COUNTIF(Z200:AH200,"=Rattrapage")&gt;0,"Rattrapage",IF(COUNTIF(Z200:AH200,"=Synthèse")&gt;0,"Synthèse","juin"))</f>
        <v>juin</v>
      </c>
      <c r="Q200" s="262">
        <f t="shared" si="26"/>
        <v>1</v>
      </c>
      <c r="R200" s="262">
        <f t="shared" si="26"/>
        <v>1</v>
      </c>
      <c r="S200" s="262">
        <f t="shared" si="26"/>
        <v>1</v>
      </c>
      <c r="T200" s="262">
        <f t="shared" si="26"/>
        <v>1</v>
      </c>
      <c r="U200" s="262">
        <f t="shared" si="26"/>
        <v>1</v>
      </c>
      <c r="V200" s="262">
        <f t="shared" ref="V200:V263" si="29">IF(I200&gt;=10,0,1)</f>
        <v>1</v>
      </c>
      <c r="W200" s="262">
        <f t="shared" ref="W200:X263" si="30">IF(J200&gt;=15,0,1)</f>
        <v>1</v>
      </c>
      <c r="X200" s="262">
        <f t="shared" si="30"/>
        <v>0</v>
      </c>
      <c r="Y200" s="262">
        <f t="shared" ref="Y200:Y263" si="31">IF(L200&gt;=10,0,1)</f>
        <v>1</v>
      </c>
      <c r="Z200" s="263" t="str">
        <f>ANATOMIE3!N199</f>
        <v>Juin</v>
      </c>
      <c r="AA200" s="263" t="str">
        <f>'PHYSIO-REP 3'!N199</f>
        <v>Juin</v>
      </c>
      <c r="AB200" s="263" t="str">
        <f>'ZOOTECHINE 3'!N199</f>
        <v>Juin</v>
      </c>
      <c r="AC200" s="263" t="str">
        <f>'PHARMACOLOGIE 3'!N199</f>
        <v>Juin</v>
      </c>
      <c r="AD200" s="263" t="str">
        <f>'MICROBIOLOGIE 3'!N199</f>
        <v>Juin</v>
      </c>
      <c r="AE200" s="263" t="str">
        <f>'PARASITOLOGIE 2'!N199</f>
        <v>Juin</v>
      </c>
      <c r="AF200" s="263" t="str">
        <f>'PHYSIO-PATH 3'!N199</f>
        <v>Juin</v>
      </c>
      <c r="AG200" s="263" t="str">
        <f>SEMIOLOGIE!N199</f>
        <v>Juin</v>
      </c>
      <c r="AH200" s="263" t="str">
        <f>'ANA-PATH 2'!N199</f>
        <v>Juin</v>
      </c>
      <c r="AI200" s="267"/>
    </row>
    <row r="201" spans="1:35" s="268" customFormat="1" ht="15.75">
      <c r="A201" s="265">
        <v>194</v>
      </c>
      <c r="B201" s="413" t="s">
        <v>277</v>
      </c>
      <c r="C201" s="413" t="s">
        <v>278</v>
      </c>
      <c r="D201" s="117">
        <f>ANATOMIE3!H201</f>
        <v>17</v>
      </c>
      <c r="E201" s="117">
        <f>'PHYSIO-REP 3'!H200</f>
        <v>12</v>
      </c>
      <c r="F201" s="117">
        <f>'ZOOTECHINE 3'!H200</f>
        <v>13</v>
      </c>
      <c r="G201" s="226">
        <f>'PHARMACOLOGIE 3'!H200</f>
        <v>6.5</v>
      </c>
      <c r="H201" s="226">
        <f>'MICROBIOLOGIE 3'!H200</f>
        <v>8.25</v>
      </c>
      <c r="I201" s="226">
        <f>'PARASITOLOGIE 2'!H200</f>
        <v>8</v>
      </c>
      <c r="J201" s="226">
        <f>'PHYSIO-PATH 3'!H200</f>
        <v>6</v>
      </c>
      <c r="K201" s="226">
        <f>SEMIOLOGIE!H200</f>
        <v>14</v>
      </c>
      <c r="L201" s="117">
        <f>'ANA-PATH 2'!H200</f>
        <v>7.666666666666667</v>
      </c>
      <c r="M201" s="124">
        <f t="shared" ref="M201:M264" si="32">SUM(D201:L201)</f>
        <v>92.416666666666671</v>
      </c>
      <c r="N201" s="117">
        <f t="shared" ref="N201:N264" si="33">M201/25</f>
        <v>3.6966666666666668</v>
      </c>
      <c r="O201" s="184" t="str">
        <f t="shared" si="27"/>
        <v>Ajournee</v>
      </c>
      <c r="P201" s="184" t="str">
        <f t="shared" si="28"/>
        <v>juin</v>
      </c>
      <c r="Q201" s="262">
        <f t="shared" si="26"/>
        <v>0</v>
      </c>
      <c r="R201" s="262">
        <f t="shared" si="26"/>
        <v>1</v>
      </c>
      <c r="S201" s="262">
        <f t="shared" si="26"/>
        <v>1</v>
      </c>
      <c r="T201" s="262">
        <f t="shared" si="26"/>
        <v>1</v>
      </c>
      <c r="U201" s="262">
        <f t="shared" si="26"/>
        <v>1</v>
      </c>
      <c r="V201" s="262">
        <f t="shared" si="29"/>
        <v>1</v>
      </c>
      <c r="W201" s="262">
        <f t="shared" si="30"/>
        <v>1</v>
      </c>
      <c r="X201" s="262">
        <f t="shared" si="30"/>
        <v>1</v>
      </c>
      <c r="Y201" s="262">
        <f t="shared" si="31"/>
        <v>1</v>
      </c>
      <c r="Z201" s="263" t="str">
        <f>ANATOMIE3!N200</f>
        <v>Juin</v>
      </c>
      <c r="AA201" s="263" t="str">
        <f>'PHYSIO-REP 3'!N200</f>
        <v>Juin</v>
      </c>
      <c r="AB201" s="263" t="str">
        <f>'ZOOTECHINE 3'!N200</f>
        <v>Juin</v>
      </c>
      <c r="AC201" s="263" t="str">
        <f>'PHARMACOLOGIE 3'!N200</f>
        <v>Juin</v>
      </c>
      <c r="AD201" s="263" t="str">
        <f>'MICROBIOLOGIE 3'!N200</f>
        <v>Juin</v>
      </c>
      <c r="AE201" s="263" t="str">
        <f>'PARASITOLOGIE 2'!N200</f>
        <v>Juin</v>
      </c>
      <c r="AF201" s="263" t="str">
        <f>'PHYSIO-PATH 3'!N200</f>
        <v>Juin</v>
      </c>
      <c r="AG201" s="263" t="str">
        <f>SEMIOLOGIE!N200</f>
        <v>Juin</v>
      </c>
      <c r="AH201" s="263" t="str">
        <f>'ANA-PATH 2'!N200</f>
        <v>Juin</v>
      </c>
      <c r="AI201" s="267"/>
    </row>
    <row r="202" spans="1:35" s="268" customFormat="1" ht="15.75">
      <c r="A202" s="265">
        <v>195</v>
      </c>
      <c r="B202" s="413" t="s">
        <v>277</v>
      </c>
      <c r="C202" s="413" t="s">
        <v>903</v>
      </c>
      <c r="D202" s="117">
        <f>ANATOMIE3!H202</f>
        <v>13.25</v>
      </c>
      <c r="E202" s="117">
        <f>'PHYSIO-REP 3'!H201</f>
        <v>12.25</v>
      </c>
      <c r="F202" s="117">
        <f>'ZOOTECHINE 3'!H201</f>
        <v>13.5</v>
      </c>
      <c r="G202" s="226">
        <f>'PHARMACOLOGIE 3'!H201</f>
        <v>19</v>
      </c>
      <c r="H202" s="226">
        <f>'MICROBIOLOGIE 3'!H201</f>
        <v>15.75</v>
      </c>
      <c r="I202" s="226">
        <f>'PARASITOLOGIE 2'!H201</f>
        <v>9.3333333333333339</v>
      </c>
      <c r="J202" s="226">
        <f>'PHYSIO-PATH 3'!H201</f>
        <v>16</v>
      </c>
      <c r="K202" s="226">
        <f>SEMIOLOGIE!H201</f>
        <v>16.75</v>
      </c>
      <c r="L202" s="117">
        <f>'ANA-PATH 2'!H201</f>
        <v>10.666666666666666</v>
      </c>
      <c r="M202" s="124">
        <f t="shared" si="32"/>
        <v>126.5</v>
      </c>
      <c r="N202" s="117">
        <f t="shared" si="33"/>
        <v>5.0599999999999996</v>
      </c>
      <c r="O202" s="184" t="str">
        <f t="shared" si="27"/>
        <v>Ajournee</v>
      </c>
      <c r="P202" s="184" t="str">
        <f t="shared" si="28"/>
        <v>juin</v>
      </c>
      <c r="Q202" s="262">
        <f t="shared" si="26"/>
        <v>1</v>
      </c>
      <c r="R202" s="262">
        <f t="shared" si="26"/>
        <v>1</v>
      </c>
      <c r="S202" s="262">
        <f t="shared" si="26"/>
        <v>1</v>
      </c>
      <c r="T202" s="262">
        <f t="shared" si="26"/>
        <v>0</v>
      </c>
      <c r="U202" s="262">
        <f t="shared" si="26"/>
        <v>0</v>
      </c>
      <c r="V202" s="262">
        <f t="shared" si="29"/>
        <v>1</v>
      </c>
      <c r="W202" s="262">
        <f t="shared" si="30"/>
        <v>0</v>
      </c>
      <c r="X202" s="262">
        <f t="shared" si="30"/>
        <v>0</v>
      </c>
      <c r="Y202" s="262">
        <f t="shared" si="31"/>
        <v>0</v>
      </c>
      <c r="Z202" s="263" t="str">
        <f>ANATOMIE3!N201</f>
        <v>Juin</v>
      </c>
      <c r="AA202" s="263" t="str">
        <f>'PHYSIO-REP 3'!N201</f>
        <v>Juin</v>
      </c>
      <c r="AB202" s="263" t="str">
        <f>'ZOOTECHINE 3'!N201</f>
        <v>Juin</v>
      </c>
      <c r="AC202" s="263" t="str">
        <f>'PHARMACOLOGIE 3'!N201</f>
        <v>Juin</v>
      </c>
      <c r="AD202" s="263" t="str">
        <f>'MICROBIOLOGIE 3'!N201</f>
        <v>Juin</v>
      </c>
      <c r="AE202" s="263" t="str">
        <f>'PARASITOLOGIE 2'!N201</f>
        <v>Juin</v>
      </c>
      <c r="AF202" s="263" t="str">
        <f>'PHYSIO-PATH 3'!N201</f>
        <v>Juin</v>
      </c>
      <c r="AG202" s="263" t="str">
        <f>SEMIOLOGIE!N201</f>
        <v>Juin</v>
      </c>
      <c r="AH202" s="263" t="str">
        <f>'ANA-PATH 2'!N201</f>
        <v>Juin</v>
      </c>
      <c r="AI202" s="267"/>
    </row>
    <row r="203" spans="1:35" s="268" customFormat="1" ht="15.75">
      <c r="A203" s="265">
        <v>196</v>
      </c>
      <c r="B203" s="413" t="s">
        <v>279</v>
      </c>
      <c r="C203" s="413" t="s">
        <v>362</v>
      </c>
      <c r="D203" s="117">
        <f>ANATOMIE3!H203</f>
        <v>12.75</v>
      </c>
      <c r="E203" s="117">
        <f>'PHYSIO-REP 3'!H202</f>
        <v>11</v>
      </c>
      <c r="F203" s="117">
        <f>'ZOOTECHINE 3'!H202</f>
        <v>12.25</v>
      </c>
      <c r="G203" s="226">
        <f>'PHARMACOLOGIE 3'!H202</f>
        <v>15.5</v>
      </c>
      <c r="H203" s="226">
        <f>'MICROBIOLOGIE 3'!H202</f>
        <v>14.5</v>
      </c>
      <c r="I203" s="226">
        <f>'PARASITOLOGIE 2'!H202</f>
        <v>6.666666666666667</v>
      </c>
      <c r="J203" s="226">
        <f>'PHYSIO-PATH 3'!H202</f>
        <v>13</v>
      </c>
      <c r="K203" s="226">
        <f>SEMIOLOGIE!H202</f>
        <v>17</v>
      </c>
      <c r="L203" s="117">
        <f>'ANA-PATH 2'!H202</f>
        <v>9.3333333333333339</v>
      </c>
      <c r="M203" s="124">
        <f t="shared" si="32"/>
        <v>112</v>
      </c>
      <c r="N203" s="117">
        <f t="shared" si="33"/>
        <v>4.4800000000000004</v>
      </c>
      <c r="O203" s="184" t="str">
        <f t="shared" si="27"/>
        <v>Ajournee</v>
      </c>
      <c r="P203" s="184" t="str">
        <f t="shared" si="28"/>
        <v>juin</v>
      </c>
      <c r="Q203" s="262">
        <f t="shared" si="26"/>
        <v>1</v>
      </c>
      <c r="R203" s="262">
        <f t="shared" si="26"/>
        <v>1</v>
      </c>
      <c r="S203" s="262">
        <f t="shared" si="26"/>
        <v>1</v>
      </c>
      <c r="T203" s="262">
        <f t="shared" si="26"/>
        <v>0</v>
      </c>
      <c r="U203" s="262">
        <f t="shared" si="26"/>
        <v>1</v>
      </c>
      <c r="V203" s="262">
        <f t="shared" si="29"/>
        <v>1</v>
      </c>
      <c r="W203" s="262">
        <f t="shared" si="30"/>
        <v>1</v>
      </c>
      <c r="X203" s="262">
        <f t="shared" si="30"/>
        <v>0</v>
      </c>
      <c r="Y203" s="262">
        <f t="shared" si="31"/>
        <v>1</v>
      </c>
      <c r="Z203" s="263" t="str">
        <f>ANATOMIE3!N202</f>
        <v>Juin</v>
      </c>
      <c r="AA203" s="263" t="str">
        <f>'PHYSIO-REP 3'!N202</f>
        <v>Juin</v>
      </c>
      <c r="AB203" s="263" t="str">
        <f>'ZOOTECHINE 3'!N202</f>
        <v>Juin</v>
      </c>
      <c r="AC203" s="263" t="str">
        <f>'PHARMACOLOGIE 3'!N202</f>
        <v>Juin</v>
      </c>
      <c r="AD203" s="263" t="str">
        <f>'MICROBIOLOGIE 3'!N202</f>
        <v>Juin</v>
      </c>
      <c r="AE203" s="263" t="str">
        <f>'PARASITOLOGIE 2'!N202</f>
        <v>Juin</v>
      </c>
      <c r="AF203" s="263" t="str">
        <f>'PHYSIO-PATH 3'!N202</f>
        <v>Juin</v>
      </c>
      <c r="AG203" s="263" t="str">
        <f>SEMIOLOGIE!N202</f>
        <v>Juin</v>
      </c>
      <c r="AH203" s="263" t="str">
        <f>'ANA-PATH 2'!N202</f>
        <v>Juin</v>
      </c>
      <c r="AI203" s="267"/>
    </row>
    <row r="204" spans="1:35" s="268" customFormat="1" ht="15.75">
      <c r="A204" s="265">
        <v>197</v>
      </c>
      <c r="B204" s="419" t="s">
        <v>280</v>
      </c>
      <c r="C204" s="419" t="s">
        <v>281</v>
      </c>
      <c r="D204" s="117">
        <f>ANATOMIE3!H204</f>
        <v>9.75</v>
      </c>
      <c r="E204" s="117">
        <f>'PHYSIO-REP 3'!H203</f>
        <v>7.5</v>
      </c>
      <c r="F204" s="117">
        <f>'ZOOTECHINE 3'!H203</f>
        <v>6.5</v>
      </c>
      <c r="G204" s="226">
        <f>'PHARMACOLOGIE 3'!H203</f>
        <v>5.25</v>
      </c>
      <c r="H204" s="226">
        <f>'MICROBIOLOGIE 3'!H203</f>
        <v>8.25</v>
      </c>
      <c r="I204" s="226">
        <f>'PARASITOLOGIE 2'!H203</f>
        <v>5.333333333333333</v>
      </c>
      <c r="J204" s="226">
        <f>'PHYSIO-PATH 3'!H203</f>
        <v>6</v>
      </c>
      <c r="K204" s="226">
        <f>SEMIOLOGIE!H203</f>
        <v>9</v>
      </c>
      <c r="L204" s="117">
        <f>'ANA-PATH 2'!H203</f>
        <v>3.6666666666666665</v>
      </c>
      <c r="M204" s="124">
        <f t="shared" si="32"/>
        <v>61.25</v>
      </c>
      <c r="N204" s="117">
        <f t="shared" si="33"/>
        <v>2.4500000000000002</v>
      </c>
      <c r="O204" s="184" t="str">
        <f t="shared" si="27"/>
        <v>Ajournee</v>
      </c>
      <c r="P204" s="184" t="str">
        <f t="shared" si="28"/>
        <v>juin</v>
      </c>
      <c r="Q204" s="262">
        <f t="shared" si="26"/>
        <v>1</v>
      </c>
      <c r="R204" s="262">
        <f t="shared" si="26"/>
        <v>1</v>
      </c>
      <c r="S204" s="262">
        <f t="shared" si="26"/>
        <v>1</v>
      </c>
      <c r="T204" s="262">
        <f t="shared" si="26"/>
        <v>1</v>
      </c>
      <c r="U204" s="262">
        <f t="shared" si="26"/>
        <v>1</v>
      </c>
      <c r="V204" s="262">
        <f t="shared" si="29"/>
        <v>1</v>
      </c>
      <c r="W204" s="262">
        <f t="shared" si="30"/>
        <v>1</v>
      </c>
      <c r="X204" s="262">
        <f t="shared" si="30"/>
        <v>1</v>
      </c>
      <c r="Y204" s="262">
        <f t="shared" si="31"/>
        <v>1</v>
      </c>
      <c r="Z204" s="263" t="str">
        <f>ANATOMIE3!N203</f>
        <v>Juin</v>
      </c>
      <c r="AA204" s="263" t="str">
        <f>'PHYSIO-REP 3'!N203</f>
        <v>Juin</v>
      </c>
      <c r="AB204" s="263" t="str">
        <f>'ZOOTECHINE 3'!N203</f>
        <v>Juin</v>
      </c>
      <c r="AC204" s="263" t="str">
        <f>'PHARMACOLOGIE 3'!N203</f>
        <v>Juin</v>
      </c>
      <c r="AD204" s="263" t="str">
        <f>'MICROBIOLOGIE 3'!N203</f>
        <v>Juin</v>
      </c>
      <c r="AE204" s="263" t="str">
        <f>'PARASITOLOGIE 2'!N203</f>
        <v>Juin</v>
      </c>
      <c r="AF204" s="263" t="str">
        <f>'PHYSIO-PATH 3'!N203</f>
        <v>Juin</v>
      </c>
      <c r="AG204" s="263" t="str">
        <f>SEMIOLOGIE!N203</f>
        <v>Juin</v>
      </c>
      <c r="AH204" s="263" t="str">
        <f>'ANA-PATH 2'!N203</f>
        <v>Juin</v>
      </c>
      <c r="AI204" s="267"/>
    </row>
    <row r="205" spans="1:35" s="268" customFormat="1" ht="15.75">
      <c r="A205" s="265">
        <v>198</v>
      </c>
      <c r="B205" s="413" t="s">
        <v>282</v>
      </c>
      <c r="C205" s="413" t="s">
        <v>904</v>
      </c>
      <c r="D205" s="117">
        <f>ANATOMIE3!H205</f>
        <v>16</v>
      </c>
      <c r="E205" s="117">
        <f>'PHYSIO-REP 3'!H204</f>
        <v>9</v>
      </c>
      <c r="F205" s="117">
        <f>'ZOOTECHINE 3'!H204</f>
        <v>7.5</v>
      </c>
      <c r="G205" s="226">
        <f>'PHARMACOLOGIE 3'!H204</f>
        <v>7.5</v>
      </c>
      <c r="H205" s="226">
        <f>'MICROBIOLOGIE 3'!H204</f>
        <v>8.5</v>
      </c>
      <c r="I205" s="226">
        <f>'PARASITOLOGIE 2'!H204</f>
        <v>10.666666666666666</v>
      </c>
      <c r="J205" s="226">
        <f>'PHYSIO-PATH 3'!H204</f>
        <v>7.5</v>
      </c>
      <c r="K205" s="226">
        <f>SEMIOLOGIE!H204</f>
        <v>12</v>
      </c>
      <c r="L205" s="117">
        <f>'ANA-PATH 2'!H204</f>
        <v>6</v>
      </c>
      <c r="M205" s="124">
        <f t="shared" si="32"/>
        <v>84.666666666666657</v>
      </c>
      <c r="N205" s="117">
        <f t="shared" si="33"/>
        <v>3.3866666666666663</v>
      </c>
      <c r="O205" s="184" t="str">
        <f t="shared" si="27"/>
        <v>Ajournee</v>
      </c>
      <c r="P205" s="184" t="str">
        <f t="shared" si="28"/>
        <v>juin</v>
      </c>
      <c r="Q205" s="262">
        <f t="shared" si="26"/>
        <v>0</v>
      </c>
      <c r="R205" s="262">
        <f t="shared" si="26"/>
        <v>1</v>
      </c>
      <c r="S205" s="262">
        <f t="shared" si="26"/>
        <v>1</v>
      </c>
      <c r="T205" s="262">
        <f t="shared" si="26"/>
        <v>1</v>
      </c>
      <c r="U205" s="262">
        <f t="shared" si="26"/>
        <v>1</v>
      </c>
      <c r="V205" s="262">
        <f t="shared" si="29"/>
        <v>0</v>
      </c>
      <c r="W205" s="262">
        <f t="shared" si="30"/>
        <v>1</v>
      </c>
      <c r="X205" s="262">
        <f t="shared" si="30"/>
        <v>1</v>
      </c>
      <c r="Y205" s="262">
        <f t="shared" si="31"/>
        <v>1</v>
      </c>
      <c r="Z205" s="263" t="str">
        <f>ANATOMIE3!N204</f>
        <v>Juin</v>
      </c>
      <c r="AA205" s="263" t="str">
        <f>'PHYSIO-REP 3'!N204</f>
        <v>Juin</v>
      </c>
      <c r="AB205" s="263" t="str">
        <f>'ZOOTECHINE 3'!N204</f>
        <v>Juin</v>
      </c>
      <c r="AC205" s="263" t="str">
        <f>'PHARMACOLOGIE 3'!N204</f>
        <v>Juin</v>
      </c>
      <c r="AD205" s="263" t="str">
        <f>'MICROBIOLOGIE 3'!N204</f>
        <v>Juin</v>
      </c>
      <c r="AE205" s="263" t="str">
        <f>'PARASITOLOGIE 2'!N204</f>
        <v>Juin</v>
      </c>
      <c r="AF205" s="263" t="str">
        <f>'PHYSIO-PATH 3'!N204</f>
        <v>Juin</v>
      </c>
      <c r="AG205" s="263" t="str">
        <f>SEMIOLOGIE!N204</f>
        <v>Juin</v>
      </c>
      <c r="AH205" s="263" t="str">
        <f>'ANA-PATH 2'!N204</f>
        <v>Juin</v>
      </c>
      <c r="AI205" s="267"/>
    </row>
    <row r="206" spans="1:35" s="268" customFormat="1" ht="15.75">
      <c r="A206" s="265">
        <v>199</v>
      </c>
      <c r="B206" s="413" t="s">
        <v>283</v>
      </c>
      <c r="C206" s="413" t="s">
        <v>905</v>
      </c>
      <c r="D206" s="117">
        <f>ANATOMIE3!H206</f>
        <v>30</v>
      </c>
      <c r="E206" s="117">
        <f>'PHYSIO-REP 3'!H205</f>
        <v>12</v>
      </c>
      <c r="F206" s="117">
        <f>'ZOOTECHINE 3'!H205</f>
        <v>9.25</v>
      </c>
      <c r="G206" s="226">
        <f>'PHARMACOLOGIE 3'!H205</f>
        <v>10</v>
      </c>
      <c r="H206" s="226">
        <f>'MICROBIOLOGIE 3'!H205</f>
        <v>7.5</v>
      </c>
      <c r="I206" s="226">
        <f>'PARASITOLOGIE 2'!H205</f>
        <v>6.666666666666667</v>
      </c>
      <c r="J206" s="226">
        <f>'PHYSIO-PATH 3'!H205</f>
        <v>3.5</v>
      </c>
      <c r="K206" s="226">
        <f>SEMIOLOGIE!H205</f>
        <v>15.5</v>
      </c>
      <c r="L206" s="117">
        <f>'ANA-PATH 2'!H205</f>
        <v>5</v>
      </c>
      <c r="M206" s="124">
        <f t="shared" si="32"/>
        <v>99.416666666666671</v>
      </c>
      <c r="N206" s="117">
        <f t="shared" si="33"/>
        <v>3.976666666666667</v>
      </c>
      <c r="O206" s="184" t="str">
        <f t="shared" si="27"/>
        <v>Ajournee</v>
      </c>
      <c r="P206" s="184" t="str">
        <f t="shared" si="28"/>
        <v>juin</v>
      </c>
      <c r="Q206" s="262">
        <f t="shared" si="26"/>
        <v>0</v>
      </c>
      <c r="R206" s="262">
        <f t="shared" si="26"/>
        <v>1</v>
      </c>
      <c r="S206" s="262">
        <f t="shared" si="26"/>
        <v>1</v>
      </c>
      <c r="T206" s="262">
        <f t="shared" si="26"/>
        <v>1</v>
      </c>
      <c r="U206" s="262">
        <f t="shared" si="26"/>
        <v>1</v>
      </c>
      <c r="V206" s="262">
        <f t="shared" si="29"/>
        <v>1</v>
      </c>
      <c r="W206" s="262">
        <f t="shared" si="30"/>
        <v>1</v>
      </c>
      <c r="X206" s="262">
        <f t="shared" si="30"/>
        <v>0</v>
      </c>
      <c r="Y206" s="262">
        <f t="shared" si="31"/>
        <v>1</v>
      </c>
      <c r="Z206" s="263" t="str">
        <f>ANATOMIE3!N205</f>
        <v>Juin</v>
      </c>
      <c r="AA206" s="263" t="str">
        <f>'PHYSIO-REP 3'!N205</f>
        <v>Juin</v>
      </c>
      <c r="AB206" s="263" t="str">
        <f>'ZOOTECHINE 3'!N205</f>
        <v>Juin</v>
      </c>
      <c r="AC206" s="263" t="str">
        <f>'PHARMACOLOGIE 3'!N205</f>
        <v>Juin</v>
      </c>
      <c r="AD206" s="263" t="str">
        <f>'MICROBIOLOGIE 3'!N205</f>
        <v>Juin</v>
      </c>
      <c r="AE206" s="263" t="str">
        <f>'PARASITOLOGIE 2'!N205</f>
        <v>Juin</v>
      </c>
      <c r="AF206" s="263" t="str">
        <f>'PHYSIO-PATH 3'!N205</f>
        <v>Juin</v>
      </c>
      <c r="AG206" s="263" t="str">
        <f>SEMIOLOGIE!N205</f>
        <v>Juin</v>
      </c>
      <c r="AH206" s="263" t="str">
        <f>'ANA-PATH 2'!N205</f>
        <v>Juin</v>
      </c>
      <c r="AI206" s="267"/>
    </row>
    <row r="207" spans="1:35" s="268" customFormat="1" ht="15.75">
      <c r="A207" s="265">
        <v>200</v>
      </c>
      <c r="B207" s="418" t="s">
        <v>906</v>
      </c>
      <c r="C207" s="418" t="s">
        <v>907</v>
      </c>
      <c r="D207" s="117">
        <f>ANATOMIE3!H207</f>
        <v>9.75</v>
      </c>
      <c r="E207" s="117">
        <f>'PHYSIO-REP 3'!H206</f>
        <v>8.25</v>
      </c>
      <c r="F207" s="117">
        <f>'ZOOTECHINE 3'!H206</f>
        <v>8.5</v>
      </c>
      <c r="G207" s="226">
        <f>'PHARMACOLOGIE 3'!H206</f>
        <v>6</v>
      </c>
      <c r="H207" s="226">
        <f>'MICROBIOLOGIE 3'!H206</f>
        <v>10.5</v>
      </c>
      <c r="I207" s="226">
        <f>'PARASITOLOGIE 2'!H206</f>
        <v>4</v>
      </c>
      <c r="J207" s="226">
        <f>'PHYSIO-PATH 3'!H206</f>
        <v>6</v>
      </c>
      <c r="K207" s="226">
        <f>SEMIOLOGIE!H206</f>
        <v>36</v>
      </c>
      <c r="L207" s="117">
        <f>'ANA-PATH 2'!H206</f>
        <v>5</v>
      </c>
      <c r="M207" s="124">
        <f t="shared" si="32"/>
        <v>94</v>
      </c>
      <c r="N207" s="117">
        <f t="shared" si="33"/>
        <v>3.76</v>
      </c>
      <c r="O207" s="184" t="str">
        <f t="shared" si="27"/>
        <v>Ajournee</v>
      </c>
      <c r="P207" s="184" t="str">
        <f t="shared" si="28"/>
        <v>juin</v>
      </c>
      <c r="Q207" s="262">
        <f t="shared" si="26"/>
        <v>1</v>
      </c>
      <c r="R207" s="262">
        <f t="shared" si="26"/>
        <v>1</v>
      </c>
      <c r="S207" s="262">
        <f t="shared" si="26"/>
        <v>1</v>
      </c>
      <c r="T207" s="262">
        <f t="shared" si="26"/>
        <v>1</v>
      </c>
      <c r="U207" s="262">
        <f t="shared" si="26"/>
        <v>1</v>
      </c>
      <c r="V207" s="262">
        <f t="shared" si="29"/>
        <v>1</v>
      </c>
      <c r="W207" s="262">
        <f t="shared" si="30"/>
        <v>1</v>
      </c>
      <c r="X207" s="262">
        <f t="shared" si="30"/>
        <v>0</v>
      </c>
      <c r="Y207" s="262">
        <f t="shared" si="31"/>
        <v>1</v>
      </c>
      <c r="Z207" s="263" t="str">
        <f>ANATOMIE3!N206</f>
        <v>Juin</v>
      </c>
      <c r="AA207" s="263" t="str">
        <f>'PHYSIO-REP 3'!N206</f>
        <v>Juin</v>
      </c>
      <c r="AB207" s="263" t="str">
        <f>'ZOOTECHINE 3'!N206</f>
        <v>Juin</v>
      </c>
      <c r="AC207" s="263" t="str">
        <f>'PHARMACOLOGIE 3'!N206</f>
        <v>Juin</v>
      </c>
      <c r="AD207" s="263" t="str">
        <f>'MICROBIOLOGIE 3'!N206</f>
        <v>Juin</v>
      </c>
      <c r="AE207" s="263" t="str">
        <f>'PARASITOLOGIE 2'!N206</f>
        <v>Juin</v>
      </c>
      <c r="AF207" s="263" t="str">
        <f>'PHYSIO-PATH 3'!N206</f>
        <v>Juin</v>
      </c>
      <c r="AG207" s="263" t="str">
        <f>SEMIOLOGIE!N206</f>
        <v>Juin</v>
      </c>
      <c r="AH207" s="263" t="str">
        <f>'ANA-PATH 2'!N206</f>
        <v>Juin</v>
      </c>
      <c r="AI207" s="267"/>
    </row>
    <row r="208" spans="1:35" s="268" customFormat="1" ht="15.75">
      <c r="A208" s="265">
        <v>201</v>
      </c>
      <c r="B208" s="413" t="s">
        <v>284</v>
      </c>
      <c r="C208" s="413" t="s">
        <v>908</v>
      </c>
      <c r="D208" s="117">
        <f>ANATOMIE3!H208</f>
        <v>17.5</v>
      </c>
      <c r="E208" s="117">
        <f>'PHYSIO-REP 3'!H207</f>
        <v>9.75</v>
      </c>
      <c r="F208" s="117">
        <f>'ZOOTECHINE 3'!H207</f>
        <v>5.5</v>
      </c>
      <c r="G208" s="226">
        <f>'PHARMACOLOGIE 3'!H207</f>
        <v>10.25</v>
      </c>
      <c r="H208" s="226">
        <f>'MICROBIOLOGIE 3'!H207</f>
        <v>7.75</v>
      </c>
      <c r="I208" s="226">
        <f>'PARASITOLOGIE 2'!H207</f>
        <v>5.333333333333333</v>
      </c>
      <c r="J208" s="226">
        <f>'PHYSIO-PATH 3'!H207</f>
        <v>9.5</v>
      </c>
      <c r="K208" s="226">
        <f>SEMIOLOGIE!H207</f>
        <v>10</v>
      </c>
      <c r="L208" s="117">
        <f>'ANA-PATH 2'!H207</f>
        <v>5.333333333333333</v>
      </c>
      <c r="M208" s="124">
        <f t="shared" si="32"/>
        <v>80.916666666666671</v>
      </c>
      <c r="N208" s="117">
        <f t="shared" si="33"/>
        <v>3.2366666666666668</v>
      </c>
      <c r="O208" s="184" t="str">
        <f t="shared" si="27"/>
        <v>Ajournee</v>
      </c>
      <c r="P208" s="184" t="str">
        <f t="shared" si="28"/>
        <v>juin</v>
      </c>
      <c r="Q208" s="262">
        <f t="shared" si="26"/>
        <v>0</v>
      </c>
      <c r="R208" s="262">
        <f t="shared" si="26"/>
        <v>1</v>
      </c>
      <c r="S208" s="262">
        <f t="shared" si="26"/>
        <v>1</v>
      </c>
      <c r="T208" s="262">
        <f t="shared" si="26"/>
        <v>1</v>
      </c>
      <c r="U208" s="262">
        <f t="shared" si="26"/>
        <v>1</v>
      </c>
      <c r="V208" s="262">
        <f t="shared" si="29"/>
        <v>1</v>
      </c>
      <c r="W208" s="262">
        <f t="shared" si="30"/>
        <v>1</v>
      </c>
      <c r="X208" s="262">
        <f t="shared" si="30"/>
        <v>1</v>
      </c>
      <c r="Y208" s="262">
        <f t="shared" si="31"/>
        <v>1</v>
      </c>
      <c r="Z208" s="263" t="str">
        <f>ANATOMIE3!N207</f>
        <v>Juin</v>
      </c>
      <c r="AA208" s="263" t="str">
        <f>'PHYSIO-REP 3'!N207</f>
        <v>Juin</v>
      </c>
      <c r="AB208" s="263" t="str">
        <f>'ZOOTECHINE 3'!N207</f>
        <v>Juin</v>
      </c>
      <c r="AC208" s="263" t="str">
        <f>'PHARMACOLOGIE 3'!N207</f>
        <v>Juin</v>
      </c>
      <c r="AD208" s="263" t="str">
        <f>'MICROBIOLOGIE 3'!N207</f>
        <v>Juin</v>
      </c>
      <c r="AE208" s="263" t="str">
        <f>'PARASITOLOGIE 2'!N207</f>
        <v>Juin</v>
      </c>
      <c r="AF208" s="263" t="str">
        <f>'PHYSIO-PATH 3'!N207</f>
        <v>Juin</v>
      </c>
      <c r="AG208" s="263" t="str">
        <f>SEMIOLOGIE!N207</f>
        <v>Juin</v>
      </c>
      <c r="AH208" s="263" t="str">
        <f>'ANA-PATH 2'!N207</f>
        <v>Juin</v>
      </c>
      <c r="AI208" s="267"/>
    </row>
    <row r="209" spans="1:35" s="268" customFormat="1" ht="15.75">
      <c r="A209" s="265">
        <v>202</v>
      </c>
      <c r="B209" s="413" t="s">
        <v>285</v>
      </c>
      <c r="C209" s="413" t="s">
        <v>67</v>
      </c>
      <c r="D209" s="117">
        <f>ANATOMIE3!H209</f>
        <v>5.75</v>
      </c>
      <c r="E209" s="117">
        <f>'PHYSIO-REP 3'!H208</f>
        <v>8.25</v>
      </c>
      <c r="F209" s="117">
        <f>'ZOOTECHINE 3'!H208</f>
        <v>9.25</v>
      </c>
      <c r="G209" s="226">
        <f>'PHARMACOLOGIE 3'!H208</f>
        <v>11</v>
      </c>
      <c r="H209" s="226">
        <f>'MICROBIOLOGIE 3'!H208</f>
        <v>9</v>
      </c>
      <c r="I209" s="226">
        <f>'PARASITOLOGIE 2'!H208</f>
        <v>9.3333333333333339</v>
      </c>
      <c r="J209" s="226">
        <f>'PHYSIO-PATH 3'!H208</f>
        <v>12.5</v>
      </c>
      <c r="K209" s="226">
        <f>SEMIOLOGIE!H208</f>
        <v>16.25</v>
      </c>
      <c r="L209" s="117">
        <f>'ANA-PATH 2'!H208</f>
        <v>9</v>
      </c>
      <c r="M209" s="124">
        <f t="shared" si="32"/>
        <v>90.333333333333343</v>
      </c>
      <c r="N209" s="117">
        <f t="shared" si="33"/>
        <v>3.6133333333333337</v>
      </c>
      <c r="O209" s="184" t="str">
        <f t="shared" si="27"/>
        <v>Ajournee</v>
      </c>
      <c r="P209" s="184" t="str">
        <f t="shared" si="28"/>
        <v>juin</v>
      </c>
      <c r="Q209" s="262">
        <f t="shared" si="26"/>
        <v>1</v>
      </c>
      <c r="R209" s="262">
        <f t="shared" si="26"/>
        <v>1</v>
      </c>
      <c r="S209" s="262">
        <f t="shared" si="26"/>
        <v>1</v>
      </c>
      <c r="T209" s="262">
        <f t="shared" si="26"/>
        <v>1</v>
      </c>
      <c r="U209" s="262">
        <f t="shared" si="26"/>
        <v>1</v>
      </c>
      <c r="V209" s="262">
        <f t="shared" si="29"/>
        <v>1</v>
      </c>
      <c r="W209" s="262">
        <f t="shared" si="30"/>
        <v>1</v>
      </c>
      <c r="X209" s="262">
        <f t="shared" si="30"/>
        <v>0</v>
      </c>
      <c r="Y209" s="262">
        <f t="shared" si="31"/>
        <v>1</v>
      </c>
      <c r="Z209" s="263" t="str">
        <f>ANATOMIE3!N208</f>
        <v>Juin</v>
      </c>
      <c r="AA209" s="263" t="str">
        <f>'PHYSIO-REP 3'!N208</f>
        <v>Juin</v>
      </c>
      <c r="AB209" s="263" t="str">
        <f>'ZOOTECHINE 3'!N208</f>
        <v>Juin</v>
      </c>
      <c r="AC209" s="263" t="str">
        <f>'PHARMACOLOGIE 3'!N208</f>
        <v>Juin</v>
      </c>
      <c r="AD209" s="263" t="str">
        <f>'MICROBIOLOGIE 3'!N208</f>
        <v>Juin</v>
      </c>
      <c r="AE209" s="263" t="str">
        <f>'PARASITOLOGIE 2'!N208</f>
        <v>Juin</v>
      </c>
      <c r="AF209" s="263" t="str">
        <f>'PHYSIO-PATH 3'!N208</f>
        <v>Juin</v>
      </c>
      <c r="AG209" s="263" t="str">
        <f>SEMIOLOGIE!N208</f>
        <v>Juin</v>
      </c>
      <c r="AH209" s="263" t="str">
        <f>'ANA-PATH 2'!N208</f>
        <v>Juin</v>
      </c>
      <c r="AI209" s="267"/>
    </row>
    <row r="210" spans="1:35" s="268" customFormat="1" ht="15.75">
      <c r="A210" s="265">
        <v>203</v>
      </c>
      <c r="B210" s="433" t="s">
        <v>285</v>
      </c>
      <c r="C210" s="433" t="s">
        <v>43</v>
      </c>
      <c r="D210" s="117">
        <f>ANATOMIE3!H210</f>
        <v>10.25</v>
      </c>
      <c r="E210" s="117">
        <f>'PHYSIO-REP 3'!H210</f>
        <v>8</v>
      </c>
      <c r="F210" s="117">
        <f>'ZOOTECHINE 3'!H210</f>
        <v>8</v>
      </c>
      <c r="G210" s="226">
        <f>'PHARMACOLOGIE 3'!H210</f>
        <v>9.5</v>
      </c>
      <c r="H210" s="226">
        <f>'MICROBIOLOGIE 3'!H210</f>
        <v>8.75</v>
      </c>
      <c r="I210" s="226">
        <f>'PARASITOLOGIE 2'!H210</f>
        <v>8.6666666666666661</v>
      </c>
      <c r="J210" s="226">
        <f>'PHYSIO-PATH 3'!H210</f>
        <v>2.5</v>
      </c>
      <c r="K210" s="226">
        <f>SEMIOLOGIE!H210</f>
        <v>11.75</v>
      </c>
      <c r="L210" s="117">
        <f>'ANA-PATH 2'!H210</f>
        <v>3.3333333333333335</v>
      </c>
      <c r="M210" s="124">
        <f t="shared" si="32"/>
        <v>70.749999999999986</v>
      </c>
      <c r="N210" s="117">
        <f t="shared" si="33"/>
        <v>2.8299999999999996</v>
      </c>
      <c r="O210" s="184" t="str">
        <f t="shared" si="27"/>
        <v>Ajournee</v>
      </c>
      <c r="P210" s="184" t="str">
        <f t="shared" si="28"/>
        <v>juin</v>
      </c>
      <c r="Q210" s="262">
        <f t="shared" si="26"/>
        <v>1</v>
      </c>
      <c r="R210" s="262">
        <f t="shared" si="26"/>
        <v>1</v>
      </c>
      <c r="S210" s="262">
        <f t="shared" si="26"/>
        <v>1</v>
      </c>
      <c r="T210" s="262">
        <f t="shared" si="26"/>
        <v>1</v>
      </c>
      <c r="U210" s="262">
        <f t="shared" si="26"/>
        <v>1</v>
      </c>
      <c r="V210" s="262">
        <f t="shared" si="29"/>
        <v>1</v>
      </c>
      <c r="W210" s="262">
        <f t="shared" si="30"/>
        <v>1</v>
      </c>
      <c r="X210" s="262">
        <f t="shared" si="30"/>
        <v>1</v>
      </c>
      <c r="Y210" s="262">
        <f t="shared" si="31"/>
        <v>1</v>
      </c>
      <c r="Z210" s="263" t="str">
        <f>ANATOMIE3!N210</f>
        <v>Juin</v>
      </c>
      <c r="AA210" s="263" t="str">
        <f>'PHYSIO-REP 3'!N210</f>
        <v>Juin</v>
      </c>
      <c r="AB210" s="263" t="str">
        <f>'ZOOTECHINE 3'!N210</f>
        <v>Juin</v>
      </c>
      <c r="AC210" s="263" t="str">
        <f>'PHARMACOLOGIE 3'!N210</f>
        <v>Juin</v>
      </c>
      <c r="AD210" s="263" t="str">
        <f>'MICROBIOLOGIE 3'!N210</f>
        <v>Juin</v>
      </c>
      <c r="AE210" s="263" t="str">
        <f>'PARASITOLOGIE 2'!N210</f>
        <v>Juin</v>
      </c>
      <c r="AF210" s="263" t="str">
        <f>'PHYSIO-PATH 3'!N210</f>
        <v>Juin</v>
      </c>
      <c r="AG210" s="263" t="str">
        <f>SEMIOLOGIE!N210</f>
        <v>Juin</v>
      </c>
      <c r="AH210" s="263" t="str">
        <f>'ANA-PATH 2'!N210</f>
        <v>Juin</v>
      </c>
      <c r="AI210" s="267"/>
    </row>
    <row r="211" spans="1:35" s="268" customFormat="1" ht="15.75">
      <c r="A211" s="265">
        <v>204</v>
      </c>
      <c r="B211" s="413" t="s">
        <v>909</v>
      </c>
      <c r="C211" s="413" t="s">
        <v>286</v>
      </c>
      <c r="D211" s="117">
        <f>ANATOMIE3!H211</f>
        <v>13.5</v>
      </c>
      <c r="E211" s="117">
        <f>'PHYSIO-REP 3'!H211</f>
        <v>9.75</v>
      </c>
      <c r="F211" s="117">
        <f>'ZOOTECHINE 3'!H211</f>
        <v>7</v>
      </c>
      <c r="G211" s="226">
        <f>'PHARMACOLOGIE 3'!H211</f>
        <v>8</v>
      </c>
      <c r="H211" s="226">
        <f>'MICROBIOLOGIE 3'!H211</f>
        <v>8</v>
      </c>
      <c r="I211" s="226">
        <f>'PARASITOLOGIE 2'!H211</f>
        <v>7.333333333333333</v>
      </c>
      <c r="J211" s="226">
        <f>'PHYSIO-PATH 3'!H211</f>
        <v>7.5</v>
      </c>
      <c r="K211" s="226">
        <f>SEMIOLOGIE!H211</f>
        <v>15.5</v>
      </c>
      <c r="L211" s="117">
        <f>'ANA-PATH 2'!H211</f>
        <v>8</v>
      </c>
      <c r="M211" s="124">
        <f t="shared" si="32"/>
        <v>84.583333333333343</v>
      </c>
      <c r="N211" s="117">
        <f t="shared" si="33"/>
        <v>3.3833333333333337</v>
      </c>
      <c r="O211" s="184" t="str">
        <f t="shared" si="27"/>
        <v>Ajournee</v>
      </c>
      <c r="P211" s="184" t="str">
        <f t="shared" si="28"/>
        <v>juin</v>
      </c>
      <c r="Q211" s="262">
        <f t="shared" si="26"/>
        <v>1</v>
      </c>
      <c r="R211" s="262">
        <f t="shared" si="26"/>
        <v>1</v>
      </c>
      <c r="S211" s="262">
        <f t="shared" si="26"/>
        <v>1</v>
      </c>
      <c r="T211" s="262">
        <f t="shared" si="26"/>
        <v>1</v>
      </c>
      <c r="U211" s="262">
        <f t="shared" si="26"/>
        <v>1</v>
      </c>
      <c r="V211" s="262">
        <f t="shared" si="29"/>
        <v>1</v>
      </c>
      <c r="W211" s="262">
        <f t="shared" si="30"/>
        <v>1</v>
      </c>
      <c r="X211" s="262">
        <f t="shared" si="30"/>
        <v>0</v>
      </c>
      <c r="Y211" s="262">
        <f t="shared" si="31"/>
        <v>1</v>
      </c>
      <c r="Z211" s="263" t="str">
        <f>ANATOMIE3!N211</f>
        <v>Juin</v>
      </c>
      <c r="AA211" s="263" t="str">
        <f>'PHYSIO-REP 3'!N211</f>
        <v>Juin</v>
      </c>
      <c r="AB211" s="263" t="str">
        <f>'ZOOTECHINE 3'!N211</f>
        <v>Juin</v>
      </c>
      <c r="AC211" s="263" t="str">
        <f>'PHARMACOLOGIE 3'!N211</f>
        <v>Juin</v>
      </c>
      <c r="AD211" s="263" t="str">
        <f>'MICROBIOLOGIE 3'!N211</f>
        <v>Juin</v>
      </c>
      <c r="AE211" s="263" t="str">
        <f>'PARASITOLOGIE 2'!N211</f>
        <v>Juin</v>
      </c>
      <c r="AF211" s="263" t="str">
        <f>'PHYSIO-PATH 3'!N211</f>
        <v>Juin</v>
      </c>
      <c r="AG211" s="263" t="str">
        <f>SEMIOLOGIE!N211</f>
        <v>Juin</v>
      </c>
      <c r="AH211" s="263" t="str">
        <f>'ANA-PATH 2'!N211</f>
        <v>Juin</v>
      </c>
      <c r="AI211" s="267"/>
    </row>
    <row r="212" spans="1:35" s="268" customFormat="1" ht="15.75">
      <c r="A212" s="265">
        <v>205</v>
      </c>
      <c r="B212" s="413" t="s">
        <v>287</v>
      </c>
      <c r="C212" s="413" t="s">
        <v>91</v>
      </c>
      <c r="D212" s="117">
        <f>ANATOMIE3!H212</f>
        <v>14.75</v>
      </c>
      <c r="E212" s="117">
        <f>'PHYSIO-REP 3'!H212</f>
        <v>11</v>
      </c>
      <c r="F212" s="117">
        <f>'ZOOTECHINE 3'!H212</f>
        <v>8</v>
      </c>
      <c r="G212" s="226">
        <f>'PHARMACOLOGIE 3'!H212</f>
        <v>6.5</v>
      </c>
      <c r="H212" s="226">
        <f>'MICROBIOLOGIE 3'!H212</f>
        <v>13</v>
      </c>
      <c r="I212" s="226">
        <f>'PARASITOLOGIE 2'!H212</f>
        <v>7.333333333333333</v>
      </c>
      <c r="J212" s="226">
        <f>'PHYSIO-PATH 3'!H212</f>
        <v>1.5</v>
      </c>
      <c r="K212" s="226">
        <f>SEMIOLOGIE!H212</f>
        <v>13</v>
      </c>
      <c r="L212" s="117">
        <f>'ANA-PATH 2'!H212</f>
        <v>4.666666666666667</v>
      </c>
      <c r="M212" s="124">
        <f t="shared" si="32"/>
        <v>79.750000000000014</v>
      </c>
      <c r="N212" s="117">
        <f t="shared" si="33"/>
        <v>3.1900000000000004</v>
      </c>
      <c r="O212" s="184" t="str">
        <f t="shared" si="27"/>
        <v>Ajournee</v>
      </c>
      <c r="P212" s="184" t="str">
        <f t="shared" si="28"/>
        <v>juin</v>
      </c>
      <c r="Q212" s="262">
        <f t="shared" ref="Q212:U262" si="34">IF(D212&gt;=15,0,1)</f>
        <v>1</v>
      </c>
      <c r="R212" s="262">
        <f t="shared" si="34"/>
        <v>1</v>
      </c>
      <c r="S212" s="262">
        <f t="shared" si="34"/>
        <v>1</v>
      </c>
      <c r="T212" s="262">
        <f t="shared" si="34"/>
        <v>1</v>
      </c>
      <c r="U212" s="262">
        <f t="shared" si="34"/>
        <v>1</v>
      </c>
      <c r="V212" s="262">
        <f t="shared" si="29"/>
        <v>1</v>
      </c>
      <c r="W212" s="262">
        <f t="shared" si="30"/>
        <v>1</v>
      </c>
      <c r="X212" s="262">
        <f t="shared" si="30"/>
        <v>1</v>
      </c>
      <c r="Y212" s="262">
        <f t="shared" si="31"/>
        <v>1</v>
      </c>
      <c r="Z212" s="263" t="str">
        <f>ANATOMIE3!N212</f>
        <v>Juin</v>
      </c>
      <c r="AA212" s="263" t="str">
        <f>'PHYSIO-REP 3'!N212</f>
        <v>Juin</v>
      </c>
      <c r="AB212" s="263" t="str">
        <f>'ZOOTECHINE 3'!N212</f>
        <v>Juin</v>
      </c>
      <c r="AC212" s="263" t="str">
        <f>'PHARMACOLOGIE 3'!N212</f>
        <v>Juin</v>
      </c>
      <c r="AD212" s="263" t="str">
        <f>'MICROBIOLOGIE 3'!N212</f>
        <v>Juin</v>
      </c>
      <c r="AE212" s="263" t="str">
        <f>'PARASITOLOGIE 2'!N212</f>
        <v>Juin</v>
      </c>
      <c r="AF212" s="263" t="str">
        <f>'PHYSIO-PATH 3'!N212</f>
        <v>Juin</v>
      </c>
      <c r="AG212" s="263" t="str">
        <f>SEMIOLOGIE!N212</f>
        <v>Juin</v>
      </c>
      <c r="AH212" s="263" t="str">
        <f>'ANA-PATH 2'!N212</f>
        <v>Juin</v>
      </c>
      <c r="AI212" s="267"/>
    </row>
    <row r="213" spans="1:35" s="268" customFormat="1" ht="15.75">
      <c r="A213" s="265">
        <v>206</v>
      </c>
      <c r="B213" s="419" t="s">
        <v>288</v>
      </c>
      <c r="C213" s="419" t="s">
        <v>51</v>
      </c>
      <c r="D213" s="117">
        <f>ANATOMIE3!H213</f>
        <v>12</v>
      </c>
      <c r="E213" s="117">
        <f>'PHYSIO-REP 3'!H213</f>
        <v>12</v>
      </c>
      <c r="F213" s="117">
        <f>'ZOOTECHINE 3'!H213</f>
        <v>8.5</v>
      </c>
      <c r="G213" s="226">
        <f>'PHARMACOLOGIE 3'!H213</f>
        <v>8.5</v>
      </c>
      <c r="H213" s="226">
        <f>'MICROBIOLOGIE 3'!H213</f>
        <v>9.5</v>
      </c>
      <c r="I213" s="226">
        <f>'PARASITOLOGIE 2'!H213</f>
        <v>8</v>
      </c>
      <c r="J213" s="226">
        <f>'PHYSIO-PATH 3'!H213</f>
        <v>6</v>
      </c>
      <c r="K213" s="226">
        <f>SEMIOLOGIE!H213</f>
        <v>14.75</v>
      </c>
      <c r="L213" s="117">
        <f>'ANA-PATH 2'!H213</f>
        <v>8.3333333333333339</v>
      </c>
      <c r="M213" s="124">
        <f t="shared" si="32"/>
        <v>87.583333333333329</v>
      </c>
      <c r="N213" s="117">
        <f t="shared" si="33"/>
        <v>3.503333333333333</v>
      </c>
      <c r="O213" s="184" t="str">
        <f t="shared" si="27"/>
        <v>Ajournee</v>
      </c>
      <c r="P213" s="184" t="str">
        <f t="shared" si="28"/>
        <v>juin</v>
      </c>
      <c r="Q213" s="262">
        <f t="shared" si="34"/>
        <v>1</v>
      </c>
      <c r="R213" s="262">
        <f t="shared" si="34"/>
        <v>1</v>
      </c>
      <c r="S213" s="262">
        <f t="shared" si="34"/>
        <v>1</v>
      </c>
      <c r="T213" s="262">
        <f t="shared" si="34"/>
        <v>1</v>
      </c>
      <c r="U213" s="262">
        <f t="shared" si="34"/>
        <v>1</v>
      </c>
      <c r="V213" s="262">
        <f t="shared" si="29"/>
        <v>1</v>
      </c>
      <c r="W213" s="262">
        <f t="shared" si="30"/>
        <v>1</v>
      </c>
      <c r="X213" s="262">
        <f t="shared" si="30"/>
        <v>1</v>
      </c>
      <c r="Y213" s="262">
        <f t="shared" si="31"/>
        <v>1</v>
      </c>
      <c r="Z213" s="263" t="str">
        <f>ANATOMIE3!N213</f>
        <v>Juin</v>
      </c>
      <c r="AA213" s="263" t="str">
        <f>'PHYSIO-REP 3'!N213</f>
        <v>Juin</v>
      </c>
      <c r="AB213" s="263" t="str">
        <f>'ZOOTECHINE 3'!N213</f>
        <v>Juin</v>
      </c>
      <c r="AC213" s="263" t="str">
        <f>'PHARMACOLOGIE 3'!N213</f>
        <v>Juin</v>
      </c>
      <c r="AD213" s="263" t="str">
        <f>'MICROBIOLOGIE 3'!N213</f>
        <v>Juin</v>
      </c>
      <c r="AE213" s="263" t="str">
        <f>'PARASITOLOGIE 2'!N213</f>
        <v>Juin</v>
      </c>
      <c r="AF213" s="263" t="str">
        <f>'PHYSIO-PATH 3'!N213</f>
        <v>Juin</v>
      </c>
      <c r="AG213" s="263" t="str">
        <f>SEMIOLOGIE!N213</f>
        <v>Juin</v>
      </c>
      <c r="AH213" s="263" t="str">
        <f>'ANA-PATH 2'!N213</f>
        <v>Juin</v>
      </c>
      <c r="AI213" s="267"/>
    </row>
    <row r="214" spans="1:35" s="268" customFormat="1" ht="15.75">
      <c r="A214" s="265">
        <v>207</v>
      </c>
      <c r="B214" s="413" t="s">
        <v>910</v>
      </c>
      <c r="C214" s="413" t="s">
        <v>289</v>
      </c>
      <c r="D214" s="117">
        <f>ANATOMIE3!H214</f>
        <v>11</v>
      </c>
      <c r="E214" s="117">
        <f>'PHYSIO-REP 3'!H214</f>
        <v>8.75</v>
      </c>
      <c r="F214" s="117">
        <f>'ZOOTECHINE 3'!H214</f>
        <v>9.25</v>
      </c>
      <c r="G214" s="226">
        <f>'PHARMACOLOGIE 3'!H214</f>
        <v>6</v>
      </c>
      <c r="H214" s="226">
        <f>'MICROBIOLOGIE 3'!H214</f>
        <v>6.5</v>
      </c>
      <c r="I214" s="226">
        <f>'PARASITOLOGIE 2'!H214</f>
        <v>4</v>
      </c>
      <c r="J214" s="226">
        <f>'PHYSIO-PATH 3'!H214</f>
        <v>2.5</v>
      </c>
      <c r="K214" s="226">
        <f>SEMIOLOGIE!H214</f>
        <v>10.25</v>
      </c>
      <c r="L214" s="117">
        <f>'ANA-PATH 2'!H214</f>
        <v>4.666666666666667</v>
      </c>
      <c r="M214" s="124">
        <f t="shared" si="32"/>
        <v>62.916666666666664</v>
      </c>
      <c r="N214" s="117">
        <f t="shared" si="33"/>
        <v>2.5166666666666666</v>
      </c>
      <c r="O214" s="184" t="str">
        <f t="shared" si="27"/>
        <v>Ajournee</v>
      </c>
      <c r="P214" s="184" t="str">
        <f t="shared" si="28"/>
        <v>juin</v>
      </c>
      <c r="Q214" s="262">
        <f t="shared" si="34"/>
        <v>1</v>
      </c>
      <c r="R214" s="262">
        <f t="shared" si="34"/>
        <v>1</v>
      </c>
      <c r="S214" s="262">
        <f t="shared" si="34"/>
        <v>1</v>
      </c>
      <c r="T214" s="262">
        <f t="shared" si="34"/>
        <v>1</v>
      </c>
      <c r="U214" s="262">
        <f t="shared" si="34"/>
        <v>1</v>
      </c>
      <c r="V214" s="262">
        <f t="shared" si="29"/>
        <v>1</v>
      </c>
      <c r="W214" s="262">
        <f t="shared" si="30"/>
        <v>1</v>
      </c>
      <c r="X214" s="262">
        <f t="shared" si="30"/>
        <v>1</v>
      </c>
      <c r="Y214" s="262">
        <f t="shared" si="31"/>
        <v>1</v>
      </c>
      <c r="Z214" s="263" t="str">
        <f>ANATOMIE3!N214</f>
        <v>Juin</v>
      </c>
      <c r="AA214" s="263" t="str">
        <f>'PHYSIO-REP 3'!N214</f>
        <v>Juin</v>
      </c>
      <c r="AB214" s="263" t="str">
        <f>'ZOOTECHINE 3'!N214</f>
        <v>Juin</v>
      </c>
      <c r="AC214" s="263" t="str">
        <f>'PHARMACOLOGIE 3'!N214</f>
        <v>Juin</v>
      </c>
      <c r="AD214" s="263" t="str">
        <f>'MICROBIOLOGIE 3'!N214</f>
        <v>Juin</v>
      </c>
      <c r="AE214" s="263" t="str">
        <f>'PARASITOLOGIE 2'!N214</f>
        <v>Juin</v>
      </c>
      <c r="AF214" s="263" t="str">
        <f>'PHYSIO-PATH 3'!N214</f>
        <v>Juin</v>
      </c>
      <c r="AG214" s="263" t="str">
        <f>SEMIOLOGIE!N214</f>
        <v>Juin</v>
      </c>
      <c r="AH214" s="263" t="str">
        <f>'ANA-PATH 2'!N214</f>
        <v>Juin</v>
      </c>
      <c r="AI214" s="267"/>
    </row>
    <row r="215" spans="1:35" s="268" customFormat="1" ht="15.75">
      <c r="A215" s="265">
        <v>208</v>
      </c>
      <c r="B215" s="413" t="s">
        <v>290</v>
      </c>
      <c r="C215" s="413" t="s">
        <v>911</v>
      </c>
      <c r="D215" s="117">
        <f>ANATOMIE3!H215</f>
        <v>14.5</v>
      </c>
      <c r="E215" s="117">
        <f>'PHYSIO-REP 3'!H215</f>
        <v>14</v>
      </c>
      <c r="F215" s="117">
        <f>'ZOOTECHINE 3'!H215</f>
        <v>12</v>
      </c>
      <c r="G215" s="226">
        <f>'PHARMACOLOGIE 3'!H215</f>
        <v>8.5</v>
      </c>
      <c r="H215" s="226">
        <f>'MICROBIOLOGIE 3'!H215</f>
        <v>7.75</v>
      </c>
      <c r="I215" s="226">
        <f>'PARASITOLOGIE 2'!H215</f>
        <v>6.666666666666667</v>
      </c>
      <c r="J215" s="226">
        <f>'PHYSIO-PATH 3'!H215</f>
        <v>6</v>
      </c>
      <c r="K215" s="226">
        <f>SEMIOLOGIE!H215</f>
        <v>12.25</v>
      </c>
      <c r="L215" s="117">
        <f>'ANA-PATH 2'!H215</f>
        <v>9</v>
      </c>
      <c r="M215" s="124">
        <f t="shared" si="32"/>
        <v>90.666666666666657</v>
      </c>
      <c r="N215" s="117">
        <f t="shared" si="33"/>
        <v>3.6266666666666665</v>
      </c>
      <c r="O215" s="184" t="str">
        <f t="shared" si="27"/>
        <v>Ajournee</v>
      </c>
      <c r="P215" s="184" t="str">
        <f t="shared" si="28"/>
        <v>juin</v>
      </c>
      <c r="Q215" s="262">
        <f t="shared" si="34"/>
        <v>1</v>
      </c>
      <c r="R215" s="262">
        <f t="shared" si="34"/>
        <v>1</v>
      </c>
      <c r="S215" s="262">
        <f t="shared" si="34"/>
        <v>1</v>
      </c>
      <c r="T215" s="262">
        <f t="shared" si="34"/>
        <v>1</v>
      </c>
      <c r="U215" s="262">
        <f t="shared" si="34"/>
        <v>1</v>
      </c>
      <c r="V215" s="262">
        <f t="shared" si="29"/>
        <v>1</v>
      </c>
      <c r="W215" s="262">
        <f t="shared" si="30"/>
        <v>1</v>
      </c>
      <c r="X215" s="262">
        <f t="shared" si="30"/>
        <v>1</v>
      </c>
      <c r="Y215" s="262">
        <f t="shared" si="31"/>
        <v>1</v>
      </c>
      <c r="Z215" s="263" t="str">
        <f>ANATOMIE3!N215</f>
        <v>Juin</v>
      </c>
      <c r="AA215" s="263" t="str">
        <f>'PHYSIO-REP 3'!N215</f>
        <v>Juin</v>
      </c>
      <c r="AB215" s="263" t="str">
        <f>'ZOOTECHINE 3'!N215</f>
        <v>Juin</v>
      </c>
      <c r="AC215" s="263" t="str">
        <f>'PHARMACOLOGIE 3'!N215</f>
        <v>Juin</v>
      </c>
      <c r="AD215" s="263" t="str">
        <f>'MICROBIOLOGIE 3'!N215</f>
        <v>Juin</v>
      </c>
      <c r="AE215" s="263" t="str">
        <f>'PARASITOLOGIE 2'!N215</f>
        <v>Juin</v>
      </c>
      <c r="AF215" s="263" t="str">
        <f>'PHYSIO-PATH 3'!N215</f>
        <v>Juin</v>
      </c>
      <c r="AG215" s="263" t="str">
        <f>SEMIOLOGIE!N215</f>
        <v>Juin</v>
      </c>
      <c r="AH215" s="263" t="str">
        <f>'ANA-PATH 2'!N215</f>
        <v>Juin</v>
      </c>
      <c r="AI215" s="267"/>
    </row>
    <row r="216" spans="1:35" s="268" customFormat="1" ht="15.75">
      <c r="A216" s="265">
        <v>209</v>
      </c>
      <c r="B216" s="419" t="s">
        <v>912</v>
      </c>
      <c r="C216" s="419" t="s">
        <v>95</v>
      </c>
      <c r="D216" s="117">
        <f>ANATOMIE3!H216</f>
        <v>16.25</v>
      </c>
      <c r="E216" s="117">
        <f>'PHYSIO-REP 3'!H216</f>
        <v>12.5</v>
      </c>
      <c r="F216" s="117">
        <f>'ZOOTECHINE 3'!H216</f>
        <v>13</v>
      </c>
      <c r="G216" s="226">
        <f>'PHARMACOLOGIE 3'!H216</f>
        <v>8.5</v>
      </c>
      <c r="H216" s="226">
        <f>'MICROBIOLOGIE 3'!H216</f>
        <v>10</v>
      </c>
      <c r="I216" s="226">
        <f>'PARASITOLOGIE 2'!H216</f>
        <v>4.666666666666667</v>
      </c>
      <c r="J216" s="226">
        <f>'PHYSIO-PATH 3'!H216</f>
        <v>7.5</v>
      </c>
      <c r="K216" s="226">
        <f>SEMIOLOGIE!H216</f>
        <v>5.25</v>
      </c>
      <c r="L216" s="117">
        <f>'ANA-PATH 2'!H216</f>
        <v>8</v>
      </c>
      <c r="M216" s="124">
        <f t="shared" si="32"/>
        <v>85.666666666666671</v>
      </c>
      <c r="N216" s="117">
        <f t="shared" si="33"/>
        <v>3.4266666666666667</v>
      </c>
      <c r="O216" s="184" t="str">
        <f t="shared" si="27"/>
        <v>Ajournee</v>
      </c>
      <c r="P216" s="184" t="str">
        <f t="shared" si="28"/>
        <v>juin</v>
      </c>
      <c r="Q216" s="262">
        <f t="shared" si="34"/>
        <v>0</v>
      </c>
      <c r="R216" s="262">
        <f t="shared" si="34"/>
        <v>1</v>
      </c>
      <c r="S216" s="262">
        <f t="shared" si="34"/>
        <v>1</v>
      </c>
      <c r="T216" s="262">
        <f t="shared" si="34"/>
        <v>1</v>
      </c>
      <c r="U216" s="262">
        <f t="shared" si="34"/>
        <v>1</v>
      </c>
      <c r="V216" s="262">
        <f t="shared" si="29"/>
        <v>1</v>
      </c>
      <c r="W216" s="262">
        <f t="shared" si="30"/>
        <v>1</v>
      </c>
      <c r="X216" s="262">
        <f t="shared" si="30"/>
        <v>1</v>
      </c>
      <c r="Y216" s="262">
        <f t="shared" si="31"/>
        <v>1</v>
      </c>
      <c r="Z216" s="263" t="str">
        <f>ANATOMIE3!N216</f>
        <v>Juin</v>
      </c>
      <c r="AA216" s="263" t="str">
        <f>'PHYSIO-REP 3'!N216</f>
        <v>Juin</v>
      </c>
      <c r="AB216" s="263" t="str">
        <f>'ZOOTECHINE 3'!N216</f>
        <v>Juin</v>
      </c>
      <c r="AC216" s="263" t="str">
        <f>'PHARMACOLOGIE 3'!N216</f>
        <v>Juin</v>
      </c>
      <c r="AD216" s="263" t="str">
        <f>'MICROBIOLOGIE 3'!N216</f>
        <v>Juin</v>
      </c>
      <c r="AE216" s="263" t="str">
        <f>'PARASITOLOGIE 2'!N216</f>
        <v>Juin</v>
      </c>
      <c r="AF216" s="263" t="str">
        <f>'PHYSIO-PATH 3'!N216</f>
        <v>Juin</v>
      </c>
      <c r="AG216" s="263" t="str">
        <f>SEMIOLOGIE!N216</f>
        <v>Juin</v>
      </c>
      <c r="AH216" s="263" t="str">
        <f>'ANA-PATH 2'!N216</f>
        <v>Juin</v>
      </c>
      <c r="AI216" s="267"/>
    </row>
    <row r="217" spans="1:35" s="268" customFormat="1" ht="15.75">
      <c r="A217" s="265">
        <v>210</v>
      </c>
      <c r="B217" s="413" t="s">
        <v>291</v>
      </c>
      <c r="C217" s="413" t="s">
        <v>913</v>
      </c>
      <c r="D217" s="117">
        <f>ANATOMIE3!H217</f>
        <v>10.25</v>
      </c>
      <c r="E217" s="117">
        <f>'PHYSIO-REP 3'!H217</f>
        <v>12</v>
      </c>
      <c r="F217" s="117">
        <f>'ZOOTECHINE 3'!H217</f>
        <v>9.5</v>
      </c>
      <c r="G217" s="226">
        <f>'PHARMACOLOGIE 3'!H217</f>
        <v>5.25</v>
      </c>
      <c r="H217" s="226">
        <f>'MICROBIOLOGIE 3'!H217</f>
        <v>8</v>
      </c>
      <c r="I217" s="226">
        <f>'PARASITOLOGIE 2'!H217</f>
        <v>9.3333333333333339</v>
      </c>
      <c r="J217" s="226">
        <f>'PHYSIO-PATH 3'!H217</f>
        <v>6</v>
      </c>
      <c r="K217" s="226">
        <f>SEMIOLOGIE!H217</f>
        <v>13.5</v>
      </c>
      <c r="L217" s="117">
        <f>'ANA-PATH 2'!H217</f>
        <v>4.333333333333333</v>
      </c>
      <c r="M217" s="124">
        <f t="shared" si="32"/>
        <v>78.166666666666671</v>
      </c>
      <c r="N217" s="117">
        <f t="shared" si="33"/>
        <v>3.1266666666666669</v>
      </c>
      <c r="O217" s="184" t="str">
        <f t="shared" si="27"/>
        <v>Ajournee</v>
      </c>
      <c r="P217" s="184" t="str">
        <f t="shared" si="28"/>
        <v>juin</v>
      </c>
      <c r="Q217" s="262">
        <f t="shared" si="34"/>
        <v>1</v>
      </c>
      <c r="R217" s="262">
        <f t="shared" si="34"/>
        <v>1</v>
      </c>
      <c r="S217" s="262">
        <f t="shared" si="34"/>
        <v>1</v>
      </c>
      <c r="T217" s="262">
        <f t="shared" si="34"/>
        <v>1</v>
      </c>
      <c r="U217" s="262">
        <f t="shared" si="34"/>
        <v>1</v>
      </c>
      <c r="V217" s="262">
        <f t="shared" si="29"/>
        <v>1</v>
      </c>
      <c r="W217" s="262">
        <f t="shared" si="30"/>
        <v>1</v>
      </c>
      <c r="X217" s="262">
        <f t="shared" si="30"/>
        <v>1</v>
      </c>
      <c r="Y217" s="262">
        <f t="shared" si="31"/>
        <v>1</v>
      </c>
      <c r="Z217" s="263" t="str">
        <f>ANATOMIE3!N217</f>
        <v>Juin</v>
      </c>
      <c r="AA217" s="263" t="str">
        <f>'PHYSIO-REP 3'!N217</f>
        <v>Juin</v>
      </c>
      <c r="AB217" s="263" t="str">
        <f>'ZOOTECHINE 3'!N217</f>
        <v>Juin</v>
      </c>
      <c r="AC217" s="263" t="str">
        <f>'PHARMACOLOGIE 3'!N217</f>
        <v>Juin</v>
      </c>
      <c r="AD217" s="263" t="str">
        <f>'MICROBIOLOGIE 3'!N217</f>
        <v>Juin</v>
      </c>
      <c r="AE217" s="263" t="str">
        <f>'PARASITOLOGIE 2'!N217</f>
        <v>Juin</v>
      </c>
      <c r="AF217" s="263" t="str">
        <f>'PHYSIO-PATH 3'!N217</f>
        <v>Juin</v>
      </c>
      <c r="AG217" s="263" t="str">
        <f>SEMIOLOGIE!N217</f>
        <v>Juin</v>
      </c>
      <c r="AH217" s="263" t="str">
        <f>'ANA-PATH 2'!N217</f>
        <v>Juin</v>
      </c>
      <c r="AI217" s="267"/>
    </row>
    <row r="218" spans="1:35" s="268" customFormat="1" ht="15.75">
      <c r="A218" s="265">
        <v>211</v>
      </c>
      <c r="B218" s="413" t="s">
        <v>291</v>
      </c>
      <c r="C218" s="413" t="s">
        <v>292</v>
      </c>
      <c r="D218" s="117">
        <f>ANATOMIE3!H218</f>
        <v>7.5</v>
      </c>
      <c r="E218" s="117">
        <f>'PHYSIO-REP 3'!H218</f>
        <v>6</v>
      </c>
      <c r="F218" s="117">
        <f>'ZOOTECHINE 3'!H218</f>
        <v>5.5</v>
      </c>
      <c r="G218" s="226">
        <f>'PHARMACOLOGIE 3'!H218</f>
        <v>5</v>
      </c>
      <c r="H218" s="226">
        <f>'MICROBIOLOGIE 3'!H218</f>
        <v>8</v>
      </c>
      <c r="I218" s="226">
        <f>'PARASITOLOGIE 2'!H218</f>
        <v>6.666666666666667</v>
      </c>
      <c r="J218" s="226">
        <f>'PHYSIO-PATH 3'!H218</f>
        <v>1.5</v>
      </c>
      <c r="K218" s="226">
        <f>SEMIOLOGIE!H218</f>
        <v>7.5</v>
      </c>
      <c r="L218" s="117">
        <f>'ANA-PATH 2'!H218</f>
        <v>4.333333333333333</v>
      </c>
      <c r="M218" s="124">
        <f t="shared" si="32"/>
        <v>52</v>
      </c>
      <c r="N218" s="117">
        <f t="shared" si="33"/>
        <v>2.08</v>
      </c>
      <c r="O218" s="184" t="str">
        <f t="shared" si="27"/>
        <v>Ajournee</v>
      </c>
      <c r="P218" s="184" t="str">
        <f t="shared" si="28"/>
        <v>juin</v>
      </c>
      <c r="Q218" s="262">
        <f t="shared" si="34"/>
        <v>1</v>
      </c>
      <c r="R218" s="262">
        <f t="shared" si="34"/>
        <v>1</v>
      </c>
      <c r="S218" s="262">
        <f t="shared" si="34"/>
        <v>1</v>
      </c>
      <c r="T218" s="262">
        <f t="shared" si="34"/>
        <v>1</v>
      </c>
      <c r="U218" s="262">
        <f t="shared" si="34"/>
        <v>1</v>
      </c>
      <c r="V218" s="262">
        <f t="shared" si="29"/>
        <v>1</v>
      </c>
      <c r="W218" s="262">
        <f t="shared" si="30"/>
        <v>1</v>
      </c>
      <c r="X218" s="262">
        <f t="shared" si="30"/>
        <v>1</v>
      </c>
      <c r="Y218" s="262">
        <f t="shared" si="31"/>
        <v>1</v>
      </c>
      <c r="Z218" s="263" t="str">
        <f>ANATOMIE3!N218</f>
        <v>Juin</v>
      </c>
      <c r="AA218" s="263" t="str">
        <f>'PHYSIO-REP 3'!N218</f>
        <v>Juin</v>
      </c>
      <c r="AB218" s="263" t="str">
        <f>'ZOOTECHINE 3'!N218</f>
        <v>Juin</v>
      </c>
      <c r="AC218" s="263" t="str">
        <f>'PHARMACOLOGIE 3'!N218</f>
        <v>Juin</v>
      </c>
      <c r="AD218" s="263" t="str">
        <f>'MICROBIOLOGIE 3'!N218</f>
        <v>Juin</v>
      </c>
      <c r="AE218" s="263" t="str">
        <f>'PARASITOLOGIE 2'!N218</f>
        <v>Juin</v>
      </c>
      <c r="AF218" s="263" t="str">
        <f>'PHYSIO-PATH 3'!N218</f>
        <v>Juin</v>
      </c>
      <c r="AG218" s="263" t="str">
        <f>SEMIOLOGIE!N218</f>
        <v>Juin</v>
      </c>
      <c r="AH218" s="263" t="str">
        <f>'ANA-PATH 2'!N218</f>
        <v>Juin</v>
      </c>
      <c r="AI218" s="267"/>
    </row>
    <row r="219" spans="1:35" s="268" customFormat="1" ht="15.75">
      <c r="A219" s="265">
        <v>212</v>
      </c>
      <c r="B219" s="419" t="s">
        <v>291</v>
      </c>
      <c r="C219" s="419" t="s">
        <v>293</v>
      </c>
      <c r="D219" s="117">
        <f>ANATOMIE3!H219</f>
        <v>8.25</v>
      </c>
      <c r="E219" s="117">
        <f>'PHYSIO-REP 3'!H219</f>
        <v>3.75</v>
      </c>
      <c r="F219" s="117">
        <f>'ZOOTECHINE 3'!H219</f>
        <v>5</v>
      </c>
      <c r="G219" s="226">
        <f>'PHARMACOLOGIE 3'!H219</f>
        <v>0.5</v>
      </c>
      <c r="H219" s="226">
        <f>'MICROBIOLOGIE 3'!H219</f>
        <v>4.5</v>
      </c>
      <c r="I219" s="226">
        <f>'PARASITOLOGIE 2'!H219</f>
        <v>2.6666666666666665</v>
      </c>
      <c r="J219" s="226">
        <f>'PHYSIO-PATH 3'!H219</f>
        <v>1.5</v>
      </c>
      <c r="K219" s="226">
        <f>SEMIOLOGIE!H219</f>
        <v>5</v>
      </c>
      <c r="L219" s="117">
        <f>'ANA-PATH 2'!H219</f>
        <v>3.6666666666666665</v>
      </c>
      <c r="M219" s="124">
        <f t="shared" si="32"/>
        <v>34.833333333333336</v>
      </c>
      <c r="N219" s="117">
        <f t="shared" si="33"/>
        <v>1.3933333333333335</v>
      </c>
      <c r="O219" s="184" t="str">
        <f t="shared" si="27"/>
        <v>Ajournee</v>
      </c>
      <c r="P219" s="184" t="str">
        <f t="shared" si="28"/>
        <v>juin</v>
      </c>
      <c r="Q219" s="262">
        <f t="shared" si="34"/>
        <v>1</v>
      </c>
      <c r="R219" s="262">
        <f t="shared" si="34"/>
        <v>1</v>
      </c>
      <c r="S219" s="262">
        <f t="shared" si="34"/>
        <v>1</v>
      </c>
      <c r="T219" s="262">
        <f t="shared" si="34"/>
        <v>1</v>
      </c>
      <c r="U219" s="262">
        <f t="shared" si="34"/>
        <v>1</v>
      </c>
      <c r="V219" s="262">
        <f t="shared" si="29"/>
        <v>1</v>
      </c>
      <c r="W219" s="262">
        <f t="shared" si="30"/>
        <v>1</v>
      </c>
      <c r="X219" s="262">
        <f t="shared" si="30"/>
        <v>1</v>
      </c>
      <c r="Y219" s="262">
        <f t="shared" si="31"/>
        <v>1</v>
      </c>
      <c r="Z219" s="263" t="str">
        <f>ANATOMIE3!N219</f>
        <v>Juin</v>
      </c>
      <c r="AA219" s="263" t="str">
        <f>'PHYSIO-REP 3'!N219</f>
        <v>Juin</v>
      </c>
      <c r="AB219" s="263" t="str">
        <f>'ZOOTECHINE 3'!N219</f>
        <v>Juin</v>
      </c>
      <c r="AC219" s="263" t="str">
        <f>'PHARMACOLOGIE 3'!N219</f>
        <v>Juin</v>
      </c>
      <c r="AD219" s="263" t="str">
        <f>'MICROBIOLOGIE 3'!N219</f>
        <v>Juin</v>
      </c>
      <c r="AE219" s="263" t="str">
        <f>'PARASITOLOGIE 2'!N219</f>
        <v>Juin</v>
      </c>
      <c r="AF219" s="263" t="str">
        <f>'PHYSIO-PATH 3'!N219</f>
        <v>Juin</v>
      </c>
      <c r="AG219" s="263" t="str">
        <f>SEMIOLOGIE!N219</f>
        <v>Juin</v>
      </c>
      <c r="AH219" s="263" t="str">
        <f>'ANA-PATH 2'!N219</f>
        <v>Juin</v>
      </c>
      <c r="AI219" s="267"/>
    </row>
    <row r="220" spans="1:35" s="268" customFormat="1" ht="15.75">
      <c r="A220" s="265">
        <v>213</v>
      </c>
      <c r="B220" s="413" t="s">
        <v>294</v>
      </c>
      <c r="C220" s="413" t="s">
        <v>185</v>
      </c>
      <c r="D220" s="117">
        <f>ANATOMIE3!H220</f>
        <v>11.25</v>
      </c>
      <c r="E220" s="117">
        <f>'PHYSIO-REP 3'!H220</f>
        <v>6.75</v>
      </c>
      <c r="F220" s="117">
        <f>'ZOOTECHINE 3'!H220</f>
        <v>8</v>
      </c>
      <c r="G220" s="226">
        <f>'PHARMACOLOGIE 3'!H220</f>
        <v>5.5</v>
      </c>
      <c r="H220" s="226">
        <f>'MICROBIOLOGIE 3'!H220</f>
        <v>6.25</v>
      </c>
      <c r="I220" s="226">
        <f>'PARASITOLOGIE 2'!H220</f>
        <v>6.666666666666667</v>
      </c>
      <c r="J220" s="226">
        <f>'PHYSIO-PATH 3'!H220</f>
        <v>2.5</v>
      </c>
      <c r="K220" s="226">
        <f>SEMIOLOGIE!H220</f>
        <v>11.5</v>
      </c>
      <c r="L220" s="117">
        <f>'ANA-PATH 2'!H220</f>
        <v>3</v>
      </c>
      <c r="M220" s="124">
        <f t="shared" si="32"/>
        <v>61.416666666666664</v>
      </c>
      <c r="N220" s="117">
        <f t="shared" si="33"/>
        <v>2.4566666666666666</v>
      </c>
      <c r="O220" s="184" t="str">
        <f t="shared" si="27"/>
        <v>Ajournee</v>
      </c>
      <c r="P220" s="184" t="str">
        <f t="shared" si="28"/>
        <v>juin</v>
      </c>
      <c r="Q220" s="262">
        <f t="shared" si="34"/>
        <v>1</v>
      </c>
      <c r="R220" s="262">
        <f t="shared" si="34"/>
        <v>1</v>
      </c>
      <c r="S220" s="262">
        <f t="shared" si="34"/>
        <v>1</v>
      </c>
      <c r="T220" s="262">
        <f t="shared" si="34"/>
        <v>1</v>
      </c>
      <c r="U220" s="262">
        <f t="shared" si="34"/>
        <v>1</v>
      </c>
      <c r="V220" s="262">
        <f t="shared" si="29"/>
        <v>1</v>
      </c>
      <c r="W220" s="262">
        <f t="shared" si="30"/>
        <v>1</v>
      </c>
      <c r="X220" s="262">
        <f t="shared" si="30"/>
        <v>1</v>
      </c>
      <c r="Y220" s="262">
        <f t="shared" si="31"/>
        <v>1</v>
      </c>
      <c r="Z220" s="263" t="str">
        <f>ANATOMIE3!N220</f>
        <v>Juin</v>
      </c>
      <c r="AA220" s="263" t="str">
        <f>'PHYSIO-REP 3'!N220</f>
        <v>Juin</v>
      </c>
      <c r="AB220" s="263" t="str">
        <f>'ZOOTECHINE 3'!N220</f>
        <v>Juin</v>
      </c>
      <c r="AC220" s="263" t="str">
        <f>'PHARMACOLOGIE 3'!N220</f>
        <v>Juin</v>
      </c>
      <c r="AD220" s="263" t="str">
        <f>'MICROBIOLOGIE 3'!N220</f>
        <v>Juin</v>
      </c>
      <c r="AE220" s="263" t="str">
        <f>'PARASITOLOGIE 2'!N220</f>
        <v>Juin</v>
      </c>
      <c r="AF220" s="263" t="str">
        <f>'PHYSIO-PATH 3'!N220</f>
        <v>Juin</v>
      </c>
      <c r="AG220" s="263" t="str">
        <f>SEMIOLOGIE!N220</f>
        <v>Juin</v>
      </c>
      <c r="AH220" s="263" t="str">
        <f>'ANA-PATH 2'!N220</f>
        <v>Juin</v>
      </c>
      <c r="AI220" s="267"/>
    </row>
    <row r="221" spans="1:35" s="268" customFormat="1" ht="15.75">
      <c r="A221" s="265">
        <v>214</v>
      </c>
      <c r="B221" s="432" t="s">
        <v>295</v>
      </c>
      <c r="C221" s="432" t="s">
        <v>914</v>
      </c>
      <c r="D221" s="117">
        <f>ANATOMIE3!H221</f>
        <v>12.25</v>
      </c>
      <c r="E221" s="117">
        <f>'PHYSIO-REP 3'!H221</f>
        <v>11.25</v>
      </c>
      <c r="F221" s="117">
        <f>'ZOOTECHINE 3'!H221</f>
        <v>13</v>
      </c>
      <c r="G221" s="226">
        <f>'PHARMACOLOGIE 3'!H221</f>
        <v>8.5</v>
      </c>
      <c r="H221" s="226">
        <f>'MICROBIOLOGIE 3'!H221</f>
        <v>9.5</v>
      </c>
      <c r="I221" s="226">
        <f>'PARASITOLOGIE 2'!H221</f>
        <v>9.3333333333333339</v>
      </c>
      <c r="J221" s="226">
        <f>'PHYSIO-PATH 3'!H221</f>
        <v>8.5</v>
      </c>
      <c r="K221" s="226">
        <f>SEMIOLOGIE!H221</f>
        <v>8.5</v>
      </c>
      <c r="L221" s="117">
        <f>'ANA-PATH 2'!H221</f>
        <v>4.666666666666667</v>
      </c>
      <c r="M221" s="124">
        <f t="shared" si="32"/>
        <v>85.500000000000014</v>
      </c>
      <c r="N221" s="117">
        <f t="shared" si="33"/>
        <v>3.4200000000000004</v>
      </c>
      <c r="O221" s="184" t="str">
        <f t="shared" si="27"/>
        <v>Ajournee</v>
      </c>
      <c r="P221" s="184" t="str">
        <f t="shared" si="28"/>
        <v>juin</v>
      </c>
      <c r="Q221" s="262">
        <f t="shared" si="34"/>
        <v>1</v>
      </c>
      <c r="R221" s="262">
        <f t="shared" si="34"/>
        <v>1</v>
      </c>
      <c r="S221" s="262">
        <f t="shared" si="34"/>
        <v>1</v>
      </c>
      <c r="T221" s="262">
        <f t="shared" si="34"/>
        <v>1</v>
      </c>
      <c r="U221" s="262">
        <f t="shared" si="34"/>
        <v>1</v>
      </c>
      <c r="V221" s="262">
        <f t="shared" si="29"/>
        <v>1</v>
      </c>
      <c r="W221" s="262">
        <f t="shared" si="30"/>
        <v>1</v>
      </c>
      <c r="X221" s="262">
        <f t="shared" si="30"/>
        <v>1</v>
      </c>
      <c r="Y221" s="262">
        <f t="shared" si="31"/>
        <v>1</v>
      </c>
      <c r="Z221" s="263" t="str">
        <f>ANATOMIE3!N221</f>
        <v>Juin</v>
      </c>
      <c r="AA221" s="263" t="str">
        <f>'PHYSIO-REP 3'!N221</f>
        <v>Juin</v>
      </c>
      <c r="AB221" s="263" t="str">
        <f>'ZOOTECHINE 3'!N221</f>
        <v>Juin</v>
      </c>
      <c r="AC221" s="263" t="str">
        <f>'PHARMACOLOGIE 3'!N221</f>
        <v>Juin</v>
      </c>
      <c r="AD221" s="263" t="str">
        <f>'MICROBIOLOGIE 3'!N221</f>
        <v>Juin</v>
      </c>
      <c r="AE221" s="263" t="str">
        <f>'PARASITOLOGIE 2'!N221</f>
        <v>Juin</v>
      </c>
      <c r="AF221" s="263" t="str">
        <f>'PHYSIO-PATH 3'!N221</f>
        <v>Juin</v>
      </c>
      <c r="AG221" s="263" t="str">
        <f>SEMIOLOGIE!N221</f>
        <v>Juin</v>
      </c>
      <c r="AH221" s="263" t="str">
        <f>'ANA-PATH 2'!N221</f>
        <v>Juin</v>
      </c>
      <c r="AI221" s="267"/>
    </row>
    <row r="222" spans="1:35" s="268" customFormat="1" ht="15.75">
      <c r="A222" s="265">
        <v>215</v>
      </c>
      <c r="B222" s="419" t="s">
        <v>296</v>
      </c>
      <c r="C222" s="419" t="s">
        <v>297</v>
      </c>
      <c r="D222" s="117">
        <f>ANATOMIE3!H222</f>
        <v>14</v>
      </c>
      <c r="E222" s="117">
        <f>'PHYSIO-REP 3'!H222</f>
        <v>12.75</v>
      </c>
      <c r="F222" s="117">
        <f>'ZOOTECHINE 3'!H222</f>
        <v>8</v>
      </c>
      <c r="G222" s="226">
        <f>'PHARMACOLOGIE 3'!H222</f>
        <v>7</v>
      </c>
      <c r="H222" s="226">
        <f>'MICROBIOLOGIE 3'!H222</f>
        <v>11</v>
      </c>
      <c r="I222" s="226">
        <f>'PARASITOLOGIE 2'!H222</f>
        <v>5.333333333333333</v>
      </c>
      <c r="J222" s="226">
        <f>'PHYSIO-PATH 3'!H222</f>
        <v>2.5</v>
      </c>
      <c r="K222" s="226">
        <f>SEMIOLOGIE!H222</f>
        <v>13</v>
      </c>
      <c r="L222" s="117">
        <f>'ANA-PATH 2'!H222</f>
        <v>6.333333333333333</v>
      </c>
      <c r="M222" s="124">
        <f t="shared" si="32"/>
        <v>79.916666666666671</v>
      </c>
      <c r="N222" s="117">
        <f t="shared" si="33"/>
        <v>3.1966666666666668</v>
      </c>
      <c r="O222" s="184" t="str">
        <f t="shared" si="27"/>
        <v>Ajournee</v>
      </c>
      <c r="P222" s="184" t="str">
        <f t="shared" si="28"/>
        <v>juin</v>
      </c>
      <c r="Q222" s="262">
        <f t="shared" si="34"/>
        <v>1</v>
      </c>
      <c r="R222" s="262">
        <f t="shared" si="34"/>
        <v>1</v>
      </c>
      <c r="S222" s="262">
        <f t="shared" si="34"/>
        <v>1</v>
      </c>
      <c r="T222" s="262">
        <f t="shared" si="34"/>
        <v>1</v>
      </c>
      <c r="U222" s="262">
        <f t="shared" si="34"/>
        <v>1</v>
      </c>
      <c r="V222" s="262">
        <f t="shared" si="29"/>
        <v>1</v>
      </c>
      <c r="W222" s="262">
        <f t="shared" si="30"/>
        <v>1</v>
      </c>
      <c r="X222" s="262">
        <f t="shared" si="30"/>
        <v>1</v>
      </c>
      <c r="Y222" s="262">
        <f t="shared" si="31"/>
        <v>1</v>
      </c>
      <c r="Z222" s="263" t="str">
        <f>ANATOMIE3!N222</f>
        <v>Juin</v>
      </c>
      <c r="AA222" s="263" t="str">
        <f>'PHYSIO-REP 3'!N222</f>
        <v>Juin</v>
      </c>
      <c r="AB222" s="263" t="str">
        <f>'ZOOTECHINE 3'!N222</f>
        <v>Juin</v>
      </c>
      <c r="AC222" s="263" t="str">
        <f>'PHARMACOLOGIE 3'!N222</f>
        <v>Juin</v>
      </c>
      <c r="AD222" s="263" t="str">
        <f>'MICROBIOLOGIE 3'!N222</f>
        <v>Juin</v>
      </c>
      <c r="AE222" s="263" t="str">
        <f>'PARASITOLOGIE 2'!N222</f>
        <v>Juin</v>
      </c>
      <c r="AF222" s="263" t="str">
        <f>'PHYSIO-PATH 3'!N222</f>
        <v>Juin</v>
      </c>
      <c r="AG222" s="263" t="str">
        <f>SEMIOLOGIE!N222</f>
        <v>Juin</v>
      </c>
      <c r="AH222" s="263" t="str">
        <f>'ANA-PATH 2'!N222</f>
        <v>Juin</v>
      </c>
      <c r="AI222" s="267"/>
    </row>
    <row r="223" spans="1:35" s="268" customFormat="1" ht="15.75">
      <c r="A223" s="265">
        <v>216</v>
      </c>
      <c r="B223" s="419" t="s">
        <v>298</v>
      </c>
      <c r="C223" s="419" t="s">
        <v>299</v>
      </c>
      <c r="D223" s="117">
        <f>ANATOMIE3!H223</f>
        <v>13.5</v>
      </c>
      <c r="E223" s="117">
        <f>'PHYSIO-REP 3'!H223</f>
        <v>8.25</v>
      </c>
      <c r="F223" s="117">
        <f>'ZOOTECHINE 3'!H223</f>
        <v>8</v>
      </c>
      <c r="G223" s="226">
        <f>'PHARMACOLOGIE 3'!H223</f>
        <v>4.5</v>
      </c>
      <c r="H223" s="226">
        <f>'MICROBIOLOGIE 3'!H223</f>
        <v>9</v>
      </c>
      <c r="I223" s="226">
        <f>'PARASITOLOGIE 2'!H223</f>
        <v>10.666666666666666</v>
      </c>
      <c r="J223" s="226">
        <f>'PHYSIO-PATH 3'!H223</f>
        <v>6</v>
      </c>
      <c r="K223" s="226">
        <f>SEMIOLOGIE!H223</f>
        <v>9.75</v>
      </c>
      <c r="L223" s="117">
        <f>'ANA-PATH 2'!H223</f>
        <v>5.666666666666667</v>
      </c>
      <c r="M223" s="124">
        <f t="shared" si="32"/>
        <v>75.333333333333329</v>
      </c>
      <c r="N223" s="117">
        <f t="shared" si="33"/>
        <v>3.0133333333333332</v>
      </c>
      <c r="O223" s="184" t="str">
        <f t="shared" si="27"/>
        <v>Ajournee</v>
      </c>
      <c r="P223" s="184" t="str">
        <f t="shared" si="28"/>
        <v>juin</v>
      </c>
      <c r="Q223" s="262">
        <f t="shared" si="34"/>
        <v>1</v>
      </c>
      <c r="R223" s="262">
        <f t="shared" si="34"/>
        <v>1</v>
      </c>
      <c r="S223" s="262">
        <f t="shared" si="34"/>
        <v>1</v>
      </c>
      <c r="T223" s="262">
        <f t="shared" si="34"/>
        <v>1</v>
      </c>
      <c r="U223" s="262">
        <f t="shared" si="34"/>
        <v>1</v>
      </c>
      <c r="V223" s="262">
        <f t="shared" si="29"/>
        <v>0</v>
      </c>
      <c r="W223" s="262">
        <f t="shared" si="30"/>
        <v>1</v>
      </c>
      <c r="X223" s="262">
        <f t="shared" si="30"/>
        <v>1</v>
      </c>
      <c r="Y223" s="262">
        <f t="shared" si="31"/>
        <v>1</v>
      </c>
      <c r="Z223" s="263" t="str">
        <f>ANATOMIE3!N223</f>
        <v>Juin</v>
      </c>
      <c r="AA223" s="263" t="str">
        <f>'PHYSIO-REP 3'!N223</f>
        <v>Juin</v>
      </c>
      <c r="AB223" s="263" t="str">
        <f>'ZOOTECHINE 3'!N223</f>
        <v>Juin</v>
      </c>
      <c r="AC223" s="263" t="str">
        <f>'PHARMACOLOGIE 3'!N223</f>
        <v>Juin</v>
      </c>
      <c r="AD223" s="263" t="str">
        <f>'MICROBIOLOGIE 3'!N223</f>
        <v>Juin</v>
      </c>
      <c r="AE223" s="263" t="str">
        <f>'PARASITOLOGIE 2'!N223</f>
        <v>Juin</v>
      </c>
      <c r="AF223" s="263" t="str">
        <f>'PHYSIO-PATH 3'!N223</f>
        <v>Juin</v>
      </c>
      <c r="AG223" s="263" t="str">
        <f>SEMIOLOGIE!N223</f>
        <v>Juin</v>
      </c>
      <c r="AH223" s="263" t="str">
        <f>'ANA-PATH 2'!N223</f>
        <v>Juin</v>
      </c>
      <c r="AI223" s="267"/>
    </row>
    <row r="224" spans="1:35" s="268" customFormat="1" ht="15.75">
      <c r="A224" s="265">
        <v>217</v>
      </c>
      <c r="B224" s="419" t="s">
        <v>300</v>
      </c>
      <c r="C224" s="419" t="s">
        <v>301</v>
      </c>
      <c r="D224" s="117">
        <f>ANATOMIE3!H224</f>
        <v>12</v>
      </c>
      <c r="E224" s="117">
        <f>'PHYSIO-REP 3'!H224</f>
        <v>14</v>
      </c>
      <c r="F224" s="117">
        <f>'ZOOTECHINE 3'!H224</f>
        <v>10</v>
      </c>
      <c r="G224" s="226">
        <f>'PHARMACOLOGIE 3'!H224</f>
        <v>9</v>
      </c>
      <c r="H224" s="226">
        <f>'MICROBIOLOGIE 3'!H224</f>
        <v>15.25</v>
      </c>
      <c r="I224" s="226">
        <f>'PARASITOLOGIE 2'!H224</f>
        <v>12.666666666666666</v>
      </c>
      <c r="J224" s="226">
        <f>'PHYSIO-PATH 3'!H224</f>
        <v>3</v>
      </c>
      <c r="K224" s="226">
        <f>SEMIOLOGIE!H224</f>
        <v>14</v>
      </c>
      <c r="L224" s="117">
        <f>'ANA-PATH 2'!H224</f>
        <v>9</v>
      </c>
      <c r="M224" s="124">
        <f t="shared" si="32"/>
        <v>98.916666666666671</v>
      </c>
      <c r="N224" s="117">
        <f t="shared" si="33"/>
        <v>3.956666666666667</v>
      </c>
      <c r="O224" s="184" t="str">
        <f t="shared" si="27"/>
        <v>Ajournee</v>
      </c>
      <c r="P224" s="184" t="str">
        <f t="shared" si="28"/>
        <v>juin</v>
      </c>
      <c r="Q224" s="262">
        <f t="shared" si="34"/>
        <v>1</v>
      </c>
      <c r="R224" s="262">
        <f t="shared" si="34"/>
        <v>1</v>
      </c>
      <c r="S224" s="262">
        <f t="shared" si="34"/>
        <v>1</v>
      </c>
      <c r="T224" s="262">
        <f t="shared" si="34"/>
        <v>1</v>
      </c>
      <c r="U224" s="262">
        <f t="shared" si="34"/>
        <v>0</v>
      </c>
      <c r="V224" s="262">
        <f t="shared" si="29"/>
        <v>0</v>
      </c>
      <c r="W224" s="262">
        <f t="shared" si="30"/>
        <v>1</v>
      </c>
      <c r="X224" s="262">
        <f t="shared" si="30"/>
        <v>1</v>
      </c>
      <c r="Y224" s="262">
        <f t="shared" si="31"/>
        <v>1</v>
      </c>
      <c r="Z224" s="263" t="str">
        <f>ANATOMIE3!N224</f>
        <v>Juin</v>
      </c>
      <c r="AA224" s="263" t="str">
        <f>'PHYSIO-REP 3'!N224</f>
        <v>Juin</v>
      </c>
      <c r="AB224" s="263" t="str">
        <f>'ZOOTECHINE 3'!N224</f>
        <v>Juin</v>
      </c>
      <c r="AC224" s="263" t="str">
        <f>'PHARMACOLOGIE 3'!N224</f>
        <v>Juin</v>
      </c>
      <c r="AD224" s="263" t="str">
        <f>'MICROBIOLOGIE 3'!N224</f>
        <v>Juin</v>
      </c>
      <c r="AE224" s="263" t="str">
        <f>'PARASITOLOGIE 2'!N224</f>
        <v>Juin</v>
      </c>
      <c r="AF224" s="263" t="str">
        <f>'PHYSIO-PATH 3'!N224</f>
        <v>Juin</v>
      </c>
      <c r="AG224" s="263" t="str">
        <f>SEMIOLOGIE!N224</f>
        <v>Juin</v>
      </c>
      <c r="AH224" s="263" t="str">
        <f>'ANA-PATH 2'!N224</f>
        <v>Juin</v>
      </c>
      <c r="AI224" s="267"/>
    </row>
    <row r="225" spans="1:35" s="268" customFormat="1" ht="15.75">
      <c r="A225" s="265">
        <v>218</v>
      </c>
      <c r="B225" s="417" t="s">
        <v>302</v>
      </c>
      <c r="C225" s="417" t="s">
        <v>915</v>
      </c>
      <c r="D225" s="117">
        <f>ANATOMIE3!H225</f>
        <v>2.75</v>
      </c>
      <c r="E225" s="117">
        <f>'PHYSIO-REP 3'!H225</f>
        <v>7.25</v>
      </c>
      <c r="F225" s="117">
        <f>'ZOOTECHINE 3'!H225</f>
        <v>1.5</v>
      </c>
      <c r="G225" s="226">
        <f>'PHARMACOLOGIE 3'!H225</f>
        <v>1.5</v>
      </c>
      <c r="H225" s="226">
        <f>'MICROBIOLOGIE 3'!H225</f>
        <v>9.25</v>
      </c>
      <c r="I225" s="226">
        <f>'PARASITOLOGIE 2'!H225</f>
        <v>9.3333333333333339</v>
      </c>
      <c r="J225" s="226">
        <f>'PHYSIO-PATH 3'!H225</f>
        <v>1.5</v>
      </c>
      <c r="K225" s="226">
        <f>SEMIOLOGIE!H225</f>
        <v>39</v>
      </c>
      <c r="L225" s="117">
        <f>'ANA-PATH 2'!H225</f>
        <v>0.33333333333333331</v>
      </c>
      <c r="M225" s="124">
        <f t="shared" si="32"/>
        <v>72.416666666666671</v>
      </c>
      <c r="N225" s="117">
        <f t="shared" si="33"/>
        <v>2.8966666666666669</v>
      </c>
      <c r="O225" s="184" t="str">
        <f t="shared" si="27"/>
        <v>Ajournee</v>
      </c>
      <c r="P225" s="184" t="str">
        <f t="shared" si="28"/>
        <v>juin</v>
      </c>
      <c r="Q225" s="262">
        <f t="shared" si="34"/>
        <v>1</v>
      </c>
      <c r="R225" s="262">
        <f t="shared" si="34"/>
        <v>1</v>
      </c>
      <c r="S225" s="262">
        <f t="shared" si="34"/>
        <v>1</v>
      </c>
      <c r="T225" s="262">
        <f t="shared" si="34"/>
        <v>1</v>
      </c>
      <c r="U225" s="262">
        <f t="shared" si="34"/>
        <v>1</v>
      </c>
      <c r="V225" s="262">
        <f t="shared" si="29"/>
        <v>1</v>
      </c>
      <c r="W225" s="262">
        <f t="shared" si="30"/>
        <v>1</v>
      </c>
      <c r="X225" s="262">
        <f t="shared" si="30"/>
        <v>0</v>
      </c>
      <c r="Y225" s="262">
        <f t="shared" si="31"/>
        <v>1</v>
      </c>
      <c r="Z225" s="263" t="str">
        <f>ANATOMIE3!N225</f>
        <v>Juin</v>
      </c>
      <c r="AA225" s="263" t="str">
        <f>'PHYSIO-REP 3'!N225</f>
        <v>Juin</v>
      </c>
      <c r="AB225" s="263" t="str">
        <f>'ZOOTECHINE 3'!N225</f>
        <v>Juin</v>
      </c>
      <c r="AC225" s="263" t="str">
        <f>'PHARMACOLOGIE 3'!N225</f>
        <v>Juin</v>
      </c>
      <c r="AD225" s="263" t="str">
        <f>'MICROBIOLOGIE 3'!N225</f>
        <v>Juin</v>
      </c>
      <c r="AE225" s="263" t="str">
        <f>'PARASITOLOGIE 2'!N225</f>
        <v>Juin</v>
      </c>
      <c r="AF225" s="263" t="str">
        <f>'PHYSIO-PATH 3'!N225</f>
        <v>Juin</v>
      </c>
      <c r="AG225" s="263" t="str">
        <f>SEMIOLOGIE!N225</f>
        <v>Juin</v>
      </c>
      <c r="AH225" s="263" t="str">
        <f>'ANA-PATH 2'!N225</f>
        <v>Juin</v>
      </c>
      <c r="AI225" s="267"/>
    </row>
    <row r="226" spans="1:35" s="268" customFormat="1" ht="15.75">
      <c r="A226" s="265">
        <v>219</v>
      </c>
      <c r="B226" s="413" t="s">
        <v>304</v>
      </c>
      <c r="C226" s="413" t="s">
        <v>305</v>
      </c>
      <c r="D226" s="117">
        <f>ANATOMIE3!H226</f>
        <v>1.75</v>
      </c>
      <c r="E226" s="117">
        <f>'PHYSIO-REP 3'!H226</f>
        <v>6</v>
      </c>
      <c r="F226" s="117">
        <f>'ZOOTECHINE 3'!H226</f>
        <v>4</v>
      </c>
      <c r="G226" s="226">
        <f>'PHARMACOLOGIE 3'!H226</f>
        <v>0.25</v>
      </c>
      <c r="H226" s="226">
        <f>'MICROBIOLOGIE 3'!H226</f>
        <v>8.5</v>
      </c>
      <c r="I226" s="226">
        <f>'PARASITOLOGIE 2'!H226</f>
        <v>5.333333333333333</v>
      </c>
      <c r="J226" s="226">
        <f>'PHYSIO-PATH 3'!H226</f>
        <v>1.5</v>
      </c>
      <c r="K226" s="226">
        <f>SEMIOLOGIE!H226</f>
        <v>10</v>
      </c>
      <c r="L226" s="117">
        <f>'ANA-PATH 2'!H226</f>
        <v>4.666666666666667</v>
      </c>
      <c r="M226" s="124">
        <f t="shared" si="32"/>
        <v>41.999999999999993</v>
      </c>
      <c r="N226" s="117">
        <f t="shared" si="33"/>
        <v>1.6799999999999997</v>
      </c>
      <c r="O226" s="184" t="str">
        <f t="shared" si="27"/>
        <v>Ajournee</v>
      </c>
      <c r="P226" s="184" t="str">
        <f t="shared" si="28"/>
        <v>juin</v>
      </c>
      <c r="Q226" s="262">
        <f t="shared" si="34"/>
        <v>1</v>
      </c>
      <c r="R226" s="262">
        <f t="shared" si="34"/>
        <v>1</v>
      </c>
      <c r="S226" s="262">
        <f t="shared" si="34"/>
        <v>1</v>
      </c>
      <c r="T226" s="262">
        <f t="shared" si="34"/>
        <v>1</v>
      </c>
      <c r="U226" s="262">
        <f t="shared" si="34"/>
        <v>1</v>
      </c>
      <c r="V226" s="262">
        <f t="shared" si="29"/>
        <v>1</v>
      </c>
      <c r="W226" s="262">
        <f t="shared" si="30"/>
        <v>1</v>
      </c>
      <c r="X226" s="262">
        <f t="shared" si="30"/>
        <v>1</v>
      </c>
      <c r="Y226" s="262">
        <f t="shared" si="31"/>
        <v>1</v>
      </c>
      <c r="Z226" s="263" t="str">
        <f>ANATOMIE3!N226</f>
        <v>Juin</v>
      </c>
      <c r="AA226" s="263" t="str">
        <f>'PHYSIO-REP 3'!N226</f>
        <v>Juin</v>
      </c>
      <c r="AB226" s="263" t="str">
        <f>'ZOOTECHINE 3'!N226</f>
        <v>Juin</v>
      </c>
      <c r="AC226" s="263" t="str">
        <f>'PHARMACOLOGIE 3'!N226</f>
        <v>Juin</v>
      </c>
      <c r="AD226" s="263" t="str">
        <f>'MICROBIOLOGIE 3'!N226</f>
        <v>Juin</v>
      </c>
      <c r="AE226" s="263" t="str">
        <f>'PARASITOLOGIE 2'!N226</f>
        <v>Juin</v>
      </c>
      <c r="AF226" s="263" t="str">
        <f>'PHYSIO-PATH 3'!N226</f>
        <v>Juin</v>
      </c>
      <c r="AG226" s="263" t="str">
        <f>SEMIOLOGIE!N226</f>
        <v>Juin</v>
      </c>
      <c r="AH226" s="263" t="str">
        <f>'ANA-PATH 2'!N226</f>
        <v>Juin</v>
      </c>
      <c r="AI226" s="267"/>
    </row>
    <row r="227" spans="1:35" s="268" customFormat="1" ht="30">
      <c r="A227" s="265">
        <v>220</v>
      </c>
      <c r="B227" s="413" t="s">
        <v>306</v>
      </c>
      <c r="C227" s="413" t="s">
        <v>916</v>
      </c>
      <c r="D227" s="117">
        <f>ANATOMIE3!H227</f>
        <v>30</v>
      </c>
      <c r="E227" s="117">
        <f>'PHYSIO-REP 3'!H227</f>
        <v>5.75</v>
      </c>
      <c r="F227" s="117">
        <f>'ZOOTECHINE 3'!H227</f>
        <v>8</v>
      </c>
      <c r="G227" s="226">
        <f>'PHARMACOLOGIE 3'!H227</f>
        <v>31.5</v>
      </c>
      <c r="H227" s="226">
        <f>'MICROBIOLOGIE 3'!H227</f>
        <v>30.75</v>
      </c>
      <c r="I227" s="226">
        <f>'PARASITOLOGIE 2'!H227</f>
        <v>20</v>
      </c>
      <c r="J227" s="226">
        <f>'PHYSIO-PATH 3'!H227</f>
        <v>1.5</v>
      </c>
      <c r="K227" s="226">
        <f>SEMIOLOGIE!H227</f>
        <v>39</v>
      </c>
      <c r="L227" s="117">
        <f>'ANA-PATH 2'!H227</f>
        <v>4.666666666666667</v>
      </c>
      <c r="M227" s="124">
        <f t="shared" si="32"/>
        <v>171.16666666666666</v>
      </c>
      <c r="N227" s="117">
        <f t="shared" si="33"/>
        <v>6.8466666666666667</v>
      </c>
      <c r="O227" s="184" t="str">
        <f t="shared" si="27"/>
        <v>Ajournee</v>
      </c>
      <c r="P227" s="184" t="str">
        <f t="shared" si="28"/>
        <v>juin</v>
      </c>
      <c r="Q227" s="262">
        <f t="shared" si="34"/>
        <v>0</v>
      </c>
      <c r="R227" s="262">
        <f t="shared" si="34"/>
        <v>1</v>
      </c>
      <c r="S227" s="262">
        <f t="shared" si="34"/>
        <v>1</v>
      </c>
      <c r="T227" s="262">
        <f t="shared" si="34"/>
        <v>0</v>
      </c>
      <c r="U227" s="262">
        <f t="shared" si="34"/>
        <v>0</v>
      </c>
      <c r="V227" s="262">
        <f t="shared" si="29"/>
        <v>0</v>
      </c>
      <c r="W227" s="262">
        <f t="shared" si="30"/>
        <v>1</v>
      </c>
      <c r="X227" s="262">
        <f t="shared" si="30"/>
        <v>0</v>
      </c>
      <c r="Y227" s="262">
        <f t="shared" si="31"/>
        <v>1</v>
      </c>
      <c r="Z227" s="263" t="str">
        <f>ANATOMIE3!N227</f>
        <v>Juin</v>
      </c>
      <c r="AA227" s="263" t="str">
        <f>'PHYSIO-REP 3'!N227</f>
        <v>Juin</v>
      </c>
      <c r="AB227" s="263" t="str">
        <f>'ZOOTECHINE 3'!N227</f>
        <v>Juin</v>
      </c>
      <c r="AC227" s="263" t="str">
        <f>'PHARMACOLOGIE 3'!N227</f>
        <v>Juin</v>
      </c>
      <c r="AD227" s="263" t="str">
        <f>'MICROBIOLOGIE 3'!N227</f>
        <v>Juin</v>
      </c>
      <c r="AE227" s="263" t="str">
        <f>'PARASITOLOGIE 2'!N227</f>
        <v>Juin</v>
      </c>
      <c r="AF227" s="263" t="str">
        <f>'PHYSIO-PATH 3'!N227</f>
        <v>Juin</v>
      </c>
      <c r="AG227" s="263" t="str">
        <f>SEMIOLOGIE!N227</f>
        <v>Juin</v>
      </c>
      <c r="AH227" s="263" t="str">
        <f>'ANA-PATH 2'!N227</f>
        <v>Juin</v>
      </c>
      <c r="AI227" s="267"/>
    </row>
    <row r="228" spans="1:35" s="268" customFormat="1" ht="15.75">
      <c r="A228" s="265">
        <v>221</v>
      </c>
      <c r="B228" s="419" t="s">
        <v>307</v>
      </c>
      <c r="C228" s="419" t="s">
        <v>212</v>
      </c>
      <c r="D228" s="117">
        <f>ANATOMIE3!H228</f>
        <v>3.25</v>
      </c>
      <c r="E228" s="117">
        <f>'PHYSIO-REP 3'!H228</f>
        <v>3.75</v>
      </c>
      <c r="F228" s="117">
        <f>'ZOOTECHINE 3'!H228</f>
        <v>4.75</v>
      </c>
      <c r="G228" s="226">
        <f>'PHARMACOLOGIE 3'!H228</f>
        <v>3.5</v>
      </c>
      <c r="H228" s="226">
        <f>'MICROBIOLOGIE 3'!H228</f>
        <v>7.25</v>
      </c>
      <c r="I228" s="226">
        <f>'PARASITOLOGIE 2'!H228</f>
        <v>4</v>
      </c>
      <c r="J228" s="226">
        <f>'PHYSIO-PATH 3'!H228</f>
        <v>3</v>
      </c>
      <c r="K228" s="226">
        <f>SEMIOLOGIE!H228</f>
        <v>3</v>
      </c>
      <c r="L228" s="117">
        <f>'ANA-PATH 2'!H228</f>
        <v>4.333333333333333</v>
      </c>
      <c r="M228" s="124">
        <f t="shared" si="32"/>
        <v>36.833333333333336</v>
      </c>
      <c r="N228" s="117">
        <f t="shared" si="33"/>
        <v>1.4733333333333334</v>
      </c>
      <c r="O228" s="184" t="str">
        <f t="shared" si="27"/>
        <v>Ajournee</v>
      </c>
      <c r="P228" s="184" t="str">
        <f t="shared" si="28"/>
        <v>juin</v>
      </c>
      <c r="Q228" s="262">
        <f t="shared" si="34"/>
        <v>1</v>
      </c>
      <c r="R228" s="262">
        <f t="shared" si="34"/>
        <v>1</v>
      </c>
      <c r="S228" s="262">
        <f t="shared" si="34"/>
        <v>1</v>
      </c>
      <c r="T228" s="262">
        <f t="shared" si="34"/>
        <v>1</v>
      </c>
      <c r="U228" s="262">
        <f t="shared" si="34"/>
        <v>1</v>
      </c>
      <c r="V228" s="262">
        <f t="shared" si="29"/>
        <v>1</v>
      </c>
      <c r="W228" s="262">
        <f t="shared" si="30"/>
        <v>1</v>
      </c>
      <c r="X228" s="262">
        <f t="shared" si="30"/>
        <v>1</v>
      </c>
      <c r="Y228" s="262">
        <f t="shared" si="31"/>
        <v>1</v>
      </c>
      <c r="Z228" s="263" t="str">
        <f>ANATOMIE3!N228</f>
        <v>Juin</v>
      </c>
      <c r="AA228" s="263" t="str">
        <f>'PHYSIO-REP 3'!N228</f>
        <v>Juin</v>
      </c>
      <c r="AB228" s="263" t="str">
        <f>'ZOOTECHINE 3'!N228</f>
        <v>Juin</v>
      </c>
      <c r="AC228" s="263" t="str">
        <f>'PHARMACOLOGIE 3'!N228</f>
        <v>Juin</v>
      </c>
      <c r="AD228" s="263" t="str">
        <f>'MICROBIOLOGIE 3'!N228</f>
        <v>Juin</v>
      </c>
      <c r="AE228" s="263" t="str">
        <f>'PARASITOLOGIE 2'!N228</f>
        <v>Juin</v>
      </c>
      <c r="AF228" s="263" t="str">
        <f>'PHYSIO-PATH 3'!N228</f>
        <v>Juin</v>
      </c>
      <c r="AG228" s="263" t="str">
        <f>SEMIOLOGIE!N228</f>
        <v>Juin</v>
      </c>
      <c r="AH228" s="263" t="str">
        <f>'ANA-PATH 2'!N228</f>
        <v>Juin</v>
      </c>
      <c r="AI228" s="267"/>
    </row>
    <row r="229" spans="1:35" s="268" customFormat="1" ht="15.75">
      <c r="A229" s="265">
        <v>222</v>
      </c>
      <c r="B229" s="413" t="s">
        <v>308</v>
      </c>
      <c r="C229" s="413" t="s">
        <v>635</v>
      </c>
      <c r="D229" s="117">
        <f>ANATOMIE3!H229</f>
        <v>16.75</v>
      </c>
      <c r="E229" s="117">
        <f>'PHYSIO-REP 3'!H229</f>
        <v>16.25</v>
      </c>
      <c r="F229" s="117">
        <f>'ZOOTECHINE 3'!H229</f>
        <v>10.5</v>
      </c>
      <c r="G229" s="226">
        <f>'PHARMACOLOGIE 3'!H229</f>
        <v>14</v>
      </c>
      <c r="H229" s="226">
        <f>'MICROBIOLOGIE 3'!H229</f>
        <v>17</v>
      </c>
      <c r="I229" s="226">
        <f>'PARASITOLOGIE 2'!H229</f>
        <v>11.333333333333334</v>
      </c>
      <c r="J229" s="226">
        <f>'PHYSIO-PATH 3'!H229</f>
        <v>9.5</v>
      </c>
      <c r="K229" s="226">
        <f>SEMIOLOGIE!H229</f>
        <v>10.5</v>
      </c>
      <c r="L229" s="117">
        <f>'ANA-PATH 2'!H229</f>
        <v>12.333333333333334</v>
      </c>
      <c r="M229" s="124">
        <f t="shared" si="32"/>
        <v>118.16666666666666</v>
      </c>
      <c r="N229" s="117">
        <f t="shared" si="33"/>
        <v>4.7266666666666666</v>
      </c>
      <c r="O229" s="184" t="str">
        <f t="shared" si="27"/>
        <v>Ajournee</v>
      </c>
      <c r="P229" s="184" t="str">
        <f t="shared" si="28"/>
        <v>juin</v>
      </c>
      <c r="Q229" s="262">
        <f t="shared" si="34"/>
        <v>0</v>
      </c>
      <c r="R229" s="262">
        <f t="shared" si="34"/>
        <v>0</v>
      </c>
      <c r="S229" s="262">
        <f t="shared" si="34"/>
        <v>1</v>
      </c>
      <c r="T229" s="262">
        <f t="shared" si="34"/>
        <v>1</v>
      </c>
      <c r="U229" s="262">
        <f t="shared" si="34"/>
        <v>0</v>
      </c>
      <c r="V229" s="262">
        <f t="shared" si="29"/>
        <v>0</v>
      </c>
      <c r="W229" s="262">
        <f t="shared" si="30"/>
        <v>1</v>
      </c>
      <c r="X229" s="262">
        <f t="shared" si="30"/>
        <v>1</v>
      </c>
      <c r="Y229" s="262">
        <f t="shared" si="31"/>
        <v>0</v>
      </c>
      <c r="Z229" s="263" t="str">
        <f>ANATOMIE3!N229</f>
        <v>Juin</v>
      </c>
      <c r="AA229" s="263" t="str">
        <f>'PHYSIO-REP 3'!N229</f>
        <v>Juin</v>
      </c>
      <c r="AB229" s="263" t="str">
        <f>'ZOOTECHINE 3'!N229</f>
        <v>Juin</v>
      </c>
      <c r="AC229" s="263" t="str">
        <f>'PHARMACOLOGIE 3'!N229</f>
        <v>Juin</v>
      </c>
      <c r="AD229" s="263" t="str">
        <f>'MICROBIOLOGIE 3'!N229</f>
        <v>Juin</v>
      </c>
      <c r="AE229" s="263" t="str">
        <f>'PARASITOLOGIE 2'!N229</f>
        <v>Juin</v>
      </c>
      <c r="AF229" s="263" t="str">
        <f>'PHYSIO-PATH 3'!N229</f>
        <v>Juin</v>
      </c>
      <c r="AG229" s="263" t="str">
        <f>SEMIOLOGIE!N229</f>
        <v>Juin</v>
      </c>
      <c r="AH229" s="263" t="str">
        <f>'ANA-PATH 2'!N229</f>
        <v>Juin</v>
      </c>
      <c r="AI229" s="267"/>
    </row>
    <row r="230" spans="1:35" s="268" customFormat="1" ht="15.75">
      <c r="A230" s="265">
        <v>223</v>
      </c>
      <c r="B230" s="413" t="s">
        <v>309</v>
      </c>
      <c r="C230" s="413" t="s">
        <v>161</v>
      </c>
      <c r="D230" s="117">
        <f>ANATOMIE3!H230</f>
        <v>3.75</v>
      </c>
      <c r="E230" s="117">
        <f>'PHYSIO-REP 3'!H230</f>
        <v>4.5</v>
      </c>
      <c r="F230" s="117">
        <f>'ZOOTECHINE 3'!H230</f>
        <v>9.5</v>
      </c>
      <c r="G230" s="226">
        <f>'PHARMACOLOGIE 3'!H230</f>
        <v>3</v>
      </c>
      <c r="H230" s="226">
        <f>'MICROBIOLOGIE 3'!H230</f>
        <v>8</v>
      </c>
      <c r="I230" s="226">
        <f>'PARASITOLOGIE 2'!H230</f>
        <v>8.6666666666666661</v>
      </c>
      <c r="J230" s="226">
        <f>'PHYSIO-PATH 3'!H230</f>
        <v>1.5</v>
      </c>
      <c r="K230" s="226">
        <f>SEMIOLOGIE!H230</f>
        <v>6.5</v>
      </c>
      <c r="L230" s="117">
        <f>'ANA-PATH 2'!H230</f>
        <v>3</v>
      </c>
      <c r="M230" s="124">
        <f t="shared" si="32"/>
        <v>48.416666666666664</v>
      </c>
      <c r="N230" s="117">
        <f t="shared" si="33"/>
        <v>1.9366666666666665</v>
      </c>
      <c r="O230" s="184" t="str">
        <f t="shared" si="27"/>
        <v>Ajournee</v>
      </c>
      <c r="P230" s="184" t="str">
        <f t="shared" si="28"/>
        <v>juin</v>
      </c>
      <c r="Q230" s="262">
        <f t="shared" si="34"/>
        <v>1</v>
      </c>
      <c r="R230" s="262">
        <f t="shared" si="34"/>
        <v>1</v>
      </c>
      <c r="S230" s="262">
        <f t="shared" si="34"/>
        <v>1</v>
      </c>
      <c r="T230" s="262">
        <f t="shared" si="34"/>
        <v>1</v>
      </c>
      <c r="U230" s="262">
        <f t="shared" si="34"/>
        <v>1</v>
      </c>
      <c r="V230" s="262">
        <f t="shared" si="29"/>
        <v>1</v>
      </c>
      <c r="W230" s="262">
        <f t="shared" si="30"/>
        <v>1</v>
      </c>
      <c r="X230" s="262">
        <f t="shared" si="30"/>
        <v>1</v>
      </c>
      <c r="Y230" s="262">
        <f t="shared" si="31"/>
        <v>1</v>
      </c>
      <c r="Z230" s="263" t="str">
        <f>ANATOMIE3!N230</f>
        <v>Juin</v>
      </c>
      <c r="AA230" s="263" t="str">
        <f>'PHYSIO-REP 3'!N230</f>
        <v>Juin</v>
      </c>
      <c r="AB230" s="263" t="str">
        <f>'ZOOTECHINE 3'!N230</f>
        <v>Juin</v>
      </c>
      <c r="AC230" s="263" t="str">
        <f>'PHARMACOLOGIE 3'!N230</f>
        <v>Juin</v>
      </c>
      <c r="AD230" s="263" t="str">
        <f>'MICROBIOLOGIE 3'!N230</f>
        <v>Juin</v>
      </c>
      <c r="AE230" s="263" t="str">
        <f>'PARASITOLOGIE 2'!N230</f>
        <v>Juin</v>
      </c>
      <c r="AF230" s="263" t="str">
        <f>'PHYSIO-PATH 3'!N230</f>
        <v>Juin</v>
      </c>
      <c r="AG230" s="263" t="str">
        <f>SEMIOLOGIE!N230</f>
        <v>Juin</v>
      </c>
      <c r="AH230" s="263" t="str">
        <f>'ANA-PATH 2'!N230</f>
        <v>Juin</v>
      </c>
      <c r="AI230" s="267"/>
    </row>
    <row r="231" spans="1:35" s="268" customFormat="1" ht="15.75">
      <c r="A231" s="265">
        <v>224</v>
      </c>
      <c r="B231" s="413" t="s">
        <v>310</v>
      </c>
      <c r="C231" s="413" t="s">
        <v>311</v>
      </c>
      <c r="D231" s="117">
        <f>ANATOMIE3!H231</f>
        <v>14</v>
      </c>
      <c r="E231" s="117">
        <f>'PHYSIO-REP 3'!H231</f>
        <v>10.5</v>
      </c>
      <c r="F231" s="117">
        <f>'ZOOTECHINE 3'!H231</f>
        <v>12</v>
      </c>
      <c r="G231" s="226">
        <f>'PHARMACOLOGIE 3'!H231</f>
        <v>10.5</v>
      </c>
      <c r="H231" s="226">
        <f>'MICROBIOLOGIE 3'!H231</f>
        <v>12.75</v>
      </c>
      <c r="I231" s="226">
        <f>'PARASITOLOGIE 2'!H231</f>
        <v>8.6666666666666661</v>
      </c>
      <c r="J231" s="226">
        <f>'PHYSIO-PATH 3'!H231</f>
        <v>7.5</v>
      </c>
      <c r="K231" s="226">
        <f>SEMIOLOGIE!H231</f>
        <v>15.5</v>
      </c>
      <c r="L231" s="117">
        <f>'ANA-PATH 2'!H231</f>
        <v>7.333333333333333</v>
      </c>
      <c r="M231" s="124">
        <f t="shared" si="32"/>
        <v>98.75</v>
      </c>
      <c r="N231" s="117">
        <f t="shared" si="33"/>
        <v>3.95</v>
      </c>
      <c r="O231" s="184" t="str">
        <f t="shared" si="27"/>
        <v>Ajournee</v>
      </c>
      <c r="P231" s="184" t="str">
        <f t="shared" si="28"/>
        <v>juin</v>
      </c>
      <c r="Q231" s="262">
        <f t="shared" si="34"/>
        <v>1</v>
      </c>
      <c r="R231" s="262">
        <f t="shared" si="34"/>
        <v>1</v>
      </c>
      <c r="S231" s="262">
        <f t="shared" si="34"/>
        <v>1</v>
      </c>
      <c r="T231" s="262">
        <f t="shared" si="34"/>
        <v>1</v>
      </c>
      <c r="U231" s="262">
        <f t="shared" si="34"/>
        <v>1</v>
      </c>
      <c r="V231" s="262">
        <f t="shared" si="29"/>
        <v>1</v>
      </c>
      <c r="W231" s="262">
        <f t="shared" si="30"/>
        <v>1</v>
      </c>
      <c r="X231" s="262">
        <f t="shared" si="30"/>
        <v>0</v>
      </c>
      <c r="Y231" s="262">
        <f t="shared" si="31"/>
        <v>1</v>
      </c>
      <c r="Z231" s="263" t="str">
        <f>ANATOMIE3!N231</f>
        <v>Juin</v>
      </c>
      <c r="AA231" s="263" t="str">
        <f>'PHYSIO-REP 3'!N231</f>
        <v>Juin</v>
      </c>
      <c r="AB231" s="263" t="str">
        <f>'ZOOTECHINE 3'!N231</f>
        <v>Juin</v>
      </c>
      <c r="AC231" s="263" t="str">
        <f>'PHARMACOLOGIE 3'!N231</f>
        <v>Juin</v>
      </c>
      <c r="AD231" s="263" t="str">
        <f>'MICROBIOLOGIE 3'!N231</f>
        <v>Juin</v>
      </c>
      <c r="AE231" s="263" t="str">
        <f>'PARASITOLOGIE 2'!N231</f>
        <v>Juin</v>
      </c>
      <c r="AF231" s="263" t="str">
        <f>'PHYSIO-PATH 3'!N231</f>
        <v>Juin</v>
      </c>
      <c r="AG231" s="263" t="str">
        <f>SEMIOLOGIE!N231</f>
        <v>Juin</v>
      </c>
      <c r="AH231" s="263" t="str">
        <f>'ANA-PATH 2'!N231</f>
        <v>Juin</v>
      </c>
      <c r="AI231" s="267"/>
    </row>
    <row r="232" spans="1:35" s="268" customFormat="1" ht="15.75">
      <c r="A232" s="265">
        <v>225</v>
      </c>
      <c r="B232" s="413" t="s">
        <v>312</v>
      </c>
      <c r="C232" s="413" t="s">
        <v>917</v>
      </c>
      <c r="D232" s="117">
        <f>ANATOMIE3!H232</f>
        <v>0</v>
      </c>
      <c r="E232" s="117">
        <f>'PHYSIO-REP 3'!H232</f>
        <v>0</v>
      </c>
      <c r="F232" s="117">
        <f>'ZOOTECHINE 3'!H232</f>
        <v>30</v>
      </c>
      <c r="G232" s="226">
        <f>'PHARMACOLOGIE 3'!H232</f>
        <v>0.25</v>
      </c>
      <c r="H232" s="226">
        <f>'MICROBIOLOGIE 3'!H232</f>
        <v>33</v>
      </c>
      <c r="I232" s="226">
        <f>'PARASITOLOGIE 2'!H232</f>
        <v>20</v>
      </c>
      <c r="J232" s="226">
        <f>'PHYSIO-PATH 3'!H232</f>
        <v>0</v>
      </c>
      <c r="K232" s="226">
        <f>SEMIOLOGIE!H232</f>
        <v>39</v>
      </c>
      <c r="L232" s="117">
        <f>'ANA-PATH 2'!H232</f>
        <v>0</v>
      </c>
      <c r="M232" s="124">
        <f t="shared" si="32"/>
        <v>122.25</v>
      </c>
      <c r="N232" s="117">
        <f t="shared" si="33"/>
        <v>4.8899999999999997</v>
      </c>
      <c r="O232" s="184" t="str">
        <f t="shared" si="27"/>
        <v>Ajournee</v>
      </c>
      <c r="P232" s="184" t="str">
        <f t="shared" si="28"/>
        <v>juin</v>
      </c>
      <c r="Q232" s="262">
        <f t="shared" si="34"/>
        <v>1</v>
      </c>
      <c r="R232" s="262">
        <f t="shared" si="34"/>
        <v>1</v>
      </c>
      <c r="S232" s="262">
        <f t="shared" si="34"/>
        <v>0</v>
      </c>
      <c r="T232" s="262">
        <f t="shared" si="34"/>
        <v>1</v>
      </c>
      <c r="U232" s="262">
        <f t="shared" si="34"/>
        <v>0</v>
      </c>
      <c r="V232" s="262">
        <f t="shared" si="29"/>
        <v>0</v>
      </c>
      <c r="W232" s="262">
        <f t="shared" si="30"/>
        <v>1</v>
      </c>
      <c r="X232" s="262">
        <f t="shared" si="30"/>
        <v>0</v>
      </c>
      <c r="Y232" s="262">
        <f t="shared" si="31"/>
        <v>1</v>
      </c>
      <c r="Z232" s="263" t="str">
        <f>ANATOMIE3!N232</f>
        <v>Juin</v>
      </c>
      <c r="AA232" s="263" t="str">
        <f>'PHYSIO-REP 3'!N232</f>
        <v>Juin</v>
      </c>
      <c r="AB232" s="263" t="str">
        <f>'ZOOTECHINE 3'!N232</f>
        <v>Juin</v>
      </c>
      <c r="AC232" s="263" t="str">
        <f>'PHARMACOLOGIE 3'!N232</f>
        <v>Juin</v>
      </c>
      <c r="AD232" s="263" t="str">
        <f>'MICROBIOLOGIE 3'!N232</f>
        <v>Juin</v>
      </c>
      <c r="AE232" s="263" t="str">
        <f>'PARASITOLOGIE 2'!N232</f>
        <v>Juin</v>
      </c>
      <c r="AF232" s="263" t="str">
        <f>'PHYSIO-PATH 3'!N232</f>
        <v>Juin</v>
      </c>
      <c r="AG232" s="263" t="str">
        <f>SEMIOLOGIE!N232</f>
        <v>Juin</v>
      </c>
      <c r="AH232" s="263" t="str">
        <f>'ANA-PATH 2'!N232</f>
        <v>Juin</v>
      </c>
      <c r="AI232" s="267"/>
    </row>
    <row r="233" spans="1:35" s="268" customFormat="1" ht="15.75">
      <c r="A233" s="265">
        <v>226</v>
      </c>
      <c r="B233" s="413" t="s">
        <v>313</v>
      </c>
      <c r="C233" s="413" t="s">
        <v>314</v>
      </c>
      <c r="D233" s="117">
        <f>ANATOMIE3!H233</f>
        <v>12.25</v>
      </c>
      <c r="E233" s="117">
        <f>'PHYSIO-REP 3'!H233</f>
        <v>9</v>
      </c>
      <c r="F233" s="117">
        <f>'ZOOTECHINE 3'!H233</f>
        <v>10.5</v>
      </c>
      <c r="G233" s="226">
        <f>'PHARMACOLOGIE 3'!H233</f>
        <v>7.5</v>
      </c>
      <c r="H233" s="226">
        <f>'MICROBIOLOGIE 3'!H233</f>
        <v>10</v>
      </c>
      <c r="I233" s="226">
        <f>'PARASITOLOGIE 2'!H233</f>
        <v>6.666666666666667</v>
      </c>
      <c r="J233" s="226">
        <f>'PHYSIO-PATH 3'!H233</f>
        <v>8</v>
      </c>
      <c r="K233" s="226">
        <f>SEMIOLOGIE!H233</f>
        <v>6.75</v>
      </c>
      <c r="L233" s="117">
        <f>'ANA-PATH 2'!H233</f>
        <v>6.666666666666667</v>
      </c>
      <c r="M233" s="124">
        <f t="shared" si="32"/>
        <v>77.333333333333329</v>
      </c>
      <c r="N233" s="117">
        <f t="shared" si="33"/>
        <v>3.0933333333333333</v>
      </c>
      <c r="O233" s="184" t="str">
        <f t="shared" si="27"/>
        <v>Ajournee</v>
      </c>
      <c r="P233" s="184" t="str">
        <f t="shared" si="28"/>
        <v>juin</v>
      </c>
      <c r="Q233" s="262">
        <f t="shared" si="34"/>
        <v>1</v>
      </c>
      <c r="R233" s="262">
        <f t="shared" si="34"/>
        <v>1</v>
      </c>
      <c r="S233" s="262">
        <f t="shared" si="34"/>
        <v>1</v>
      </c>
      <c r="T233" s="262">
        <f t="shared" si="34"/>
        <v>1</v>
      </c>
      <c r="U233" s="262">
        <f t="shared" si="34"/>
        <v>1</v>
      </c>
      <c r="V233" s="262">
        <f t="shared" si="29"/>
        <v>1</v>
      </c>
      <c r="W233" s="262">
        <f t="shared" si="30"/>
        <v>1</v>
      </c>
      <c r="X233" s="262">
        <f t="shared" si="30"/>
        <v>1</v>
      </c>
      <c r="Y233" s="262">
        <f t="shared" si="31"/>
        <v>1</v>
      </c>
      <c r="Z233" s="263" t="str">
        <f>ANATOMIE3!N233</f>
        <v>Juin</v>
      </c>
      <c r="AA233" s="263" t="str">
        <f>'PHYSIO-REP 3'!N233</f>
        <v>Juin</v>
      </c>
      <c r="AB233" s="263" t="str">
        <f>'ZOOTECHINE 3'!N233</f>
        <v>Juin</v>
      </c>
      <c r="AC233" s="263" t="str">
        <f>'PHARMACOLOGIE 3'!N233</f>
        <v>Juin</v>
      </c>
      <c r="AD233" s="263" t="str">
        <f>'MICROBIOLOGIE 3'!N233</f>
        <v>Juin</v>
      </c>
      <c r="AE233" s="263" t="str">
        <f>'PARASITOLOGIE 2'!N233</f>
        <v>Juin</v>
      </c>
      <c r="AF233" s="263" t="str">
        <f>'PHYSIO-PATH 3'!N233</f>
        <v>Juin</v>
      </c>
      <c r="AG233" s="263" t="str">
        <f>SEMIOLOGIE!N233</f>
        <v>Juin</v>
      </c>
      <c r="AH233" s="263" t="str">
        <f>'ANA-PATH 2'!N233</f>
        <v>Juin</v>
      </c>
      <c r="AI233" s="267"/>
    </row>
    <row r="234" spans="1:35" s="268" customFormat="1" ht="15.75">
      <c r="A234" s="265">
        <v>227</v>
      </c>
      <c r="B234" s="413" t="s">
        <v>315</v>
      </c>
      <c r="C234" s="413" t="s">
        <v>20</v>
      </c>
      <c r="D234" s="117">
        <f>ANATOMIE3!H234</f>
        <v>13</v>
      </c>
      <c r="E234" s="117">
        <f>'PHYSIO-REP 3'!H234</f>
        <v>11.75</v>
      </c>
      <c r="F234" s="117">
        <f>'ZOOTECHINE 3'!H234</f>
        <v>8.5</v>
      </c>
      <c r="G234" s="226">
        <f>'PHARMACOLOGIE 3'!H234</f>
        <v>11</v>
      </c>
      <c r="H234" s="226">
        <f>'MICROBIOLOGIE 3'!H234</f>
        <v>5.75</v>
      </c>
      <c r="I234" s="226">
        <f>'PARASITOLOGIE 2'!H234</f>
        <v>8</v>
      </c>
      <c r="J234" s="226">
        <f>'PHYSIO-PATH 3'!H234</f>
        <v>2.5</v>
      </c>
      <c r="K234" s="226">
        <f>SEMIOLOGIE!H234</f>
        <v>9.25</v>
      </c>
      <c r="L234" s="117">
        <f>'ANA-PATH 2'!H234</f>
        <v>6.333333333333333</v>
      </c>
      <c r="M234" s="124">
        <f t="shared" si="32"/>
        <v>76.083333333333329</v>
      </c>
      <c r="N234" s="117">
        <f t="shared" si="33"/>
        <v>3.043333333333333</v>
      </c>
      <c r="O234" s="184" t="str">
        <f t="shared" si="27"/>
        <v>Ajournee</v>
      </c>
      <c r="P234" s="184" t="str">
        <f t="shared" si="28"/>
        <v>juin</v>
      </c>
      <c r="Q234" s="262">
        <f t="shared" si="34"/>
        <v>1</v>
      </c>
      <c r="R234" s="262">
        <f t="shared" si="34"/>
        <v>1</v>
      </c>
      <c r="S234" s="262">
        <f t="shared" si="34"/>
        <v>1</v>
      </c>
      <c r="T234" s="262">
        <f t="shared" si="34"/>
        <v>1</v>
      </c>
      <c r="U234" s="262">
        <f t="shared" si="34"/>
        <v>1</v>
      </c>
      <c r="V234" s="262">
        <f t="shared" si="29"/>
        <v>1</v>
      </c>
      <c r="W234" s="262">
        <f t="shared" si="30"/>
        <v>1</v>
      </c>
      <c r="X234" s="262">
        <f t="shared" si="30"/>
        <v>1</v>
      </c>
      <c r="Y234" s="262">
        <f t="shared" si="31"/>
        <v>1</v>
      </c>
      <c r="Z234" s="263" t="str">
        <f>ANATOMIE3!N234</f>
        <v>Juin</v>
      </c>
      <c r="AA234" s="263" t="str">
        <f>'PHYSIO-REP 3'!N234</f>
        <v>Juin</v>
      </c>
      <c r="AB234" s="263" t="str">
        <f>'ZOOTECHINE 3'!N234</f>
        <v>Juin</v>
      </c>
      <c r="AC234" s="263" t="str">
        <f>'PHARMACOLOGIE 3'!N234</f>
        <v>Juin</v>
      </c>
      <c r="AD234" s="263" t="str">
        <f>'MICROBIOLOGIE 3'!N234</f>
        <v>Juin</v>
      </c>
      <c r="AE234" s="263" t="str">
        <f>'PARASITOLOGIE 2'!N234</f>
        <v>Juin</v>
      </c>
      <c r="AF234" s="263" t="str">
        <f>'PHYSIO-PATH 3'!N234</f>
        <v>Juin</v>
      </c>
      <c r="AG234" s="263" t="str">
        <f>SEMIOLOGIE!N234</f>
        <v>Juin</v>
      </c>
      <c r="AH234" s="263" t="str">
        <f>'ANA-PATH 2'!N234</f>
        <v>Juin</v>
      </c>
      <c r="AI234" s="267"/>
    </row>
    <row r="235" spans="1:35" s="268" customFormat="1" ht="15.75">
      <c r="A235" s="265">
        <v>228</v>
      </c>
      <c r="B235" s="425" t="s">
        <v>918</v>
      </c>
      <c r="C235" s="425" t="s">
        <v>317</v>
      </c>
      <c r="D235" s="117">
        <f>ANATOMIE3!H235</f>
        <v>11.75</v>
      </c>
      <c r="E235" s="117">
        <f>'PHYSIO-REP 3'!H235</f>
        <v>6.75</v>
      </c>
      <c r="F235" s="117">
        <f>'ZOOTECHINE 3'!H235</f>
        <v>7</v>
      </c>
      <c r="G235" s="226">
        <f>'PHARMACOLOGIE 3'!H235</f>
        <v>8.5</v>
      </c>
      <c r="H235" s="226">
        <f>'MICROBIOLOGIE 3'!H235</f>
        <v>4.75</v>
      </c>
      <c r="I235" s="226">
        <f>'PARASITOLOGIE 2'!H235</f>
        <v>7.333333333333333</v>
      </c>
      <c r="J235" s="226">
        <f>'PHYSIO-PATH 3'!H235</f>
        <v>1.5</v>
      </c>
      <c r="K235" s="226">
        <f>SEMIOLOGIE!H235</f>
        <v>6</v>
      </c>
      <c r="L235" s="117">
        <f>'ANA-PATH 2'!H235</f>
        <v>2.3333333333333335</v>
      </c>
      <c r="M235" s="124">
        <f t="shared" si="32"/>
        <v>55.916666666666671</v>
      </c>
      <c r="N235" s="117">
        <f t="shared" si="33"/>
        <v>2.2366666666666668</v>
      </c>
      <c r="O235" s="184" t="str">
        <f t="shared" si="27"/>
        <v>Ajournee</v>
      </c>
      <c r="P235" s="184" t="str">
        <f t="shared" si="28"/>
        <v>juin</v>
      </c>
      <c r="Q235" s="262">
        <f t="shared" si="34"/>
        <v>1</v>
      </c>
      <c r="R235" s="262">
        <f t="shared" si="34"/>
        <v>1</v>
      </c>
      <c r="S235" s="262">
        <f t="shared" si="34"/>
        <v>1</v>
      </c>
      <c r="T235" s="262">
        <f t="shared" si="34"/>
        <v>1</v>
      </c>
      <c r="U235" s="262">
        <f t="shared" si="34"/>
        <v>1</v>
      </c>
      <c r="V235" s="262">
        <f t="shared" si="29"/>
        <v>1</v>
      </c>
      <c r="W235" s="262">
        <f t="shared" si="30"/>
        <v>1</v>
      </c>
      <c r="X235" s="262">
        <f t="shared" si="30"/>
        <v>1</v>
      </c>
      <c r="Y235" s="262">
        <f t="shared" si="31"/>
        <v>1</v>
      </c>
      <c r="Z235" s="263" t="str">
        <f>ANATOMIE3!N235</f>
        <v>Juin</v>
      </c>
      <c r="AA235" s="263" t="str">
        <f>'PHYSIO-REP 3'!N235</f>
        <v>Juin</v>
      </c>
      <c r="AB235" s="263" t="str">
        <f>'ZOOTECHINE 3'!N235</f>
        <v>Juin</v>
      </c>
      <c r="AC235" s="263" t="str">
        <f>'PHARMACOLOGIE 3'!N235</f>
        <v>Juin</v>
      </c>
      <c r="AD235" s="263" t="str">
        <f>'MICROBIOLOGIE 3'!N235</f>
        <v>Juin</v>
      </c>
      <c r="AE235" s="263" t="str">
        <f>'PARASITOLOGIE 2'!N235</f>
        <v>Juin</v>
      </c>
      <c r="AF235" s="263" t="str">
        <f>'PHYSIO-PATH 3'!N235</f>
        <v>Juin</v>
      </c>
      <c r="AG235" s="263" t="str">
        <f>SEMIOLOGIE!N235</f>
        <v>Juin</v>
      </c>
      <c r="AH235" s="263" t="str">
        <f>'ANA-PATH 2'!N235</f>
        <v>Juin</v>
      </c>
      <c r="AI235" s="267"/>
    </row>
    <row r="236" spans="1:35" s="268" customFormat="1" ht="15.75">
      <c r="A236" s="265">
        <v>229</v>
      </c>
      <c r="B236" s="425" t="s">
        <v>318</v>
      </c>
      <c r="C236" s="425" t="s">
        <v>919</v>
      </c>
      <c r="D236" s="117">
        <f>ANATOMIE3!H236</f>
        <v>3.75</v>
      </c>
      <c r="E236" s="117">
        <f>'PHYSIO-REP 3'!H236</f>
        <v>6</v>
      </c>
      <c r="F236" s="117">
        <f>'ZOOTECHINE 3'!H236</f>
        <v>6</v>
      </c>
      <c r="G236" s="226">
        <f>'PHARMACOLOGIE 3'!H236</f>
        <v>31.5</v>
      </c>
      <c r="H236" s="226">
        <f>'MICROBIOLOGIE 3'!H236</f>
        <v>5.75</v>
      </c>
      <c r="I236" s="226">
        <f>'PARASITOLOGIE 2'!H236</f>
        <v>6</v>
      </c>
      <c r="J236" s="226">
        <f>'PHYSIO-PATH 3'!H236</f>
        <v>2.5</v>
      </c>
      <c r="K236" s="226">
        <f>SEMIOLOGIE!H236</f>
        <v>39</v>
      </c>
      <c r="L236" s="117">
        <f>'ANA-PATH 2'!H236</f>
        <v>2</v>
      </c>
      <c r="M236" s="124">
        <f t="shared" si="32"/>
        <v>102.5</v>
      </c>
      <c r="N236" s="117">
        <f t="shared" si="33"/>
        <v>4.0999999999999996</v>
      </c>
      <c r="O236" s="184" t="str">
        <f t="shared" si="27"/>
        <v>Ajournee</v>
      </c>
      <c r="P236" s="184" t="str">
        <f t="shared" si="28"/>
        <v>juin</v>
      </c>
      <c r="Q236" s="262">
        <f t="shared" si="34"/>
        <v>1</v>
      </c>
      <c r="R236" s="262">
        <f t="shared" si="34"/>
        <v>1</v>
      </c>
      <c r="S236" s="262">
        <f t="shared" si="34"/>
        <v>1</v>
      </c>
      <c r="T236" s="262">
        <f t="shared" si="34"/>
        <v>0</v>
      </c>
      <c r="U236" s="262">
        <f t="shared" si="34"/>
        <v>1</v>
      </c>
      <c r="V236" s="262">
        <f t="shared" si="29"/>
        <v>1</v>
      </c>
      <c r="W236" s="262">
        <f t="shared" si="30"/>
        <v>1</v>
      </c>
      <c r="X236" s="262">
        <f t="shared" si="30"/>
        <v>0</v>
      </c>
      <c r="Y236" s="262">
        <f t="shared" si="31"/>
        <v>1</v>
      </c>
      <c r="Z236" s="263" t="str">
        <f>ANATOMIE3!N236</f>
        <v>Juin</v>
      </c>
      <c r="AA236" s="263" t="str">
        <f>'PHYSIO-REP 3'!N236</f>
        <v>Juin</v>
      </c>
      <c r="AB236" s="263" t="str">
        <f>'ZOOTECHINE 3'!N236</f>
        <v>Juin</v>
      </c>
      <c r="AC236" s="263" t="str">
        <f>'PHARMACOLOGIE 3'!N236</f>
        <v>Juin</v>
      </c>
      <c r="AD236" s="263" t="str">
        <f>'MICROBIOLOGIE 3'!N236</f>
        <v>Juin</v>
      </c>
      <c r="AE236" s="263" t="str">
        <f>'PARASITOLOGIE 2'!N236</f>
        <v>Juin</v>
      </c>
      <c r="AF236" s="263" t="str">
        <f>'PHYSIO-PATH 3'!N236</f>
        <v>Juin</v>
      </c>
      <c r="AG236" s="263" t="str">
        <f>SEMIOLOGIE!N236</f>
        <v>Juin</v>
      </c>
      <c r="AH236" s="263" t="str">
        <f>'ANA-PATH 2'!N236</f>
        <v>Juin</v>
      </c>
      <c r="AI236" s="267"/>
    </row>
    <row r="237" spans="1:35" s="268" customFormat="1" ht="15.75">
      <c r="A237" s="265">
        <v>230</v>
      </c>
      <c r="B237" s="425" t="s">
        <v>319</v>
      </c>
      <c r="C237" s="425" t="s">
        <v>316</v>
      </c>
      <c r="D237" s="117">
        <f>ANATOMIE3!H237</f>
        <v>7.75</v>
      </c>
      <c r="E237" s="117">
        <f>'PHYSIO-REP 3'!H237</f>
        <v>9</v>
      </c>
      <c r="F237" s="117">
        <f>'ZOOTECHINE 3'!H237</f>
        <v>8.5</v>
      </c>
      <c r="G237" s="226">
        <f>'PHARMACOLOGIE 3'!H237</f>
        <v>5</v>
      </c>
      <c r="H237" s="226">
        <f>'MICROBIOLOGIE 3'!H237</f>
        <v>8</v>
      </c>
      <c r="I237" s="226">
        <f>'PARASITOLOGIE 2'!H237</f>
        <v>8.6666666666666661</v>
      </c>
      <c r="J237" s="226">
        <f>'PHYSIO-PATH 3'!H237</f>
        <v>2.5</v>
      </c>
      <c r="K237" s="226">
        <f>SEMIOLOGIE!H237</f>
        <v>6</v>
      </c>
      <c r="L237" s="117">
        <f>'ANA-PATH 2'!H237</f>
        <v>8</v>
      </c>
      <c r="M237" s="124">
        <f t="shared" si="32"/>
        <v>63.416666666666664</v>
      </c>
      <c r="N237" s="117">
        <f t="shared" si="33"/>
        <v>2.5366666666666666</v>
      </c>
      <c r="O237" s="184" t="str">
        <f t="shared" si="27"/>
        <v>Ajournee</v>
      </c>
      <c r="P237" s="184" t="str">
        <f t="shared" si="28"/>
        <v>juin</v>
      </c>
      <c r="Q237" s="262">
        <f t="shared" si="34"/>
        <v>1</v>
      </c>
      <c r="R237" s="262">
        <f t="shared" si="34"/>
        <v>1</v>
      </c>
      <c r="S237" s="262">
        <f t="shared" si="34"/>
        <v>1</v>
      </c>
      <c r="T237" s="262">
        <f t="shared" si="34"/>
        <v>1</v>
      </c>
      <c r="U237" s="262">
        <f t="shared" si="34"/>
        <v>1</v>
      </c>
      <c r="V237" s="262">
        <f t="shared" si="29"/>
        <v>1</v>
      </c>
      <c r="W237" s="262">
        <f t="shared" si="30"/>
        <v>1</v>
      </c>
      <c r="X237" s="262">
        <f t="shared" si="30"/>
        <v>1</v>
      </c>
      <c r="Y237" s="262">
        <f t="shared" si="31"/>
        <v>1</v>
      </c>
      <c r="Z237" s="263" t="str">
        <f>ANATOMIE3!N237</f>
        <v>Juin</v>
      </c>
      <c r="AA237" s="263" t="str">
        <f>'PHYSIO-REP 3'!N237</f>
        <v>Juin</v>
      </c>
      <c r="AB237" s="263" t="str">
        <f>'ZOOTECHINE 3'!N237</f>
        <v>Juin</v>
      </c>
      <c r="AC237" s="263" t="str">
        <f>'PHARMACOLOGIE 3'!N237</f>
        <v>Juin</v>
      </c>
      <c r="AD237" s="263" t="str">
        <f>'MICROBIOLOGIE 3'!N237</f>
        <v>Juin</v>
      </c>
      <c r="AE237" s="263" t="str">
        <f>'PARASITOLOGIE 2'!N237</f>
        <v>Juin</v>
      </c>
      <c r="AF237" s="263" t="str">
        <f>'PHYSIO-PATH 3'!N237</f>
        <v>Juin</v>
      </c>
      <c r="AG237" s="263" t="str">
        <f>SEMIOLOGIE!N237</f>
        <v>Juin</v>
      </c>
      <c r="AH237" s="263" t="str">
        <f>'ANA-PATH 2'!N237</f>
        <v>Juin</v>
      </c>
      <c r="AI237" s="267"/>
    </row>
    <row r="238" spans="1:35" s="268" customFormat="1" ht="30">
      <c r="A238" s="265">
        <v>231</v>
      </c>
      <c r="B238" s="419" t="s">
        <v>920</v>
      </c>
      <c r="C238" s="419" t="s">
        <v>921</v>
      </c>
      <c r="D238" s="117">
        <f>ANATOMIE3!H238</f>
        <v>4</v>
      </c>
      <c r="E238" s="117">
        <f>'PHYSIO-REP 3'!H238</f>
        <v>5.75</v>
      </c>
      <c r="F238" s="117">
        <f>'ZOOTECHINE 3'!H238</f>
        <v>3.5</v>
      </c>
      <c r="G238" s="226">
        <f>'PHARMACOLOGIE 3'!H238</f>
        <v>1.25</v>
      </c>
      <c r="H238" s="226">
        <f>'MICROBIOLOGIE 3'!H238</f>
        <v>5.25</v>
      </c>
      <c r="I238" s="226">
        <f>'PARASITOLOGIE 2'!H238</f>
        <v>1.3333333333333333</v>
      </c>
      <c r="J238" s="226">
        <f>'PHYSIO-PATH 3'!H238</f>
        <v>4</v>
      </c>
      <c r="K238" s="226">
        <f>SEMIOLOGIE!H238</f>
        <v>9.75</v>
      </c>
      <c r="L238" s="117">
        <f>'ANA-PATH 2'!H238</f>
        <v>2</v>
      </c>
      <c r="M238" s="124">
        <f t="shared" si="32"/>
        <v>36.833333333333329</v>
      </c>
      <c r="N238" s="117">
        <f t="shared" si="33"/>
        <v>1.4733333333333332</v>
      </c>
      <c r="O238" s="184" t="str">
        <f t="shared" si="27"/>
        <v>Ajournee</v>
      </c>
      <c r="P238" s="184" t="str">
        <f t="shared" si="28"/>
        <v>juin</v>
      </c>
      <c r="Q238" s="262">
        <f t="shared" si="34"/>
        <v>1</v>
      </c>
      <c r="R238" s="262">
        <f t="shared" si="34"/>
        <v>1</v>
      </c>
      <c r="S238" s="262">
        <f t="shared" si="34"/>
        <v>1</v>
      </c>
      <c r="T238" s="262">
        <f t="shared" si="34"/>
        <v>1</v>
      </c>
      <c r="U238" s="262">
        <f t="shared" si="34"/>
        <v>1</v>
      </c>
      <c r="V238" s="262">
        <f t="shared" si="29"/>
        <v>1</v>
      </c>
      <c r="W238" s="262">
        <f t="shared" si="30"/>
        <v>1</v>
      </c>
      <c r="X238" s="262">
        <f t="shared" si="30"/>
        <v>1</v>
      </c>
      <c r="Y238" s="262">
        <f t="shared" si="31"/>
        <v>1</v>
      </c>
      <c r="Z238" s="263" t="str">
        <f>ANATOMIE3!N238</f>
        <v>Juin</v>
      </c>
      <c r="AA238" s="263" t="str">
        <f>'PHYSIO-REP 3'!N238</f>
        <v>Juin</v>
      </c>
      <c r="AB238" s="263" t="str">
        <f>'ZOOTECHINE 3'!N238</f>
        <v>Juin</v>
      </c>
      <c r="AC238" s="263" t="str">
        <f>'PHARMACOLOGIE 3'!N238</f>
        <v>Juin</v>
      </c>
      <c r="AD238" s="263" t="str">
        <f>'MICROBIOLOGIE 3'!N238</f>
        <v>Juin</v>
      </c>
      <c r="AE238" s="263" t="str">
        <f>'PARASITOLOGIE 2'!N238</f>
        <v>Juin</v>
      </c>
      <c r="AF238" s="263" t="str">
        <f>'PHYSIO-PATH 3'!N238</f>
        <v>Juin</v>
      </c>
      <c r="AG238" s="263" t="str">
        <f>SEMIOLOGIE!N238</f>
        <v>Juin</v>
      </c>
      <c r="AH238" s="263" t="str">
        <f>'ANA-PATH 2'!N238</f>
        <v>Juin</v>
      </c>
      <c r="AI238" s="267"/>
    </row>
    <row r="239" spans="1:35" s="268" customFormat="1" ht="15.75">
      <c r="A239" s="265">
        <v>232</v>
      </c>
      <c r="B239" s="413" t="s">
        <v>320</v>
      </c>
      <c r="C239" s="413" t="s">
        <v>922</v>
      </c>
      <c r="D239" s="117">
        <f>ANATOMIE3!H239</f>
        <v>11</v>
      </c>
      <c r="E239" s="117">
        <f>'PHYSIO-REP 3'!H239</f>
        <v>13.5</v>
      </c>
      <c r="F239" s="117">
        <f>'ZOOTECHINE 3'!H239</f>
        <v>7</v>
      </c>
      <c r="G239" s="226">
        <f>'PHARMACOLOGIE 3'!H239</f>
        <v>8</v>
      </c>
      <c r="H239" s="226">
        <f>'MICROBIOLOGIE 3'!H239</f>
        <v>10.25</v>
      </c>
      <c r="I239" s="226">
        <f>'PARASITOLOGIE 2'!H239</f>
        <v>8.6666666666666661</v>
      </c>
      <c r="J239" s="226">
        <f>'PHYSIO-PATH 3'!H239</f>
        <v>6</v>
      </c>
      <c r="K239" s="226">
        <f>SEMIOLOGIE!H239</f>
        <v>11.25</v>
      </c>
      <c r="L239" s="117">
        <f>'ANA-PATH 2'!H239</f>
        <v>7.666666666666667</v>
      </c>
      <c r="M239" s="124">
        <f t="shared" si="32"/>
        <v>83.333333333333329</v>
      </c>
      <c r="N239" s="117">
        <f t="shared" si="33"/>
        <v>3.333333333333333</v>
      </c>
      <c r="O239" s="184" t="str">
        <f t="shared" si="27"/>
        <v>Ajournee</v>
      </c>
      <c r="P239" s="184" t="str">
        <f t="shared" si="28"/>
        <v>juin</v>
      </c>
      <c r="Q239" s="262">
        <f t="shared" si="34"/>
        <v>1</v>
      </c>
      <c r="R239" s="262">
        <f t="shared" si="34"/>
        <v>1</v>
      </c>
      <c r="S239" s="262">
        <f t="shared" si="34"/>
        <v>1</v>
      </c>
      <c r="T239" s="262">
        <f t="shared" si="34"/>
        <v>1</v>
      </c>
      <c r="U239" s="262">
        <f t="shared" si="34"/>
        <v>1</v>
      </c>
      <c r="V239" s="262">
        <f t="shared" si="29"/>
        <v>1</v>
      </c>
      <c r="W239" s="262">
        <f t="shared" si="30"/>
        <v>1</v>
      </c>
      <c r="X239" s="262">
        <f t="shared" si="30"/>
        <v>1</v>
      </c>
      <c r="Y239" s="262">
        <f t="shared" si="31"/>
        <v>1</v>
      </c>
      <c r="Z239" s="263" t="str">
        <f>ANATOMIE3!N239</f>
        <v>Juin</v>
      </c>
      <c r="AA239" s="263" t="str">
        <f>'PHYSIO-REP 3'!N239</f>
        <v>Juin</v>
      </c>
      <c r="AB239" s="263" t="str">
        <f>'ZOOTECHINE 3'!N239</f>
        <v>Juin</v>
      </c>
      <c r="AC239" s="263" t="str">
        <f>'PHARMACOLOGIE 3'!N239</f>
        <v>Juin</v>
      </c>
      <c r="AD239" s="263" t="str">
        <f>'MICROBIOLOGIE 3'!N239</f>
        <v>Juin</v>
      </c>
      <c r="AE239" s="263" t="str">
        <f>'PARASITOLOGIE 2'!N239</f>
        <v>Juin</v>
      </c>
      <c r="AF239" s="263" t="str">
        <f>'PHYSIO-PATH 3'!N239</f>
        <v>Juin</v>
      </c>
      <c r="AG239" s="263" t="str">
        <f>SEMIOLOGIE!N239</f>
        <v>Juin</v>
      </c>
      <c r="AH239" s="263" t="str">
        <f>'ANA-PATH 2'!N239</f>
        <v>Juin</v>
      </c>
      <c r="AI239" s="267"/>
    </row>
    <row r="240" spans="1:35" s="268" customFormat="1" ht="15.75">
      <c r="A240" s="265">
        <v>233</v>
      </c>
      <c r="B240" s="413" t="s">
        <v>321</v>
      </c>
      <c r="C240" s="413" t="s">
        <v>923</v>
      </c>
      <c r="D240" s="117">
        <f>ANATOMIE3!H240</f>
        <v>11.25</v>
      </c>
      <c r="E240" s="117">
        <f>'PHYSIO-REP 3'!H240</f>
        <v>8</v>
      </c>
      <c r="F240" s="117">
        <f>'ZOOTECHINE 3'!H240</f>
        <v>9</v>
      </c>
      <c r="G240" s="226">
        <f>'PHARMACOLOGIE 3'!H240</f>
        <v>10</v>
      </c>
      <c r="H240" s="226">
        <f>'MICROBIOLOGIE 3'!H240</f>
        <v>7.25</v>
      </c>
      <c r="I240" s="226">
        <f>'PARASITOLOGIE 2'!H240</f>
        <v>5.333333333333333</v>
      </c>
      <c r="J240" s="226">
        <f>'PHYSIO-PATH 3'!H240</f>
        <v>7</v>
      </c>
      <c r="K240" s="226">
        <f>SEMIOLOGIE!H240</f>
        <v>12</v>
      </c>
      <c r="L240" s="117">
        <f>'ANA-PATH 2'!H240</f>
        <v>6</v>
      </c>
      <c r="M240" s="124">
        <f t="shared" si="32"/>
        <v>75.833333333333343</v>
      </c>
      <c r="N240" s="117">
        <f t="shared" si="33"/>
        <v>3.0333333333333337</v>
      </c>
      <c r="O240" s="184" t="str">
        <f t="shared" si="27"/>
        <v>Ajournee</v>
      </c>
      <c r="P240" s="184" t="str">
        <f t="shared" si="28"/>
        <v>juin</v>
      </c>
      <c r="Q240" s="262">
        <f t="shared" si="34"/>
        <v>1</v>
      </c>
      <c r="R240" s="262">
        <f t="shared" si="34"/>
        <v>1</v>
      </c>
      <c r="S240" s="262">
        <f t="shared" si="34"/>
        <v>1</v>
      </c>
      <c r="T240" s="262">
        <f t="shared" si="34"/>
        <v>1</v>
      </c>
      <c r="U240" s="262">
        <f t="shared" si="34"/>
        <v>1</v>
      </c>
      <c r="V240" s="262">
        <f t="shared" si="29"/>
        <v>1</v>
      </c>
      <c r="W240" s="262">
        <f t="shared" si="30"/>
        <v>1</v>
      </c>
      <c r="X240" s="262">
        <f t="shared" si="30"/>
        <v>1</v>
      </c>
      <c r="Y240" s="262">
        <f t="shared" si="31"/>
        <v>1</v>
      </c>
      <c r="Z240" s="263" t="str">
        <f>ANATOMIE3!N240</f>
        <v>Juin</v>
      </c>
      <c r="AA240" s="263" t="str">
        <f>'PHYSIO-REP 3'!N240</f>
        <v>Juin</v>
      </c>
      <c r="AB240" s="263" t="str">
        <f>'ZOOTECHINE 3'!N240</f>
        <v>Juin</v>
      </c>
      <c r="AC240" s="263" t="str">
        <f>'PHARMACOLOGIE 3'!N240</f>
        <v>Juin</v>
      </c>
      <c r="AD240" s="263" t="str">
        <f>'MICROBIOLOGIE 3'!N240</f>
        <v>Juin</v>
      </c>
      <c r="AE240" s="263" t="str">
        <f>'PARASITOLOGIE 2'!N240</f>
        <v>Juin</v>
      </c>
      <c r="AF240" s="263" t="str">
        <f>'PHYSIO-PATH 3'!N240</f>
        <v>Juin</v>
      </c>
      <c r="AG240" s="263" t="str">
        <f>SEMIOLOGIE!N240</f>
        <v>Juin</v>
      </c>
      <c r="AH240" s="263" t="str">
        <f>'ANA-PATH 2'!N240</f>
        <v>Juin</v>
      </c>
      <c r="AI240" s="267"/>
    </row>
    <row r="241" spans="1:35" s="268" customFormat="1" ht="15.75">
      <c r="A241" s="265">
        <v>234</v>
      </c>
      <c r="B241" s="419" t="s">
        <v>321</v>
      </c>
      <c r="C241" s="419" t="s">
        <v>322</v>
      </c>
      <c r="D241" s="117">
        <f>ANATOMIE3!H241</f>
        <v>12.5</v>
      </c>
      <c r="E241" s="117">
        <f>'PHYSIO-REP 3'!H241</f>
        <v>8.25</v>
      </c>
      <c r="F241" s="117">
        <f>'ZOOTECHINE 3'!H241</f>
        <v>7.5</v>
      </c>
      <c r="G241" s="226">
        <f>'PHARMACOLOGIE 3'!H241</f>
        <v>9</v>
      </c>
      <c r="H241" s="226">
        <f>'MICROBIOLOGIE 3'!H241</f>
        <v>9.25</v>
      </c>
      <c r="I241" s="226">
        <f>'PARASITOLOGIE 2'!H241</f>
        <v>8</v>
      </c>
      <c r="J241" s="226">
        <f>'PHYSIO-PATH 3'!H241</f>
        <v>10.5</v>
      </c>
      <c r="K241" s="226">
        <f>SEMIOLOGIE!H241</f>
        <v>12</v>
      </c>
      <c r="L241" s="117">
        <f>'ANA-PATH 2'!H241</f>
        <v>7</v>
      </c>
      <c r="M241" s="124">
        <f t="shared" si="32"/>
        <v>84</v>
      </c>
      <c r="N241" s="117">
        <f t="shared" si="33"/>
        <v>3.36</v>
      </c>
      <c r="O241" s="184" t="str">
        <f t="shared" si="27"/>
        <v>Ajournee</v>
      </c>
      <c r="P241" s="184" t="str">
        <f t="shared" si="28"/>
        <v>juin</v>
      </c>
      <c r="Q241" s="262">
        <f t="shared" si="34"/>
        <v>1</v>
      </c>
      <c r="R241" s="262">
        <f t="shared" si="34"/>
        <v>1</v>
      </c>
      <c r="S241" s="262">
        <f t="shared" si="34"/>
        <v>1</v>
      </c>
      <c r="T241" s="262">
        <f t="shared" si="34"/>
        <v>1</v>
      </c>
      <c r="U241" s="262">
        <f t="shared" si="34"/>
        <v>1</v>
      </c>
      <c r="V241" s="262">
        <f t="shared" si="29"/>
        <v>1</v>
      </c>
      <c r="W241" s="262">
        <f t="shared" si="30"/>
        <v>1</v>
      </c>
      <c r="X241" s="262">
        <f t="shared" si="30"/>
        <v>1</v>
      </c>
      <c r="Y241" s="262">
        <f t="shared" si="31"/>
        <v>1</v>
      </c>
      <c r="Z241" s="263" t="str">
        <f>ANATOMIE3!N241</f>
        <v>Juin</v>
      </c>
      <c r="AA241" s="263" t="str">
        <f>'PHYSIO-REP 3'!N241</f>
        <v>Juin</v>
      </c>
      <c r="AB241" s="263" t="str">
        <f>'ZOOTECHINE 3'!N241</f>
        <v>Juin</v>
      </c>
      <c r="AC241" s="263" t="str">
        <f>'PHARMACOLOGIE 3'!N241</f>
        <v>Juin</v>
      </c>
      <c r="AD241" s="263" t="str">
        <f>'MICROBIOLOGIE 3'!N241</f>
        <v>Juin</v>
      </c>
      <c r="AE241" s="263" t="str">
        <f>'PARASITOLOGIE 2'!N241</f>
        <v>Juin</v>
      </c>
      <c r="AF241" s="263" t="str">
        <f>'PHYSIO-PATH 3'!N241</f>
        <v>Juin</v>
      </c>
      <c r="AG241" s="263" t="str">
        <f>SEMIOLOGIE!N241</f>
        <v>Juin</v>
      </c>
      <c r="AH241" s="263" t="str">
        <f>'ANA-PATH 2'!N241</f>
        <v>Juin</v>
      </c>
      <c r="AI241" s="267"/>
    </row>
    <row r="242" spans="1:35" s="268" customFormat="1" ht="15.75">
      <c r="A242" s="265">
        <v>235</v>
      </c>
      <c r="B242" s="413" t="s">
        <v>323</v>
      </c>
      <c r="C242" s="413" t="s">
        <v>924</v>
      </c>
      <c r="D242" s="117">
        <f>ANATOMIE3!H242</f>
        <v>13.25</v>
      </c>
      <c r="E242" s="117">
        <f>'PHYSIO-REP 3'!H242</f>
        <v>12</v>
      </c>
      <c r="F242" s="117">
        <f>'ZOOTECHINE 3'!H242</f>
        <v>9.5</v>
      </c>
      <c r="G242" s="226">
        <f>'PHARMACOLOGIE 3'!H242</f>
        <v>12</v>
      </c>
      <c r="H242" s="226">
        <f>'MICROBIOLOGIE 3'!H242</f>
        <v>11.5</v>
      </c>
      <c r="I242" s="226">
        <f>'PARASITOLOGIE 2'!H242</f>
        <v>4</v>
      </c>
      <c r="J242" s="226">
        <f>'PHYSIO-PATH 3'!H242</f>
        <v>2.5</v>
      </c>
      <c r="K242" s="226">
        <f>SEMIOLOGIE!H242</f>
        <v>12.5</v>
      </c>
      <c r="L242" s="117">
        <f>'ANA-PATH 2'!H242</f>
        <v>6</v>
      </c>
      <c r="M242" s="124">
        <f t="shared" si="32"/>
        <v>83.25</v>
      </c>
      <c r="N242" s="117">
        <f t="shared" si="33"/>
        <v>3.33</v>
      </c>
      <c r="O242" s="184" t="str">
        <f t="shared" si="27"/>
        <v>Ajournee</v>
      </c>
      <c r="P242" s="184" t="str">
        <f t="shared" si="28"/>
        <v>juin</v>
      </c>
      <c r="Q242" s="262">
        <f t="shared" si="34"/>
        <v>1</v>
      </c>
      <c r="R242" s="262">
        <f t="shared" si="34"/>
        <v>1</v>
      </c>
      <c r="S242" s="262">
        <f t="shared" si="34"/>
        <v>1</v>
      </c>
      <c r="T242" s="262">
        <f t="shared" si="34"/>
        <v>1</v>
      </c>
      <c r="U242" s="262">
        <f t="shared" si="34"/>
        <v>1</v>
      </c>
      <c r="V242" s="262">
        <f t="shared" si="29"/>
        <v>1</v>
      </c>
      <c r="W242" s="262">
        <f t="shared" si="30"/>
        <v>1</v>
      </c>
      <c r="X242" s="262">
        <f t="shared" si="30"/>
        <v>1</v>
      </c>
      <c r="Y242" s="262">
        <f t="shared" si="31"/>
        <v>1</v>
      </c>
      <c r="Z242" s="263" t="str">
        <f>ANATOMIE3!N242</f>
        <v>Juin</v>
      </c>
      <c r="AA242" s="263" t="str">
        <f>'PHYSIO-REP 3'!N242</f>
        <v>Juin</v>
      </c>
      <c r="AB242" s="263" t="str">
        <f>'ZOOTECHINE 3'!N242</f>
        <v>Juin</v>
      </c>
      <c r="AC242" s="263" t="str">
        <f>'PHARMACOLOGIE 3'!N242</f>
        <v>Juin</v>
      </c>
      <c r="AD242" s="263" t="str">
        <f>'MICROBIOLOGIE 3'!N242</f>
        <v>Juin</v>
      </c>
      <c r="AE242" s="263" t="str">
        <f>'PARASITOLOGIE 2'!N242</f>
        <v>Juin</v>
      </c>
      <c r="AF242" s="263" t="str">
        <f>'PHYSIO-PATH 3'!N242</f>
        <v>Juin</v>
      </c>
      <c r="AG242" s="263" t="str">
        <f>SEMIOLOGIE!N242</f>
        <v>Juin</v>
      </c>
      <c r="AH242" s="263" t="str">
        <f>'ANA-PATH 2'!N242</f>
        <v>Juin</v>
      </c>
      <c r="AI242" s="267"/>
    </row>
    <row r="243" spans="1:35" s="268" customFormat="1" ht="15.75">
      <c r="A243" s="265">
        <v>236</v>
      </c>
      <c r="B243" s="432" t="s">
        <v>324</v>
      </c>
      <c r="C243" s="432" t="s">
        <v>925</v>
      </c>
      <c r="D243" s="117">
        <f>ANATOMIE3!H243</f>
        <v>30</v>
      </c>
      <c r="E243" s="117">
        <f>'PHYSIO-REP 3'!H243</f>
        <v>9</v>
      </c>
      <c r="F243" s="117">
        <f>'ZOOTECHINE 3'!H243</f>
        <v>30.75</v>
      </c>
      <c r="G243" s="226">
        <f>'PHARMACOLOGIE 3'!H243</f>
        <v>1</v>
      </c>
      <c r="H243" s="226">
        <f>'MICROBIOLOGIE 3'!H243</f>
        <v>30</v>
      </c>
      <c r="I243" s="226">
        <f>'PARASITOLOGIE 2'!H243</f>
        <v>22</v>
      </c>
      <c r="J243" s="226">
        <f>'PHYSIO-PATH 3'!H243</f>
        <v>2.5</v>
      </c>
      <c r="K243" s="226">
        <f>SEMIOLOGIE!H243</f>
        <v>30</v>
      </c>
      <c r="L243" s="117">
        <f>'ANA-PATH 2'!H243</f>
        <v>2.3333333333333335</v>
      </c>
      <c r="M243" s="124">
        <f t="shared" si="32"/>
        <v>157.58333333333334</v>
      </c>
      <c r="N243" s="117">
        <f t="shared" si="33"/>
        <v>6.3033333333333337</v>
      </c>
      <c r="O243" s="184" t="str">
        <f t="shared" si="27"/>
        <v>Ajournee</v>
      </c>
      <c r="P243" s="184" t="str">
        <f t="shared" si="28"/>
        <v>juin</v>
      </c>
      <c r="Q243" s="262">
        <f t="shared" si="34"/>
        <v>0</v>
      </c>
      <c r="R243" s="262">
        <f t="shared" si="34"/>
        <v>1</v>
      </c>
      <c r="S243" s="262">
        <f t="shared" si="34"/>
        <v>0</v>
      </c>
      <c r="T243" s="262">
        <f t="shared" si="34"/>
        <v>1</v>
      </c>
      <c r="U243" s="262">
        <f t="shared" si="34"/>
        <v>0</v>
      </c>
      <c r="V243" s="262">
        <f t="shared" si="29"/>
        <v>0</v>
      </c>
      <c r="W243" s="262">
        <f t="shared" si="30"/>
        <v>1</v>
      </c>
      <c r="X243" s="262">
        <f t="shared" si="30"/>
        <v>0</v>
      </c>
      <c r="Y243" s="262">
        <f t="shared" si="31"/>
        <v>1</v>
      </c>
      <c r="Z243" s="263" t="str">
        <f>ANATOMIE3!N243</f>
        <v>Juin</v>
      </c>
      <c r="AA243" s="263" t="str">
        <f>'PHYSIO-REP 3'!N243</f>
        <v>Juin</v>
      </c>
      <c r="AB243" s="263" t="str">
        <f>'ZOOTECHINE 3'!N243</f>
        <v>Juin</v>
      </c>
      <c r="AC243" s="263" t="str">
        <f>'PHARMACOLOGIE 3'!N243</f>
        <v>Juin</v>
      </c>
      <c r="AD243" s="263" t="str">
        <f>'MICROBIOLOGIE 3'!N243</f>
        <v>Juin</v>
      </c>
      <c r="AE243" s="263" t="str">
        <f>'PARASITOLOGIE 2'!N243</f>
        <v>Juin</v>
      </c>
      <c r="AF243" s="263" t="str">
        <f>'PHYSIO-PATH 3'!N243</f>
        <v>Juin</v>
      </c>
      <c r="AG243" s="263" t="str">
        <f>SEMIOLOGIE!N243</f>
        <v>Juin</v>
      </c>
      <c r="AH243" s="263" t="str">
        <f>'ANA-PATH 2'!N243</f>
        <v>Juin</v>
      </c>
      <c r="AI243" s="267"/>
    </row>
    <row r="244" spans="1:35" s="268" customFormat="1" ht="15.75">
      <c r="A244" s="265">
        <v>237</v>
      </c>
      <c r="B244" s="413" t="s">
        <v>326</v>
      </c>
      <c r="C244" s="413" t="s">
        <v>327</v>
      </c>
      <c r="D244" s="117">
        <f>ANATOMIE3!H244</f>
        <v>1</v>
      </c>
      <c r="E244" s="117">
        <f>'PHYSIO-REP 3'!H244</f>
        <v>4.5</v>
      </c>
      <c r="F244" s="117">
        <f>'ZOOTECHINE 3'!H244</f>
        <v>5</v>
      </c>
      <c r="G244" s="226">
        <f>'PHARMACOLOGIE 3'!H244</f>
        <v>1</v>
      </c>
      <c r="H244" s="226">
        <f>'MICROBIOLOGIE 3'!H244</f>
        <v>8.5</v>
      </c>
      <c r="I244" s="226">
        <f>'PARASITOLOGIE 2'!H244</f>
        <v>3.3333333333333335</v>
      </c>
      <c r="J244" s="226">
        <f>'PHYSIO-PATH 3'!H244</f>
        <v>2.5</v>
      </c>
      <c r="K244" s="226">
        <f>SEMIOLOGIE!H244</f>
        <v>3.75</v>
      </c>
      <c r="L244" s="117">
        <f>'ANA-PATH 2'!H244</f>
        <v>4</v>
      </c>
      <c r="M244" s="124">
        <f t="shared" si="32"/>
        <v>33.583333333333329</v>
      </c>
      <c r="N244" s="117">
        <f t="shared" si="33"/>
        <v>1.343333333333333</v>
      </c>
      <c r="O244" s="184" t="str">
        <f t="shared" si="27"/>
        <v>Ajournee</v>
      </c>
      <c r="P244" s="184" t="str">
        <f t="shared" si="28"/>
        <v>juin</v>
      </c>
      <c r="Q244" s="262">
        <f t="shared" si="34"/>
        <v>1</v>
      </c>
      <c r="R244" s="262">
        <f t="shared" si="34"/>
        <v>1</v>
      </c>
      <c r="S244" s="262">
        <f t="shared" si="34"/>
        <v>1</v>
      </c>
      <c r="T244" s="262">
        <f t="shared" si="34"/>
        <v>1</v>
      </c>
      <c r="U244" s="262">
        <f t="shared" si="34"/>
        <v>1</v>
      </c>
      <c r="V244" s="262">
        <f t="shared" si="29"/>
        <v>1</v>
      </c>
      <c r="W244" s="262">
        <f t="shared" si="30"/>
        <v>1</v>
      </c>
      <c r="X244" s="262">
        <f t="shared" si="30"/>
        <v>1</v>
      </c>
      <c r="Y244" s="262">
        <f t="shared" si="31"/>
        <v>1</v>
      </c>
      <c r="Z244" s="263" t="str">
        <f>ANATOMIE3!N244</f>
        <v>Juin</v>
      </c>
      <c r="AA244" s="263" t="str">
        <f>'PHYSIO-REP 3'!N244</f>
        <v>Juin</v>
      </c>
      <c r="AB244" s="263" t="str">
        <f>'ZOOTECHINE 3'!N244</f>
        <v>Juin</v>
      </c>
      <c r="AC244" s="263" t="str">
        <f>'PHARMACOLOGIE 3'!N244</f>
        <v>Juin</v>
      </c>
      <c r="AD244" s="263" t="str">
        <f>'MICROBIOLOGIE 3'!N244</f>
        <v>Juin</v>
      </c>
      <c r="AE244" s="263" t="str">
        <f>'PARASITOLOGIE 2'!N244</f>
        <v>Juin</v>
      </c>
      <c r="AF244" s="263" t="str">
        <f>'PHYSIO-PATH 3'!N244</f>
        <v>Juin</v>
      </c>
      <c r="AG244" s="263" t="str">
        <f>SEMIOLOGIE!N244</f>
        <v>Juin</v>
      </c>
      <c r="AH244" s="263" t="str">
        <f>'ANA-PATH 2'!N244</f>
        <v>Juin</v>
      </c>
      <c r="AI244" s="267"/>
    </row>
    <row r="245" spans="1:35" s="268" customFormat="1" ht="15.75">
      <c r="A245" s="265">
        <v>238</v>
      </c>
      <c r="B245" s="413" t="s">
        <v>328</v>
      </c>
      <c r="C245" s="413" t="s">
        <v>43</v>
      </c>
      <c r="D245" s="117">
        <f>ANATOMIE3!H245</f>
        <v>10</v>
      </c>
      <c r="E245" s="117">
        <f>'PHYSIO-REP 3'!H245</f>
        <v>8.75</v>
      </c>
      <c r="F245" s="117">
        <f>'ZOOTECHINE 3'!H245</f>
        <v>8.5</v>
      </c>
      <c r="G245" s="226">
        <f>'PHARMACOLOGIE 3'!H245</f>
        <v>11</v>
      </c>
      <c r="H245" s="226">
        <f>'MICROBIOLOGIE 3'!H245</f>
        <v>10.5</v>
      </c>
      <c r="I245" s="226">
        <f>'PARASITOLOGIE 2'!H245</f>
        <v>10.666666666666666</v>
      </c>
      <c r="J245" s="226">
        <f>'PHYSIO-PATH 3'!H245</f>
        <v>10</v>
      </c>
      <c r="K245" s="226">
        <f>SEMIOLOGIE!H245</f>
        <v>14.75</v>
      </c>
      <c r="L245" s="117">
        <f>'ANA-PATH 2'!H245</f>
        <v>5</v>
      </c>
      <c r="M245" s="124">
        <f t="shared" si="32"/>
        <v>89.166666666666657</v>
      </c>
      <c r="N245" s="117">
        <f t="shared" si="33"/>
        <v>3.5666666666666664</v>
      </c>
      <c r="O245" s="184" t="str">
        <f t="shared" si="27"/>
        <v>Ajournee</v>
      </c>
      <c r="P245" s="184" t="str">
        <f t="shared" si="28"/>
        <v>juin</v>
      </c>
      <c r="Q245" s="262">
        <f t="shared" si="34"/>
        <v>1</v>
      </c>
      <c r="R245" s="262">
        <f t="shared" si="34"/>
        <v>1</v>
      </c>
      <c r="S245" s="262">
        <f t="shared" si="34"/>
        <v>1</v>
      </c>
      <c r="T245" s="262">
        <f t="shared" si="34"/>
        <v>1</v>
      </c>
      <c r="U245" s="262">
        <f t="shared" si="34"/>
        <v>1</v>
      </c>
      <c r="V245" s="262">
        <f t="shared" si="29"/>
        <v>0</v>
      </c>
      <c r="W245" s="262">
        <f t="shared" si="30"/>
        <v>1</v>
      </c>
      <c r="X245" s="262">
        <f t="shared" si="30"/>
        <v>1</v>
      </c>
      <c r="Y245" s="262">
        <f t="shared" si="31"/>
        <v>1</v>
      </c>
      <c r="Z245" s="263" t="str">
        <f>ANATOMIE3!N245</f>
        <v>Juin</v>
      </c>
      <c r="AA245" s="263" t="str">
        <f>'PHYSIO-REP 3'!N245</f>
        <v>Juin</v>
      </c>
      <c r="AB245" s="263" t="str">
        <f>'ZOOTECHINE 3'!N245</f>
        <v>Juin</v>
      </c>
      <c r="AC245" s="263" t="str">
        <f>'PHARMACOLOGIE 3'!N245</f>
        <v>Juin</v>
      </c>
      <c r="AD245" s="263" t="str">
        <f>'MICROBIOLOGIE 3'!N245</f>
        <v>Juin</v>
      </c>
      <c r="AE245" s="263" t="str">
        <f>'PARASITOLOGIE 2'!N245</f>
        <v>Juin</v>
      </c>
      <c r="AF245" s="263" t="str">
        <f>'PHYSIO-PATH 3'!N245</f>
        <v>Juin</v>
      </c>
      <c r="AG245" s="263" t="str">
        <f>SEMIOLOGIE!N245</f>
        <v>Juin</v>
      </c>
      <c r="AH245" s="263" t="str">
        <f>'ANA-PATH 2'!N245</f>
        <v>Juin</v>
      </c>
      <c r="AI245" s="267"/>
    </row>
    <row r="246" spans="1:35" s="268" customFormat="1" ht="15.75">
      <c r="A246" s="265">
        <v>239</v>
      </c>
      <c r="B246" s="419" t="s">
        <v>926</v>
      </c>
      <c r="C246" s="419" t="s">
        <v>927</v>
      </c>
      <c r="D246" s="117">
        <f>ANATOMIE3!H246</f>
        <v>6.75</v>
      </c>
      <c r="E246" s="117">
        <f>'PHYSIO-REP 3'!H246</f>
        <v>3</v>
      </c>
      <c r="F246" s="117">
        <f>'ZOOTECHINE 3'!H246</f>
        <v>4.5</v>
      </c>
      <c r="G246" s="226">
        <f>'PHARMACOLOGIE 3'!H246</f>
        <v>6.5</v>
      </c>
      <c r="H246" s="226">
        <f>'MICROBIOLOGIE 3'!H246</f>
        <v>7</v>
      </c>
      <c r="I246" s="226">
        <f>'PARASITOLOGIE 2'!H246</f>
        <v>4.666666666666667</v>
      </c>
      <c r="J246" s="226">
        <f>'PHYSIO-PATH 3'!H246</f>
        <v>2.5</v>
      </c>
      <c r="K246" s="226">
        <f>SEMIOLOGIE!H246</f>
        <v>7</v>
      </c>
      <c r="L246" s="117">
        <f>'ANA-PATH 2'!H246</f>
        <v>2.6666666666666665</v>
      </c>
      <c r="M246" s="124">
        <f t="shared" si="32"/>
        <v>44.583333333333329</v>
      </c>
      <c r="N246" s="117">
        <f t="shared" si="33"/>
        <v>1.7833333333333332</v>
      </c>
      <c r="O246" s="184" t="str">
        <f t="shared" si="27"/>
        <v>Ajournee</v>
      </c>
      <c r="P246" s="184" t="str">
        <f t="shared" si="28"/>
        <v>juin</v>
      </c>
      <c r="Q246" s="262">
        <f t="shared" si="34"/>
        <v>1</v>
      </c>
      <c r="R246" s="262">
        <f t="shared" si="34"/>
        <v>1</v>
      </c>
      <c r="S246" s="262">
        <f t="shared" si="34"/>
        <v>1</v>
      </c>
      <c r="T246" s="262">
        <f t="shared" si="34"/>
        <v>1</v>
      </c>
      <c r="U246" s="262">
        <f t="shared" si="34"/>
        <v>1</v>
      </c>
      <c r="V246" s="262">
        <f t="shared" si="29"/>
        <v>1</v>
      </c>
      <c r="W246" s="262">
        <f t="shared" si="30"/>
        <v>1</v>
      </c>
      <c r="X246" s="262">
        <f t="shared" si="30"/>
        <v>1</v>
      </c>
      <c r="Y246" s="262">
        <f t="shared" si="31"/>
        <v>1</v>
      </c>
      <c r="Z246" s="263" t="str">
        <f>ANATOMIE3!N246</f>
        <v>Juin</v>
      </c>
      <c r="AA246" s="263" t="str">
        <f>'PHYSIO-REP 3'!N246</f>
        <v>Juin</v>
      </c>
      <c r="AB246" s="263" t="str">
        <f>'ZOOTECHINE 3'!N246</f>
        <v>Juin</v>
      </c>
      <c r="AC246" s="263" t="str">
        <f>'PHARMACOLOGIE 3'!N246</f>
        <v>Juin</v>
      </c>
      <c r="AD246" s="263" t="str">
        <f>'MICROBIOLOGIE 3'!N246</f>
        <v>Juin</v>
      </c>
      <c r="AE246" s="263" t="str">
        <f>'PARASITOLOGIE 2'!N246</f>
        <v>Juin</v>
      </c>
      <c r="AF246" s="263" t="str">
        <f>'PHYSIO-PATH 3'!N246</f>
        <v>Juin</v>
      </c>
      <c r="AG246" s="263" t="str">
        <f>SEMIOLOGIE!N246</f>
        <v>Juin</v>
      </c>
      <c r="AH246" s="263" t="str">
        <f>'ANA-PATH 2'!N246</f>
        <v>Juin</v>
      </c>
      <c r="AI246" s="267"/>
    </row>
    <row r="247" spans="1:35" s="268" customFormat="1" ht="15.75">
      <c r="A247" s="265">
        <v>240</v>
      </c>
      <c r="B247" s="413" t="s">
        <v>329</v>
      </c>
      <c r="C247" s="413" t="s">
        <v>164</v>
      </c>
      <c r="D247" s="117">
        <f>ANATOMIE3!H247</f>
        <v>11.5</v>
      </c>
      <c r="E247" s="117">
        <f>'PHYSIO-REP 3'!H247</f>
        <v>9.75</v>
      </c>
      <c r="F247" s="117">
        <f>'ZOOTECHINE 3'!H247</f>
        <v>10</v>
      </c>
      <c r="G247" s="226">
        <f>'PHARMACOLOGIE 3'!H247</f>
        <v>9</v>
      </c>
      <c r="H247" s="226">
        <f>'MICROBIOLOGIE 3'!H247</f>
        <v>5.25</v>
      </c>
      <c r="I247" s="226">
        <f>'PARASITOLOGIE 2'!H247</f>
        <v>8</v>
      </c>
      <c r="J247" s="226">
        <f>'PHYSIO-PATH 3'!H247</f>
        <v>2.5</v>
      </c>
      <c r="K247" s="226">
        <f>SEMIOLOGIE!H247</f>
        <v>12.5</v>
      </c>
      <c r="L247" s="117">
        <f>'ANA-PATH 2'!H247</f>
        <v>7</v>
      </c>
      <c r="M247" s="124">
        <f t="shared" si="32"/>
        <v>75.5</v>
      </c>
      <c r="N247" s="117">
        <f t="shared" si="33"/>
        <v>3.02</v>
      </c>
      <c r="O247" s="184" t="str">
        <f t="shared" si="27"/>
        <v>Ajournee</v>
      </c>
      <c r="P247" s="184" t="str">
        <f t="shared" si="28"/>
        <v>juin</v>
      </c>
      <c r="Q247" s="262">
        <f t="shared" si="34"/>
        <v>1</v>
      </c>
      <c r="R247" s="262">
        <f t="shared" si="34"/>
        <v>1</v>
      </c>
      <c r="S247" s="262">
        <f t="shared" si="34"/>
        <v>1</v>
      </c>
      <c r="T247" s="262">
        <f t="shared" si="34"/>
        <v>1</v>
      </c>
      <c r="U247" s="262">
        <f t="shared" si="34"/>
        <v>1</v>
      </c>
      <c r="V247" s="262">
        <f t="shared" si="29"/>
        <v>1</v>
      </c>
      <c r="W247" s="262">
        <f t="shared" si="30"/>
        <v>1</v>
      </c>
      <c r="X247" s="262">
        <f t="shared" si="30"/>
        <v>1</v>
      </c>
      <c r="Y247" s="262">
        <f t="shared" si="31"/>
        <v>1</v>
      </c>
      <c r="Z247" s="263" t="str">
        <f>ANATOMIE3!N247</f>
        <v>Juin</v>
      </c>
      <c r="AA247" s="263" t="str">
        <f>'PHYSIO-REP 3'!N247</f>
        <v>Juin</v>
      </c>
      <c r="AB247" s="263" t="str">
        <f>'ZOOTECHINE 3'!N247</f>
        <v>Juin</v>
      </c>
      <c r="AC247" s="263" t="str">
        <f>'PHARMACOLOGIE 3'!N247</f>
        <v>Juin</v>
      </c>
      <c r="AD247" s="263" t="str">
        <f>'MICROBIOLOGIE 3'!N247</f>
        <v>Juin</v>
      </c>
      <c r="AE247" s="263" t="str">
        <f>'PARASITOLOGIE 2'!N247</f>
        <v>Juin</v>
      </c>
      <c r="AF247" s="263" t="str">
        <f>'PHYSIO-PATH 3'!N247</f>
        <v>Juin</v>
      </c>
      <c r="AG247" s="263" t="str">
        <f>SEMIOLOGIE!N247</f>
        <v>Juin</v>
      </c>
      <c r="AH247" s="263" t="str">
        <f>'ANA-PATH 2'!N247</f>
        <v>Juin</v>
      </c>
      <c r="AI247" s="267"/>
    </row>
    <row r="248" spans="1:35" s="268" customFormat="1" ht="15.75">
      <c r="A248" s="265">
        <v>241</v>
      </c>
      <c r="B248" s="419" t="s">
        <v>330</v>
      </c>
      <c r="C248" s="419" t="s">
        <v>331</v>
      </c>
      <c r="D248" s="117">
        <f>ANATOMIE3!H248</f>
        <v>7.75</v>
      </c>
      <c r="E248" s="117">
        <f>'PHYSIO-REP 3'!H248</f>
        <v>7.25</v>
      </c>
      <c r="F248" s="117">
        <f>'ZOOTECHINE 3'!H248</f>
        <v>12.25</v>
      </c>
      <c r="G248" s="226">
        <f>'PHARMACOLOGIE 3'!H248</f>
        <v>10</v>
      </c>
      <c r="H248" s="226">
        <f>'MICROBIOLOGIE 3'!H248</f>
        <v>9.5</v>
      </c>
      <c r="I248" s="226">
        <f>'PARASITOLOGIE 2'!H248</f>
        <v>4.666666666666667</v>
      </c>
      <c r="J248" s="226">
        <f>'PHYSIO-PATH 3'!H248</f>
        <v>3</v>
      </c>
      <c r="K248" s="226">
        <f>SEMIOLOGIE!H248</f>
        <v>14.25</v>
      </c>
      <c r="L248" s="117">
        <f>'ANA-PATH 2'!H248</f>
        <v>7</v>
      </c>
      <c r="M248" s="124">
        <f t="shared" si="32"/>
        <v>75.666666666666657</v>
      </c>
      <c r="N248" s="117">
        <f t="shared" si="33"/>
        <v>3.0266666666666664</v>
      </c>
      <c r="O248" s="184" t="str">
        <f t="shared" si="27"/>
        <v>Ajournee</v>
      </c>
      <c r="P248" s="184" t="str">
        <f t="shared" si="28"/>
        <v>juin</v>
      </c>
      <c r="Q248" s="262">
        <f t="shared" si="34"/>
        <v>1</v>
      </c>
      <c r="R248" s="262">
        <f t="shared" si="34"/>
        <v>1</v>
      </c>
      <c r="S248" s="262">
        <f t="shared" si="34"/>
        <v>1</v>
      </c>
      <c r="T248" s="262">
        <f t="shared" si="34"/>
        <v>1</v>
      </c>
      <c r="U248" s="262">
        <f t="shared" si="34"/>
        <v>1</v>
      </c>
      <c r="V248" s="262">
        <f t="shared" si="29"/>
        <v>1</v>
      </c>
      <c r="W248" s="262">
        <f t="shared" si="30"/>
        <v>1</v>
      </c>
      <c r="X248" s="262">
        <f t="shared" si="30"/>
        <v>1</v>
      </c>
      <c r="Y248" s="262">
        <f t="shared" si="31"/>
        <v>1</v>
      </c>
      <c r="Z248" s="263" t="str">
        <f>ANATOMIE3!N248</f>
        <v>Juin</v>
      </c>
      <c r="AA248" s="263" t="str">
        <f>'PHYSIO-REP 3'!N248</f>
        <v>Juin</v>
      </c>
      <c r="AB248" s="263" t="str">
        <f>'ZOOTECHINE 3'!N248</f>
        <v>Juin</v>
      </c>
      <c r="AC248" s="263" t="str">
        <f>'PHARMACOLOGIE 3'!N248</f>
        <v>Juin</v>
      </c>
      <c r="AD248" s="263" t="str">
        <f>'MICROBIOLOGIE 3'!N248</f>
        <v>Juin</v>
      </c>
      <c r="AE248" s="263" t="str">
        <f>'PARASITOLOGIE 2'!N248</f>
        <v>Juin</v>
      </c>
      <c r="AF248" s="263" t="str">
        <f>'PHYSIO-PATH 3'!N248</f>
        <v>Juin</v>
      </c>
      <c r="AG248" s="263" t="str">
        <f>SEMIOLOGIE!N248</f>
        <v>Juin</v>
      </c>
      <c r="AH248" s="263" t="str">
        <f>'ANA-PATH 2'!N248</f>
        <v>Juin</v>
      </c>
      <c r="AI248" s="267"/>
    </row>
    <row r="249" spans="1:35" s="268" customFormat="1" ht="15.75">
      <c r="A249" s="265">
        <v>242</v>
      </c>
      <c r="B249" s="413" t="s">
        <v>332</v>
      </c>
      <c r="C249" s="413" t="s">
        <v>333</v>
      </c>
      <c r="D249" s="117">
        <f>ANATOMIE3!H249</f>
        <v>11</v>
      </c>
      <c r="E249" s="117">
        <f>'PHYSIO-REP 3'!H249</f>
        <v>11</v>
      </c>
      <c r="F249" s="117">
        <f>'ZOOTECHINE 3'!H249</f>
        <v>7.5</v>
      </c>
      <c r="G249" s="226">
        <f>'PHARMACOLOGIE 3'!H249</f>
        <v>11</v>
      </c>
      <c r="H249" s="226">
        <f>'MICROBIOLOGIE 3'!H249</f>
        <v>8.75</v>
      </c>
      <c r="I249" s="226">
        <f>'PARASITOLOGIE 2'!H249</f>
        <v>4.666666666666667</v>
      </c>
      <c r="J249" s="226">
        <f>'PHYSIO-PATH 3'!H249</f>
        <v>2.5</v>
      </c>
      <c r="K249" s="226">
        <f>SEMIOLOGIE!H249</f>
        <v>15.5</v>
      </c>
      <c r="L249" s="117">
        <f>'ANA-PATH 2'!H249</f>
        <v>7.333333333333333</v>
      </c>
      <c r="M249" s="124">
        <f t="shared" si="32"/>
        <v>79.249999999999986</v>
      </c>
      <c r="N249" s="117">
        <f t="shared" si="33"/>
        <v>3.1699999999999995</v>
      </c>
      <c r="O249" s="184" t="str">
        <f t="shared" si="27"/>
        <v>Ajournee</v>
      </c>
      <c r="P249" s="184" t="str">
        <f t="shared" si="28"/>
        <v>juin</v>
      </c>
      <c r="Q249" s="262">
        <f t="shared" si="34"/>
        <v>1</v>
      </c>
      <c r="R249" s="262">
        <f t="shared" si="34"/>
        <v>1</v>
      </c>
      <c r="S249" s="262">
        <f t="shared" si="34"/>
        <v>1</v>
      </c>
      <c r="T249" s="262">
        <f t="shared" si="34"/>
        <v>1</v>
      </c>
      <c r="U249" s="262">
        <f t="shared" si="34"/>
        <v>1</v>
      </c>
      <c r="V249" s="262">
        <f t="shared" si="29"/>
        <v>1</v>
      </c>
      <c r="W249" s="262">
        <f t="shared" si="30"/>
        <v>1</v>
      </c>
      <c r="X249" s="262">
        <f t="shared" si="30"/>
        <v>0</v>
      </c>
      <c r="Y249" s="262">
        <f t="shared" si="31"/>
        <v>1</v>
      </c>
      <c r="Z249" s="263" t="str">
        <f>ANATOMIE3!N249</f>
        <v>Juin</v>
      </c>
      <c r="AA249" s="263" t="str">
        <f>'PHYSIO-REP 3'!N249</f>
        <v>Juin</v>
      </c>
      <c r="AB249" s="263" t="str">
        <f>'ZOOTECHINE 3'!N249</f>
        <v>Juin</v>
      </c>
      <c r="AC249" s="263" t="str">
        <f>'PHARMACOLOGIE 3'!N249</f>
        <v>Juin</v>
      </c>
      <c r="AD249" s="263" t="str">
        <f>'MICROBIOLOGIE 3'!N249</f>
        <v>Juin</v>
      </c>
      <c r="AE249" s="263" t="str">
        <f>'PARASITOLOGIE 2'!N249</f>
        <v>Juin</v>
      </c>
      <c r="AF249" s="263" t="str">
        <f>'PHYSIO-PATH 3'!N249</f>
        <v>Juin</v>
      </c>
      <c r="AG249" s="263" t="str">
        <f>SEMIOLOGIE!N249</f>
        <v>Juin</v>
      </c>
      <c r="AH249" s="263" t="str">
        <f>'ANA-PATH 2'!N249</f>
        <v>Juin</v>
      </c>
      <c r="AI249" s="267"/>
    </row>
    <row r="250" spans="1:35" s="268" customFormat="1" ht="15.75">
      <c r="A250" s="265">
        <v>243</v>
      </c>
      <c r="B250" s="413" t="s">
        <v>332</v>
      </c>
      <c r="C250" s="413" t="s">
        <v>334</v>
      </c>
      <c r="D250" s="117">
        <f>ANATOMIE3!H250</f>
        <v>10.25</v>
      </c>
      <c r="E250" s="117">
        <f>'PHYSIO-REP 3'!H250</f>
        <v>8</v>
      </c>
      <c r="F250" s="117">
        <f>'ZOOTECHINE 3'!H250</f>
        <v>7</v>
      </c>
      <c r="G250" s="226">
        <f>'PHARMACOLOGIE 3'!H250</f>
        <v>6</v>
      </c>
      <c r="H250" s="226">
        <f>'MICROBIOLOGIE 3'!H250</f>
        <v>8.5</v>
      </c>
      <c r="I250" s="226">
        <f>'PARASITOLOGIE 2'!H250</f>
        <v>9.3333333333333339</v>
      </c>
      <c r="J250" s="226">
        <f>'PHYSIO-PATH 3'!H250</f>
        <v>7</v>
      </c>
      <c r="K250" s="226">
        <f>SEMIOLOGIE!H250</f>
        <v>14.25</v>
      </c>
      <c r="L250" s="117">
        <f>'ANA-PATH 2'!H250</f>
        <v>4.333333333333333</v>
      </c>
      <c r="M250" s="124">
        <f t="shared" si="32"/>
        <v>74.666666666666671</v>
      </c>
      <c r="N250" s="117">
        <f t="shared" si="33"/>
        <v>2.9866666666666668</v>
      </c>
      <c r="O250" s="184" t="str">
        <f t="shared" si="27"/>
        <v>Ajournee</v>
      </c>
      <c r="P250" s="184" t="str">
        <f t="shared" si="28"/>
        <v>juin</v>
      </c>
      <c r="Q250" s="262">
        <f t="shared" si="34"/>
        <v>1</v>
      </c>
      <c r="R250" s="262">
        <f t="shared" si="34"/>
        <v>1</v>
      </c>
      <c r="S250" s="262">
        <f t="shared" si="34"/>
        <v>1</v>
      </c>
      <c r="T250" s="262">
        <f t="shared" si="34"/>
        <v>1</v>
      </c>
      <c r="U250" s="262">
        <f t="shared" si="34"/>
        <v>1</v>
      </c>
      <c r="V250" s="262">
        <f t="shared" si="29"/>
        <v>1</v>
      </c>
      <c r="W250" s="262">
        <f t="shared" si="30"/>
        <v>1</v>
      </c>
      <c r="X250" s="262">
        <f t="shared" si="30"/>
        <v>1</v>
      </c>
      <c r="Y250" s="262">
        <f t="shared" si="31"/>
        <v>1</v>
      </c>
      <c r="Z250" s="263" t="str">
        <f>ANATOMIE3!N250</f>
        <v>Juin</v>
      </c>
      <c r="AA250" s="263" t="str">
        <f>'PHYSIO-REP 3'!N250</f>
        <v>Juin</v>
      </c>
      <c r="AB250" s="263" t="str">
        <f>'ZOOTECHINE 3'!N250</f>
        <v>Juin</v>
      </c>
      <c r="AC250" s="263" t="str">
        <f>'PHARMACOLOGIE 3'!N250</f>
        <v>Juin</v>
      </c>
      <c r="AD250" s="263" t="str">
        <f>'MICROBIOLOGIE 3'!N250</f>
        <v>Juin</v>
      </c>
      <c r="AE250" s="263" t="str">
        <f>'PARASITOLOGIE 2'!N250</f>
        <v>Juin</v>
      </c>
      <c r="AF250" s="263" t="str">
        <f>'PHYSIO-PATH 3'!N250</f>
        <v>Juin</v>
      </c>
      <c r="AG250" s="263" t="str">
        <f>SEMIOLOGIE!N250</f>
        <v>Juin</v>
      </c>
      <c r="AH250" s="263" t="str">
        <f>'ANA-PATH 2'!N250</f>
        <v>Juin</v>
      </c>
      <c r="AI250" s="267"/>
    </row>
    <row r="251" spans="1:35" s="268" customFormat="1" ht="15.75">
      <c r="A251" s="265">
        <v>244</v>
      </c>
      <c r="B251" s="419" t="s">
        <v>928</v>
      </c>
      <c r="C251" s="419" t="s">
        <v>372</v>
      </c>
      <c r="D251" s="117">
        <f>ANATOMIE3!H251</f>
        <v>17.25</v>
      </c>
      <c r="E251" s="117">
        <f>'PHYSIO-REP 3'!H251</f>
        <v>15</v>
      </c>
      <c r="F251" s="117">
        <f>'ZOOTECHINE 3'!H251</f>
        <v>11.5</v>
      </c>
      <c r="G251" s="226">
        <f>'PHARMACOLOGIE 3'!H251</f>
        <v>14.5</v>
      </c>
      <c r="H251" s="226">
        <f>'MICROBIOLOGIE 3'!H251</f>
        <v>9</v>
      </c>
      <c r="I251" s="226">
        <f>'PARASITOLOGIE 2'!H251</f>
        <v>10</v>
      </c>
      <c r="J251" s="226">
        <f>'PHYSIO-PATH 3'!H251</f>
        <v>9</v>
      </c>
      <c r="K251" s="226">
        <f>SEMIOLOGIE!H251</f>
        <v>10</v>
      </c>
      <c r="L251" s="117">
        <f>'ANA-PATH 2'!H251</f>
        <v>11.333333333333334</v>
      </c>
      <c r="M251" s="124">
        <f t="shared" si="32"/>
        <v>107.58333333333333</v>
      </c>
      <c r="N251" s="117">
        <f t="shared" si="33"/>
        <v>4.3033333333333328</v>
      </c>
      <c r="O251" s="184" t="str">
        <f t="shared" si="27"/>
        <v>Ajournee</v>
      </c>
      <c r="P251" s="184" t="str">
        <f t="shared" si="28"/>
        <v>juin</v>
      </c>
      <c r="Q251" s="262">
        <f t="shared" si="34"/>
        <v>0</v>
      </c>
      <c r="R251" s="262">
        <f t="shared" si="34"/>
        <v>0</v>
      </c>
      <c r="S251" s="262">
        <f t="shared" si="34"/>
        <v>1</v>
      </c>
      <c r="T251" s="262">
        <f t="shared" si="34"/>
        <v>1</v>
      </c>
      <c r="U251" s="262">
        <f t="shared" si="34"/>
        <v>1</v>
      </c>
      <c r="V251" s="262">
        <f t="shared" si="29"/>
        <v>0</v>
      </c>
      <c r="W251" s="262">
        <f t="shared" si="30"/>
        <v>1</v>
      </c>
      <c r="X251" s="262">
        <f t="shared" si="30"/>
        <v>1</v>
      </c>
      <c r="Y251" s="262">
        <f t="shared" si="31"/>
        <v>0</v>
      </c>
      <c r="Z251" s="263" t="str">
        <f>ANATOMIE3!N251</f>
        <v>Juin</v>
      </c>
      <c r="AA251" s="263" t="str">
        <f>'PHYSIO-REP 3'!N251</f>
        <v>Juin</v>
      </c>
      <c r="AB251" s="263" t="str">
        <f>'ZOOTECHINE 3'!N251</f>
        <v>Juin</v>
      </c>
      <c r="AC251" s="263" t="str">
        <f>'PHARMACOLOGIE 3'!N251</f>
        <v>Juin</v>
      </c>
      <c r="AD251" s="263" t="str">
        <f>'MICROBIOLOGIE 3'!N251</f>
        <v>Juin</v>
      </c>
      <c r="AE251" s="263" t="str">
        <f>'PARASITOLOGIE 2'!N251</f>
        <v>Juin</v>
      </c>
      <c r="AF251" s="263" t="str">
        <f>'PHYSIO-PATH 3'!N251</f>
        <v>Juin</v>
      </c>
      <c r="AG251" s="263" t="str">
        <f>SEMIOLOGIE!N251</f>
        <v>Juin</v>
      </c>
      <c r="AH251" s="263" t="str">
        <f>'ANA-PATH 2'!N251</f>
        <v>Juin</v>
      </c>
      <c r="AI251" s="267"/>
    </row>
    <row r="252" spans="1:35" s="268" customFormat="1" ht="15.75">
      <c r="A252" s="265">
        <v>245</v>
      </c>
      <c r="B252" s="413" t="s">
        <v>335</v>
      </c>
      <c r="C252" s="413" t="s">
        <v>336</v>
      </c>
      <c r="D252" s="117">
        <f>ANATOMIE3!H252</f>
        <v>17.25</v>
      </c>
      <c r="E252" s="117">
        <f>'PHYSIO-REP 3'!H252</f>
        <v>12</v>
      </c>
      <c r="F252" s="117">
        <f>'ZOOTECHINE 3'!H252</f>
        <v>9</v>
      </c>
      <c r="G252" s="226">
        <f>'PHARMACOLOGIE 3'!H252</f>
        <v>14.5</v>
      </c>
      <c r="H252" s="226">
        <f>'MICROBIOLOGIE 3'!H252</f>
        <v>11.25</v>
      </c>
      <c r="I252" s="226">
        <f>'PARASITOLOGIE 2'!H252</f>
        <v>4</v>
      </c>
      <c r="J252" s="226">
        <f>'PHYSIO-PATH 3'!H252</f>
        <v>3.5</v>
      </c>
      <c r="K252" s="226">
        <f>SEMIOLOGIE!H252</f>
        <v>15</v>
      </c>
      <c r="L252" s="117">
        <f>'ANA-PATH 2'!H252</f>
        <v>8.3333333333333339</v>
      </c>
      <c r="M252" s="124">
        <f t="shared" si="32"/>
        <v>94.833333333333329</v>
      </c>
      <c r="N252" s="117">
        <f t="shared" si="33"/>
        <v>3.793333333333333</v>
      </c>
      <c r="O252" s="184" t="str">
        <f t="shared" si="27"/>
        <v>Ajournee</v>
      </c>
      <c r="P252" s="184" t="str">
        <f t="shared" si="28"/>
        <v>juin</v>
      </c>
      <c r="Q252" s="262">
        <f t="shared" si="34"/>
        <v>0</v>
      </c>
      <c r="R252" s="262">
        <f t="shared" si="34"/>
        <v>1</v>
      </c>
      <c r="S252" s="262">
        <f t="shared" si="34"/>
        <v>1</v>
      </c>
      <c r="T252" s="262">
        <f t="shared" si="34"/>
        <v>1</v>
      </c>
      <c r="U252" s="262">
        <f t="shared" si="34"/>
        <v>1</v>
      </c>
      <c r="V252" s="262">
        <f t="shared" si="29"/>
        <v>1</v>
      </c>
      <c r="W252" s="262">
        <f t="shared" si="30"/>
        <v>1</v>
      </c>
      <c r="X252" s="262">
        <f t="shared" si="30"/>
        <v>0</v>
      </c>
      <c r="Y252" s="262">
        <f t="shared" si="31"/>
        <v>1</v>
      </c>
      <c r="Z252" s="263" t="str">
        <f>ANATOMIE3!N252</f>
        <v>Juin</v>
      </c>
      <c r="AA252" s="263" t="str">
        <f>'PHYSIO-REP 3'!N252</f>
        <v>Juin</v>
      </c>
      <c r="AB252" s="263" t="str">
        <f>'ZOOTECHINE 3'!N252</f>
        <v>Juin</v>
      </c>
      <c r="AC252" s="263" t="str">
        <f>'PHARMACOLOGIE 3'!N252</f>
        <v>Juin</v>
      </c>
      <c r="AD252" s="263" t="str">
        <f>'MICROBIOLOGIE 3'!N252</f>
        <v>Juin</v>
      </c>
      <c r="AE252" s="263" t="str">
        <f>'PARASITOLOGIE 2'!N252</f>
        <v>Juin</v>
      </c>
      <c r="AF252" s="263" t="str">
        <f>'PHYSIO-PATH 3'!N252</f>
        <v>Juin</v>
      </c>
      <c r="AG252" s="263" t="str">
        <f>SEMIOLOGIE!N252</f>
        <v>Juin</v>
      </c>
      <c r="AH252" s="263" t="str">
        <f>'ANA-PATH 2'!N252</f>
        <v>Juin</v>
      </c>
      <c r="AI252" s="267"/>
    </row>
    <row r="253" spans="1:35" s="268" customFormat="1" ht="15.75">
      <c r="A253" s="265">
        <v>246</v>
      </c>
      <c r="B253" s="419" t="s">
        <v>337</v>
      </c>
      <c r="C253" s="419" t="s">
        <v>99</v>
      </c>
      <c r="D253" s="117">
        <f>ANATOMIE3!H253</f>
        <v>30.25</v>
      </c>
      <c r="E253" s="117">
        <f>'PHYSIO-REP 3'!H253</f>
        <v>9</v>
      </c>
      <c r="F253" s="117">
        <f>'ZOOTECHINE 3'!H253</f>
        <v>35.5</v>
      </c>
      <c r="G253" s="226">
        <f>'PHARMACOLOGIE 3'!H253</f>
        <v>7.25</v>
      </c>
      <c r="H253" s="226">
        <f>'MICROBIOLOGIE 3'!H253</f>
        <v>30.380000000000003</v>
      </c>
      <c r="I253" s="226">
        <f>'PARASITOLOGIE 2'!H253</f>
        <v>8.6666666666666661</v>
      </c>
      <c r="J253" s="226">
        <f>'PHYSIO-PATH 3'!H253</f>
        <v>4</v>
      </c>
      <c r="K253" s="226">
        <f>SEMIOLOGIE!H253</f>
        <v>33</v>
      </c>
      <c r="L253" s="117">
        <f>'ANA-PATH 2'!H253</f>
        <v>6.666666666666667</v>
      </c>
      <c r="M253" s="124">
        <f t="shared" si="32"/>
        <v>164.71333333333334</v>
      </c>
      <c r="N253" s="117">
        <f t="shared" si="33"/>
        <v>6.5885333333333334</v>
      </c>
      <c r="O253" s="184" t="str">
        <f t="shared" si="27"/>
        <v>Ajournee</v>
      </c>
      <c r="P253" s="184" t="str">
        <f t="shared" si="28"/>
        <v>juin</v>
      </c>
      <c r="Q253" s="262">
        <f t="shared" si="34"/>
        <v>0</v>
      </c>
      <c r="R253" s="262">
        <f t="shared" si="34"/>
        <v>1</v>
      </c>
      <c r="S253" s="262">
        <f t="shared" si="34"/>
        <v>0</v>
      </c>
      <c r="T253" s="262">
        <f t="shared" si="34"/>
        <v>1</v>
      </c>
      <c r="U253" s="262">
        <f t="shared" si="34"/>
        <v>0</v>
      </c>
      <c r="V253" s="262">
        <f t="shared" si="29"/>
        <v>1</v>
      </c>
      <c r="W253" s="262">
        <f t="shared" si="30"/>
        <v>1</v>
      </c>
      <c r="X253" s="262">
        <f t="shared" si="30"/>
        <v>0</v>
      </c>
      <c r="Y253" s="262">
        <f t="shared" si="31"/>
        <v>1</v>
      </c>
      <c r="Z253" s="263" t="str">
        <f>ANATOMIE3!N253</f>
        <v>Juin</v>
      </c>
      <c r="AA253" s="263" t="str">
        <f>'PHYSIO-REP 3'!N253</f>
        <v>Juin</v>
      </c>
      <c r="AB253" s="263" t="str">
        <f>'ZOOTECHINE 3'!N253</f>
        <v>Juin</v>
      </c>
      <c r="AC253" s="263" t="str">
        <f>'PHARMACOLOGIE 3'!N253</f>
        <v>Juin</v>
      </c>
      <c r="AD253" s="263" t="str">
        <f>'MICROBIOLOGIE 3'!N253</f>
        <v>Juin</v>
      </c>
      <c r="AE253" s="263" t="str">
        <f>'PARASITOLOGIE 2'!N253</f>
        <v>Juin</v>
      </c>
      <c r="AF253" s="263" t="str">
        <f>'PHYSIO-PATH 3'!N253</f>
        <v>Juin</v>
      </c>
      <c r="AG253" s="263" t="str">
        <f>SEMIOLOGIE!N253</f>
        <v>Juin</v>
      </c>
      <c r="AH253" s="263" t="str">
        <f>'ANA-PATH 2'!N253</f>
        <v>Juin</v>
      </c>
      <c r="AI253" s="267"/>
    </row>
    <row r="254" spans="1:35" s="268" customFormat="1" ht="15.75">
      <c r="A254" s="265">
        <v>247</v>
      </c>
      <c r="B254" s="419" t="s">
        <v>929</v>
      </c>
      <c r="C254" s="419" t="s">
        <v>930</v>
      </c>
      <c r="D254" s="117">
        <f>ANATOMIE3!H254</f>
        <v>6</v>
      </c>
      <c r="E254" s="117">
        <f>'PHYSIO-REP 3'!H254</f>
        <v>5.25</v>
      </c>
      <c r="F254" s="117">
        <f>'ZOOTECHINE 3'!H254</f>
        <v>9</v>
      </c>
      <c r="G254" s="226">
        <f>'PHARMACOLOGIE 3'!H254</f>
        <v>3</v>
      </c>
      <c r="H254" s="226">
        <f>'MICROBIOLOGIE 3'!H254</f>
        <v>8</v>
      </c>
      <c r="I254" s="226">
        <f>'PARASITOLOGIE 2'!H254</f>
        <v>8</v>
      </c>
      <c r="J254" s="226">
        <f>'PHYSIO-PATH 3'!H254</f>
        <v>6</v>
      </c>
      <c r="K254" s="226">
        <f>SEMIOLOGIE!H254</f>
        <v>7.75</v>
      </c>
      <c r="L254" s="117">
        <f>'ANA-PATH 2'!H254</f>
        <v>3</v>
      </c>
      <c r="M254" s="124">
        <f t="shared" si="32"/>
        <v>56</v>
      </c>
      <c r="N254" s="117">
        <f t="shared" si="33"/>
        <v>2.2400000000000002</v>
      </c>
      <c r="O254" s="184" t="str">
        <f t="shared" si="27"/>
        <v>Ajournee</v>
      </c>
      <c r="P254" s="184" t="str">
        <f t="shared" si="28"/>
        <v>juin</v>
      </c>
      <c r="Q254" s="262">
        <f t="shared" si="34"/>
        <v>1</v>
      </c>
      <c r="R254" s="262">
        <f t="shared" si="34"/>
        <v>1</v>
      </c>
      <c r="S254" s="262">
        <f t="shared" si="34"/>
        <v>1</v>
      </c>
      <c r="T254" s="262">
        <f t="shared" si="34"/>
        <v>1</v>
      </c>
      <c r="U254" s="262">
        <f t="shared" si="34"/>
        <v>1</v>
      </c>
      <c r="V254" s="262">
        <f t="shared" si="29"/>
        <v>1</v>
      </c>
      <c r="W254" s="262">
        <f t="shared" si="30"/>
        <v>1</v>
      </c>
      <c r="X254" s="262">
        <f t="shared" si="30"/>
        <v>1</v>
      </c>
      <c r="Y254" s="262">
        <f t="shared" si="31"/>
        <v>1</v>
      </c>
      <c r="Z254" s="263" t="str">
        <f>ANATOMIE3!N254</f>
        <v>Juin</v>
      </c>
      <c r="AA254" s="263" t="str">
        <f>'PHYSIO-REP 3'!N254</f>
        <v>Juin</v>
      </c>
      <c r="AB254" s="263" t="str">
        <f>'ZOOTECHINE 3'!N254</f>
        <v>Juin</v>
      </c>
      <c r="AC254" s="263" t="str">
        <f>'PHARMACOLOGIE 3'!N254</f>
        <v>Juin</v>
      </c>
      <c r="AD254" s="263" t="str">
        <f>'MICROBIOLOGIE 3'!N254</f>
        <v>Juin</v>
      </c>
      <c r="AE254" s="263" t="str">
        <f>'PARASITOLOGIE 2'!N254</f>
        <v>Juin</v>
      </c>
      <c r="AF254" s="263" t="str">
        <f>'PHYSIO-PATH 3'!N254</f>
        <v>Juin</v>
      </c>
      <c r="AG254" s="263" t="str">
        <f>SEMIOLOGIE!N254</f>
        <v>Juin</v>
      </c>
      <c r="AH254" s="263" t="str">
        <f>'ANA-PATH 2'!N254</f>
        <v>Juin</v>
      </c>
      <c r="AI254" s="267"/>
    </row>
    <row r="255" spans="1:35" s="268" customFormat="1" ht="15.75">
      <c r="A255" s="265">
        <v>248</v>
      </c>
      <c r="B255" s="418" t="s">
        <v>338</v>
      </c>
      <c r="C255" s="418" t="s">
        <v>339</v>
      </c>
      <c r="D255" s="117">
        <f>ANATOMIE3!H255</f>
        <v>1.5</v>
      </c>
      <c r="E255" s="117">
        <f>'PHYSIO-REP 3'!H255</f>
        <v>3</v>
      </c>
      <c r="F255" s="117">
        <f>'ZOOTECHINE 3'!H255</f>
        <v>2</v>
      </c>
      <c r="G255" s="226">
        <f>'PHARMACOLOGIE 3'!H255</f>
        <v>0.5</v>
      </c>
      <c r="H255" s="226">
        <f>'MICROBIOLOGIE 3'!H255</f>
        <v>6</v>
      </c>
      <c r="I255" s="226">
        <f>'PARASITOLOGIE 2'!H255</f>
        <v>20</v>
      </c>
      <c r="J255" s="226">
        <f>'PHYSIO-PATH 3'!H255</f>
        <v>1.5</v>
      </c>
      <c r="K255" s="226">
        <f>SEMIOLOGIE!H255</f>
        <v>3.25</v>
      </c>
      <c r="L255" s="117">
        <f>'ANA-PATH 2'!H255</f>
        <v>3.6666666666666665</v>
      </c>
      <c r="M255" s="124">
        <f t="shared" si="32"/>
        <v>41.416666666666664</v>
      </c>
      <c r="N255" s="117">
        <f t="shared" si="33"/>
        <v>1.6566666666666665</v>
      </c>
      <c r="O255" s="184" t="str">
        <f t="shared" si="27"/>
        <v>Ajournee</v>
      </c>
      <c r="P255" s="184" t="str">
        <f t="shared" si="28"/>
        <v>juin</v>
      </c>
      <c r="Q255" s="262">
        <f t="shared" si="34"/>
        <v>1</v>
      </c>
      <c r="R255" s="262">
        <f t="shared" si="34"/>
        <v>1</v>
      </c>
      <c r="S255" s="262">
        <f t="shared" si="34"/>
        <v>1</v>
      </c>
      <c r="T255" s="262">
        <f t="shared" si="34"/>
        <v>1</v>
      </c>
      <c r="U255" s="262">
        <f t="shared" si="34"/>
        <v>1</v>
      </c>
      <c r="V255" s="262">
        <f t="shared" si="29"/>
        <v>0</v>
      </c>
      <c r="W255" s="262">
        <f t="shared" si="30"/>
        <v>1</v>
      </c>
      <c r="X255" s="262">
        <f t="shared" si="30"/>
        <v>1</v>
      </c>
      <c r="Y255" s="262">
        <f t="shared" si="31"/>
        <v>1</v>
      </c>
      <c r="Z255" s="263" t="str">
        <f>ANATOMIE3!N255</f>
        <v>Juin</v>
      </c>
      <c r="AA255" s="263" t="str">
        <f>'PHYSIO-REP 3'!N255</f>
        <v>Juin</v>
      </c>
      <c r="AB255" s="263" t="str">
        <f>'ZOOTECHINE 3'!N255</f>
        <v>Juin</v>
      </c>
      <c r="AC255" s="263" t="str">
        <f>'PHARMACOLOGIE 3'!N255</f>
        <v>Juin</v>
      </c>
      <c r="AD255" s="263" t="str">
        <f>'MICROBIOLOGIE 3'!N255</f>
        <v>Juin</v>
      </c>
      <c r="AE255" s="263" t="str">
        <f>'PARASITOLOGIE 2'!N255</f>
        <v>Juin</v>
      </c>
      <c r="AF255" s="263" t="str">
        <f>'PHYSIO-PATH 3'!N255</f>
        <v>Juin</v>
      </c>
      <c r="AG255" s="263" t="str">
        <f>SEMIOLOGIE!N255</f>
        <v>Juin</v>
      </c>
      <c r="AH255" s="263" t="str">
        <f>'ANA-PATH 2'!N255</f>
        <v>Juin</v>
      </c>
      <c r="AI255" s="267"/>
    </row>
    <row r="256" spans="1:35" s="268" customFormat="1" ht="15.75">
      <c r="A256" s="265">
        <v>249</v>
      </c>
      <c r="B256" s="413" t="s">
        <v>340</v>
      </c>
      <c r="C256" s="413" t="s">
        <v>322</v>
      </c>
      <c r="D256" s="117">
        <f>ANATOMIE3!H256</f>
        <v>13.25</v>
      </c>
      <c r="E256" s="117">
        <f>'PHYSIO-REP 3'!H256</f>
        <v>6.5</v>
      </c>
      <c r="F256" s="117">
        <f>'ZOOTECHINE 3'!H256</f>
        <v>6.5</v>
      </c>
      <c r="G256" s="226">
        <f>'PHARMACOLOGIE 3'!H256</f>
        <v>7</v>
      </c>
      <c r="H256" s="226">
        <f>'MICROBIOLOGIE 3'!H256</f>
        <v>6.5</v>
      </c>
      <c r="I256" s="226">
        <f>'PARASITOLOGIE 2'!H256</f>
        <v>5.333333333333333</v>
      </c>
      <c r="J256" s="226">
        <f>'PHYSIO-PATH 3'!H256</f>
        <v>3.5</v>
      </c>
      <c r="K256" s="226">
        <f>SEMIOLOGIE!H256</f>
        <v>10</v>
      </c>
      <c r="L256" s="117">
        <f>'ANA-PATH 2'!H256</f>
        <v>4.333333333333333</v>
      </c>
      <c r="M256" s="124">
        <f t="shared" si="32"/>
        <v>62.916666666666671</v>
      </c>
      <c r="N256" s="117">
        <f t="shared" si="33"/>
        <v>2.5166666666666671</v>
      </c>
      <c r="O256" s="184" t="str">
        <f t="shared" si="27"/>
        <v>Ajournee</v>
      </c>
      <c r="P256" s="184" t="str">
        <f t="shared" si="28"/>
        <v>juin</v>
      </c>
      <c r="Q256" s="262">
        <f t="shared" si="34"/>
        <v>1</v>
      </c>
      <c r="R256" s="262">
        <f t="shared" si="34"/>
        <v>1</v>
      </c>
      <c r="S256" s="262">
        <f t="shared" si="34"/>
        <v>1</v>
      </c>
      <c r="T256" s="262">
        <f t="shared" si="34"/>
        <v>1</v>
      </c>
      <c r="U256" s="262">
        <f t="shared" si="34"/>
        <v>1</v>
      </c>
      <c r="V256" s="262">
        <f t="shared" si="29"/>
        <v>1</v>
      </c>
      <c r="W256" s="262">
        <f t="shared" si="30"/>
        <v>1</v>
      </c>
      <c r="X256" s="262">
        <f t="shared" si="30"/>
        <v>1</v>
      </c>
      <c r="Y256" s="262">
        <f t="shared" si="31"/>
        <v>1</v>
      </c>
      <c r="Z256" s="263" t="str">
        <f>ANATOMIE3!N256</f>
        <v>Juin</v>
      </c>
      <c r="AA256" s="263" t="str">
        <f>'PHYSIO-REP 3'!N256</f>
        <v>Juin</v>
      </c>
      <c r="AB256" s="263" t="str">
        <f>'ZOOTECHINE 3'!N256</f>
        <v>Juin</v>
      </c>
      <c r="AC256" s="263" t="str">
        <f>'PHARMACOLOGIE 3'!N256</f>
        <v>Juin</v>
      </c>
      <c r="AD256" s="263" t="str">
        <f>'MICROBIOLOGIE 3'!N256</f>
        <v>Juin</v>
      </c>
      <c r="AE256" s="263" t="str">
        <f>'PARASITOLOGIE 2'!N256</f>
        <v>Juin</v>
      </c>
      <c r="AF256" s="263" t="str">
        <f>'PHYSIO-PATH 3'!N256</f>
        <v>Juin</v>
      </c>
      <c r="AG256" s="263" t="str">
        <f>SEMIOLOGIE!N256</f>
        <v>Juin</v>
      </c>
      <c r="AH256" s="263" t="str">
        <f>'ANA-PATH 2'!N256</f>
        <v>Juin</v>
      </c>
      <c r="AI256" s="267"/>
    </row>
    <row r="257" spans="1:35" s="268" customFormat="1" ht="15.75">
      <c r="A257" s="265">
        <v>250</v>
      </c>
      <c r="B257" s="417" t="s">
        <v>341</v>
      </c>
      <c r="C257" s="417" t="s">
        <v>342</v>
      </c>
      <c r="D257" s="117">
        <f>ANATOMIE3!H257</f>
        <v>30</v>
      </c>
      <c r="E257" s="117">
        <f>'PHYSIO-REP 3'!H257</f>
        <v>9.75</v>
      </c>
      <c r="F257" s="117">
        <f>'ZOOTECHINE 3'!H257</f>
        <v>31.5</v>
      </c>
      <c r="G257" s="226">
        <f>'PHARMACOLOGIE 3'!H257</f>
        <v>10</v>
      </c>
      <c r="H257" s="226">
        <f>'MICROBIOLOGIE 3'!H257</f>
        <v>30.380000000000003</v>
      </c>
      <c r="I257" s="226">
        <f>'PARASITOLOGIE 2'!H257</f>
        <v>2.6666666666666665</v>
      </c>
      <c r="J257" s="226">
        <f>'PHYSIO-PATH 3'!H257</f>
        <v>3</v>
      </c>
      <c r="K257" s="226">
        <f>SEMIOLOGIE!H257</f>
        <v>30</v>
      </c>
      <c r="L257" s="117">
        <f>'ANA-PATH 2'!H257</f>
        <v>4</v>
      </c>
      <c r="M257" s="124">
        <f t="shared" si="32"/>
        <v>151.29666666666668</v>
      </c>
      <c r="N257" s="117">
        <f t="shared" si="33"/>
        <v>6.0518666666666672</v>
      </c>
      <c r="O257" s="184" t="str">
        <f t="shared" si="27"/>
        <v>Ajournee</v>
      </c>
      <c r="P257" s="184" t="str">
        <f t="shared" si="28"/>
        <v>juin</v>
      </c>
      <c r="Q257" s="262">
        <f t="shared" si="34"/>
        <v>0</v>
      </c>
      <c r="R257" s="262">
        <f t="shared" si="34"/>
        <v>1</v>
      </c>
      <c r="S257" s="262">
        <f t="shared" si="34"/>
        <v>0</v>
      </c>
      <c r="T257" s="262">
        <f t="shared" si="34"/>
        <v>1</v>
      </c>
      <c r="U257" s="262">
        <f t="shared" si="34"/>
        <v>0</v>
      </c>
      <c r="V257" s="262">
        <f t="shared" si="29"/>
        <v>1</v>
      </c>
      <c r="W257" s="262">
        <f t="shared" si="30"/>
        <v>1</v>
      </c>
      <c r="X257" s="262">
        <f t="shared" si="30"/>
        <v>0</v>
      </c>
      <c r="Y257" s="262">
        <f t="shared" si="31"/>
        <v>1</v>
      </c>
      <c r="Z257" s="263" t="str">
        <f>ANATOMIE3!N257</f>
        <v>Juin</v>
      </c>
      <c r="AA257" s="263" t="str">
        <f>'PHYSIO-REP 3'!N257</f>
        <v>Juin</v>
      </c>
      <c r="AB257" s="263" t="str">
        <f>'ZOOTECHINE 3'!N257</f>
        <v>Juin</v>
      </c>
      <c r="AC257" s="263" t="str">
        <f>'PHARMACOLOGIE 3'!N257</f>
        <v>Juin</v>
      </c>
      <c r="AD257" s="263" t="str">
        <f>'MICROBIOLOGIE 3'!N257</f>
        <v>Juin</v>
      </c>
      <c r="AE257" s="263" t="str">
        <f>'PARASITOLOGIE 2'!N257</f>
        <v>Juin</v>
      </c>
      <c r="AF257" s="263" t="str">
        <f>'PHYSIO-PATH 3'!N257</f>
        <v>Juin</v>
      </c>
      <c r="AG257" s="263" t="str">
        <f>SEMIOLOGIE!N257</f>
        <v>Juin</v>
      </c>
      <c r="AH257" s="263" t="str">
        <f>'ANA-PATH 2'!N257</f>
        <v>Juin</v>
      </c>
      <c r="AI257" s="267"/>
    </row>
    <row r="258" spans="1:35" s="268" customFormat="1" ht="15.75">
      <c r="A258" s="265">
        <v>251</v>
      </c>
      <c r="B258" s="434" t="s">
        <v>343</v>
      </c>
      <c r="C258" s="417" t="s">
        <v>857</v>
      </c>
      <c r="D258" s="117">
        <f>ANATOMIE3!H258</f>
        <v>4.75</v>
      </c>
      <c r="E258" s="117">
        <f>'PHYSIO-REP 3'!H258</f>
        <v>7.5</v>
      </c>
      <c r="F258" s="117">
        <f>'ZOOTECHINE 3'!H258</f>
        <v>4</v>
      </c>
      <c r="G258" s="226">
        <f>'PHARMACOLOGIE 3'!H258</f>
        <v>2.5</v>
      </c>
      <c r="H258" s="226">
        <f>'MICROBIOLOGIE 3'!H258</f>
        <v>7.5</v>
      </c>
      <c r="I258" s="226">
        <f>'PARASITOLOGIE 2'!H258</f>
        <v>5.333333333333333</v>
      </c>
      <c r="J258" s="226">
        <f>'PHYSIO-PATH 3'!H258</f>
        <v>2.5</v>
      </c>
      <c r="K258" s="226">
        <f>SEMIOLOGIE!H258</f>
        <v>30</v>
      </c>
      <c r="L258" s="117">
        <f>'ANA-PATH 2'!H258</f>
        <v>3.6666666666666665</v>
      </c>
      <c r="M258" s="124">
        <f t="shared" si="32"/>
        <v>67.75</v>
      </c>
      <c r="N258" s="117">
        <f t="shared" si="33"/>
        <v>2.71</v>
      </c>
      <c r="O258" s="184" t="str">
        <f t="shared" si="27"/>
        <v>Ajournee</v>
      </c>
      <c r="P258" s="184" t="str">
        <f t="shared" si="28"/>
        <v>juin</v>
      </c>
      <c r="Q258" s="262">
        <f t="shared" si="34"/>
        <v>1</v>
      </c>
      <c r="R258" s="262">
        <f t="shared" si="34"/>
        <v>1</v>
      </c>
      <c r="S258" s="262">
        <f t="shared" si="34"/>
        <v>1</v>
      </c>
      <c r="T258" s="262">
        <f t="shared" si="34"/>
        <v>1</v>
      </c>
      <c r="U258" s="262">
        <f t="shared" si="34"/>
        <v>1</v>
      </c>
      <c r="V258" s="262">
        <f t="shared" si="29"/>
        <v>1</v>
      </c>
      <c r="W258" s="262">
        <f t="shared" si="30"/>
        <v>1</v>
      </c>
      <c r="X258" s="262">
        <f t="shared" si="30"/>
        <v>0</v>
      </c>
      <c r="Y258" s="262">
        <f t="shared" si="31"/>
        <v>1</v>
      </c>
      <c r="Z258" s="263" t="str">
        <f>ANATOMIE3!N258</f>
        <v>Juin</v>
      </c>
      <c r="AA258" s="263" t="str">
        <f>'PHYSIO-REP 3'!N258</f>
        <v>Juin</v>
      </c>
      <c r="AB258" s="263" t="str">
        <f>'ZOOTECHINE 3'!N258</f>
        <v>Juin</v>
      </c>
      <c r="AC258" s="263" t="str">
        <f>'PHARMACOLOGIE 3'!N258</f>
        <v>Juin</v>
      </c>
      <c r="AD258" s="263" t="str">
        <f>'MICROBIOLOGIE 3'!N258</f>
        <v>Juin</v>
      </c>
      <c r="AE258" s="263" t="str">
        <f>'PARASITOLOGIE 2'!N258</f>
        <v>Juin</v>
      </c>
      <c r="AF258" s="263" t="str">
        <f>'PHYSIO-PATH 3'!N258</f>
        <v>Juin</v>
      </c>
      <c r="AG258" s="263" t="str">
        <f>SEMIOLOGIE!N258</f>
        <v>Juin</v>
      </c>
      <c r="AH258" s="263" t="str">
        <f>'ANA-PATH 2'!N258</f>
        <v>Juin</v>
      </c>
      <c r="AI258" s="267"/>
    </row>
    <row r="259" spans="1:35" s="268" customFormat="1" ht="15.75">
      <c r="A259" s="265">
        <v>252</v>
      </c>
      <c r="B259" s="419" t="s">
        <v>931</v>
      </c>
      <c r="C259" s="419" t="s">
        <v>118</v>
      </c>
      <c r="D259" s="117">
        <f>ANATOMIE3!H259</f>
        <v>7.5</v>
      </c>
      <c r="E259" s="117">
        <f>'PHYSIO-REP 3'!H259</f>
        <v>5.25</v>
      </c>
      <c r="F259" s="117">
        <f>'ZOOTECHINE 3'!H259</f>
        <v>5</v>
      </c>
      <c r="G259" s="226">
        <f>'PHARMACOLOGIE 3'!H259</f>
        <v>0.5</v>
      </c>
      <c r="H259" s="226">
        <f>'MICROBIOLOGIE 3'!H259</f>
        <v>7.25</v>
      </c>
      <c r="I259" s="226">
        <f>'PARASITOLOGIE 2'!H259</f>
        <v>7.333333333333333</v>
      </c>
      <c r="J259" s="226">
        <f>'PHYSIO-PATH 3'!H259</f>
        <v>1.5</v>
      </c>
      <c r="K259" s="226">
        <f>SEMIOLOGIE!H259</f>
        <v>5.5</v>
      </c>
      <c r="L259" s="117">
        <f>'ANA-PATH 2'!H259</f>
        <v>2.6666666666666665</v>
      </c>
      <c r="M259" s="124">
        <f t="shared" si="32"/>
        <v>42.5</v>
      </c>
      <c r="N259" s="117">
        <f t="shared" si="33"/>
        <v>1.7</v>
      </c>
      <c r="O259" s="184" t="str">
        <f t="shared" si="27"/>
        <v>Ajournee</v>
      </c>
      <c r="P259" s="184" t="str">
        <f t="shared" si="28"/>
        <v>juin</v>
      </c>
      <c r="Q259" s="262">
        <f t="shared" si="34"/>
        <v>1</v>
      </c>
      <c r="R259" s="262">
        <f t="shared" si="34"/>
        <v>1</v>
      </c>
      <c r="S259" s="262">
        <f t="shared" si="34"/>
        <v>1</v>
      </c>
      <c r="T259" s="262">
        <f t="shared" si="34"/>
        <v>1</v>
      </c>
      <c r="U259" s="262">
        <f t="shared" si="34"/>
        <v>1</v>
      </c>
      <c r="V259" s="262">
        <f t="shared" si="29"/>
        <v>1</v>
      </c>
      <c r="W259" s="262">
        <f t="shared" si="30"/>
        <v>1</v>
      </c>
      <c r="X259" s="262">
        <f t="shared" si="30"/>
        <v>1</v>
      </c>
      <c r="Y259" s="262">
        <f t="shared" si="31"/>
        <v>1</v>
      </c>
      <c r="Z259" s="263" t="str">
        <f>ANATOMIE3!N259</f>
        <v>Juin</v>
      </c>
      <c r="AA259" s="263" t="str">
        <f>'PHYSIO-REP 3'!N259</f>
        <v>Juin</v>
      </c>
      <c r="AB259" s="263" t="str">
        <f>'ZOOTECHINE 3'!N259</f>
        <v>Juin</v>
      </c>
      <c r="AC259" s="263" t="str">
        <f>'PHARMACOLOGIE 3'!N259</f>
        <v>Juin</v>
      </c>
      <c r="AD259" s="263" t="str">
        <f>'MICROBIOLOGIE 3'!N259</f>
        <v>Juin</v>
      </c>
      <c r="AE259" s="263" t="str">
        <f>'PARASITOLOGIE 2'!N259</f>
        <v>Juin</v>
      </c>
      <c r="AF259" s="263" t="str">
        <f>'PHYSIO-PATH 3'!N259</f>
        <v>Juin</v>
      </c>
      <c r="AG259" s="263" t="str">
        <f>SEMIOLOGIE!N259</f>
        <v>Juin</v>
      </c>
      <c r="AH259" s="263" t="str">
        <f>'ANA-PATH 2'!N259</f>
        <v>Juin</v>
      </c>
      <c r="AI259" s="267"/>
    </row>
    <row r="260" spans="1:35" s="268" customFormat="1" ht="15.75">
      <c r="A260" s="265">
        <v>253</v>
      </c>
      <c r="B260" s="413" t="s">
        <v>344</v>
      </c>
      <c r="C260" s="413" t="s">
        <v>707</v>
      </c>
      <c r="D260" s="117">
        <f>ANATOMIE3!H260</f>
        <v>13.75</v>
      </c>
      <c r="E260" s="117">
        <f>'PHYSIO-REP 3'!H260</f>
        <v>10.5</v>
      </c>
      <c r="F260" s="117">
        <f>'ZOOTECHINE 3'!H260</f>
        <v>8.5</v>
      </c>
      <c r="G260" s="226">
        <f>'PHARMACOLOGIE 3'!H260</f>
        <v>11.5</v>
      </c>
      <c r="H260" s="226">
        <f>'MICROBIOLOGIE 3'!H260</f>
        <v>8.5</v>
      </c>
      <c r="I260" s="226">
        <f>'PARASITOLOGIE 2'!H260</f>
        <v>6</v>
      </c>
      <c r="J260" s="226">
        <f>'PHYSIO-PATH 3'!H260</f>
        <v>3.5</v>
      </c>
      <c r="K260" s="226">
        <f>SEMIOLOGIE!H260</f>
        <v>13</v>
      </c>
      <c r="L260" s="117">
        <f>'ANA-PATH 2'!H260</f>
        <v>7.333333333333333</v>
      </c>
      <c r="M260" s="124">
        <f t="shared" si="32"/>
        <v>82.583333333333329</v>
      </c>
      <c r="N260" s="117">
        <f t="shared" si="33"/>
        <v>3.3033333333333332</v>
      </c>
      <c r="O260" s="184" t="str">
        <f t="shared" si="27"/>
        <v>Ajournee</v>
      </c>
      <c r="P260" s="184" t="str">
        <f t="shared" si="28"/>
        <v>juin</v>
      </c>
      <c r="Q260" s="262">
        <f t="shared" si="34"/>
        <v>1</v>
      </c>
      <c r="R260" s="262">
        <f t="shared" si="34"/>
        <v>1</v>
      </c>
      <c r="S260" s="262">
        <f t="shared" si="34"/>
        <v>1</v>
      </c>
      <c r="T260" s="262">
        <f t="shared" si="34"/>
        <v>1</v>
      </c>
      <c r="U260" s="262">
        <f t="shared" si="34"/>
        <v>1</v>
      </c>
      <c r="V260" s="262">
        <f t="shared" si="29"/>
        <v>1</v>
      </c>
      <c r="W260" s="262">
        <f t="shared" si="30"/>
        <v>1</v>
      </c>
      <c r="X260" s="262">
        <f t="shared" si="30"/>
        <v>1</v>
      </c>
      <c r="Y260" s="262">
        <f t="shared" si="31"/>
        <v>1</v>
      </c>
      <c r="Z260" s="263" t="str">
        <f>ANATOMIE3!N260</f>
        <v>Juin</v>
      </c>
      <c r="AA260" s="263" t="str">
        <f>'PHYSIO-REP 3'!N260</f>
        <v>Juin</v>
      </c>
      <c r="AB260" s="263" t="str">
        <f>'ZOOTECHINE 3'!N260</f>
        <v>Juin</v>
      </c>
      <c r="AC260" s="263" t="str">
        <f>'PHARMACOLOGIE 3'!N260</f>
        <v>Juin</v>
      </c>
      <c r="AD260" s="263" t="str">
        <f>'MICROBIOLOGIE 3'!N260</f>
        <v>Juin</v>
      </c>
      <c r="AE260" s="263" t="str">
        <f>'PARASITOLOGIE 2'!N260</f>
        <v>Juin</v>
      </c>
      <c r="AF260" s="263" t="str">
        <f>'PHYSIO-PATH 3'!N260</f>
        <v>Juin</v>
      </c>
      <c r="AG260" s="263" t="str">
        <f>SEMIOLOGIE!N260</f>
        <v>Juin</v>
      </c>
      <c r="AH260" s="263" t="str">
        <f>'ANA-PATH 2'!N260</f>
        <v>Juin</v>
      </c>
      <c r="AI260" s="267"/>
    </row>
    <row r="261" spans="1:35" s="268" customFormat="1" ht="15.75">
      <c r="A261" s="265">
        <v>254</v>
      </c>
      <c r="B261" s="419" t="s">
        <v>345</v>
      </c>
      <c r="C261" s="419" t="s">
        <v>346</v>
      </c>
      <c r="D261" s="117">
        <f>ANATOMIE3!H261</f>
        <v>7.75</v>
      </c>
      <c r="E261" s="117">
        <f>'PHYSIO-REP 3'!H261</f>
        <v>3</v>
      </c>
      <c r="F261" s="117">
        <f>'ZOOTECHINE 3'!H261</f>
        <v>5</v>
      </c>
      <c r="G261" s="226">
        <f>'PHARMACOLOGIE 3'!H261</f>
        <v>4</v>
      </c>
      <c r="H261" s="226">
        <f>'MICROBIOLOGIE 3'!H261</f>
        <v>6.5</v>
      </c>
      <c r="I261" s="226">
        <f>'PARASITOLOGIE 2'!H261</f>
        <v>3.3333333333333335</v>
      </c>
      <c r="J261" s="226">
        <f>'PHYSIO-PATH 3'!H261</f>
        <v>2.5</v>
      </c>
      <c r="K261" s="226">
        <f>SEMIOLOGIE!H261</f>
        <v>4.25</v>
      </c>
      <c r="L261" s="117">
        <f>'ANA-PATH 2'!H261</f>
        <v>5</v>
      </c>
      <c r="M261" s="124">
        <f t="shared" si="32"/>
        <v>41.333333333333329</v>
      </c>
      <c r="N261" s="117">
        <f t="shared" si="33"/>
        <v>1.6533333333333331</v>
      </c>
      <c r="O261" s="184" t="str">
        <f t="shared" si="27"/>
        <v>Ajournee</v>
      </c>
      <c r="P261" s="184" t="str">
        <f t="shared" si="28"/>
        <v>juin</v>
      </c>
      <c r="Q261" s="262">
        <f t="shared" si="34"/>
        <v>1</v>
      </c>
      <c r="R261" s="262">
        <f t="shared" si="34"/>
        <v>1</v>
      </c>
      <c r="S261" s="262">
        <f t="shared" si="34"/>
        <v>1</v>
      </c>
      <c r="T261" s="262">
        <f t="shared" si="34"/>
        <v>1</v>
      </c>
      <c r="U261" s="262">
        <f t="shared" si="34"/>
        <v>1</v>
      </c>
      <c r="V261" s="262">
        <f t="shared" si="29"/>
        <v>1</v>
      </c>
      <c r="W261" s="262">
        <f t="shared" si="30"/>
        <v>1</v>
      </c>
      <c r="X261" s="262">
        <f t="shared" si="30"/>
        <v>1</v>
      </c>
      <c r="Y261" s="262">
        <f t="shared" si="31"/>
        <v>1</v>
      </c>
      <c r="Z261" s="263" t="str">
        <f>ANATOMIE3!N261</f>
        <v>Juin</v>
      </c>
      <c r="AA261" s="263" t="str">
        <f>'PHYSIO-REP 3'!N261</f>
        <v>Juin</v>
      </c>
      <c r="AB261" s="263" t="str">
        <f>'ZOOTECHINE 3'!N261</f>
        <v>Juin</v>
      </c>
      <c r="AC261" s="263" t="str">
        <f>'PHARMACOLOGIE 3'!N261</f>
        <v>Juin</v>
      </c>
      <c r="AD261" s="263" t="str">
        <f>'MICROBIOLOGIE 3'!N261</f>
        <v>Juin</v>
      </c>
      <c r="AE261" s="263" t="str">
        <f>'PARASITOLOGIE 2'!N261</f>
        <v>Juin</v>
      </c>
      <c r="AF261" s="263" t="str">
        <f>'PHYSIO-PATH 3'!N261</f>
        <v>Juin</v>
      </c>
      <c r="AG261" s="263" t="str">
        <f>SEMIOLOGIE!N261</f>
        <v>Juin</v>
      </c>
      <c r="AH261" s="263" t="str">
        <f>'ANA-PATH 2'!N261</f>
        <v>Juin</v>
      </c>
      <c r="AI261" s="267"/>
    </row>
    <row r="262" spans="1:35" s="268" customFormat="1" ht="15.75">
      <c r="A262" s="265">
        <v>255</v>
      </c>
      <c r="B262" s="419" t="s">
        <v>347</v>
      </c>
      <c r="C262" s="419" t="s">
        <v>348</v>
      </c>
      <c r="D262" s="117">
        <f>ANATOMIE3!H262</f>
        <v>0</v>
      </c>
      <c r="E262" s="117">
        <f>'PHYSIO-REP 3'!H262</f>
        <v>0</v>
      </c>
      <c r="F262" s="117">
        <f>'ZOOTECHINE 3'!H262</f>
        <v>4.5</v>
      </c>
      <c r="G262" s="226">
        <f>'PHARMACOLOGIE 3'!H262</f>
        <v>5</v>
      </c>
      <c r="H262" s="226">
        <f>'MICROBIOLOGIE 3'!H262</f>
        <v>6.5</v>
      </c>
      <c r="I262" s="226">
        <f>'PARASITOLOGIE 2'!H262</f>
        <v>7.333333333333333</v>
      </c>
      <c r="J262" s="226">
        <f>'PHYSIO-PATH 3'!H262</f>
        <v>2.5</v>
      </c>
      <c r="K262" s="226">
        <f>SEMIOLOGIE!H262</f>
        <v>4</v>
      </c>
      <c r="L262" s="117">
        <f>'ANA-PATH 2'!H262</f>
        <v>4.666666666666667</v>
      </c>
      <c r="M262" s="124">
        <f t="shared" si="32"/>
        <v>34.5</v>
      </c>
      <c r="N262" s="117">
        <f t="shared" si="33"/>
        <v>1.38</v>
      </c>
      <c r="O262" s="184" t="str">
        <f t="shared" si="27"/>
        <v>Ajournee</v>
      </c>
      <c r="P262" s="184" t="str">
        <f t="shared" si="28"/>
        <v>juin</v>
      </c>
      <c r="Q262" s="262">
        <f t="shared" si="34"/>
        <v>1</v>
      </c>
      <c r="R262" s="262">
        <f t="shared" si="34"/>
        <v>1</v>
      </c>
      <c r="S262" s="262">
        <f t="shared" si="34"/>
        <v>1</v>
      </c>
      <c r="T262" s="262">
        <f t="shared" si="34"/>
        <v>1</v>
      </c>
      <c r="U262" s="262">
        <f t="shared" si="34"/>
        <v>1</v>
      </c>
      <c r="V262" s="262">
        <f t="shared" si="29"/>
        <v>1</v>
      </c>
      <c r="W262" s="262">
        <f t="shared" si="30"/>
        <v>1</v>
      </c>
      <c r="X262" s="262">
        <f t="shared" si="30"/>
        <v>1</v>
      </c>
      <c r="Y262" s="262">
        <f t="shared" si="31"/>
        <v>1</v>
      </c>
      <c r="Z262" s="263" t="str">
        <f>ANATOMIE3!N262</f>
        <v>Juin</v>
      </c>
      <c r="AA262" s="263" t="str">
        <f>'PHYSIO-REP 3'!N262</f>
        <v>Juin</v>
      </c>
      <c r="AB262" s="263" t="str">
        <f>'ZOOTECHINE 3'!N262</f>
        <v>Juin</v>
      </c>
      <c r="AC262" s="263" t="str">
        <f>'PHARMACOLOGIE 3'!N262</f>
        <v>Juin</v>
      </c>
      <c r="AD262" s="263" t="str">
        <f>'MICROBIOLOGIE 3'!N262</f>
        <v>Juin</v>
      </c>
      <c r="AE262" s="263" t="str">
        <f>'PARASITOLOGIE 2'!N262</f>
        <v>Juin</v>
      </c>
      <c r="AF262" s="263" t="str">
        <f>'PHYSIO-PATH 3'!N262</f>
        <v>Juin</v>
      </c>
      <c r="AG262" s="263" t="str">
        <f>SEMIOLOGIE!N262</f>
        <v>Juin</v>
      </c>
      <c r="AH262" s="263" t="str">
        <f>'ANA-PATH 2'!N262</f>
        <v>Juin</v>
      </c>
      <c r="AI262" s="267"/>
    </row>
    <row r="263" spans="1:35" s="268" customFormat="1" ht="15.75">
      <c r="A263" s="265">
        <v>256</v>
      </c>
      <c r="B263" s="413" t="s">
        <v>349</v>
      </c>
      <c r="C263" s="413" t="s">
        <v>118</v>
      </c>
      <c r="D263" s="117">
        <f>ANATOMIE3!H263</f>
        <v>2</v>
      </c>
      <c r="E263" s="117">
        <f>'PHYSIO-REP 3'!H263</f>
        <v>4.5</v>
      </c>
      <c r="F263" s="117">
        <f>'ZOOTECHINE 3'!H263</f>
        <v>5</v>
      </c>
      <c r="G263" s="226">
        <f>'PHARMACOLOGIE 3'!H263</f>
        <v>4</v>
      </c>
      <c r="H263" s="226">
        <f>'MICROBIOLOGIE 3'!H263</f>
        <v>8</v>
      </c>
      <c r="I263" s="226">
        <f>'PARASITOLOGIE 2'!H263</f>
        <v>6</v>
      </c>
      <c r="J263" s="226">
        <f>'PHYSIO-PATH 3'!H263</f>
        <v>1.5</v>
      </c>
      <c r="K263" s="226">
        <f>SEMIOLOGIE!H263</f>
        <v>4.75</v>
      </c>
      <c r="L263" s="117">
        <f>'ANA-PATH 2'!H263</f>
        <v>3.3333333333333335</v>
      </c>
      <c r="M263" s="124">
        <f t="shared" si="32"/>
        <v>39.083333333333336</v>
      </c>
      <c r="N263" s="117">
        <f t="shared" si="33"/>
        <v>1.5633333333333335</v>
      </c>
      <c r="O263" s="184" t="str">
        <f t="shared" si="27"/>
        <v>Ajournee</v>
      </c>
      <c r="P263" s="184" t="str">
        <f t="shared" si="28"/>
        <v>juin</v>
      </c>
      <c r="Q263" s="262">
        <f t="shared" ref="Q263:U313" si="35">IF(D263&gt;=15,0,1)</f>
        <v>1</v>
      </c>
      <c r="R263" s="262">
        <f t="shared" si="35"/>
        <v>1</v>
      </c>
      <c r="S263" s="262">
        <f t="shared" si="35"/>
        <v>1</v>
      </c>
      <c r="T263" s="262">
        <f t="shared" si="35"/>
        <v>1</v>
      </c>
      <c r="U263" s="262">
        <f t="shared" si="35"/>
        <v>1</v>
      </c>
      <c r="V263" s="262">
        <f t="shared" si="29"/>
        <v>1</v>
      </c>
      <c r="W263" s="262">
        <f t="shared" si="30"/>
        <v>1</v>
      </c>
      <c r="X263" s="262">
        <f t="shared" si="30"/>
        <v>1</v>
      </c>
      <c r="Y263" s="262">
        <f t="shared" si="31"/>
        <v>1</v>
      </c>
      <c r="Z263" s="263" t="str">
        <f>ANATOMIE3!N263</f>
        <v>Juin</v>
      </c>
      <c r="AA263" s="263" t="str">
        <f>'PHYSIO-REP 3'!N263</f>
        <v>Juin</v>
      </c>
      <c r="AB263" s="263" t="str">
        <f>'ZOOTECHINE 3'!N263</f>
        <v>Juin</v>
      </c>
      <c r="AC263" s="263" t="str">
        <f>'PHARMACOLOGIE 3'!N263</f>
        <v>Juin</v>
      </c>
      <c r="AD263" s="263" t="str">
        <f>'MICROBIOLOGIE 3'!N263</f>
        <v>Juin</v>
      </c>
      <c r="AE263" s="263" t="str">
        <f>'PARASITOLOGIE 2'!N263</f>
        <v>Juin</v>
      </c>
      <c r="AF263" s="263" t="str">
        <f>'PHYSIO-PATH 3'!N263</f>
        <v>Juin</v>
      </c>
      <c r="AG263" s="263" t="str">
        <f>SEMIOLOGIE!N263</f>
        <v>Juin</v>
      </c>
      <c r="AH263" s="263" t="str">
        <f>'ANA-PATH 2'!N263</f>
        <v>Juin</v>
      </c>
      <c r="AI263" s="267"/>
    </row>
    <row r="264" spans="1:35" s="268" customFormat="1" ht="15.75">
      <c r="A264" s="265">
        <v>257</v>
      </c>
      <c r="B264" s="446" t="s">
        <v>932</v>
      </c>
      <c r="C264" s="446" t="s">
        <v>933</v>
      </c>
      <c r="D264" s="117">
        <f>ANATOMIE3!H264</f>
        <v>33</v>
      </c>
      <c r="E264" s="117">
        <f>'PHYSIO-REP 3'!H264</f>
        <v>11.25</v>
      </c>
      <c r="F264" s="117">
        <f>'ZOOTECHINE 3'!H264</f>
        <v>9.5</v>
      </c>
      <c r="G264" s="226">
        <f>'PHARMACOLOGIE 3'!H264</f>
        <v>6.75</v>
      </c>
      <c r="H264" s="226">
        <f>'MICROBIOLOGIE 3'!H264</f>
        <v>31.5</v>
      </c>
      <c r="I264" s="226">
        <f>'PARASITOLOGIE 2'!H264</f>
        <v>6.666666666666667</v>
      </c>
      <c r="J264" s="226">
        <f>'PHYSIO-PATH 3'!H264</f>
        <v>1.5</v>
      </c>
      <c r="K264" s="226">
        <f>SEMIOLOGIE!H264</f>
        <v>10.25</v>
      </c>
      <c r="L264" s="117">
        <f>'ANA-PATH 2'!H264</f>
        <v>4</v>
      </c>
      <c r="M264" s="124">
        <f t="shared" si="32"/>
        <v>114.41666666666667</v>
      </c>
      <c r="N264" s="117">
        <f t="shared" si="33"/>
        <v>4.5766666666666671</v>
      </c>
      <c r="O264" s="184" t="str">
        <f t="shared" ref="O264:O327" si="36">IF(OR(D264="exclus",E264="exclus",F264="exclus",G264="exclus",H264="exclus",I264="exclus",J264="exclus",K264="exclus",L264="exclus"),"exclus",IF(AND(SUM(Q264:Y264)=0,ROUND(N264,3)&gt;=10),"Admis","Ajournee"))</f>
        <v>Ajournee</v>
      </c>
      <c r="P264" s="184" t="str">
        <f t="shared" ref="P264:P327" si="37">IF(COUNTIF(Z264:AH264,"=Rattrapage")&gt;0,"Rattrapage",IF(COUNTIF(Z264:AH264,"=Synthèse")&gt;0,"Synthèse","juin"))</f>
        <v>juin</v>
      </c>
      <c r="Q264" s="262">
        <f t="shared" si="35"/>
        <v>0</v>
      </c>
      <c r="R264" s="262">
        <f t="shared" si="35"/>
        <v>1</v>
      </c>
      <c r="S264" s="262">
        <f t="shared" si="35"/>
        <v>1</v>
      </c>
      <c r="T264" s="262">
        <f t="shared" si="35"/>
        <v>1</v>
      </c>
      <c r="U264" s="262">
        <f t="shared" si="35"/>
        <v>0</v>
      </c>
      <c r="V264" s="262">
        <f t="shared" ref="V264:V327" si="38">IF(I264&gt;=10,0,1)</f>
        <v>1</v>
      </c>
      <c r="W264" s="262">
        <f t="shared" ref="W264:X327" si="39">IF(J264&gt;=15,0,1)</f>
        <v>1</v>
      </c>
      <c r="X264" s="262">
        <f t="shared" si="39"/>
        <v>1</v>
      </c>
      <c r="Y264" s="262">
        <f t="shared" ref="Y264:Y327" si="40">IF(L264&gt;=10,0,1)</f>
        <v>1</v>
      </c>
      <c r="Z264" s="263" t="str">
        <f>ANATOMIE3!N264</f>
        <v>Juin</v>
      </c>
      <c r="AA264" s="263" t="str">
        <f>'PHYSIO-REP 3'!N264</f>
        <v>Juin</v>
      </c>
      <c r="AB264" s="263" t="str">
        <f>'ZOOTECHINE 3'!N264</f>
        <v>Juin</v>
      </c>
      <c r="AC264" s="263" t="str">
        <f>'PHARMACOLOGIE 3'!N264</f>
        <v>Juin</v>
      </c>
      <c r="AD264" s="263" t="str">
        <f>'MICROBIOLOGIE 3'!N264</f>
        <v>Juin</v>
      </c>
      <c r="AE264" s="263" t="str">
        <f>'PARASITOLOGIE 2'!N264</f>
        <v>Juin</v>
      </c>
      <c r="AF264" s="263" t="str">
        <f>'PHYSIO-PATH 3'!N264</f>
        <v>Juin</v>
      </c>
      <c r="AG264" s="263" t="str">
        <f>SEMIOLOGIE!N264</f>
        <v>Juin</v>
      </c>
      <c r="AH264" s="263" t="str">
        <f>'ANA-PATH 2'!N264</f>
        <v>Juin</v>
      </c>
      <c r="AI264" s="267"/>
    </row>
    <row r="265" spans="1:35" s="268" customFormat="1" ht="15.75">
      <c r="A265" s="265">
        <v>258</v>
      </c>
      <c r="B265" s="413" t="s">
        <v>350</v>
      </c>
      <c r="C265" s="413" t="s">
        <v>351</v>
      </c>
      <c r="D265" s="117">
        <f>ANATOMIE3!H265</f>
        <v>14.75</v>
      </c>
      <c r="E265" s="117">
        <f>'PHYSIO-REP 3'!H265</f>
        <v>9</v>
      </c>
      <c r="F265" s="117">
        <f>'ZOOTECHINE 3'!H265</f>
        <v>6.5</v>
      </c>
      <c r="G265" s="226">
        <f>'PHARMACOLOGIE 3'!H265</f>
        <v>13</v>
      </c>
      <c r="H265" s="226">
        <f>'MICROBIOLOGIE 3'!H265</f>
        <v>7</v>
      </c>
      <c r="I265" s="226">
        <f>'PARASITOLOGIE 2'!H265</f>
        <v>9.3333333333333339</v>
      </c>
      <c r="J265" s="226">
        <f>'PHYSIO-PATH 3'!H265</f>
        <v>6</v>
      </c>
      <c r="K265" s="226">
        <f>SEMIOLOGIE!H265</f>
        <v>14.5</v>
      </c>
      <c r="L265" s="117">
        <f>'ANA-PATH 2'!H265</f>
        <v>7.333333333333333</v>
      </c>
      <c r="M265" s="124">
        <f t="shared" ref="M265:M328" si="41">SUM(D265:L265)</f>
        <v>87.416666666666671</v>
      </c>
      <c r="N265" s="117">
        <f t="shared" ref="N265:N328" si="42">M265/25</f>
        <v>3.496666666666667</v>
      </c>
      <c r="O265" s="184" t="str">
        <f t="shared" si="36"/>
        <v>Ajournee</v>
      </c>
      <c r="P265" s="184" t="str">
        <f t="shared" si="37"/>
        <v>juin</v>
      </c>
      <c r="Q265" s="262">
        <f t="shared" si="35"/>
        <v>1</v>
      </c>
      <c r="R265" s="262">
        <f t="shared" si="35"/>
        <v>1</v>
      </c>
      <c r="S265" s="262">
        <f t="shared" si="35"/>
        <v>1</v>
      </c>
      <c r="T265" s="262">
        <f t="shared" si="35"/>
        <v>1</v>
      </c>
      <c r="U265" s="262">
        <f t="shared" si="35"/>
        <v>1</v>
      </c>
      <c r="V265" s="262">
        <f t="shared" si="38"/>
        <v>1</v>
      </c>
      <c r="W265" s="262">
        <f t="shared" si="39"/>
        <v>1</v>
      </c>
      <c r="X265" s="262">
        <f t="shared" si="39"/>
        <v>1</v>
      </c>
      <c r="Y265" s="262">
        <f t="shared" si="40"/>
        <v>1</v>
      </c>
      <c r="Z265" s="263" t="str">
        <f>ANATOMIE3!N265</f>
        <v>Juin</v>
      </c>
      <c r="AA265" s="263" t="str">
        <f>'PHYSIO-REP 3'!N265</f>
        <v>Juin</v>
      </c>
      <c r="AB265" s="263" t="str">
        <f>'ZOOTECHINE 3'!N265</f>
        <v>Juin</v>
      </c>
      <c r="AC265" s="263" t="str">
        <f>'PHARMACOLOGIE 3'!N265</f>
        <v>Juin</v>
      </c>
      <c r="AD265" s="263" t="str">
        <f>'MICROBIOLOGIE 3'!N265</f>
        <v>Juin</v>
      </c>
      <c r="AE265" s="263" t="str">
        <f>'PARASITOLOGIE 2'!N265</f>
        <v>Juin</v>
      </c>
      <c r="AF265" s="263" t="str">
        <f>'PHYSIO-PATH 3'!N265</f>
        <v>Juin</v>
      </c>
      <c r="AG265" s="263" t="str">
        <f>SEMIOLOGIE!N265</f>
        <v>Juin</v>
      </c>
      <c r="AH265" s="263" t="str">
        <f>'ANA-PATH 2'!N265</f>
        <v>Juin</v>
      </c>
      <c r="AI265" s="267"/>
    </row>
    <row r="266" spans="1:35" s="268" customFormat="1" ht="15.75">
      <c r="A266" s="265">
        <v>259</v>
      </c>
      <c r="B266" s="418" t="s">
        <v>352</v>
      </c>
      <c r="C266" s="418" t="s">
        <v>934</v>
      </c>
      <c r="D266" s="117">
        <f>ANATOMIE3!H266</f>
        <v>11.25</v>
      </c>
      <c r="E266" s="117">
        <f>'PHYSIO-REP 3'!H266</f>
        <v>6.75</v>
      </c>
      <c r="F266" s="117">
        <f>'ZOOTECHINE 3'!H266</f>
        <v>10</v>
      </c>
      <c r="G266" s="226">
        <f>'PHARMACOLOGIE 3'!H266</f>
        <v>13</v>
      </c>
      <c r="H266" s="226">
        <f>'MICROBIOLOGIE 3'!H266</f>
        <v>10.5</v>
      </c>
      <c r="I266" s="226">
        <f>'PARASITOLOGIE 2'!H266</f>
        <v>8</v>
      </c>
      <c r="J266" s="226">
        <f>'PHYSIO-PATH 3'!H266</f>
        <v>2.5</v>
      </c>
      <c r="K266" s="226">
        <f>SEMIOLOGIE!H266</f>
        <v>14</v>
      </c>
      <c r="L266" s="117">
        <f>'ANA-PATH 2'!H266</f>
        <v>6.666666666666667</v>
      </c>
      <c r="M266" s="124">
        <f t="shared" si="41"/>
        <v>82.666666666666671</v>
      </c>
      <c r="N266" s="117">
        <f t="shared" si="42"/>
        <v>3.3066666666666666</v>
      </c>
      <c r="O266" s="184" t="str">
        <f t="shared" si="36"/>
        <v>Ajournee</v>
      </c>
      <c r="P266" s="184" t="str">
        <f t="shared" si="37"/>
        <v>juin</v>
      </c>
      <c r="Q266" s="262">
        <f t="shared" si="35"/>
        <v>1</v>
      </c>
      <c r="R266" s="262">
        <f t="shared" si="35"/>
        <v>1</v>
      </c>
      <c r="S266" s="262">
        <f t="shared" si="35"/>
        <v>1</v>
      </c>
      <c r="T266" s="262">
        <f t="shared" si="35"/>
        <v>1</v>
      </c>
      <c r="U266" s="262">
        <f t="shared" si="35"/>
        <v>1</v>
      </c>
      <c r="V266" s="262">
        <f t="shared" si="38"/>
        <v>1</v>
      </c>
      <c r="W266" s="262">
        <f t="shared" si="39"/>
        <v>1</v>
      </c>
      <c r="X266" s="262">
        <f t="shared" si="39"/>
        <v>1</v>
      </c>
      <c r="Y266" s="262">
        <f t="shared" si="40"/>
        <v>1</v>
      </c>
      <c r="Z266" s="263" t="str">
        <f>ANATOMIE3!N266</f>
        <v>Juin</v>
      </c>
      <c r="AA266" s="263" t="str">
        <f>'PHYSIO-REP 3'!N266</f>
        <v>Juin</v>
      </c>
      <c r="AB266" s="263" t="str">
        <f>'ZOOTECHINE 3'!N266</f>
        <v>Juin</v>
      </c>
      <c r="AC266" s="263" t="str">
        <f>'PHARMACOLOGIE 3'!N266</f>
        <v>Juin</v>
      </c>
      <c r="AD266" s="263" t="str">
        <f>'MICROBIOLOGIE 3'!N266</f>
        <v>Juin</v>
      </c>
      <c r="AE266" s="263" t="str">
        <f>'PARASITOLOGIE 2'!N266</f>
        <v>Juin</v>
      </c>
      <c r="AF266" s="263" t="str">
        <f>'PHYSIO-PATH 3'!N266</f>
        <v>Juin</v>
      </c>
      <c r="AG266" s="263" t="str">
        <f>SEMIOLOGIE!N266</f>
        <v>Juin</v>
      </c>
      <c r="AH266" s="263" t="str">
        <f>'ANA-PATH 2'!N266</f>
        <v>Juin</v>
      </c>
      <c r="AI266" s="267"/>
    </row>
    <row r="267" spans="1:35" s="268" customFormat="1" ht="15.75">
      <c r="A267" s="265">
        <v>260</v>
      </c>
      <c r="B267" s="434" t="s">
        <v>353</v>
      </c>
      <c r="C267" s="434" t="s">
        <v>935</v>
      </c>
      <c r="D267" s="117">
        <f>ANATOMIE3!H267</f>
        <v>7</v>
      </c>
      <c r="E267" s="117">
        <f>'PHYSIO-REP 3'!H267</f>
        <v>6.75</v>
      </c>
      <c r="F267" s="117">
        <f>'ZOOTECHINE 3'!H267</f>
        <v>9</v>
      </c>
      <c r="G267" s="226">
        <f>'PHARMACOLOGIE 3'!H267</f>
        <v>2</v>
      </c>
      <c r="H267" s="226">
        <f>'MICROBIOLOGIE 3'!H267</f>
        <v>8.25</v>
      </c>
      <c r="I267" s="226">
        <f>'PARASITOLOGIE 2'!H267</f>
        <v>6.666666666666667</v>
      </c>
      <c r="J267" s="226">
        <f>'PHYSIO-PATH 3'!H267</f>
        <v>6</v>
      </c>
      <c r="K267" s="226">
        <f>SEMIOLOGIE!H267</f>
        <v>8.25</v>
      </c>
      <c r="L267" s="117">
        <f>'ANA-PATH 2'!H267</f>
        <v>3.3333333333333335</v>
      </c>
      <c r="M267" s="124">
        <f t="shared" si="41"/>
        <v>57.25</v>
      </c>
      <c r="N267" s="117">
        <f t="shared" si="42"/>
        <v>2.29</v>
      </c>
      <c r="O267" s="184" t="str">
        <f t="shared" si="36"/>
        <v>Ajournee</v>
      </c>
      <c r="P267" s="184" t="str">
        <f t="shared" si="37"/>
        <v>juin</v>
      </c>
      <c r="Q267" s="262">
        <f t="shared" si="35"/>
        <v>1</v>
      </c>
      <c r="R267" s="262">
        <f t="shared" si="35"/>
        <v>1</v>
      </c>
      <c r="S267" s="262">
        <f t="shared" si="35"/>
        <v>1</v>
      </c>
      <c r="T267" s="262">
        <f t="shared" si="35"/>
        <v>1</v>
      </c>
      <c r="U267" s="262">
        <f t="shared" si="35"/>
        <v>1</v>
      </c>
      <c r="V267" s="262">
        <f t="shared" si="38"/>
        <v>1</v>
      </c>
      <c r="W267" s="262">
        <f t="shared" si="39"/>
        <v>1</v>
      </c>
      <c r="X267" s="262">
        <f t="shared" si="39"/>
        <v>1</v>
      </c>
      <c r="Y267" s="262">
        <f t="shared" si="40"/>
        <v>1</v>
      </c>
      <c r="Z267" s="263" t="str">
        <f>ANATOMIE3!N267</f>
        <v>Juin</v>
      </c>
      <c r="AA267" s="263" t="str">
        <f>'PHYSIO-REP 3'!N267</f>
        <v>Juin</v>
      </c>
      <c r="AB267" s="263" t="str">
        <f>'ZOOTECHINE 3'!N267</f>
        <v>Juin</v>
      </c>
      <c r="AC267" s="263" t="str">
        <f>'PHARMACOLOGIE 3'!N267</f>
        <v>Juin</v>
      </c>
      <c r="AD267" s="263" t="str">
        <f>'MICROBIOLOGIE 3'!N267</f>
        <v>Juin</v>
      </c>
      <c r="AE267" s="263" t="str">
        <f>'PARASITOLOGIE 2'!N267</f>
        <v>Juin</v>
      </c>
      <c r="AF267" s="263" t="str">
        <f>'PHYSIO-PATH 3'!N267</f>
        <v>Juin</v>
      </c>
      <c r="AG267" s="263" t="str">
        <f>SEMIOLOGIE!N267</f>
        <v>Juin</v>
      </c>
      <c r="AH267" s="263" t="str">
        <f>'ANA-PATH 2'!N267</f>
        <v>Juin</v>
      </c>
      <c r="AI267" s="267"/>
    </row>
    <row r="268" spans="1:35" s="268" customFormat="1" ht="15.75">
      <c r="A268" s="265">
        <v>261</v>
      </c>
      <c r="B268" s="434" t="s">
        <v>354</v>
      </c>
      <c r="C268" s="434" t="s">
        <v>355</v>
      </c>
      <c r="D268" s="117">
        <f>ANATOMIE3!H268</f>
        <v>8.5</v>
      </c>
      <c r="E268" s="117">
        <f>'PHYSIO-REP 3'!H268</f>
        <v>7.5</v>
      </c>
      <c r="F268" s="117">
        <f>'ZOOTECHINE 3'!H268</f>
        <v>8</v>
      </c>
      <c r="G268" s="226">
        <f>'PHARMACOLOGIE 3'!H268</f>
        <v>6.5</v>
      </c>
      <c r="H268" s="226">
        <f>'MICROBIOLOGIE 3'!H268</f>
        <v>9</v>
      </c>
      <c r="I268" s="226">
        <f>'PARASITOLOGIE 2'!H268</f>
        <v>3.3333333333333335</v>
      </c>
      <c r="J268" s="226">
        <f>'PHYSIO-PATH 3'!H268</f>
        <v>3</v>
      </c>
      <c r="K268" s="226">
        <f>SEMIOLOGIE!H268</f>
        <v>14.25</v>
      </c>
      <c r="L268" s="117">
        <f>'ANA-PATH 2'!H268</f>
        <v>8</v>
      </c>
      <c r="M268" s="124">
        <f t="shared" si="41"/>
        <v>68.083333333333343</v>
      </c>
      <c r="N268" s="117">
        <f t="shared" si="42"/>
        <v>2.7233333333333336</v>
      </c>
      <c r="O268" s="184" t="str">
        <f t="shared" si="36"/>
        <v>Ajournee</v>
      </c>
      <c r="P268" s="184" t="str">
        <f t="shared" si="37"/>
        <v>juin</v>
      </c>
      <c r="Q268" s="262">
        <f t="shared" si="35"/>
        <v>1</v>
      </c>
      <c r="R268" s="262">
        <f t="shared" si="35"/>
        <v>1</v>
      </c>
      <c r="S268" s="262">
        <f t="shared" si="35"/>
        <v>1</v>
      </c>
      <c r="T268" s="262">
        <f t="shared" si="35"/>
        <v>1</v>
      </c>
      <c r="U268" s="262">
        <f t="shared" si="35"/>
        <v>1</v>
      </c>
      <c r="V268" s="262">
        <f t="shared" si="38"/>
        <v>1</v>
      </c>
      <c r="W268" s="262">
        <f t="shared" si="39"/>
        <v>1</v>
      </c>
      <c r="X268" s="262">
        <f t="shared" si="39"/>
        <v>1</v>
      </c>
      <c r="Y268" s="262">
        <f t="shared" si="40"/>
        <v>1</v>
      </c>
      <c r="Z268" s="263" t="str">
        <f>ANATOMIE3!N268</f>
        <v>Juin</v>
      </c>
      <c r="AA268" s="263" t="str">
        <f>'PHYSIO-REP 3'!N268</f>
        <v>Juin</v>
      </c>
      <c r="AB268" s="263" t="str">
        <f>'ZOOTECHINE 3'!N268</f>
        <v>Juin</v>
      </c>
      <c r="AC268" s="263" t="str">
        <f>'PHARMACOLOGIE 3'!N268</f>
        <v>Juin</v>
      </c>
      <c r="AD268" s="263" t="str">
        <f>'MICROBIOLOGIE 3'!N268</f>
        <v>Juin</v>
      </c>
      <c r="AE268" s="263" t="str">
        <f>'PARASITOLOGIE 2'!N268</f>
        <v>Juin</v>
      </c>
      <c r="AF268" s="263" t="str">
        <f>'PHYSIO-PATH 3'!N268</f>
        <v>Juin</v>
      </c>
      <c r="AG268" s="263" t="str">
        <f>SEMIOLOGIE!N268</f>
        <v>Juin</v>
      </c>
      <c r="AH268" s="263" t="str">
        <f>'ANA-PATH 2'!N268</f>
        <v>Juin</v>
      </c>
      <c r="AI268" s="267"/>
    </row>
    <row r="269" spans="1:35" s="268" customFormat="1" ht="15.75">
      <c r="A269" s="265">
        <v>262</v>
      </c>
      <c r="B269" s="413" t="s">
        <v>356</v>
      </c>
      <c r="C269" s="413" t="s">
        <v>936</v>
      </c>
      <c r="D269" s="117">
        <f>ANATOMIE3!H269</f>
        <v>2.5</v>
      </c>
      <c r="E269" s="117">
        <f>'PHYSIO-REP 3'!H269</f>
        <v>8.25</v>
      </c>
      <c r="F269" s="117">
        <f>'ZOOTECHINE 3'!H269</f>
        <v>3</v>
      </c>
      <c r="G269" s="226">
        <f>'PHARMACOLOGIE 3'!H269</f>
        <v>3.25</v>
      </c>
      <c r="H269" s="226">
        <f>'MICROBIOLOGIE 3'!H269</f>
        <v>7.25</v>
      </c>
      <c r="I269" s="226">
        <f>'PARASITOLOGIE 2'!H269</f>
        <v>4.666666666666667</v>
      </c>
      <c r="J269" s="226">
        <f>'PHYSIO-PATH 3'!H269</f>
        <v>2.5</v>
      </c>
      <c r="K269" s="226">
        <f>SEMIOLOGIE!H269</f>
        <v>5</v>
      </c>
      <c r="L269" s="117">
        <f>'ANA-PATH 2'!H269</f>
        <v>5.666666666666667</v>
      </c>
      <c r="M269" s="124">
        <f t="shared" si="41"/>
        <v>42.083333333333336</v>
      </c>
      <c r="N269" s="117">
        <f t="shared" si="42"/>
        <v>1.6833333333333333</v>
      </c>
      <c r="O269" s="184" t="str">
        <f t="shared" si="36"/>
        <v>Ajournee</v>
      </c>
      <c r="P269" s="184" t="str">
        <f t="shared" si="37"/>
        <v>juin</v>
      </c>
      <c r="Q269" s="262">
        <f t="shared" si="35"/>
        <v>1</v>
      </c>
      <c r="R269" s="262">
        <f t="shared" si="35"/>
        <v>1</v>
      </c>
      <c r="S269" s="262">
        <f t="shared" si="35"/>
        <v>1</v>
      </c>
      <c r="T269" s="262">
        <f t="shared" si="35"/>
        <v>1</v>
      </c>
      <c r="U269" s="262">
        <f t="shared" si="35"/>
        <v>1</v>
      </c>
      <c r="V269" s="262">
        <f t="shared" si="38"/>
        <v>1</v>
      </c>
      <c r="W269" s="262">
        <f t="shared" si="39"/>
        <v>1</v>
      </c>
      <c r="X269" s="262">
        <f t="shared" si="39"/>
        <v>1</v>
      </c>
      <c r="Y269" s="262">
        <f t="shared" si="40"/>
        <v>1</v>
      </c>
      <c r="Z269" s="263" t="str">
        <f>ANATOMIE3!N269</f>
        <v>Juin</v>
      </c>
      <c r="AA269" s="263" t="str">
        <f>'PHYSIO-REP 3'!N269</f>
        <v>Juin</v>
      </c>
      <c r="AB269" s="263" t="str">
        <f>'ZOOTECHINE 3'!N269</f>
        <v>Juin</v>
      </c>
      <c r="AC269" s="263" t="str">
        <f>'PHARMACOLOGIE 3'!N269</f>
        <v>Juin</v>
      </c>
      <c r="AD269" s="263" t="str">
        <f>'MICROBIOLOGIE 3'!N269</f>
        <v>Juin</v>
      </c>
      <c r="AE269" s="263" t="str">
        <f>'PARASITOLOGIE 2'!N269</f>
        <v>Juin</v>
      </c>
      <c r="AF269" s="263" t="str">
        <f>'PHYSIO-PATH 3'!N269</f>
        <v>Juin</v>
      </c>
      <c r="AG269" s="263" t="str">
        <f>SEMIOLOGIE!N269</f>
        <v>Juin</v>
      </c>
      <c r="AH269" s="263" t="str">
        <f>'ANA-PATH 2'!N269</f>
        <v>Juin</v>
      </c>
      <c r="AI269" s="267"/>
    </row>
    <row r="270" spans="1:35" s="268" customFormat="1" ht="15.75">
      <c r="A270" s="265">
        <v>263</v>
      </c>
      <c r="B270" s="425" t="s">
        <v>937</v>
      </c>
      <c r="C270" s="425" t="s">
        <v>357</v>
      </c>
      <c r="D270" s="117">
        <f>ANATOMIE3!H270</f>
        <v>15</v>
      </c>
      <c r="E270" s="117">
        <f>'PHYSIO-REP 3'!H270</f>
        <v>10.25</v>
      </c>
      <c r="F270" s="117">
        <f>'ZOOTECHINE 3'!H270</f>
        <v>12</v>
      </c>
      <c r="G270" s="226">
        <f>'PHARMACOLOGIE 3'!H270</f>
        <v>11.5</v>
      </c>
      <c r="H270" s="226">
        <f>'MICROBIOLOGIE 3'!H270</f>
        <v>8.75</v>
      </c>
      <c r="I270" s="226">
        <f>'PARASITOLOGIE 2'!H270</f>
        <v>9.3333333333333339</v>
      </c>
      <c r="J270" s="226">
        <f>'PHYSIO-PATH 3'!H270</f>
        <v>6</v>
      </c>
      <c r="K270" s="226">
        <f>SEMIOLOGIE!H270</f>
        <v>14.25</v>
      </c>
      <c r="L270" s="117">
        <f>'ANA-PATH 2'!H270</f>
        <v>9.3333333333333339</v>
      </c>
      <c r="M270" s="124">
        <f t="shared" si="41"/>
        <v>96.416666666666657</v>
      </c>
      <c r="N270" s="117">
        <f t="shared" si="42"/>
        <v>3.8566666666666665</v>
      </c>
      <c r="O270" s="184" t="str">
        <f t="shared" si="36"/>
        <v>Ajournee</v>
      </c>
      <c r="P270" s="184" t="str">
        <f t="shared" si="37"/>
        <v>juin</v>
      </c>
      <c r="Q270" s="262">
        <f t="shared" si="35"/>
        <v>0</v>
      </c>
      <c r="R270" s="262">
        <f t="shared" si="35"/>
        <v>1</v>
      </c>
      <c r="S270" s="262">
        <f t="shared" si="35"/>
        <v>1</v>
      </c>
      <c r="T270" s="262">
        <f t="shared" si="35"/>
        <v>1</v>
      </c>
      <c r="U270" s="262">
        <f t="shared" si="35"/>
        <v>1</v>
      </c>
      <c r="V270" s="262">
        <f t="shared" si="38"/>
        <v>1</v>
      </c>
      <c r="W270" s="262">
        <f t="shared" si="39"/>
        <v>1</v>
      </c>
      <c r="X270" s="262">
        <f t="shared" si="39"/>
        <v>1</v>
      </c>
      <c r="Y270" s="262">
        <f t="shared" si="40"/>
        <v>1</v>
      </c>
      <c r="Z270" s="263" t="str">
        <f>ANATOMIE3!N270</f>
        <v>Juin</v>
      </c>
      <c r="AA270" s="263" t="str">
        <f>'PHYSIO-REP 3'!N270</f>
        <v>Juin</v>
      </c>
      <c r="AB270" s="263" t="str">
        <f>'ZOOTECHINE 3'!N270</f>
        <v>Juin</v>
      </c>
      <c r="AC270" s="263" t="str">
        <f>'PHARMACOLOGIE 3'!N270</f>
        <v>Juin</v>
      </c>
      <c r="AD270" s="263" t="str">
        <f>'MICROBIOLOGIE 3'!N270</f>
        <v>Juin</v>
      </c>
      <c r="AE270" s="263" t="str">
        <f>'PARASITOLOGIE 2'!N270</f>
        <v>Juin</v>
      </c>
      <c r="AF270" s="263" t="str">
        <f>'PHYSIO-PATH 3'!N270</f>
        <v>Juin</v>
      </c>
      <c r="AG270" s="263" t="str">
        <f>SEMIOLOGIE!N270</f>
        <v>Juin</v>
      </c>
      <c r="AH270" s="263" t="str">
        <f>'ANA-PATH 2'!N270</f>
        <v>Juin</v>
      </c>
      <c r="AI270" s="267"/>
    </row>
    <row r="271" spans="1:35" s="268" customFormat="1" ht="15.75">
      <c r="A271" s="265">
        <v>264</v>
      </c>
      <c r="B271" s="413" t="s">
        <v>358</v>
      </c>
      <c r="C271" s="413" t="s">
        <v>248</v>
      </c>
      <c r="D271" s="117">
        <f>ANATOMIE3!H271</f>
        <v>2.75</v>
      </c>
      <c r="E271" s="117">
        <f>'PHYSIO-REP 3'!H271</f>
        <v>8.25</v>
      </c>
      <c r="F271" s="117">
        <f>'ZOOTECHINE 3'!H271</f>
        <v>1.5</v>
      </c>
      <c r="G271" s="226">
        <f>'PHARMACOLOGIE 3'!H271</f>
        <v>2</v>
      </c>
      <c r="H271" s="226">
        <f>'MICROBIOLOGIE 3'!H271</f>
        <v>5</v>
      </c>
      <c r="I271" s="226">
        <f>'PARASITOLOGIE 2'!H271</f>
        <v>4</v>
      </c>
      <c r="J271" s="226">
        <f>'PHYSIO-PATH 3'!H271</f>
        <v>2.5</v>
      </c>
      <c r="K271" s="226">
        <f>SEMIOLOGIE!H271</f>
        <v>6</v>
      </c>
      <c r="L271" s="117">
        <f>'ANA-PATH 2'!H271</f>
        <v>3</v>
      </c>
      <c r="M271" s="124">
        <f t="shared" si="41"/>
        <v>35</v>
      </c>
      <c r="N271" s="117">
        <f t="shared" si="42"/>
        <v>1.4</v>
      </c>
      <c r="O271" s="184" t="str">
        <f t="shared" si="36"/>
        <v>Ajournee</v>
      </c>
      <c r="P271" s="184" t="str">
        <f t="shared" si="37"/>
        <v>juin</v>
      </c>
      <c r="Q271" s="262">
        <f t="shared" si="35"/>
        <v>1</v>
      </c>
      <c r="R271" s="262">
        <f t="shared" si="35"/>
        <v>1</v>
      </c>
      <c r="S271" s="262">
        <f t="shared" si="35"/>
        <v>1</v>
      </c>
      <c r="T271" s="262">
        <f t="shared" si="35"/>
        <v>1</v>
      </c>
      <c r="U271" s="262">
        <f t="shared" si="35"/>
        <v>1</v>
      </c>
      <c r="V271" s="262">
        <f t="shared" si="38"/>
        <v>1</v>
      </c>
      <c r="W271" s="262">
        <f t="shared" si="39"/>
        <v>1</v>
      </c>
      <c r="X271" s="262">
        <f t="shared" si="39"/>
        <v>1</v>
      </c>
      <c r="Y271" s="262">
        <f t="shared" si="40"/>
        <v>1</v>
      </c>
      <c r="Z271" s="263" t="str">
        <f>ANATOMIE3!N271</f>
        <v>Juin</v>
      </c>
      <c r="AA271" s="263" t="str">
        <f>'PHYSIO-REP 3'!N271</f>
        <v>Juin</v>
      </c>
      <c r="AB271" s="263" t="str">
        <f>'ZOOTECHINE 3'!N271</f>
        <v>Juin</v>
      </c>
      <c r="AC271" s="263" t="str">
        <f>'PHARMACOLOGIE 3'!N271</f>
        <v>Juin</v>
      </c>
      <c r="AD271" s="263" t="str">
        <f>'MICROBIOLOGIE 3'!N271</f>
        <v>Juin</v>
      </c>
      <c r="AE271" s="263" t="str">
        <f>'PARASITOLOGIE 2'!N271</f>
        <v>Juin</v>
      </c>
      <c r="AF271" s="263" t="str">
        <f>'PHYSIO-PATH 3'!N271</f>
        <v>Juin</v>
      </c>
      <c r="AG271" s="263" t="str">
        <f>SEMIOLOGIE!N271</f>
        <v>Juin</v>
      </c>
      <c r="AH271" s="263" t="str">
        <f>'ANA-PATH 2'!N271</f>
        <v>Juin</v>
      </c>
      <c r="AI271" s="267"/>
    </row>
    <row r="272" spans="1:35" s="268" customFormat="1" ht="15.75">
      <c r="A272" s="265">
        <v>265</v>
      </c>
      <c r="B272" s="413" t="s">
        <v>359</v>
      </c>
      <c r="C272" s="413" t="s">
        <v>938</v>
      </c>
      <c r="D272" s="117">
        <f>ANATOMIE3!H272</f>
        <v>9.75</v>
      </c>
      <c r="E272" s="117">
        <f>'PHYSIO-REP 3'!H272</f>
        <v>9.75</v>
      </c>
      <c r="F272" s="117">
        <f>'ZOOTECHINE 3'!H272</f>
        <v>5.5</v>
      </c>
      <c r="G272" s="226">
        <f>'PHARMACOLOGIE 3'!H272</f>
        <v>7</v>
      </c>
      <c r="H272" s="226">
        <f>'MICROBIOLOGIE 3'!H272</f>
        <v>9</v>
      </c>
      <c r="I272" s="226">
        <f>'PARASITOLOGIE 2'!H272</f>
        <v>2.6666666666666665</v>
      </c>
      <c r="J272" s="226">
        <f>'PHYSIO-PATH 3'!H272</f>
        <v>6</v>
      </c>
      <c r="K272" s="226">
        <f>SEMIOLOGIE!H272</f>
        <v>10.5</v>
      </c>
      <c r="L272" s="117">
        <f>'ANA-PATH 2'!H272</f>
        <v>5</v>
      </c>
      <c r="M272" s="124">
        <f t="shared" si="41"/>
        <v>65.166666666666657</v>
      </c>
      <c r="N272" s="117">
        <f t="shared" si="42"/>
        <v>2.6066666666666665</v>
      </c>
      <c r="O272" s="184" t="str">
        <f t="shared" si="36"/>
        <v>Ajournee</v>
      </c>
      <c r="P272" s="184" t="str">
        <f t="shared" si="37"/>
        <v>juin</v>
      </c>
      <c r="Q272" s="262">
        <f t="shared" si="35"/>
        <v>1</v>
      </c>
      <c r="R272" s="262">
        <f t="shared" si="35"/>
        <v>1</v>
      </c>
      <c r="S272" s="262">
        <f t="shared" si="35"/>
        <v>1</v>
      </c>
      <c r="T272" s="262">
        <f t="shared" si="35"/>
        <v>1</v>
      </c>
      <c r="U272" s="262">
        <f t="shared" si="35"/>
        <v>1</v>
      </c>
      <c r="V272" s="262">
        <f t="shared" si="38"/>
        <v>1</v>
      </c>
      <c r="W272" s="262">
        <f t="shared" si="39"/>
        <v>1</v>
      </c>
      <c r="X272" s="262">
        <f t="shared" si="39"/>
        <v>1</v>
      </c>
      <c r="Y272" s="262">
        <f t="shared" si="40"/>
        <v>1</v>
      </c>
      <c r="Z272" s="263" t="str">
        <f>ANATOMIE3!N272</f>
        <v>Juin</v>
      </c>
      <c r="AA272" s="263" t="str">
        <f>'PHYSIO-REP 3'!N272</f>
        <v>Juin</v>
      </c>
      <c r="AB272" s="263" t="str">
        <f>'ZOOTECHINE 3'!N272</f>
        <v>Juin</v>
      </c>
      <c r="AC272" s="263" t="str">
        <f>'PHARMACOLOGIE 3'!N272</f>
        <v>Juin</v>
      </c>
      <c r="AD272" s="263" t="str">
        <f>'MICROBIOLOGIE 3'!N272</f>
        <v>Juin</v>
      </c>
      <c r="AE272" s="263" t="str">
        <f>'PARASITOLOGIE 2'!N272</f>
        <v>Juin</v>
      </c>
      <c r="AF272" s="263" t="str">
        <f>'PHYSIO-PATH 3'!N272</f>
        <v>Juin</v>
      </c>
      <c r="AG272" s="263" t="str">
        <f>SEMIOLOGIE!N272</f>
        <v>Juin</v>
      </c>
      <c r="AH272" s="263" t="str">
        <f>'ANA-PATH 2'!N272</f>
        <v>Juin</v>
      </c>
      <c r="AI272" s="267"/>
    </row>
    <row r="273" spans="1:35" s="268" customFormat="1" ht="15.75">
      <c r="A273" s="265">
        <v>266</v>
      </c>
      <c r="B273" s="435" t="s">
        <v>360</v>
      </c>
      <c r="C273" s="435" t="s">
        <v>87</v>
      </c>
      <c r="D273" s="117">
        <f>ANATOMIE3!H273</f>
        <v>18</v>
      </c>
      <c r="E273" s="117">
        <f>'PHYSIO-REP 3'!H273</f>
        <v>11.25</v>
      </c>
      <c r="F273" s="117">
        <f>'ZOOTECHINE 3'!H273</f>
        <v>11</v>
      </c>
      <c r="G273" s="226">
        <f>'PHARMACOLOGIE 3'!H273</f>
        <v>13.5</v>
      </c>
      <c r="H273" s="226">
        <f>'MICROBIOLOGIE 3'!H273</f>
        <v>11.5</v>
      </c>
      <c r="I273" s="226">
        <f>'PARASITOLOGIE 2'!H273</f>
        <v>10.666666666666666</v>
      </c>
      <c r="J273" s="226">
        <f>'PHYSIO-PATH 3'!H273</f>
        <v>13.5</v>
      </c>
      <c r="K273" s="226">
        <f>SEMIOLOGIE!H273</f>
        <v>12.5</v>
      </c>
      <c r="L273" s="117">
        <f>'ANA-PATH 2'!H273</f>
        <v>10</v>
      </c>
      <c r="M273" s="124">
        <f t="shared" si="41"/>
        <v>111.91666666666667</v>
      </c>
      <c r="N273" s="117">
        <f t="shared" si="42"/>
        <v>4.4766666666666666</v>
      </c>
      <c r="O273" s="184" t="str">
        <f t="shared" si="36"/>
        <v>Ajournee</v>
      </c>
      <c r="P273" s="184" t="str">
        <f t="shared" si="37"/>
        <v>juin</v>
      </c>
      <c r="Q273" s="262">
        <f t="shared" si="35"/>
        <v>0</v>
      </c>
      <c r="R273" s="262">
        <f t="shared" si="35"/>
        <v>1</v>
      </c>
      <c r="S273" s="262">
        <f t="shared" si="35"/>
        <v>1</v>
      </c>
      <c r="T273" s="262">
        <f t="shared" si="35"/>
        <v>1</v>
      </c>
      <c r="U273" s="262">
        <f t="shared" si="35"/>
        <v>1</v>
      </c>
      <c r="V273" s="262">
        <f t="shared" si="38"/>
        <v>0</v>
      </c>
      <c r="W273" s="262">
        <f t="shared" si="39"/>
        <v>1</v>
      </c>
      <c r="X273" s="262">
        <f t="shared" si="39"/>
        <v>1</v>
      </c>
      <c r="Y273" s="262">
        <f t="shared" si="40"/>
        <v>0</v>
      </c>
      <c r="Z273" s="263" t="str">
        <f>ANATOMIE3!N273</f>
        <v>Juin</v>
      </c>
      <c r="AA273" s="263" t="str">
        <f>'PHYSIO-REP 3'!N273</f>
        <v>Juin</v>
      </c>
      <c r="AB273" s="263" t="str">
        <f>'ZOOTECHINE 3'!N273</f>
        <v>Juin</v>
      </c>
      <c r="AC273" s="263" t="str">
        <f>'PHARMACOLOGIE 3'!N273</f>
        <v>Juin</v>
      </c>
      <c r="AD273" s="263" t="str">
        <f>'MICROBIOLOGIE 3'!N273</f>
        <v>Juin</v>
      </c>
      <c r="AE273" s="263" t="str">
        <f>'PARASITOLOGIE 2'!N273</f>
        <v>Juin</v>
      </c>
      <c r="AF273" s="263" t="str">
        <f>'PHYSIO-PATH 3'!N273</f>
        <v>Juin</v>
      </c>
      <c r="AG273" s="263" t="str">
        <f>SEMIOLOGIE!N273</f>
        <v>Juin</v>
      </c>
      <c r="AH273" s="263" t="str">
        <f>'ANA-PATH 2'!N273</f>
        <v>Juin</v>
      </c>
      <c r="AI273" s="267"/>
    </row>
    <row r="274" spans="1:35" s="268" customFormat="1" ht="15.75">
      <c r="A274" s="265">
        <v>267</v>
      </c>
      <c r="B274" s="427" t="s">
        <v>939</v>
      </c>
      <c r="C274" s="427" t="s">
        <v>940</v>
      </c>
      <c r="D274" s="117">
        <f>ANATOMIE3!H274</f>
        <v>12.5</v>
      </c>
      <c r="E274" s="117">
        <f>'PHYSIO-REP 3'!H274</f>
        <v>3.75</v>
      </c>
      <c r="F274" s="117">
        <f>'ZOOTECHINE 3'!H274</f>
        <v>6.5</v>
      </c>
      <c r="G274" s="226">
        <f>'PHARMACOLOGIE 3'!H274</f>
        <v>6.5</v>
      </c>
      <c r="H274" s="226">
        <f>'MICROBIOLOGIE 3'!H274</f>
        <v>7.5</v>
      </c>
      <c r="I274" s="226">
        <f>'PARASITOLOGIE 2'!H274</f>
        <v>5.333333333333333</v>
      </c>
      <c r="J274" s="226">
        <f>'PHYSIO-PATH 3'!H274</f>
        <v>6</v>
      </c>
      <c r="K274" s="226">
        <f>SEMIOLOGIE!H274</f>
        <v>10.5</v>
      </c>
      <c r="L274" s="117">
        <f>'ANA-PATH 2'!H274</f>
        <v>5.666666666666667</v>
      </c>
      <c r="M274" s="124">
        <f t="shared" si="41"/>
        <v>64.25</v>
      </c>
      <c r="N274" s="117">
        <f t="shared" si="42"/>
        <v>2.57</v>
      </c>
      <c r="O274" s="184" t="str">
        <f t="shared" si="36"/>
        <v>Ajournee</v>
      </c>
      <c r="P274" s="184" t="str">
        <f t="shared" si="37"/>
        <v>juin</v>
      </c>
      <c r="Q274" s="262">
        <f t="shared" si="35"/>
        <v>1</v>
      </c>
      <c r="R274" s="262">
        <f t="shared" si="35"/>
        <v>1</v>
      </c>
      <c r="S274" s="262">
        <f t="shared" si="35"/>
        <v>1</v>
      </c>
      <c r="T274" s="262">
        <f t="shared" si="35"/>
        <v>1</v>
      </c>
      <c r="U274" s="262">
        <f t="shared" si="35"/>
        <v>1</v>
      </c>
      <c r="V274" s="262">
        <f t="shared" si="38"/>
        <v>1</v>
      </c>
      <c r="W274" s="262">
        <f t="shared" si="39"/>
        <v>1</v>
      </c>
      <c r="X274" s="262">
        <f t="shared" si="39"/>
        <v>1</v>
      </c>
      <c r="Y274" s="262">
        <f t="shared" si="40"/>
        <v>1</v>
      </c>
      <c r="Z274" s="263" t="str">
        <f>ANATOMIE3!N274</f>
        <v>Juin</v>
      </c>
      <c r="AA274" s="263" t="str">
        <f>'PHYSIO-REP 3'!N274</f>
        <v>Juin</v>
      </c>
      <c r="AB274" s="263" t="str">
        <f>'ZOOTECHINE 3'!N274</f>
        <v>Juin</v>
      </c>
      <c r="AC274" s="263" t="str">
        <f>'PHARMACOLOGIE 3'!N274</f>
        <v>Juin</v>
      </c>
      <c r="AD274" s="263" t="str">
        <f>'MICROBIOLOGIE 3'!N274</f>
        <v>Juin</v>
      </c>
      <c r="AE274" s="263" t="str">
        <f>'PARASITOLOGIE 2'!N274</f>
        <v>Juin</v>
      </c>
      <c r="AF274" s="263" t="str">
        <f>'PHYSIO-PATH 3'!N274</f>
        <v>Juin</v>
      </c>
      <c r="AG274" s="263" t="str">
        <f>SEMIOLOGIE!N274</f>
        <v>Juin</v>
      </c>
      <c r="AH274" s="263" t="str">
        <f>'ANA-PATH 2'!N274</f>
        <v>Juin</v>
      </c>
      <c r="AI274" s="267"/>
    </row>
    <row r="275" spans="1:35" s="268" customFormat="1" ht="15.75">
      <c r="A275" s="265">
        <v>268</v>
      </c>
      <c r="B275" s="427" t="s">
        <v>941</v>
      </c>
      <c r="C275" s="427" t="s">
        <v>361</v>
      </c>
      <c r="D275" s="117">
        <f>ANATOMIE3!H275</f>
        <v>15.75</v>
      </c>
      <c r="E275" s="117">
        <f>'PHYSIO-REP 3'!H275</f>
        <v>7.5</v>
      </c>
      <c r="F275" s="117">
        <f>'ZOOTECHINE 3'!H275</f>
        <v>8</v>
      </c>
      <c r="G275" s="226">
        <f>'PHARMACOLOGIE 3'!H275</f>
        <v>11</v>
      </c>
      <c r="H275" s="226">
        <f>'MICROBIOLOGIE 3'!H275</f>
        <v>7.75</v>
      </c>
      <c r="I275" s="226">
        <f>'PARASITOLOGIE 2'!H275</f>
        <v>3.3333333333333335</v>
      </c>
      <c r="J275" s="226">
        <f>'PHYSIO-PATH 3'!H275</f>
        <v>3.5</v>
      </c>
      <c r="K275" s="226">
        <f>SEMIOLOGIE!H275</f>
        <v>11</v>
      </c>
      <c r="L275" s="117">
        <f>'ANA-PATH 2'!H275</f>
        <v>5.333333333333333</v>
      </c>
      <c r="M275" s="124">
        <f t="shared" si="41"/>
        <v>73.166666666666671</v>
      </c>
      <c r="N275" s="117">
        <f t="shared" si="42"/>
        <v>2.9266666666666667</v>
      </c>
      <c r="O275" s="184" t="str">
        <f t="shared" si="36"/>
        <v>Ajournee</v>
      </c>
      <c r="P275" s="184" t="str">
        <f t="shared" si="37"/>
        <v>juin</v>
      </c>
      <c r="Q275" s="262">
        <f t="shared" si="35"/>
        <v>0</v>
      </c>
      <c r="R275" s="262">
        <f t="shared" si="35"/>
        <v>1</v>
      </c>
      <c r="S275" s="262">
        <f t="shared" si="35"/>
        <v>1</v>
      </c>
      <c r="T275" s="262">
        <f t="shared" si="35"/>
        <v>1</v>
      </c>
      <c r="U275" s="262">
        <f t="shared" si="35"/>
        <v>1</v>
      </c>
      <c r="V275" s="262">
        <f t="shared" si="38"/>
        <v>1</v>
      </c>
      <c r="W275" s="262">
        <f t="shared" si="39"/>
        <v>1</v>
      </c>
      <c r="X275" s="262">
        <f t="shared" si="39"/>
        <v>1</v>
      </c>
      <c r="Y275" s="262">
        <f t="shared" si="40"/>
        <v>1</v>
      </c>
      <c r="Z275" s="263" t="str">
        <f>ANATOMIE3!N275</f>
        <v>Juin</v>
      </c>
      <c r="AA275" s="263" t="str">
        <f>'PHYSIO-REP 3'!N275</f>
        <v>Juin</v>
      </c>
      <c r="AB275" s="263" t="str">
        <f>'ZOOTECHINE 3'!N275</f>
        <v>Juin</v>
      </c>
      <c r="AC275" s="263" t="str">
        <f>'PHARMACOLOGIE 3'!N275</f>
        <v>Juin</v>
      </c>
      <c r="AD275" s="263" t="str">
        <f>'MICROBIOLOGIE 3'!N275</f>
        <v>Juin</v>
      </c>
      <c r="AE275" s="263" t="str">
        <f>'PARASITOLOGIE 2'!N275</f>
        <v>Juin</v>
      </c>
      <c r="AF275" s="263" t="str">
        <f>'PHYSIO-PATH 3'!N275</f>
        <v>Juin</v>
      </c>
      <c r="AG275" s="263" t="str">
        <f>SEMIOLOGIE!N275</f>
        <v>Juin</v>
      </c>
      <c r="AH275" s="263" t="str">
        <f>'ANA-PATH 2'!N275</f>
        <v>Juin</v>
      </c>
      <c r="AI275" s="267"/>
    </row>
    <row r="276" spans="1:35" s="268" customFormat="1" ht="15.75">
      <c r="A276" s="265">
        <v>269</v>
      </c>
      <c r="B276" s="436" t="s">
        <v>942</v>
      </c>
      <c r="C276" s="436" t="s">
        <v>362</v>
      </c>
      <c r="D276" s="117">
        <f>ANATOMIE3!H276</f>
        <v>6.25</v>
      </c>
      <c r="E276" s="117">
        <f>'PHYSIO-REP 3'!H276</f>
        <v>6.75</v>
      </c>
      <c r="F276" s="117">
        <f>'ZOOTECHINE 3'!H276</f>
        <v>4.5</v>
      </c>
      <c r="G276" s="226">
        <f>'PHARMACOLOGIE 3'!H276</f>
        <v>2.5</v>
      </c>
      <c r="H276" s="226">
        <f>'MICROBIOLOGIE 3'!H276</f>
        <v>10</v>
      </c>
      <c r="I276" s="226">
        <f>'PARASITOLOGIE 2'!H276</f>
        <v>6</v>
      </c>
      <c r="J276" s="226">
        <f>'PHYSIO-PATH 3'!H276</f>
        <v>1.5</v>
      </c>
      <c r="K276" s="226">
        <f>SEMIOLOGIE!H276</f>
        <v>36</v>
      </c>
      <c r="L276" s="117">
        <f>'ANA-PATH 2'!H276</f>
        <v>4</v>
      </c>
      <c r="M276" s="124">
        <f t="shared" si="41"/>
        <v>77.5</v>
      </c>
      <c r="N276" s="117">
        <f t="shared" si="42"/>
        <v>3.1</v>
      </c>
      <c r="O276" s="184" t="str">
        <f t="shared" si="36"/>
        <v>Ajournee</v>
      </c>
      <c r="P276" s="184" t="str">
        <f t="shared" si="37"/>
        <v>juin</v>
      </c>
      <c r="Q276" s="262">
        <f t="shared" si="35"/>
        <v>1</v>
      </c>
      <c r="R276" s="262">
        <f t="shared" si="35"/>
        <v>1</v>
      </c>
      <c r="S276" s="262">
        <f t="shared" si="35"/>
        <v>1</v>
      </c>
      <c r="T276" s="262">
        <f t="shared" si="35"/>
        <v>1</v>
      </c>
      <c r="U276" s="262">
        <f t="shared" si="35"/>
        <v>1</v>
      </c>
      <c r="V276" s="262">
        <f t="shared" si="38"/>
        <v>1</v>
      </c>
      <c r="W276" s="262">
        <f t="shared" si="39"/>
        <v>1</v>
      </c>
      <c r="X276" s="262">
        <f t="shared" si="39"/>
        <v>0</v>
      </c>
      <c r="Y276" s="262">
        <f t="shared" si="40"/>
        <v>1</v>
      </c>
      <c r="Z276" s="263" t="str">
        <f>ANATOMIE3!N276</f>
        <v>Juin</v>
      </c>
      <c r="AA276" s="263" t="str">
        <f>'PHYSIO-REP 3'!N276</f>
        <v>Juin</v>
      </c>
      <c r="AB276" s="263" t="str">
        <f>'ZOOTECHINE 3'!N276</f>
        <v>Juin</v>
      </c>
      <c r="AC276" s="263" t="str">
        <f>'PHARMACOLOGIE 3'!N276</f>
        <v>Juin</v>
      </c>
      <c r="AD276" s="263" t="str">
        <f>'MICROBIOLOGIE 3'!N276</f>
        <v>Juin</v>
      </c>
      <c r="AE276" s="263" t="str">
        <f>'PARASITOLOGIE 2'!N276</f>
        <v>Juin</v>
      </c>
      <c r="AF276" s="263" t="str">
        <f>'PHYSIO-PATH 3'!N276</f>
        <v>Juin</v>
      </c>
      <c r="AG276" s="263" t="str">
        <f>SEMIOLOGIE!N276</f>
        <v>Juin</v>
      </c>
      <c r="AH276" s="263" t="str">
        <f>'ANA-PATH 2'!N276</f>
        <v>Juin</v>
      </c>
      <c r="AI276" s="267"/>
    </row>
    <row r="277" spans="1:35" s="268" customFormat="1" ht="15.75">
      <c r="A277" s="265">
        <v>270</v>
      </c>
      <c r="B277" s="413" t="s">
        <v>363</v>
      </c>
      <c r="C277" s="413" t="s">
        <v>220</v>
      </c>
      <c r="D277" s="117">
        <f>ANATOMIE3!H277</f>
        <v>11.25</v>
      </c>
      <c r="E277" s="117">
        <f>'PHYSIO-REP 3'!H277</f>
        <v>6.75</v>
      </c>
      <c r="F277" s="117">
        <f>'ZOOTECHINE 3'!H277</f>
        <v>10.5</v>
      </c>
      <c r="G277" s="226">
        <f>'PHARMACOLOGIE 3'!H277</f>
        <v>12.5</v>
      </c>
      <c r="H277" s="226">
        <f>'MICROBIOLOGIE 3'!H277</f>
        <v>6.25</v>
      </c>
      <c r="I277" s="226">
        <f>'PARASITOLOGIE 2'!H277</f>
        <v>3.3333333333333335</v>
      </c>
      <c r="J277" s="226">
        <f>'PHYSIO-PATH 3'!H277</f>
        <v>2.5</v>
      </c>
      <c r="K277" s="226">
        <f>SEMIOLOGIE!H277</f>
        <v>13</v>
      </c>
      <c r="L277" s="117">
        <f>'ANA-PATH 2'!H277</f>
        <v>5</v>
      </c>
      <c r="M277" s="124">
        <f t="shared" si="41"/>
        <v>71.083333333333343</v>
      </c>
      <c r="N277" s="117">
        <f t="shared" si="42"/>
        <v>2.8433333333333337</v>
      </c>
      <c r="O277" s="184" t="str">
        <f t="shared" si="36"/>
        <v>Ajournee</v>
      </c>
      <c r="P277" s="184" t="str">
        <f t="shared" si="37"/>
        <v>juin</v>
      </c>
      <c r="Q277" s="262">
        <f t="shared" si="35"/>
        <v>1</v>
      </c>
      <c r="R277" s="262">
        <f t="shared" si="35"/>
        <v>1</v>
      </c>
      <c r="S277" s="262">
        <f t="shared" si="35"/>
        <v>1</v>
      </c>
      <c r="T277" s="262">
        <f t="shared" si="35"/>
        <v>1</v>
      </c>
      <c r="U277" s="262">
        <f t="shared" si="35"/>
        <v>1</v>
      </c>
      <c r="V277" s="262">
        <f t="shared" si="38"/>
        <v>1</v>
      </c>
      <c r="W277" s="262">
        <f t="shared" si="39"/>
        <v>1</v>
      </c>
      <c r="X277" s="262">
        <f t="shared" si="39"/>
        <v>1</v>
      </c>
      <c r="Y277" s="262">
        <f t="shared" si="40"/>
        <v>1</v>
      </c>
      <c r="Z277" s="263" t="str">
        <f>ANATOMIE3!N277</f>
        <v>Juin</v>
      </c>
      <c r="AA277" s="263" t="str">
        <f>'PHYSIO-REP 3'!N277</f>
        <v>Juin</v>
      </c>
      <c r="AB277" s="263" t="str">
        <f>'ZOOTECHINE 3'!N277</f>
        <v>Juin</v>
      </c>
      <c r="AC277" s="263" t="str">
        <f>'PHARMACOLOGIE 3'!N277</f>
        <v>Juin</v>
      </c>
      <c r="AD277" s="263" t="str">
        <f>'MICROBIOLOGIE 3'!N277</f>
        <v>Juin</v>
      </c>
      <c r="AE277" s="263" t="str">
        <f>'PARASITOLOGIE 2'!N277</f>
        <v>Juin</v>
      </c>
      <c r="AF277" s="263" t="str">
        <f>'PHYSIO-PATH 3'!N277</f>
        <v>Juin</v>
      </c>
      <c r="AG277" s="263" t="str">
        <f>SEMIOLOGIE!N277</f>
        <v>Juin</v>
      </c>
      <c r="AH277" s="263" t="str">
        <f>'ANA-PATH 2'!N277</f>
        <v>Juin</v>
      </c>
      <c r="AI277" s="267"/>
    </row>
    <row r="278" spans="1:35" s="268" customFormat="1" ht="15.75">
      <c r="A278" s="265">
        <v>271</v>
      </c>
      <c r="B278" s="413" t="s">
        <v>364</v>
      </c>
      <c r="C278" s="413" t="s">
        <v>943</v>
      </c>
      <c r="D278" s="117">
        <f>ANATOMIE3!H278</f>
        <v>13.25</v>
      </c>
      <c r="E278" s="117">
        <f>'PHYSIO-REP 3'!H278</f>
        <v>10.5</v>
      </c>
      <c r="F278" s="117">
        <f>'ZOOTECHINE 3'!H278</f>
        <v>9.25</v>
      </c>
      <c r="G278" s="226">
        <f>'PHARMACOLOGIE 3'!H278</f>
        <v>10</v>
      </c>
      <c r="H278" s="226">
        <f>'MICROBIOLOGIE 3'!H278</f>
        <v>7</v>
      </c>
      <c r="I278" s="226">
        <f>'PARASITOLOGIE 2'!H278</f>
        <v>8.6666666666666661</v>
      </c>
      <c r="J278" s="226">
        <f>'PHYSIO-PATH 3'!H278</f>
        <v>2.5</v>
      </c>
      <c r="K278" s="226">
        <f>SEMIOLOGIE!H278</f>
        <v>6</v>
      </c>
      <c r="L278" s="117">
        <f>'ANA-PATH 2'!H278</f>
        <v>2</v>
      </c>
      <c r="M278" s="124">
        <f t="shared" si="41"/>
        <v>69.166666666666657</v>
      </c>
      <c r="N278" s="117">
        <f t="shared" si="42"/>
        <v>2.7666666666666662</v>
      </c>
      <c r="O278" s="184" t="str">
        <f t="shared" si="36"/>
        <v>Ajournee</v>
      </c>
      <c r="P278" s="184" t="str">
        <f t="shared" si="37"/>
        <v>juin</v>
      </c>
      <c r="Q278" s="262">
        <f t="shared" si="35"/>
        <v>1</v>
      </c>
      <c r="R278" s="262">
        <f t="shared" si="35"/>
        <v>1</v>
      </c>
      <c r="S278" s="262">
        <f t="shared" si="35"/>
        <v>1</v>
      </c>
      <c r="T278" s="262">
        <f t="shared" si="35"/>
        <v>1</v>
      </c>
      <c r="U278" s="262">
        <f t="shared" si="35"/>
        <v>1</v>
      </c>
      <c r="V278" s="262">
        <f t="shared" si="38"/>
        <v>1</v>
      </c>
      <c r="W278" s="262">
        <f t="shared" si="39"/>
        <v>1</v>
      </c>
      <c r="X278" s="262">
        <f t="shared" si="39"/>
        <v>1</v>
      </c>
      <c r="Y278" s="262">
        <f t="shared" si="40"/>
        <v>1</v>
      </c>
      <c r="Z278" s="263" t="str">
        <f>ANATOMIE3!N278</f>
        <v>Juin</v>
      </c>
      <c r="AA278" s="263" t="str">
        <f>'PHYSIO-REP 3'!N278</f>
        <v>Juin</v>
      </c>
      <c r="AB278" s="263" t="str">
        <f>'ZOOTECHINE 3'!N278</f>
        <v>Juin</v>
      </c>
      <c r="AC278" s="263" t="str">
        <f>'PHARMACOLOGIE 3'!N278</f>
        <v>Juin</v>
      </c>
      <c r="AD278" s="263" t="str">
        <f>'MICROBIOLOGIE 3'!N278</f>
        <v>Juin</v>
      </c>
      <c r="AE278" s="263" t="str">
        <f>'PARASITOLOGIE 2'!N278</f>
        <v>Juin</v>
      </c>
      <c r="AF278" s="263" t="str">
        <f>'PHYSIO-PATH 3'!N278</f>
        <v>Juin</v>
      </c>
      <c r="AG278" s="263" t="str">
        <f>SEMIOLOGIE!N278</f>
        <v>Juin</v>
      </c>
      <c r="AH278" s="263" t="str">
        <f>'ANA-PATH 2'!N278</f>
        <v>Juin</v>
      </c>
      <c r="AI278" s="267"/>
    </row>
    <row r="279" spans="1:35" s="268" customFormat="1" ht="15.75">
      <c r="A279" s="265">
        <v>272</v>
      </c>
      <c r="B279" s="413" t="s">
        <v>365</v>
      </c>
      <c r="C279" s="413" t="s">
        <v>366</v>
      </c>
      <c r="D279" s="117">
        <f>ANATOMIE3!H279</f>
        <v>11.75</v>
      </c>
      <c r="E279" s="117">
        <f>'PHYSIO-REP 3'!H279</f>
        <v>6.75</v>
      </c>
      <c r="F279" s="117">
        <f>'ZOOTECHINE 3'!H279</f>
        <v>8.5</v>
      </c>
      <c r="G279" s="226">
        <f>'PHARMACOLOGIE 3'!H279</f>
        <v>12</v>
      </c>
      <c r="H279" s="226">
        <f>'MICROBIOLOGIE 3'!H279</f>
        <v>9.25</v>
      </c>
      <c r="I279" s="226">
        <f>'PARASITOLOGIE 2'!H279</f>
        <v>7.333333333333333</v>
      </c>
      <c r="J279" s="226">
        <f>'PHYSIO-PATH 3'!H279</f>
        <v>2.5</v>
      </c>
      <c r="K279" s="226">
        <f>SEMIOLOGIE!H279</f>
        <v>13</v>
      </c>
      <c r="L279" s="117">
        <f>'ANA-PATH 2'!H279</f>
        <v>8.3333333333333339</v>
      </c>
      <c r="M279" s="124">
        <f t="shared" si="41"/>
        <v>79.416666666666671</v>
      </c>
      <c r="N279" s="117">
        <f t="shared" si="42"/>
        <v>3.1766666666666667</v>
      </c>
      <c r="O279" s="184" t="str">
        <f t="shared" si="36"/>
        <v>Ajournee</v>
      </c>
      <c r="P279" s="184" t="str">
        <f t="shared" si="37"/>
        <v>juin</v>
      </c>
      <c r="Q279" s="262">
        <f t="shared" si="35"/>
        <v>1</v>
      </c>
      <c r="R279" s="262">
        <f t="shared" si="35"/>
        <v>1</v>
      </c>
      <c r="S279" s="262">
        <f t="shared" si="35"/>
        <v>1</v>
      </c>
      <c r="T279" s="262">
        <f t="shared" si="35"/>
        <v>1</v>
      </c>
      <c r="U279" s="262">
        <f t="shared" si="35"/>
        <v>1</v>
      </c>
      <c r="V279" s="262">
        <f t="shared" si="38"/>
        <v>1</v>
      </c>
      <c r="W279" s="262">
        <f t="shared" si="39"/>
        <v>1</v>
      </c>
      <c r="X279" s="262">
        <f t="shared" si="39"/>
        <v>1</v>
      </c>
      <c r="Y279" s="262">
        <f t="shared" si="40"/>
        <v>1</v>
      </c>
      <c r="Z279" s="263" t="str">
        <f>ANATOMIE3!N279</f>
        <v>Juin</v>
      </c>
      <c r="AA279" s="263" t="str">
        <f>'PHYSIO-REP 3'!N279</f>
        <v>Juin</v>
      </c>
      <c r="AB279" s="263" t="str">
        <f>'ZOOTECHINE 3'!N279</f>
        <v>Juin</v>
      </c>
      <c r="AC279" s="263" t="str">
        <f>'PHARMACOLOGIE 3'!N279</f>
        <v>Juin</v>
      </c>
      <c r="AD279" s="263" t="str">
        <f>'MICROBIOLOGIE 3'!N279</f>
        <v>Juin</v>
      </c>
      <c r="AE279" s="263" t="str">
        <f>'PARASITOLOGIE 2'!N279</f>
        <v>Juin</v>
      </c>
      <c r="AF279" s="263" t="str">
        <f>'PHYSIO-PATH 3'!N279</f>
        <v>Juin</v>
      </c>
      <c r="AG279" s="263" t="str">
        <f>SEMIOLOGIE!N279</f>
        <v>Juin</v>
      </c>
      <c r="AH279" s="263" t="str">
        <f>'ANA-PATH 2'!N279</f>
        <v>Juin</v>
      </c>
      <c r="AI279" s="267"/>
    </row>
    <row r="280" spans="1:35" s="268" customFormat="1" ht="30">
      <c r="A280" s="265">
        <v>273</v>
      </c>
      <c r="B280" s="413" t="s">
        <v>367</v>
      </c>
      <c r="C280" s="413" t="s">
        <v>944</v>
      </c>
      <c r="D280" s="117">
        <f>ANATOMIE3!H280</f>
        <v>30</v>
      </c>
      <c r="E280" s="117">
        <f>'PHYSIO-REP 3'!H280</f>
        <v>0</v>
      </c>
      <c r="F280" s="117">
        <f>'ZOOTECHINE 3'!H280</f>
        <v>35.25</v>
      </c>
      <c r="G280" s="226">
        <f>'PHARMACOLOGIE 3'!H280</f>
        <v>2.25</v>
      </c>
      <c r="H280" s="226">
        <f>'MICROBIOLOGIE 3'!H280</f>
        <v>6.5</v>
      </c>
      <c r="I280" s="226">
        <f>'PARASITOLOGIE 2'!H280</f>
        <v>20</v>
      </c>
      <c r="J280" s="226">
        <f>'PHYSIO-PATH 3'!H280</f>
        <v>4</v>
      </c>
      <c r="K280" s="226">
        <f>SEMIOLOGIE!H280</f>
        <v>39</v>
      </c>
      <c r="L280" s="117">
        <f>'ANA-PATH 2'!H280</f>
        <v>3.6666666666666665</v>
      </c>
      <c r="M280" s="124">
        <f t="shared" si="41"/>
        <v>140.66666666666666</v>
      </c>
      <c r="N280" s="117">
        <f t="shared" si="42"/>
        <v>5.626666666666666</v>
      </c>
      <c r="O280" s="184" t="str">
        <f t="shared" si="36"/>
        <v>Ajournee</v>
      </c>
      <c r="P280" s="184" t="str">
        <f t="shared" si="37"/>
        <v>juin</v>
      </c>
      <c r="Q280" s="262">
        <f t="shared" si="35"/>
        <v>0</v>
      </c>
      <c r="R280" s="262">
        <f t="shared" si="35"/>
        <v>1</v>
      </c>
      <c r="S280" s="262">
        <f t="shared" si="35"/>
        <v>0</v>
      </c>
      <c r="T280" s="262">
        <f t="shared" si="35"/>
        <v>1</v>
      </c>
      <c r="U280" s="262">
        <f t="shared" si="35"/>
        <v>1</v>
      </c>
      <c r="V280" s="262">
        <f t="shared" si="38"/>
        <v>0</v>
      </c>
      <c r="W280" s="262">
        <f t="shared" si="39"/>
        <v>1</v>
      </c>
      <c r="X280" s="262">
        <f t="shared" si="39"/>
        <v>0</v>
      </c>
      <c r="Y280" s="262">
        <f t="shared" si="40"/>
        <v>1</v>
      </c>
      <c r="Z280" s="263" t="str">
        <f>ANATOMIE3!N280</f>
        <v>Juin</v>
      </c>
      <c r="AA280" s="263" t="str">
        <f>'PHYSIO-REP 3'!N280</f>
        <v>Juin</v>
      </c>
      <c r="AB280" s="263" t="str">
        <f>'ZOOTECHINE 3'!N280</f>
        <v>Juin</v>
      </c>
      <c r="AC280" s="263" t="str">
        <f>'PHARMACOLOGIE 3'!N280</f>
        <v>Juin</v>
      </c>
      <c r="AD280" s="263" t="str">
        <f>'MICROBIOLOGIE 3'!N280</f>
        <v>Juin</v>
      </c>
      <c r="AE280" s="263" t="str">
        <f>'PARASITOLOGIE 2'!N280</f>
        <v>Juin</v>
      </c>
      <c r="AF280" s="263" t="str">
        <f>'PHYSIO-PATH 3'!N280</f>
        <v>Juin</v>
      </c>
      <c r="AG280" s="263" t="str">
        <f>SEMIOLOGIE!N280</f>
        <v>Juin</v>
      </c>
      <c r="AH280" s="263" t="str">
        <f>'ANA-PATH 2'!N280</f>
        <v>Juin</v>
      </c>
      <c r="AI280" s="267"/>
    </row>
    <row r="281" spans="1:35" s="268" customFormat="1" ht="15.75">
      <c r="A281" s="265">
        <v>274</v>
      </c>
      <c r="B281" s="413" t="s">
        <v>369</v>
      </c>
      <c r="C281" s="413" t="s">
        <v>370</v>
      </c>
      <c r="D281" s="117">
        <f>ANATOMIE3!H281</f>
        <v>6.5</v>
      </c>
      <c r="E281" s="117">
        <f>'PHYSIO-REP 3'!H281</f>
        <v>11.25</v>
      </c>
      <c r="F281" s="117">
        <f>'ZOOTECHINE 3'!H281</f>
        <v>7</v>
      </c>
      <c r="G281" s="226">
        <f>'PHARMACOLOGIE 3'!H281</f>
        <v>8.5</v>
      </c>
      <c r="H281" s="226">
        <f>'MICROBIOLOGIE 3'!H281</f>
        <v>7.5</v>
      </c>
      <c r="I281" s="226">
        <f>'PARASITOLOGIE 2'!H281</f>
        <v>7.333333333333333</v>
      </c>
      <c r="J281" s="226">
        <f>'PHYSIO-PATH 3'!H281</f>
        <v>2.5</v>
      </c>
      <c r="K281" s="226">
        <f>SEMIOLOGIE!H281</f>
        <v>8</v>
      </c>
      <c r="L281" s="117">
        <f>'ANA-PATH 2'!H281</f>
        <v>6.666666666666667</v>
      </c>
      <c r="M281" s="124">
        <f t="shared" si="41"/>
        <v>65.25</v>
      </c>
      <c r="N281" s="117">
        <f t="shared" si="42"/>
        <v>2.61</v>
      </c>
      <c r="O281" s="184" t="str">
        <f t="shared" si="36"/>
        <v>Ajournee</v>
      </c>
      <c r="P281" s="184" t="str">
        <f t="shared" si="37"/>
        <v>juin</v>
      </c>
      <c r="Q281" s="262">
        <f t="shared" si="35"/>
        <v>1</v>
      </c>
      <c r="R281" s="262">
        <f t="shared" si="35"/>
        <v>1</v>
      </c>
      <c r="S281" s="262">
        <f t="shared" si="35"/>
        <v>1</v>
      </c>
      <c r="T281" s="262">
        <f t="shared" si="35"/>
        <v>1</v>
      </c>
      <c r="U281" s="262">
        <f t="shared" si="35"/>
        <v>1</v>
      </c>
      <c r="V281" s="262">
        <f t="shared" si="38"/>
        <v>1</v>
      </c>
      <c r="W281" s="262">
        <f t="shared" si="39"/>
        <v>1</v>
      </c>
      <c r="X281" s="262">
        <f t="shared" si="39"/>
        <v>1</v>
      </c>
      <c r="Y281" s="262">
        <f t="shared" si="40"/>
        <v>1</v>
      </c>
      <c r="Z281" s="263" t="str">
        <f>ANATOMIE3!N281</f>
        <v>Juin</v>
      </c>
      <c r="AA281" s="263" t="str">
        <f>'PHYSIO-REP 3'!N281</f>
        <v>Juin</v>
      </c>
      <c r="AB281" s="263" t="str">
        <f>'ZOOTECHINE 3'!N281</f>
        <v>Juin</v>
      </c>
      <c r="AC281" s="263" t="str">
        <f>'PHARMACOLOGIE 3'!N281</f>
        <v>Juin</v>
      </c>
      <c r="AD281" s="263" t="str">
        <f>'MICROBIOLOGIE 3'!N281</f>
        <v>Juin</v>
      </c>
      <c r="AE281" s="263" t="str">
        <f>'PARASITOLOGIE 2'!N281</f>
        <v>Juin</v>
      </c>
      <c r="AF281" s="263" t="str">
        <f>'PHYSIO-PATH 3'!N281</f>
        <v>Juin</v>
      </c>
      <c r="AG281" s="263" t="str">
        <f>SEMIOLOGIE!N281</f>
        <v>Juin</v>
      </c>
      <c r="AH281" s="263" t="str">
        <f>'ANA-PATH 2'!N281</f>
        <v>Juin</v>
      </c>
      <c r="AI281" s="267"/>
    </row>
    <row r="282" spans="1:35" s="268" customFormat="1" ht="15.75">
      <c r="A282" s="265">
        <v>275</v>
      </c>
      <c r="B282" s="413" t="s">
        <v>371</v>
      </c>
      <c r="C282" s="413" t="s">
        <v>372</v>
      </c>
      <c r="D282" s="117">
        <f>ANATOMIE3!H282</f>
        <v>9</v>
      </c>
      <c r="E282" s="117">
        <f>'PHYSIO-REP 3'!H282</f>
        <v>7.5</v>
      </c>
      <c r="F282" s="117">
        <f>'ZOOTECHINE 3'!H282</f>
        <v>5</v>
      </c>
      <c r="G282" s="226">
        <f>'PHARMACOLOGIE 3'!H282</f>
        <v>4</v>
      </c>
      <c r="H282" s="226">
        <f>'MICROBIOLOGIE 3'!H282</f>
        <v>7</v>
      </c>
      <c r="I282" s="226">
        <f>'PARASITOLOGIE 2'!H282</f>
        <v>4</v>
      </c>
      <c r="J282" s="226">
        <f>'PHYSIO-PATH 3'!H282</f>
        <v>2.5</v>
      </c>
      <c r="K282" s="226">
        <f>SEMIOLOGIE!H282</f>
        <v>5.25</v>
      </c>
      <c r="L282" s="117">
        <f>'ANA-PATH 2'!H282</f>
        <v>3.6666666666666665</v>
      </c>
      <c r="M282" s="124">
        <f t="shared" si="41"/>
        <v>47.916666666666664</v>
      </c>
      <c r="N282" s="117">
        <f t="shared" si="42"/>
        <v>1.9166666666666665</v>
      </c>
      <c r="O282" s="184" t="str">
        <f t="shared" si="36"/>
        <v>Ajournee</v>
      </c>
      <c r="P282" s="184" t="str">
        <f t="shared" si="37"/>
        <v>juin</v>
      </c>
      <c r="Q282" s="262">
        <f t="shared" si="35"/>
        <v>1</v>
      </c>
      <c r="R282" s="262">
        <f t="shared" si="35"/>
        <v>1</v>
      </c>
      <c r="S282" s="262">
        <f t="shared" si="35"/>
        <v>1</v>
      </c>
      <c r="T282" s="262">
        <f t="shared" si="35"/>
        <v>1</v>
      </c>
      <c r="U282" s="262">
        <f t="shared" si="35"/>
        <v>1</v>
      </c>
      <c r="V282" s="262">
        <f t="shared" si="38"/>
        <v>1</v>
      </c>
      <c r="W282" s="262">
        <f t="shared" si="39"/>
        <v>1</v>
      </c>
      <c r="X282" s="262">
        <f t="shared" si="39"/>
        <v>1</v>
      </c>
      <c r="Y282" s="262">
        <f t="shared" si="40"/>
        <v>1</v>
      </c>
      <c r="Z282" s="263" t="str">
        <f>ANATOMIE3!N282</f>
        <v>Juin</v>
      </c>
      <c r="AA282" s="263" t="str">
        <f>'PHYSIO-REP 3'!N282</f>
        <v>Juin</v>
      </c>
      <c r="AB282" s="263" t="str">
        <f>'ZOOTECHINE 3'!N282</f>
        <v>Juin</v>
      </c>
      <c r="AC282" s="263" t="str">
        <f>'PHARMACOLOGIE 3'!N282</f>
        <v>Juin</v>
      </c>
      <c r="AD282" s="263" t="str">
        <f>'MICROBIOLOGIE 3'!N282</f>
        <v>Juin</v>
      </c>
      <c r="AE282" s="263" t="str">
        <f>'PARASITOLOGIE 2'!N282</f>
        <v>Juin</v>
      </c>
      <c r="AF282" s="263" t="str">
        <f>'PHYSIO-PATH 3'!N282</f>
        <v>Juin</v>
      </c>
      <c r="AG282" s="263" t="str">
        <f>SEMIOLOGIE!N282</f>
        <v>Juin</v>
      </c>
      <c r="AH282" s="263" t="str">
        <f>'ANA-PATH 2'!N282</f>
        <v>Juin</v>
      </c>
      <c r="AI282" s="267"/>
    </row>
    <row r="283" spans="1:35" s="268" customFormat="1" ht="15.75">
      <c r="A283" s="265">
        <v>276</v>
      </c>
      <c r="B283" s="413" t="s">
        <v>373</v>
      </c>
      <c r="C283" s="413" t="s">
        <v>143</v>
      </c>
      <c r="D283" s="117">
        <f>ANATOMIE3!H283</f>
        <v>16</v>
      </c>
      <c r="E283" s="117">
        <f>'PHYSIO-REP 3'!H283</f>
        <v>14.25</v>
      </c>
      <c r="F283" s="117">
        <f>'ZOOTECHINE 3'!H283</f>
        <v>13.5</v>
      </c>
      <c r="G283" s="226">
        <f>'PHARMACOLOGIE 3'!H283</f>
        <v>11</v>
      </c>
      <c r="H283" s="226">
        <f>'MICROBIOLOGIE 3'!H283</f>
        <v>12</v>
      </c>
      <c r="I283" s="226">
        <f>'PARASITOLOGIE 2'!H283</f>
        <v>8.6666666666666661</v>
      </c>
      <c r="J283" s="226">
        <f>'PHYSIO-PATH 3'!H283</f>
        <v>14.5</v>
      </c>
      <c r="K283" s="226">
        <f>SEMIOLOGIE!H283</f>
        <v>14</v>
      </c>
      <c r="L283" s="117">
        <f>'ANA-PATH 2'!H283</f>
        <v>7.666666666666667</v>
      </c>
      <c r="M283" s="124">
        <f t="shared" si="41"/>
        <v>111.58333333333334</v>
      </c>
      <c r="N283" s="117">
        <f t="shared" si="42"/>
        <v>4.4633333333333338</v>
      </c>
      <c r="O283" s="184" t="str">
        <f t="shared" si="36"/>
        <v>Ajournee</v>
      </c>
      <c r="P283" s="184" t="str">
        <f t="shared" si="37"/>
        <v>juin</v>
      </c>
      <c r="Q283" s="262">
        <f t="shared" si="35"/>
        <v>0</v>
      </c>
      <c r="R283" s="262">
        <f t="shared" si="35"/>
        <v>1</v>
      </c>
      <c r="S283" s="262">
        <f t="shared" si="35"/>
        <v>1</v>
      </c>
      <c r="T283" s="262">
        <f t="shared" si="35"/>
        <v>1</v>
      </c>
      <c r="U283" s="262">
        <f t="shared" si="35"/>
        <v>1</v>
      </c>
      <c r="V283" s="262">
        <f t="shared" si="38"/>
        <v>1</v>
      </c>
      <c r="W283" s="262">
        <f t="shared" si="39"/>
        <v>1</v>
      </c>
      <c r="X283" s="262">
        <f t="shared" si="39"/>
        <v>1</v>
      </c>
      <c r="Y283" s="262">
        <f t="shared" si="40"/>
        <v>1</v>
      </c>
      <c r="Z283" s="263" t="str">
        <f>ANATOMIE3!N283</f>
        <v>Juin</v>
      </c>
      <c r="AA283" s="263" t="str">
        <f>'PHYSIO-REP 3'!N283</f>
        <v>Juin</v>
      </c>
      <c r="AB283" s="263" t="str">
        <f>'ZOOTECHINE 3'!N283</f>
        <v>Juin</v>
      </c>
      <c r="AC283" s="263" t="str">
        <f>'PHARMACOLOGIE 3'!N283</f>
        <v>Juin</v>
      </c>
      <c r="AD283" s="263" t="str">
        <f>'MICROBIOLOGIE 3'!N283</f>
        <v>Juin</v>
      </c>
      <c r="AE283" s="263" t="str">
        <f>'PARASITOLOGIE 2'!N283</f>
        <v>Juin</v>
      </c>
      <c r="AF283" s="263" t="str">
        <f>'PHYSIO-PATH 3'!N283</f>
        <v>Juin</v>
      </c>
      <c r="AG283" s="263" t="str">
        <f>SEMIOLOGIE!N283</f>
        <v>Juin</v>
      </c>
      <c r="AH283" s="263" t="str">
        <f>'ANA-PATH 2'!N283</f>
        <v>Juin</v>
      </c>
      <c r="AI283" s="267"/>
    </row>
    <row r="284" spans="1:35" s="268" customFormat="1" ht="15.75">
      <c r="A284" s="265">
        <v>277</v>
      </c>
      <c r="B284" s="413" t="s">
        <v>374</v>
      </c>
      <c r="C284" s="413" t="s">
        <v>375</v>
      </c>
      <c r="D284" s="117">
        <f>ANATOMIE3!H284</f>
        <v>10.5</v>
      </c>
      <c r="E284" s="117">
        <f>'PHYSIO-REP 3'!H284</f>
        <v>12</v>
      </c>
      <c r="F284" s="117">
        <f>'ZOOTECHINE 3'!H284</f>
        <v>7</v>
      </c>
      <c r="G284" s="226">
        <f>'PHARMACOLOGIE 3'!H284</f>
        <v>12</v>
      </c>
      <c r="H284" s="226">
        <f>'MICROBIOLOGIE 3'!H284</f>
        <v>7.25</v>
      </c>
      <c r="I284" s="226">
        <f>'PARASITOLOGIE 2'!H284</f>
        <v>8.6666666666666661</v>
      </c>
      <c r="J284" s="226">
        <f>'PHYSIO-PATH 3'!H284</f>
        <v>4</v>
      </c>
      <c r="K284" s="226">
        <f>SEMIOLOGIE!H284</f>
        <v>12</v>
      </c>
      <c r="L284" s="117">
        <f>'ANA-PATH 2'!H284</f>
        <v>5</v>
      </c>
      <c r="M284" s="124">
        <f t="shared" si="41"/>
        <v>78.416666666666657</v>
      </c>
      <c r="N284" s="117">
        <f t="shared" si="42"/>
        <v>3.1366666666666663</v>
      </c>
      <c r="O284" s="184" t="str">
        <f t="shared" si="36"/>
        <v>Ajournee</v>
      </c>
      <c r="P284" s="184" t="str">
        <f t="shared" si="37"/>
        <v>juin</v>
      </c>
      <c r="Q284" s="262">
        <f t="shared" si="35"/>
        <v>1</v>
      </c>
      <c r="R284" s="262">
        <f t="shared" si="35"/>
        <v>1</v>
      </c>
      <c r="S284" s="262">
        <f t="shared" si="35"/>
        <v>1</v>
      </c>
      <c r="T284" s="262">
        <f t="shared" si="35"/>
        <v>1</v>
      </c>
      <c r="U284" s="262">
        <f t="shared" si="35"/>
        <v>1</v>
      </c>
      <c r="V284" s="262">
        <f t="shared" si="38"/>
        <v>1</v>
      </c>
      <c r="W284" s="262">
        <f t="shared" si="39"/>
        <v>1</v>
      </c>
      <c r="X284" s="262">
        <f t="shared" si="39"/>
        <v>1</v>
      </c>
      <c r="Y284" s="262">
        <f t="shared" si="40"/>
        <v>1</v>
      </c>
      <c r="Z284" s="263" t="str">
        <f>ANATOMIE3!N284</f>
        <v>Juin</v>
      </c>
      <c r="AA284" s="263" t="str">
        <f>'PHYSIO-REP 3'!N284</f>
        <v>Juin</v>
      </c>
      <c r="AB284" s="263" t="str">
        <f>'ZOOTECHINE 3'!N284</f>
        <v>Juin</v>
      </c>
      <c r="AC284" s="263" t="str">
        <f>'PHARMACOLOGIE 3'!N284</f>
        <v>Juin</v>
      </c>
      <c r="AD284" s="263" t="str">
        <f>'MICROBIOLOGIE 3'!N284</f>
        <v>Juin</v>
      </c>
      <c r="AE284" s="263" t="str">
        <f>'PARASITOLOGIE 2'!N284</f>
        <v>Juin</v>
      </c>
      <c r="AF284" s="263" t="str">
        <f>'PHYSIO-PATH 3'!N284</f>
        <v>Juin</v>
      </c>
      <c r="AG284" s="263" t="str">
        <f>SEMIOLOGIE!N284</f>
        <v>Juin</v>
      </c>
      <c r="AH284" s="263" t="str">
        <f>'ANA-PATH 2'!N284</f>
        <v>Juin</v>
      </c>
      <c r="AI284" s="267"/>
    </row>
    <row r="285" spans="1:35" s="268" customFormat="1" ht="15.75">
      <c r="A285" s="265">
        <v>278</v>
      </c>
      <c r="B285" s="413" t="s">
        <v>376</v>
      </c>
      <c r="C285" s="413" t="s">
        <v>945</v>
      </c>
      <c r="D285" s="117">
        <f>ANATOMIE3!H285</f>
        <v>13.75</v>
      </c>
      <c r="E285" s="117">
        <f>'PHYSIO-REP 3'!H285</f>
        <v>15.5</v>
      </c>
      <c r="F285" s="117">
        <f>'ZOOTECHINE 3'!H285</f>
        <v>9</v>
      </c>
      <c r="G285" s="226">
        <f>'PHARMACOLOGIE 3'!H285</f>
        <v>11.25</v>
      </c>
      <c r="H285" s="226">
        <f>'MICROBIOLOGIE 3'!H285</f>
        <v>17</v>
      </c>
      <c r="I285" s="226">
        <f>'PARASITOLOGIE 2'!H285</f>
        <v>6.666666666666667</v>
      </c>
      <c r="J285" s="226">
        <f>'PHYSIO-PATH 3'!H285</f>
        <v>6</v>
      </c>
      <c r="K285" s="226">
        <f>SEMIOLOGIE!H285</f>
        <v>16.25</v>
      </c>
      <c r="L285" s="117">
        <f>'ANA-PATH 2'!H285</f>
        <v>6.333333333333333</v>
      </c>
      <c r="M285" s="124">
        <f t="shared" si="41"/>
        <v>101.75</v>
      </c>
      <c r="N285" s="117">
        <f t="shared" si="42"/>
        <v>4.07</v>
      </c>
      <c r="O285" s="184" t="str">
        <f t="shared" si="36"/>
        <v>Ajournee</v>
      </c>
      <c r="P285" s="184" t="str">
        <f t="shared" si="37"/>
        <v>juin</v>
      </c>
      <c r="Q285" s="262">
        <f t="shared" si="35"/>
        <v>1</v>
      </c>
      <c r="R285" s="262">
        <f t="shared" si="35"/>
        <v>0</v>
      </c>
      <c r="S285" s="262">
        <f t="shared" si="35"/>
        <v>1</v>
      </c>
      <c r="T285" s="262">
        <f t="shared" si="35"/>
        <v>1</v>
      </c>
      <c r="U285" s="262">
        <f t="shared" si="35"/>
        <v>0</v>
      </c>
      <c r="V285" s="262">
        <f t="shared" si="38"/>
        <v>1</v>
      </c>
      <c r="W285" s="262">
        <f t="shared" si="39"/>
        <v>1</v>
      </c>
      <c r="X285" s="262">
        <f t="shared" si="39"/>
        <v>0</v>
      </c>
      <c r="Y285" s="262">
        <f t="shared" si="40"/>
        <v>1</v>
      </c>
      <c r="Z285" s="263" t="str">
        <f>ANATOMIE3!N285</f>
        <v>Juin</v>
      </c>
      <c r="AA285" s="263" t="str">
        <f>'PHYSIO-REP 3'!N285</f>
        <v>Juin</v>
      </c>
      <c r="AB285" s="263" t="str">
        <f>'ZOOTECHINE 3'!N285</f>
        <v>Juin</v>
      </c>
      <c r="AC285" s="263" t="str">
        <f>'PHARMACOLOGIE 3'!N285</f>
        <v>Juin</v>
      </c>
      <c r="AD285" s="263" t="str">
        <f>'MICROBIOLOGIE 3'!N285</f>
        <v>Juin</v>
      </c>
      <c r="AE285" s="263" t="str">
        <f>'PARASITOLOGIE 2'!N285</f>
        <v>Juin</v>
      </c>
      <c r="AF285" s="263" t="str">
        <f>'PHYSIO-PATH 3'!N285</f>
        <v>Juin</v>
      </c>
      <c r="AG285" s="263" t="str">
        <f>SEMIOLOGIE!N285</f>
        <v>Juin</v>
      </c>
      <c r="AH285" s="263" t="str">
        <f>'ANA-PATH 2'!N285</f>
        <v>Juin</v>
      </c>
      <c r="AI285" s="267"/>
    </row>
    <row r="286" spans="1:35" s="268" customFormat="1" ht="15.75">
      <c r="A286" s="265">
        <v>279</v>
      </c>
      <c r="B286" s="419" t="s">
        <v>946</v>
      </c>
      <c r="C286" s="419" t="s">
        <v>166</v>
      </c>
      <c r="D286" s="117">
        <f>ANATOMIE3!H286</f>
        <v>10.25</v>
      </c>
      <c r="E286" s="117">
        <f>'PHYSIO-REP 3'!H286</f>
        <v>9</v>
      </c>
      <c r="F286" s="117">
        <f>'ZOOTECHINE 3'!H286</f>
        <v>9</v>
      </c>
      <c r="G286" s="226">
        <f>'PHARMACOLOGIE 3'!H286</f>
        <v>8.5</v>
      </c>
      <c r="H286" s="226">
        <f>'MICROBIOLOGIE 3'!H286</f>
        <v>8.5</v>
      </c>
      <c r="I286" s="226">
        <f>'PARASITOLOGIE 2'!H286</f>
        <v>3.3333333333333335</v>
      </c>
      <c r="J286" s="226">
        <f>'PHYSIO-PATH 3'!H286</f>
        <v>14.5</v>
      </c>
      <c r="K286" s="226">
        <f>SEMIOLOGIE!H286</f>
        <v>13.25</v>
      </c>
      <c r="L286" s="117">
        <f>'ANA-PATH 2'!H286</f>
        <v>5</v>
      </c>
      <c r="M286" s="124">
        <f t="shared" si="41"/>
        <v>81.333333333333343</v>
      </c>
      <c r="N286" s="117">
        <f t="shared" si="42"/>
        <v>3.2533333333333339</v>
      </c>
      <c r="O286" s="184" t="str">
        <f t="shared" si="36"/>
        <v>Ajournee</v>
      </c>
      <c r="P286" s="184" t="str">
        <f t="shared" si="37"/>
        <v>juin</v>
      </c>
      <c r="Q286" s="262">
        <f t="shared" si="35"/>
        <v>1</v>
      </c>
      <c r="R286" s="262">
        <f t="shared" si="35"/>
        <v>1</v>
      </c>
      <c r="S286" s="262">
        <f t="shared" si="35"/>
        <v>1</v>
      </c>
      <c r="T286" s="262">
        <f t="shared" si="35"/>
        <v>1</v>
      </c>
      <c r="U286" s="262">
        <f t="shared" si="35"/>
        <v>1</v>
      </c>
      <c r="V286" s="262">
        <f t="shared" si="38"/>
        <v>1</v>
      </c>
      <c r="W286" s="262">
        <f t="shared" si="39"/>
        <v>1</v>
      </c>
      <c r="X286" s="262">
        <f t="shared" si="39"/>
        <v>1</v>
      </c>
      <c r="Y286" s="262">
        <f t="shared" si="40"/>
        <v>1</v>
      </c>
      <c r="Z286" s="263" t="str">
        <f>ANATOMIE3!N286</f>
        <v>Juin</v>
      </c>
      <c r="AA286" s="263" t="str">
        <f>'PHYSIO-REP 3'!N286</f>
        <v>Juin</v>
      </c>
      <c r="AB286" s="263" t="str">
        <f>'ZOOTECHINE 3'!N286</f>
        <v>Juin</v>
      </c>
      <c r="AC286" s="263" t="str">
        <f>'PHARMACOLOGIE 3'!N286</f>
        <v>Juin</v>
      </c>
      <c r="AD286" s="263" t="str">
        <f>'MICROBIOLOGIE 3'!N286</f>
        <v>Juin</v>
      </c>
      <c r="AE286" s="263" t="str">
        <f>'PARASITOLOGIE 2'!N286</f>
        <v>Juin</v>
      </c>
      <c r="AF286" s="263" t="str">
        <f>'PHYSIO-PATH 3'!N286</f>
        <v>Juin</v>
      </c>
      <c r="AG286" s="263" t="str">
        <f>SEMIOLOGIE!N286</f>
        <v>Juin</v>
      </c>
      <c r="AH286" s="263" t="str">
        <f>'ANA-PATH 2'!N286</f>
        <v>Juin</v>
      </c>
      <c r="AI286" s="267"/>
    </row>
    <row r="287" spans="1:35" s="268" customFormat="1" ht="15.75">
      <c r="A287" s="265">
        <v>280</v>
      </c>
      <c r="B287" s="419" t="s">
        <v>947</v>
      </c>
      <c r="C287" s="419" t="s">
        <v>948</v>
      </c>
      <c r="D287" s="117">
        <f>ANATOMIE3!H287</f>
        <v>4.5</v>
      </c>
      <c r="E287" s="117">
        <f>'PHYSIO-REP 3'!H287</f>
        <v>6.75</v>
      </c>
      <c r="F287" s="117">
        <f>'ZOOTECHINE 3'!H287</f>
        <v>1</v>
      </c>
      <c r="G287" s="226">
        <f>'PHARMACOLOGIE 3'!H287</f>
        <v>1</v>
      </c>
      <c r="H287" s="226">
        <f>'MICROBIOLOGIE 3'!H287</f>
        <v>9.25</v>
      </c>
      <c r="I287" s="226">
        <f>'PARASITOLOGIE 2'!H287</f>
        <v>8</v>
      </c>
      <c r="J287" s="226">
        <f>'PHYSIO-PATH 3'!H287</f>
        <v>2.5</v>
      </c>
      <c r="K287" s="226">
        <f>SEMIOLOGIE!H287</f>
        <v>5.5</v>
      </c>
      <c r="L287" s="117">
        <f>'ANA-PATH 2'!H287</f>
        <v>4.333333333333333</v>
      </c>
      <c r="M287" s="124">
        <f t="shared" si="41"/>
        <v>42.833333333333336</v>
      </c>
      <c r="N287" s="117">
        <f t="shared" si="42"/>
        <v>1.7133333333333334</v>
      </c>
      <c r="O287" s="184" t="str">
        <f t="shared" si="36"/>
        <v>Ajournee</v>
      </c>
      <c r="P287" s="184" t="str">
        <f t="shared" si="37"/>
        <v>juin</v>
      </c>
      <c r="Q287" s="262">
        <f t="shared" si="35"/>
        <v>1</v>
      </c>
      <c r="R287" s="262">
        <f t="shared" si="35"/>
        <v>1</v>
      </c>
      <c r="S287" s="262">
        <f t="shared" si="35"/>
        <v>1</v>
      </c>
      <c r="T287" s="262">
        <f t="shared" si="35"/>
        <v>1</v>
      </c>
      <c r="U287" s="262">
        <f t="shared" si="35"/>
        <v>1</v>
      </c>
      <c r="V287" s="262">
        <f t="shared" si="38"/>
        <v>1</v>
      </c>
      <c r="W287" s="262">
        <f t="shared" si="39"/>
        <v>1</v>
      </c>
      <c r="X287" s="262">
        <f t="shared" si="39"/>
        <v>1</v>
      </c>
      <c r="Y287" s="262">
        <f t="shared" si="40"/>
        <v>1</v>
      </c>
      <c r="Z287" s="263" t="str">
        <f>ANATOMIE3!N287</f>
        <v>Juin</v>
      </c>
      <c r="AA287" s="263" t="str">
        <f>'PHYSIO-REP 3'!N287</f>
        <v>Juin</v>
      </c>
      <c r="AB287" s="263" t="str">
        <f>'ZOOTECHINE 3'!N287</f>
        <v>Juin</v>
      </c>
      <c r="AC287" s="263" t="str">
        <f>'PHARMACOLOGIE 3'!N287</f>
        <v>Juin</v>
      </c>
      <c r="AD287" s="263" t="str">
        <f>'MICROBIOLOGIE 3'!N287</f>
        <v>Juin</v>
      </c>
      <c r="AE287" s="263" t="str">
        <f>'PARASITOLOGIE 2'!N287</f>
        <v>Juin</v>
      </c>
      <c r="AF287" s="263" t="str">
        <f>'PHYSIO-PATH 3'!N287</f>
        <v>Juin</v>
      </c>
      <c r="AG287" s="263" t="str">
        <f>SEMIOLOGIE!N287</f>
        <v>Juin</v>
      </c>
      <c r="AH287" s="263" t="str">
        <f>'ANA-PATH 2'!N287</f>
        <v>Juin</v>
      </c>
      <c r="AI287" s="267"/>
    </row>
    <row r="288" spans="1:35" s="268" customFormat="1" ht="15.75">
      <c r="A288" s="265">
        <v>281</v>
      </c>
      <c r="B288" s="418" t="s">
        <v>949</v>
      </c>
      <c r="C288" s="418" t="s">
        <v>78</v>
      </c>
      <c r="D288" s="117">
        <f>ANATOMIE3!H288</f>
        <v>15.25</v>
      </c>
      <c r="E288" s="117">
        <f>'PHYSIO-REP 3'!H288</f>
        <v>14.25</v>
      </c>
      <c r="F288" s="117">
        <f>'ZOOTECHINE 3'!H288</f>
        <v>10.75</v>
      </c>
      <c r="G288" s="226">
        <f>'PHARMACOLOGIE 3'!H288</f>
        <v>10</v>
      </c>
      <c r="H288" s="226">
        <f>'MICROBIOLOGIE 3'!H288</f>
        <v>7.75</v>
      </c>
      <c r="I288" s="226">
        <f>'PARASITOLOGIE 2'!H288</f>
        <v>8.6666666666666661</v>
      </c>
      <c r="J288" s="226">
        <f>'PHYSIO-PATH 3'!H288</f>
        <v>2.5</v>
      </c>
      <c r="K288" s="226">
        <f>SEMIOLOGIE!H288</f>
        <v>13</v>
      </c>
      <c r="L288" s="117">
        <f>'ANA-PATH 2'!H288</f>
        <v>8</v>
      </c>
      <c r="M288" s="124">
        <f t="shared" si="41"/>
        <v>90.166666666666671</v>
      </c>
      <c r="N288" s="117">
        <f t="shared" si="42"/>
        <v>3.6066666666666669</v>
      </c>
      <c r="O288" s="184" t="str">
        <f t="shared" si="36"/>
        <v>Ajournee</v>
      </c>
      <c r="P288" s="184" t="str">
        <f t="shared" si="37"/>
        <v>juin</v>
      </c>
      <c r="Q288" s="262">
        <f t="shared" si="35"/>
        <v>0</v>
      </c>
      <c r="R288" s="262">
        <f t="shared" si="35"/>
        <v>1</v>
      </c>
      <c r="S288" s="262">
        <f t="shared" si="35"/>
        <v>1</v>
      </c>
      <c r="T288" s="262">
        <f t="shared" si="35"/>
        <v>1</v>
      </c>
      <c r="U288" s="262">
        <f t="shared" si="35"/>
        <v>1</v>
      </c>
      <c r="V288" s="262">
        <f t="shared" si="38"/>
        <v>1</v>
      </c>
      <c r="W288" s="262">
        <f t="shared" si="39"/>
        <v>1</v>
      </c>
      <c r="X288" s="262">
        <f t="shared" si="39"/>
        <v>1</v>
      </c>
      <c r="Y288" s="262">
        <f t="shared" si="40"/>
        <v>1</v>
      </c>
      <c r="Z288" s="263" t="str">
        <f>ANATOMIE3!N288</f>
        <v>Juin</v>
      </c>
      <c r="AA288" s="263" t="str">
        <f>'PHYSIO-REP 3'!N288</f>
        <v>Juin</v>
      </c>
      <c r="AB288" s="263" t="str">
        <f>'ZOOTECHINE 3'!N288</f>
        <v>Juin</v>
      </c>
      <c r="AC288" s="263" t="str">
        <f>'PHARMACOLOGIE 3'!N288</f>
        <v>Juin</v>
      </c>
      <c r="AD288" s="263" t="str">
        <f>'MICROBIOLOGIE 3'!N288</f>
        <v>Juin</v>
      </c>
      <c r="AE288" s="263" t="str">
        <f>'PARASITOLOGIE 2'!N288</f>
        <v>Juin</v>
      </c>
      <c r="AF288" s="263" t="str">
        <f>'PHYSIO-PATH 3'!N288</f>
        <v>Juin</v>
      </c>
      <c r="AG288" s="263" t="str">
        <f>SEMIOLOGIE!N288</f>
        <v>Juin</v>
      </c>
      <c r="AH288" s="263" t="str">
        <f>'ANA-PATH 2'!N288</f>
        <v>Juin</v>
      </c>
      <c r="AI288" s="267"/>
    </row>
    <row r="289" spans="1:35" s="268" customFormat="1" ht="15.75">
      <c r="A289" s="265">
        <v>282</v>
      </c>
      <c r="B289" s="419" t="s">
        <v>377</v>
      </c>
      <c r="C289" s="419" t="s">
        <v>671</v>
      </c>
      <c r="D289" s="117">
        <f>ANATOMIE3!H289</f>
        <v>3.75</v>
      </c>
      <c r="E289" s="117">
        <f>'PHYSIO-REP 3'!H289</f>
        <v>4.5</v>
      </c>
      <c r="F289" s="117">
        <f>'ZOOTECHINE 3'!H289</f>
        <v>3</v>
      </c>
      <c r="G289" s="226">
        <f>'PHARMACOLOGIE 3'!H289</f>
        <v>2.25</v>
      </c>
      <c r="H289" s="226">
        <f>'MICROBIOLOGIE 3'!H289</f>
        <v>6.75</v>
      </c>
      <c r="I289" s="226">
        <f>'PARASITOLOGIE 2'!H289</f>
        <v>4</v>
      </c>
      <c r="J289" s="226">
        <f>'PHYSIO-PATH 3'!H289</f>
        <v>1.5</v>
      </c>
      <c r="K289" s="226">
        <f>SEMIOLOGIE!H289</f>
        <v>0</v>
      </c>
      <c r="L289" s="117">
        <f>'ANA-PATH 2'!H289</f>
        <v>3</v>
      </c>
      <c r="M289" s="124">
        <f t="shared" si="41"/>
        <v>28.75</v>
      </c>
      <c r="N289" s="117">
        <f t="shared" si="42"/>
        <v>1.1499999999999999</v>
      </c>
      <c r="O289" s="184" t="str">
        <f t="shared" si="36"/>
        <v>Ajournee</v>
      </c>
      <c r="P289" s="184" t="str">
        <f t="shared" si="37"/>
        <v>juin</v>
      </c>
      <c r="Q289" s="262">
        <f t="shared" si="35"/>
        <v>1</v>
      </c>
      <c r="R289" s="262">
        <f t="shared" si="35"/>
        <v>1</v>
      </c>
      <c r="S289" s="262">
        <f t="shared" si="35"/>
        <v>1</v>
      </c>
      <c r="T289" s="262">
        <f t="shared" si="35"/>
        <v>1</v>
      </c>
      <c r="U289" s="262">
        <f t="shared" si="35"/>
        <v>1</v>
      </c>
      <c r="V289" s="262">
        <f t="shared" si="38"/>
        <v>1</v>
      </c>
      <c r="W289" s="262">
        <f t="shared" si="39"/>
        <v>1</v>
      </c>
      <c r="X289" s="262">
        <f t="shared" si="39"/>
        <v>1</v>
      </c>
      <c r="Y289" s="262">
        <f t="shared" si="40"/>
        <v>1</v>
      </c>
      <c r="Z289" s="263" t="str">
        <f>ANATOMIE3!N289</f>
        <v>Juin</v>
      </c>
      <c r="AA289" s="263" t="str">
        <f>'PHYSIO-REP 3'!N289</f>
        <v>Juin</v>
      </c>
      <c r="AB289" s="263" t="str">
        <f>'ZOOTECHINE 3'!N289</f>
        <v>Juin</v>
      </c>
      <c r="AC289" s="263" t="str">
        <f>'PHARMACOLOGIE 3'!N289</f>
        <v>Juin</v>
      </c>
      <c r="AD289" s="263" t="str">
        <f>'MICROBIOLOGIE 3'!N289</f>
        <v>Juin</v>
      </c>
      <c r="AE289" s="263" t="str">
        <f>'PARASITOLOGIE 2'!N289</f>
        <v>Juin</v>
      </c>
      <c r="AF289" s="263" t="str">
        <f>'PHYSIO-PATH 3'!N289</f>
        <v>Juin</v>
      </c>
      <c r="AG289" s="263" t="str">
        <f>SEMIOLOGIE!N289</f>
        <v>Juin</v>
      </c>
      <c r="AH289" s="263" t="str">
        <f>'ANA-PATH 2'!N289</f>
        <v>Juin</v>
      </c>
      <c r="AI289" s="267"/>
    </row>
    <row r="290" spans="1:35" s="268" customFormat="1" ht="15.75">
      <c r="A290" s="265">
        <v>283</v>
      </c>
      <c r="B290" s="417" t="s">
        <v>378</v>
      </c>
      <c r="C290" s="417" t="s">
        <v>950</v>
      </c>
      <c r="D290" s="117">
        <f>ANATOMIE3!H290</f>
        <v>6</v>
      </c>
      <c r="E290" s="117">
        <f>'PHYSIO-REP 3'!H290</f>
        <v>4.5</v>
      </c>
      <c r="F290" s="117">
        <f>'ZOOTECHINE 3'!H290</f>
        <v>30.5</v>
      </c>
      <c r="G290" s="226">
        <f>'PHARMACOLOGIE 3'!H290</f>
        <v>33</v>
      </c>
      <c r="H290" s="226">
        <f>'MICROBIOLOGIE 3'!H290</f>
        <v>7.5</v>
      </c>
      <c r="I290" s="226">
        <f>'PARASITOLOGIE 2'!H290</f>
        <v>4</v>
      </c>
      <c r="J290" s="226">
        <f>'PHYSIO-PATH 3'!H290</f>
        <v>2.5</v>
      </c>
      <c r="K290" s="226">
        <f>SEMIOLOGIE!H290</f>
        <v>36</v>
      </c>
      <c r="L290" s="117">
        <f>'ANA-PATH 2'!H290</f>
        <v>3</v>
      </c>
      <c r="M290" s="124">
        <f t="shared" si="41"/>
        <v>127</v>
      </c>
      <c r="N290" s="117">
        <f t="shared" si="42"/>
        <v>5.08</v>
      </c>
      <c r="O290" s="184" t="str">
        <f t="shared" si="36"/>
        <v>Ajournee</v>
      </c>
      <c r="P290" s="184" t="str">
        <f t="shared" si="37"/>
        <v>juin</v>
      </c>
      <c r="Q290" s="262">
        <f t="shared" si="35"/>
        <v>1</v>
      </c>
      <c r="R290" s="262">
        <f t="shared" si="35"/>
        <v>1</v>
      </c>
      <c r="S290" s="262">
        <f t="shared" si="35"/>
        <v>0</v>
      </c>
      <c r="T290" s="262">
        <f t="shared" si="35"/>
        <v>0</v>
      </c>
      <c r="U290" s="262">
        <f t="shared" si="35"/>
        <v>1</v>
      </c>
      <c r="V290" s="262">
        <f t="shared" si="38"/>
        <v>1</v>
      </c>
      <c r="W290" s="262">
        <f t="shared" si="39"/>
        <v>1</v>
      </c>
      <c r="X290" s="262">
        <f t="shared" si="39"/>
        <v>0</v>
      </c>
      <c r="Y290" s="262">
        <f t="shared" si="40"/>
        <v>1</v>
      </c>
      <c r="Z290" s="263" t="str">
        <f>ANATOMIE3!N290</f>
        <v>Juin</v>
      </c>
      <c r="AA290" s="263" t="str">
        <f>'PHYSIO-REP 3'!N290</f>
        <v>Juin</v>
      </c>
      <c r="AB290" s="263" t="str">
        <f>'ZOOTECHINE 3'!N290</f>
        <v>Juin</v>
      </c>
      <c r="AC290" s="263" t="str">
        <f>'PHARMACOLOGIE 3'!N290</f>
        <v>Juin</v>
      </c>
      <c r="AD290" s="263" t="str">
        <f>'MICROBIOLOGIE 3'!N290</f>
        <v>Juin</v>
      </c>
      <c r="AE290" s="263" t="str">
        <f>'PARASITOLOGIE 2'!N290</f>
        <v>Juin</v>
      </c>
      <c r="AF290" s="263" t="str">
        <f>'PHYSIO-PATH 3'!N290</f>
        <v>Juin</v>
      </c>
      <c r="AG290" s="263" t="str">
        <f>SEMIOLOGIE!N290</f>
        <v>Juin</v>
      </c>
      <c r="AH290" s="263" t="str">
        <f>'ANA-PATH 2'!N290</f>
        <v>Juin</v>
      </c>
      <c r="AI290" s="267"/>
    </row>
    <row r="291" spans="1:35" s="268" customFormat="1" ht="15.75">
      <c r="A291" s="265">
        <v>284</v>
      </c>
      <c r="B291" s="413" t="s">
        <v>379</v>
      </c>
      <c r="C291" s="413" t="s">
        <v>278</v>
      </c>
      <c r="D291" s="117">
        <f>ANATOMIE3!H291</f>
        <v>9</v>
      </c>
      <c r="E291" s="117">
        <f>'PHYSIO-REP 3'!H291</f>
        <v>12</v>
      </c>
      <c r="F291" s="117">
        <f>'ZOOTECHINE 3'!H291</f>
        <v>6.5</v>
      </c>
      <c r="G291" s="226">
        <f>'PHARMACOLOGIE 3'!H291</f>
        <v>4.5</v>
      </c>
      <c r="H291" s="226">
        <f>'MICROBIOLOGIE 3'!H291</f>
        <v>6.75</v>
      </c>
      <c r="I291" s="226">
        <f>'PARASITOLOGIE 2'!H291</f>
        <v>8</v>
      </c>
      <c r="J291" s="226">
        <f>'PHYSIO-PATH 3'!H291</f>
        <v>10.5</v>
      </c>
      <c r="K291" s="226">
        <f>SEMIOLOGIE!H291</f>
        <v>5.25</v>
      </c>
      <c r="L291" s="117">
        <f>'ANA-PATH 2'!H291</f>
        <v>7</v>
      </c>
      <c r="M291" s="124">
        <f t="shared" si="41"/>
        <v>69.5</v>
      </c>
      <c r="N291" s="117">
        <f t="shared" si="42"/>
        <v>2.78</v>
      </c>
      <c r="O291" s="184" t="str">
        <f t="shared" si="36"/>
        <v>Ajournee</v>
      </c>
      <c r="P291" s="184" t="str">
        <f t="shared" si="37"/>
        <v>juin</v>
      </c>
      <c r="Q291" s="262">
        <f t="shared" si="35"/>
        <v>1</v>
      </c>
      <c r="R291" s="262">
        <f t="shared" si="35"/>
        <v>1</v>
      </c>
      <c r="S291" s="262">
        <f t="shared" si="35"/>
        <v>1</v>
      </c>
      <c r="T291" s="262">
        <f t="shared" si="35"/>
        <v>1</v>
      </c>
      <c r="U291" s="262">
        <f t="shared" si="35"/>
        <v>1</v>
      </c>
      <c r="V291" s="262">
        <f t="shared" si="38"/>
        <v>1</v>
      </c>
      <c r="W291" s="262">
        <f t="shared" si="39"/>
        <v>1</v>
      </c>
      <c r="X291" s="262">
        <f t="shared" si="39"/>
        <v>1</v>
      </c>
      <c r="Y291" s="262">
        <f t="shared" si="40"/>
        <v>1</v>
      </c>
      <c r="Z291" s="263" t="str">
        <f>ANATOMIE3!N291</f>
        <v>Juin</v>
      </c>
      <c r="AA291" s="263" t="str">
        <f>'PHYSIO-REP 3'!N291</f>
        <v>Juin</v>
      </c>
      <c r="AB291" s="263" t="str">
        <f>'ZOOTECHINE 3'!N291</f>
        <v>Juin</v>
      </c>
      <c r="AC291" s="263" t="str">
        <f>'PHARMACOLOGIE 3'!N291</f>
        <v>Juin</v>
      </c>
      <c r="AD291" s="263" t="str">
        <f>'MICROBIOLOGIE 3'!N291</f>
        <v>Juin</v>
      </c>
      <c r="AE291" s="263" t="str">
        <f>'PARASITOLOGIE 2'!N291</f>
        <v>Juin</v>
      </c>
      <c r="AF291" s="263" t="str">
        <f>'PHYSIO-PATH 3'!N291</f>
        <v>Juin</v>
      </c>
      <c r="AG291" s="263" t="str">
        <f>SEMIOLOGIE!N291</f>
        <v>Juin</v>
      </c>
      <c r="AH291" s="263" t="str">
        <f>'ANA-PATH 2'!N291</f>
        <v>Juin</v>
      </c>
      <c r="AI291" s="267"/>
    </row>
    <row r="292" spans="1:35" s="268" customFormat="1" ht="30">
      <c r="A292" s="265">
        <v>285</v>
      </c>
      <c r="B292" s="419" t="s">
        <v>951</v>
      </c>
      <c r="C292" s="419" t="s">
        <v>952</v>
      </c>
      <c r="D292" s="117">
        <f>ANATOMIE3!H292</f>
        <v>8.5</v>
      </c>
      <c r="E292" s="117">
        <f>'PHYSIO-REP 3'!H292</f>
        <v>6</v>
      </c>
      <c r="F292" s="117">
        <f>'ZOOTECHINE 3'!H292</f>
        <v>10.25</v>
      </c>
      <c r="G292" s="226">
        <f>'PHARMACOLOGIE 3'!H292</f>
        <v>2.5</v>
      </c>
      <c r="H292" s="226">
        <f>'MICROBIOLOGIE 3'!H292</f>
        <v>6.75</v>
      </c>
      <c r="I292" s="226">
        <f>'PARASITOLOGIE 2'!H292</f>
        <v>2.6666666666666665</v>
      </c>
      <c r="J292" s="226">
        <f>'PHYSIO-PATH 3'!H292</f>
        <v>6</v>
      </c>
      <c r="K292" s="226">
        <f>SEMIOLOGIE!H292</f>
        <v>11.5</v>
      </c>
      <c r="L292" s="117">
        <f>'ANA-PATH 2'!H292</f>
        <v>1.6666666666666667</v>
      </c>
      <c r="M292" s="124">
        <f t="shared" si="41"/>
        <v>55.833333333333329</v>
      </c>
      <c r="N292" s="117">
        <f t="shared" si="42"/>
        <v>2.2333333333333329</v>
      </c>
      <c r="O292" s="184" t="str">
        <f t="shared" si="36"/>
        <v>Ajournee</v>
      </c>
      <c r="P292" s="184" t="str">
        <f t="shared" si="37"/>
        <v>juin</v>
      </c>
      <c r="Q292" s="262">
        <f t="shared" si="35"/>
        <v>1</v>
      </c>
      <c r="R292" s="262">
        <f t="shared" si="35"/>
        <v>1</v>
      </c>
      <c r="S292" s="262">
        <f t="shared" si="35"/>
        <v>1</v>
      </c>
      <c r="T292" s="262">
        <f t="shared" si="35"/>
        <v>1</v>
      </c>
      <c r="U292" s="262">
        <f t="shared" si="35"/>
        <v>1</v>
      </c>
      <c r="V292" s="262">
        <f t="shared" si="38"/>
        <v>1</v>
      </c>
      <c r="W292" s="262">
        <f t="shared" si="39"/>
        <v>1</v>
      </c>
      <c r="X292" s="262">
        <f t="shared" si="39"/>
        <v>1</v>
      </c>
      <c r="Y292" s="262">
        <f t="shared" si="40"/>
        <v>1</v>
      </c>
      <c r="Z292" s="263" t="str">
        <f>ANATOMIE3!N292</f>
        <v>Juin</v>
      </c>
      <c r="AA292" s="263" t="str">
        <f>'PHYSIO-REP 3'!N292</f>
        <v>Juin</v>
      </c>
      <c r="AB292" s="263" t="str">
        <f>'ZOOTECHINE 3'!N292</f>
        <v>Juin</v>
      </c>
      <c r="AC292" s="263" t="str">
        <f>'PHARMACOLOGIE 3'!N292</f>
        <v>Juin</v>
      </c>
      <c r="AD292" s="263" t="str">
        <f>'MICROBIOLOGIE 3'!N292</f>
        <v>Juin</v>
      </c>
      <c r="AE292" s="263" t="str">
        <f>'PARASITOLOGIE 2'!N292</f>
        <v>Juin</v>
      </c>
      <c r="AF292" s="263" t="str">
        <f>'PHYSIO-PATH 3'!N292</f>
        <v>Juin</v>
      </c>
      <c r="AG292" s="263" t="str">
        <f>SEMIOLOGIE!N292</f>
        <v>Juin</v>
      </c>
      <c r="AH292" s="263" t="str">
        <f>'ANA-PATH 2'!N292</f>
        <v>Juin</v>
      </c>
      <c r="AI292" s="267"/>
    </row>
    <row r="293" spans="1:35" s="268" customFormat="1" ht="15.75">
      <c r="A293" s="265">
        <v>286</v>
      </c>
      <c r="B293" s="413" t="s">
        <v>380</v>
      </c>
      <c r="C293" s="413" t="s">
        <v>311</v>
      </c>
      <c r="D293" s="117">
        <f>ANATOMIE3!H293</f>
        <v>14.75</v>
      </c>
      <c r="E293" s="117">
        <f>'PHYSIO-REP 3'!H293</f>
        <v>8.25</v>
      </c>
      <c r="F293" s="117">
        <f>'ZOOTECHINE 3'!H293</f>
        <v>8.5</v>
      </c>
      <c r="G293" s="226">
        <f>'PHARMACOLOGIE 3'!H293</f>
        <v>5.5</v>
      </c>
      <c r="H293" s="226">
        <f>'MICROBIOLOGIE 3'!H293</f>
        <v>8.75</v>
      </c>
      <c r="I293" s="226">
        <f>'PARASITOLOGIE 2'!H293</f>
        <v>4</v>
      </c>
      <c r="J293" s="226">
        <f>'PHYSIO-PATH 3'!H293</f>
        <v>2.5</v>
      </c>
      <c r="K293" s="226">
        <f>SEMIOLOGIE!H293</f>
        <v>15.5</v>
      </c>
      <c r="L293" s="117">
        <f>'ANA-PATH 2'!H293</f>
        <v>7.666666666666667</v>
      </c>
      <c r="M293" s="124">
        <f t="shared" si="41"/>
        <v>75.416666666666671</v>
      </c>
      <c r="N293" s="117">
        <f t="shared" si="42"/>
        <v>3.0166666666666671</v>
      </c>
      <c r="O293" s="184" t="str">
        <f t="shared" si="36"/>
        <v>Ajournee</v>
      </c>
      <c r="P293" s="184" t="str">
        <f t="shared" si="37"/>
        <v>juin</v>
      </c>
      <c r="Q293" s="262">
        <f t="shared" si="35"/>
        <v>1</v>
      </c>
      <c r="R293" s="262">
        <f t="shared" si="35"/>
        <v>1</v>
      </c>
      <c r="S293" s="262">
        <f t="shared" si="35"/>
        <v>1</v>
      </c>
      <c r="T293" s="262">
        <f t="shared" si="35"/>
        <v>1</v>
      </c>
      <c r="U293" s="262">
        <f t="shared" si="35"/>
        <v>1</v>
      </c>
      <c r="V293" s="262">
        <f t="shared" si="38"/>
        <v>1</v>
      </c>
      <c r="W293" s="262">
        <f t="shared" si="39"/>
        <v>1</v>
      </c>
      <c r="X293" s="262">
        <f t="shared" si="39"/>
        <v>0</v>
      </c>
      <c r="Y293" s="262">
        <f t="shared" si="40"/>
        <v>1</v>
      </c>
      <c r="Z293" s="263" t="str">
        <f>ANATOMIE3!N293</f>
        <v>Juin</v>
      </c>
      <c r="AA293" s="263" t="str">
        <f>'PHYSIO-REP 3'!N293</f>
        <v>Juin</v>
      </c>
      <c r="AB293" s="263" t="str">
        <f>'ZOOTECHINE 3'!N293</f>
        <v>Juin</v>
      </c>
      <c r="AC293" s="263" t="str">
        <f>'PHARMACOLOGIE 3'!N293</f>
        <v>Juin</v>
      </c>
      <c r="AD293" s="263" t="str">
        <f>'MICROBIOLOGIE 3'!N293</f>
        <v>Juin</v>
      </c>
      <c r="AE293" s="263" t="str">
        <f>'PARASITOLOGIE 2'!N293</f>
        <v>Juin</v>
      </c>
      <c r="AF293" s="263" t="str">
        <f>'PHYSIO-PATH 3'!N293</f>
        <v>Juin</v>
      </c>
      <c r="AG293" s="263" t="str">
        <f>SEMIOLOGIE!N293</f>
        <v>Juin</v>
      </c>
      <c r="AH293" s="263" t="str">
        <f>'ANA-PATH 2'!N293</f>
        <v>Juin</v>
      </c>
      <c r="AI293" s="267"/>
    </row>
    <row r="294" spans="1:35" s="268" customFormat="1" ht="15.75">
      <c r="A294" s="265">
        <v>287</v>
      </c>
      <c r="B294" s="417" t="s">
        <v>381</v>
      </c>
      <c r="C294" s="417" t="s">
        <v>953</v>
      </c>
      <c r="D294" s="117">
        <f>ANATOMIE3!H294</f>
        <v>31.5</v>
      </c>
      <c r="E294" s="117">
        <f>'PHYSIO-REP 3'!H294</f>
        <v>7.5</v>
      </c>
      <c r="F294" s="117">
        <f>'ZOOTECHINE 3'!H294</f>
        <v>6</v>
      </c>
      <c r="G294" s="226">
        <f>'PHARMACOLOGIE 3'!H294</f>
        <v>30</v>
      </c>
      <c r="H294" s="226">
        <f>'MICROBIOLOGIE 3'!H294</f>
        <v>33.75</v>
      </c>
      <c r="I294" s="226">
        <f>'PARASITOLOGIE 2'!H294</f>
        <v>3.3333333333333335</v>
      </c>
      <c r="J294" s="226">
        <f>'PHYSIO-PATH 3'!H294</f>
        <v>2.5</v>
      </c>
      <c r="K294" s="226">
        <f>SEMIOLOGIE!H294</f>
        <v>30</v>
      </c>
      <c r="L294" s="117">
        <f>'ANA-PATH 2'!H294</f>
        <v>3.6666666666666665</v>
      </c>
      <c r="M294" s="124">
        <f t="shared" si="41"/>
        <v>148.24999999999997</v>
      </c>
      <c r="N294" s="117">
        <f t="shared" si="42"/>
        <v>5.9299999999999988</v>
      </c>
      <c r="O294" s="184" t="str">
        <f t="shared" si="36"/>
        <v>Ajournee</v>
      </c>
      <c r="P294" s="184" t="str">
        <f t="shared" si="37"/>
        <v>juin</v>
      </c>
      <c r="Q294" s="262">
        <f t="shared" si="35"/>
        <v>0</v>
      </c>
      <c r="R294" s="262">
        <f t="shared" si="35"/>
        <v>1</v>
      </c>
      <c r="S294" s="262">
        <f t="shared" si="35"/>
        <v>1</v>
      </c>
      <c r="T294" s="262">
        <f t="shared" si="35"/>
        <v>0</v>
      </c>
      <c r="U294" s="262">
        <f t="shared" si="35"/>
        <v>0</v>
      </c>
      <c r="V294" s="262">
        <f t="shared" si="38"/>
        <v>1</v>
      </c>
      <c r="W294" s="262">
        <f t="shared" si="39"/>
        <v>1</v>
      </c>
      <c r="X294" s="262">
        <f t="shared" si="39"/>
        <v>0</v>
      </c>
      <c r="Y294" s="262">
        <f t="shared" si="40"/>
        <v>1</v>
      </c>
      <c r="Z294" s="263" t="str">
        <f>ANATOMIE3!N294</f>
        <v>Juin</v>
      </c>
      <c r="AA294" s="263" t="str">
        <f>'PHYSIO-REP 3'!N294</f>
        <v>Juin</v>
      </c>
      <c r="AB294" s="263" t="str">
        <f>'ZOOTECHINE 3'!N294</f>
        <v>Juin</v>
      </c>
      <c r="AC294" s="263" t="str">
        <f>'PHARMACOLOGIE 3'!N294</f>
        <v>Juin</v>
      </c>
      <c r="AD294" s="263" t="str">
        <f>'MICROBIOLOGIE 3'!N294</f>
        <v>Juin</v>
      </c>
      <c r="AE294" s="263" t="str">
        <f>'PARASITOLOGIE 2'!N294</f>
        <v>Juin</v>
      </c>
      <c r="AF294" s="263" t="str">
        <f>'PHYSIO-PATH 3'!N294</f>
        <v>Juin</v>
      </c>
      <c r="AG294" s="263" t="str">
        <f>SEMIOLOGIE!N294</f>
        <v>Juin</v>
      </c>
      <c r="AH294" s="263" t="str">
        <f>'ANA-PATH 2'!N294</f>
        <v>Juin</v>
      </c>
      <c r="AI294" s="267"/>
    </row>
    <row r="295" spans="1:35" s="268" customFormat="1" ht="30">
      <c r="A295" s="265">
        <v>288</v>
      </c>
      <c r="B295" s="413" t="s">
        <v>954</v>
      </c>
      <c r="C295" s="413" t="s">
        <v>382</v>
      </c>
      <c r="D295" s="117">
        <f>ANATOMIE3!H295</f>
        <v>16.75</v>
      </c>
      <c r="E295" s="117">
        <f>'PHYSIO-REP 3'!H296</f>
        <v>8.25</v>
      </c>
      <c r="F295" s="117">
        <f>'ZOOTECHINE 3'!H296</f>
        <v>9</v>
      </c>
      <c r="G295" s="226">
        <f>'PHARMACOLOGIE 3'!H296</f>
        <v>8.25</v>
      </c>
      <c r="H295" s="226">
        <f>'MICROBIOLOGIE 3'!H296</f>
        <v>10</v>
      </c>
      <c r="I295" s="226">
        <f>'PARASITOLOGIE 2'!H296</f>
        <v>8</v>
      </c>
      <c r="J295" s="226">
        <f>'PHYSIO-PATH 3'!H296</f>
        <v>3.5</v>
      </c>
      <c r="K295" s="226">
        <f>SEMIOLOGIE!H296</f>
        <v>9.75</v>
      </c>
      <c r="L295" s="117">
        <f>'ANA-PATH 2'!H296</f>
        <v>4</v>
      </c>
      <c r="M295" s="124">
        <f t="shared" si="41"/>
        <v>77.5</v>
      </c>
      <c r="N295" s="117">
        <f t="shared" si="42"/>
        <v>3.1</v>
      </c>
      <c r="O295" s="184" t="str">
        <f t="shared" si="36"/>
        <v>Ajournee</v>
      </c>
      <c r="P295" s="184" t="str">
        <f t="shared" si="37"/>
        <v>juin</v>
      </c>
      <c r="Q295" s="262">
        <f t="shared" si="35"/>
        <v>0</v>
      </c>
      <c r="R295" s="262">
        <f t="shared" si="35"/>
        <v>1</v>
      </c>
      <c r="S295" s="262">
        <f t="shared" si="35"/>
        <v>1</v>
      </c>
      <c r="T295" s="262">
        <f t="shared" si="35"/>
        <v>1</v>
      </c>
      <c r="U295" s="262">
        <f t="shared" si="35"/>
        <v>1</v>
      </c>
      <c r="V295" s="262">
        <f t="shared" si="38"/>
        <v>1</v>
      </c>
      <c r="W295" s="262">
        <f t="shared" si="39"/>
        <v>1</v>
      </c>
      <c r="X295" s="262">
        <f t="shared" si="39"/>
        <v>1</v>
      </c>
      <c r="Y295" s="262">
        <f t="shared" si="40"/>
        <v>1</v>
      </c>
      <c r="Z295" s="263" t="str">
        <f>ANATOMIE3!N296</f>
        <v>Juin</v>
      </c>
      <c r="AA295" s="263" t="str">
        <f>'PHYSIO-REP 3'!N296</f>
        <v>Juin</v>
      </c>
      <c r="AB295" s="263" t="str">
        <f>'ZOOTECHINE 3'!N296</f>
        <v>Juin</v>
      </c>
      <c r="AC295" s="263" t="str">
        <f>'PHARMACOLOGIE 3'!N296</f>
        <v>Juin</v>
      </c>
      <c r="AD295" s="263" t="str">
        <f>'MICROBIOLOGIE 3'!N296</f>
        <v>Juin</v>
      </c>
      <c r="AE295" s="263" t="str">
        <f>'PARASITOLOGIE 2'!N296</f>
        <v>Juin</v>
      </c>
      <c r="AF295" s="263" t="str">
        <f>'PHYSIO-PATH 3'!N296</f>
        <v>Juin</v>
      </c>
      <c r="AG295" s="263" t="str">
        <f>SEMIOLOGIE!N296</f>
        <v>Juin</v>
      </c>
      <c r="AH295" s="263" t="str">
        <f>'ANA-PATH 2'!N296</f>
        <v>Juin</v>
      </c>
      <c r="AI295" s="267"/>
    </row>
    <row r="296" spans="1:35" s="268" customFormat="1" ht="15.75">
      <c r="A296" s="265">
        <v>289</v>
      </c>
      <c r="B296" s="425" t="s">
        <v>955</v>
      </c>
      <c r="C296" s="425" t="s">
        <v>83</v>
      </c>
      <c r="D296" s="117">
        <f>ANATOMIE3!H296</f>
        <v>9</v>
      </c>
      <c r="E296" s="117">
        <f>'PHYSIO-REP 3'!H295</f>
        <v>7.5</v>
      </c>
      <c r="F296" s="117">
        <f>'ZOOTECHINE 3'!H295</f>
        <v>7.5</v>
      </c>
      <c r="G296" s="226">
        <f>'PHARMACOLOGIE 3'!H295</f>
        <v>10</v>
      </c>
      <c r="H296" s="226">
        <f>'MICROBIOLOGIE 3'!H295</f>
        <v>9.5</v>
      </c>
      <c r="I296" s="226">
        <f>'PARASITOLOGIE 2'!H295</f>
        <v>5.333333333333333</v>
      </c>
      <c r="J296" s="226">
        <f>'PHYSIO-PATH 3'!H295</f>
        <v>11.5</v>
      </c>
      <c r="K296" s="226">
        <f>SEMIOLOGIE!H295</f>
        <v>9.5</v>
      </c>
      <c r="L296" s="117">
        <f>'ANA-PATH 2'!H295</f>
        <v>6.333333333333333</v>
      </c>
      <c r="M296" s="124">
        <f t="shared" si="41"/>
        <v>76.166666666666671</v>
      </c>
      <c r="N296" s="117">
        <f t="shared" si="42"/>
        <v>3.0466666666666669</v>
      </c>
      <c r="O296" s="184" t="str">
        <f t="shared" si="36"/>
        <v>Ajournee</v>
      </c>
      <c r="P296" s="184" t="str">
        <f t="shared" si="37"/>
        <v>juin</v>
      </c>
      <c r="Q296" s="262">
        <f t="shared" si="35"/>
        <v>1</v>
      </c>
      <c r="R296" s="262">
        <f t="shared" si="35"/>
        <v>1</v>
      </c>
      <c r="S296" s="262">
        <f t="shared" si="35"/>
        <v>1</v>
      </c>
      <c r="T296" s="262">
        <f t="shared" si="35"/>
        <v>1</v>
      </c>
      <c r="U296" s="262">
        <f t="shared" si="35"/>
        <v>1</v>
      </c>
      <c r="V296" s="262">
        <f t="shared" si="38"/>
        <v>1</v>
      </c>
      <c r="W296" s="262">
        <f t="shared" si="39"/>
        <v>1</v>
      </c>
      <c r="X296" s="262">
        <f t="shared" si="39"/>
        <v>1</v>
      </c>
      <c r="Y296" s="262">
        <f t="shared" si="40"/>
        <v>1</v>
      </c>
      <c r="Z296" s="263" t="str">
        <f>ANATOMIE3!N295</f>
        <v>Juin</v>
      </c>
      <c r="AA296" s="263" t="str">
        <f>'PHYSIO-REP 3'!N295</f>
        <v>Juin</v>
      </c>
      <c r="AB296" s="263" t="str">
        <f>'ZOOTECHINE 3'!N295</f>
        <v>Juin</v>
      </c>
      <c r="AC296" s="263" t="str">
        <f>'PHARMACOLOGIE 3'!N295</f>
        <v>Juin</v>
      </c>
      <c r="AD296" s="263" t="str">
        <f>'MICROBIOLOGIE 3'!N295</f>
        <v>Juin</v>
      </c>
      <c r="AE296" s="263" t="str">
        <f>'PARASITOLOGIE 2'!N295</f>
        <v>Juin</v>
      </c>
      <c r="AF296" s="263" t="str">
        <f>'PHYSIO-PATH 3'!N295</f>
        <v>Juin</v>
      </c>
      <c r="AG296" s="263" t="str">
        <f>SEMIOLOGIE!N295</f>
        <v>Juin</v>
      </c>
      <c r="AH296" s="263" t="str">
        <f>'ANA-PATH 2'!N295</f>
        <v>Juin</v>
      </c>
      <c r="AI296" s="267"/>
    </row>
    <row r="297" spans="1:35" s="268" customFormat="1" ht="15.75">
      <c r="A297" s="265">
        <v>290</v>
      </c>
      <c r="B297" s="442" t="s">
        <v>383</v>
      </c>
      <c r="C297" s="442" t="s">
        <v>316</v>
      </c>
      <c r="D297" s="117">
        <f>ANATOMIE3!H297</f>
        <v>11.25</v>
      </c>
      <c r="E297" s="117">
        <f>'PHYSIO-REP 3'!H297</f>
        <v>11.25</v>
      </c>
      <c r="F297" s="117">
        <f>'ZOOTECHINE 3'!H297</f>
        <v>8.5</v>
      </c>
      <c r="G297" s="226">
        <f>'PHARMACOLOGIE 3'!H297</f>
        <v>10</v>
      </c>
      <c r="H297" s="226">
        <f>'MICROBIOLOGIE 3'!H297</f>
        <v>9.25</v>
      </c>
      <c r="I297" s="226">
        <f>'PARASITOLOGIE 2'!H297</f>
        <v>5.333333333333333</v>
      </c>
      <c r="J297" s="226">
        <f>'PHYSIO-PATH 3'!H297</f>
        <v>3.5</v>
      </c>
      <c r="K297" s="226">
        <f>SEMIOLOGIE!H297</f>
        <v>11.5</v>
      </c>
      <c r="L297" s="117">
        <f>'ANA-PATH 2'!H297</f>
        <v>7.333333333333333</v>
      </c>
      <c r="M297" s="124">
        <f t="shared" si="41"/>
        <v>77.916666666666671</v>
      </c>
      <c r="N297" s="117">
        <f t="shared" si="42"/>
        <v>3.1166666666666667</v>
      </c>
      <c r="O297" s="184" t="str">
        <f t="shared" si="36"/>
        <v>Ajournee</v>
      </c>
      <c r="P297" s="184" t="str">
        <f t="shared" si="37"/>
        <v>juin</v>
      </c>
      <c r="Q297" s="262">
        <f t="shared" si="35"/>
        <v>1</v>
      </c>
      <c r="R297" s="262">
        <f t="shared" si="35"/>
        <v>1</v>
      </c>
      <c r="S297" s="262">
        <f t="shared" si="35"/>
        <v>1</v>
      </c>
      <c r="T297" s="262">
        <f t="shared" si="35"/>
        <v>1</v>
      </c>
      <c r="U297" s="262">
        <f t="shared" si="35"/>
        <v>1</v>
      </c>
      <c r="V297" s="262">
        <f t="shared" si="38"/>
        <v>1</v>
      </c>
      <c r="W297" s="262">
        <f t="shared" si="39"/>
        <v>1</v>
      </c>
      <c r="X297" s="262">
        <f t="shared" si="39"/>
        <v>1</v>
      </c>
      <c r="Y297" s="262">
        <f t="shared" si="40"/>
        <v>1</v>
      </c>
      <c r="Z297" s="263" t="str">
        <f>ANATOMIE3!N297</f>
        <v>Juin</v>
      </c>
      <c r="AA297" s="263" t="str">
        <f>'PHYSIO-REP 3'!N297</f>
        <v>Juin</v>
      </c>
      <c r="AB297" s="263" t="str">
        <f>'ZOOTECHINE 3'!N297</f>
        <v>Juin</v>
      </c>
      <c r="AC297" s="263" t="str">
        <f>'PHARMACOLOGIE 3'!N297</f>
        <v>Juin</v>
      </c>
      <c r="AD297" s="263" t="str">
        <f>'MICROBIOLOGIE 3'!N297</f>
        <v>Juin</v>
      </c>
      <c r="AE297" s="263" t="str">
        <f>'PARASITOLOGIE 2'!N297</f>
        <v>Juin</v>
      </c>
      <c r="AF297" s="263" t="str">
        <f>'PHYSIO-PATH 3'!N297</f>
        <v>Juin</v>
      </c>
      <c r="AG297" s="263" t="str">
        <f>SEMIOLOGIE!N297</f>
        <v>Juin</v>
      </c>
      <c r="AH297" s="263" t="str">
        <f>'ANA-PATH 2'!N297</f>
        <v>Juin</v>
      </c>
      <c r="AI297" s="267"/>
    </row>
    <row r="298" spans="1:35" s="268" customFormat="1" ht="15.75">
      <c r="A298" s="265">
        <v>291</v>
      </c>
      <c r="B298" s="413" t="s">
        <v>384</v>
      </c>
      <c r="C298" s="413" t="s">
        <v>67</v>
      </c>
      <c r="D298" s="117">
        <f>ANATOMIE3!H298</f>
        <v>17.25</v>
      </c>
      <c r="E298" s="117">
        <f>'PHYSIO-REP 3'!H298</f>
        <v>8.25</v>
      </c>
      <c r="F298" s="117">
        <f>'ZOOTECHINE 3'!H298</f>
        <v>14</v>
      </c>
      <c r="G298" s="226">
        <f>'PHARMACOLOGIE 3'!H298</f>
        <v>13</v>
      </c>
      <c r="H298" s="226">
        <f>'MICROBIOLOGIE 3'!H298</f>
        <v>10</v>
      </c>
      <c r="I298" s="226">
        <f>'PARASITOLOGIE 2'!H298</f>
        <v>6.666666666666667</v>
      </c>
      <c r="J298" s="226">
        <f>'PHYSIO-PATH 3'!H298</f>
        <v>10.5</v>
      </c>
      <c r="K298" s="226">
        <f>SEMIOLOGIE!H298</f>
        <v>14</v>
      </c>
      <c r="L298" s="117">
        <f>'ANA-PATH 2'!H298</f>
        <v>9</v>
      </c>
      <c r="M298" s="124">
        <f t="shared" si="41"/>
        <v>102.66666666666667</v>
      </c>
      <c r="N298" s="117">
        <f t="shared" si="42"/>
        <v>4.1066666666666665</v>
      </c>
      <c r="O298" s="184" t="str">
        <f t="shared" si="36"/>
        <v>Ajournee</v>
      </c>
      <c r="P298" s="184" t="str">
        <f t="shared" si="37"/>
        <v>juin</v>
      </c>
      <c r="Q298" s="262">
        <f t="shared" si="35"/>
        <v>0</v>
      </c>
      <c r="R298" s="262">
        <f t="shared" si="35"/>
        <v>1</v>
      </c>
      <c r="S298" s="262">
        <f t="shared" si="35"/>
        <v>1</v>
      </c>
      <c r="T298" s="262">
        <f t="shared" si="35"/>
        <v>1</v>
      </c>
      <c r="U298" s="262">
        <f t="shared" si="35"/>
        <v>1</v>
      </c>
      <c r="V298" s="262">
        <f t="shared" si="38"/>
        <v>1</v>
      </c>
      <c r="W298" s="262">
        <f t="shared" si="39"/>
        <v>1</v>
      </c>
      <c r="X298" s="262">
        <f t="shared" si="39"/>
        <v>1</v>
      </c>
      <c r="Y298" s="262">
        <f t="shared" si="40"/>
        <v>1</v>
      </c>
      <c r="Z298" s="263" t="str">
        <f>ANATOMIE3!N298</f>
        <v>Juin</v>
      </c>
      <c r="AA298" s="263" t="str">
        <f>'PHYSIO-REP 3'!N298</f>
        <v>Juin</v>
      </c>
      <c r="AB298" s="263" t="str">
        <f>'ZOOTECHINE 3'!N298</f>
        <v>Juin</v>
      </c>
      <c r="AC298" s="263" t="str">
        <f>'PHARMACOLOGIE 3'!N298</f>
        <v>Juin</v>
      </c>
      <c r="AD298" s="263" t="str">
        <f>'MICROBIOLOGIE 3'!N298</f>
        <v>Juin</v>
      </c>
      <c r="AE298" s="263" t="str">
        <f>'PARASITOLOGIE 2'!N298</f>
        <v>Juin</v>
      </c>
      <c r="AF298" s="263" t="str">
        <f>'PHYSIO-PATH 3'!N298</f>
        <v>Juin</v>
      </c>
      <c r="AG298" s="263" t="str">
        <f>SEMIOLOGIE!N298</f>
        <v>Juin</v>
      </c>
      <c r="AH298" s="263" t="str">
        <f>'ANA-PATH 2'!N298</f>
        <v>Juin</v>
      </c>
      <c r="AI298" s="267"/>
    </row>
    <row r="299" spans="1:35" s="268" customFormat="1" ht="15.75">
      <c r="A299" s="265">
        <v>292</v>
      </c>
      <c r="B299" s="413" t="s">
        <v>385</v>
      </c>
      <c r="C299" s="413" t="s">
        <v>61</v>
      </c>
      <c r="D299" s="117">
        <f>ANATOMIE3!H299</f>
        <v>12.5</v>
      </c>
      <c r="E299" s="117">
        <f>'PHYSIO-REP 3'!H299</f>
        <v>9.75</v>
      </c>
      <c r="F299" s="117">
        <f>'ZOOTECHINE 3'!H299</f>
        <v>10.5</v>
      </c>
      <c r="G299" s="226">
        <f>'PHARMACOLOGIE 3'!H299</f>
        <v>11.5</v>
      </c>
      <c r="H299" s="226">
        <f>'MICROBIOLOGIE 3'!H299</f>
        <v>8.75</v>
      </c>
      <c r="I299" s="226">
        <f>'PARASITOLOGIE 2'!H299</f>
        <v>3.3333333333333335</v>
      </c>
      <c r="J299" s="226">
        <f>'PHYSIO-PATH 3'!H299</f>
        <v>6</v>
      </c>
      <c r="K299" s="226">
        <f>SEMIOLOGIE!H299</f>
        <v>11</v>
      </c>
      <c r="L299" s="117">
        <f>'ANA-PATH 2'!H299</f>
        <v>6.666666666666667</v>
      </c>
      <c r="M299" s="124">
        <f t="shared" si="41"/>
        <v>80.000000000000014</v>
      </c>
      <c r="N299" s="117">
        <f t="shared" si="42"/>
        <v>3.2000000000000006</v>
      </c>
      <c r="O299" s="184" t="str">
        <f t="shared" si="36"/>
        <v>Ajournee</v>
      </c>
      <c r="P299" s="184" t="str">
        <f t="shared" si="37"/>
        <v>juin</v>
      </c>
      <c r="Q299" s="262">
        <f t="shared" si="35"/>
        <v>1</v>
      </c>
      <c r="R299" s="262">
        <f t="shared" si="35"/>
        <v>1</v>
      </c>
      <c r="S299" s="262">
        <f t="shared" si="35"/>
        <v>1</v>
      </c>
      <c r="T299" s="262">
        <f t="shared" si="35"/>
        <v>1</v>
      </c>
      <c r="U299" s="262">
        <f t="shared" si="35"/>
        <v>1</v>
      </c>
      <c r="V299" s="262">
        <f t="shared" si="38"/>
        <v>1</v>
      </c>
      <c r="W299" s="262">
        <f t="shared" si="39"/>
        <v>1</v>
      </c>
      <c r="X299" s="262">
        <f t="shared" si="39"/>
        <v>1</v>
      </c>
      <c r="Y299" s="262">
        <f t="shared" si="40"/>
        <v>1</v>
      </c>
      <c r="Z299" s="263" t="str">
        <f>ANATOMIE3!N299</f>
        <v>Juin</v>
      </c>
      <c r="AA299" s="263" t="str">
        <f>'PHYSIO-REP 3'!N299</f>
        <v>Juin</v>
      </c>
      <c r="AB299" s="263" t="str">
        <f>'ZOOTECHINE 3'!N299</f>
        <v>Juin</v>
      </c>
      <c r="AC299" s="263" t="str">
        <f>'PHARMACOLOGIE 3'!N299</f>
        <v>Juin</v>
      </c>
      <c r="AD299" s="263" t="str">
        <f>'MICROBIOLOGIE 3'!N299</f>
        <v>Juin</v>
      </c>
      <c r="AE299" s="263" t="str">
        <f>'PARASITOLOGIE 2'!N299</f>
        <v>Juin</v>
      </c>
      <c r="AF299" s="263" t="str">
        <f>'PHYSIO-PATH 3'!N299</f>
        <v>Juin</v>
      </c>
      <c r="AG299" s="263" t="str">
        <f>SEMIOLOGIE!N299</f>
        <v>Juin</v>
      </c>
      <c r="AH299" s="263" t="str">
        <f>'ANA-PATH 2'!N299</f>
        <v>Juin</v>
      </c>
      <c r="AI299" s="267"/>
    </row>
    <row r="300" spans="1:35" s="268" customFormat="1" ht="15.75">
      <c r="A300" s="265">
        <v>293</v>
      </c>
      <c r="B300" s="419" t="s">
        <v>956</v>
      </c>
      <c r="C300" s="419" t="s">
        <v>286</v>
      </c>
      <c r="D300" s="117">
        <f>ANATOMIE3!H300</f>
        <v>8.5</v>
      </c>
      <c r="E300" s="117">
        <f>'PHYSIO-REP 3'!H300</f>
        <v>10.5</v>
      </c>
      <c r="F300" s="117">
        <f>'ZOOTECHINE 3'!H300</f>
        <v>7</v>
      </c>
      <c r="G300" s="226">
        <f>'PHARMACOLOGIE 3'!H300</f>
        <v>5.25</v>
      </c>
      <c r="H300" s="226">
        <f>'MICROBIOLOGIE 3'!H300</f>
        <v>7.5</v>
      </c>
      <c r="I300" s="226">
        <f>'PARASITOLOGIE 2'!H300</f>
        <v>8.6666666666666661</v>
      </c>
      <c r="J300" s="226">
        <f>'PHYSIO-PATH 3'!H300</f>
        <v>12</v>
      </c>
      <c r="K300" s="226">
        <f>SEMIOLOGIE!H300</f>
        <v>15.75</v>
      </c>
      <c r="L300" s="117">
        <f>'ANA-PATH 2'!H300</f>
        <v>6.333333333333333</v>
      </c>
      <c r="M300" s="124">
        <f t="shared" si="41"/>
        <v>81.499999999999986</v>
      </c>
      <c r="N300" s="117">
        <f t="shared" si="42"/>
        <v>3.2599999999999993</v>
      </c>
      <c r="O300" s="184" t="str">
        <f t="shared" si="36"/>
        <v>Ajournee</v>
      </c>
      <c r="P300" s="184" t="str">
        <f t="shared" si="37"/>
        <v>juin</v>
      </c>
      <c r="Q300" s="262">
        <f t="shared" si="35"/>
        <v>1</v>
      </c>
      <c r="R300" s="262">
        <f t="shared" si="35"/>
        <v>1</v>
      </c>
      <c r="S300" s="262">
        <f t="shared" si="35"/>
        <v>1</v>
      </c>
      <c r="T300" s="262">
        <f t="shared" si="35"/>
        <v>1</v>
      </c>
      <c r="U300" s="262">
        <f t="shared" si="35"/>
        <v>1</v>
      </c>
      <c r="V300" s="262">
        <f t="shared" si="38"/>
        <v>1</v>
      </c>
      <c r="W300" s="262">
        <f t="shared" si="39"/>
        <v>1</v>
      </c>
      <c r="X300" s="262">
        <f t="shared" si="39"/>
        <v>0</v>
      </c>
      <c r="Y300" s="262">
        <f t="shared" si="40"/>
        <v>1</v>
      </c>
      <c r="Z300" s="263" t="str">
        <f>ANATOMIE3!N300</f>
        <v>Juin</v>
      </c>
      <c r="AA300" s="263" t="str">
        <f>'PHYSIO-REP 3'!N300</f>
        <v>Juin</v>
      </c>
      <c r="AB300" s="263" t="str">
        <f>'ZOOTECHINE 3'!N300</f>
        <v>Juin</v>
      </c>
      <c r="AC300" s="263" t="str">
        <f>'PHARMACOLOGIE 3'!N300</f>
        <v>Juin</v>
      </c>
      <c r="AD300" s="263" t="str">
        <f>'MICROBIOLOGIE 3'!N300</f>
        <v>Juin</v>
      </c>
      <c r="AE300" s="263" t="str">
        <f>'PARASITOLOGIE 2'!N300</f>
        <v>Juin</v>
      </c>
      <c r="AF300" s="263" t="str">
        <f>'PHYSIO-PATH 3'!N300</f>
        <v>Juin</v>
      </c>
      <c r="AG300" s="263" t="str">
        <f>SEMIOLOGIE!N300</f>
        <v>Juin</v>
      </c>
      <c r="AH300" s="263" t="str">
        <f>'ANA-PATH 2'!N300</f>
        <v>Juin</v>
      </c>
      <c r="AI300" s="267"/>
    </row>
    <row r="301" spans="1:35" s="268" customFormat="1" ht="15.75">
      <c r="A301" s="265">
        <v>294</v>
      </c>
      <c r="B301" s="413" t="s">
        <v>386</v>
      </c>
      <c r="C301" s="413" t="s">
        <v>387</v>
      </c>
      <c r="D301" s="117">
        <f>ANATOMIE3!H301</f>
        <v>14.75</v>
      </c>
      <c r="E301" s="117">
        <f>'PHYSIO-REP 3'!H301</f>
        <v>10.25</v>
      </c>
      <c r="F301" s="117">
        <f>'ZOOTECHINE 3'!H301</f>
        <v>7.25</v>
      </c>
      <c r="G301" s="226">
        <f>'PHARMACOLOGIE 3'!H301</f>
        <v>14</v>
      </c>
      <c r="H301" s="226">
        <f>'MICROBIOLOGIE 3'!H301</f>
        <v>9.5</v>
      </c>
      <c r="I301" s="226">
        <f>'PARASITOLOGIE 2'!H301</f>
        <v>4</v>
      </c>
      <c r="J301" s="226">
        <f>'PHYSIO-PATH 3'!H301</f>
        <v>3.5</v>
      </c>
      <c r="K301" s="226">
        <f>SEMIOLOGIE!H301</f>
        <v>16.25</v>
      </c>
      <c r="L301" s="117">
        <f>'ANA-PATH 2'!H301</f>
        <v>7.333333333333333</v>
      </c>
      <c r="M301" s="124">
        <f t="shared" si="41"/>
        <v>86.833333333333329</v>
      </c>
      <c r="N301" s="117">
        <f t="shared" si="42"/>
        <v>3.4733333333333332</v>
      </c>
      <c r="O301" s="184" t="str">
        <f t="shared" si="36"/>
        <v>Ajournee</v>
      </c>
      <c r="P301" s="184" t="str">
        <f t="shared" si="37"/>
        <v>juin</v>
      </c>
      <c r="Q301" s="262">
        <f t="shared" si="35"/>
        <v>1</v>
      </c>
      <c r="R301" s="262">
        <f t="shared" si="35"/>
        <v>1</v>
      </c>
      <c r="S301" s="262">
        <f t="shared" si="35"/>
        <v>1</v>
      </c>
      <c r="T301" s="262">
        <f t="shared" si="35"/>
        <v>1</v>
      </c>
      <c r="U301" s="262">
        <f t="shared" si="35"/>
        <v>1</v>
      </c>
      <c r="V301" s="262">
        <f t="shared" si="38"/>
        <v>1</v>
      </c>
      <c r="W301" s="262">
        <f t="shared" si="39"/>
        <v>1</v>
      </c>
      <c r="X301" s="262">
        <f t="shared" si="39"/>
        <v>0</v>
      </c>
      <c r="Y301" s="262">
        <f t="shared" si="40"/>
        <v>1</v>
      </c>
      <c r="Z301" s="263" t="str">
        <f>ANATOMIE3!N301</f>
        <v>Juin</v>
      </c>
      <c r="AA301" s="263" t="str">
        <f>'PHYSIO-REP 3'!N301</f>
        <v>Juin</v>
      </c>
      <c r="AB301" s="263" t="str">
        <f>'ZOOTECHINE 3'!N301</f>
        <v>Juin</v>
      </c>
      <c r="AC301" s="263" t="str">
        <f>'PHARMACOLOGIE 3'!N301</f>
        <v>Juin</v>
      </c>
      <c r="AD301" s="263" t="str">
        <f>'MICROBIOLOGIE 3'!N301</f>
        <v>Juin</v>
      </c>
      <c r="AE301" s="263" t="str">
        <f>'PARASITOLOGIE 2'!N301</f>
        <v>Juin</v>
      </c>
      <c r="AF301" s="263" t="str">
        <f>'PHYSIO-PATH 3'!N301</f>
        <v>Juin</v>
      </c>
      <c r="AG301" s="263" t="str">
        <f>SEMIOLOGIE!N301</f>
        <v>Juin</v>
      </c>
      <c r="AH301" s="263" t="str">
        <f>'ANA-PATH 2'!N301</f>
        <v>Juin</v>
      </c>
      <c r="AI301" s="267"/>
    </row>
    <row r="302" spans="1:35" s="268" customFormat="1" ht="15.75">
      <c r="A302" s="265">
        <v>295</v>
      </c>
      <c r="B302" s="413" t="s">
        <v>957</v>
      </c>
      <c r="C302" s="413" t="s">
        <v>241</v>
      </c>
      <c r="D302" s="117">
        <f>ANATOMIE3!H302</f>
        <v>2</v>
      </c>
      <c r="E302" s="117">
        <f>'PHYSIO-REP 3'!H302</f>
        <v>6.75</v>
      </c>
      <c r="F302" s="117">
        <f>'ZOOTECHINE 3'!H302</f>
        <v>1</v>
      </c>
      <c r="G302" s="226">
        <f>'PHARMACOLOGIE 3'!H302</f>
        <v>3.5</v>
      </c>
      <c r="H302" s="226">
        <f>'MICROBIOLOGIE 3'!H302</f>
        <v>5.75</v>
      </c>
      <c r="I302" s="226">
        <f>'PARASITOLOGIE 2'!H302</f>
        <v>1.3333333333333333</v>
      </c>
      <c r="J302" s="226">
        <f>'PHYSIO-PATH 3'!H302</f>
        <v>1.5</v>
      </c>
      <c r="K302" s="226">
        <f>SEMIOLOGIE!H302</f>
        <v>3.5</v>
      </c>
      <c r="L302" s="117">
        <f>'ANA-PATH 2'!H302</f>
        <v>2</v>
      </c>
      <c r="M302" s="124">
        <f t="shared" si="41"/>
        <v>27.333333333333332</v>
      </c>
      <c r="N302" s="117">
        <f t="shared" si="42"/>
        <v>1.0933333333333333</v>
      </c>
      <c r="O302" s="184" t="str">
        <f t="shared" si="36"/>
        <v>Ajournee</v>
      </c>
      <c r="P302" s="184" t="str">
        <f t="shared" si="37"/>
        <v>juin</v>
      </c>
      <c r="Q302" s="262">
        <f t="shared" si="35"/>
        <v>1</v>
      </c>
      <c r="R302" s="262">
        <f t="shared" si="35"/>
        <v>1</v>
      </c>
      <c r="S302" s="262">
        <f t="shared" si="35"/>
        <v>1</v>
      </c>
      <c r="T302" s="262">
        <f t="shared" si="35"/>
        <v>1</v>
      </c>
      <c r="U302" s="262">
        <f t="shared" si="35"/>
        <v>1</v>
      </c>
      <c r="V302" s="262">
        <f t="shared" si="38"/>
        <v>1</v>
      </c>
      <c r="W302" s="262">
        <f t="shared" si="39"/>
        <v>1</v>
      </c>
      <c r="X302" s="262">
        <f t="shared" si="39"/>
        <v>1</v>
      </c>
      <c r="Y302" s="262">
        <f t="shared" si="40"/>
        <v>1</v>
      </c>
      <c r="Z302" s="263" t="str">
        <f>ANATOMIE3!N302</f>
        <v>Juin</v>
      </c>
      <c r="AA302" s="263" t="str">
        <f>'PHYSIO-REP 3'!N302</f>
        <v>Juin</v>
      </c>
      <c r="AB302" s="263" t="str">
        <f>'ZOOTECHINE 3'!N302</f>
        <v>Juin</v>
      </c>
      <c r="AC302" s="263" t="str">
        <f>'PHARMACOLOGIE 3'!N302</f>
        <v>Juin</v>
      </c>
      <c r="AD302" s="263" t="str">
        <f>'MICROBIOLOGIE 3'!N302</f>
        <v>Juin</v>
      </c>
      <c r="AE302" s="263" t="str">
        <f>'PARASITOLOGIE 2'!N302</f>
        <v>Juin</v>
      </c>
      <c r="AF302" s="263" t="str">
        <f>'PHYSIO-PATH 3'!N302</f>
        <v>Juin</v>
      </c>
      <c r="AG302" s="263" t="str">
        <f>SEMIOLOGIE!N302</f>
        <v>Juin</v>
      </c>
      <c r="AH302" s="263" t="str">
        <f>'ANA-PATH 2'!N302</f>
        <v>Juin</v>
      </c>
      <c r="AI302" s="267"/>
    </row>
    <row r="303" spans="1:35" s="268" customFormat="1" ht="15.75">
      <c r="A303" s="265">
        <v>296</v>
      </c>
      <c r="B303" s="419" t="s">
        <v>958</v>
      </c>
      <c r="C303" s="419" t="s">
        <v>959</v>
      </c>
      <c r="D303" s="117">
        <f>ANATOMIE3!H303</f>
        <v>13</v>
      </c>
      <c r="E303" s="117">
        <f>'PHYSIO-REP 3'!H303</f>
        <v>5.25</v>
      </c>
      <c r="F303" s="117">
        <f>'ZOOTECHINE 3'!H303</f>
        <v>9</v>
      </c>
      <c r="G303" s="226">
        <f>'PHARMACOLOGIE 3'!H303</f>
        <v>6</v>
      </c>
      <c r="H303" s="226">
        <f>'MICROBIOLOGIE 3'!H303</f>
        <v>10.25</v>
      </c>
      <c r="I303" s="226">
        <f>'PARASITOLOGIE 2'!H303</f>
        <v>6.666666666666667</v>
      </c>
      <c r="J303" s="226">
        <f>'PHYSIO-PATH 3'!H303</f>
        <v>6</v>
      </c>
      <c r="K303" s="226">
        <f>SEMIOLOGIE!H303</f>
        <v>10.25</v>
      </c>
      <c r="L303" s="117">
        <f>'ANA-PATH 2'!H303</f>
        <v>3.6666666666666665</v>
      </c>
      <c r="M303" s="124">
        <f t="shared" si="41"/>
        <v>70.083333333333329</v>
      </c>
      <c r="N303" s="117">
        <f t="shared" si="42"/>
        <v>2.8033333333333332</v>
      </c>
      <c r="O303" s="184" t="str">
        <f t="shared" si="36"/>
        <v>Ajournee</v>
      </c>
      <c r="P303" s="184" t="str">
        <f t="shared" si="37"/>
        <v>juin</v>
      </c>
      <c r="Q303" s="262">
        <f t="shared" si="35"/>
        <v>1</v>
      </c>
      <c r="R303" s="262">
        <f t="shared" si="35"/>
        <v>1</v>
      </c>
      <c r="S303" s="262">
        <f t="shared" si="35"/>
        <v>1</v>
      </c>
      <c r="T303" s="262">
        <f t="shared" si="35"/>
        <v>1</v>
      </c>
      <c r="U303" s="262">
        <f t="shared" si="35"/>
        <v>1</v>
      </c>
      <c r="V303" s="262">
        <f t="shared" si="38"/>
        <v>1</v>
      </c>
      <c r="W303" s="262">
        <f t="shared" si="39"/>
        <v>1</v>
      </c>
      <c r="X303" s="262">
        <f t="shared" si="39"/>
        <v>1</v>
      </c>
      <c r="Y303" s="262">
        <f t="shared" si="40"/>
        <v>1</v>
      </c>
      <c r="Z303" s="263" t="str">
        <f>ANATOMIE3!N303</f>
        <v>Juin</v>
      </c>
      <c r="AA303" s="263" t="str">
        <f>'PHYSIO-REP 3'!N303</f>
        <v>Juin</v>
      </c>
      <c r="AB303" s="263" t="str">
        <f>'ZOOTECHINE 3'!N303</f>
        <v>Juin</v>
      </c>
      <c r="AC303" s="263" t="str">
        <f>'PHARMACOLOGIE 3'!N303</f>
        <v>Juin</v>
      </c>
      <c r="AD303" s="263" t="str">
        <f>'MICROBIOLOGIE 3'!N303</f>
        <v>Juin</v>
      </c>
      <c r="AE303" s="263" t="str">
        <f>'PARASITOLOGIE 2'!N303</f>
        <v>Juin</v>
      </c>
      <c r="AF303" s="263" t="str">
        <f>'PHYSIO-PATH 3'!N303</f>
        <v>Juin</v>
      </c>
      <c r="AG303" s="263" t="str">
        <f>SEMIOLOGIE!N303</f>
        <v>Juin</v>
      </c>
      <c r="AH303" s="263" t="str">
        <f>'ANA-PATH 2'!N303</f>
        <v>Juin</v>
      </c>
      <c r="AI303" s="267"/>
    </row>
    <row r="304" spans="1:35" s="268" customFormat="1" ht="15.75">
      <c r="A304" s="265">
        <v>297</v>
      </c>
      <c r="B304" s="413" t="s">
        <v>388</v>
      </c>
      <c r="C304" s="413" t="s">
        <v>960</v>
      </c>
      <c r="D304" s="117">
        <f>ANATOMIE3!H304</f>
        <v>12</v>
      </c>
      <c r="E304" s="117">
        <f>'PHYSIO-REP 3'!H304</f>
        <v>9.5</v>
      </c>
      <c r="F304" s="117">
        <f>'ZOOTECHINE 3'!H304</f>
        <v>6.5</v>
      </c>
      <c r="G304" s="226">
        <f>'PHARMACOLOGIE 3'!H304</f>
        <v>10</v>
      </c>
      <c r="H304" s="226">
        <f>'MICROBIOLOGIE 3'!H304</f>
        <v>10.25</v>
      </c>
      <c r="I304" s="226">
        <f>'PARASITOLOGIE 2'!H304</f>
        <v>8.6666666666666661</v>
      </c>
      <c r="J304" s="226">
        <f>'PHYSIO-PATH 3'!H304</f>
        <v>6</v>
      </c>
      <c r="K304" s="226">
        <f>SEMIOLOGIE!H304</f>
        <v>16.5</v>
      </c>
      <c r="L304" s="117">
        <f>'ANA-PATH 2'!H304</f>
        <v>7.333333333333333</v>
      </c>
      <c r="M304" s="124">
        <f t="shared" si="41"/>
        <v>86.749999999999986</v>
      </c>
      <c r="N304" s="117">
        <f t="shared" si="42"/>
        <v>3.4699999999999993</v>
      </c>
      <c r="O304" s="184" t="str">
        <f t="shared" si="36"/>
        <v>Ajournee</v>
      </c>
      <c r="P304" s="184" t="str">
        <f t="shared" si="37"/>
        <v>juin</v>
      </c>
      <c r="Q304" s="262">
        <f t="shared" si="35"/>
        <v>1</v>
      </c>
      <c r="R304" s="262">
        <f t="shared" si="35"/>
        <v>1</v>
      </c>
      <c r="S304" s="262">
        <f t="shared" si="35"/>
        <v>1</v>
      </c>
      <c r="T304" s="262">
        <f t="shared" si="35"/>
        <v>1</v>
      </c>
      <c r="U304" s="262">
        <f t="shared" si="35"/>
        <v>1</v>
      </c>
      <c r="V304" s="262">
        <f t="shared" si="38"/>
        <v>1</v>
      </c>
      <c r="W304" s="262">
        <f t="shared" si="39"/>
        <v>1</v>
      </c>
      <c r="X304" s="262">
        <f t="shared" si="39"/>
        <v>0</v>
      </c>
      <c r="Y304" s="262">
        <f t="shared" si="40"/>
        <v>1</v>
      </c>
      <c r="Z304" s="263" t="str">
        <f>ANATOMIE3!N304</f>
        <v>Juin</v>
      </c>
      <c r="AA304" s="263" t="str">
        <f>'PHYSIO-REP 3'!N304</f>
        <v>Juin</v>
      </c>
      <c r="AB304" s="263" t="str">
        <f>'ZOOTECHINE 3'!N304</f>
        <v>Juin</v>
      </c>
      <c r="AC304" s="263" t="str">
        <f>'PHARMACOLOGIE 3'!N304</f>
        <v>Juin</v>
      </c>
      <c r="AD304" s="263" t="str">
        <f>'MICROBIOLOGIE 3'!N304</f>
        <v>Juin</v>
      </c>
      <c r="AE304" s="263" t="str">
        <f>'PARASITOLOGIE 2'!N304</f>
        <v>Juin</v>
      </c>
      <c r="AF304" s="263" t="str">
        <f>'PHYSIO-PATH 3'!N304</f>
        <v>Juin</v>
      </c>
      <c r="AG304" s="263" t="str">
        <f>SEMIOLOGIE!N304</f>
        <v>Juin</v>
      </c>
      <c r="AH304" s="263" t="str">
        <f>'ANA-PATH 2'!N304</f>
        <v>Juin</v>
      </c>
      <c r="AI304" s="267"/>
    </row>
    <row r="305" spans="1:35" s="268" customFormat="1" ht="15.75">
      <c r="A305" s="265">
        <v>298</v>
      </c>
      <c r="B305" s="413" t="s">
        <v>389</v>
      </c>
      <c r="C305" s="413" t="s">
        <v>390</v>
      </c>
      <c r="D305" s="117">
        <f>ANATOMIE3!H305</f>
        <v>5</v>
      </c>
      <c r="E305" s="117">
        <f>'PHYSIO-REP 3'!H305</f>
        <v>6</v>
      </c>
      <c r="F305" s="117">
        <f>'ZOOTECHINE 3'!H305</f>
        <v>6</v>
      </c>
      <c r="G305" s="226">
        <f>'PHARMACOLOGIE 3'!H305</f>
        <v>3.5</v>
      </c>
      <c r="H305" s="226">
        <f>'MICROBIOLOGIE 3'!H305</f>
        <v>8</v>
      </c>
      <c r="I305" s="226">
        <f>'PARASITOLOGIE 2'!H305</f>
        <v>4</v>
      </c>
      <c r="J305" s="226">
        <f>'PHYSIO-PATH 3'!H305</f>
        <v>2.5</v>
      </c>
      <c r="K305" s="226">
        <f>SEMIOLOGIE!H305</f>
        <v>10.75</v>
      </c>
      <c r="L305" s="117">
        <f>'ANA-PATH 2'!H305</f>
        <v>3</v>
      </c>
      <c r="M305" s="124">
        <f t="shared" si="41"/>
        <v>48.75</v>
      </c>
      <c r="N305" s="117">
        <f t="shared" si="42"/>
        <v>1.95</v>
      </c>
      <c r="O305" s="184" t="str">
        <f t="shared" si="36"/>
        <v>Ajournee</v>
      </c>
      <c r="P305" s="184" t="str">
        <f t="shared" si="37"/>
        <v>juin</v>
      </c>
      <c r="Q305" s="262">
        <f t="shared" si="35"/>
        <v>1</v>
      </c>
      <c r="R305" s="262">
        <f t="shared" si="35"/>
        <v>1</v>
      </c>
      <c r="S305" s="262">
        <f t="shared" si="35"/>
        <v>1</v>
      </c>
      <c r="T305" s="262">
        <f t="shared" si="35"/>
        <v>1</v>
      </c>
      <c r="U305" s="262">
        <f t="shared" si="35"/>
        <v>1</v>
      </c>
      <c r="V305" s="262">
        <f t="shared" si="38"/>
        <v>1</v>
      </c>
      <c r="W305" s="262">
        <f t="shared" si="39"/>
        <v>1</v>
      </c>
      <c r="X305" s="262">
        <f t="shared" si="39"/>
        <v>1</v>
      </c>
      <c r="Y305" s="262">
        <f t="shared" si="40"/>
        <v>1</v>
      </c>
      <c r="Z305" s="263" t="str">
        <f>ANATOMIE3!N305</f>
        <v>Juin</v>
      </c>
      <c r="AA305" s="263" t="str">
        <f>'PHYSIO-REP 3'!N305</f>
        <v>Juin</v>
      </c>
      <c r="AB305" s="263" t="str">
        <f>'ZOOTECHINE 3'!N305</f>
        <v>Juin</v>
      </c>
      <c r="AC305" s="263" t="str">
        <f>'PHARMACOLOGIE 3'!N305</f>
        <v>Juin</v>
      </c>
      <c r="AD305" s="263" t="str">
        <f>'MICROBIOLOGIE 3'!N305</f>
        <v>Juin</v>
      </c>
      <c r="AE305" s="263" t="str">
        <f>'PARASITOLOGIE 2'!N305</f>
        <v>Juin</v>
      </c>
      <c r="AF305" s="263" t="str">
        <f>'PHYSIO-PATH 3'!N305</f>
        <v>Juin</v>
      </c>
      <c r="AG305" s="263" t="str">
        <f>SEMIOLOGIE!N305</f>
        <v>Juin</v>
      </c>
      <c r="AH305" s="263" t="str">
        <f>'ANA-PATH 2'!N305</f>
        <v>Juin</v>
      </c>
      <c r="AI305" s="267"/>
    </row>
    <row r="306" spans="1:35" s="268" customFormat="1" ht="15.75">
      <c r="A306" s="265">
        <v>299</v>
      </c>
      <c r="B306" s="413" t="s">
        <v>391</v>
      </c>
      <c r="C306" s="413" t="s">
        <v>154</v>
      </c>
      <c r="D306" s="117">
        <f>ANATOMIE3!H306</f>
        <v>10</v>
      </c>
      <c r="E306" s="117">
        <f>'PHYSIO-REP 3'!H306</f>
        <v>9.5</v>
      </c>
      <c r="F306" s="117">
        <f>'ZOOTECHINE 3'!H306</f>
        <v>9</v>
      </c>
      <c r="G306" s="226">
        <f>'PHARMACOLOGIE 3'!H306</f>
        <v>9.5</v>
      </c>
      <c r="H306" s="226">
        <f>'MICROBIOLOGIE 3'!H306</f>
        <v>7.75</v>
      </c>
      <c r="I306" s="226">
        <f>'PARASITOLOGIE 2'!H306</f>
        <v>2.6666666666666665</v>
      </c>
      <c r="J306" s="226">
        <f>'PHYSIO-PATH 3'!H306</f>
        <v>3.5</v>
      </c>
      <c r="K306" s="226">
        <f>SEMIOLOGIE!H306</f>
        <v>12.75</v>
      </c>
      <c r="L306" s="117">
        <f>'ANA-PATH 2'!H306</f>
        <v>6.666666666666667</v>
      </c>
      <c r="M306" s="124">
        <f t="shared" si="41"/>
        <v>71.333333333333329</v>
      </c>
      <c r="N306" s="117">
        <f t="shared" si="42"/>
        <v>2.8533333333333331</v>
      </c>
      <c r="O306" s="184" t="str">
        <f t="shared" si="36"/>
        <v>Ajournee</v>
      </c>
      <c r="P306" s="184" t="str">
        <f t="shared" si="37"/>
        <v>juin</v>
      </c>
      <c r="Q306" s="262">
        <f t="shared" si="35"/>
        <v>1</v>
      </c>
      <c r="R306" s="262">
        <f t="shared" si="35"/>
        <v>1</v>
      </c>
      <c r="S306" s="262">
        <f t="shared" si="35"/>
        <v>1</v>
      </c>
      <c r="T306" s="262">
        <f t="shared" si="35"/>
        <v>1</v>
      </c>
      <c r="U306" s="262">
        <f t="shared" si="35"/>
        <v>1</v>
      </c>
      <c r="V306" s="262">
        <f t="shared" si="38"/>
        <v>1</v>
      </c>
      <c r="W306" s="262">
        <f t="shared" si="39"/>
        <v>1</v>
      </c>
      <c r="X306" s="262">
        <f t="shared" si="39"/>
        <v>1</v>
      </c>
      <c r="Y306" s="262">
        <f t="shared" si="40"/>
        <v>1</v>
      </c>
      <c r="Z306" s="263" t="str">
        <f>ANATOMIE3!N306</f>
        <v>Juin</v>
      </c>
      <c r="AA306" s="263" t="str">
        <f>'PHYSIO-REP 3'!N306</f>
        <v>Juin</v>
      </c>
      <c r="AB306" s="263" t="str">
        <f>'ZOOTECHINE 3'!N306</f>
        <v>Juin</v>
      </c>
      <c r="AC306" s="263" t="str">
        <f>'PHARMACOLOGIE 3'!N306</f>
        <v>Juin</v>
      </c>
      <c r="AD306" s="263" t="str">
        <f>'MICROBIOLOGIE 3'!N306</f>
        <v>Juin</v>
      </c>
      <c r="AE306" s="263" t="str">
        <f>'PARASITOLOGIE 2'!N306</f>
        <v>Juin</v>
      </c>
      <c r="AF306" s="263" t="str">
        <f>'PHYSIO-PATH 3'!N306</f>
        <v>Juin</v>
      </c>
      <c r="AG306" s="263" t="str">
        <f>SEMIOLOGIE!N306</f>
        <v>Juin</v>
      </c>
      <c r="AH306" s="263" t="str">
        <f>'ANA-PATH 2'!N306</f>
        <v>Juin</v>
      </c>
      <c r="AI306" s="267"/>
    </row>
    <row r="307" spans="1:35" s="268" customFormat="1" ht="15.75">
      <c r="A307" s="265">
        <v>300</v>
      </c>
      <c r="B307" s="434" t="s">
        <v>961</v>
      </c>
      <c r="C307" s="434" t="s">
        <v>962</v>
      </c>
      <c r="D307" s="117">
        <f>ANATOMIE3!H307</f>
        <v>15.25</v>
      </c>
      <c r="E307" s="117">
        <f>'PHYSIO-REP 3'!H307</f>
        <v>13.5</v>
      </c>
      <c r="F307" s="117">
        <f>'ZOOTECHINE 3'!H307</f>
        <v>8.5</v>
      </c>
      <c r="G307" s="226">
        <f>'PHARMACOLOGIE 3'!H307</f>
        <v>13.5</v>
      </c>
      <c r="H307" s="226">
        <f>'MICROBIOLOGIE 3'!H307</f>
        <v>8.75</v>
      </c>
      <c r="I307" s="226">
        <f>'PARASITOLOGIE 2'!H307</f>
        <v>12.666666666666666</v>
      </c>
      <c r="J307" s="226">
        <f>'PHYSIO-PATH 3'!H307</f>
        <v>8</v>
      </c>
      <c r="K307" s="226">
        <f>SEMIOLOGIE!H307</f>
        <v>8.5</v>
      </c>
      <c r="L307" s="117">
        <f>'ANA-PATH 2'!H307</f>
        <v>8.3333333333333339</v>
      </c>
      <c r="M307" s="124">
        <f t="shared" si="41"/>
        <v>97</v>
      </c>
      <c r="N307" s="117">
        <f t="shared" si="42"/>
        <v>3.88</v>
      </c>
      <c r="O307" s="184" t="str">
        <f t="shared" si="36"/>
        <v>Ajournee</v>
      </c>
      <c r="P307" s="184" t="str">
        <f t="shared" si="37"/>
        <v>juin</v>
      </c>
      <c r="Q307" s="262">
        <f t="shared" si="35"/>
        <v>0</v>
      </c>
      <c r="R307" s="262">
        <f t="shared" si="35"/>
        <v>1</v>
      </c>
      <c r="S307" s="262">
        <f t="shared" si="35"/>
        <v>1</v>
      </c>
      <c r="T307" s="262">
        <f t="shared" si="35"/>
        <v>1</v>
      </c>
      <c r="U307" s="262">
        <f t="shared" si="35"/>
        <v>1</v>
      </c>
      <c r="V307" s="262">
        <f t="shared" si="38"/>
        <v>0</v>
      </c>
      <c r="W307" s="262">
        <f t="shared" si="39"/>
        <v>1</v>
      </c>
      <c r="X307" s="262">
        <f t="shared" si="39"/>
        <v>1</v>
      </c>
      <c r="Y307" s="262">
        <f t="shared" si="40"/>
        <v>1</v>
      </c>
      <c r="Z307" s="263" t="str">
        <f>ANATOMIE3!N307</f>
        <v>Juin</v>
      </c>
      <c r="AA307" s="263" t="str">
        <f>'PHYSIO-REP 3'!N307</f>
        <v>Juin</v>
      </c>
      <c r="AB307" s="263" t="str">
        <f>'ZOOTECHINE 3'!N307</f>
        <v>Juin</v>
      </c>
      <c r="AC307" s="263" t="str">
        <f>'PHARMACOLOGIE 3'!N307</f>
        <v>Juin</v>
      </c>
      <c r="AD307" s="263" t="str">
        <f>'MICROBIOLOGIE 3'!N307</f>
        <v>Juin</v>
      </c>
      <c r="AE307" s="263" t="str">
        <f>'PARASITOLOGIE 2'!N307</f>
        <v>Juin</v>
      </c>
      <c r="AF307" s="263" t="str">
        <f>'PHYSIO-PATH 3'!N307</f>
        <v>Juin</v>
      </c>
      <c r="AG307" s="263" t="str">
        <f>SEMIOLOGIE!N307</f>
        <v>Juin</v>
      </c>
      <c r="AH307" s="263" t="str">
        <f>'ANA-PATH 2'!N307</f>
        <v>Juin</v>
      </c>
      <c r="AI307" s="267"/>
    </row>
    <row r="308" spans="1:35" s="268" customFormat="1" ht="15.75">
      <c r="A308" s="265">
        <v>301</v>
      </c>
      <c r="B308" s="413" t="s">
        <v>392</v>
      </c>
      <c r="C308" s="413" t="s">
        <v>129</v>
      </c>
      <c r="D308" s="117">
        <f>ANATOMIE3!H308</f>
        <v>15.75</v>
      </c>
      <c r="E308" s="117">
        <f>'PHYSIO-REP 3'!H308</f>
        <v>12.75</v>
      </c>
      <c r="F308" s="117">
        <f>'ZOOTECHINE 3'!H308</f>
        <v>11.5</v>
      </c>
      <c r="G308" s="226">
        <f>'PHARMACOLOGIE 3'!H308</f>
        <v>12</v>
      </c>
      <c r="H308" s="226">
        <f>'MICROBIOLOGIE 3'!H308</f>
        <v>10.25</v>
      </c>
      <c r="I308" s="226">
        <f>'PARASITOLOGIE 2'!H308</f>
        <v>12</v>
      </c>
      <c r="J308" s="226">
        <f>'PHYSIO-PATH 3'!H308</f>
        <v>10.5</v>
      </c>
      <c r="K308" s="226">
        <f>SEMIOLOGIE!H308</f>
        <v>15.75</v>
      </c>
      <c r="L308" s="117">
        <f>'ANA-PATH 2'!H308</f>
        <v>10.333333333333334</v>
      </c>
      <c r="M308" s="124">
        <f t="shared" si="41"/>
        <v>110.83333333333333</v>
      </c>
      <c r="N308" s="117">
        <f t="shared" si="42"/>
        <v>4.4333333333333336</v>
      </c>
      <c r="O308" s="184" t="str">
        <f t="shared" si="36"/>
        <v>Ajournee</v>
      </c>
      <c r="P308" s="184" t="str">
        <f t="shared" si="37"/>
        <v>juin</v>
      </c>
      <c r="Q308" s="262">
        <f t="shared" si="35"/>
        <v>0</v>
      </c>
      <c r="R308" s="262">
        <f t="shared" si="35"/>
        <v>1</v>
      </c>
      <c r="S308" s="262">
        <f t="shared" si="35"/>
        <v>1</v>
      </c>
      <c r="T308" s="262">
        <f t="shared" si="35"/>
        <v>1</v>
      </c>
      <c r="U308" s="262">
        <f t="shared" si="35"/>
        <v>1</v>
      </c>
      <c r="V308" s="262">
        <f t="shared" si="38"/>
        <v>0</v>
      </c>
      <c r="W308" s="262">
        <f t="shared" si="39"/>
        <v>1</v>
      </c>
      <c r="X308" s="262">
        <f t="shared" si="39"/>
        <v>0</v>
      </c>
      <c r="Y308" s="262">
        <f t="shared" si="40"/>
        <v>0</v>
      </c>
      <c r="Z308" s="263" t="str">
        <f>ANATOMIE3!N308</f>
        <v>Juin</v>
      </c>
      <c r="AA308" s="263" t="str">
        <f>'PHYSIO-REP 3'!N308</f>
        <v>Juin</v>
      </c>
      <c r="AB308" s="263" t="str">
        <f>'ZOOTECHINE 3'!N308</f>
        <v>Juin</v>
      </c>
      <c r="AC308" s="263" t="str">
        <f>'PHARMACOLOGIE 3'!N308</f>
        <v>Juin</v>
      </c>
      <c r="AD308" s="263" t="str">
        <f>'MICROBIOLOGIE 3'!N308</f>
        <v>Juin</v>
      </c>
      <c r="AE308" s="263" t="str">
        <f>'PARASITOLOGIE 2'!N308</f>
        <v>Juin</v>
      </c>
      <c r="AF308" s="263" t="str">
        <f>'PHYSIO-PATH 3'!N308</f>
        <v>Juin</v>
      </c>
      <c r="AG308" s="263" t="str">
        <f>SEMIOLOGIE!N308</f>
        <v>Juin</v>
      </c>
      <c r="AH308" s="263" t="str">
        <f>'ANA-PATH 2'!N308</f>
        <v>Juin</v>
      </c>
      <c r="AI308" s="267"/>
    </row>
    <row r="309" spans="1:35" s="268" customFormat="1" ht="15.75">
      <c r="A309" s="265">
        <v>302</v>
      </c>
      <c r="B309" s="413" t="s">
        <v>393</v>
      </c>
      <c r="C309" s="413" t="s">
        <v>343</v>
      </c>
      <c r="D309" s="117">
        <f>ANATOMIE3!H309</f>
        <v>15.5</v>
      </c>
      <c r="E309" s="117">
        <f>'PHYSIO-REP 3'!H309</f>
        <v>15</v>
      </c>
      <c r="F309" s="117">
        <f>'ZOOTECHINE 3'!H309</f>
        <v>11.5</v>
      </c>
      <c r="G309" s="226">
        <f>'PHARMACOLOGIE 3'!H309</f>
        <v>13.5</v>
      </c>
      <c r="H309" s="226">
        <f>'MICROBIOLOGIE 3'!H309</f>
        <v>10.25</v>
      </c>
      <c r="I309" s="226">
        <f>'PARASITOLOGIE 2'!H309</f>
        <v>9.3333333333333339</v>
      </c>
      <c r="J309" s="226">
        <f>'PHYSIO-PATH 3'!H309</f>
        <v>6</v>
      </c>
      <c r="K309" s="226">
        <f>SEMIOLOGIE!H309</f>
        <v>11.25</v>
      </c>
      <c r="L309" s="117">
        <f>'ANA-PATH 2'!H309</f>
        <v>8.3333333333333339</v>
      </c>
      <c r="M309" s="124">
        <f t="shared" si="41"/>
        <v>100.66666666666666</v>
      </c>
      <c r="N309" s="117">
        <f t="shared" si="42"/>
        <v>4.0266666666666664</v>
      </c>
      <c r="O309" s="184" t="str">
        <f t="shared" si="36"/>
        <v>Ajournee</v>
      </c>
      <c r="P309" s="184" t="str">
        <f t="shared" si="37"/>
        <v>juin</v>
      </c>
      <c r="Q309" s="262">
        <f t="shared" si="35"/>
        <v>0</v>
      </c>
      <c r="R309" s="262">
        <f t="shared" si="35"/>
        <v>0</v>
      </c>
      <c r="S309" s="262">
        <f t="shared" si="35"/>
        <v>1</v>
      </c>
      <c r="T309" s="262">
        <f t="shared" si="35"/>
        <v>1</v>
      </c>
      <c r="U309" s="262">
        <f t="shared" si="35"/>
        <v>1</v>
      </c>
      <c r="V309" s="262">
        <f t="shared" si="38"/>
        <v>1</v>
      </c>
      <c r="W309" s="262">
        <f t="shared" si="39"/>
        <v>1</v>
      </c>
      <c r="X309" s="262">
        <f t="shared" si="39"/>
        <v>1</v>
      </c>
      <c r="Y309" s="262">
        <f t="shared" si="40"/>
        <v>1</v>
      </c>
      <c r="Z309" s="263" t="str">
        <f>ANATOMIE3!N309</f>
        <v>Juin</v>
      </c>
      <c r="AA309" s="263" t="str">
        <f>'PHYSIO-REP 3'!N309</f>
        <v>Juin</v>
      </c>
      <c r="AB309" s="263" t="str">
        <f>'ZOOTECHINE 3'!N309</f>
        <v>Juin</v>
      </c>
      <c r="AC309" s="263" t="str">
        <f>'PHARMACOLOGIE 3'!N309</f>
        <v>Juin</v>
      </c>
      <c r="AD309" s="263" t="str">
        <f>'MICROBIOLOGIE 3'!N309</f>
        <v>Juin</v>
      </c>
      <c r="AE309" s="263" t="str">
        <f>'PARASITOLOGIE 2'!N309</f>
        <v>Juin</v>
      </c>
      <c r="AF309" s="263" t="str">
        <f>'PHYSIO-PATH 3'!N309</f>
        <v>Juin</v>
      </c>
      <c r="AG309" s="263" t="str">
        <f>SEMIOLOGIE!N309</f>
        <v>Juin</v>
      </c>
      <c r="AH309" s="263" t="str">
        <f>'ANA-PATH 2'!N309</f>
        <v>Juin</v>
      </c>
      <c r="AI309" s="267"/>
    </row>
    <row r="310" spans="1:35" s="268" customFormat="1" ht="15.75">
      <c r="A310" s="265">
        <v>303</v>
      </c>
      <c r="B310" s="413" t="s">
        <v>394</v>
      </c>
      <c r="C310" s="413" t="s">
        <v>281</v>
      </c>
      <c r="D310" s="117">
        <f>ANATOMIE3!H310</f>
        <v>4.25</v>
      </c>
      <c r="E310" s="117">
        <f>'PHYSIO-REP 3'!H310</f>
        <v>6</v>
      </c>
      <c r="F310" s="117">
        <f>'ZOOTECHINE 3'!H310</f>
        <v>4</v>
      </c>
      <c r="G310" s="226">
        <f>'PHARMACOLOGIE 3'!H310</f>
        <v>5</v>
      </c>
      <c r="H310" s="226">
        <f>'MICROBIOLOGIE 3'!H310</f>
        <v>6.5</v>
      </c>
      <c r="I310" s="226">
        <f>'PARASITOLOGIE 2'!H310</f>
        <v>3.3333333333333335</v>
      </c>
      <c r="J310" s="226">
        <f>'PHYSIO-PATH 3'!H310</f>
        <v>2.5</v>
      </c>
      <c r="K310" s="226">
        <f>SEMIOLOGIE!H310</f>
        <v>8.25</v>
      </c>
      <c r="L310" s="117">
        <f>'ANA-PATH 2'!H310</f>
        <v>2.3333333333333335</v>
      </c>
      <c r="M310" s="124">
        <f t="shared" si="41"/>
        <v>42.166666666666664</v>
      </c>
      <c r="N310" s="117">
        <f t="shared" si="42"/>
        <v>1.6866666666666665</v>
      </c>
      <c r="O310" s="184" t="str">
        <f t="shared" si="36"/>
        <v>Ajournee</v>
      </c>
      <c r="P310" s="184" t="str">
        <f t="shared" si="37"/>
        <v>juin</v>
      </c>
      <c r="Q310" s="262">
        <f t="shared" si="35"/>
        <v>1</v>
      </c>
      <c r="R310" s="262">
        <f t="shared" si="35"/>
        <v>1</v>
      </c>
      <c r="S310" s="262">
        <f t="shared" si="35"/>
        <v>1</v>
      </c>
      <c r="T310" s="262">
        <f t="shared" si="35"/>
        <v>1</v>
      </c>
      <c r="U310" s="262">
        <f t="shared" si="35"/>
        <v>1</v>
      </c>
      <c r="V310" s="262">
        <f t="shared" si="38"/>
        <v>1</v>
      </c>
      <c r="W310" s="262">
        <f t="shared" si="39"/>
        <v>1</v>
      </c>
      <c r="X310" s="262">
        <f t="shared" si="39"/>
        <v>1</v>
      </c>
      <c r="Y310" s="262">
        <f t="shared" si="40"/>
        <v>1</v>
      </c>
      <c r="Z310" s="263" t="str">
        <f>ANATOMIE3!N310</f>
        <v>Juin</v>
      </c>
      <c r="AA310" s="263" t="str">
        <f>'PHYSIO-REP 3'!N310</f>
        <v>Juin</v>
      </c>
      <c r="AB310" s="263" t="str">
        <f>'ZOOTECHINE 3'!N310</f>
        <v>Juin</v>
      </c>
      <c r="AC310" s="263" t="str">
        <f>'PHARMACOLOGIE 3'!N310</f>
        <v>Juin</v>
      </c>
      <c r="AD310" s="263" t="str">
        <f>'MICROBIOLOGIE 3'!N310</f>
        <v>Juin</v>
      </c>
      <c r="AE310" s="263" t="str">
        <f>'PARASITOLOGIE 2'!N310</f>
        <v>Juin</v>
      </c>
      <c r="AF310" s="263" t="str">
        <f>'PHYSIO-PATH 3'!N310</f>
        <v>Juin</v>
      </c>
      <c r="AG310" s="263" t="str">
        <f>SEMIOLOGIE!N310</f>
        <v>Juin</v>
      </c>
      <c r="AH310" s="263" t="str">
        <f>'ANA-PATH 2'!N310</f>
        <v>Juin</v>
      </c>
      <c r="AI310" s="267"/>
    </row>
    <row r="311" spans="1:35" s="268" customFormat="1" ht="15.75">
      <c r="A311" s="265">
        <v>304</v>
      </c>
      <c r="B311" s="413" t="s">
        <v>395</v>
      </c>
      <c r="C311" s="413" t="s">
        <v>963</v>
      </c>
      <c r="D311" s="117">
        <f>ANATOMIE3!H311</f>
        <v>5.75</v>
      </c>
      <c r="E311" s="117">
        <f>'PHYSIO-REP 3'!H311</f>
        <v>6.75</v>
      </c>
      <c r="F311" s="117">
        <f>'ZOOTECHINE 3'!H311</f>
        <v>7.5</v>
      </c>
      <c r="G311" s="226">
        <f>'PHARMACOLOGIE 3'!H311</f>
        <v>3.5</v>
      </c>
      <c r="H311" s="226">
        <f>'MICROBIOLOGIE 3'!H311</f>
        <v>9.25</v>
      </c>
      <c r="I311" s="226">
        <f>'PARASITOLOGIE 2'!H311</f>
        <v>4</v>
      </c>
      <c r="J311" s="226">
        <f>'PHYSIO-PATH 3'!H311</f>
        <v>6</v>
      </c>
      <c r="K311" s="226">
        <f>SEMIOLOGIE!H311</f>
        <v>5.75</v>
      </c>
      <c r="L311" s="117">
        <f>'ANA-PATH 2'!H311</f>
        <v>4.333333333333333</v>
      </c>
      <c r="M311" s="124">
        <f t="shared" si="41"/>
        <v>52.833333333333336</v>
      </c>
      <c r="N311" s="117">
        <f t="shared" si="42"/>
        <v>2.1133333333333333</v>
      </c>
      <c r="O311" s="184" t="str">
        <f t="shared" si="36"/>
        <v>Ajournee</v>
      </c>
      <c r="P311" s="184" t="str">
        <f t="shared" si="37"/>
        <v>juin</v>
      </c>
      <c r="Q311" s="262">
        <f t="shared" si="35"/>
        <v>1</v>
      </c>
      <c r="R311" s="262">
        <f t="shared" si="35"/>
        <v>1</v>
      </c>
      <c r="S311" s="262">
        <f t="shared" si="35"/>
        <v>1</v>
      </c>
      <c r="T311" s="262">
        <f t="shared" si="35"/>
        <v>1</v>
      </c>
      <c r="U311" s="262">
        <f t="shared" si="35"/>
        <v>1</v>
      </c>
      <c r="V311" s="262">
        <f t="shared" si="38"/>
        <v>1</v>
      </c>
      <c r="W311" s="262">
        <f t="shared" si="39"/>
        <v>1</v>
      </c>
      <c r="X311" s="262">
        <f t="shared" si="39"/>
        <v>1</v>
      </c>
      <c r="Y311" s="262">
        <f t="shared" si="40"/>
        <v>1</v>
      </c>
      <c r="Z311" s="263" t="str">
        <f>ANATOMIE3!N311</f>
        <v>Juin</v>
      </c>
      <c r="AA311" s="263" t="str">
        <f>'PHYSIO-REP 3'!N311</f>
        <v>Juin</v>
      </c>
      <c r="AB311" s="263" t="str">
        <f>'ZOOTECHINE 3'!N311</f>
        <v>Juin</v>
      </c>
      <c r="AC311" s="263" t="str">
        <f>'PHARMACOLOGIE 3'!N311</f>
        <v>Juin</v>
      </c>
      <c r="AD311" s="263" t="str">
        <f>'MICROBIOLOGIE 3'!N311</f>
        <v>Juin</v>
      </c>
      <c r="AE311" s="263" t="str">
        <f>'PARASITOLOGIE 2'!N311</f>
        <v>Juin</v>
      </c>
      <c r="AF311" s="263" t="str">
        <f>'PHYSIO-PATH 3'!N311</f>
        <v>Juin</v>
      </c>
      <c r="AG311" s="263" t="str">
        <f>SEMIOLOGIE!N311</f>
        <v>Juin</v>
      </c>
      <c r="AH311" s="263" t="str">
        <f>'ANA-PATH 2'!N311</f>
        <v>Juin</v>
      </c>
      <c r="AI311" s="267"/>
    </row>
    <row r="312" spans="1:35" s="268" customFormat="1" ht="15.75">
      <c r="A312" s="265">
        <v>305</v>
      </c>
      <c r="B312" s="413" t="s">
        <v>964</v>
      </c>
      <c r="C312" s="413" t="s">
        <v>965</v>
      </c>
      <c r="D312" s="117">
        <f>ANATOMIE3!H312</f>
        <v>5.5</v>
      </c>
      <c r="E312" s="117">
        <f>'PHYSIO-REP 3'!H312</f>
        <v>7.5</v>
      </c>
      <c r="F312" s="117">
        <f>'ZOOTECHINE 3'!H312</f>
        <v>6</v>
      </c>
      <c r="G312" s="226">
        <f>'PHARMACOLOGIE 3'!H312</f>
        <v>1.5</v>
      </c>
      <c r="H312" s="226">
        <f>'MICROBIOLOGIE 3'!H312</f>
        <v>9</v>
      </c>
      <c r="I312" s="226">
        <f>'PARASITOLOGIE 2'!H312</f>
        <v>2.6666666666666665</v>
      </c>
      <c r="J312" s="226">
        <f>'PHYSIO-PATH 3'!H312</f>
        <v>2.5</v>
      </c>
      <c r="K312" s="226">
        <f>SEMIOLOGIE!H312</f>
        <v>5</v>
      </c>
      <c r="L312" s="117">
        <f>'ANA-PATH 2'!H312</f>
        <v>4.666666666666667</v>
      </c>
      <c r="M312" s="124">
        <f t="shared" si="41"/>
        <v>44.333333333333329</v>
      </c>
      <c r="N312" s="117">
        <f t="shared" si="42"/>
        <v>1.7733333333333332</v>
      </c>
      <c r="O312" s="184" t="str">
        <f t="shared" si="36"/>
        <v>Ajournee</v>
      </c>
      <c r="P312" s="184" t="str">
        <f t="shared" si="37"/>
        <v>juin</v>
      </c>
      <c r="Q312" s="262">
        <f t="shared" si="35"/>
        <v>1</v>
      </c>
      <c r="R312" s="262">
        <f t="shared" si="35"/>
        <v>1</v>
      </c>
      <c r="S312" s="262">
        <f t="shared" si="35"/>
        <v>1</v>
      </c>
      <c r="T312" s="262">
        <f t="shared" si="35"/>
        <v>1</v>
      </c>
      <c r="U312" s="262">
        <f t="shared" si="35"/>
        <v>1</v>
      </c>
      <c r="V312" s="262">
        <f t="shared" si="38"/>
        <v>1</v>
      </c>
      <c r="W312" s="262">
        <f t="shared" si="39"/>
        <v>1</v>
      </c>
      <c r="X312" s="262">
        <f t="shared" si="39"/>
        <v>1</v>
      </c>
      <c r="Y312" s="262">
        <f t="shared" si="40"/>
        <v>1</v>
      </c>
      <c r="Z312" s="263" t="str">
        <f>ANATOMIE3!N312</f>
        <v>Juin</v>
      </c>
      <c r="AA312" s="263" t="str">
        <f>'PHYSIO-REP 3'!N312</f>
        <v>Juin</v>
      </c>
      <c r="AB312" s="263" t="str">
        <f>'ZOOTECHINE 3'!N312</f>
        <v>Juin</v>
      </c>
      <c r="AC312" s="263" t="str">
        <f>'PHARMACOLOGIE 3'!N312</f>
        <v>Juin</v>
      </c>
      <c r="AD312" s="263" t="str">
        <f>'MICROBIOLOGIE 3'!N312</f>
        <v>Juin</v>
      </c>
      <c r="AE312" s="263" t="str">
        <f>'PARASITOLOGIE 2'!N312</f>
        <v>Juin</v>
      </c>
      <c r="AF312" s="263" t="str">
        <f>'PHYSIO-PATH 3'!N312</f>
        <v>Juin</v>
      </c>
      <c r="AG312" s="263" t="str">
        <f>SEMIOLOGIE!N312</f>
        <v>Juin</v>
      </c>
      <c r="AH312" s="263" t="str">
        <f>'ANA-PATH 2'!N312</f>
        <v>Juin</v>
      </c>
      <c r="AI312" s="267"/>
    </row>
    <row r="313" spans="1:35" s="268" customFormat="1" ht="15.75">
      <c r="A313" s="265">
        <v>306</v>
      </c>
      <c r="B313" s="413" t="s">
        <v>396</v>
      </c>
      <c r="C313" s="413" t="s">
        <v>966</v>
      </c>
      <c r="D313" s="117">
        <f>ANATOMIE3!H313</f>
        <v>13.5</v>
      </c>
      <c r="E313" s="117">
        <f>'PHYSIO-REP 3'!H313</f>
        <v>9</v>
      </c>
      <c r="F313" s="117">
        <f>'ZOOTECHINE 3'!H313</f>
        <v>11.5</v>
      </c>
      <c r="G313" s="226">
        <f>'PHARMACOLOGIE 3'!H313</f>
        <v>12</v>
      </c>
      <c r="H313" s="226">
        <f>'MICROBIOLOGIE 3'!H313</f>
        <v>9.25</v>
      </c>
      <c r="I313" s="226">
        <f>'PARASITOLOGIE 2'!H313</f>
        <v>4</v>
      </c>
      <c r="J313" s="226">
        <f>'PHYSIO-PATH 3'!H313</f>
        <v>2.5</v>
      </c>
      <c r="K313" s="226">
        <f>SEMIOLOGIE!H313</f>
        <v>16.25</v>
      </c>
      <c r="L313" s="117">
        <f>'ANA-PATH 2'!H313</f>
        <v>6.666666666666667</v>
      </c>
      <c r="M313" s="124">
        <f t="shared" si="41"/>
        <v>84.666666666666671</v>
      </c>
      <c r="N313" s="117">
        <f t="shared" si="42"/>
        <v>3.3866666666666667</v>
      </c>
      <c r="O313" s="184" t="str">
        <f t="shared" si="36"/>
        <v>Ajournee</v>
      </c>
      <c r="P313" s="184" t="str">
        <f t="shared" si="37"/>
        <v>juin</v>
      </c>
      <c r="Q313" s="262">
        <f t="shared" si="35"/>
        <v>1</v>
      </c>
      <c r="R313" s="262">
        <f t="shared" si="35"/>
        <v>1</v>
      </c>
      <c r="S313" s="262">
        <f t="shared" si="35"/>
        <v>1</v>
      </c>
      <c r="T313" s="262">
        <f t="shared" si="35"/>
        <v>1</v>
      </c>
      <c r="U313" s="262">
        <f t="shared" si="35"/>
        <v>1</v>
      </c>
      <c r="V313" s="262">
        <f t="shared" si="38"/>
        <v>1</v>
      </c>
      <c r="W313" s="262">
        <f t="shared" si="39"/>
        <v>1</v>
      </c>
      <c r="X313" s="262">
        <f t="shared" si="39"/>
        <v>0</v>
      </c>
      <c r="Y313" s="262">
        <f t="shared" si="40"/>
        <v>1</v>
      </c>
      <c r="Z313" s="263" t="str">
        <f>ANATOMIE3!N313</f>
        <v>Juin</v>
      </c>
      <c r="AA313" s="263" t="str">
        <f>'PHYSIO-REP 3'!N313</f>
        <v>Juin</v>
      </c>
      <c r="AB313" s="263" t="str">
        <f>'ZOOTECHINE 3'!N313</f>
        <v>Juin</v>
      </c>
      <c r="AC313" s="263" t="str">
        <f>'PHARMACOLOGIE 3'!N313</f>
        <v>Juin</v>
      </c>
      <c r="AD313" s="263" t="str">
        <f>'MICROBIOLOGIE 3'!N313</f>
        <v>Juin</v>
      </c>
      <c r="AE313" s="263" t="str">
        <f>'PARASITOLOGIE 2'!N313</f>
        <v>Juin</v>
      </c>
      <c r="AF313" s="263" t="str">
        <f>'PHYSIO-PATH 3'!N313</f>
        <v>Juin</v>
      </c>
      <c r="AG313" s="263" t="str">
        <f>SEMIOLOGIE!N313</f>
        <v>Juin</v>
      </c>
      <c r="AH313" s="263" t="str">
        <f>'ANA-PATH 2'!N313</f>
        <v>Juin</v>
      </c>
      <c r="AI313" s="267"/>
    </row>
    <row r="314" spans="1:35" s="268" customFormat="1" ht="15.75">
      <c r="A314" s="265">
        <v>307</v>
      </c>
      <c r="B314" s="413" t="s">
        <v>397</v>
      </c>
      <c r="C314" s="413" t="s">
        <v>398</v>
      </c>
      <c r="D314" s="117">
        <f>ANATOMIE3!H314</f>
        <v>13.25</v>
      </c>
      <c r="E314" s="117">
        <f>'PHYSIO-REP 3'!H314</f>
        <v>12</v>
      </c>
      <c r="F314" s="117">
        <f>'ZOOTECHINE 3'!H314</f>
        <v>8</v>
      </c>
      <c r="G314" s="226">
        <f>'PHARMACOLOGIE 3'!H314</f>
        <v>11.5</v>
      </c>
      <c r="H314" s="226">
        <f>'MICROBIOLOGIE 3'!H314</f>
        <v>9.25</v>
      </c>
      <c r="I314" s="226">
        <f>'PARASITOLOGIE 2'!H314</f>
        <v>10.666666666666666</v>
      </c>
      <c r="J314" s="226">
        <f>'PHYSIO-PATH 3'!H314</f>
        <v>7</v>
      </c>
      <c r="K314" s="226">
        <f>SEMIOLOGIE!H314</f>
        <v>15.25</v>
      </c>
      <c r="L314" s="117">
        <f>'ANA-PATH 2'!H314</f>
        <v>8.6666666666666661</v>
      </c>
      <c r="M314" s="124">
        <f t="shared" si="41"/>
        <v>95.583333333333343</v>
      </c>
      <c r="N314" s="117">
        <f t="shared" si="42"/>
        <v>3.8233333333333337</v>
      </c>
      <c r="O314" s="184" t="str">
        <f t="shared" si="36"/>
        <v>Ajournee</v>
      </c>
      <c r="P314" s="184" t="str">
        <f t="shared" si="37"/>
        <v>juin</v>
      </c>
      <c r="Q314" s="262">
        <f t="shared" ref="Q314:U364" si="43">IF(D314&gt;=15,0,1)</f>
        <v>1</v>
      </c>
      <c r="R314" s="262">
        <f t="shared" si="43"/>
        <v>1</v>
      </c>
      <c r="S314" s="262">
        <f t="shared" si="43"/>
        <v>1</v>
      </c>
      <c r="T314" s="262">
        <f t="shared" si="43"/>
        <v>1</v>
      </c>
      <c r="U314" s="262">
        <f t="shared" si="43"/>
        <v>1</v>
      </c>
      <c r="V314" s="262">
        <f t="shared" si="38"/>
        <v>0</v>
      </c>
      <c r="W314" s="262">
        <f t="shared" si="39"/>
        <v>1</v>
      </c>
      <c r="X314" s="262">
        <f t="shared" si="39"/>
        <v>0</v>
      </c>
      <c r="Y314" s="262">
        <f t="shared" si="40"/>
        <v>1</v>
      </c>
      <c r="Z314" s="263" t="str">
        <f>ANATOMIE3!N314</f>
        <v>Juin</v>
      </c>
      <c r="AA314" s="263" t="str">
        <f>'PHYSIO-REP 3'!N314</f>
        <v>Juin</v>
      </c>
      <c r="AB314" s="263" t="str">
        <f>'ZOOTECHINE 3'!N314</f>
        <v>Juin</v>
      </c>
      <c r="AC314" s="263" t="str">
        <f>'PHARMACOLOGIE 3'!N314</f>
        <v>Juin</v>
      </c>
      <c r="AD314" s="263" t="str">
        <f>'MICROBIOLOGIE 3'!N314</f>
        <v>Juin</v>
      </c>
      <c r="AE314" s="263" t="str">
        <f>'PARASITOLOGIE 2'!N314</f>
        <v>Juin</v>
      </c>
      <c r="AF314" s="263" t="str">
        <f>'PHYSIO-PATH 3'!N314</f>
        <v>Juin</v>
      </c>
      <c r="AG314" s="263" t="str">
        <f>SEMIOLOGIE!N314</f>
        <v>Juin</v>
      </c>
      <c r="AH314" s="263" t="str">
        <f>'ANA-PATH 2'!N314</f>
        <v>Juin</v>
      </c>
      <c r="AI314" s="267"/>
    </row>
    <row r="315" spans="1:35" s="268" customFormat="1" ht="15.75">
      <c r="A315" s="265">
        <v>308</v>
      </c>
      <c r="B315" s="413" t="s">
        <v>399</v>
      </c>
      <c r="C315" s="413" t="s">
        <v>967</v>
      </c>
      <c r="D315" s="117">
        <f>ANATOMIE3!H315</f>
        <v>10</v>
      </c>
      <c r="E315" s="117">
        <f>'PHYSIO-REP 3'!H315</f>
        <v>6.75</v>
      </c>
      <c r="F315" s="117">
        <f>'ZOOTECHINE 3'!H315</f>
        <v>10</v>
      </c>
      <c r="G315" s="226">
        <f>'PHARMACOLOGIE 3'!H315</f>
        <v>7.5</v>
      </c>
      <c r="H315" s="226">
        <f>'MICROBIOLOGIE 3'!H315</f>
        <v>6.25</v>
      </c>
      <c r="I315" s="226">
        <f>'PARASITOLOGIE 2'!H315</f>
        <v>6.666666666666667</v>
      </c>
      <c r="J315" s="226">
        <f>'PHYSIO-PATH 3'!H315</f>
        <v>1.5</v>
      </c>
      <c r="K315" s="226">
        <f>SEMIOLOGIE!H315</f>
        <v>3.5</v>
      </c>
      <c r="L315" s="117">
        <f>'ANA-PATH 2'!H315</f>
        <v>4.666666666666667</v>
      </c>
      <c r="M315" s="124">
        <f t="shared" si="41"/>
        <v>56.833333333333329</v>
      </c>
      <c r="N315" s="117">
        <f t="shared" si="42"/>
        <v>2.273333333333333</v>
      </c>
      <c r="O315" s="184" t="str">
        <f t="shared" si="36"/>
        <v>Ajournee</v>
      </c>
      <c r="P315" s="184" t="str">
        <f t="shared" si="37"/>
        <v>juin</v>
      </c>
      <c r="Q315" s="262">
        <f t="shared" si="43"/>
        <v>1</v>
      </c>
      <c r="R315" s="262">
        <f t="shared" si="43"/>
        <v>1</v>
      </c>
      <c r="S315" s="262">
        <f t="shared" si="43"/>
        <v>1</v>
      </c>
      <c r="T315" s="262">
        <f t="shared" si="43"/>
        <v>1</v>
      </c>
      <c r="U315" s="262">
        <f t="shared" si="43"/>
        <v>1</v>
      </c>
      <c r="V315" s="262">
        <f t="shared" si="38"/>
        <v>1</v>
      </c>
      <c r="W315" s="262">
        <f t="shared" si="39"/>
        <v>1</v>
      </c>
      <c r="X315" s="262">
        <f t="shared" si="39"/>
        <v>1</v>
      </c>
      <c r="Y315" s="262">
        <f t="shared" si="40"/>
        <v>1</v>
      </c>
      <c r="Z315" s="263" t="str">
        <f>ANATOMIE3!N315</f>
        <v>Juin</v>
      </c>
      <c r="AA315" s="263" t="str">
        <f>'PHYSIO-REP 3'!N315</f>
        <v>Juin</v>
      </c>
      <c r="AB315" s="263" t="str">
        <f>'ZOOTECHINE 3'!N315</f>
        <v>Juin</v>
      </c>
      <c r="AC315" s="263" t="str">
        <f>'PHARMACOLOGIE 3'!N315</f>
        <v>Juin</v>
      </c>
      <c r="AD315" s="263" t="str">
        <f>'MICROBIOLOGIE 3'!N315</f>
        <v>Juin</v>
      </c>
      <c r="AE315" s="263" t="str">
        <f>'PARASITOLOGIE 2'!N315</f>
        <v>Juin</v>
      </c>
      <c r="AF315" s="263" t="str">
        <f>'PHYSIO-PATH 3'!N315</f>
        <v>Juin</v>
      </c>
      <c r="AG315" s="263" t="str">
        <f>SEMIOLOGIE!N315</f>
        <v>Juin</v>
      </c>
      <c r="AH315" s="263" t="str">
        <f>'ANA-PATH 2'!N315</f>
        <v>Juin</v>
      </c>
      <c r="AI315" s="267"/>
    </row>
    <row r="316" spans="1:35" s="268" customFormat="1" ht="15.75">
      <c r="A316" s="265">
        <v>309</v>
      </c>
      <c r="B316" s="413" t="s">
        <v>400</v>
      </c>
      <c r="C316" s="413" t="s">
        <v>968</v>
      </c>
      <c r="D316" s="117">
        <f>ANATOMIE3!H316</f>
        <v>15.75</v>
      </c>
      <c r="E316" s="117">
        <f>'PHYSIO-REP 3'!H316</f>
        <v>9.25</v>
      </c>
      <c r="F316" s="117">
        <f>'ZOOTECHINE 3'!H316</f>
        <v>7.5</v>
      </c>
      <c r="G316" s="226">
        <f>'PHARMACOLOGIE 3'!H316</f>
        <v>10.5</v>
      </c>
      <c r="H316" s="226">
        <f>'MICROBIOLOGIE 3'!H316</f>
        <v>7.5</v>
      </c>
      <c r="I316" s="226">
        <f>'PARASITOLOGIE 2'!H316</f>
        <v>5.333333333333333</v>
      </c>
      <c r="J316" s="226">
        <f>'PHYSIO-PATH 3'!H316</f>
        <v>6</v>
      </c>
      <c r="K316" s="226">
        <f>SEMIOLOGIE!H316</f>
        <v>7.25</v>
      </c>
      <c r="L316" s="117">
        <f>'ANA-PATH 2'!H316</f>
        <v>3.3333333333333335</v>
      </c>
      <c r="M316" s="124">
        <f t="shared" si="41"/>
        <v>72.416666666666671</v>
      </c>
      <c r="N316" s="117">
        <f t="shared" si="42"/>
        <v>2.8966666666666669</v>
      </c>
      <c r="O316" s="184" t="str">
        <f t="shared" si="36"/>
        <v>Ajournee</v>
      </c>
      <c r="P316" s="184" t="str">
        <f t="shared" si="37"/>
        <v>juin</v>
      </c>
      <c r="Q316" s="262">
        <f t="shared" si="43"/>
        <v>0</v>
      </c>
      <c r="R316" s="262">
        <f t="shared" si="43"/>
        <v>1</v>
      </c>
      <c r="S316" s="262">
        <f t="shared" si="43"/>
        <v>1</v>
      </c>
      <c r="T316" s="262">
        <f t="shared" si="43"/>
        <v>1</v>
      </c>
      <c r="U316" s="262">
        <f t="shared" si="43"/>
        <v>1</v>
      </c>
      <c r="V316" s="262">
        <f t="shared" si="38"/>
        <v>1</v>
      </c>
      <c r="W316" s="262">
        <f t="shared" si="39"/>
        <v>1</v>
      </c>
      <c r="X316" s="262">
        <f t="shared" si="39"/>
        <v>1</v>
      </c>
      <c r="Y316" s="262">
        <f t="shared" si="40"/>
        <v>1</v>
      </c>
      <c r="Z316" s="263" t="str">
        <f>ANATOMIE3!N316</f>
        <v>Juin</v>
      </c>
      <c r="AA316" s="263" t="str">
        <f>'PHYSIO-REP 3'!N316</f>
        <v>Juin</v>
      </c>
      <c r="AB316" s="263" t="str">
        <f>'ZOOTECHINE 3'!N316</f>
        <v>Juin</v>
      </c>
      <c r="AC316" s="263" t="str">
        <f>'PHARMACOLOGIE 3'!N316</f>
        <v>Juin</v>
      </c>
      <c r="AD316" s="263" t="str">
        <f>'MICROBIOLOGIE 3'!N316</f>
        <v>Juin</v>
      </c>
      <c r="AE316" s="263" t="str">
        <f>'PARASITOLOGIE 2'!N316</f>
        <v>Juin</v>
      </c>
      <c r="AF316" s="263" t="str">
        <f>'PHYSIO-PATH 3'!N316</f>
        <v>Juin</v>
      </c>
      <c r="AG316" s="263" t="str">
        <f>SEMIOLOGIE!N316</f>
        <v>Juin</v>
      </c>
      <c r="AH316" s="263" t="str">
        <f>'ANA-PATH 2'!N316</f>
        <v>Juin</v>
      </c>
      <c r="AI316" s="267"/>
    </row>
    <row r="317" spans="1:35" s="268" customFormat="1" ht="15.75">
      <c r="A317" s="265">
        <v>310</v>
      </c>
      <c r="B317" s="413" t="s">
        <v>401</v>
      </c>
      <c r="C317" s="413" t="s">
        <v>969</v>
      </c>
      <c r="D317" s="117">
        <f>ANATOMIE3!H317</f>
        <v>14.5</v>
      </c>
      <c r="E317" s="117">
        <f>'PHYSIO-REP 3'!H317</f>
        <v>10.5</v>
      </c>
      <c r="F317" s="117">
        <f>'ZOOTECHINE 3'!H317</f>
        <v>9.5</v>
      </c>
      <c r="G317" s="226">
        <f>'PHARMACOLOGIE 3'!H317</f>
        <v>11</v>
      </c>
      <c r="H317" s="226">
        <f>'MICROBIOLOGIE 3'!H317</f>
        <v>12.25</v>
      </c>
      <c r="I317" s="226">
        <f>'PARASITOLOGIE 2'!H317</f>
        <v>4.666666666666667</v>
      </c>
      <c r="J317" s="226">
        <f>'PHYSIO-PATH 3'!H317</f>
        <v>3</v>
      </c>
      <c r="K317" s="226">
        <f>SEMIOLOGIE!H317</f>
        <v>11.75</v>
      </c>
      <c r="L317" s="117">
        <f>'ANA-PATH 2'!H317</f>
        <v>10.333333333333334</v>
      </c>
      <c r="M317" s="124">
        <f t="shared" si="41"/>
        <v>87.499999999999986</v>
      </c>
      <c r="N317" s="117">
        <f t="shared" si="42"/>
        <v>3.4999999999999996</v>
      </c>
      <c r="O317" s="184" t="str">
        <f t="shared" si="36"/>
        <v>Ajournee</v>
      </c>
      <c r="P317" s="184" t="str">
        <f t="shared" si="37"/>
        <v>juin</v>
      </c>
      <c r="Q317" s="262">
        <f t="shared" si="43"/>
        <v>1</v>
      </c>
      <c r="R317" s="262">
        <f t="shared" si="43"/>
        <v>1</v>
      </c>
      <c r="S317" s="262">
        <f t="shared" si="43"/>
        <v>1</v>
      </c>
      <c r="T317" s="262">
        <f t="shared" si="43"/>
        <v>1</v>
      </c>
      <c r="U317" s="262">
        <f t="shared" si="43"/>
        <v>1</v>
      </c>
      <c r="V317" s="262">
        <f t="shared" si="38"/>
        <v>1</v>
      </c>
      <c r="W317" s="262">
        <f t="shared" si="39"/>
        <v>1</v>
      </c>
      <c r="X317" s="262">
        <f t="shared" si="39"/>
        <v>1</v>
      </c>
      <c r="Y317" s="262">
        <f t="shared" si="40"/>
        <v>0</v>
      </c>
      <c r="Z317" s="263" t="str">
        <f>ANATOMIE3!N317</f>
        <v>Juin</v>
      </c>
      <c r="AA317" s="263" t="str">
        <f>'PHYSIO-REP 3'!N317</f>
        <v>Juin</v>
      </c>
      <c r="AB317" s="263" t="str">
        <f>'ZOOTECHINE 3'!N317</f>
        <v>Juin</v>
      </c>
      <c r="AC317" s="263" t="str">
        <f>'PHARMACOLOGIE 3'!N317</f>
        <v>Juin</v>
      </c>
      <c r="AD317" s="263" t="str">
        <f>'MICROBIOLOGIE 3'!N317</f>
        <v>Juin</v>
      </c>
      <c r="AE317" s="263" t="str">
        <f>'PARASITOLOGIE 2'!N317</f>
        <v>Juin</v>
      </c>
      <c r="AF317" s="263" t="str">
        <f>'PHYSIO-PATH 3'!N317</f>
        <v>Juin</v>
      </c>
      <c r="AG317" s="263" t="str">
        <f>SEMIOLOGIE!N317</f>
        <v>Juin</v>
      </c>
      <c r="AH317" s="263" t="str">
        <f>'ANA-PATH 2'!N317</f>
        <v>Juin</v>
      </c>
      <c r="AI317" s="267"/>
    </row>
    <row r="318" spans="1:35" s="268" customFormat="1" ht="15.75">
      <c r="A318" s="265">
        <v>311</v>
      </c>
      <c r="B318" s="413" t="s">
        <v>402</v>
      </c>
      <c r="C318" s="413" t="s">
        <v>197</v>
      </c>
      <c r="D318" s="117">
        <f>ANATOMIE3!H318</f>
        <v>13.75</v>
      </c>
      <c r="E318" s="117">
        <f>'PHYSIO-REP 3'!H318</f>
        <v>9.75</v>
      </c>
      <c r="F318" s="117">
        <f>'ZOOTECHINE 3'!H318</f>
        <v>9</v>
      </c>
      <c r="G318" s="226">
        <f>'PHARMACOLOGIE 3'!H318</f>
        <v>15.5</v>
      </c>
      <c r="H318" s="226">
        <f>'MICROBIOLOGIE 3'!H318</f>
        <v>9</v>
      </c>
      <c r="I318" s="226">
        <f>'PARASITOLOGIE 2'!H318</f>
        <v>6.666666666666667</v>
      </c>
      <c r="J318" s="226">
        <f>'PHYSIO-PATH 3'!H318</f>
        <v>1.5</v>
      </c>
      <c r="K318" s="226">
        <f>SEMIOLOGIE!H318</f>
        <v>8.5</v>
      </c>
      <c r="L318" s="117">
        <f>'ANA-PATH 2'!H318</f>
        <v>7.666666666666667</v>
      </c>
      <c r="M318" s="124">
        <f t="shared" si="41"/>
        <v>81.333333333333329</v>
      </c>
      <c r="N318" s="117">
        <f t="shared" si="42"/>
        <v>3.253333333333333</v>
      </c>
      <c r="O318" s="184" t="str">
        <f t="shared" si="36"/>
        <v>Ajournee</v>
      </c>
      <c r="P318" s="184" t="str">
        <f t="shared" si="37"/>
        <v>juin</v>
      </c>
      <c r="Q318" s="262">
        <f t="shared" si="43"/>
        <v>1</v>
      </c>
      <c r="R318" s="262">
        <f t="shared" si="43"/>
        <v>1</v>
      </c>
      <c r="S318" s="262">
        <f t="shared" si="43"/>
        <v>1</v>
      </c>
      <c r="T318" s="262">
        <f t="shared" si="43"/>
        <v>0</v>
      </c>
      <c r="U318" s="262">
        <f t="shared" si="43"/>
        <v>1</v>
      </c>
      <c r="V318" s="262">
        <f t="shared" si="38"/>
        <v>1</v>
      </c>
      <c r="W318" s="262">
        <f t="shared" si="39"/>
        <v>1</v>
      </c>
      <c r="X318" s="262">
        <f t="shared" si="39"/>
        <v>1</v>
      </c>
      <c r="Y318" s="262">
        <f t="shared" si="40"/>
        <v>1</v>
      </c>
      <c r="Z318" s="263" t="str">
        <f>ANATOMIE3!N318</f>
        <v>Juin</v>
      </c>
      <c r="AA318" s="263" t="str">
        <f>'PHYSIO-REP 3'!N318</f>
        <v>Juin</v>
      </c>
      <c r="AB318" s="263" t="str">
        <f>'ZOOTECHINE 3'!N318</f>
        <v>Juin</v>
      </c>
      <c r="AC318" s="263" t="str">
        <f>'PHARMACOLOGIE 3'!N318</f>
        <v>Juin</v>
      </c>
      <c r="AD318" s="263" t="str">
        <f>'MICROBIOLOGIE 3'!N318</f>
        <v>Juin</v>
      </c>
      <c r="AE318" s="263" t="str">
        <f>'PARASITOLOGIE 2'!N318</f>
        <v>Juin</v>
      </c>
      <c r="AF318" s="263" t="str">
        <f>'PHYSIO-PATH 3'!N318</f>
        <v>Juin</v>
      </c>
      <c r="AG318" s="263" t="str">
        <f>SEMIOLOGIE!N318</f>
        <v>Juin</v>
      </c>
      <c r="AH318" s="263" t="str">
        <f>'ANA-PATH 2'!N318</f>
        <v>Juin</v>
      </c>
      <c r="AI318" s="267"/>
    </row>
    <row r="319" spans="1:35" s="268" customFormat="1" ht="15.75">
      <c r="A319" s="265">
        <v>312</v>
      </c>
      <c r="B319" s="413" t="s">
        <v>403</v>
      </c>
      <c r="C319" s="413" t="s">
        <v>765</v>
      </c>
      <c r="D319" s="117">
        <f>ANATOMIE3!H319</f>
        <v>3.75</v>
      </c>
      <c r="E319" s="117">
        <f>'PHYSIO-REP 3'!H319</f>
        <v>8</v>
      </c>
      <c r="F319" s="117">
        <f>'ZOOTECHINE 3'!H319</f>
        <v>3.5</v>
      </c>
      <c r="G319" s="226">
        <f>'PHARMACOLOGIE 3'!H319</f>
        <v>4</v>
      </c>
      <c r="H319" s="226">
        <f>'MICROBIOLOGIE 3'!H319</f>
        <v>5.5</v>
      </c>
      <c r="I319" s="226">
        <f>'PARASITOLOGIE 2'!H319</f>
        <v>2</v>
      </c>
      <c r="J319" s="226">
        <f>'PHYSIO-PATH 3'!H319</f>
        <v>1.5</v>
      </c>
      <c r="K319" s="226">
        <f>SEMIOLOGIE!H319</f>
        <v>4</v>
      </c>
      <c r="L319" s="117">
        <f>'ANA-PATH 2'!H319</f>
        <v>4</v>
      </c>
      <c r="M319" s="124">
        <f t="shared" si="41"/>
        <v>36.25</v>
      </c>
      <c r="N319" s="117">
        <f t="shared" si="42"/>
        <v>1.45</v>
      </c>
      <c r="O319" s="184" t="str">
        <f t="shared" si="36"/>
        <v>Ajournee</v>
      </c>
      <c r="P319" s="184" t="str">
        <f t="shared" si="37"/>
        <v>juin</v>
      </c>
      <c r="Q319" s="262">
        <f t="shared" si="43"/>
        <v>1</v>
      </c>
      <c r="R319" s="262">
        <f t="shared" si="43"/>
        <v>1</v>
      </c>
      <c r="S319" s="262">
        <f t="shared" si="43"/>
        <v>1</v>
      </c>
      <c r="T319" s="262">
        <f t="shared" si="43"/>
        <v>1</v>
      </c>
      <c r="U319" s="262">
        <f t="shared" si="43"/>
        <v>1</v>
      </c>
      <c r="V319" s="262">
        <f t="shared" si="38"/>
        <v>1</v>
      </c>
      <c r="W319" s="262">
        <f t="shared" si="39"/>
        <v>1</v>
      </c>
      <c r="X319" s="262">
        <f t="shared" si="39"/>
        <v>1</v>
      </c>
      <c r="Y319" s="262">
        <f t="shared" si="40"/>
        <v>1</v>
      </c>
      <c r="Z319" s="263" t="str">
        <f>ANATOMIE3!N319</f>
        <v>Juin</v>
      </c>
      <c r="AA319" s="263" t="str">
        <f>'PHYSIO-REP 3'!N319</f>
        <v>Juin</v>
      </c>
      <c r="AB319" s="263" t="str">
        <f>'ZOOTECHINE 3'!N319</f>
        <v>Juin</v>
      </c>
      <c r="AC319" s="263" t="str">
        <f>'PHARMACOLOGIE 3'!N319</f>
        <v>Juin</v>
      </c>
      <c r="AD319" s="263" t="str">
        <f>'MICROBIOLOGIE 3'!N319</f>
        <v>Juin</v>
      </c>
      <c r="AE319" s="263" t="str">
        <f>'PARASITOLOGIE 2'!N319</f>
        <v>Juin</v>
      </c>
      <c r="AF319" s="263" t="str">
        <f>'PHYSIO-PATH 3'!N319</f>
        <v>Juin</v>
      </c>
      <c r="AG319" s="263" t="str">
        <f>SEMIOLOGIE!N319</f>
        <v>Juin</v>
      </c>
      <c r="AH319" s="263" t="str">
        <f>'ANA-PATH 2'!N319</f>
        <v>Juin</v>
      </c>
      <c r="AI319" s="267"/>
    </row>
    <row r="320" spans="1:35" s="268" customFormat="1" ht="15.75">
      <c r="A320" s="265">
        <v>313</v>
      </c>
      <c r="B320" s="413" t="s">
        <v>404</v>
      </c>
      <c r="C320" s="413" t="s">
        <v>241</v>
      </c>
      <c r="D320" s="117">
        <f>ANATOMIE3!H320</f>
        <v>6.5</v>
      </c>
      <c r="E320" s="117">
        <f>'PHYSIO-REP 3'!H320</f>
        <v>6</v>
      </c>
      <c r="F320" s="117">
        <f>'ZOOTECHINE 3'!H320</f>
        <v>7</v>
      </c>
      <c r="G320" s="226">
        <f>'PHARMACOLOGIE 3'!H320</f>
        <v>6</v>
      </c>
      <c r="H320" s="226">
        <f>'MICROBIOLOGIE 3'!H320</f>
        <v>9.5</v>
      </c>
      <c r="I320" s="226">
        <f>'PARASITOLOGIE 2'!H320</f>
        <v>10</v>
      </c>
      <c r="J320" s="226">
        <f>'PHYSIO-PATH 3'!H320</f>
        <v>1.5</v>
      </c>
      <c r="K320" s="226">
        <f>SEMIOLOGIE!H320</f>
        <v>13.25</v>
      </c>
      <c r="L320" s="117">
        <f>'ANA-PATH 2'!H320</f>
        <v>3</v>
      </c>
      <c r="M320" s="124">
        <f t="shared" si="41"/>
        <v>62.75</v>
      </c>
      <c r="N320" s="117">
        <f t="shared" si="42"/>
        <v>2.5099999999999998</v>
      </c>
      <c r="O320" s="184" t="str">
        <f t="shared" si="36"/>
        <v>Ajournee</v>
      </c>
      <c r="P320" s="184" t="str">
        <f t="shared" si="37"/>
        <v>juin</v>
      </c>
      <c r="Q320" s="262">
        <f t="shared" si="43"/>
        <v>1</v>
      </c>
      <c r="R320" s="262">
        <f t="shared" si="43"/>
        <v>1</v>
      </c>
      <c r="S320" s="262">
        <f t="shared" si="43"/>
        <v>1</v>
      </c>
      <c r="T320" s="262">
        <f t="shared" si="43"/>
        <v>1</v>
      </c>
      <c r="U320" s="262">
        <f t="shared" si="43"/>
        <v>1</v>
      </c>
      <c r="V320" s="262">
        <f t="shared" si="38"/>
        <v>0</v>
      </c>
      <c r="W320" s="262">
        <f t="shared" si="39"/>
        <v>1</v>
      </c>
      <c r="X320" s="262">
        <f t="shared" si="39"/>
        <v>1</v>
      </c>
      <c r="Y320" s="262">
        <f t="shared" si="40"/>
        <v>1</v>
      </c>
      <c r="Z320" s="263" t="str">
        <f>ANATOMIE3!N320</f>
        <v>Juin</v>
      </c>
      <c r="AA320" s="263" t="str">
        <f>'PHYSIO-REP 3'!N320</f>
        <v>Juin</v>
      </c>
      <c r="AB320" s="263" t="str">
        <f>'ZOOTECHINE 3'!N320</f>
        <v>Juin</v>
      </c>
      <c r="AC320" s="263" t="str">
        <f>'PHARMACOLOGIE 3'!N320</f>
        <v>Juin</v>
      </c>
      <c r="AD320" s="263" t="str">
        <f>'MICROBIOLOGIE 3'!N320</f>
        <v>Juin</v>
      </c>
      <c r="AE320" s="263" t="str">
        <f>'PARASITOLOGIE 2'!N320</f>
        <v>Juin</v>
      </c>
      <c r="AF320" s="263" t="str">
        <f>'PHYSIO-PATH 3'!N320</f>
        <v>Juin</v>
      </c>
      <c r="AG320" s="263" t="str">
        <f>SEMIOLOGIE!N320</f>
        <v>Juin</v>
      </c>
      <c r="AH320" s="263" t="str">
        <f>'ANA-PATH 2'!N320</f>
        <v>Juin</v>
      </c>
      <c r="AI320" s="267"/>
    </row>
    <row r="321" spans="1:35" s="268" customFormat="1" ht="15.75">
      <c r="A321" s="265">
        <v>314</v>
      </c>
      <c r="B321" s="413" t="s">
        <v>405</v>
      </c>
      <c r="C321" s="413" t="s">
        <v>278</v>
      </c>
      <c r="D321" s="117">
        <f>ANATOMIE3!H321</f>
        <v>10.75</v>
      </c>
      <c r="E321" s="117">
        <f>'PHYSIO-REP 3'!H321</f>
        <v>8.25</v>
      </c>
      <c r="F321" s="117">
        <f>'ZOOTECHINE 3'!H321</f>
        <v>10</v>
      </c>
      <c r="G321" s="226">
        <f>'PHARMACOLOGIE 3'!H321</f>
        <v>8.5</v>
      </c>
      <c r="H321" s="226">
        <f>'MICROBIOLOGIE 3'!H321</f>
        <v>11</v>
      </c>
      <c r="I321" s="226">
        <f>'PARASITOLOGIE 2'!H321</f>
        <v>4</v>
      </c>
      <c r="J321" s="226">
        <f>'PHYSIO-PATH 3'!H321</f>
        <v>6</v>
      </c>
      <c r="K321" s="226">
        <f>SEMIOLOGIE!H321</f>
        <v>12</v>
      </c>
      <c r="L321" s="117">
        <f>'ANA-PATH 2'!H321</f>
        <v>5</v>
      </c>
      <c r="M321" s="124">
        <f t="shared" si="41"/>
        <v>75.5</v>
      </c>
      <c r="N321" s="117">
        <f t="shared" si="42"/>
        <v>3.02</v>
      </c>
      <c r="O321" s="184" t="str">
        <f t="shared" si="36"/>
        <v>Ajournee</v>
      </c>
      <c r="P321" s="184" t="str">
        <f t="shared" si="37"/>
        <v>juin</v>
      </c>
      <c r="Q321" s="262">
        <f t="shared" si="43"/>
        <v>1</v>
      </c>
      <c r="R321" s="262">
        <f t="shared" si="43"/>
        <v>1</v>
      </c>
      <c r="S321" s="262">
        <f t="shared" si="43"/>
        <v>1</v>
      </c>
      <c r="T321" s="262">
        <f t="shared" si="43"/>
        <v>1</v>
      </c>
      <c r="U321" s="262">
        <f t="shared" si="43"/>
        <v>1</v>
      </c>
      <c r="V321" s="262">
        <f t="shared" si="38"/>
        <v>1</v>
      </c>
      <c r="W321" s="262">
        <f t="shared" si="39"/>
        <v>1</v>
      </c>
      <c r="X321" s="262">
        <f t="shared" si="39"/>
        <v>1</v>
      </c>
      <c r="Y321" s="262">
        <f t="shared" si="40"/>
        <v>1</v>
      </c>
      <c r="Z321" s="263" t="str">
        <f>ANATOMIE3!N321</f>
        <v>Juin</v>
      </c>
      <c r="AA321" s="263" t="str">
        <f>'PHYSIO-REP 3'!N321</f>
        <v>Juin</v>
      </c>
      <c r="AB321" s="263" t="str">
        <f>'ZOOTECHINE 3'!N321</f>
        <v>Juin</v>
      </c>
      <c r="AC321" s="263" t="str">
        <f>'PHARMACOLOGIE 3'!N321</f>
        <v>Juin</v>
      </c>
      <c r="AD321" s="263" t="str">
        <f>'MICROBIOLOGIE 3'!N321</f>
        <v>Juin</v>
      </c>
      <c r="AE321" s="263" t="str">
        <f>'PARASITOLOGIE 2'!N321</f>
        <v>Juin</v>
      </c>
      <c r="AF321" s="263" t="str">
        <f>'PHYSIO-PATH 3'!N321</f>
        <v>Juin</v>
      </c>
      <c r="AG321" s="263" t="str">
        <f>SEMIOLOGIE!N321</f>
        <v>Juin</v>
      </c>
      <c r="AH321" s="263" t="str">
        <f>'ANA-PATH 2'!N321</f>
        <v>Juin</v>
      </c>
      <c r="AI321" s="267"/>
    </row>
    <row r="322" spans="1:35" s="268" customFormat="1" ht="15.75">
      <c r="A322" s="265">
        <v>315</v>
      </c>
      <c r="B322" s="413" t="s">
        <v>406</v>
      </c>
      <c r="C322" s="413" t="s">
        <v>31</v>
      </c>
      <c r="D322" s="117">
        <f>ANATOMIE3!H322</f>
        <v>0.25</v>
      </c>
      <c r="E322" s="117">
        <f>'PHYSIO-REP 3'!H322</f>
        <v>4.5</v>
      </c>
      <c r="F322" s="117">
        <f>'ZOOTECHINE 3'!H322</f>
        <v>30</v>
      </c>
      <c r="G322" s="226">
        <f>'PHARMACOLOGIE 3'!H322</f>
        <v>30</v>
      </c>
      <c r="H322" s="226">
        <f>'MICROBIOLOGIE 3'!H322</f>
        <v>6</v>
      </c>
      <c r="I322" s="226">
        <f>'PARASITOLOGIE 2'!H322</f>
        <v>20</v>
      </c>
      <c r="J322" s="226">
        <f>'PHYSIO-PATH 3'!H322</f>
        <v>2.5</v>
      </c>
      <c r="K322" s="226">
        <f>SEMIOLOGIE!H322</f>
        <v>30</v>
      </c>
      <c r="L322" s="117">
        <f>'ANA-PATH 2'!H322</f>
        <v>5.333333333333333</v>
      </c>
      <c r="M322" s="124">
        <f t="shared" si="41"/>
        <v>128.58333333333334</v>
      </c>
      <c r="N322" s="117">
        <f t="shared" si="42"/>
        <v>5.1433333333333335</v>
      </c>
      <c r="O322" s="184" t="str">
        <f t="shared" si="36"/>
        <v>Ajournee</v>
      </c>
      <c r="P322" s="184" t="str">
        <f t="shared" si="37"/>
        <v>juin</v>
      </c>
      <c r="Q322" s="262">
        <f t="shared" si="43"/>
        <v>1</v>
      </c>
      <c r="R322" s="262">
        <f t="shared" si="43"/>
        <v>1</v>
      </c>
      <c r="S322" s="262">
        <f t="shared" si="43"/>
        <v>0</v>
      </c>
      <c r="T322" s="262">
        <f t="shared" si="43"/>
        <v>0</v>
      </c>
      <c r="U322" s="262">
        <f t="shared" si="43"/>
        <v>1</v>
      </c>
      <c r="V322" s="262">
        <f t="shared" si="38"/>
        <v>0</v>
      </c>
      <c r="W322" s="262">
        <f t="shared" si="39"/>
        <v>1</v>
      </c>
      <c r="X322" s="262">
        <f t="shared" si="39"/>
        <v>0</v>
      </c>
      <c r="Y322" s="262">
        <f t="shared" si="40"/>
        <v>1</v>
      </c>
      <c r="Z322" s="263" t="str">
        <f>ANATOMIE3!N322</f>
        <v>Juin</v>
      </c>
      <c r="AA322" s="263" t="str">
        <f>'PHYSIO-REP 3'!N322</f>
        <v>Juin</v>
      </c>
      <c r="AB322" s="263" t="str">
        <f>'ZOOTECHINE 3'!N322</f>
        <v>Juin</v>
      </c>
      <c r="AC322" s="263" t="str">
        <f>'PHARMACOLOGIE 3'!N322</f>
        <v>Juin</v>
      </c>
      <c r="AD322" s="263" t="str">
        <f>'MICROBIOLOGIE 3'!N322</f>
        <v>Juin</v>
      </c>
      <c r="AE322" s="263" t="str">
        <f>'PARASITOLOGIE 2'!N322</f>
        <v>Juin</v>
      </c>
      <c r="AF322" s="263" t="str">
        <f>'PHYSIO-PATH 3'!N322</f>
        <v>Juin</v>
      </c>
      <c r="AG322" s="263" t="str">
        <f>SEMIOLOGIE!N322</f>
        <v>Juin</v>
      </c>
      <c r="AH322" s="263" t="str">
        <f>'ANA-PATH 2'!N322</f>
        <v>Juin</v>
      </c>
      <c r="AI322" s="267"/>
    </row>
    <row r="323" spans="1:35" s="268" customFormat="1" ht="15.75">
      <c r="A323" s="265">
        <v>316</v>
      </c>
      <c r="B323" s="413" t="s">
        <v>407</v>
      </c>
      <c r="C323" s="413" t="s">
        <v>408</v>
      </c>
      <c r="D323" s="117">
        <f>ANATOMIE3!H323</f>
        <v>12.75</v>
      </c>
      <c r="E323" s="117">
        <f>'PHYSIO-REP 3'!H323</f>
        <v>10.5</v>
      </c>
      <c r="F323" s="117">
        <f>'ZOOTECHINE 3'!H323</f>
        <v>6.5</v>
      </c>
      <c r="G323" s="226">
        <f>'PHARMACOLOGIE 3'!H323</f>
        <v>10.5</v>
      </c>
      <c r="H323" s="226">
        <f>'MICROBIOLOGIE 3'!H323</f>
        <v>8</v>
      </c>
      <c r="I323" s="226">
        <f>'PARASITOLOGIE 2'!H323</f>
        <v>7.333333333333333</v>
      </c>
      <c r="J323" s="226">
        <f>'PHYSIO-PATH 3'!H323</f>
        <v>11</v>
      </c>
      <c r="K323" s="226">
        <f>SEMIOLOGIE!H323</f>
        <v>14.25</v>
      </c>
      <c r="L323" s="117">
        <f>'ANA-PATH 2'!H323</f>
        <v>7</v>
      </c>
      <c r="M323" s="124">
        <f t="shared" si="41"/>
        <v>87.833333333333343</v>
      </c>
      <c r="N323" s="117">
        <f t="shared" si="42"/>
        <v>3.5133333333333336</v>
      </c>
      <c r="O323" s="184" t="str">
        <f t="shared" si="36"/>
        <v>Ajournee</v>
      </c>
      <c r="P323" s="184" t="str">
        <f t="shared" si="37"/>
        <v>juin</v>
      </c>
      <c r="Q323" s="262">
        <f t="shared" si="43"/>
        <v>1</v>
      </c>
      <c r="R323" s="262">
        <f t="shared" si="43"/>
        <v>1</v>
      </c>
      <c r="S323" s="262">
        <f t="shared" si="43"/>
        <v>1</v>
      </c>
      <c r="T323" s="262">
        <f t="shared" si="43"/>
        <v>1</v>
      </c>
      <c r="U323" s="262">
        <f t="shared" si="43"/>
        <v>1</v>
      </c>
      <c r="V323" s="262">
        <f t="shared" si="38"/>
        <v>1</v>
      </c>
      <c r="W323" s="262">
        <f t="shared" si="39"/>
        <v>1</v>
      </c>
      <c r="X323" s="262">
        <f t="shared" si="39"/>
        <v>1</v>
      </c>
      <c r="Y323" s="262">
        <f t="shared" si="40"/>
        <v>1</v>
      </c>
      <c r="Z323" s="263" t="str">
        <f>ANATOMIE3!N323</f>
        <v>Juin</v>
      </c>
      <c r="AA323" s="263" t="str">
        <f>'PHYSIO-REP 3'!N323</f>
        <v>Juin</v>
      </c>
      <c r="AB323" s="263" t="str">
        <f>'ZOOTECHINE 3'!N323</f>
        <v>Juin</v>
      </c>
      <c r="AC323" s="263" t="str">
        <f>'PHARMACOLOGIE 3'!N323</f>
        <v>Juin</v>
      </c>
      <c r="AD323" s="263" t="str">
        <f>'MICROBIOLOGIE 3'!N323</f>
        <v>Juin</v>
      </c>
      <c r="AE323" s="263" t="str">
        <f>'PARASITOLOGIE 2'!N323</f>
        <v>Juin</v>
      </c>
      <c r="AF323" s="263" t="str">
        <f>'PHYSIO-PATH 3'!N323</f>
        <v>Juin</v>
      </c>
      <c r="AG323" s="263" t="str">
        <f>SEMIOLOGIE!N323</f>
        <v>Juin</v>
      </c>
      <c r="AH323" s="263" t="str">
        <f>'ANA-PATH 2'!N323</f>
        <v>Juin</v>
      </c>
      <c r="AI323" s="267"/>
    </row>
    <row r="324" spans="1:35" s="268" customFormat="1" ht="15.75">
      <c r="A324" s="265">
        <v>317</v>
      </c>
      <c r="B324" s="417" t="s">
        <v>409</v>
      </c>
      <c r="C324" s="417" t="s">
        <v>970</v>
      </c>
      <c r="D324" s="117">
        <f>ANATOMIE3!H324</f>
        <v>31.5</v>
      </c>
      <c r="E324" s="117">
        <f>'PHYSIO-REP 3'!H324</f>
        <v>5.25</v>
      </c>
      <c r="F324" s="117">
        <f>'ZOOTECHINE 3'!H324</f>
        <v>30.5</v>
      </c>
      <c r="G324" s="226">
        <f>'PHARMACOLOGIE 3'!H324</f>
        <v>1.5</v>
      </c>
      <c r="H324" s="226">
        <f>'MICROBIOLOGIE 3'!H324</f>
        <v>8</v>
      </c>
      <c r="I324" s="226">
        <f>'PARASITOLOGIE 2'!H324</f>
        <v>8.6666666666666661</v>
      </c>
      <c r="J324" s="226">
        <f>'PHYSIO-PATH 3'!H324</f>
        <v>6</v>
      </c>
      <c r="K324" s="226">
        <f>SEMIOLOGIE!H324</f>
        <v>8</v>
      </c>
      <c r="L324" s="117">
        <f>'ANA-PATH 2'!H324</f>
        <v>5.666666666666667</v>
      </c>
      <c r="M324" s="124">
        <f t="shared" si="41"/>
        <v>105.08333333333334</v>
      </c>
      <c r="N324" s="117">
        <f t="shared" si="42"/>
        <v>4.203333333333334</v>
      </c>
      <c r="O324" s="184" t="str">
        <f t="shared" si="36"/>
        <v>Ajournee</v>
      </c>
      <c r="P324" s="184" t="str">
        <f t="shared" si="37"/>
        <v>juin</v>
      </c>
      <c r="Q324" s="262">
        <f t="shared" si="43"/>
        <v>0</v>
      </c>
      <c r="R324" s="262">
        <f t="shared" si="43"/>
        <v>1</v>
      </c>
      <c r="S324" s="262">
        <f t="shared" si="43"/>
        <v>0</v>
      </c>
      <c r="T324" s="262">
        <f t="shared" si="43"/>
        <v>1</v>
      </c>
      <c r="U324" s="262">
        <f t="shared" si="43"/>
        <v>1</v>
      </c>
      <c r="V324" s="262">
        <f t="shared" si="38"/>
        <v>1</v>
      </c>
      <c r="W324" s="262">
        <f t="shared" si="39"/>
        <v>1</v>
      </c>
      <c r="X324" s="262">
        <f t="shared" si="39"/>
        <v>1</v>
      </c>
      <c r="Y324" s="262">
        <f t="shared" si="40"/>
        <v>1</v>
      </c>
      <c r="Z324" s="263" t="str">
        <f>ANATOMIE3!N324</f>
        <v>Juin</v>
      </c>
      <c r="AA324" s="263" t="str">
        <f>'PHYSIO-REP 3'!N324</f>
        <v>Juin</v>
      </c>
      <c r="AB324" s="263" t="str">
        <f>'ZOOTECHINE 3'!N324</f>
        <v>Juin</v>
      </c>
      <c r="AC324" s="263" t="str">
        <f>'PHARMACOLOGIE 3'!N324</f>
        <v>Juin</v>
      </c>
      <c r="AD324" s="263" t="str">
        <f>'MICROBIOLOGIE 3'!N324</f>
        <v>Juin</v>
      </c>
      <c r="AE324" s="263" t="str">
        <f>'PARASITOLOGIE 2'!N324</f>
        <v>Juin</v>
      </c>
      <c r="AF324" s="263" t="str">
        <f>'PHYSIO-PATH 3'!N324</f>
        <v>Juin</v>
      </c>
      <c r="AG324" s="263" t="str">
        <f>SEMIOLOGIE!N324</f>
        <v>Juin</v>
      </c>
      <c r="AH324" s="263" t="str">
        <f>'ANA-PATH 2'!N324</f>
        <v>Juin</v>
      </c>
      <c r="AI324" s="267"/>
    </row>
    <row r="325" spans="1:35" s="268" customFormat="1" ht="15.75">
      <c r="A325" s="265">
        <v>318</v>
      </c>
      <c r="B325" s="432" t="s">
        <v>410</v>
      </c>
      <c r="C325" s="432" t="s">
        <v>82</v>
      </c>
      <c r="D325" s="117">
        <f>ANATOMIE3!H325</f>
        <v>30</v>
      </c>
      <c r="E325" s="117">
        <f>'PHYSIO-REP 3'!H326</f>
        <v>6</v>
      </c>
      <c r="F325" s="117">
        <f>'ZOOTECHINE 3'!H326</f>
        <v>3</v>
      </c>
      <c r="G325" s="226">
        <f>'PHARMACOLOGIE 3'!H326</f>
        <v>5</v>
      </c>
      <c r="H325" s="226">
        <f>'MICROBIOLOGIE 3'!H326</f>
        <v>9</v>
      </c>
      <c r="I325" s="226">
        <f>'PARASITOLOGIE 2'!H326</f>
        <v>8</v>
      </c>
      <c r="J325" s="226">
        <f>'PHYSIO-PATH 3'!H326</f>
        <v>2.5</v>
      </c>
      <c r="K325" s="226">
        <f>SEMIOLOGIE!H326</f>
        <v>12.5</v>
      </c>
      <c r="L325" s="117">
        <f>'ANA-PATH 2'!H326</f>
        <v>3.6666666666666665</v>
      </c>
      <c r="M325" s="124">
        <f t="shared" si="41"/>
        <v>79.666666666666671</v>
      </c>
      <c r="N325" s="117">
        <f t="shared" si="42"/>
        <v>3.186666666666667</v>
      </c>
      <c r="O325" s="184" t="str">
        <f t="shared" si="36"/>
        <v>Ajournee</v>
      </c>
      <c r="P325" s="184" t="str">
        <f t="shared" si="37"/>
        <v>juin</v>
      </c>
      <c r="Q325" s="262">
        <f t="shared" si="43"/>
        <v>0</v>
      </c>
      <c r="R325" s="262">
        <f t="shared" si="43"/>
        <v>1</v>
      </c>
      <c r="S325" s="262">
        <f t="shared" si="43"/>
        <v>1</v>
      </c>
      <c r="T325" s="262">
        <f t="shared" si="43"/>
        <v>1</v>
      </c>
      <c r="U325" s="262">
        <f t="shared" si="43"/>
        <v>1</v>
      </c>
      <c r="V325" s="262">
        <f t="shared" si="38"/>
        <v>1</v>
      </c>
      <c r="W325" s="262">
        <f t="shared" si="39"/>
        <v>1</v>
      </c>
      <c r="X325" s="262">
        <f t="shared" si="39"/>
        <v>1</v>
      </c>
      <c r="Y325" s="262">
        <f t="shared" si="40"/>
        <v>1</v>
      </c>
      <c r="Z325" s="263" t="str">
        <f>ANATOMIE3!N326</f>
        <v>Juin</v>
      </c>
      <c r="AA325" s="263" t="str">
        <f>'PHYSIO-REP 3'!N326</f>
        <v>Juin</v>
      </c>
      <c r="AB325" s="263" t="str">
        <f>'ZOOTECHINE 3'!N326</f>
        <v>Juin</v>
      </c>
      <c r="AC325" s="263" t="str">
        <f>'PHARMACOLOGIE 3'!N326</f>
        <v>Juin</v>
      </c>
      <c r="AD325" s="263" t="str">
        <f>'MICROBIOLOGIE 3'!N326</f>
        <v>Juin</v>
      </c>
      <c r="AE325" s="263" t="str">
        <f>'PARASITOLOGIE 2'!N326</f>
        <v>Juin</v>
      </c>
      <c r="AF325" s="263" t="str">
        <f>'PHYSIO-PATH 3'!N326</f>
        <v>Juin</v>
      </c>
      <c r="AG325" s="263" t="str">
        <f>SEMIOLOGIE!N326</f>
        <v>Juin</v>
      </c>
      <c r="AH325" s="263" t="str">
        <f>'ANA-PATH 2'!N326</f>
        <v>Juin</v>
      </c>
      <c r="AI325" s="267"/>
    </row>
    <row r="326" spans="1:35" s="268" customFormat="1" ht="15.75">
      <c r="A326" s="265">
        <v>319</v>
      </c>
      <c r="B326" s="417" t="s">
        <v>410</v>
      </c>
      <c r="C326" s="417" t="s">
        <v>136</v>
      </c>
      <c r="D326" s="117">
        <f>ANATOMIE3!H326</f>
        <v>1.5</v>
      </c>
      <c r="E326" s="117">
        <f>'PHYSIO-REP 3'!H325</f>
        <v>7.5</v>
      </c>
      <c r="F326" s="117">
        <f>'ZOOTECHINE 3'!H325</f>
        <v>36.75</v>
      </c>
      <c r="G326" s="226">
        <f>'PHARMACOLOGIE 3'!H325</f>
        <v>0.25</v>
      </c>
      <c r="H326" s="226">
        <f>'MICROBIOLOGIE 3'!H325</f>
        <v>31.5</v>
      </c>
      <c r="I326" s="226">
        <f>'PARASITOLOGIE 2'!H325</f>
        <v>20</v>
      </c>
      <c r="J326" s="226">
        <f>'PHYSIO-PATH 3'!H325</f>
        <v>3</v>
      </c>
      <c r="K326" s="226">
        <f>SEMIOLOGIE!H325</f>
        <v>30</v>
      </c>
      <c r="L326" s="117">
        <f>'ANA-PATH 2'!H325</f>
        <v>4.666666666666667</v>
      </c>
      <c r="M326" s="124">
        <f t="shared" si="41"/>
        <v>135.16666666666666</v>
      </c>
      <c r="N326" s="117">
        <f t="shared" si="42"/>
        <v>5.4066666666666663</v>
      </c>
      <c r="O326" s="184" t="str">
        <f t="shared" si="36"/>
        <v>Ajournee</v>
      </c>
      <c r="P326" s="184" t="str">
        <f t="shared" si="37"/>
        <v>juin</v>
      </c>
      <c r="Q326" s="262">
        <f t="shared" si="43"/>
        <v>1</v>
      </c>
      <c r="R326" s="262">
        <f t="shared" si="43"/>
        <v>1</v>
      </c>
      <c r="S326" s="262">
        <f t="shared" si="43"/>
        <v>0</v>
      </c>
      <c r="T326" s="262">
        <f t="shared" si="43"/>
        <v>1</v>
      </c>
      <c r="U326" s="262">
        <f t="shared" si="43"/>
        <v>0</v>
      </c>
      <c r="V326" s="262">
        <f t="shared" si="38"/>
        <v>0</v>
      </c>
      <c r="W326" s="262">
        <f t="shared" si="39"/>
        <v>1</v>
      </c>
      <c r="X326" s="262">
        <f t="shared" si="39"/>
        <v>0</v>
      </c>
      <c r="Y326" s="262">
        <f t="shared" si="40"/>
        <v>1</v>
      </c>
      <c r="Z326" s="263" t="str">
        <f>ANATOMIE3!N325</f>
        <v>Juin</v>
      </c>
      <c r="AA326" s="263" t="str">
        <f>'PHYSIO-REP 3'!N325</f>
        <v>Juin</v>
      </c>
      <c r="AB326" s="263" t="str">
        <f>'ZOOTECHINE 3'!N325</f>
        <v>Juin</v>
      </c>
      <c r="AC326" s="263" t="str">
        <f>'PHARMACOLOGIE 3'!N325</f>
        <v>Juin</v>
      </c>
      <c r="AD326" s="263" t="str">
        <f>'MICROBIOLOGIE 3'!N325</f>
        <v>Juin</v>
      </c>
      <c r="AE326" s="263" t="str">
        <f>'PARASITOLOGIE 2'!N325</f>
        <v>Juin</v>
      </c>
      <c r="AF326" s="263" t="str">
        <f>'PHYSIO-PATH 3'!N325</f>
        <v>Juin</v>
      </c>
      <c r="AG326" s="263" t="str">
        <f>SEMIOLOGIE!N325</f>
        <v>Juin</v>
      </c>
      <c r="AH326" s="263" t="str">
        <f>'ANA-PATH 2'!N325</f>
        <v>Juin</v>
      </c>
      <c r="AI326" s="267"/>
    </row>
    <row r="327" spans="1:35" s="268" customFormat="1" ht="30">
      <c r="A327" s="265">
        <v>320</v>
      </c>
      <c r="B327" s="413" t="s">
        <v>411</v>
      </c>
      <c r="C327" s="413" t="s">
        <v>971</v>
      </c>
      <c r="D327" s="117">
        <f>ANATOMIE3!H327</f>
        <v>16.75</v>
      </c>
      <c r="E327" s="117">
        <f>'PHYSIO-REP 3'!H327</f>
        <v>7.5</v>
      </c>
      <c r="F327" s="117">
        <f>'ZOOTECHINE 3'!H327</f>
        <v>10</v>
      </c>
      <c r="G327" s="226">
        <f>'PHARMACOLOGIE 3'!H327</f>
        <v>12.5</v>
      </c>
      <c r="H327" s="226">
        <f>'MICROBIOLOGIE 3'!H327</f>
        <v>8.25</v>
      </c>
      <c r="I327" s="226">
        <f>'PARASITOLOGIE 2'!H327</f>
        <v>6.666666666666667</v>
      </c>
      <c r="J327" s="226">
        <f>'PHYSIO-PATH 3'!H327</f>
        <v>8.5</v>
      </c>
      <c r="K327" s="226">
        <f>SEMIOLOGIE!H327</f>
        <v>15</v>
      </c>
      <c r="L327" s="117">
        <f>'ANA-PATH 2'!H327</f>
        <v>8</v>
      </c>
      <c r="M327" s="124">
        <f t="shared" si="41"/>
        <v>93.166666666666657</v>
      </c>
      <c r="N327" s="117">
        <f t="shared" si="42"/>
        <v>3.7266666666666661</v>
      </c>
      <c r="O327" s="184" t="str">
        <f t="shared" si="36"/>
        <v>Ajournee</v>
      </c>
      <c r="P327" s="184" t="str">
        <f t="shared" si="37"/>
        <v>juin</v>
      </c>
      <c r="Q327" s="262">
        <f t="shared" si="43"/>
        <v>0</v>
      </c>
      <c r="R327" s="262">
        <f t="shared" si="43"/>
        <v>1</v>
      </c>
      <c r="S327" s="262">
        <f t="shared" si="43"/>
        <v>1</v>
      </c>
      <c r="T327" s="262">
        <f t="shared" si="43"/>
        <v>1</v>
      </c>
      <c r="U327" s="262">
        <f t="shared" si="43"/>
        <v>1</v>
      </c>
      <c r="V327" s="262">
        <f t="shared" si="38"/>
        <v>1</v>
      </c>
      <c r="W327" s="262">
        <f t="shared" si="39"/>
        <v>1</v>
      </c>
      <c r="X327" s="262">
        <f t="shared" si="39"/>
        <v>0</v>
      </c>
      <c r="Y327" s="262">
        <f t="shared" si="40"/>
        <v>1</v>
      </c>
      <c r="Z327" s="263" t="str">
        <f>ANATOMIE3!N327</f>
        <v>Juin</v>
      </c>
      <c r="AA327" s="263" t="str">
        <f>'PHYSIO-REP 3'!N327</f>
        <v>Juin</v>
      </c>
      <c r="AB327" s="263" t="str">
        <f>'ZOOTECHINE 3'!N327</f>
        <v>Juin</v>
      </c>
      <c r="AC327" s="263" t="str">
        <f>'PHARMACOLOGIE 3'!N327</f>
        <v>Juin</v>
      </c>
      <c r="AD327" s="263" t="str">
        <f>'MICROBIOLOGIE 3'!N327</f>
        <v>Juin</v>
      </c>
      <c r="AE327" s="263" t="str">
        <f>'PARASITOLOGIE 2'!N327</f>
        <v>Juin</v>
      </c>
      <c r="AF327" s="263" t="str">
        <f>'PHYSIO-PATH 3'!N327</f>
        <v>Juin</v>
      </c>
      <c r="AG327" s="263" t="str">
        <f>SEMIOLOGIE!N327</f>
        <v>Juin</v>
      </c>
      <c r="AH327" s="263" t="str">
        <f>'ANA-PATH 2'!N327</f>
        <v>Juin</v>
      </c>
      <c r="AI327" s="267"/>
    </row>
    <row r="328" spans="1:35" s="268" customFormat="1" ht="15.75">
      <c r="A328" s="265">
        <v>321</v>
      </c>
      <c r="B328" s="413" t="s">
        <v>985</v>
      </c>
      <c r="C328" s="413" t="s">
        <v>443</v>
      </c>
      <c r="D328" s="117">
        <f>ANATOMIE3!H328</f>
        <v>12</v>
      </c>
      <c r="E328" s="117">
        <f>'PHYSIO-REP 3'!H329</f>
        <v>7.5</v>
      </c>
      <c r="F328" s="117">
        <f>'ZOOTECHINE 3'!H329</f>
        <v>31.5</v>
      </c>
      <c r="G328" s="226">
        <f>'PHARMACOLOGIE 3'!H329</f>
        <v>30</v>
      </c>
      <c r="H328" s="226">
        <f>'MICROBIOLOGIE 3'!H329</f>
        <v>8.75</v>
      </c>
      <c r="I328" s="226">
        <f>'PARASITOLOGIE 2'!H329</f>
        <v>4</v>
      </c>
      <c r="J328" s="226">
        <f>'PHYSIO-PATH 3'!H329</f>
        <v>0</v>
      </c>
      <c r="K328" s="226">
        <f>SEMIOLOGIE!H329</f>
        <v>31.5</v>
      </c>
      <c r="L328" s="117">
        <f>'ANA-PATH 2'!H329</f>
        <v>4</v>
      </c>
      <c r="M328" s="124">
        <f t="shared" si="41"/>
        <v>129.25</v>
      </c>
      <c r="N328" s="117">
        <f t="shared" si="42"/>
        <v>5.17</v>
      </c>
      <c r="O328" s="184" t="str">
        <f t="shared" ref="O328:O391" si="44">IF(OR(D328="exclus",E328="exclus",F328="exclus",G328="exclus",H328="exclus",I328="exclus",J328="exclus",K328="exclus",L328="exclus"),"exclus",IF(AND(SUM(Q328:Y328)=0,ROUND(N328,3)&gt;=10),"Admis","Ajournee"))</f>
        <v>Ajournee</v>
      </c>
      <c r="P328" s="184" t="str">
        <f t="shared" ref="P328:P391" si="45">IF(COUNTIF(Z328:AH328,"=Rattrapage")&gt;0,"Rattrapage",IF(COUNTIF(Z328:AH328,"=Synthèse")&gt;0,"Synthèse","juin"))</f>
        <v>juin</v>
      </c>
      <c r="Q328" s="262">
        <f t="shared" si="43"/>
        <v>1</v>
      </c>
      <c r="R328" s="262">
        <f t="shared" si="43"/>
        <v>1</v>
      </c>
      <c r="S328" s="262">
        <f t="shared" si="43"/>
        <v>0</v>
      </c>
      <c r="T328" s="262">
        <f t="shared" si="43"/>
        <v>0</v>
      </c>
      <c r="U328" s="262">
        <f t="shared" si="43"/>
        <v>1</v>
      </c>
      <c r="V328" s="262">
        <f t="shared" ref="V328:V391" si="46">IF(I328&gt;=10,0,1)</f>
        <v>1</v>
      </c>
      <c r="W328" s="262">
        <f t="shared" ref="W328:X355" si="47">IF(J328&gt;=15,0,1)</f>
        <v>1</v>
      </c>
      <c r="X328" s="262">
        <f t="shared" si="47"/>
        <v>0</v>
      </c>
      <c r="Y328" s="262">
        <f t="shared" ref="Y328:Y391" si="48">IF(L328&gt;=10,0,1)</f>
        <v>1</v>
      </c>
      <c r="Z328" s="263" t="str">
        <f>ANATOMIE3!N329</f>
        <v>Juin</v>
      </c>
      <c r="AA328" s="263" t="str">
        <f>'PHYSIO-REP 3'!N329</f>
        <v>Juin</v>
      </c>
      <c r="AB328" s="263" t="str">
        <f>'ZOOTECHINE 3'!N329</f>
        <v>Juin</v>
      </c>
      <c r="AC328" s="263" t="str">
        <f>'PHARMACOLOGIE 3'!N329</f>
        <v>Juin</v>
      </c>
      <c r="AD328" s="263" t="str">
        <f>'MICROBIOLOGIE 3'!N329</f>
        <v>Juin</v>
      </c>
      <c r="AE328" s="263" t="str">
        <f>'PARASITOLOGIE 2'!N329</f>
        <v>Juin</v>
      </c>
      <c r="AF328" s="263" t="str">
        <f>'PHYSIO-PATH 3'!N329</f>
        <v>Juin</v>
      </c>
      <c r="AG328" s="263" t="str">
        <f>SEMIOLOGIE!N329</f>
        <v>Juin</v>
      </c>
      <c r="AH328" s="263" t="str">
        <f>'ANA-PATH 2'!N329</f>
        <v>Juin</v>
      </c>
      <c r="AI328" s="267"/>
    </row>
    <row r="329" spans="1:35" s="268" customFormat="1" ht="15.75">
      <c r="A329" s="265">
        <v>322</v>
      </c>
      <c r="B329" s="413" t="s">
        <v>412</v>
      </c>
      <c r="C329" s="413" t="s">
        <v>972</v>
      </c>
      <c r="D329" s="117">
        <f>ANATOMIE3!H329</f>
        <v>30</v>
      </c>
      <c r="E329" s="117">
        <f>'PHYSIO-REP 3'!H330</f>
        <v>9.75</v>
      </c>
      <c r="F329" s="117">
        <f>'ZOOTECHINE 3'!H330</f>
        <v>9</v>
      </c>
      <c r="G329" s="226">
        <f>'PHARMACOLOGIE 3'!H330</f>
        <v>4.5</v>
      </c>
      <c r="H329" s="226">
        <f>'MICROBIOLOGIE 3'!H330</f>
        <v>8.25</v>
      </c>
      <c r="I329" s="226">
        <f>'PARASITOLOGIE 2'!H330</f>
        <v>4.666666666666667</v>
      </c>
      <c r="J329" s="226">
        <f>'PHYSIO-PATH 3'!H330</f>
        <v>4</v>
      </c>
      <c r="K329" s="226">
        <f>SEMIOLOGIE!H330</f>
        <v>7.75</v>
      </c>
      <c r="L329" s="117">
        <f>'ANA-PATH 2'!H330</f>
        <v>4.666666666666667</v>
      </c>
      <c r="M329" s="124">
        <f t="shared" ref="M329:M392" si="49">SUM(D329:L329)</f>
        <v>82.583333333333343</v>
      </c>
      <c r="N329" s="117">
        <f t="shared" ref="N329:N392" si="50">M329/25</f>
        <v>3.3033333333333337</v>
      </c>
      <c r="O329" s="184" t="str">
        <f t="shared" si="44"/>
        <v>Ajournee</v>
      </c>
      <c r="P329" s="184" t="str">
        <f t="shared" si="45"/>
        <v>juin</v>
      </c>
      <c r="Q329" s="262">
        <f t="shared" si="43"/>
        <v>0</v>
      </c>
      <c r="R329" s="262">
        <f t="shared" si="43"/>
        <v>1</v>
      </c>
      <c r="S329" s="262">
        <f t="shared" si="43"/>
        <v>1</v>
      </c>
      <c r="T329" s="262">
        <f t="shared" si="43"/>
        <v>1</v>
      </c>
      <c r="U329" s="262">
        <f t="shared" si="43"/>
        <v>1</v>
      </c>
      <c r="V329" s="262">
        <f t="shared" si="46"/>
        <v>1</v>
      </c>
      <c r="W329" s="262">
        <f t="shared" si="47"/>
        <v>1</v>
      </c>
      <c r="X329" s="262">
        <f t="shared" si="47"/>
        <v>1</v>
      </c>
      <c r="Y329" s="262">
        <f t="shared" si="48"/>
        <v>1</v>
      </c>
      <c r="Z329" s="263" t="str">
        <f>ANATOMIE3!N330</f>
        <v>Juin</v>
      </c>
      <c r="AA329" s="263" t="str">
        <f>'PHYSIO-REP 3'!N330</f>
        <v>Juin</v>
      </c>
      <c r="AB329" s="263" t="str">
        <f>'ZOOTECHINE 3'!N330</f>
        <v>Juin</v>
      </c>
      <c r="AC329" s="263" t="str">
        <f>'PHARMACOLOGIE 3'!N330</f>
        <v>Juin</v>
      </c>
      <c r="AD329" s="263" t="str">
        <f>'MICROBIOLOGIE 3'!N330</f>
        <v>Juin</v>
      </c>
      <c r="AE329" s="263" t="str">
        <f>'PARASITOLOGIE 2'!N330</f>
        <v>Juin</v>
      </c>
      <c r="AF329" s="263" t="str">
        <f>'PHYSIO-PATH 3'!N330</f>
        <v>Juin</v>
      </c>
      <c r="AG329" s="263" t="str">
        <f>SEMIOLOGIE!N330</f>
        <v>Juin</v>
      </c>
      <c r="AH329" s="263" t="str">
        <f>'ANA-PATH 2'!N330</f>
        <v>Juin</v>
      </c>
      <c r="AI329" s="267"/>
    </row>
    <row r="330" spans="1:35" s="268" customFormat="1" ht="15.75">
      <c r="A330" s="265">
        <v>323</v>
      </c>
      <c r="B330" s="419" t="s">
        <v>413</v>
      </c>
      <c r="C330" s="419" t="s">
        <v>414</v>
      </c>
      <c r="D330" s="117">
        <f>ANATOMIE3!H330</f>
        <v>5</v>
      </c>
      <c r="E330" s="117">
        <f>'PHYSIO-REP 3'!H331</f>
        <v>8.25</v>
      </c>
      <c r="F330" s="117">
        <f>'ZOOTECHINE 3'!H331</f>
        <v>8</v>
      </c>
      <c r="G330" s="226">
        <f>'PHARMACOLOGIE 3'!H331</f>
        <v>8.5</v>
      </c>
      <c r="H330" s="226">
        <f>'MICROBIOLOGIE 3'!H331</f>
        <v>8.5</v>
      </c>
      <c r="I330" s="226">
        <f>'PARASITOLOGIE 2'!H331</f>
        <v>5.333333333333333</v>
      </c>
      <c r="J330" s="226">
        <f>'PHYSIO-PATH 3'!H331</f>
        <v>2.5</v>
      </c>
      <c r="K330" s="226">
        <f>SEMIOLOGIE!H331</f>
        <v>15.75</v>
      </c>
      <c r="L330" s="117">
        <f>'ANA-PATH 2'!H331</f>
        <v>8</v>
      </c>
      <c r="M330" s="124">
        <f t="shared" si="49"/>
        <v>69.833333333333343</v>
      </c>
      <c r="N330" s="117">
        <f t="shared" si="50"/>
        <v>2.7933333333333339</v>
      </c>
      <c r="O330" s="184" t="str">
        <f t="shared" si="44"/>
        <v>Ajournee</v>
      </c>
      <c r="P330" s="184" t="str">
        <f t="shared" si="45"/>
        <v>juin</v>
      </c>
      <c r="Q330" s="262">
        <f t="shared" si="43"/>
        <v>1</v>
      </c>
      <c r="R330" s="262">
        <f t="shared" si="43"/>
        <v>1</v>
      </c>
      <c r="S330" s="262">
        <f t="shared" si="43"/>
        <v>1</v>
      </c>
      <c r="T330" s="262">
        <f t="shared" si="43"/>
        <v>1</v>
      </c>
      <c r="U330" s="262">
        <f t="shared" si="43"/>
        <v>1</v>
      </c>
      <c r="V330" s="262">
        <f t="shared" si="46"/>
        <v>1</v>
      </c>
      <c r="W330" s="262">
        <f t="shared" si="47"/>
        <v>1</v>
      </c>
      <c r="X330" s="262">
        <f t="shared" si="47"/>
        <v>0</v>
      </c>
      <c r="Y330" s="262">
        <f t="shared" si="48"/>
        <v>1</v>
      </c>
      <c r="Z330" s="263" t="str">
        <f>ANATOMIE3!N331</f>
        <v>Juin</v>
      </c>
      <c r="AA330" s="263" t="str">
        <f>'PHYSIO-REP 3'!N331</f>
        <v>Juin</v>
      </c>
      <c r="AB330" s="263" t="str">
        <f>'ZOOTECHINE 3'!N331</f>
        <v>Juin</v>
      </c>
      <c r="AC330" s="263" t="str">
        <f>'PHARMACOLOGIE 3'!N331</f>
        <v>Juin</v>
      </c>
      <c r="AD330" s="263" t="str">
        <f>'MICROBIOLOGIE 3'!N331</f>
        <v>Juin</v>
      </c>
      <c r="AE330" s="263" t="str">
        <f>'PARASITOLOGIE 2'!N331</f>
        <v>Juin</v>
      </c>
      <c r="AF330" s="263" t="str">
        <f>'PHYSIO-PATH 3'!N331</f>
        <v>Juin</v>
      </c>
      <c r="AG330" s="263" t="str">
        <f>SEMIOLOGIE!N331</f>
        <v>Juin</v>
      </c>
      <c r="AH330" s="263" t="str">
        <f>'ANA-PATH 2'!N331</f>
        <v>Juin</v>
      </c>
      <c r="AI330" s="267"/>
    </row>
    <row r="331" spans="1:35" s="268" customFormat="1" ht="15.75">
      <c r="A331" s="265">
        <v>324</v>
      </c>
      <c r="B331" s="413" t="s">
        <v>415</v>
      </c>
      <c r="C331" s="413" t="s">
        <v>245</v>
      </c>
      <c r="D331" s="117">
        <f>ANATOMIE3!H331</f>
        <v>8.5</v>
      </c>
      <c r="E331" s="117">
        <f>'PHYSIO-REP 3'!H332</f>
        <v>11.25</v>
      </c>
      <c r="F331" s="117">
        <f>'ZOOTECHINE 3'!H332</f>
        <v>8.25</v>
      </c>
      <c r="G331" s="226">
        <f>'PHARMACOLOGIE 3'!H332</f>
        <v>7.5</v>
      </c>
      <c r="H331" s="226">
        <f>'MICROBIOLOGIE 3'!H332</f>
        <v>7.25</v>
      </c>
      <c r="I331" s="226">
        <f>'PARASITOLOGIE 2'!H332</f>
        <v>4</v>
      </c>
      <c r="J331" s="226">
        <f>'PHYSIO-PATH 3'!H332</f>
        <v>7</v>
      </c>
      <c r="K331" s="226">
        <f>SEMIOLOGIE!H332</f>
        <v>8.25</v>
      </c>
      <c r="L331" s="117">
        <f>'ANA-PATH 2'!H332</f>
        <v>5.333333333333333</v>
      </c>
      <c r="M331" s="124">
        <f t="shared" si="49"/>
        <v>67.333333333333329</v>
      </c>
      <c r="N331" s="117">
        <f t="shared" si="50"/>
        <v>2.6933333333333334</v>
      </c>
      <c r="O331" s="184" t="str">
        <f t="shared" si="44"/>
        <v>Ajournee</v>
      </c>
      <c r="P331" s="184" t="str">
        <f t="shared" si="45"/>
        <v>juin</v>
      </c>
      <c r="Q331" s="262">
        <f t="shared" si="43"/>
        <v>1</v>
      </c>
      <c r="R331" s="262">
        <f t="shared" si="43"/>
        <v>1</v>
      </c>
      <c r="S331" s="262">
        <f t="shared" si="43"/>
        <v>1</v>
      </c>
      <c r="T331" s="262">
        <f t="shared" si="43"/>
        <v>1</v>
      </c>
      <c r="U331" s="262">
        <f t="shared" si="43"/>
        <v>1</v>
      </c>
      <c r="V331" s="262">
        <f t="shared" si="46"/>
        <v>1</v>
      </c>
      <c r="W331" s="262">
        <f t="shared" si="47"/>
        <v>1</v>
      </c>
      <c r="X331" s="262">
        <f t="shared" si="47"/>
        <v>1</v>
      </c>
      <c r="Y331" s="262">
        <f t="shared" si="48"/>
        <v>1</v>
      </c>
      <c r="Z331" s="263" t="str">
        <f>ANATOMIE3!N332</f>
        <v>Juin</v>
      </c>
      <c r="AA331" s="263" t="str">
        <f>'PHYSIO-REP 3'!N332</f>
        <v>Juin</v>
      </c>
      <c r="AB331" s="263" t="str">
        <f>'ZOOTECHINE 3'!N332</f>
        <v>Juin</v>
      </c>
      <c r="AC331" s="263" t="str">
        <f>'PHARMACOLOGIE 3'!N332</f>
        <v>Juin</v>
      </c>
      <c r="AD331" s="263" t="str">
        <f>'MICROBIOLOGIE 3'!N332</f>
        <v>Juin</v>
      </c>
      <c r="AE331" s="263" t="str">
        <f>'PARASITOLOGIE 2'!N332</f>
        <v>Juin</v>
      </c>
      <c r="AF331" s="263" t="str">
        <f>'PHYSIO-PATH 3'!N332</f>
        <v>Juin</v>
      </c>
      <c r="AG331" s="263" t="str">
        <f>SEMIOLOGIE!N332</f>
        <v>Juin</v>
      </c>
      <c r="AH331" s="263" t="str">
        <f>'ANA-PATH 2'!N332</f>
        <v>Juin</v>
      </c>
      <c r="AI331" s="267"/>
    </row>
    <row r="332" spans="1:35" s="268" customFormat="1" ht="30">
      <c r="A332" s="265">
        <v>325</v>
      </c>
      <c r="B332" s="413" t="s">
        <v>416</v>
      </c>
      <c r="C332" s="413" t="s">
        <v>417</v>
      </c>
      <c r="D332" s="117">
        <f>ANATOMIE3!H332</f>
        <v>9.5</v>
      </c>
      <c r="E332" s="117">
        <f>'PHYSIO-REP 3'!H333</f>
        <v>9.25</v>
      </c>
      <c r="F332" s="117">
        <f>'ZOOTECHINE 3'!H333</f>
        <v>9</v>
      </c>
      <c r="G332" s="226">
        <f>'PHARMACOLOGIE 3'!H333</f>
        <v>11</v>
      </c>
      <c r="H332" s="226">
        <f>'MICROBIOLOGIE 3'!H333</f>
        <v>10</v>
      </c>
      <c r="I332" s="226">
        <f>'PARASITOLOGIE 2'!H333</f>
        <v>8.6666666666666661</v>
      </c>
      <c r="J332" s="226">
        <f>'PHYSIO-PATH 3'!H333</f>
        <v>7</v>
      </c>
      <c r="K332" s="226">
        <f>SEMIOLOGIE!H333</f>
        <v>6.25</v>
      </c>
      <c r="L332" s="117">
        <f>'ANA-PATH 2'!H333</f>
        <v>6</v>
      </c>
      <c r="M332" s="124">
        <f t="shared" si="49"/>
        <v>76.666666666666657</v>
      </c>
      <c r="N332" s="117">
        <f t="shared" si="50"/>
        <v>3.0666666666666664</v>
      </c>
      <c r="O332" s="184" t="str">
        <f t="shared" si="44"/>
        <v>Ajournee</v>
      </c>
      <c r="P332" s="184" t="str">
        <f t="shared" si="45"/>
        <v>juin</v>
      </c>
      <c r="Q332" s="262">
        <f t="shared" si="43"/>
        <v>1</v>
      </c>
      <c r="R332" s="262">
        <f t="shared" si="43"/>
        <v>1</v>
      </c>
      <c r="S332" s="262">
        <f t="shared" si="43"/>
        <v>1</v>
      </c>
      <c r="T332" s="262">
        <f t="shared" si="43"/>
        <v>1</v>
      </c>
      <c r="U332" s="262">
        <f t="shared" si="43"/>
        <v>1</v>
      </c>
      <c r="V332" s="262">
        <f t="shared" si="46"/>
        <v>1</v>
      </c>
      <c r="W332" s="262">
        <f t="shared" si="47"/>
        <v>1</v>
      </c>
      <c r="X332" s="262">
        <f t="shared" si="47"/>
        <v>1</v>
      </c>
      <c r="Y332" s="262">
        <f t="shared" si="48"/>
        <v>1</v>
      </c>
      <c r="Z332" s="263" t="str">
        <f>ANATOMIE3!N333</f>
        <v>Juin</v>
      </c>
      <c r="AA332" s="263" t="str">
        <f>'PHYSIO-REP 3'!N333</f>
        <v>Juin</v>
      </c>
      <c r="AB332" s="263" t="str">
        <f>'ZOOTECHINE 3'!N333</f>
        <v>Juin</v>
      </c>
      <c r="AC332" s="263" t="str">
        <f>'PHARMACOLOGIE 3'!N333</f>
        <v>Juin</v>
      </c>
      <c r="AD332" s="263" t="str">
        <f>'MICROBIOLOGIE 3'!N333</f>
        <v>Juin</v>
      </c>
      <c r="AE332" s="263" t="str">
        <f>'PARASITOLOGIE 2'!N333</f>
        <v>Juin</v>
      </c>
      <c r="AF332" s="263" t="str">
        <f>'PHYSIO-PATH 3'!N333</f>
        <v>Juin</v>
      </c>
      <c r="AG332" s="263" t="str">
        <f>SEMIOLOGIE!N333</f>
        <v>Juin</v>
      </c>
      <c r="AH332" s="263" t="str">
        <f>'ANA-PATH 2'!N333</f>
        <v>Juin</v>
      </c>
      <c r="AI332" s="267"/>
    </row>
    <row r="333" spans="1:35" s="268" customFormat="1" ht="15.75">
      <c r="A333" s="265">
        <v>326</v>
      </c>
      <c r="B333" s="413" t="s">
        <v>418</v>
      </c>
      <c r="C333" s="413" t="s">
        <v>419</v>
      </c>
      <c r="D333" s="117">
        <f>ANATOMIE3!H333</f>
        <v>13.75</v>
      </c>
      <c r="E333" s="117">
        <f>'PHYSIO-REP 3'!H334</f>
        <v>7.5</v>
      </c>
      <c r="F333" s="117">
        <f>'ZOOTECHINE 3'!H334</f>
        <v>5</v>
      </c>
      <c r="G333" s="226">
        <f>'PHARMACOLOGIE 3'!H334</f>
        <v>3.5</v>
      </c>
      <c r="H333" s="226">
        <f>'MICROBIOLOGIE 3'!H334</f>
        <v>5.25</v>
      </c>
      <c r="I333" s="226">
        <f>'PARASITOLOGIE 2'!H334</f>
        <v>6</v>
      </c>
      <c r="J333" s="226">
        <f>'PHYSIO-PATH 3'!H334</f>
        <v>3.5</v>
      </c>
      <c r="K333" s="226">
        <f>SEMIOLOGIE!H334</f>
        <v>12</v>
      </c>
      <c r="L333" s="117">
        <f>'ANA-PATH 2'!H334</f>
        <v>4.666666666666667</v>
      </c>
      <c r="M333" s="124">
        <f t="shared" si="49"/>
        <v>61.166666666666664</v>
      </c>
      <c r="N333" s="117">
        <f t="shared" si="50"/>
        <v>2.4466666666666668</v>
      </c>
      <c r="O333" s="184" t="str">
        <f t="shared" si="44"/>
        <v>Ajournee</v>
      </c>
      <c r="P333" s="184" t="str">
        <f t="shared" si="45"/>
        <v>juin</v>
      </c>
      <c r="Q333" s="262">
        <f t="shared" si="43"/>
        <v>1</v>
      </c>
      <c r="R333" s="262">
        <f t="shared" si="43"/>
        <v>1</v>
      </c>
      <c r="S333" s="262">
        <f t="shared" si="43"/>
        <v>1</v>
      </c>
      <c r="T333" s="262">
        <f t="shared" si="43"/>
        <v>1</v>
      </c>
      <c r="U333" s="262">
        <f t="shared" si="43"/>
        <v>1</v>
      </c>
      <c r="V333" s="262">
        <f t="shared" si="46"/>
        <v>1</v>
      </c>
      <c r="W333" s="262">
        <f t="shared" si="47"/>
        <v>1</v>
      </c>
      <c r="X333" s="262">
        <f t="shared" si="47"/>
        <v>1</v>
      </c>
      <c r="Y333" s="262">
        <f t="shared" si="48"/>
        <v>1</v>
      </c>
      <c r="Z333" s="263" t="str">
        <f>ANATOMIE3!N334</f>
        <v>Juin</v>
      </c>
      <c r="AA333" s="263" t="str">
        <f>'PHYSIO-REP 3'!N334</f>
        <v>Juin</v>
      </c>
      <c r="AB333" s="263" t="str">
        <f>'ZOOTECHINE 3'!N334</f>
        <v>Juin</v>
      </c>
      <c r="AC333" s="263" t="str">
        <f>'PHARMACOLOGIE 3'!N334</f>
        <v>Juin</v>
      </c>
      <c r="AD333" s="263" t="str">
        <f>'MICROBIOLOGIE 3'!N334</f>
        <v>Juin</v>
      </c>
      <c r="AE333" s="263" t="str">
        <f>'PARASITOLOGIE 2'!N334</f>
        <v>Juin</v>
      </c>
      <c r="AF333" s="263" t="str">
        <f>'PHYSIO-PATH 3'!N334</f>
        <v>Juin</v>
      </c>
      <c r="AG333" s="263" t="str">
        <f>SEMIOLOGIE!N334</f>
        <v>Juin</v>
      </c>
      <c r="AH333" s="263" t="str">
        <f>'ANA-PATH 2'!N334</f>
        <v>Juin</v>
      </c>
      <c r="AI333" s="267"/>
    </row>
    <row r="334" spans="1:35" s="268" customFormat="1" ht="15.75">
      <c r="A334" s="265">
        <v>327</v>
      </c>
      <c r="B334" s="419" t="s">
        <v>418</v>
      </c>
      <c r="C334" s="419" t="s">
        <v>420</v>
      </c>
      <c r="D334" s="117">
        <f>ANATOMIE3!H334</f>
        <v>3</v>
      </c>
      <c r="E334" s="117">
        <f>'PHYSIO-REP 3'!H335</f>
        <v>6.25</v>
      </c>
      <c r="F334" s="117">
        <f>'ZOOTECHINE 3'!H335</f>
        <v>8</v>
      </c>
      <c r="G334" s="226">
        <f>'PHARMACOLOGIE 3'!H335</f>
        <v>10</v>
      </c>
      <c r="H334" s="226">
        <f>'MICROBIOLOGIE 3'!H335</f>
        <v>14</v>
      </c>
      <c r="I334" s="226">
        <f>'PARASITOLOGIE 2'!H335</f>
        <v>7.333333333333333</v>
      </c>
      <c r="J334" s="226">
        <f>'PHYSIO-PATH 3'!H335</f>
        <v>6</v>
      </c>
      <c r="K334" s="226">
        <f>SEMIOLOGIE!H335</f>
        <v>14.5</v>
      </c>
      <c r="L334" s="117">
        <f>'ANA-PATH 2'!H335</f>
        <v>6.666666666666667</v>
      </c>
      <c r="M334" s="124">
        <f t="shared" si="49"/>
        <v>75.750000000000014</v>
      </c>
      <c r="N334" s="117">
        <f t="shared" si="50"/>
        <v>3.0300000000000007</v>
      </c>
      <c r="O334" s="184" t="str">
        <f t="shared" si="44"/>
        <v>Ajournee</v>
      </c>
      <c r="P334" s="184" t="str">
        <f t="shared" si="45"/>
        <v>juin</v>
      </c>
      <c r="Q334" s="262">
        <f t="shared" si="43"/>
        <v>1</v>
      </c>
      <c r="R334" s="262">
        <f t="shared" si="43"/>
        <v>1</v>
      </c>
      <c r="S334" s="262">
        <f t="shared" si="43"/>
        <v>1</v>
      </c>
      <c r="T334" s="262">
        <f t="shared" si="43"/>
        <v>1</v>
      </c>
      <c r="U334" s="262">
        <f t="shared" si="43"/>
        <v>1</v>
      </c>
      <c r="V334" s="262">
        <f t="shared" si="46"/>
        <v>1</v>
      </c>
      <c r="W334" s="262">
        <f t="shared" si="47"/>
        <v>1</v>
      </c>
      <c r="X334" s="262">
        <f t="shared" si="47"/>
        <v>1</v>
      </c>
      <c r="Y334" s="262">
        <f t="shared" si="48"/>
        <v>1</v>
      </c>
      <c r="Z334" s="263" t="str">
        <f>ANATOMIE3!N335</f>
        <v>Juin</v>
      </c>
      <c r="AA334" s="263" t="str">
        <f>'PHYSIO-REP 3'!N335</f>
        <v>Juin</v>
      </c>
      <c r="AB334" s="263" t="str">
        <f>'ZOOTECHINE 3'!N335</f>
        <v>Juin</v>
      </c>
      <c r="AC334" s="263" t="str">
        <f>'PHARMACOLOGIE 3'!N335</f>
        <v>Juin</v>
      </c>
      <c r="AD334" s="263" t="str">
        <f>'MICROBIOLOGIE 3'!N335</f>
        <v>Juin</v>
      </c>
      <c r="AE334" s="263" t="str">
        <f>'PARASITOLOGIE 2'!N335</f>
        <v>Juin</v>
      </c>
      <c r="AF334" s="263" t="str">
        <f>'PHYSIO-PATH 3'!N335</f>
        <v>Juin</v>
      </c>
      <c r="AG334" s="263" t="str">
        <f>SEMIOLOGIE!N335</f>
        <v>Juin</v>
      </c>
      <c r="AH334" s="263" t="str">
        <f>'ANA-PATH 2'!N335</f>
        <v>Juin</v>
      </c>
      <c r="AI334" s="267"/>
    </row>
    <row r="335" spans="1:35" s="268" customFormat="1" ht="15.75">
      <c r="A335" s="265">
        <v>328</v>
      </c>
      <c r="B335" s="419" t="s">
        <v>421</v>
      </c>
      <c r="C335" s="419" t="s">
        <v>973</v>
      </c>
      <c r="D335" s="117">
        <f>ANATOMIE3!H335</f>
        <v>14.5</v>
      </c>
      <c r="E335" s="117">
        <f>'PHYSIO-REP 3'!H336</f>
        <v>6</v>
      </c>
      <c r="F335" s="117">
        <f>'ZOOTECHINE 3'!H336</f>
        <v>30.75</v>
      </c>
      <c r="G335" s="226">
        <f>'PHARMACOLOGIE 3'!H336</f>
        <v>6.5</v>
      </c>
      <c r="H335" s="226">
        <f>'MICROBIOLOGIE 3'!H336</f>
        <v>7.25</v>
      </c>
      <c r="I335" s="226">
        <f>'PARASITOLOGIE 2'!H336</f>
        <v>6.666666666666667</v>
      </c>
      <c r="J335" s="226">
        <f>'PHYSIO-PATH 3'!H336</f>
        <v>1.5</v>
      </c>
      <c r="K335" s="226">
        <f>SEMIOLOGIE!H336</f>
        <v>13.5</v>
      </c>
      <c r="L335" s="117">
        <f>'ANA-PATH 2'!H336</f>
        <v>3.6666666666666665</v>
      </c>
      <c r="M335" s="124">
        <f t="shared" si="49"/>
        <v>90.333333333333343</v>
      </c>
      <c r="N335" s="117">
        <f t="shared" si="50"/>
        <v>3.6133333333333337</v>
      </c>
      <c r="O335" s="184" t="str">
        <f t="shared" si="44"/>
        <v>Ajournee</v>
      </c>
      <c r="P335" s="184" t="str">
        <f t="shared" si="45"/>
        <v>juin</v>
      </c>
      <c r="Q335" s="262">
        <f t="shared" si="43"/>
        <v>1</v>
      </c>
      <c r="R335" s="262">
        <f t="shared" si="43"/>
        <v>1</v>
      </c>
      <c r="S335" s="262">
        <f t="shared" si="43"/>
        <v>0</v>
      </c>
      <c r="T335" s="262">
        <f t="shared" si="43"/>
        <v>1</v>
      </c>
      <c r="U335" s="262">
        <f t="shared" si="43"/>
        <v>1</v>
      </c>
      <c r="V335" s="262">
        <f t="shared" si="46"/>
        <v>1</v>
      </c>
      <c r="W335" s="262">
        <f t="shared" si="47"/>
        <v>1</v>
      </c>
      <c r="X335" s="262">
        <f t="shared" si="47"/>
        <v>1</v>
      </c>
      <c r="Y335" s="262">
        <f t="shared" si="48"/>
        <v>1</v>
      </c>
      <c r="Z335" s="263" t="str">
        <f>ANATOMIE3!N336</f>
        <v>Juin</v>
      </c>
      <c r="AA335" s="263" t="str">
        <f>'PHYSIO-REP 3'!N336</f>
        <v>Juin</v>
      </c>
      <c r="AB335" s="263" t="str">
        <f>'ZOOTECHINE 3'!N336</f>
        <v>Juin</v>
      </c>
      <c r="AC335" s="263" t="str">
        <f>'PHARMACOLOGIE 3'!N336</f>
        <v>Juin</v>
      </c>
      <c r="AD335" s="263" t="str">
        <f>'MICROBIOLOGIE 3'!N336</f>
        <v>Juin</v>
      </c>
      <c r="AE335" s="263" t="str">
        <f>'PARASITOLOGIE 2'!N336</f>
        <v>Juin</v>
      </c>
      <c r="AF335" s="263" t="str">
        <f>'PHYSIO-PATH 3'!N336</f>
        <v>Juin</v>
      </c>
      <c r="AG335" s="263" t="str">
        <f>SEMIOLOGIE!N336</f>
        <v>Juin</v>
      </c>
      <c r="AH335" s="263" t="str">
        <f>'ANA-PATH 2'!N336</f>
        <v>Juin</v>
      </c>
      <c r="AI335" s="267"/>
    </row>
    <row r="336" spans="1:35" s="268" customFormat="1" ht="15.75">
      <c r="A336" s="265">
        <v>329</v>
      </c>
      <c r="B336" s="417" t="s">
        <v>422</v>
      </c>
      <c r="C336" s="417" t="s">
        <v>974</v>
      </c>
      <c r="D336" s="117">
        <f>ANATOMIE3!H336</f>
        <v>30</v>
      </c>
      <c r="E336" s="117">
        <f>'PHYSIO-REP 3'!H337</f>
        <v>3</v>
      </c>
      <c r="F336" s="117">
        <f>'ZOOTECHINE 3'!H337</f>
        <v>7.5</v>
      </c>
      <c r="G336" s="226">
        <f>'PHARMACOLOGIE 3'!H337</f>
        <v>7</v>
      </c>
      <c r="H336" s="226">
        <f>'MICROBIOLOGIE 3'!H337</f>
        <v>8.25</v>
      </c>
      <c r="I336" s="226">
        <f>'PARASITOLOGIE 2'!H337</f>
        <v>6</v>
      </c>
      <c r="J336" s="226">
        <f>'PHYSIO-PATH 3'!H337</f>
        <v>6</v>
      </c>
      <c r="K336" s="226">
        <f>SEMIOLOGIE!H337</f>
        <v>11.5</v>
      </c>
      <c r="L336" s="117">
        <f>'ANA-PATH 2'!H337</f>
        <v>4</v>
      </c>
      <c r="M336" s="124">
        <f t="shared" si="49"/>
        <v>83.25</v>
      </c>
      <c r="N336" s="117">
        <f t="shared" si="50"/>
        <v>3.33</v>
      </c>
      <c r="O336" s="184" t="str">
        <f t="shared" si="44"/>
        <v>Ajournee</v>
      </c>
      <c r="P336" s="184" t="str">
        <f t="shared" si="45"/>
        <v>juin</v>
      </c>
      <c r="Q336" s="262">
        <f t="shared" si="43"/>
        <v>0</v>
      </c>
      <c r="R336" s="262">
        <f t="shared" si="43"/>
        <v>1</v>
      </c>
      <c r="S336" s="262">
        <f t="shared" si="43"/>
        <v>1</v>
      </c>
      <c r="T336" s="262">
        <f t="shared" si="43"/>
        <v>1</v>
      </c>
      <c r="U336" s="262">
        <f t="shared" si="43"/>
        <v>1</v>
      </c>
      <c r="V336" s="262">
        <f t="shared" si="46"/>
        <v>1</v>
      </c>
      <c r="W336" s="262">
        <f t="shared" si="47"/>
        <v>1</v>
      </c>
      <c r="X336" s="262">
        <f t="shared" si="47"/>
        <v>1</v>
      </c>
      <c r="Y336" s="262">
        <f t="shared" si="48"/>
        <v>1</v>
      </c>
      <c r="Z336" s="263" t="str">
        <f>ANATOMIE3!N337</f>
        <v>Juin</v>
      </c>
      <c r="AA336" s="263" t="str">
        <f>'PHYSIO-REP 3'!N337</f>
        <v>Juin</v>
      </c>
      <c r="AB336" s="263" t="str">
        <f>'ZOOTECHINE 3'!N337</f>
        <v>Juin</v>
      </c>
      <c r="AC336" s="263" t="str">
        <f>'PHARMACOLOGIE 3'!N337</f>
        <v>Juin</v>
      </c>
      <c r="AD336" s="263" t="str">
        <f>'MICROBIOLOGIE 3'!N337</f>
        <v>Juin</v>
      </c>
      <c r="AE336" s="263" t="str">
        <f>'PARASITOLOGIE 2'!N337</f>
        <v>Juin</v>
      </c>
      <c r="AF336" s="263" t="str">
        <f>'PHYSIO-PATH 3'!N337</f>
        <v>Juin</v>
      </c>
      <c r="AG336" s="263" t="str">
        <f>SEMIOLOGIE!N337</f>
        <v>Juin</v>
      </c>
      <c r="AH336" s="263" t="str">
        <f>'ANA-PATH 2'!N337</f>
        <v>Juin</v>
      </c>
      <c r="AI336" s="267"/>
    </row>
    <row r="337" spans="1:35" s="268" customFormat="1" ht="30">
      <c r="A337" s="265">
        <v>330</v>
      </c>
      <c r="B337" s="419" t="s">
        <v>423</v>
      </c>
      <c r="C337" s="419" t="s">
        <v>975</v>
      </c>
      <c r="D337" s="117">
        <f>ANATOMIE3!H337</f>
        <v>9.75</v>
      </c>
      <c r="E337" s="117">
        <f>'PHYSIO-REP 3'!H339</f>
        <v>7.5</v>
      </c>
      <c r="F337" s="117">
        <f>'ZOOTECHINE 3'!H339</f>
        <v>6.5</v>
      </c>
      <c r="G337" s="226">
        <f>'PHARMACOLOGIE 3'!H339</f>
        <v>6</v>
      </c>
      <c r="H337" s="226">
        <f>'MICROBIOLOGIE 3'!H339</f>
        <v>6.25</v>
      </c>
      <c r="I337" s="226">
        <f>'PARASITOLOGIE 2'!H339</f>
        <v>4.666666666666667</v>
      </c>
      <c r="J337" s="226">
        <f>'PHYSIO-PATH 3'!H339</f>
        <v>6</v>
      </c>
      <c r="K337" s="226">
        <f>SEMIOLOGIE!H339</f>
        <v>11.5</v>
      </c>
      <c r="L337" s="117">
        <f>'ANA-PATH 2'!H339</f>
        <v>5.666666666666667</v>
      </c>
      <c r="M337" s="124">
        <f t="shared" si="49"/>
        <v>63.833333333333329</v>
      </c>
      <c r="N337" s="117">
        <f t="shared" si="50"/>
        <v>2.5533333333333332</v>
      </c>
      <c r="O337" s="184" t="str">
        <f t="shared" si="44"/>
        <v>Ajournee</v>
      </c>
      <c r="P337" s="184" t="str">
        <f t="shared" si="45"/>
        <v>juin</v>
      </c>
      <c r="Q337" s="262">
        <f t="shared" si="43"/>
        <v>1</v>
      </c>
      <c r="R337" s="262">
        <f t="shared" si="43"/>
        <v>1</v>
      </c>
      <c r="S337" s="262">
        <f t="shared" si="43"/>
        <v>1</v>
      </c>
      <c r="T337" s="262">
        <f t="shared" si="43"/>
        <v>1</v>
      </c>
      <c r="U337" s="262">
        <f t="shared" si="43"/>
        <v>1</v>
      </c>
      <c r="V337" s="262">
        <f t="shared" si="46"/>
        <v>1</v>
      </c>
      <c r="W337" s="262">
        <f t="shared" si="47"/>
        <v>1</v>
      </c>
      <c r="X337" s="262">
        <f t="shared" si="47"/>
        <v>1</v>
      </c>
      <c r="Y337" s="262">
        <f t="shared" si="48"/>
        <v>1</v>
      </c>
      <c r="Z337" s="263" t="str">
        <f>ANATOMIE3!N339</f>
        <v>Juin</v>
      </c>
      <c r="AA337" s="263" t="str">
        <f>'PHYSIO-REP 3'!N339</f>
        <v>Juin</v>
      </c>
      <c r="AB337" s="263" t="str">
        <f>'ZOOTECHINE 3'!N339</f>
        <v>Juin</v>
      </c>
      <c r="AC337" s="263" t="str">
        <f>'PHARMACOLOGIE 3'!N339</f>
        <v>Juin</v>
      </c>
      <c r="AD337" s="263" t="str">
        <f>'MICROBIOLOGIE 3'!N339</f>
        <v>Juin</v>
      </c>
      <c r="AE337" s="263" t="str">
        <f>'PARASITOLOGIE 2'!N339</f>
        <v>Juin</v>
      </c>
      <c r="AF337" s="263" t="str">
        <f>'PHYSIO-PATH 3'!N339</f>
        <v>Juin</v>
      </c>
      <c r="AG337" s="263" t="str">
        <f>SEMIOLOGIE!N339</f>
        <v>Juin</v>
      </c>
      <c r="AH337" s="263" t="str">
        <f>'ANA-PATH 2'!N339</f>
        <v>Juin</v>
      </c>
      <c r="AI337" s="267"/>
    </row>
    <row r="338" spans="1:35" s="268" customFormat="1" ht="15.75">
      <c r="A338" s="265">
        <v>331</v>
      </c>
      <c r="B338" s="425" t="s">
        <v>424</v>
      </c>
      <c r="C338" s="425" t="s">
        <v>426</v>
      </c>
      <c r="D338" s="117">
        <f>ANATOMIE3!H338</f>
        <v>11.75</v>
      </c>
      <c r="E338" s="117">
        <f>'PHYSIO-REP 3'!H338</f>
        <v>6.5</v>
      </c>
      <c r="F338" s="117">
        <f>'ZOOTECHINE 3'!H338</f>
        <v>8</v>
      </c>
      <c r="G338" s="226">
        <f>'PHARMACOLOGIE 3'!H338</f>
        <v>5.75</v>
      </c>
      <c r="H338" s="226">
        <f>'MICROBIOLOGIE 3'!H338</f>
        <v>7.25</v>
      </c>
      <c r="I338" s="226">
        <f>'PARASITOLOGIE 2'!H338</f>
        <v>6.666666666666667</v>
      </c>
      <c r="J338" s="226">
        <f>'PHYSIO-PATH 3'!H338</f>
        <v>4</v>
      </c>
      <c r="K338" s="226">
        <f>SEMIOLOGIE!H338</f>
        <v>10</v>
      </c>
      <c r="L338" s="117">
        <f>'ANA-PATH 2'!H338</f>
        <v>2</v>
      </c>
      <c r="M338" s="124">
        <f t="shared" si="49"/>
        <v>61.916666666666664</v>
      </c>
      <c r="N338" s="117">
        <f t="shared" si="50"/>
        <v>2.4766666666666666</v>
      </c>
      <c r="O338" s="184" t="str">
        <f t="shared" si="44"/>
        <v>Ajournee</v>
      </c>
      <c r="P338" s="184" t="str">
        <f t="shared" si="45"/>
        <v>juin</v>
      </c>
      <c r="Q338" s="262">
        <f t="shared" si="43"/>
        <v>1</v>
      </c>
      <c r="R338" s="262">
        <f t="shared" si="43"/>
        <v>1</v>
      </c>
      <c r="S338" s="262">
        <f t="shared" si="43"/>
        <v>1</v>
      </c>
      <c r="T338" s="262">
        <f t="shared" si="43"/>
        <v>1</v>
      </c>
      <c r="U338" s="262">
        <f t="shared" si="43"/>
        <v>1</v>
      </c>
      <c r="V338" s="262">
        <f t="shared" si="46"/>
        <v>1</v>
      </c>
      <c r="W338" s="262">
        <f t="shared" si="47"/>
        <v>1</v>
      </c>
      <c r="X338" s="262">
        <f t="shared" si="47"/>
        <v>1</v>
      </c>
      <c r="Y338" s="262">
        <f t="shared" si="48"/>
        <v>1</v>
      </c>
      <c r="Z338" s="263" t="str">
        <f>ANATOMIE3!N338</f>
        <v>Juin</v>
      </c>
      <c r="AA338" s="263" t="str">
        <f>'PHYSIO-REP 3'!N338</f>
        <v>Juin</v>
      </c>
      <c r="AB338" s="263" t="str">
        <f>'ZOOTECHINE 3'!N338</f>
        <v>Juin</v>
      </c>
      <c r="AC338" s="263" t="str">
        <f>'PHARMACOLOGIE 3'!N338</f>
        <v>Juin</v>
      </c>
      <c r="AD338" s="263" t="str">
        <f>'MICROBIOLOGIE 3'!N338</f>
        <v>Juin</v>
      </c>
      <c r="AE338" s="263" t="str">
        <f>'PARASITOLOGIE 2'!N338</f>
        <v>Juin</v>
      </c>
      <c r="AF338" s="263" t="str">
        <f>'PHYSIO-PATH 3'!N338</f>
        <v>Juin</v>
      </c>
      <c r="AG338" s="263" t="str">
        <f>SEMIOLOGIE!N338</f>
        <v>Juin</v>
      </c>
      <c r="AH338" s="263" t="str">
        <f>'ANA-PATH 2'!N338</f>
        <v>Juin</v>
      </c>
      <c r="AI338" s="267"/>
    </row>
    <row r="339" spans="1:35" s="268" customFormat="1" ht="15.75">
      <c r="A339" s="265">
        <v>332</v>
      </c>
      <c r="B339" s="413" t="s">
        <v>424</v>
      </c>
      <c r="C339" s="413" t="s">
        <v>425</v>
      </c>
      <c r="D339" s="117">
        <f>ANATOMIE3!H339</f>
        <v>12.25</v>
      </c>
      <c r="E339" s="117">
        <f>'PHYSIO-REP 3'!H340</f>
        <v>3.75</v>
      </c>
      <c r="F339" s="117">
        <f>'ZOOTECHINE 3'!H340</f>
        <v>5.5</v>
      </c>
      <c r="G339" s="226">
        <f>'PHARMACOLOGIE 3'!H340</f>
        <v>3</v>
      </c>
      <c r="H339" s="226">
        <f>'MICROBIOLOGIE 3'!H340</f>
        <v>8</v>
      </c>
      <c r="I339" s="226">
        <f>'PARASITOLOGIE 2'!H340</f>
        <v>4</v>
      </c>
      <c r="J339" s="226">
        <f>'PHYSIO-PATH 3'!H340</f>
        <v>2.5</v>
      </c>
      <c r="K339" s="226">
        <f>SEMIOLOGIE!H340</f>
        <v>9.75</v>
      </c>
      <c r="L339" s="117">
        <f>'ANA-PATH 2'!H340</f>
        <v>4.666666666666667</v>
      </c>
      <c r="M339" s="124">
        <f t="shared" si="49"/>
        <v>53.416666666666664</v>
      </c>
      <c r="N339" s="117">
        <f t="shared" si="50"/>
        <v>2.1366666666666667</v>
      </c>
      <c r="O339" s="184" t="str">
        <f t="shared" si="44"/>
        <v>Ajournee</v>
      </c>
      <c r="P339" s="184" t="str">
        <f t="shared" si="45"/>
        <v>juin</v>
      </c>
      <c r="Q339" s="262">
        <f t="shared" si="43"/>
        <v>1</v>
      </c>
      <c r="R339" s="262">
        <f t="shared" si="43"/>
        <v>1</v>
      </c>
      <c r="S339" s="262">
        <f t="shared" si="43"/>
        <v>1</v>
      </c>
      <c r="T339" s="262">
        <f t="shared" si="43"/>
        <v>1</v>
      </c>
      <c r="U339" s="262">
        <f t="shared" si="43"/>
        <v>1</v>
      </c>
      <c r="V339" s="262">
        <f t="shared" si="46"/>
        <v>1</v>
      </c>
      <c r="W339" s="262">
        <f t="shared" si="47"/>
        <v>1</v>
      </c>
      <c r="X339" s="262">
        <f t="shared" si="47"/>
        <v>1</v>
      </c>
      <c r="Y339" s="262">
        <f t="shared" si="48"/>
        <v>1</v>
      </c>
      <c r="Z339" s="263" t="str">
        <f>ANATOMIE3!N340</f>
        <v>Juin</v>
      </c>
      <c r="AA339" s="263" t="str">
        <f>'PHYSIO-REP 3'!N340</f>
        <v>Juin</v>
      </c>
      <c r="AB339" s="263" t="str">
        <f>'ZOOTECHINE 3'!N340</f>
        <v>Juin</v>
      </c>
      <c r="AC339" s="263" t="str">
        <f>'PHARMACOLOGIE 3'!N340</f>
        <v>Juin</v>
      </c>
      <c r="AD339" s="263" t="str">
        <f>'MICROBIOLOGIE 3'!N340</f>
        <v>Juin</v>
      </c>
      <c r="AE339" s="263" t="str">
        <f>'PARASITOLOGIE 2'!N340</f>
        <v>Juin</v>
      </c>
      <c r="AF339" s="263" t="str">
        <f>'PHYSIO-PATH 3'!N340</f>
        <v>Juin</v>
      </c>
      <c r="AG339" s="263" t="str">
        <f>SEMIOLOGIE!N340</f>
        <v>Juin</v>
      </c>
      <c r="AH339" s="263" t="str">
        <f>'ANA-PATH 2'!N340</f>
        <v>Juin</v>
      </c>
      <c r="AI339" s="267"/>
    </row>
    <row r="340" spans="1:35" s="268" customFormat="1" ht="15.75">
      <c r="A340" s="265">
        <v>333</v>
      </c>
      <c r="B340" s="413" t="s">
        <v>427</v>
      </c>
      <c r="C340" s="413" t="s">
        <v>533</v>
      </c>
      <c r="D340" s="117">
        <f>ANATOMIE3!H340</f>
        <v>9</v>
      </c>
      <c r="E340" s="117">
        <f>'PHYSIO-REP 3'!H341</f>
        <v>7.75</v>
      </c>
      <c r="F340" s="117">
        <f>'ZOOTECHINE 3'!H341</f>
        <v>10</v>
      </c>
      <c r="G340" s="226">
        <f>'PHARMACOLOGIE 3'!H341</f>
        <v>7.5</v>
      </c>
      <c r="H340" s="226">
        <f>'MICROBIOLOGIE 3'!H341</f>
        <v>8</v>
      </c>
      <c r="I340" s="226">
        <f>'PARASITOLOGIE 2'!H341</f>
        <v>5.333333333333333</v>
      </c>
      <c r="J340" s="226">
        <f>'PHYSIO-PATH 3'!H341</f>
        <v>6</v>
      </c>
      <c r="K340" s="226">
        <f>SEMIOLOGIE!H341</f>
        <v>13.25</v>
      </c>
      <c r="L340" s="117">
        <f>'ANA-PATH 2'!H341</f>
        <v>3.3333333333333335</v>
      </c>
      <c r="M340" s="124">
        <f t="shared" si="49"/>
        <v>70.166666666666671</v>
      </c>
      <c r="N340" s="117">
        <f t="shared" si="50"/>
        <v>2.8066666666666666</v>
      </c>
      <c r="O340" s="184" t="str">
        <f t="shared" si="44"/>
        <v>Ajournee</v>
      </c>
      <c r="P340" s="184" t="str">
        <f t="shared" si="45"/>
        <v>juin</v>
      </c>
      <c r="Q340" s="262">
        <f t="shared" si="43"/>
        <v>1</v>
      </c>
      <c r="R340" s="262">
        <f t="shared" si="43"/>
        <v>1</v>
      </c>
      <c r="S340" s="262">
        <f t="shared" si="43"/>
        <v>1</v>
      </c>
      <c r="T340" s="262">
        <f t="shared" si="43"/>
        <v>1</v>
      </c>
      <c r="U340" s="262">
        <f t="shared" si="43"/>
        <v>1</v>
      </c>
      <c r="V340" s="262">
        <f t="shared" si="46"/>
        <v>1</v>
      </c>
      <c r="W340" s="262">
        <f t="shared" si="47"/>
        <v>1</v>
      </c>
      <c r="X340" s="262">
        <f t="shared" si="47"/>
        <v>1</v>
      </c>
      <c r="Y340" s="262">
        <f t="shared" si="48"/>
        <v>1</v>
      </c>
      <c r="Z340" s="263" t="str">
        <f>ANATOMIE3!N341</f>
        <v>Juin</v>
      </c>
      <c r="AA340" s="263" t="str">
        <f>'PHYSIO-REP 3'!N341</f>
        <v>Juin</v>
      </c>
      <c r="AB340" s="263" t="str">
        <f>'ZOOTECHINE 3'!N341</f>
        <v>Juin</v>
      </c>
      <c r="AC340" s="263" t="str">
        <f>'PHARMACOLOGIE 3'!N341</f>
        <v>Juin</v>
      </c>
      <c r="AD340" s="263" t="str">
        <f>'MICROBIOLOGIE 3'!N341</f>
        <v>Juin</v>
      </c>
      <c r="AE340" s="263" t="str">
        <f>'PARASITOLOGIE 2'!N341</f>
        <v>Juin</v>
      </c>
      <c r="AF340" s="263" t="str">
        <f>'PHYSIO-PATH 3'!N341</f>
        <v>Juin</v>
      </c>
      <c r="AG340" s="263" t="str">
        <f>SEMIOLOGIE!N341</f>
        <v>Juin</v>
      </c>
      <c r="AH340" s="263" t="str">
        <f>'ANA-PATH 2'!N341</f>
        <v>Juin</v>
      </c>
      <c r="AI340" s="267"/>
    </row>
    <row r="341" spans="1:35" s="268" customFormat="1" ht="15.75">
      <c r="A341" s="265">
        <v>334</v>
      </c>
      <c r="B341" s="413" t="s">
        <v>428</v>
      </c>
      <c r="C341" s="413" t="s">
        <v>316</v>
      </c>
      <c r="D341" s="117">
        <f>ANATOMIE3!H341</f>
        <v>13</v>
      </c>
      <c r="E341" s="117">
        <f>'PHYSIO-REP 3'!H342</f>
        <v>8.25</v>
      </c>
      <c r="F341" s="117">
        <f>'ZOOTECHINE 3'!H342</f>
        <v>8.5</v>
      </c>
      <c r="G341" s="226">
        <f>'PHARMACOLOGIE 3'!H342</f>
        <v>11.5</v>
      </c>
      <c r="H341" s="226">
        <f>'MICROBIOLOGIE 3'!H342</f>
        <v>8</v>
      </c>
      <c r="I341" s="226">
        <f>'PARASITOLOGIE 2'!H342</f>
        <v>4.666666666666667</v>
      </c>
      <c r="J341" s="226">
        <f>'PHYSIO-PATH 3'!H342</f>
        <v>3</v>
      </c>
      <c r="K341" s="226">
        <f>SEMIOLOGIE!H342</f>
        <v>9.5</v>
      </c>
      <c r="L341" s="117">
        <f>'ANA-PATH 2'!H342</f>
        <v>4.666666666666667</v>
      </c>
      <c r="M341" s="124">
        <f t="shared" si="49"/>
        <v>71.083333333333329</v>
      </c>
      <c r="N341" s="117">
        <f t="shared" si="50"/>
        <v>2.8433333333333333</v>
      </c>
      <c r="O341" s="184" t="str">
        <f t="shared" si="44"/>
        <v>Ajournee</v>
      </c>
      <c r="P341" s="184" t="str">
        <f t="shared" si="45"/>
        <v>juin</v>
      </c>
      <c r="Q341" s="262">
        <f t="shared" si="43"/>
        <v>1</v>
      </c>
      <c r="R341" s="262">
        <f t="shared" si="43"/>
        <v>1</v>
      </c>
      <c r="S341" s="262">
        <f t="shared" si="43"/>
        <v>1</v>
      </c>
      <c r="T341" s="262">
        <f t="shared" si="43"/>
        <v>1</v>
      </c>
      <c r="U341" s="262">
        <f t="shared" si="43"/>
        <v>1</v>
      </c>
      <c r="V341" s="262">
        <f t="shared" si="46"/>
        <v>1</v>
      </c>
      <c r="W341" s="262">
        <f t="shared" si="47"/>
        <v>1</v>
      </c>
      <c r="X341" s="262">
        <f t="shared" si="47"/>
        <v>1</v>
      </c>
      <c r="Y341" s="262">
        <f t="shared" si="48"/>
        <v>1</v>
      </c>
      <c r="Z341" s="263" t="str">
        <f>ANATOMIE3!N342</f>
        <v>Juin</v>
      </c>
      <c r="AA341" s="263" t="str">
        <f>'PHYSIO-REP 3'!N342</f>
        <v>Juin</v>
      </c>
      <c r="AB341" s="263" t="str">
        <f>'ZOOTECHINE 3'!N342</f>
        <v>Juin</v>
      </c>
      <c r="AC341" s="263" t="str">
        <f>'PHARMACOLOGIE 3'!N342</f>
        <v>Juin</v>
      </c>
      <c r="AD341" s="263" t="str">
        <f>'MICROBIOLOGIE 3'!N342</f>
        <v>Juin</v>
      </c>
      <c r="AE341" s="263" t="str">
        <f>'PARASITOLOGIE 2'!N342</f>
        <v>Juin</v>
      </c>
      <c r="AF341" s="263" t="str">
        <f>'PHYSIO-PATH 3'!N342</f>
        <v>Juin</v>
      </c>
      <c r="AG341" s="263" t="str">
        <f>SEMIOLOGIE!N342</f>
        <v>Juin</v>
      </c>
      <c r="AH341" s="263" t="str">
        <f>'ANA-PATH 2'!N342</f>
        <v>Juin</v>
      </c>
      <c r="AI341" s="267"/>
    </row>
    <row r="342" spans="1:35" s="268" customFormat="1" ht="15.75">
      <c r="A342" s="265">
        <v>335</v>
      </c>
      <c r="B342" s="413" t="s">
        <v>429</v>
      </c>
      <c r="C342" s="413" t="s">
        <v>976</v>
      </c>
      <c r="D342" s="117">
        <f>ANATOMIE3!H342</f>
        <v>14.25</v>
      </c>
      <c r="E342" s="117">
        <f>'PHYSIO-REP 3'!H343</f>
        <v>6</v>
      </c>
      <c r="F342" s="117">
        <f>'ZOOTECHINE 3'!H343</f>
        <v>8.5</v>
      </c>
      <c r="G342" s="226">
        <f>'PHARMACOLOGIE 3'!H343</f>
        <v>5.5</v>
      </c>
      <c r="H342" s="226">
        <f>'MICROBIOLOGIE 3'!H343</f>
        <v>8.75</v>
      </c>
      <c r="I342" s="226">
        <f>'PARASITOLOGIE 2'!H343</f>
        <v>4.666666666666667</v>
      </c>
      <c r="J342" s="226">
        <f>'PHYSIO-PATH 3'!H343</f>
        <v>3</v>
      </c>
      <c r="K342" s="226">
        <f>SEMIOLOGIE!H343</f>
        <v>12.5</v>
      </c>
      <c r="L342" s="117">
        <f>'ANA-PATH 2'!H343</f>
        <v>3.6666666666666665</v>
      </c>
      <c r="M342" s="124">
        <f t="shared" si="49"/>
        <v>66.833333333333329</v>
      </c>
      <c r="N342" s="117">
        <f t="shared" si="50"/>
        <v>2.6733333333333333</v>
      </c>
      <c r="O342" s="184" t="str">
        <f t="shared" si="44"/>
        <v>Ajournee</v>
      </c>
      <c r="P342" s="184" t="str">
        <f t="shared" si="45"/>
        <v>juin</v>
      </c>
      <c r="Q342" s="262">
        <f t="shared" si="43"/>
        <v>1</v>
      </c>
      <c r="R342" s="262">
        <f t="shared" si="43"/>
        <v>1</v>
      </c>
      <c r="S342" s="262">
        <f t="shared" si="43"/>
        <v>1</v>
      </c>
      <c r="T342" s="262">
        <f t="shared" si="43"/>
        <v>1</v>
      </c>
      <c r="U342" s="262">
        <f t="shared" si="43"/>
        <v>1</v>
      </c>
      <c r="V342" s="262">
        <f t="shared" si="46"/>
        <v>1</v>
      </c>
      <c r="W342" s="262">
        <f t="shared" si="47"/>
        <v>1</v>
      </c>
      <c r="X342" s="262">
        <f t="shared" si="47"/>
        <v>1</v>
      </c>
      <c r="Y342" s="262">
        <f t="shared" si="48"/>
        <v>1</v>
      </c>
      <c r="Z342" s="263" t="str">
        <f>ANATOMIE3!N343</f>
        <v>Juin</v>
      </c>
      <c r="AA342" s="263" t="str">
        <f>'PHYSIO-REP 3'!N343</f>
        <v>Juin</v>
      </c>
      <c r="AB342" s="263" t="str">
        <f>'ZOOTECHINE 3'!N343</f>
        <v>Juin</v>
      </c>
      <c r="AC342" s="263" t="str">
        <f>'PHARMACOLOGIE 3'!N343</f>
        <v>Juin</v>
      </c>
      <c r="AD342" s="263" t="str">
        <f>'MICROBIOLOGIE 3'!N343</f>
        <v>Juin</v>
      </c>
      <c r="AE342" s="263" t="str">
        <f>'PARASITOLOGIE 2'!N343</f>
        <v>Juin</v>
      </c>
      <c r="AF342" s="263" t="str">
        <f>'PHYSIO-PATH 3'!N343</f>
        <v>Juin</v>
      </c>
      <c r="AG342" s="263" t="str">
        <f>SEMIOLOGIE!N343</f>
        <v>Juin</v>
      </c>
      <c r="AH342" s="263" t="str">
        <f>'ANA-PATH 2'!N343</f>
        <v>Juin</v>
      </c>
      <c r="AI342" s="267"/>
    </row>
    <row r="343" spans="1:35" s="268" customFormat="1" ht="15.75">
      <c r="A343" s="265">
        <v>336</v>
      </c>
      <c r="B343" s="413" t="s">
        <v>430</v>
      </c>
      <c r="C343" s="413" t="s">
        <v>431</v>
      </c>
      <c r="D343" s="117">
        <f>ANATOMIE3!H343</f>
        <v>7.75</v>
      </c>
      <c r="E343" s="117">
        <f>'PHYSIO-REP 3'!H344</f>
        <v>11.75</v>
      </c>
      <c r="F343" s="117">
        <f>'ZOOTECHINE 3'!H344</f>
        <v>9.5</v>
      </c>
      <c r="G343" s="226">
        <f>'PHARMACOLOGIE 3'!H344</f>
        <v>10</v>
      </c>
      <c r="H343" s="226">
        <f>'MICROBIOLOGIE 3'!H344</f>
        <v>8.5</v>
      </c>
      <c r="I343" s="226">
        <f>'PARASITOLOGIE 2'!H344</f>
        <v>6</v>
      </c>
      <c r="J343" s="226">
        <f>'PHYSIO-PATH 3'!H344</f>
        <v>8</v>
      </c>
      <c r="K343" s="226">
        <f>SEMIOLOGIE!H344</f>
        <v>14</v>
      </c>
      <c r="L343" s="117">
        <f>'ANA-PATH 2'!H344</f>
        <v>5</v>
      </c>
      <c r="M343" s="124">
        <f t="shared" si="49"/>
        <v>80.5</v>
      </c>
      <c r="N343" s="117">
        <f t="shared" si="50"/>
        <v>3.22</v>
      </c>
      <c r="O343" s="184" t="str">
        <f t="shared" si="44"/>
        <v>Ajournee</v>
      </c>
      <c r="P343" s="184" t="str">
        <f t="shared" si="45"/>
        <v>juin</v>
      </c>
      <c r="Q343" s="262">
        <f t="shared" si="43"/>
        <v>1</v>
      </c>
      <c r="R343" s="262">
        <f t="shared" si="43"/>
        <v>1</v>
      </c>
      <c r="S343" s="262">
        <f t="shared" si="43"/>
        <v>1</v>
      </c>
      <c r="T343" s="262">
        <f t="shared" si="43"/>
        <v>1</v>
      </c>
      <c r="U343" s="262">
        <f t="shared" si="43"/>
        <v>1</v>
      </c>
      <c r="V343" s="262">
        <f t="shared" si="46"/>
        <v>1</v>
      </c>
      <c r="W343" s="262">
        <f t="shared" si="47"/>
        <v>1</v>
      </c>
      <c r="X343" s="262">
        <f t="shared" si="47"/>
        <v>1</v>
      </c>
      <c r="Y343" s="262">
        <f t="shared" si="48"/>
        <v>1</v>
      </c>
      <c r="Z343" s="263" t="str">
        <f>ANATOMIE3!N344</f>
        <v>Juin</v>
      </c>
      <c r="AA343" s="263" t="str">
        <f>'PHYSIO-REP 3'!N344</f>
        <v>Juin</v>
      </c>
      <c r="AB343" s="263" t="str">
        <f>'ZOOTECHINE 3'!N344</f>
        <v>Juin</v>
      </c>
      <c r="AC343" s="263" t="str">
        <f>'PHARMACOLOGIE 3'!N344</f>
        <v>Juin</v>
      </c>
      <c r="AD343" s="263" t="str">
        <f>'MICROBIOLOGIE 3'!N344</f>
        <v>Juin</v>
      </c>
      <c r="AE343" s="263" t="str">
        <f>'PARASITOLOGIE 2'!N344</f>
        <v>Juin</v>
      </c>
      <c r="AF343" s="263" t="str">
        <f>'PHYSIO-PATH 3'!N344</f>
        <v>Juin</v>
      </c>
      <c r="AG343" s="263" t="str">
        <f>SEMIOLOGIE!N344</f>
        <v>Juin</v>
      </c>
      <c r="AH343" s="263" t="str">
        <f>'ANA-PATH 2'!N344</f>
        <v>Juin</v>
      </c>
      <c r="AI343" s="267"/>
    </row>
    <row r="344" spans="1:35" s="268" customFormat="1" ht="15.75">
      <c r="A344" s="265">
        <v>337</v>
      </c>
      <c r="B344" s="413" t="s">
        <v>432</v>
      </c>
      <c r="C344" s="413" t="s">
        <v>433</v>
      </c>
      <c r="D344" s="117">
        <f>ANATOMIE3!H344</f>
        <v>13.25</v>
      </c>
      <c r="E344" s="117">
        <f>'PHYSIO-REP 3'!H345</f>
        <v>9.75</v>
      </c>
      <c r="F344" s="117">
        <f>'ZOOTECHINE 3'!H345</f>
        <v>8.5</v>
      </c>
      <c r="G344" s="226">
        <f>'PHARMACOLOGIE 3'!H345</f>
        <v>9</v>
      </c>
      <c r="H344" s="226">
        <f>'MICROBIOLOGIE 3'!H345</f>
        <v>8</v>
      </c>
      <c r="I344" s="226">
        <f>'PARASITOLOGIE 2'!H345</f>
        <v>8</v>
      </c>
      <c r="J344" s="226">
        <f>'PHYSIO-PATH 3'!H345</f>
        <v>6</v>
      </c>
      <c r="K344" s="226">
        <f>SEMIOLOGIE!H345</f>
        <v>7.75</v>
      </c>
      <c r="L344" s="117">
        <f>'ANA-PATH 2'!H345</f>
        <v>7.333333333333333</v>
      </c>
      <c r="M344" s="124">
        <f t="shared" si="49"/>
        <v>77.583333333333329</v>
      </c>
      <c r="N344" s="117">
        <f t="shared" si="50"/>
        <v>3.1033333333333331</v>
      </c>
      <c r="O344" s="184" t="str">
        <f t="shared" si="44"/>
        <v>Ajournee</v>
      </c>
      <c r="P344" s="184" t="str">
        <f t="shared" si="45"/>
        <v>juin</v>
      </c>
      <c r="Q344" s="262">
        <f t="shared" si="43"/>
        <v>1</v>
      </c>
      <c r="R344" s="262">
        <f t="shared" si="43"/>
        <v>1</v>
      </c>
      <c r="S344" s="262">
        <f t="shared" si="43"/>
        <v>1</v>
      </c>
      <c r="T344" s="262">
        <f t="shared" si="43"/>
        <v>1</v>
      </c>
      <c r="U344" s="262">
        <f t="shared" si="43"/>
        <v>1</v>
      </c>
      <c r="V344" s="262">
        <f t="shared" si="46"/>
        <v>1</v>
      </c>
      <c r="W344" s="262">
        <f t="shared" si="47"/>
        <v>1</v>
      </c>
      <c r="X344" s="262">
        <f t="shared" si="47"/>
        <v>1</v>
      </c>
      <c r="Y344" s="262">
        <f t="shared" si="48"/>
        <v>1</v>
      </c>
      <c r="Z344" s="263" t="str">
        <f>ANATOMIE3!N345</f>
        <v>Juin</v>
      </c>
      <c r="AA344" s="263" t="str">
        <f>'PHYSIO-REP 3'!N345</f>
        <v>Juin</v>
      </c>
      <c r="AB344" s="263" t="str">
        <f>'ZOOTECHINE 3'!N345</f>
        <v>Juin</v>
      </c>
      <c r="AC344" s="263" t="str">
        <f>'PHARMACOLOGIE 3'!N345</f>
        <v>Juin</v>
      </c>
      <c r="AD344" s="263" t="str">
        <f>'MICROBIOLOGIE 3'!N345</f>
        <v>Juin</v>
      </c>
      <c r="AE344" s="263" t="str">
        <f>'PARASITOLOGIE 2'!N345</f>
        <v>Juin</v>
      </c>
      <c r="AF344" s="263" t="str">
        <f>'PHYSIO-PATH 3'!N345</f>
        <v>Juin</v>
      </c>
      <c r="AG344" s="263" t="str">
        <f>SEMIOLOGIE!N345</f>
        <v>Juin</v>
      </c>
      <c r="AH344" s="263" t="str">
        <f>'ANA-PATH 2'!N345</f>
        <v>Juin</v>
      </c>
      <c r="AI344" s="267"/>
    </row>
    <row r="345" spans="1:35" s="268" customFormat="1" ht="30">
      <c r="A345" s="265">
        <v>338</v>
      </c>
      <c r="B345" s="432" t="s">
        <v>434</v>
      </c>
      <c r="C345" s="432" t="s">
        <v>977</v>
      </c>
      <c r="D345" s="117">
        <f>ANATOMIE3!H345</f>
        <v>15.25</v>
      </c>
      <c r="E345" s="117">
        <f>'PHYSIO-REP 3'!H346</f>
        <v>5.75</v>
      </c>
      <c r="F345" s="117">
        <f>'ZOOTECHINE 3'!H346</f>
        <v>9.25</v>
      </c>
      <c r="G345" s="226">
        <f>'PHARMACOLOGIE 3'!H346</f>
        <v>5.5</v>
      </c>
      <c r="H345" s="226">
        <f>'MICROBIOLOGIE 3'!H346</f>
        <v>7.25</v>
      </c>
      <c r="I345" s="226">
        <f>'PARASITOLOGIE 2'!H346</f>
        <v>4</v>
      </c>
      <c r="J345" s="226">
        <f>'PHYSIO-PATH 3'!H346</f>
        <v>6</v>
      </c>
      <c r="K345" s="226">
        <f>SEMIOLOGIE!H346</f>
        <v>10.25</v>
      </c>
      <c r="L345" s="117">
        <f>'ANA-PATH 2'!H346</f>
        <v>4</v>
      </c>
      <c r="M345" s="124">
        <f t="shared" si="49"/>
        <v>67.25</v>
      </c>
      <c r="N345" s="117">
        <f t="shared" si="50"/>
        <v>2.69</v>
      </c>
      <c r="O345" s="184" t="str">
        <f t="shared" si="44"/>
        <v>Ajournee</v>
      </c>
      <c r="P345" s="184" t="str">
        <f t="shared" si="45"/>
        <v>juin</v>
      </c>
      <c r="Q345" s="262">
        <f t="shared" si="43"/>
        <v>0</v>
      </c>
      <c r="R345" s="262">
        <f t="shared" si="43"/>
        <v>1</v>
      </c>
      <c r="S345" s="262">
        <f t="shared" si="43"/>
        <v>1</v>
      </c>
      <c r="T345" s="262">
        <f t="shared" si="43"/>
        <v>1</v>
      </c>
      <c r="U345" s="262">
        <f t="shared" si="43"/>
        <v>1</v>
      </c>
      <c r="V345" s="262">
        <f t="shared" si="46"/>
        <v>1</v>
      </c>
      <c r="W345" s="262">
        <f t="shared" si="47"/>
        <v>1</v>
      </c>
      <c r="X345" s="262">
        <f t="shared" si="47"/>
        <v>1</v>
      </c>
      <c r="Y345" s="262">
        <f t="shared" si="48"/>
        <v>1</v>
      </c>
      <c r="Z345" s="263" t="str">
        <f>ANATOMIE3!N346</f>
        <v>Juin</v>
      </c>
      <c r="AA345" s="263" t="str">
        <f>'PHYSIO-REP 3'!N346</f>
        <v>Juin</v>
      </c>
      <c r="AB345" s="263" t="str">
        <f>'ZOOTECHINE 3'!N346</f>
        <v>Juin</v>
      </c>
      <c r="AC345" s="263" t="str">
        <f>'PHARMACOLOGIE 3'!N346</f>
        <v>Juin</v>
      </c>
      <c r="AD345" s="263" t="str">
        <f>'MICROBIOLOGIE 3'!N346</f>
        <v>Juin</v>
      </c>
      <c r="AE345" s="263" t="str">
        <f>'PARASITOLOGIE 2'!N346</f>
        <v>Juin</v>
      </c>
      <c r="AF345" s="263" t="str">
        <f>'PHYSIO-PATH 3'!N346</f>
        <v>Juin</v>
      </c>
      <c r="AG345" s="263" t="str">
        <f>SEMIOLOGIE!N346</f>
        <v>Juin</v>
      </c>
      <c r="AH345" s="263" t="str">
        <f>'ANA-PATH 2'!N346</f>
        <v>Juin</v>
      </c>
      <c r="AI345" s="267"/>
    </row>
    <row r="346" spans="1:35" s="268" customFormat="1" ht="15.75">
      <c r="A346" s="265">
        <v>339</v>
      </c>
      <c r="B346" s="413" t="s">
        <v>435</v>
      </c>
      <c r="C346" s="413" t="s">
        <v>978</v>
      </c>
      <c r="D346" s="117">
        <f>ANATOMIE3!H346</f>
        <v>4.75</v>
      </c>
      <c r="E346" s="117">
        <f>'PHYSIO-REP 3'!H347</f>
        <v>10.25</v>
      </c>
      <c r="F346" s="117">
        <f>'ZOOTECHINE 3'!H347</f>
        <v>7</v>
      </c>
      <c r="G346" s="226">
        <f>'PHARMACOLOGIE 3'!H347</f>
        <v>4</v>
      </c>
      <c r="H346" s="226">
        <f>'MICROBIOLOGIE 3'!H347</f>
        <v>9</v>
      </c>
      <c r="I346" s="226">
        <f>'PARASITOLOGIE 2'!H347</f>
        <v>2.6666666666666665</v>
      </c>
      <c r="J346" s="226">
        <f>'PHYSIO-PATH 3'!H347</f>
        <v>1.5</v>
      </c>
      <c r="K346" s="226">
        <f>SEMIOLOGIE!H347</f>
        <v>12.25</v>
      </c>
      <c r="L346" s="117">
        <f>'ANA-PATH 2'!H347</f>
        <v>4.333333333333333</v>
      </c>
      <c r="M346" s="124">
        <f t="shared" si="49"/>
        <v>55.75</v>
      </c>
      <c r="N346" s="117">
        <f t="shared" si="50"/>
        <v>2.23</v>
      </c>
      <c r="O346" s="184" t="str">
        <f t="shared" si="44"/>
        <v>Ajournee</v>
      </c>
      <c r="P346" s="184" t="str">
        <f t="shared" si="45"/>
        <v>juin</v>
      </c>
      <c r="Q346" s="262">
        <f t="shared" si="43"/>
        <v>1</v>
      </c>
      <c r="R346" s="262">
        <f t="shared" si="43"/>
        <v>1</v>
      </c>
      <c r="S346" s="262">
        <f t="shared" si="43"/>
        <v>1</v>
      </c>
      <c r="T346" s="262">
        <f t="shared" si="43"/>
        <v>1</v>
      </c>
      <c r="U346" s="262">
        <f t="shared" si="43"/>
        <v>1</v>
      </c>
      <c r="V346" s="262">
        <f t="shared" si="46"/>
        <v>1</v>
      </c>
      <c r="W346" s="262">
        <f t="shared" si="47"/>
        <v>1</v>
      </c>
      <c r="X346" s="262">
        <f t="shared" si="47"/>
        <v>1</v>
      </c>
      <c r="Y346" s="262">
        <f t="shared" si="48"/>
        <v>1</v>
      </c>
      <c r="Z346" s="263" t="str">
        <f>ANATOMIE3!N347</f>
        <v>Juin</v>
      </c>
      <c r="AA346" s="263" t="str">
        <f>'PHYSIO-REP 3'!N347</f>
        <v>Juin</v>
      </c>
      <c r="AB346" s="263" t="str">
        <f>'ZOOTECHINE 3'!N347</f>
        <v>Juin</v>
      </c>
      <c r="AC346" s="263" t="str">
        <f>'PHARMACOLOGIE 3'!N347</f>
        <v>Juin</v>
      </c>
      <c r="AD346" s="263" t="str">
        <f>'MICROBIOLOGIE 3'!N347</f>
        <v>Juin</v>
      </c>
      <c r="AE346" s="263" t="str">
        <f>'PARASITOLOGIE 2'!N347</f>
        <v>Juin</v>
      </c>
      <c r="AF346" s="263" t="str">
        <f>'PHYSIO-PATH 3'!N347</f>
        <v>Juin</v>
      </c>
      <c r="AG346" s="263" t="str">
        <f>SEMIOLOGIE!N347</f>
        <v>Juin</v>
      </c>
      <c r="AH346" s="263" t="str">
        <f>'ANA-PATH 2'!N347</f>
        <v>Juin</v>
      </c>
      <c r="AI346" s="267"/>
    </row>
    <row r="347" spans="1:35" s="268" customFormat="1" ht="15.75">
      <c r="A347" s="265">
        <v>340</v>
      </c>
      <c r="B347" s="419" t="s">
        <v>979</v>
      </c>
      <c r="C347" s="419" t="s">
        <v>120</v>
      </c>
      <c r="D347" s="117">
        <f>ANATOMIE3!H347</f>
        <v>9.5</v>
      </c>
      <c r="E347" s="117">
        <f>'PHYSIO-REP 3'!H348</f>
        <v>6</v>
      </c>
      <c r="F347" s="117">
        <f>'ZOOTECHINE 3'!H348</f>
        <v>5</v>
      </c>
      <c r="G347" s="226">
        <f>'PHARMACOLOGIE 3'!H348</f>
        <v>3.25</v>
      </c>
      <c r="H347" s="226">
        <f>'MICROBIOLOGIE 3'!H348</f>
        <v>7.5</v>
      </c>
      <c r="I347" s="226">
        <f>'PARASITOLOGIE 2'!H348</f>
        <v>20</v>
      </c>
      <c r="J347" s="226">
        <f>'PHYSIO-PATH 3'!H348</f>
        <v>2.5</v>
      </c>
      <c r="K347" s="226">
        <f>SEMIOLOGIE!H348</f>
        <v>33</v>
      </c>
      <c r="L347" s="117">
        <f>'ANA-PATH 2'!H348</f>
        <v>5.666666666666667</v>
      </c>
      <c r="M347" s="124">
        <f t="shared" si="49"/>
        <v>92.416666666666671</v>
      </c>
      <c r="N347" s="117">
        <f t="shared" si="50"/>
        <v>3.6966666666666668</v>
      </c>
      <c r="O347" s="184" t="str">
        <f t="shared" si="44"/>
        <v>Ajournee</v>
      </c>
      <c r="P347" s="184" t="str">
        <f t="shared" si="45"/>
        <v>juin</v>
      </c>
      <c r="Q347" s="262">
        <f t="shared" si="43"/>
        <v>1</v>
      </c>
      <c r="R347" s="262">
        <f t="shared" si="43"/>
        <v>1</v>
      </c>
      <c r="S347" s="262">
        <f t="shared" si="43"/>
        <v>1</v>
      </c>
      <c r="T347" s="262">
        <f t="shared" si="43"/>
        <v>1</v>
      </c>
      <c r="U347" s="262">
        <f t="shared" si="43"/>
        <v>1</v>
      </c>
      <c r="V347" s="262">
        <f t="shared" si="46"/>
        <v>0</v>
      </c>
      <c r="W347" s="262">
        <f t="shared" si="47"/>
        <v>1</v>
      </c>
      <c r="X347" s="262">
        <f t="shared" si="47"/>
        <v>0</v>
      </c>
      <c r="Y347" s="262">
        <f t="shared" si="48"/>
        <v>1</v>
      </c>
      <c r="Z347" s="263" t="str">
        <f>ANATOMIE3!N348</f>
        <v>Juin</v>
      </c>
      <c r="AA347" s="263" t="str">
        <f>'PHYSIO-REP 3'!N348</f>
        <v>Juin</v>
      </c>
      <c r="AB347" s="263" t="str">
        <f>'ZOOTECHINE 3'!N348</f>
        <v>Juin</v>
      </c>
      <c r="AC347" s="263" t="str">
        <f>'PHARMACOLOGIE 3'!N348</f>
        <v>Juin</v>
      </c>
      <c r="AD347" s="263" t="str">
        <f>'MICROBIOLOGIE 3'!N348</f>
        <v>Juin</v>
      </c>
      <c r="AE347" s="263" t="str">
        <f>'PARASITOLOGIE 2'!N348</f>
        <v>Juin</v>
      </c>
      <c r="AF347" s="263" t="str">
        <f>'PHYSIO-PATH 3'!N348</f>
        <v>Juin</v>
      </c>
      <c r="AG347" s="263" t="str">
        <f>SEMIOLOGIE!N348</f>
        <v>Juin</v>
      </c>
      <c r="AH347" s="263" t="str">
        <f>'ANA-PATH 2'!N348</f>
        <v>Juin</v>
      </c>
      <c r="AI347" s="267"/>
    </row>
    <row r="348" spans="1:35" s="268" customFormat="1" ht="15.75">
      <c r="A348" s="265">
        <v>341</v>
      </c>
      <c r="B348" s="418" t="s">
        <v>436</v>
      </c>
      <c r="C348" s="418" t="s">
        <v>980</v>
      </c>
      <c r="D348" s="117">
        <f>ANATOMIE3!H348</f>
        <v>30</v>
      </c>
      <c r="E348" s="117">
        <f>'PHYSIO-REP 3'!H349</f>
        <v>8.25</v>
      </c>
      <c r="F348" s="117">
        <f>'ZOOTECHINE 3'!H349</f>
        <v>11</v>
      </c>
      <c r="G348" s="226">
        <f>'PHARMACOLOGIE 3'!H349</f>
        <v>10</v>
      </c>
      <c r="H348" s="226">
        <f>'MICROBIOLOGIE 3'!H349</f>
        <v>9.5</v>
      </c>
      <c r="I348" s="226">
        <f>'PARASITOLOGIE 2'!H349</f>
        <v>7.333333333333333</v>
      </c>
      <c r="J348" s="226">
        <f>'PHYSIO-PATH 3'!H349</f>
        <v>6</v>
      </c>
      <c r="K348" s="226">
        <f>SEMIOLOGIE!H349</f>
        <v>9.75</v>
      </c>
      <c r="L348" s="117">
        <f>'ANA-PATH 2'!H349</f>
        <v>8</v>
      </c>
      <c r="M348" s="124">
        <f t="shared" si="49"/>
        <v>99.833333333333329</v>
      </c>
      <c r="N348" s="117">
        <f t="shared" si="50"/>
        <v>3.9933333333333332</v>
      </c>
      <c r="O348" s="184" t="str">
        <f t="shared" si="44"/>
        <v>Ajournee</v>
      </c>
      <c r="P348" s="184" t="str">
        <f t="shared" si="45"/>
        <v>juin</v>
      </c>
      <c r="Q348" s="262">
        <f t="shared" si="43"/>
        <v>0</v>
      </c>
      <c r="R348" s="262">
        <f t="shared" si="43"/>
        <v>1</v>
      </c>
      <c r="S348" s="262">
        <f t="shared" si="43"/>
        <v>1</v>
      </c>
      <c r="T348" s="262">
        <f t="shared" si="43"/>
        <v>1</v>
      </c>
      <c r="U348" s="262">
        <f t="shared" si="43"/>
        <v>1</v>
      </c>
      <c r="V348" s="262">
        <f t="shared" si="46"/>
        <v>1</v>
      </c>
      <c r="W348" s="262">
        <f t="shared" si="47"/>
        <v>1</v>
      </c>
      <c r="X348" s="262">
        <f t="shared" si="47"/>
        <v>1</v>
      </c>
      <c r="Y348" s="262">
        <f t="shared" si="48"/>
        <v>1</v>
      </c>
      <c r="Z348" s="263" t="str">
        <f>ANATOMIE3!N349</f>
        <v>Juin</v>
      </c>
      <c r="AA348" s="263" t="str">
        <f>'PHYSIO-REP 3'!N349</f>
        <v>Juin</v>
      </c>
      <c r="AB348" s="263" t="str">
        <f>'ZOOTECHINE 3'!N349</f>
        <v>Juin</v>
      </c>
      <c r="AC348" s="263" t="str">
        <f>'PHARMACOLOGIE 3'!N349</f>
        <v>Juin</v>
      </c>
      <c r="AD348" s="263" t="str">
        <f>'MICROBIOLOGIE 3'!N349</f>
        <v>Juin</v>
      </c>
      <c r="AE348" s="263" t="str">
        <f>'PARASITOLOGIE 2'!N349</f>
        <v>Juin</v>
      </c>
      <c r="AF348" s="263" t="str">
        <f>'PHYSIO-PATH 3'!N349</f>
        <v>Juin</v>
      </c>
      <c r="AG348" s="263" t="str">
        <f>SEMIOLOGIE!N349</f>
        <v>Juin</v>
      </c>
      <c r="AH348" s="263" t="str">
        <f>'ANA-PATH 2'!N349</f>
        <v>Juin</v>
      </c>
      <c r="AI348" s="267"/>
    </row>
    <row r="349" spans="1:35" s="268" customFormat="1" ht="15.75">
      <c r="A349" s="265">
        <v>342</v>
      </c>
      <c r="B349" s="432" t="s">
        <v>437</v>
      </c>
      <c r="C349" s="432" t="s">
        <v>981</v>
      </c>
      <c r="D349" s="117">
        <f>ANATOMIE3!H349</f>
        <v>14.25</v>
      </c>
      <c r="E349" s="117">
        <f>'PHYSIO-REP 3'!H350</f>
        <v>7.5</v>
      </c>
      <c r="F349" s="117">
        <f>'ZOOTECHINE 3'!H350</f>
        <v>4</v>
      </c>
      <c r="G349" s="226">
        <f>'PHARMACOLOGIE 3'!H350</f>
        <v>30</v>
      </c>
      <c r="H349" s="226">
        <f>'MICROBIOLOGIE 3'!H350</f>
        <v>7.75</v>
      </c>
      <c r="I349" s="226">
        <f>'PARASITOLOGIE 2'!H350</f>
        <v>9.3333333333333339</v>
      </c>
      <c r="J349" s="226">
        <f>'PHYSIO-PATH 3'!H350</f>
        <v>2.5</v>
      </c>
      <c r="K349" s="226">
        <f>SEMIOLOGIE!H350</f>
        <v>30</v>
      </c>
      <c r="L349" s="117">
        <f>'ANA-PATH 2'!H350</f>
        <v>3.3333333333333335</v>
      </c>
      <c r="M349" s="124">
        <f t="shared" si="49"/>
        <v>108.66666666666666</v>
      </c>
      <c r="N349" s="117">
        <f t="shared" si="50"/>
        <v>4.3466666666666667</v>
      </c>
      <c r="O349" s="184" t="str">
        <f t="shared" si="44"/>
        <v>Ajournee</v>
      </c>
      <c r="P349" s="184" t="str">
        <f t="shared" si="45"/>
        <v>juin</v>
      </c>
      <c r="Q349" s="262">
        <f t="shared" si="43"/>
        <v>1</v>
      </c>
      <c r="R349" s="262">
        <f t="shared" si="43"/>
        <v>1</v>
      </c>
      <c r="S349" s="262">
        <f t="shared" si="43"/>
        <v>1</v>
      </c>
      <c r="T349" s="262">
        <f t="shared" si="43"/>
        <v>0</v>
      </c>
      <c r="U349" s="262">
        <f t="shared" si="43"/>
        <v>1</v>
      </c>
      <c r="V349" s="262">
        <f t="shared" si="46"/>
        <v>1</v>
      </c>
      <c r="W349" s="262">
        <f t="shared" si="47"/>
        <v>1</v>
      </c>
      <c r="X349" s="262">
        <f t="shared" si="47"/>
        <v>0</v>
      </c>
      <c r="Y349" s="262">
        <f t="shared" si="48"/>
        <v>1</v>
      </c>
      <c r="Z349" s="263" t="str">
        <f>ANATOMIE3!N350</f>
        <v>Juin</v>
      </c>
      <c r="AA349" s="263" t="str">
        <f>'PHYSIO-REP 3'!N350</f>
        <v>Juin</v>
      </c>
      <c r="AB349" s="263" t="str">
        <f>'ZOOTECHINE 3'!N350</f>
        <v>Juin</v>
      </c>
      <c r="AC349" s="263" t="str">
        <f>'PHARMACOLOGIE 3'!N350</f>
        <v>Juin</v>
      </c>
      <c r="AD349" s="263" t="str">
        <f>'MICROBIOLOGIE 3'!N350</f>
        <v>Juin</v>
      </c>
      <c r="AE349" s="263" t="str">
        <f>'PARASITOLOGIE 2'!N350</f>
        <v>Juin</v>
      </c>
      <c r="AF349" s="263" t="str">
        <f>'PHYSIO-PATH 3'!N350</f>
        <v>Juin</v>
      </c>
      <c r="AG349" s="263" t="str">
        <f>SEMIOLOGIE!N350</f>
        <v>Juin</v>
      </c>
      <c r="AH349" s="263" t="str">
        <f>'ANA-PATH 2'!N350</f>
        <v>Juin</v>
      </c>
      <c r="AI349" s="267"/>
    </row>
    <row r="350" spans="1:35" s="268" customFormat="1" ht="15.75">
      <c r="A350" s="265">
        <v>343</v>
      </c>
      <c r="B350" s="413" t="s">
        <v>438</v>
      </c>
      <c r="C350" s="413" t="s">
        <v>982</v>
      </c>
      <c r="D350" s="117">
        <f>ANATOMIE3!H350</f>
        <v>36</v>
      </c>
      <c r="E350" s="117">
        <f>'PHYSIO-REP 3'!H351</f>
        <v>6.75</v>
      </c>
      <c r="F350" s="117">
        <f>'ZOOTECHINE 3'!H351</f>
        <v>7.5</v>
      </c>
      <c r="G350" s="226">
        <f>'PHARMACOLOGIE 3'!H351</f>
        <v>8.25</v>
      </c>
      <c r="H350" s="226">
        <f>'MICROBIOLOGIE 3'!H351</f>
        <v>6.75</v>
      </c>
      <c r="I350" s="226">
        <f>'PARASITOLOGIE 2'!H351</f>
        <v>9.3333333333333339</v>
      </c>
      <c r="J350" s="226">
        <f>'PHYSIO-PATH 3'!H351</f>
        <v>2.5</v>
      </c>
      <c r="K350" s="226">
        <f>SEMIOLOGIE!H351</f>
        <v>7</v>
      </c>
      <c r="L350" s="117">
        <f>'ANA-PATH 2'!H351</f>
        <v>5.333333333333333</v>
      </c>
      <c r="M350" s="124">
        <f t="shared" si="49"/>
        <v>89.416666666666657</v>
      </c>
      <c r="N350" s="117">
        <f t="shared" si="50"/>
        <v>3.5766666666666662</v>
      </c>
      <c r="O350" s="184" t="str">
        <f t="shared" si="44"/>
        <v>Ajournee</v>
      </c>
      <c r="P350" s="184" t="str">
        <f t="shared" si="45"/>
        <v>juin</v>
      </c>
      <c r="Q350" s="262">
        <f t="shared" si="43"/>
        <v>0</v>
      </c>
      <c r="R350" s="262">
        <f t="shared" si="43"/>
        <v>1</v>
      </c>
      <c r="S350" s="262">
        <f t="shared" si="43"/>
        <v>1</v>
      </c>
      <c r="T350" s="262">
        <f t="shared" si="43"/>
        <v>1</v>
      </c>
      <c r="U350" s="262">
        <f t="shared" si="43"/>
        <v>1</v>
      </c>
      <c r="V350" s="262">
        <f t="shared" si="46"/>
        <v>1</v>
      </c>
      <c r="W350" s="262">
        <f t="shared" si="47"/>
        <v>1</v>
      </c>
      <c r="X350" s="262">
        <f t="shared" si="47"/>
        <v>1</v>
      </c>
      <c r="Y350" s="262">
        <f t="shared" si="48"/>
        <v>1</v>
      </c>
      <c r="Z350" s="263" t="str">
        <f>ANATOMIE3!N351</f>
        <v>Juin</v>
      </c>
      <c r="AA350" s="263" t="str">
        <f>'PHYSIO-REP 3'!N351</f>
        <v>Juin</v>
      </c>
      <c r="AB350" s="263" t="str">
        <f>'ZOOTECHINE 3'!N351</f>
        <v>Juin</v>
      </c>
      <c r="AC350" s="263" t="str">
        <f>'PHARMACOLOGIE 3'!N351</f>
        <v>Juin</v>
      </c>
      <c r="AD350" s="263" t="str">
        <f>'MICROBIOLOGIE 3'!N351</f>
        <v>Juin</v>
      </c>
      <c r="AE350" s="263" t="str">
        <f>'PARASITOLOGIE 2'!N351</f>
        <v>Juin</v>
      </c>
      <c r="AF350" s="263" t="str">
        <f>'PHYSIO-PATH 3'!N351</f>
        <v>Juin</v>
      </c>
      <c r="AG350" s="263" t="str">
        <f>SEMIOLOGIE!N351</f>
        <v>Juin</v>
      </c>
      <c r="AH350" s="263" t="str">
        <f>'ANA-PATH 2'!N351</f>
        <v>Juin</v>
      </c>
      <c r="AI350" s="267"/>
    </row>
    <row r="351" spans="1:35" s="268" customFormat="1" ht="15.75">
      <c r="A351" s="265">
        <v>344</v>
      </c>
      <c r="B351" s="413" t="s">
        <v>439</v>
      </c>
      <c r="C351" s="413" t="s">
        <v>440</v>
      </c>
      <c r="D351" s="117">
        <f>ANATOMIE3!H351</f>
        <v>7.25</v>
      </c>
      <c r="E351" s="117">
        <f>'PHYSIO-REP 3'!H352</f>
        <v>9.75</v>
      </c>
      <c r="F351" s="117">
        <f>'ZOOTECHINE 3'!H352</f>
        <v>8.75</v>
      </c>
      <c r="G351" s="226">
        <f>'PHARMACOLOGIE 3'!H352</f>
        <v>6.25</v>
      </c>
      <c r="H351" s="226">
        <f>'MICROBIOLOGIE 3'!H352</f>
        <v>9</v>
      </c>
      <c r="I351" s="226">
        <f>'PARASITOLOGIE 2'!H352</f>
        <v>6</v>
      </c>
      <c r="J351" s="226">
        <f>'PHYSIO-PATH 3'!H352</f>
        <v>3.5</v>
      </c>
      <c r="K351" s="226">
        <f>SEMIOLOGIE!H352</f>
        <v>12</v>
      </c>
      <c r="L351" s="117">
        <f>'ANA-PATH 2'!H352</f>
        <v>5</v>
      </c>
      <c r="M351" s="124">
        <f t="shared" si="49"/>
        <v>67.5</v>
      </c>
      <c r="N351" s="117">
        <f t="shared" si="50"/>
        <v>2.7</v>
      </c>
      <c r="O351" s="184" t="str">
        <f t="shared" si="44"/>
        <v>Ajournee</v>
      </c>
      <c r="P351" s="184" t="str">
        <f t="shared" si="45"/>
        <v>juin</v>
      </c>
      <c r="Q351" s="262">
        <f t="shared" si="43"/>
        <v>1</v>
      </c>
      <c r="R351" s="262">
        <f t="shared" si="43"/>
        <v>1</v>
      </c>
      <c r="S351" s="262">
        <f t="shared" si="43"/>
        <v>1</v>
      </c>
      <c r="T351" s="262">
        <f t="shared" si="43"/>
        <v>1</v>
      </c>
      <c r="U351" s="262">
        <f t="shared" si="43"/>
        <v>1</v>
      </c>
      <c r="V351" s="262">
        <f t="shared" si="46"/>
        <v>1</v>
      </c>
      <c r="W351" s="262">
        <f t="shared" si="47"/>
        <v>1</v>
      </c>
      <c r="X351" s="262">
        <f t="shared" si="47"/>
        <v>1</v>
      </c>
      <c r="Y351" s="262">
        <f t="shared" si="48"/>
        <v>1</v>
      </c>
      <c r="Z351" s="263" t="str">
        <f>ANATOMIE3!N352</f>
        <v>Juin</v>
      </c>
      <c r="AA351" s="263" t="str">
        <f>'PHYSIO-REP 3'!N352</f>
        <v>Juin</v>
      </c>
      <c r="AB351" s="263" t="str">
        <f>'ZOOTECHINE 3'!N352</f>
        <v>Juin</v>
      </c>
      <c r="AC351" s="263" t="str">
        <f>'PHARMACOLOGIE 3'!N352</f>
        <v>Juin</v>
      </c>
      <c r="AD351" s="263" t="str">
        <f>'MICROBIOLOGIE 3'!N352</f>
        <v>Juin</v>
      </c>
      <c r="AE351" s="263" t="str">
        <f>'PARASITOLOGIE 2'!N352</f>
        <v>Juin</v>
      </c>
      <c r="AF351" s="263" t="str">
        <f>'PHYSIO-PATH 3'!N352</f>
        <v>Juin</v>
      </c>
      <c r="AG351" s="263" t="str">
        <f>SEMIOLOGIE!N352</f>
        <v>Juin</v>
      </c>
      <c r="AH351" s="263" t="str">
        <f>'ANA-PATH 2'!N352</f>
        <v>Juin</v>
      </c>
      <c r="AI351" s="267"/>
    </row>
    <row r="352" spans="1:35" s="268" customFormat="1" ht="15.75">
      <c r="A352" s="265">
        <v>345</v>
      </c>
      <c r="B352" s="413" t="s">
        <v>439</v>
      </c>
      <c r="C352" s="413" t="s">
        <v>107</v>
      </c>
      <c r="D352" s="117">
        <f>ANATOMIE3!H352</f>
        <v>12.25</v>
      </c>
      <c r="E352" s="117">
        <f>'PHYSIO-REP 3'!H353</f>
        <v>6.75</v>
      </c>
      <c r="F352" s="117">
        <f>'ZOOTECHINE 3'!H353</f>
        <v>7.5</v>
      </c>
      <c r="G352" s="226">
        <f>'PHARMACOLOGIE 3'!H353</f>
        <v>7.25</v>
      </c>
      <c r="H352" s="226">
        <f>'MICROBIOLOGIE 3'!H353</f>
        <v>9</v>
      </c>
      <c r="I352" s="226">
        <f>'PARASITOLOGIE 2'!H353</f>
        <v>8</v>
      </c>
      <c r="J352" s="226">
        <f>'PHYSIO-PATH 3'!H353</f>
        <v>2.5</v>
      </c>
      <c r="K352" s="226">
        <f>SEMIOLOGIE!H353</f>
        <v>8.25</v>
      </c>
      <c r="L352" s="117">
        <f>'ANA-PATH 2'!H353</f>
        <v>3</v>
      </c>
      <c r="M352" s="124">
        <f t="shared" si="49"/>
        <v>64.5</v>
      </c>
      <c r="N352" s="117">
        <f t="shared" si="50"/>
        <v>2.58</v>
      </c>
      <c r="O352" s="184" t="str">
        <f t="shared" si="44"/>
        <v>Ajournee</v>
      </c>
      <c r="P352" s="184" t="str">
        <f t="shared" si="45"/>
        <v>juin</v>
      </c>
      <c r="Q352" s="262">
        <f t="shared" si="43"/>
        <v>1</v>
      </c>
      <c r="R352" s="262">
        <f t="shared" si="43"/>
        <v>1</v>
      </c>
      <c r="S352" s="262">
        <f t="shared" si="43"/>
        <v>1</v>
      </c>
      <c r="T352" s="262">
        <f t="shared" si="43"/>
        <v>1</v>
      </c>
      <c r="U352" s="262">
        <f t="shared" si="43"/>
        <v>1</v>
      </c>
      <c r="V352" s="262">
        <f t="shared" si="46"/>
        <v>1</v>
      </c>
      <c r="W352" s="262">
        <f t="shared" si="47"/>
        <v>1</v>
      </c>
      <c r="X352" s="262">
        <f t="shared" si="47"/>
        <v>1</v>
      </c>
      <c r="Y352" s="262">
        <f t="shared" si="48"/>
        <v>1</v>
      </c>
      <c r="Z352" s="263" t="str">
        <f>ANATOMIE3!N353</f>
        <v>Juin</v>
      </c>
      <c r="AA352" s="263" t="str">
        <f>'PHYSIO-REP 3'!N353</f>
        <v>Juin</v>
      </c>
      <c r="AB352" s="263" t="str">
        <f>'ZOOTECHINE 3'!N353</f>
        <v>Juin</v>
      </c>
      <c r="AC352" s="263" t="str">
        <f>'PHARMACOLOGIE 3'!N353</f>
        <v>Juin</v>
      </c>
      <c r="AD352" s="263" t="str">
        <f>'MICROBIOLOGIE 3'!N353</f>
        <v>Juin</v>
      </c>
      <c r="AE352" s="263" t="str">
        <f>'PARASITOLOGIE 2'!N353</f>
        <v>Juin</v>
      </c>
      <c r="AF352" s="263" t="str">
        <f>'PHYSIO-PATH 3'!N353</f>
        <v>Juin</v>
      </c>
      <c r="AG352" s="263" t="str">
        <f>SEMIOLOGIE!N353</f>
        <v>Juin</v>
      </c>
      <c r="AH352" s="263" t="str">
        <f>'ANA-PATH 2'!N353</f>
        <v>Juin</v>
      </c>
      <c r="AI352" s="267"/>
    </row>
    <row r="353" spans="1:35" s="268" customFormat="1" ht="15.75">
      <c r="A353" s="265">
        <v>346</v>
      </c>
      <c r="B353" s="425" t="s">
        <v>983</v>
      </c>
      <c r="C353" s="425" t="s">
        <v>984</v>
      </c>
      <c r="D353" s="117">
        <f>ANATOMIE3!H353</f>
        <v>12.75</v>
      </c>
      <c r="E353" s="117">
        <f>'PHYSIO-REP 3'!H354</f>
        <v>9</v>
      </c>
      <c r="F353" s="117">
        <f>'ZOOTECHINE 3'!H354</f>
        <v>33</v>
      </c>
      <c r="G353" s="226">
        <f>'PHARMACOLOGIE 3'!H354</f>
        <v>1.25</v>
      </c>
      <c r="H353" s="226">
        <f>'MICROBIOLOGIE 3'!H354</f>
        <v>5.25</v>
      </c>
      <c r="I353" s="226">
        <f>'PARASITOLOGIE 2'!H354</f>
        <v>2.6666666666666665</v>
      </c>
      <c r="J353" s="226">
        <f>'PHYSIO-PATH 3'!H354</f>
        <v>3</v>
      </c>
      <c r="K353" s="226">
        <f>SEMIOLOGIE!H354</f>
        <v>36</v>
      </c>
      <c r="L353" s="117">
        <f>'ANA-PATH 2'!H354</f>
        <v>2.6666666666666665</v>
      </c>
      <c r="M353" s="124">
        <f t="shared" si="49"/>
        <v>105.58333333333333</v>
      </c>
      <c r="N353" s="117">
        <f t="shared" si="50"/>
        <v>4.2233333333333327</v>
      </c>
      <c r="O353" s="184" t="str">
        <f t="shared" si="44"/>
        <v>Ajournee</v>
      </c>
      <c r="P353" s="184" t="str">
        <f t="shared" si="45"/>
        <v>juin</v>
      </c>
      <c r="Q353" s="262">
        <f t="shared" si="43"/>
        <v>1</v>
      </c>
      <c r="R353" s="262">
        <f t="shared" si="43"/>
        <v>1</v>
      </c>
      <c r="S353" s="262">
        <f t="shared" si="43"/>
        <v>0</v>
      </c>
      <c r="T353" s="262">
        <f t="shared" si="43"/>
        <v>1</v>
      </c>
      <c r="U353" s="262">
        <f t="shared" si="43"/>
        <v>1</v>
      </c>
      <c r="V353" s="262">
        <f t="shared" si="46"/>
        <v>1</v>
      </c>
      <c r="W353" s="262">
        <f t="shared" si="47"/>
        <v>1</v>
      </c>
      <c r="X353" s="262">
        <f t="shared" si="47"/>
        <v>0</v>
      </c>
      <c r="Y353" s="262">
        <f t="shared" si="48"/>
        <v>1</v>
      </c>
      <c r="Z353" s="263" t="str">
        <f>ANATOMIE3!N354</f>
        <v>Juin</v>
      </c>
      <c r="AA353" s="263" t="str">
        <f>'PHYSIO-REP 3'!N354</f>
        <v>Juin</v>
      </c>
      <c r="AB353" s="263" t="str">
        <f>'ZOOTECHINE 3'!N354</f>
        <v>Juin</v>
      </c>
      <c r="AC353" s="263" t="str">
        <f>'PHARMACOLOGIE 3'!N354</f>
        <v>Juin</v>
      </c>
      <c r="AD353" s="263" t="str">
        <f>'MICROBIOLOGIE 3'!N354</f>
        <v>Juin</v>
      </c>
      <c r="AE353" s="263" t="str">
        <f>'PARASITOLOGIE 2'!N354</f>
        <v>Juin</v>
      </c>
      <c r="AF353" s="263" t="str">
        <f>'PHYSIO-PATH 3'!N354</f>
        <v>Juin</v>
      </c>
      <c r="AG353" s="263" t="str">
        <f>SEMIOLOGIE!N354</f>
        <v>Juin</v>
      </c>
      <c r="AH353" s="263" t="str">
        <f>'ANA-PATH 2'!N354</f>
        <v>Juin</v>
      </c>
      <c r="AI353" s="267"/>
    </row>
    <row r="354" spans="1:35" s="268" customFormat="1" ht="15.75">
      <c r="A354" s="265">
        <v>347</v>
      </c>
      <c r="B354" s="427" t="s">
        <v>441</v>
      </c>
      <c r="C354" s="427" t="s">
        <v>43</v>
      </c>
      <c r="D354" s="117">
        <f>ANATOMIE3!H354</f>
        <v>30</v>
      </c>
      <c r="E354" s="117">
        <f>'PHYSIO-REP 3'!H328</f>
        <v>6</v>
      </c>
      <c r="F354" s="117">
        <f>'ZOOTECHINE 3'!H328</f>
        <v>8</v>
      </c>
      <c r="G354" s="226">
        <f>'PHARMACOLOGIE 3'!H328</f>
        <v>10</v>
      </c>
      <c r="H354" s="226">
        <f>'MICROBIOLOGIE 3'!H328</f>
        <v>10</v>
      </c>
      <c r="I354" s="226">
        <f>'PARASITOLOGIE 2'!H328</f>
        <v>9.3333333333333339</v>
      </c>
      <c r="J354" s="226">
        <f>'PHYSIO-PATH 3'!H328</f>
        <v>2.5</v>
      </c>
      <c r="K354" s="226">
        <f>SEMIOLOGIE!H328</f>
        <v>11.75</v>
      </c>
      <c r="L354" s="117">
        <f>'ANA-PATH 2'!H328</f>
        <v>5</v>
      </c>
      <c r="M354" s="124">
        <f t="shared" si="49"/>
        <v>92.583333333333329</v>
      </c>
      <c r="N354" s="117">
        <f t="shared" si="50"/>
        <v>3.7033333333333331</v>
      </c>
      <c r="O354" s="184" t="str">
        <f t="shared" si="44"/>
        <v>Ajournee</v>
      </c>
      <c r="P354" s="184" t="str">
        <f t="shared" si="45"/>
        <v>juin</v>
      </c>
      <c r="Q354" s="262">
        <f t="shared" si="43"/>
        <v>0</v>
      </c>
      <c r="R354" s="262">
        <f t="shared" si="43"/>
        <v>1</v>
      </c>
      <c r="S354" s="262">
        <f t="shared" si="43"/>
        <v>1</v>
      </c>
      <c r="T354" s="262">
        <f t="shared" si="43"/>
        <v>1</v>
      </c>
      <c r="U354" s="262">
        <f t="shared" si="43"/>
        <v>1</v>
      </c>
      <c r="V354" s="262">
        <f t="shared" si="46"/>
        <v>1</v>
      </c>
      <c r="W354" s="262">
        <f t="shared" si="47"/>
        <v>1</v>
      </c>
      <c r="X354" s="262">
        <f t="shared" si="47"/>
        <v>1</v>
      </c>
      <c r="Y354" s="262">
        <f t="shared" si="48"/>
        <v>1</v>
      </c>
      <c r="Z354" s="263" t="str">
        <f>ANATOMIE3!N328</f>
        <v>Juin</v>
      </c>
      <c r="AA354" s="263" t="str">
        <f>'PHYSIO-REP 3'!N328</f>
        <v>Juin</v>
      </c>
      <c r="AB354" s="263" t="str">
        <f>'ZOOTECHINE 3'!N328</f>
        <v>Juin</v>
      </c>
      <c r="AC354" s="263" t="str">
        <f>'PHARMACOLOGIE 3'!N328</f>
        <v>Juin</v>
      </c>
      <c r="AD354" s="263" t="str">
        <f>'MICROBIOLOGIE 3'!N328</f>
        <v>Juin</v>
      </c>
      <c r="AE354" s="263" t="str">
        <f>'PARASITOLOGIE 2'!N328</f>
        <v>Juin</v>
      </c>
      <c r="AF354" s="263" t="str">
        <f>'PHYSIO-PATH 3'!N328</f>
        <v>Juin</v>
      </c>
      <c r="AG354" s="263" t="str">
        <f>SEMIOLOGIE!N328</f>
        <v>Juin</v>
      </c>
      <c r="AH354" s="263" t="str">
        <f>'ANA-PATH 2'!N328</f>
        <v>Juin</v>
      </c>
      <c r="AI354" s="267"/>
    </row>
    <row r="355" spans="1:35">
      <c r="A355" s="79">
        <v>348</v>
      </c>
      <c r="B355" s="419" t="s">
        <v>442</v>
      </c>
      <c r="C355" s="419" t="s">
        <v>986</v>
      </c>
      <c r="D355" s="117">
        <f>ANATOMIE3!H355</f>
        <v>1.5</v>
      </c>
      <c r="E355" s="117">
        <f>'PHYSIO-REP 3'!H355</f>
        <v>9</v>
      </c>
      <c r="F355" s="117">
        <f>'ZOOTECHINE 3'!H355</f>
        <v>3</v>
      </c>
      <c r="G355" s="226">
        <f>'PHARMACOLOGIE 3'!H355</f>
        <v>0.75</v>
      </c>
      <c r="H355" s="226">
        <f>'MICROBIOLOGIE 3'!H355</f>
        <v>7.5</v>
      </c>
      <c r="I355" s="226">
        <f>'PARASITOLOGIE 2'!H355</f>
        <v>3.3333333333333335</v>
      </c>
      <c r="J355" s="226">
        <f>'PHYSIO-PATH 3'!H355</f>
        <v>1.5</v>
      </c>
      <c r="K355" s="226">
        <f>SEMIOLOGIE!H355</f>
        <v>3</v>
      </c>
      <c r="L355" s="117">
        <f>'ANA-PATH 2'!H355</f>
        <v>3</v>
      </c>
      <c r="M355" s="124">
        <f t="shared" si="49"/>
        <v>32.583333333333329</v>
      </c>
      <c r="N355" s="117">
        <f t="shared" si="50"/>
        <v>1.3033333333333332</v>
      </c>
      <c r="O355" s="184" t="str">
        <f t="shared" si="44"/>
        <v>Ajournee</v>
      </c>
      <c r="P355" s="184" t="str">
        <f t="shared" si="45"/>
        <v>juin</v>
      </c>
      <c r="Q355" s="262">
        <f t="shared" si="43"/>
        <v>1</v>
      </c>
      <c r="R355" s="262">
        <f t="shared" si="43"/>
        <v>1</v>
      </c>
      <c r="S355" s="262">
        <f t="shared" si="43"/>
        <v>1</v>
      </c>
      <c r="T355" s="262">
        <f t="shared" si="43"/>
        <v>1</v>
      </c>
      <c r="U355" s="262">
        <f t="shared" si="43"/>
        <v>1</v>
      </c>
      <c r="V355" s="262">
        <f t="shared" si="46"/>
        <v>1</v>
      </c>
      <c r="W355" s="262">
        <f t="shared" si="47"/>
        <v>1</v>
      </c>
      <c r="X355" s="262">
        <f t="shared" si="47"/>
        <v>1</v>
      </c>
      <c r="Y355" s="262">
        <f t="shared" si="48"/>
        <v>1</v>
      </c>
      <c r="Z355" s="263" t="str">
        <f>ANATOMIE3!N355</f>
        <v>Juin</v>
      </c>
      <c r="AA355" s="263" t="str">
        <f>'PHYSIO-REP 3'!N355</f>
        <v>Juin</v>
      </c>
      <c r="AB355" s="263" t="str">
        <f>'ZOOTECHINE 3'!N355</f>
        <v>Juin</v>
      </c>
      <c r="AC355" s="263" t="str">
        <f>'PHARMACOLOGIE 3'!N355</f>
        <v>Juin</v>
      </c>
      <c r="AD355" s="263" t="str">
        <f>'MICROBIOLOGIE 3'!N355</f>
        <v>Juin</v>
      </c>
      <c r="AE355" s="263" t="str">
        <f>'PARASITOLOGIE 2'!N355</f>
        <v>Juin</v>
      </c>
      <c r="AF355" s="263" t="str">
        <f>'PHYSIO-PATH 3'!N355</f>
        <v>Juin</v>
      </c>
      <c r="AG355" s="263" t="str">
        <f>SEMIOLOGIE!N355</f>
        <v>Juin</v>
      </c>
      <c r="AH355" s="263" t="str">
        <f>'ANA-PATH 2'!N355</f>
        <v>Juin</v>
      </c>
    </row>
    <row r="356" spans="1:35">
      <c r="A356" s="160">
        <v>349</v>
      </c>
      <c r="B356" s="413" t="s">
        <v>444</v>
      </c>
      <c r="C356" s="413" t="s">
        <v>965</v>
      </c>
      <c r="D356" s="117">
        <f>ANATOMIE3!H356</f>
        <v>16.25</v>
      </c>
      <c r="E356" s="117">
        <f>'PHYSIO-REP 3'!H356</f>
        <v>15.75</v>
      </c>
      <c r="F356" s="117">
        <f>'ZOOTECHINE 3'!H356</f>
        <v>11.5</v>
      </c>
      <c r="G356" s="226">
        <f>'PHARMACOLOGIE 3'!H356</f>
        <v>14.5</v>
      </c>
      <c r="H356" s="226">
        <f>'MICROBIOLOGIE 3'!H356</f>
        <v>7.75</v>
      </c>
      <c r="I356" s="226">
        <f>'PARASITOLOGIE 2'!H356</f>
        <v>8.6666666666666661</v>
      </c>
      <c r="J356" s="226">
        <f>'PHYSIO-PATH 3'!H356</f>
        <v>3.5</v>
      </c>
      <c r="K356" s="226">
        <f>SEMIOLOGIE!H356</f>
        <v>11.5</v>
      </c>
      <c r="L356" s="117">
        <f>'ANA-PATH 2'!H356</f>
        <v>9.3333333333333339</v>
      </c>
      <c r="M356" s="124">
        <f t="shared" si="49"/>
        <v>98.75</v>
      </c>
      <c r="N356" s="117">
        <f t="shared" si="50"/>
        <v>3.95</v>
      </c>
      <c r="O356" s="184" t="str">
        <f t="shared" si="44"/>
        <v>Ajournee</v>
      </c>
      <c r="P356" s="184" t="str">
        <f t="shared" si="45"/>
        <v>juin</v>
      </c>
      <c r="Q356" s="262">
        <f t="shared" si="43"/>
        <v>0</v>
      </c>
      <c r="R356" s="262">
        <f t="shared" si="43"/>
        <v>0</v>
      </c>
      <c r="S356" s="262">
        <f t="shared" si="43"/>
        <v>1</v>
      </c>
      <c r="T356" s="262">
        <f t="shared" si="43"/>
        <v>1</v>
      </c>
      <c r="U356" s="262">
        <f t="shared" si="43"/>
        <v>1</v>
      </c>
      <c r="V356" s="262">
        <f t="shared" si="46"/>
        <v>1</v>
      </c>
      <c r="W356" s="262">
        <f t="shared" ref="W356:X419" si="51">IF(J356&gt;=15,0,1)</f>
        <v>1</v>
      </c>
      <c r="X356" s="262">
        <f t="shared" si="51"/>
        <v>1</v>
      </c>
      <c r="Y356" s="262">
        <f t="shared" si="48"/>
        <v>1</v>
      </c>
      <c r="Z356" s="263" t="str">
        <f>ANATOMIE3!N356</f>
        <v>Juin</v>
      </c>
      <c r="AA356" s="263" t="str">
        <f>'PHYSIO-REP 3'!N356</f>
        <v>Juin</v>
      </c>
      <c r="AB356" s="263" t="str">
        <f>'ZOOTECHINE 3'!N356</f>
        <v>Juin</v>
      </c>
      <c r="AC356" s="263" t="str">
        <f>'PHARMACOLOGIE 3'!N356</f>
        <v>Juin</v>
      </c>
      <c r="AD356" s="263" t="str">
        <f>'MICROBIOLOGIE 3'!N356</f>
        <v>Juin</v>
      </c>
      <c r="AE356" s="263" t="str">
        <f>'PARASITOLOGIE 2'!N356</f>
        <v>Juin</v>
      </c>
      <c r="AF356" s="263" t="str">
        <f>'PHYSIO-PATH 3'!N356</f>
        <v>Juin</v>
      </c>
      <c r="AG356" s="263" t="str">
        <f>SEMIOLOGIE!N356</f>
        <v>Juin</v>
      </c>
      <c r="AH356" s="263" t="str">
        <f>'ANA-PATH 2'!N356</f>
        <v>Juin</v>
      </c>
      <c r="AI356" s="143"/>
    </row>
    <row r="357" spans="1:35">
      <c r="A357" s="79">
        <v>350</v>
      </c>
      <c r="B357" s="413" t="s">
        <v>445</v>
      </c>
      <c r="C357" s="413" t="s">
        <v>95</v>
      </c>
      <c r="D357" s="117">
        <f>ANATOMIE3!H357</f>
        <v>3.75</v>
      </c>
      <c r="E357" s="117">
        <f>'PHYSIO-REP 3'!H357</f>
        <v>6.75</v>
      </c>
      <c r="F357" s="117">
        <f>'ZOOTECHINE 3'!H357</f>
        <v>4.5</v>
      </c>
      <c r="G357" s="226">
        <f>'PHARMACOLOGIE 3'!H357</f>
        <v>33</v>
      </c>
      <c r="H357" s="226">
        <f>'MICROBIOLOGIE 3'!H357</f>
        <v>7.75</v>
      </c>
      <c r="I357" s="226">
        <f>'PARASITOLOGIE 2'!H357</f>
        <v>2</v>
      </c>
      <c r="J357" s="226">
        <f>'PHYSIO-PATH 3'!H357</f>
        <v>3</v>
      </c>
      <c r="K357" s="226">
        <f>SEMIOLOGIE!H357</f>
        <v>39</v>
      </c>
      <c r="L357" s="117">
        <f>'ANA-PATH 2'!H357</f>
        <v>3</v>
      </c>
      <c r="M357" s="124">
        <f t="shared" si="49"/>
        <v>102.75</v>
      </c>
      <c r="N357" s="117">
        <f t="shared" si="50"/>
        <v>4.1100000000000003</v>
      </c>
      <c r="O357" s="184" t="str">
        <f t="shared" si="44"/>
        <v>Ajournee</v>
      </c>
      <c r="P357" s="184" t="str">
        <f t="shared" si="45"/>
        <v>juin</v>
      </c>
      <c r="Q357" s="262">
        <f t="shared" si="43"/>
        <v>1</v>
      </c>
      <c r="R357" s="262">
        <f t="shared" si="43"/>
        <v>1</v>
      </c>
      <c r="S357" s="262">
        <f t="shared" si="43"/>
        <v>1</v>
      </c>
      <c r="T357" s="262">
        <f t="shared" si="43"/>
        <v>0</v>
      </c>
      <c r="U357" s="262">
        <f t="shared" si="43"/>
        <v>1</v>
      </c>
      <c r="V357" s="262">
        <f t="shared" si="46"/>
        <v>1</v>
      </c>
      <c r="W357" s="262">
        <f t="shared" si="51"/>
        <v>1</v>
      </c>
      <c r="X357" s="262">
        <f t="shared" si="51"/>
        <v>0</v>
      </c>
      <c r="Y357" s="262">
        <f t="shared" si="48"/>
        <v>1</v>
      </c>
      <c r="Z357" s="263" t="str">
        <f>ANATOMIE3!N357</f>
        <v>Juin</v>
      </c>
      <c r="AA357" s="263" t="str">
        <f>'PHYSIO-REP 3'!N357</f>
        <v>Juin</v>
      </c>
      <c r="AB357" s="263" t="str">
        <f>'ZOOTECHINE 3'!N357</f>
        <v>Juin</v>
      </c>
      <c r="AC357" s="263" t="str">
        <f>'PHARMACOLOGIE 3'!N357</f>
        <v>Juin</v>
      </c>
      <c r="AD357" s="263" t="str">
        <f>'MICROBIOLOGIE 3'!N357</f>
        <v>Juin</v>
      </c>
      <c r="AE357" s="263" t="str">
        <f>'PARASITOLOGIE 2'!N357</f>
        <v>Juin</v>
      </c>
      <c r="AF357" s="263" t="str">
        <f>'PHYSIO-PATH 3'!N357</f>
        <v>Juin</v>
      </c>
      <c r="AG357" s="263" t="str">
        <f>SEMIOLOGIE!N357</f>
        <v>Juin</v>
      </c>
      <c r="AH357" s="263" t="str">
        <f>'ANA-PATH 2'!N357</f>
        <v>Juin</v>
      </c>
      <c r="AI357" s="143"/>
    </row>
    <row r="358" spans="1:35">
      <c r="A358" s="160">
        <v>351</v>
      </c>
      <c r="B358" s="413" t="s">
        <v>446</v>
      </c>
      <c r="C358" s="413" t="s">
        <v>987</v>
      </c>
      <c r="D358" s="117">
        <f>ANATOMIE3!H358</f>
        <v>11</v>
      </c>
      <c r="E358" s="117">
        <f>'PHYSIO-REP 3'!H358</f>
        <v>11.25</v>
      </c>
      <c r="F358" s="117">
        <f>'ZOOTECHINE 3'!H358</f>
        <v>10.25</v>
      </c>
      <c r="G358" s="226">
        <f>'PHARMACOLOGIE 3'!H358</f>
        <v>14</v>
      </c>
      <c r="H358" s="226">
        <f>'MICROBIOLOGIE 3'!H358</f>
        <v>12</v>
      </c>
      <c r="I358" s="226">
        <f>'PARASITOLOGIE 2'!H358</f>
        <v>4.666666666666667</v>
      </c>
      <c r="J358" s="226">
        <f>'PHYSIO-PATH 3'!H358</f>
        <v>4</v>
      </c>
      <c r="K358" s="226">
        <f>SEMIOLOGIE!H358</f>
        <v>14.75</v>
      </c>
      <c r="L358" s="117">
        <f>'ANA-PATH 2'!H358</f>
        <v>4.666666666666667</v>
      </c>
      <c r="M358" s="124">
        <f t="shared" si="49"/>
        <v>86.583333333333329</v>
      </c>
      <c r="N358" s="117">
        <f t="shared" si="50"/>
        <v>3.4633333333333329</v>
      </c>
      <c r="O358" s="184" t="str">
        <f t="shared" si="44"/>
        <v>Ajournee</v>
      </c>
      <c r="P358" s="184" t="str">
        <f t="shared" si="45"/>
        <v>juin</v>
      </c>
      <c r="Q358" s="262">
        <f t="shared" si="43"/>
        <v>1</v>
      </c>
      <c r="R358" s="262">
        <f t="shared" si="43"/>
        <v>1</v>
      </c>
      <c r="S358" s="262">
        <f t="shared" si="43"/>
        <v>1</v>
      </c>
      <c r="T358" s="262">
        <f t="shared" si="43"/>
        <v>1</v>
      </c>
      <c r="U358" s="262">
        <f t="shared" si="43"/>
        <v>1</v>
      </c>
      <c r="V358" s="262">
        <f t="shared" si="46"/>
        <v>1</v>
      </c>
      <c r="W358" s="262">
        <f t="shared" si="51"/>
        <v>1</v>
      </c>
      <c r="X358" s="262">
        <f t="shared" si="51"/>
        <v>1</v>
      </c>
      <c r="Y358" s="262">
        <f t="shared" si="48"/>
        <v>1</v>
      </c>
      <c r="Z358" s="263" t="str">
        <f>ANATOMIE3!N358</f>
        <v>Juin</v>
      </c>
      <c r="AA358" s="263" t="str">
        <f>'PHYSIO-REP 3'!N358</f>
        <v>Juin</v>
      </c>
      <c r="AB358" s="263" t="str">
        <f>'ZOOTECHINE 3'!N358</f>
        <v>Juin</v>
      </c>
      <c r="AC358" s="263" t="str">
        <f>'PHARMACOLOGIE 3'!N358</f>
        <v>Juin</v>
      </c>
      <c r="AD358" s="263" t="str">
        <f>'MICROBIOLOGIE 3'!N358</f>
        <v>Juin</v>
      </c>
      <c r="AE358" s="263" t="str">
        <f>'PARASITOLOGIE 2'!N358</f>
        <v>Juin</v>
      </c>
      <c r="AF358" s="263" t="str">
        <f>'PHYSIO-PATH 3'!N358</f>
        <v>Juin</v>
      </c>
      <c r="AG358" s="263" t="str">
        <f>SEMIOLOGIE!N358</f>
        <v>Juin</v>
      </c>
      <c r="AH358" s="263" t="str">
        <f>'ANA-PATH 2'!N358</f>
        <v>Juin</v>
      </c>
      <c r="AI358" s="143"/>
    </row>
    <row r="359" spans="1:35">
      <c r="A359" s="79">
        <v>352</v>
      </c>
      <c r="B359" s="413" t="s">
        <v>447</v>
      </c>
      <c r="C359" s="413" t="s">
        <v>960</v>
      </c>
      <c r="D359" s="117">
        <f>ANATOMIE3!H359</f>
        <v>10.25</v>
      </c>
      <c r="E359" s="117">
        <f>'PHYSIO-REP 3'!H359</f>
        <v>11.25</v>
      </c>
      <c r="F359" s="117">
        <f>'ZOOTECHINE 3'!H359</f>
        <v>10</v>
      </c>
      <c r="G359" s="226">
        <f>'PHARMACOLOGIE 3'!H359</f>
        <v>6.75</v>
      </c>
      <c r="H359" s="226">
        <f>'MICROBIOLOGIE 3'!H359</f>
        <v>9.25</v>
      </c>
      <c r="I359" s="226">
        <f>'PARASITOLOGIE 2'!H359</f>
        <v>6</v>
      </c>
      <c r="J359" s="226">
        <f>'PHYSIO-PATH 3'!H359</f>
        <v>6</v>
      </c>
      <c r="K359" s="226">
        <f>SEMIOLOGIE!H359</f>
        <v>8</v>
      </c>
      <c r="L359" s="117">
        <f>'ANA-PATH 2'!H359</f>
        <v>8.3333333333333339</v>
      </c>
      <c r="M359" s="124">
        <f t="shared" si="49"/>
        <v>75.833333333333329</v>
      </c>
      <c r="N359" s="117">
        <f t="shared" si="50"/>
        <v>3.0333333333333332</v>
      </c>
      <c r="O359" s="184" t="str">
        <f t="shared" si="44"/>
        <v>Ajournee</v>
      </c>
      <c r="P359" s="184" t="str">
        <f t="shared" si="45"/>
        <v>juin</v>
      </c>
      <c r="Q359" s="262">
        <f t="shared" si="43"/>
        <v>1</v>
      </c>
      <c r="R359" s="262">
        <f t="shared" si="43"/>
        <v>1</v>
      </c>
      <c r="S359" s="262">
        <f t="shared" si="43"/>
        <v>1</v>
      </c>
      <c r="T359" s="262">
        <f t="shared" si="43"/>
        <v>1</v>
      </c>
      <c r="U359" s="262">
        <f t="shared" si="43"/>
        <v>1</v>
      </c>
      <c r="V359" s="262">
        <f t="shared" si="46"/>
        <v>1</v>
      </c>
      <c r="W359" s="262">
        <f t="shared" si="51"/>
        <v>1</v>
      </c>
      <c r="X359" s="262">
        <f t="shared" si="51"/>
        <v>1</v>
      </c>
      <c r="Y359" s="262">
        <f t="shared" si="48"/>
        <v>1</v>
      </c>
      <c r="Z359" s="263" t="str">
        <f>ANATOMIE3!N359</f>
        <v>Juin</v>
      </c>
      <c r="AA359" s="263" t="str">
        <f>'PHYSIO-REP 3'!N359</f>
        <v>Juin</v>
      </c>
      <c r="AB359" s="263" t="str">
        <f>'ZOOTECHINE 3'!N359</f>
        <v>Juin</v>
      </c>
      <c r="AC359" s="263" t="str">
        <f>'PHARMACOLOGIE 3'!N359</f>
        <v>Juin</v>
      </c>
      <c r="AD359" s="263" t="str">
        <f>'MICROBIOLOGIE 3'!N359</f>
        <v>Juin</v>
      </c>
      <c r="AE359" s="263" t="str">
        <f>'PARASITOLOGIE 2'!N359</f>
        <v>Juin</v>
      </c>
      <c r="AF359" s="263" t="str">
        <f>'PHYSIO-PATH 3'!N359</f>
        <v>Juin</v>
      </c>
      <c r="AG359" s="263" t="str">
        <f>SEMIOLOGIE!N359</f>
        <v>Juin</v>
      </c>
      <c r="AH359" s="263" t="str">
        <f>'ANA-PATH 2'!N359</f>
        <v>Juin</v>
      </c>
      <c r="AI359" s="143"/>
    </row>
    <row r="360" spans="1:35">
      <c r="A360" s="160">
        <v>353</v>
      </c>
      <c r="B360" s="419" t="s">
        <v>988</v>
      </c>
      <c r="C360" s="419" t="s">
        <v>989</v>
      </c>
      <c r="D360" s="117">
        <f>ANATOMIE3!H360</f>
        <v>12.25</v>
      </c>
      <c r="E360" s="117">
        <f>'PHYSIO-REP 3'!H360</f>
        <v>5</v>
      </c>
      <c r="F360" s="117">
        <f>'ZOOTECHINE 3'!H360</f>
        <v>6</v>
      </c>
      <c r="G360" s="226">
        <f>'PHARMACOLOGIE 3'!H360</f>
        <v>5.5</v>
      </c>
      <c r="H360" s="226">
        <f>'MICROBIOLOGIE 3'!H360</f>
        <v>8.75</v>
      </c>
      <c r="I360" s="226">
        <f>'PARASITOLOGIE 2'!H360</f>
        <v>3.3333333333333335</v>
      </c>
      <c r="J360" s="226">
        <f>'PHYSIO-PATH 3'!H360</f>
        <v>6</v>
      </c>
      <c r="K360" s="226">
        <f>SEMIOLOGIE!H360</f>
        <v>11</v>
      </c>
      <c r="L360" s="117">
        <f>'ANA-PATH 2'!H360</f>
        <v>4</v>
      </c>
      <c r="M360" s="124">
        <f t="shared" si="49"/>
        <v>61.833333333333336</v>
      </c>
      <c r="N360" s="117">
        <f t="shared" si="50"/>
        <v>2.4733333333333336</v>
      </c>
      <c r="O360" s="184" t="str">
        <f t="shared" si="44"/>
        <v>Ajournee</v>
      </c>
      <c r="P360" s="184" t="str">
        <f t="shared" si="45"/>
        <v>juin</v>
      </c>
      <c r="Q360" s="262">
        <f t="shared" si="43"/>
        <v>1</v>
      </c>
      <c r="R360" s="262">
        <f t="shared" si="43"/>
        <v>1</v>
      </c>
      <c r="S360" s="262">
        <f t="shared" si="43"/>
        <v>1</v>
      </c>
      <c r="T360" s="262">
        <f t="shared" si="43"/>
        <v>1</v>
      </c>
      <c r="U360" s="262">
        <f t="shared" si="43"/>
        <v>1</v>
      </c>
      <c r="V360" s="262">
        <f t="shared" si="46"/>
        <v>1</v>
      </c>
      <c r="W360" s="262">
        <f t="shared" si="51"/>
        <v>1</v>
      </c>
      <c r="X360" s="262">
        <f t="shared" si="51"/>
        <v>1</v>
      </c>
      <c r="Y360" s="262">
        <f t="shared" si="48"/>
        <v>1</v>
      </c>
      <c r="Z360" s="263" t="str">
        <f>ANATOMIE3!N360</f>
        <v>Juin</v>
      </c>
      <c r="AA360" s="263" t="str">
        <f>'PHYSIO-REP 3'!N360</f>
        <v>Juin</v>
      </c>
      <c r="AB360" s="263" t="str">
        <f>'ZOOTECHINE 3'!N360</f>
        <v>Juin</v>
      </c>
      <c r="AC360" s="263" t="str">
        <f>'PHARMACOLOGIE 3'!N360</f>
        <v>Juin</v>
      </c>
      <c r="AD360" s="263" t="str">
        <f>'MICROBIOLOGIE 3'!N360</f>
        <v>Juin</v>
      </c>
      <c r="AE360" s="263" t="str">
        <f>'PARASITOLOGIE 2'!N360</f>
        <v>Juin</v>
      </c>
      <c r="AF360" s="263" t="str">
        <f>'PHYSIO-PATH 3'!N360</f>
        <v>Juin</v>
      </c>
      <c r="AG360" s="263" t="str">
        <f>SEMIOLOGIE!N360</f>
        <v>Juin</v>
      </c>
      <c r="AH360" s="263" t="str">
        <f>'ANA-PATH 2'!N360</f>
        <v>Juin</v>
      </c>
      <c r="AI360" s="143"/>
    </row>
    <row r="361" spans="1:35">
      <c r="A361" s="79">
        <v>354</v>
      </c>
      <c r="B361" s="419" t="s">
        <v>988</v>
      </c>
      <c r="C361" s="419" t="s">
        <v>448</v>
      </c>
      <c r="D361" s="117">
        <f>ANATOMIE3!H361</f>
        <v>4</v>
      </c>
      <c r="E361" s="117">
        <f>'PHYSIO-REP 3'!H361</f>
        <v>3.5</v>
      </c>
      <c r="F361" s="117">
        <f>'ZOOTECHINE 3'!H361</f>
        <v>3.5</v>
      </c>
      <c r="G361" s="226">
        <f>'PHARMACOLOGIE 3'!H361</f>
        <v>2.5</v>
      </c>
      <c r="H361" s="226">
        <f>'MICROBIOLOGIE 3'!H361</f>
        <v>7.25</v>
      </c>
      <c r="I361" s="226">
        <f>'PARASITOLOGIE 2'!H361</f>
        <v>5.333333333333333</v>
      </c>
      <c r="J361" s="226">
        <f>'PHYSIO-PATH 3'!H361</f>
        <v>3</v>
      </c>
      <c r="K361" s="226">
        <f>SEMIOLOGIE!H361</f>
        <v>3.5</v>
      </c>
      <c r="L361" s="117">
        <f>'ANA-PATH 2'!H361</f>
        <v>3.6666666666666665</v>
      </c>
      <c r="M361" s="124">
        <f t="shared" si="49"/>
        <v>36.249999999999993</v>
      </c>
      <c r="N361" s="117">
        <f t="shared" si="50"/>
        <v>1.4499999999999997</v>
      </c>
      <c r="O361" s="184" t="str">
        <f t="shared" si="44"/>
        <v>Ajournee</v>
      </c>
      <c r="P361" s="184" t="str">
        <f t="shared" si="45"/>
        <v>juin</v>
      </c>
      <c r="Q361" s="262">
        <f t="shared" si="43"/>
        <v>1</v>
      </c>
      <c r="R361" s="262">
        <f t="shared" si="43"/>
        <v>1</v>
      </c>
      <c r="S361" s="262">
        <f t="shared" si="43"/>
        <v>1</v>
      </c>
      <c r="T361" s="262">
        <f t="shared" si="43"/>
        <v>1</v>
      </c>
      <c r="U361" s="262">
        <f t="shared" si="43"/>
        <v>1</v>
      </c>
      <c r="V361" s="262">
        <f t="shared" si="46"/>
        <v>1</v>
      </c>
      <c r="W361" s="262">
        <f t="shared" si="51"/>
        <v>1</v>
      </c>
      <c r="X361" s="262">
        <f t="shared" si="51"/>
        <v>1</v>
      </c>
      <c r="Y361" s="262">
        <f t="shared" si="48"/>
        <v>1</v>
      </c>
      <c r="Z361" s="263" t="str">
        <f>ANATOMIE3!N361</f>
        <v>Juin</v>
      </c>
      <c r="AA361" s="263" t="str">
        <f>'PHYSIO-REP 3'!N361</f>
        <v>Juin</v>
      </c>
      <c r="AB361" s="263" t="str">
        <f>'ZOOTECHINE 3'!N361</f>
        <v>Juin</v>
      </c>
      <c r="AC361" s="263" t="str">
        <f>'PHARMACOLOGIE 3'!N361</f>
        <v>Juin</v>
      </c>
      <c r="AD361" s="263" t="str">
        <f>'MICROBIOLOGIE 3'!N361</f>
        <v>Juin</v>
      </c>
      <c r="AE361" s="263" t="str">
        <f>'PARASITOLOGIE 2'!N361</f>
        <v>Juin</v>
      </c>
      <c r="AF361" s="263" t="str">
        <f>'PHYSIO-PATH 3'!N361</f>
        <v>Juin</v>
      </c>
      <c r="AG361" s="263" t="str">
        <f>SEMIOLOGIE!N361</f>
        <v>Juin</v>
      </c>
      <c r="AH361" s="263" t="str">
        <f>'ANA-PATH 2'!N361</f>
        <v>Juin</v>
      </c>
      <c r="AI361" s="143"/>
    </row>
    <row r="362" spans="1:35">
      <c r="A362" s="160">
        <v>355</v>
      </c>
      <c r="B362" s="432" t="s">
        <v>449</v>
      </c>
      <c r="C362" s="432" t="s">
        <v>450</v>
      </c>
      <c r="D362" s="117">
        <f>ANATOMIE3!H362</f>
        <v>14.5</v>
      </c>
      <c r="E362" s="117">
        <f>'PHYSIO-REP 3'!H362</f>
        <v>11.25</v>
      </c>
      <c r="F362" s="117">
        <f>'ZOOTECHINE 3'!H362</f>
        <v>8.5</v>
      </c>
      <c r="G362" s="226">
        <f>'PHARMACOLOGIE 3'!H362</f>
        <v>11</v>
      </c>
      <c r="H362" s="226">
        <f>'MICROBIOLOGIE 3'!H362</f>
        <v>11.5</v>
      </c>
      <c r="I362" s="226">
        <f>'PARASITOLOGIE 2'!H362</f>
        <v>8</v>
      </c>
      <c r="J362" s="226">
        <f>'PHYSIO-PATH 3'!H362</f>
        <v>8</v>
      </c>
      <c r="K362" s="226">
        <f>SEMIOLOGIE!H362</f>
        <v>12</v>
      </c>
      <c r="L362" s="117">
        <f>'ANA-PATH 2'!H362</f>
        <v>6.666666666666667</v>
      </c>
      <c r="M362" s="124">
        <f t="shared" si="49"/>
        <v>91.416666666666671</v>
      </c>
      <c r="N362" s="117">
        <f t="shared" si="50"/>
        <v>3.6566666666666667</v>
      </c>
      <c r="O362" s="184" t="str">
        <f t="shared" si="44"/>
        <v>Ajournee</v>
      </c>
      <c r="P362" s="184" t="str">
        <f t="shared" si="45"/>
        <v>juin</v>
      </c>
      <c r="Q362" s="262">
        <f t="shared" si="43"/>
        <v>1</v>
      </c>
      <c r="R362" s="262">
        <f t="shared" si="43"/>
        <v>1</v>
      </c>
      <c r="S362" s="262">
        <f t="shared" si="43"/>
        <v>1</v>
      </c>
      <c r="T362" s="262">
        <f t="shared" si="43"/>
        <v>1</v>
      </c>
      <c r="U362" s="262">
        <f t="shared" si="43"/>
        <v>1</v>
      </c>
      <c r="V362" s="262">
        <f t="shared" si="46"/>
        <v>1</v>
      </c>
      <c r="W362" s="262">
        <f t="shared" si="51"/>
        <v>1</v>
      </c>
      <c r="X362" s="262">
        <f t="shared" si="51"/>
        <v>1</v>
      </c>
      <c r="Y362" s="262">
        <f t="shared" si="48"/>
        <v>1</v>
      </c>
      <c r="Z362" s="263" t="str">
        <f>ANATOMIE3!N362</f>
        <v>Juin</v>
      </c>
      <c r="AA362" s="263" t="str">
        <f>'PHYSIO-REP 3'!N362</f>
        <v>Juin</v>
      </c>
      <c r="AB362" s="263" t="str">
        <f>'ZOOTECHINE 3'!N362</f>
        <v>Juin</v>
      </c>
      <c r="AC362" s="263" t="str">
        <f>'PHARMACOLOGIE 3'!N362</f>
        <v>Juin</v>
      </c>
      <c r="AD362" s="263" t="str">
        <f>'MICROBIOLOGIE 3'!N362</f>
        <v>Juin</v>
      </c>
      <c r="AE362" s="263" t="str">
        <f>'PARASITOLOGIE 2'!N362</f>
        <v>Juin</v>
      </c>
      <c r="AF362" s="263" t="str">
        <f>'PHYSIO-PATH 3'!N362</f>
        <v>Juin</v>
      </c>
      <c r="AG362" s="263" t="str">
        <f>SEMIOLOGIE!N362</f>
        <v>Juin</v>
      </c>
      <c r="AH362" s="263" t="str">
        <f>'ANA-PATH 2'!N362</f>
        <v>Juin</v>
      </c>
      <c r="AI362" s="143"/>
    </row>
    <row r="363" spans="1:35">
      <c r="A363" s="79">
        <v>356</v>
      </c>
      <c r="B363" s="413" t="s">
        <v>990</v>
      </c>
      <c r="C363" s="413" t="s">
        <v>185</v>
      </c>
      <c r="D363" s="117">
        <f>ANATOMIE3!H363</f>
        <v>9.5</v>
      </c>
      <c r="E363" s="117">
        <f>'PHYSIO-REP 3'!H364</f>
        <v>9.75</v>
      </c>
      <c r="F363" s="117">
        <f>'ZOOTECHINE 3'!H364</f>
        <v>12</v>
      </c>
      <c r="G363" s="226">
        <f>'PHARMACOLOGIE 3'!H364</f>
        <v>14.5</v>
      </c>
      <c r="H363" s="226">
        <f>'MICROBIOLOGIE 3'!H364</f>
        <v>14.25</v>
      </c>
      <c r="I363" s="226">
        <f>'PARASITOLOGIE 2'!H364</f>
        <v>8</v>
      </c>
      <c r="J363" s="226">
        <f>'PHYSIO-PATH 3'!H364</f>
        <v>9.5</v>
      </c>
      <c r="K363" s="226">
        <f>SEMIOLOGIE!H364</f>
        <v>16</v>
      </c>
      <c r="L363" s="117">
        <f>'ANA-PATH 2'!H364</f>
        <v>9.3333333333333339</v>
      </c>
      <c r="M363" s="124">
        <f t="shared" si="49"/>
        <v>102.83333333333333</v>
      </c>
      <c r="N363" s="117">
        <f t="shared" si="50"/>
        <v>4.1133333333333333</v>
      </c>
      <c r="O363" s="184" t="str">
        <f t="shared" si="44"/>
        <v>Ajournee</v>
      </c>
      <c r="P363" s="184" t="str">
        <f t="shared" si="45"/>
        <v>juin</v>
      </c>
      <c r="Q363" s="262">
        <f t="shared" si="43"/>
        <v>1</v>
      </c>
      <c r="R363" s="262">
        <f t="shared" si="43"/>
        <v>1</v>
      </c>
      <c r="S363" s="262">
        <f t="shared" si="43"/>
        <v>1</v>
      </c>
      <c r="T363" s="262">
        <f t="shared" si="43"/>
        <v>1</v>
      </c>
      <c r="U363" s="262">
        <f t="shared" si="43"/>
        <v>1</v>
      </c>
      <c r="V363" s="262">
        <f t="shared" si="46"/>
        <v>1</v>
      </c>
      <c r="W363" s="262">
        <f t="shared" si="51"/>
        <v>1</v>
      </c>
      <c r="X363" s="262">
        <f t="shared" si="51"/>
        <v>0</v>
      </c>
      <c r="Y363" s="262">
        <f t="shared" si="48"/>
        <v>1</v>
      </c>
      <c r="Z363" s="263" t="str">
        <f>ANATOMIE3!N364</f>
        <v>Juin</v>
      </c>
      <c r="AA363" s="263" t="str">
        <f>'PHYSIO-REP 3'!N364</f>
        <v>Juin</v>
      </c>
      <c r="AB363" s="263" t="str">
        <f>'ZOOTECHINE 3'!N364</f>
        <v>Juin</v>
      </c>
      <c r="AC363" s="263" t="str">
        <f>'PHARMACOLOGIE 3'!N364</f>
        <v>Juin</v>
      </c>
      <c r="AD363" s="263" t="str">
        <f>'MICROBIOLOGIE 3'!N364</f>
        <v>Juin</v>
      </c>
      <c r="AE363" s="263" t="str">
        <f>'PARASITOLOGIE 2'!N364</f>
        <v>Juin</v>
      </c>
      <c r="AF363" s="263" t="str">
        <f>'PHYSIO-PATH 3'!N364</f>
        <v>Juin</v>
      </c>
      <c r="AG363" s="263" t="str">
        <f>SEMIOLOGIE!N364</f>
        <v>Juin</v>
      </c>
      <c r="AH363" s="263" t="str">
        <f>'ANA-PATH 2'!N364</f>
        <v>Juin</v>
      </c>
      <c r="AI363" s="143"/>
    </row>
    <row r="364" spans="1:35">
      <c r="A364" s="160">
        <v>357</v>
      </c>
      <c r="B364" s="413" t="s">
        <v>451</v>
      </c>
      <c r="C364" s="413" t="s">
        <v>452</v>
      </c>
      <c r="D364" s="117">
        <f>ANATOMIE3!H364</f>
        <v>14.25</v>
      </c>
      <c r="E364" s="117">
        <f>'PHYSIO-REP 3'!H363</f>
        <v>8.25</v>
      </c>
      <c r="F364" s="117">
        <f>'ZOOTECHINE 3'!H363</f>
        <v>6.5</v>
      </c>
      <c r="G364" s="226">
        <f>'PHARMACOLOGIE 3'!H363</f>
        <v>6</v>
      </c>
      <c r="H364" s="226">
        <f>'MICROBIOLOGIE 3'!H363</f>
        <v>6.75</v>
      </c>
      <c r="I364" s="226">
        <f>'PARASITOLOGIE 2'!H363</f>
        <v>6.666666666666667</v>
      </c>
      <c r="J364" s="226">
        <f>'PHYSIO-PATH 3'!H363</f>
        <v>3</v>
      </c>
      <c r="K364" s="226">
        <f>SEMIOLOGIE!H363</f>
        <v>4.75</v>
      </c>
      <c r="L364" s="117">
        <f>'ANA-PATH 2'!H363</f>
        <v>8.6666666666666661</v>
      </c>
      <c r="M364" s="124">
        <f t="shared" si="49"/>
        <v>64.833333333333329</v>
      </c>
      <c r="N364" s="117">
        <f t="shared" si="50"/>
        <v>2.5933333333333333</v>
      </c>
      <c r="O364" s="184" t="str">
        <f t="shared" si="44"/>
        <v>Ajournee</v>
      </c>
      <c r="P364" s="184" t="str">
        <f t="shared" si="45"/>
        <v>juin</v>
      </c>
      <c r="Q364" s="262">
        <f t="shared" si="43"/>
        <v>1</v>
      </c>
      <c r="R364" s="262">
        <f t="shared" si="43"/>
        <v>1</v>
      </c>
      <c r="S364" s="262">
        <f t="shared" si="43"/>
        <v>1</v>
      </c>
      <c r="T364" s="262">
        <f t="shared" si="43"/>
        <v>1</v>
      </c>
      <c r="U364" s="262">
        <f t="shared" si="43"/>
        <v>1</v>
      </c>
      <c r="V364" s="262">
        <f t="shared" si="46"/>
        <v>1</v>
      </c>
      <c r="W364" s="262">
        <f t="shared" si="51"/>
        <v>1</v>
      </c>
      <c r="X364" s="262">
        <f t="shared" si="51"/>
        <v>1</v>
      </c>
      <c r="Y364" s="262">
        <f t="shared" si="48"/>
        <v>1</v>
      </c>
      <c r="Z364" s="263" t="str">
        <f>ANATOMIE3!N363</f>
        <v>Juin</v>
      </c>
      <c r="AA364" s="263" t="str">
        <f>'PHYSIO-REP 3'!N363</f>
        <v>Juin</v>
      </c>
      <c r="AB364" s="263" t="str">
        <f>'ZOOTECHINE 3'!N363</f>
        <v>Juin</v>
      </c>
      <c r="AC364" s="263" t="str">
        <f>'PHARMACOLOGIE 3'!N363</f>
        <v>Juin</v>
      </c>
      <c r="AD364" s="263" t="str">
        <f>'MICROBIOLOGIE 3'!N363</f>
        <v>Juin</v>
      </c>
      <c r="AE364" s="263" t="str">
        <f>'PARASITOLOGIE 2'!N363</f>
        <v>Juin</v>
      </c>
      <c r="AF364" s="263" t="str">
        <f>'PHYSIO-PATH 3'!N363</f>
        <v>Juin</v>
      </c>
      <c r="AG364" s="263" t="str">
        <f>SEMIOLOGIE!N363</f>
        <v>Juin</v>
      </c>
      <c r="AH364" s="263" t="str">
        <f>'ANA-PATH 2'!N363</f>
        <v>Juin</v>
      </c>
      <c r="AI364" s="143"/>
    </row>
    <row r="365" spans="1:35">
      <c r="A365" s="79">
        <v>358</v>
      </c>
      <c r="B365" s="432" t="s">
        <v>991</v>
      </c>
      <c r="C365" s="432" t="s">
        <v>43</v>
      </c>
      <c r="D365" s="117">
        <f>ANATOMIE3!H365</f>
        <v>4.75</v>
      </c>
      <c r="E365" s="117">
        <f>'PHYSIO-REP 3'!H366</f>
        <v>12.75</v>
      </c>
      <c r="F365" s="117">
        <f>'ZOOTECHINE 3'!H366</f>
        <v>9</v>
      </c>
      <c r="G365" s="226">
        <f>'PHARMACOLOGIE 3'!H366</f>
        <v>6.75</v>
      </c>
      <c r="H365" s="226">
        <f>'MICROBIOLOGIE 3'!H366</f>
        <v>9</v>
      </c>
      <c r="I365" s="226">
        <f>'PARASITOLOGIE 2'!H366</f>
        <v>9.3333333333333339</v>
      </c>
      <c r="J365" s="226">
        <f>'PHYSIO-PATH 3'!H366</f>
        <v>3</v>
      </c>
      <c r="K365" s="226">
        <f>SEMIOLOGIE!H366</f>
        <v>9.5</v>
      </c>
      <c r="L365" s="117">
        <f>'ANA-PATH 2'!H366</f>
        <v>7</v>
      </c>
      <c r="M365" s="124">
        <f t="shared" si="49"/>
        <v>71.083333333333343</v>
      </c>
      <c r="N365" s="117">
        <f t="shared" si="50"/>
        <v>2.8433333333333337</v>
      </c>
      <c r="O365" s="184" t="str">
        <f t="shared" si="44"/>
        <v>Ajournee</v>
      </c>
      <c r="P365" s="184" t="str">
        <f t="shared" si="45"/>
        <v>juin</v>
      </c>
      <c r="Q365" s="262">
        <f t="shared" ref="Q365:U415" si="52">IF(D365&gt;=15,0,1)</f>
        <v>1</v>
      </c>
      <c r="R365" s="262">
        <f t="shared" si="52"/>
        <v>1</v>
      </c>
      <c r="S365" s="262">
        <f t="shared" si="52"/>
        <v>1</v>
      </c>
      <c r="T365" s="262">
        <f t="shared" si="52"/>
        <v>1</v>
      </c>
      <c r="U365" s="262">
        <f t="shared" si="52"/>
        <v>1</v>
      </c>
      <c r="V365" s="262">
        <f t="shared" si="46"/>
        <v>1</v>
      </c>
      <c r="W365" s="262">
        <f t="shared" si="51"/>
        <v>1</v>
      </c>
      <c r="X365" s="262">
        <f t="shared" si="51"/>
        <v>1</v>
      </c>
      <c r="Y365" s="262">
        <f t="shared" si="48"/>
        <v>1</v>
      </c>
      <c r="Z365" s="263" t="str">
        <f>ANATOMIE3!N366</f>
        <v>Juin</v>
      </c>
      <c r="AA365" s="263" t="str">
        <f>'PHYSIO-REP 3'!N366</f>
        <v>Juin</v>
      </c>
      <c r="AB365" s="263" t="str">
        <f>'ZOOTECHINE 3'!N366</f>
        <v>Juin</v>
      </c>
      <c r="AC365" s="263" t="str">
        <f>'PHARMACOLOGIE 3'!N366</f>
        <v>Juin</v>
      </c>
      <c r="AD365" s="263" t="str">
        <f>'MICROBIOLOGIE 3'!N366</f>
        <v>Juin</v>
      </c>
      <c r="AE365" s="263" t="str">
        <f>'PARASITOLOGIE 2'!N366</f>
        <v>Juin</v>
      </c>
      <c r="AF365" s="263" t="str">
        <f>'PHYSIO-PATH 3'!N366</f>
        <v>Juin</v>
      </c>
      <c r="AG365" s="263" t="str">
        <f>SEMIOLOGIE!N366</f>
        <v>Juin</v>
      </c>
      <c r="AH365" s="263" t="str">
        <f>'ANA-PATH 2'!N366</f>
        <v>Juin</v>
      </c>
      <c r="AI365" s="143"/>
    </row>
    <row r="366" spans="1:35">
      <c r="A366" s="160">
        <v>359</v>
      </c>
      <c r="B366" s="413" t="s">
        <v>453</v>
      </c>
      <c r="C366" s="413" t="s">
        <v>992</v>
      </c>
      <c r="D366" s="117">
        <f>ANATOMIE3!H366</f>
        <v>14.25</v>
      </c>
      <c r="E366" s="117">
        <f>'PHYSIO-REP 3'!H367</f>
        <v>7.5</v>
      </c>
      <c r="F366" s="117">
        <f>'ZOOTECHINE 3'!H367</f>
        <v>5</v>
      </c>
      <c r="G366" s="226">
        <f>'PHARMACOLOGIE 3'!H367</f>
        <v>30</v>
      </c>
      <c r="H366" s="226">
        <f>'MICROBIOLOGIE 3'!H367</f>
        <v>30</v>
      </c>
      <c r="I366" s="226">
        <f>'PARASITOLOGIE 2'!H367</f>
        <v>6</v>
      </c>
      <c r="J366" s="226">
        <f>'PHYSIO-PATH 3'!H367</f>
        <v>4</v>
      </c>
      <c r="K366" s="226">
        <f>SEMIOLOGIE!H367</f>
        <v>30</v>
      </c>
      <c r="L366" s="117">
        <f>'ANA-PATH 2'!H367</f>
        <v>3.6666666666666665</v>
      </c>
      <c r="M366" s="124">
        <f t="shared" si="49"/>
        <v>130.41666666666666</v>
      </c>
      <c r="N366" s="117">
        <f t="shared" si="50"/>
        <v>5.2166666666666659</v>
      </c>
      <c r="O366" s="184" t="str">
        <f t="shared" si="44"/>
        <v>Ajournee</v>
      </c>
      <c r="P366" s="184" t="str">
        <f t="shared" si="45"/>
        <v>juin</v>
      </c>
      <c r="Q366" s="262">
        <f t="shared" si="52"/>
        <v>1</v>
      </c>
      <c r="R366" s="262">
        <f t="shared" si="52"/>
        <v>1</v>
      </c>
      <c r="S366" s="262">
        <f t="shared" si="52"/>
        <v>1</v>
      </c>
      <c r="T366" s="262">
        <f t="shared" si="52"/>
        <v>0</v>
      </c>
      <c r="U366" s="262">
        <f t="shared" si="52"/>
        <v>0</v>
      </c>
      <c r="V366" s="262">
        <f t="shared" si="46"/>
        <v>1</v>
      </c>
      <c r="W366" s="262">
        <f t="shared" si="51"/>
        <v>1</v>
      </c>
      <c r="X366" s="262">
        <f t="shared" si="51"/>
        <v>0</v>
      </c>
      <c r="Y366" s="262">
        <f t="shared" si="48"/>
        <v>1</v>
      </c>
      <c r="Z366" s="263" t="str">
        <f>ANATOMIE3!N367</f>
        <v>Juin</v>
      </c>
      <c r="AA366" s="263" t="str">
        <f>'PHYSIO-REP 3'!N367</f>
        <v>Juin</v>
      </c>
      <c r="AB366" s="263" t="str">
        <f>'ZOOTECHINE 3'!N367</f>
        <v>Juin</v>
      </c>
      <c r="AC366" s="263" t="str">
        <f>'PHARMACOLOGIE 3'!N367</f>
        <v>Juin</v>
      </c>
      <c r="AD366" s="263" t="str">
        <f>'MICROBIOLOGIE 3'!N367</f>
        <v>Juin</v>
      </c>
      <c r="AE366" s="263" t="str">
        <f>'PARASITOLOGIE 2'!N367</f>
        <v>Juin</v>
      </c>
      <c r="AF366" s="263" t="str">
        <f>'PHYSIO-PATH 3'!N367</f>
        <v>Juin</v>
      </c>
      <c r="AG366" s="263" t="str">
        <f>SEMIOLOGIE!N367</f>
        <v>Juin</v>
      </c>
      <c r="AH366" s="263" t="str">
        <f>'ANA-PATH 2'!N367</f>
        <v>Juin</v>
      </c>
      <c r="AI366" s="143"/>
    </row>
    <row r="367" spans="1:35">
      <c r="A367" s="79">
        <v>360</v>
      </c>
      <c r="B367" s="413" t="s">
        <v>454</v>
      </c>
      <c r="C367" s="413" t="s">
        <v>118</v>
      </c>
      <c r="D367" s="117">
        <f>ANATOMIE3!H367</f>
        <v>9</v>
      </c>
      <c r="E367" s="117">
        <f>'PHYSIO-REP 3'!H368</f>
        <v>13.5</v>
      </c>
      <c r="F367" s="117">
        <f>'ZOOTECHINE 3'!H368</f>
        <v>10.25</v>
      </c>
      <c r="G367" s="226">
        <f>'PHARMACOLOGIE 3'!H368</f>
        <v>13.5</v>
      </c>
      <c r="H367" s="226">
        <f>'MICROBIOLOGIE 3'!H368</f>
        <v>8.75</v>
      </c>
      <c r="I367" s="226">
        <f>'PARASITOLOGIE 2'!H368</f>
        <v>5.333333333333333</v>
      </c>
      <c r="J367" s="226">
        <f>'PHYSIO-PATH 3'!H368</f>
        <v>3</v>
      </c>
      <c r="K367" s="226">
        <f>SEMIOLOGIE!H368</f>
        <v>11.25</v>
      </c>
      <c r="L367" s="117">
        <f>'ANA-PATH 2'!H368</f>
        <v>5.666666666666667</v>
      </c>
      <c r="M367" s="124">
        <f t="shared" si="49"/>
        <v>80.250000000000014</v>
      </c>
      <c r="N367" s="117">
        <f t="shared" si="50"/>
        <v>3.2100000000000004</v>
      </c>
      <c r="O367" s="184" t="str">
        <f t="shared" si="44"/>
        <v>Ajournee</v>
      </c>
      <c r="P367" s="184" t="str">
        <f t="shared" si="45"/>
        <v>juin</v>
      </c>
      <c r="Q367" s="262">
        <f t="shared" si="52"/>
        <v>1</v>
      </c>
      <c r="R367" s="262">
        <f t="shared" si="52"/>
        <v>1</v>
      </c>
      <c r="S367" s="262">
        <f t="shared" si="52"/>
        <v>1</v>
      </c>
      <c r="T367" s="262">
        <f t="shared" si="52"/>
        <v>1</v>
      </c>
      <c r="U367" s="262">
        <f t="shared" si="52"/>
        <v>1</v>
      </c>
      <c r="V367" s="262">
        <f t="shared" si="46"/>
        <v>1</v>
      </c>
      <c r="W367" s="262">
        <f t="shared" si="51"/>
        <v>1</v>
      </c>
      <c r="X367" s="262">
        <f t="shared" si="51"/>
        <v>1</v>
      </c>
      <c r="Y367" s="262">
        <f t="shared" si="48"/>
        <v>1</v>
      </c>
      <c r="Z367" s="263" t="str">
        <f>ANATOMIE3!N368</f>
        <v>Juin</v>
      </c>
      <c r="AA367" s="263" t="str">
        <f>'PHYSIO-REP 3'!N368</f>
        <v>Juin</v>
      </c>
      <c r="AB367" s="263" t="str">
        <f>'ZOOTECHINE 3'!N368</f>
        <v>Juin</v>
      </c>
      <c r="AC367" s="263" t="str">
        <f>'PHARMACOLOGIE 3'!N368</f>
        <v>Juin</v>
      </c>
      <c r="AD367" s="263" t="str">
        <f>'MICROBIOLOGIE 3'!N368</f>
        <v>Juin</v>
      </c>
      <c r="AE367" s="263" t="str">
        <f>'PARASITOLOGIE 2'!N368</f>
        <v>Juin</v>
      </c>
      <c r="AF367" s="263" t="str">
        <f>'PHYSIO-PATH 3'!N368</f>
        <v>Juin</v>
      </c>
      <c r="AG367" s="263" t="str">
        <f>SEMIOLOGIE!N368</f>
        <v>Juin</v>
      </c>
      <c r="AH367" s="263" t="str">
        <f>'ANA-PATH 2'!N368</f>
        <v>Juin</v>
      </c>
      <c r="AI367" s="143"/>
    </row>
    <row r="368" spans="1:35">
      <c r="A368" s="160">
        <v>361</v>
      </c>
      <c r="B368" s="413" t="s">
        <v>455</v>
      </c>
      <c r="C368" s="413" t="s">
        <v>993</v>
      </c>
      <c r="D368" s="117">
        <f>ANATOMIE3!H368</f>
        <v>17.5</v>
      </c>
      <c r="E368" s="117">
        <f>'PHYSIO-REP 3'!H369</f>
        <v>5.25</v>
      </c>
      <c r="F368" s="117">
        <f>'ZOOTECHINE 3'!H369</f>
        <v>7.5</v>
      </c>
      <c r="G368" s="226">
        <f>'PHARMACOLOGIE 3'!H369</f>
        <v>8.5</v>
      </c>
      <c r="H368" s="226">
        <f>'MICROBIOLOGIE 3'!H369</f>
        <v>10</v>
      </c>
      <c r="I368" s="226">
        <f>'PARASITOLOGIE 2'!H369</f>
        <v>6</v>
      </c>
      <c r="J368" s="226">
        <f>'PHYSIO-PATH 3'!H369</f>
        <v>3.5</v>
      </c>
      <c r="K368" s="226">
        <f>SEMIOLOGIE!H369</f>
        <v>13.5</v>
      </c>
      <c r="L368" s="117">
        <f>'ANA-PATH 2'!H369</f>
        <v>5</v>
      </c>
      <c r="M368" s="124">
        <f t="shared" si="49"/>
        <v>76.75</v>
      </c>
      <c r="N368" s="117">
        <f t="shared" si="50"/>
        <v>3.07</v>
      </c>
      <c r="O368" s="184" t="str">
        <f t="shared" si="44"/>
        <v>Ajournee</v>
      </c>
      <c r="P368" s="184" t="str">
        <f t="shared" si="45"/>
        <v>juin</v>
      </c>
      <c r="Q368" s="262">
        <f t="shared" si="52"/>
        <v>0</v>
      </c>
      <c r="R368" s="262">
        <f t="shared" si="52"/>
        <v>1</v>
      </c>
      <c r="S368" s="262">
        <f t="shared" si="52"/>
        <v>1</v>
      </c>
      <c r="T368" s="262">
        <f t="shared" si="52"/>
        <v>1</v>
      </c>
      <c r="U368" s="262">
        <f t="shared" si="52"/>
        <v>1</v>
      </c>
      <c r="V368" s="262">
        <f t="shared" si="46"/>
        <v>1</v>
      </c>
      <c r="W368" s="262">
        <f t="shared" si="51"/>
        <v>1</v>
      </c>
      <c r="X368" s="262">
        <f t="shared" si="51"/>
        <v>1</v>
      </c>
      <c r="Y368" s="262">
        <f t="shared" si="48"/>
        <v>1</v>
      </c>
      <c r="Z368" s="263" t="str">
        <f>ANATOMIE3!N369</f>
        <v>Juin</v>
      </c>
      <c r="AA368" s="263" t="str">
        <f>'PHYSIO-REP 3'!N369</f>
        <v>Juin</v>
      </c>
      <c r="AB368" s="263" t="str">
        <f>'ZOOTECHINE 3'!N369</f>
        <v>Juin</v>
      </c>
      <c r="AC368" s="263" t="str">
        <f>'PHARMACOLOGIE 3'!N369</f>
        <v>Juin</v>
      </c>
      <c r="AD368" s="263" t="str">
        <f>'MICROBIOLOGIE 3'!N369</f>
        <v>Juin</v>
      </c>
      <c r="AE368" s="263" t="str">
        <f>'PARASITOLOGIE 2'!N369</f>
        <v>Juin</v>
      </c>
      <c r="AF368" s="263" t="str">
        <f>'PHYSIO-PATH 3'!N369</f>
        <v>Juin</v>
      </c>
      <c r="AG368" s="263" t="str">
        <f>SEMIOLOGIE!N369</f>
        <v>Juin</v>
      </c>
      <c r="AH368" s="263" t="str">
        <f>'ANA-PATH 2'!N369</f>
        <v>Juin</v>
      </c>
      <c r="AI368" s="143"/>
    </row>
    <row r="369" spans="1:35">
      <c r="A369" s="79">
        <v>362</v>
      </c>
      <c r="B369" s="413" t="s">
        <v>456</v>
      </c>
      <c r="C369" s="413" t="s">
        <v>154</v>
      </c>
      <c r="D369" s="117">
        <f>ANATOMIE3!H369</f>
        <v>8.75</v>
      </c>
      <c r="E369" s="117">
        <f>'PHYSIO-REP 3'!H370</f>
        <v>12.75</v>
      </c>
      <c r="F369" s="117">
        <f>'ZOOTECHINE 3'!H370</f>
        <v>10.5</v>
      </c>
      <c r="G369" s="226">
        <f>'PHARMACOLOGIE 3'!H370</f>
        <v>17</v>
      </c>
      <c r="H369" s="226">
        <f>'MICROBIOLOGIE 3'!H370</f>
        <v>9.25</v>
      </c>
      <c r="I369" s="226">
        <f>'PARASITOLOGIE 2'!H370</f>
        <v>9.3333333333333339</v>
      </c>
      <c r="J369" s="226">
        <f>'PHYSIO-PATH 3'!H370</f>
        <v>6</v>
      </c>
      <c r="K369" s="226">
        <f>SEMIOLOGIE!H370</f>
        <v>12.75</v>
      </c>
      <c r="L369" s="117">
        <f>'ANA-PATH 2'!H370</f>
        <v>7</v>
      </c>
      <c r="M369" s="124">
        <f t="shared" si="49"/>
        <v>93.333333333333329</v>
      </c>
      <c r="N369" s="117">
        <f t="shared" si="50"/>
        <v>3.7333333333333329</v>
      </c>
      <c r="O369" s="184" t="str">
        <f t="shared" si="44"/>
        <v>Ajournee</v>
      </c>
      <c r="P369" s="184" t="str">
        <f t="shared" si="45"/>
        <v>juin</v>
      </c>
      <c r="Q369" s="262">
        <f t="shared" si="52"/>
        <v>1</v>
      </c>
      <c r="R369" s="262">
        <f t="shared" si="52"/>
        <v>1</v>
      </c>
      <c r="S369" s="262">
        <f t="shared" si="52"/>
        <v>1</v>
      </c>
      <c r="T369" s="262">
        <f t="shared" si="52"/>
        <v>0</v>
      </c>
      <c r="U369" s="262">
        <f t="shared" si="52"/>
        <v>1</v>
      </c>
      <c r="V369" s="262">
        <f t="shared" si="46"/>
        <v>1</v>
      </c>
      <c r="W369" s="262">
        <f t="shared" si="51"/>
        <v>1</v>
      </c>
      <c r="X369" s="262">
        <f t="shared" si="51"/>
        <v>1</v>
      </c>
      <c r="Y369" s="262">
        <f t="shared" si="48"/>
        <v>1</v>
      </c>
      <c r="Z369" s="263" t="str">
        <f>ANATOMIE3!N370</f>
        <v>Juin</v>
      </c>
      <c r="AA369" s="263" t="str">
        <f>'PHYSIO-REP 3'!N370</f>
        <v>Juin</v>
      </c>
      <c r="AB369" s="263" t="str">
        <f>'ZOOTECHINE 3'!N370</f>
        <v>Juin</v>
      </c>
      <c r="AC369" s="263" t="str">
        <f>'PHARMACOLOGIE 3'!N370</f>
        <v>Juin</v>
      </c>
      <c r="AD369" s="263" t="str">
        <f>'MICROBIOLOGIE 3'!N370</f>
        <v>Juin</v>
      </c>
      <c r="AE369" s="263" t="str">
        <f>'PARASITOLOGIE 2'!N370</f>
        <v>Juin</v>
      </c>
      <c r="AF369" s="263" t="str">
        <f>'PHYSIO-PATH 3'!N370</f>
        <v>Juin</v>
      </c>
      <c r="AG369" s="263" t="str">
        <f>SEMIOLOGIE!N370</f>
        <v>Juin</v>
      </c>
      <c r="AH369" s="263" t="str">
        <f>'ANA-PATH 2'!N370</f>
        <v>Juin</v>
      </c>
      <c r="AI369" s="143"/>
    </row>
    <row r="370" spans="1:35">
      <c r="A370" s="160">
        <v>363</v>
      </c>
      <c r="B370" s="413" t="s">
        <v>457</v>
      </c>
      <c r="C370" s="413" t="s">
        <v>994</v>
      </c>
      <c r="D370" s="117">
        <f>ANATOMIE3!H370</f>
        <v>14.5</v>
      </c>
      <c r="E370" s="117">
        <f>'PHYSIO-REP 3'!H365</f>
        <v>5.25</v>
      </c>
      <c r="F370" s="117">
        <f>'ZOOTECHINE 3'!H365</f>
        <v>4</v>
      </c>
      <c r="G370" s="226">
        <f>'PHARMACOLOGIE 3'!H365</f>
        <v>1</v>
      </c>
      <c r="H370" s="226">
        <f>'MICROBIOLOGIE 3'!H365</f>
        <v>31.5</v>
      </c>
      <c r="I370" s="226">
        <f>'PARASITOLOGIE 2'!H365</f>
        <v>6</v>
      </c>
      <c r="J370" s="226">
        <f>'PHYSIO-PATH 3'!H365</f>
        <v>6</v>
      </c>
      <c r="K370" s="226">
        <f>SEMIOLOGIE!H365</f>
        <v>36</v>
      </c>
      <c r="L370" s="117">
        <f>'ANA-PATH 2'!H365</f>
        <v>3</v>
      </c>
      <c r="M370" s="124">
        <f t="shared" si="49"/>
        <v>107.25</v>
      </c>
      <c r="N370" s="117">
        <f t="shared" si="50"/>
        <v>4.29</v>
      </c>
      <c r="O370" s="184" t="str">
        <f t="shared" si="44"/>
        <v>Ajournee</v>
      </c>
      <c r="P370" s="184" t="str">
        <f t="shared" si="45"/>
        <v>juin</v>
      </c>
      <c r="Q370" s="262">
        <f t="shared" si="52"/>
        <v>1</v>
      </c>
      <c r="R370" s="262">
        <f t="shared" si="52"/>
        <v>1</v>
      </c>
      <c r="S370" s="262">
        <f t="shared" si="52"/>
        <v>1</v>
      </c>
      <c r="T370" s="262">
        <f t="shared" si="52"/>
        <v>1</v>
      </c>
      <c r="U370" s="262">
        <f t="shared" si="52"/>
        <v>0</v>
      </c>
      <c r="V370" s="262">
        <f t="shared" si="46"/>
        <v>1</v>
      </c>
      <c r="W370" s="262">
        <f t="shared" si="51"/>
        <v>1</v>
      </c>
      <c r="X370" s="262">
        <f t="shared" si="51"/>
        <v>0</v>
      </c>
      <c r="Y370" s="262">
        <f t="shared" si="48"/>
        <v>1</v>
      </c>
      <c r="Z370" s="263" t="str">
        <f>ANATOMIE3!N365</f>
        <v>Juin</v>
      </c>
      <c r="AA370" s="263" t="str">
        <f>'PHYSIO-REP 3'!N365</f>
        <v>Juin</v>
      </c>
      <c r="AB370" s="263" t="str">
        <f>'ZOOTECHINE 3'!N365</f>
        <v>Juin</v>
      </c>
      <c r="AC370" s="263" t="str">
        <f>'PHARMACOLOGIE 3'!N365</f>
        <v>Juin</v>
      </c>
      <c r="AD370" s="263" t="str">
        <f>'MICROBIOLOGIE 3'!N365</f>
        <v>Juin</v>
      </c>
      <c r="AE370" s="263" t="str">
        <f>'PARASITOLOGIE 2'!N365</f>
        <v>Juin</v>
      </c>
      <c r="AF370" s="263" t="str">
        <f>'PHYSIO-PATH 3'!N365</f>
        <v>Juin</v>
      </c>
      <c r="AG370" s="263" t="str">
        <f>SEMIOLOGIE!N365</f>
        <v>Juin</v>
      </c>
      <c r="AH370" s="263" t="str">
        <f>'ANA-PATH 2'!N365</f>
        <v>Juin</v>
      </c>
      <c r="AI370" s="143"/>
    </row>
    <row r="371" spans="1:35">
      <c r="A371" s="79">
        <v>364</v>
      </c>
      <c r="B371" s="413" t="s">
        <v>995</v>
      </c>
      <c r="C371" s="413" t="s">
        <v>35</v>
      </c>
      <c r="D371" s="117">
        <f>ANATOMIE3!H371</f>
        <v>5.75</v>
      </c>
      <c r="E371" s="117">
        <f>'PHYSIO-REP 3'!H371</f>
        <v>6.75</v>
      </c>
      <c r="F371" s="117">
        <f>'ZOOTECHINE 3'!H371</f>
        <v>10</v>
      </c>
      <c r="G371" s="226">
        <f>'PHARMACOLOGIE 3'!H371</f>
        <v>9.5</v>
      </c>
      <c r="H371" s="226">
        <f>'MICROBIOLOGIE 3'!H371</f>
        <v>8</v>
      </c>
      <c r="I371" s="226">
        <f>'PARASITOLOGIE 2'!H371</f>
        <v>4</v>
      </c>
      <c r="J371" s="226">
        <f>'PHYSIO-PATH 3'!H371</f>
        <v>3</v>
      </c>
      <c r="K371" s="226">
        <f>SEMIOLOGIE!H371</f>
        <v>7.5</v>
      </c>
      <c r="L371" s="117">
        <f>'ANA-PATH 2'!H371</f>
        <v>2.3333333333333335</v>
      </c>
      <c r="M371" s="124">
        <f t="shared" si="49"/>
        <v>56.833333333333336</v>
      </c>
      <c r="N371" s="117">
        <f t="shared" si="50"/>
        <v>2.2733333333333334</v>
      </c>
      <c r="O371" s="184" t="str">
        <f t="shared" si="44"/>
        <v>Ajournee</v>
      </c>
      <c r="P371" s="184" t="str">
        <f t="shared" si="45"/>
        <v>juin</v>
      </c>
      <c r="Q371" s="262">
        <f t="shared" si="52"/>
        <v>1</v>
      </c>
      <c r="R371" s="262">
        <f t="shared" si="52"/>
        <v>1</v>
      </c>
      <c r="S371" s="262">
        <f t="shared" si="52"/>
        <v>1</v>
      </c>
      <c r="T371" s="262">
        <f t="shared" si="52"/>
        <v>1</v>
      </c>
      <c r="U371" s="262">
        <f t="shared" si="52"/>
        <v>1</v>
      </c>
      <c r="V371" s="262">
        <f t="shared" si="46"/>
        <v>1</v>
      </c>
      <c r="W371" s="262">
        <f t="shared" si="51"/>
        <v>1</v>
      </c>
      <c r="X371" s="262">
        <f t="shared" si="51"/>
        <v>1</v>
      </c>
      <c r="Y371" s="262">
        <f t="shared" si="48"/>
        <v>1</v>
      </c>
      <c r="Z371" s="263" t="str">
        <f>ANATOMIE3!N371</f>
        <v>Juin</v>
      </c>
      <c r="AA371" s="263" t="str">
        <f>'PHYSIO-REP 3'!N371</f>
        <v>Juin</v>
      </c>
      <c r="AB371" s="263" t="str">
        <f>'ZOOTECHINE 3'!N371</f>
        <v>Juin</v>
      </c>
      <c r="AC371" s="263" t="str">
        <f>'PHARMACOLOGIE 3'!N371</f>
        <v>Juin</v>
      </c>
      <c r="AD371" s="263" t="str">
        <f>'MICROBIOLOGIE 3'!N371</f>
        <v>Juin</v>
      </c>
      <c r="AE371" s="263" t="str">
        <f>'PARASITOLOGIE 2'!N371</f>
        <v>Juin</v>
      </c>
      <c r="AF371" s="263" t="str">
        <f>'PHYSIO-PATH 3'!N371</f>
        <v>Juin</v>
      </c>
      <c r="AG371" s="263" t="str">
        <f>SEMIOLOGIE!N371</f>
        <v>Juin</v>
      </c>
      <c r="AH371" s="263" t="str">
        <f>'ANA-PATH 2'!N371</f>
        <v>Juin</v>
      </c>
      <c r="AI371" s="143"/>
    </row>
    <row r="372" spans="1:35">
      <c r="A372" s="160">
        <v>365</v>
      </c>
      <c r="B372" s="419" t="s">
        <v>458</v>
      </c>
      <c r="C372" s="419" t="s">
        <v>166</v>
      </c>
      <c r="D372" s="117">
        <f>ANATOMIE3!H372</f>
        <v>15.25</v>
      </c>
      <c r="E372" s="117">
        <f>'PHYSIO-REP 3'!H372</f>
        <v>12</v>
      </c>
      <c r="F372" s="117">
        <f>'ZOOTECHINE 3'!H372</f>
        <v>11</v>
      </c>
      <c r="G372" s="226">
        <f>'PHARMACOLOGIE 3'!H372</f>
        <v>12</v>
      </c>
      <c r="H372" s="226">
        <f>'MICROBIOLOGIE 3'!H372</f>
        <v>17</v>
      </c>
      <c r="I372" s="226">
        <f>'PARASITOLOGIE 2'!H372</f>
        <v>8</v>
      </c>
      <c r="J372" s="226">
        <f>'PHYSIO-PATH 3'!H372</f>
        <v>1.5</v>
      </c>
      <c r="K372" s="226">
        <f>SEMIOLOGIE!H372</f>
        <v>16.25</v>
      </c>
      <c r="L372" s="117">
        <f>'ANA-PATH 2'!H372</f>
        <v>11</v>
      </c>
      <c r="M372" s="124">
        <f t="shared" si="49"/>
        <v>104</v>
      </c>
      <c r="N372" s="117">
        <f t="shared" si="50"/>
        <v>4.16</v>
      </c>
      <c r="O372" s="184" t="str">
        <f t="shared" si="44"/>
        <v>Ajournee</v>
      </c>
      <c r="P372" s="184" t="str">
        <f t="shared" si="45"/>
        <v>juin</v>
      </c>
      <c r="Q372" s="262">
        <f t="shared" si="52"/>
        <v>0</v>
      </c>
      <c r="R372" s="262">
        <f t="shared" si="52"/>
        <v>1</v>
      </c>
      <c r="S372" s="262">
        <f t="shared" si="52"/>
        <v>1</v>
      </c>
      <c r="T372" s="262">
        <f t="shared" si="52"/>
        <v>1</v>
      </c>
      <c r="U372" s="262">
        <f t="shared" si="52"/>
        <v>0</v>
      </c>
      <c r="V372" s="262">
        <f t="shared" si="46"/>
        <v>1</v>
      </c>
      <c r="W372" s="262">
        <f t="shared" si="51"/>
        <v>1</v>
      </c>
      <c r="X372" s="262">
        <f t="shared" si="51"/>
        <v>0</v>
      </c>
      <c r="Y372" s="262">
        <f t="shared" si="48"/>
        <v>0</v>
      </c>
      <c r="Z372" s="263" t="str">
        <f>ANATOMIE3!N372</f>
        <v>Juin</v>
      </c>
      <c r="AA372" s="263" t="str">
        <f>'PHYSIO-REP 3'!N372</f>
        <v>Juin</v>
      </c>
      <c r="AB372" s="263" t="str">
        <f>'ZOOTECHINE 3'!N372</f>
        <v>Juin</v>
      </c>
      <c r="AC372" s="263" t="str">
        <f>'PHARMACOLOGIE 3'!N372</f>
        <v>Juin</v>
      </c>
      <c r="AD372" s="263" t="str">
        <f>'MICROBIOLOGIE 3'!N372</f>
        <v>Juin</v>
      </c>
      <c r="AE372" s="263" t="str">
        <f>'PARASITOLOGIE 2'!N372</f>
        <v>Juin</v>
      </c>
      <c r="AF372" s="263" t="str">
        <f>'PHYSIO-PATH 3'!N372</f>
        <v>Juin</v>
      </c>
      <c r="AG372" s="263" t="str">
        <f>SEMIOLOGIE!N372</f>
        <v>Juin</v>
      </c>
      <c r="AH372" s="263" t="str">
        <f>'ANA-PATH 2'!N372</f>
        <v>Juin</v>
      </c>
      <c r="AI372" s="143"/>
    </row>
    <row r="373" spans="1:35">
      <c r="A373" s="79">
        <v>366</v>
      </c>
      <c r="B373" s="432" t="s">
        <v>459</v>
      </c>
      <c r="C373" s="432" t="s">
        <v>996</v>
      </c>
      <c r="D373" s="117">
        <f>ANATOMIE3!H373</f>
        <v>12.5</v>
      </c>
      <c r="E373" s="117">
        <f>'PHYSIO-REP 3'!H373</f>
        <v>11</v>
      </c>
      <c r="F373" s="117">
        <f>'ZOOTECHINE 3'!H373</f>
        <v>11</v>
      </c>
      <c r="G373" s="226">
        <f>'PHARMACOLOGIE 3'!H373</f>
        <v>8</v>
      </c>
      <c r="H373" s="226">
        <f>'MICROBIOLOGIE 3'!H373</f>
        <v>6.5</v>
      </c>
      <c r="I373" s="226">
        <f>'PARASITOLOGIE 2'!H373</f>
        <v>5.333333333333333</v>
      </c>
      <c r="J373" s="226">
        <f>'PHYSIO-PATH 3'!H373</f>
        <v>10</v>
      </c>
      <c r="K373" s="226">
        <f>SEMIOLOGIE!H373</f>
        <v>15</v>
      </c>
      <c r="L373" s="117">
        <f>'ANA-PATH 2'!H373</f>
        <v>3</v>
      </c>
      <c r="M373" s="124">
        <f t="shared" si="49"/>
        <v>82.333333333333343</v>
      </c>
      <c r="N373" s="117">
        <f t="shared" si="50"/>
        <v>3.2933333333333339</v>
      </c>
      <c r="O373" s="184" t="str">
        <f t="shared" si="44"/>
        <v>Ajournee</v>
      </c>
      <c r="P373" s="184" t="str">
        <f t="shared" si="45"/>
        <v>juin</v>
      </c>
      <c r="Q373" s="262">
        <f t="shared" si="52"/>
        <v>1</v>
      </c>
      <c r="R373" s="262">
        <f t="shared" si="52"/>
        <v>1</v>
      </c>
      <c r="S373" s="262">
        <f t="shared" si="52"/>
        <v>1</v>
      </c>
      <c r="T373" s="262">
        <f t="shared" si="52"/>
        <v>1</v>
      </c>
      <c r="U373" s="262">
        <f t="shared" si="52"/>
        <v>1</v>
      </c>
      <c r="V373" s="262">
        <f t="shared" si="46"/>
        <v>1</v>
      </c>
      <c r="W373" s="262">
        <f t="shared" si="51"/>
        <v>1</v>
      </c>
      <c r="X373" s="262">
        <f t="shared" si="51"/>
        <v>0</v>
      </c>
      <c r="Y373" s="262">
        <f t="shared" si="48"/>
        <v>1</v>
      </c>
      <c r="Z373" s="263" t="str">
        <f>ANATOMIE3!N373</f>
        <v>Juin</v>
      </c>
      <c r="AA373" s="263" t="str">
        <f>'PHYSIO-REP 3'!N373</f>
        <v>Juin</v>
      </c>
      <c r="AB373" s="263" t="str">
        <f>'ZOOTECHINE 3'!N373</f>
        <v>Juin</v>
      </c>
      <c r="AC373" s="263" t="str">
        <f>'PHARMACOLOGIE 3'!N373</f>
        <v>Juin</v>
      </c>
      <c r="AD373" s="263" t="str">
        <f>'MICROBIOLOGIE 3'!N373</f>
        <v>Juin</v>
      </c>
      <c r="AE373" s="263" t="str">
        <f>'PARASITOLOGIE 2'!N373</f>
        <v>Juin</v>
      </c>
      <c r="AF373" s="263" t="str">
        <f>'PHYSIO-PATH 3'!N373</f>
        <v>Juin</v>
      </c>
      <c r="AG373" s="263" t="str">
        <f>SEMIOLOGIE!N373</f>
        <v>Juin</v>
      </c>
      <c r="AH373" s="263" t="str">
        <f>'ANA-PATH 2'!N373</f>
        <v>Juin</v>
      </c>
      <c r="AI373" s="143"/>
    </row>
    <row r="374" spans="1:35">
      <c r="A374" s="160">
        <v>367</v>
      </c>
      <c r="B374" s="413" t="s">
        <v>460</v>
      </c>
      <c r="C374" s="413" t="s">
        <v>461</v>
      </c>
      <c r="D374" s="117">
        <f>ANATOMIE3!H374</f>
        <v>4.25</v>
      </c>
      <c r="E374" s="117">
        <f>'PHYSIO-REP 3'!H374</f>
        <v>5.25</v>
      </c>
      <c r="F374" s="117">
        <f>'ZOOTECHINE 3'!H374</f>
        <v>33</v>
      </c>
      <c r="G374" s="226">
        <f>'PHARMACOLOGIE 3'!H374</f>
        <v>0.5</v>
      </c>
      <c r="H374" s="226">
        <f>'MICROBIOLOGIE 3'!H374</f>
        <v>30</v>
      </c>
      <c r="I374" s="226">
        <f>'PARASITOLOGIE 2'!H374</f>
        <v>20</v>
      </c>
      <c r="J374" s="226">
        <f>'PHYSIO-PATH 3'!H374</f>
        <v>2.5</v>
      </c>
      <c r="K374" s="226">
        <f>SEMIOLOGIE!H374</f>
        <v>30</v>
      </c>
      <c r="L374" s="117">
        <f>'ANA-PATH 2'!H374</f>
        <v>20</v>
      </c>
      <c r="M374" s="124">
        <f t="shared" si="49"/>
        <v>145.5</v>
      </c>
      <c r="N374" s="117">
        <f t="shared" si="50"/>
        <v>5.82</v>
      </c>
      <c r="O374" s="184" t="str">
        <f t="shared" si="44"/>
        <v>Ajournee</v>
      </c>
      <c r="P374" s="184" t="str">
        <f t="shared" si="45"/>
        <v>juin</v>
      </c>
      <c r="Q374" s="262">
        <f t="shared" si="52"/>
        <v>1</v>
      </c>
      <c r="R374" s="262">
        <f t="shared" si="52"/>
        <v>1</v>
      </c>
      <c r="S374" s="262">
        <f t="shared" si="52"/>
        <v>0</v>
      </c>
      <c r="T374" s="262">
        <f t="shared" si="52"/>
        <v>1</v>
      </c>
      <c r="U374" s="262">
        <f t="shared" si="52"/>
        <v>0</v>
      </c>
      <c r="V374" s="262">
        <f t="shared" si="46"/>
        <v>0</v>
      </c>
      <c r="W374" s="262">
        <f t="shared" si="51"/>
        <v>1</v>
      </c>
      <c r="X374" s="262">
        <f t="shared" si="51"/>
        <v>0</v>
      </c>
      <c r="Y374" s="262">
        <f t="shared" si="48"/>
        <v>0</v>
      </c>
      <c r="Z374" s="263" t="str">
        <f>ANATOMIE3!N374</f>
        <v>Juin</v>
      </c>
      <c r="AA374" s="263" t="str">
        <f>'PHYSIO-REP 3'!N374</f>
        <v>Juin</v>
      </c>
      <c r="AB374" s="263" t="str">
        <f>'ZOOTECHINE 3'!N374</f>
        <v>Juin</v>
      </c>
      <c r="AC374" s="263" t="str">
        <f>'PHARMACOLOGIE 3'!N374</f>
        <v>Juin</v>
      </c>
      <c r="AD374" s="263" t="str">
        <f>'MICROBIOLOGIE 3'!N374</f>
        <v>Juin</v>
      </c>
      <c r="AE374" s="263" t="str">
        <f>'PARASITOLOGIE 2'!N374</f>
        <v>Juin</v>
      </c>
      <c r="AF374" s="263" t="str">
        <f>'PHYSIO-PATH 3'!N374</f>
        <v>Juin</v>
      </c>
      <c r="AG374" s="263" t="str">
        <f>SEMIOLOGIE!N374</f>
        <v>Juin</v>
      </c>
      <c r="AH374" s="263" t="str">
        <f>'ANA-PATH 2'!N374</f>
        <v>Juin</v>
      </c>
      <c r="AI374" s="143"/>
    </row>
    <row r="375" spans="1:35">
      <c r="A375" s="79">
        <v>368</v>
      </c>
      <c r="B375" s="413" t="s">
        <v>462</v>
      </c>
      <c r="C375" s="413" t="s">
        <v>997</v>
      </c>
      <c r="D375" s="117">
        <f>ANATOMIE3!H375</f>
        <v>14.25</v>
      </c>
      <c r="E375" s="117">
        <f>'PHYSIO-REP 3'!H375</f>
        <v>6.75</v>
      </c>
      <c r="F375" s="117">
        <f>'ZOOTECHINE 3'!H375</f>
        <v>11</v>
      </c>
      <c r="G375" s="226">
        <f>'PHARMACOLOGIE 3'!H375</f>
        <v>8</v>
      </c>
      <c r="H375" s="226">
        <f>'MICROBIOLOGIE 3'!H375</f>
        <v>6.75</v>
      </c>
      <c r="I375" s="226">
        <f>'PARASITOLOGIE 2'!H375</f>
        <v>4.666666666666667</v>
      </c>
      <c r="J375" s="226">
        <f>'PHYSIO-PATH 3'!H375</f>
        <v>6</v>
      </c>
      <c r="K375" s="226">
        <f>SEMIOLOGIE!H375</f>
        <v>8</v>
      </c>
      <c r="L375" s="117">
        <f>'ANA-PATH 2'!H375</f>
        <v>4.333333333333333</v>
      </c>
      <c r="M375" s="124">
        <f t="shared" si="49"/>
        <v>69.749999999999986</v>
      </c>
      <c r="N375" s="117">
        <f t="shared" si="50"/>
        <v>2.7899999999999996</v>
      </c>
      <c r="O375" s="184" t="str">
        <f t="shared" si="44"/>
        <v>Ajournee</v>
      </c>
      <c r="P375" s="184" t="str">
        <f t="shared" si="45"/>
        <v>juin</v>
      </c>
      <c r="Q375" s="262">
        <f t="shared" si="52"/>
        <v>1</v>
      </c>
      <c r="R375" s="262">
        <f t="shared" si="52"/>
        <v>1</v>
      </c>
      <c r="S375" s="262">
        <f t="shared" si="52"/>
        <v>1</v>
      </c>
      <c r="T375" s="262">
        <f t="shared" si="52"/>
        <v>1</v>
      </c>
      <c r="U375" s="262">
        <f t="shared" si="52"/>
        <v>1</v>
      </c>
      <c r="V375" s="262">
        <f t="shared" si="46"/>
        <v>1</v>
      </c>
      <c r="W375" s="262">
        <f t="shared" si="51"/>
        <v>1</v>
      </c>
      <c r="X375" s="262">
        <f t="shared" si="51"/>
        <v>1</v>
      </c>
      <c r="Y375" s="262">
        <f t="shared" si="48"/>
        <v>1</v>
      </c>
      <c r="Z375" s="263" t="str">
        <f>ANATOMIE3!N375</f>
        <v>Juin</v>
      </c>
      <c r="AA375" s="263" t="str">
        <f>'PHYSIO-REP 3'!N375</f>
        <v>Juin</v>
      </c>
      <c r="AB375" s="263" t="str">
        <f>'ZOOTECHINE 3'!N375</f>
        <v>Juin</v>
      </c>
      <c r="AC375" s="263" t="str">
        <f>'PHARMACOLOGIE 3'!N375</f>
        <v>Juin</v>
      </c>
      <c r="AD375" s="263" t="str">
        <f>'MICROBIOLOGIE 3'!N375</f>
        <v>Juin</v>
      </c>
      <c r="AE375" s="263" t="str">
        <f>'PARASITOLOGIE 2'!N375</f>
        <v>Juin</v>
      </c>
      <c r="AF375" s="263" t="str">
        <f>'PHYSIO-PATH 3'!N375</f>
        <v>Juin</v>
      </c>
      <c r="AG375" s="263" t="str">
        <f>SEMIOLOGIE!N375</f>
        <v>Juin</v>
      </c>
      <c r="AH375" s="263" t="str">
        <f>'ANA-PATH 2'!N375</f>
        <v>Juin</v>
      </c>
      <c r="AI375" s="143"/>
    </row>
    <row r="376" spans="1:35">
      <c r="A376" s="160">
        <v>369</v>
      </c>
      <c r="B376" s="413" t="s">
        <v>463</v>
      </c>
      <c r="C376" s="413" t="s">
        <v>464</v>
      </c>
      <c r="D376" s="117">
        <f>ANATOMIE3!H376</f>
        <v>10.5</v>
      </c>
      <c r="E376" s="117">
        <f>'PHYSIO-REP 3'!H376</f>
        <v>10.25</v>
      </c>
      <c r="F376" s="117">
        <f>'ZOOTECHINE 3'!H376</f>
        <v>7.5</v>
      </c>
      <c r="G376" s="226">
        <f>'PHARMACOLOGIE 3'!H376</f>
        <v>7.5</v>
      </c>
      <c r="H376" s="226">
        <f>'MICROBIOLOGIE 3'!H376</f>
        <v>9</v>
      </c>
      <c r="I376" s="226">
        <f>'PARASITOLOGIE 2'!H376</f>
        <v>6</v>
      </c>
      <c r="J376" s="226">
        <f>'PHYSIO-PATH 3'!H376</f>
        <v>1.5</v>
      </c>
      <c r="K376" s="226">
        <f>SEMIOLOGIE!H376</f>
        <v>11.75</v>
      </c>
      <c r="L376" s="117">
        <f>'ANA-PATH 2'!H376</f>
        <v>5.333333333333333</v>
      </c>
      <c r="M376" s="124">
        <f t="shared" si="49"/>
        <v>69.333333333333329</v>
      </c>
      <c r="N376" s="117">
        <f t="shared" si="50"/>
        <v>2.773333333333333</v>
      </c>
      <c r="O376" s="184" t="str">
        <f t="shared" si="44"/>
        <v>Ajournee</v>
      </c>
      <c r="P376" s="184" t="str">
        <f t="shared" si="45"/>
        <v>juin</v>
      </c>
      <c r="Q376" s="262">
        <f t="shared" si="52"/>
        <v>1</v>
      </c>
      <c r="R376" s="262">
        <f t="shared" si="52"/>
        <v>1</v>
      </c>
      <c r="S376" s="262">
        <f t="shared" si="52"/>
        <v>1</v>
      </c>
      <c r="T376" s="262">
        <f t="shared" si="52"/>
        <v>1</v>
      </c>
      <c r="U376" s="262">
        <f t="shared" si="52"/>
        <v>1</v>
      </c>
      <c r="V376" s="262">
        <f t="shared" si="46"/>
        <v>1</v>
      </c>
      <c r="W376" s="262">
        <f t="shared" si="51"/>
        <v>1</v>
      </c>
      <c r="X376" s="262">
        <f t="shared" si="51"/>
        <v>1</v>
      </c>
      <c r="Y376" s="262">
        <f t="shared" si="48"/>
        <v>1</v>
      </c>
      <c r="Z376" s="263" t="str">
        <f>ANATOMIE3!N376</f>
        <v>Juin</v>
      </c>
      <c r="AA376" s="263" t="str">
        <f>'PHYSIO-REP 3'!N376</f>
        <v>Juin</v>
      </c>
      <c r="AB376" s="263" t="str">
        <f>'ZOOTECHINE 3'!N376</f>
        <v>Juin</v>
      </c>
      <c r="AC376" s="263" t="str">
        <f>'PHARMACOLOGIE 3'!N376</f>
        <v>Juin</v>
      </c>
      <c r="AD376" s="263" t="str">
        <f>'MICROBIOLOGIE 3'!N376</f>
        <v>Juin</v>
      </c>
      <c r="AE376" s="263" t="str">
        <f>'PARASITOLOGIE 2'!N376</f>
        <v>Juin</v>
      </c>
      <c r="AF376" s="263" t="str">
        <f>'PHYSIO-PATH 3'!N376</f>
        <v>Juin</v>
      </c>
      <c r="AG376" s="263" t="str">
        <f>SEMIOLOGIE!N376</f>
        <v>Juin</v>
      </c>
      <c r="AH376" s="263" t="str">
        <f>'ANA-PATH 2'!N376</f>
        <v>Juin</v>
      </c>
      <c r="AI376" s="143"/>
    </row>
    <row r="377" spans="1:35">
      <c r="A377" s="79">
        <v>370</v>
      </c>
      <c r="B377" s="413" t="s">
        <v>465</v>
      </c>
      <c r="C377" s="413" t="s">
        <v>466</v>
      </c>
      <c r="D377" s="117">
        <f>ANATOMIE3!H377</f>
        <v>30</v>
      </c>
      <c r="E377" s="117">
        <f>'PHYSIO-REP 3'!H377</f>
        <v>8.25</v>
      </c>
      <c r="F377" s="117">
        <f>'ZOOTECHINE 3'!H377</f>
        <v>30.25</v>
      </c>
      <c r="G377" s="226">
        <f>'PHARMACOLOGIE 3'!H377</f>
        <v>30</v>
      </c>
      <c r="H377" s="226">
        <f>'MICROBIOLOGIE 3'!H377</f>
        <v>9</v>
      </c>
      <c r="I377" s="226">
        <f>'PARASITOLOGIE 2'!H377</f>
        <v>22</v>
      </c>
      <c r="J377" s="226">
        <f>'PHYSIO-PATH 3'!H377</f>
        <v>6</v>
      </c>
      <c r="K377" s="226">
        <f>SEMIOLOGIE!H377</f>
        <v>30</v>
      </c>
      <c r="L377" s="117">
        <f>'ANA-PATH 2'!H377</f>
        <v>6</v>
      </c>
      <c r="M377" s="124">
        <f t="shared" si="49"/>
        <v>171.5</v>
      </c>
      <c r="N377" s="117">
        <f t="shared" si="50"/>
        <v>6.86</v>
      </c>
      <c r="O377" s="184" t="str">
        <f t="shared" si="44"/>
        <v>Ajournee</v>
      </c>
      <c r="P377" s="184" t="str">
        <f t="shared" si="45"/>
        <v>juin</v>
      </c>
      <c r="Q377" s="262">
        <f t="shared" si="52"/>
        <v>0</v>
      </c>
      <c r="R377" s="262">
        <f t="shared" si="52"/>
        <v>1</v>
      </c>
      <c r="S377" s="262">
        <f t="shared" si="52"/>
        <v>0</v>
      </c>
      <c r="T377" s="262">
        <f t="shared" si="52"/>
        <v>0</v>
      </c>
      <c r="U377" s="262">
        <f t="shared" si="52"/>
        <v>1</v>
      </c>
      <c r="V377" s="262">
        <f t="shared" si="46"/>
        <v>0</v>
      </c>
      <c r="W377" s="262">
        <f t="shared" si="51"/>
        <v>1</v>
      </c>
      <c r="X377" s="262">
        <f t="shared" si="51"/>
        <v>0</v>
      </c>
      <c r="Y377" s="262">
        <f t="shared" si="48"/>
        <v>1</v>
      </c>
      <c r="Z377" s="263" t="str">
        <f>ANATOMIE3!N377</f>
        <v>Juin</v>
      </c>
      <c r="AA377" s="263" t="str">
        <f>'PHYSIO-REP 3'!N377</f>
        <v>Juin</v>
      </c>
      <c r="AB377" s="263" t="str">
        <f>'ZOOTECHINE 3'!N377</f>
        <v>Juin</v>
      </c>
      <c r="AC377" s="263" t="str">
        <f>'PHARMACOLOGIE 3'!N377</f>
        <v>Juin</v>
      </c>
      <c r="AD377" s="263" t="str">
        <f>'MICROBIOLOGIE 3'!N377</f>
        <v>Juin</v>
      </c>
      <c r="AE377" s="263" t="str">
        <f>'PARASITOLOGIE 2'!N377</f>
        <v>Juin</v>
      </c>
      <c r="AF377" s="263" t="str">
        <f>'PHYSIO-PATH 3'!N377</f>
        <v>Juin</v>
      </c>
      <c r="AG377" s="263" t="str">
        <f>SEMIOLOGIE!N377</f>
        <v>Juin</v>
      </c>
      <c r="AH377" s="263" t="str">
        <f>'ANA-PATH 2'!N377</f>
        <v>Juin</v>
      </c>
      <c r="AI377" s="143"/>
    </row>
    <row r="378" spans="1:35">
      <c r="A378" s="160">
        <v>371</v>
      </c>
      <c r="B378" s="413" t="s">
        <v>467</v>
      </c>
      <c r="C378" s="413" t="s">
        <v>85</v>
      </c>
      <c r="D378" s="117">
        <f>ANATOMIE3!H378</f>
        <v>10.75</v>
      </c>
      <c r="E378" s="117">
        <f>'PHYSIO-REP 3'!H378</f>
        <v>9</v>
      </c>
      <c r="F378" s="117">
        <f>'ZOOTECHINE 3'!H378</f>
        <v>7</v>
      </c>
      <c r="G378" s="226">
        <f>'PHARMACOLOGIE 3'!H378</f>
        <v>10</v>
      </c>
      <c r="H378" s="226">
        <f>'MICROBIOLOGIE 3'!H378</f>
        <v>9.25</v>
      </c>
      <c r="I378" s="226">
        <f>'PARASITOLOGIE 2'!H378</f>
        <v>6</v>
      </c>
      <c r="J378" s="226">
        <f>'PHYSIO-PATH 3'!H378</f>
        <v>4</v>
      </c>
      <c r="K378" s="226">
        <f>SEMIOLOGIE!H378</f>
        <v>12</v>
      </c>
      <c r="L378" s="117">
        <f>'ANA-PATH 2'!H378</f>
        <v>5.333333333333333</v>
      </c>
      <c r="M378" s="124">
        <f t="shared" si="49"/>
        <v>73.333333333333329</v>
      </c>
      <c r="N378" s="117">
        <f t="shared" si="50"/>
        <v>2.9333333333333331</v>
      </c>
      <c r="O378" s="184" t="str">
        <f t="shared" si="44"/>
        <v>Ajournee</v>
      </c>
      <c r="P378" s="184" t="str">
        <f t="shared" si="45"/>
        <v>juin</v>
      </c>
      <c r="Q378" s="262">
        <f t="shared" si="52"/>
        <v>1</v>
      </c>
      <c r="R378" s="262">
        <f t="shared" si="52"/>
        <v>1</v>
      </c>
      <c r="S378" s="262">
        <f t="shared" si="52"/>
        <v>1</v>
      </c>
      <c r="T378" s="262">
        <f t="shared" si="52"/>
        <v>1</v>
      </c>
      <c r="U378" s="262">
        <f t="shared" si="52"/>
        <v>1</v>
      </c>
      <c r="V378" s="262">
        <f t="shared" si="46"/>
        <v>1</v>
      </c>
      <c r="W378" s="262">
        <f t="shared" si="51"/>
        <v>1</v>
      </c>
      <c r="X378" s="262">
        <f t="shared" si="51"/>
        <v>1</v>
      </c>
      <c r="Y378" s="262">
        <f t="shared" si="48"/>
        <v>1</v>
      </c>
      <c r="Z378" s="263" t="str">
        <f>ANATOMIE3!N378</f>
        <v>Juin</v>
      </c>
      <c r="AA378" s="263" t="str">
        <f>'PHYSIO-REP 3'!N378</f>
        <v>Juin</v>
      </c>
      <c r="AB378" s="263" t="str">
        <f>'ZOOTECHINE 3'!N378</f>
        <v>Juin</v>
      </c>
      <c r="AC378" s="263" t="str">
        <f>'PHARMACOLOGIE 3'!N378</f>
        <v>Juin</v>
      </c>
      <c r="AD378" s="263" t="str">
        <f>'MICROBIOLOGIE 3'!N378</f>
        <v>Juin</v>
      </c>
      <c r="AE378" s="263" t="str">
        <f>'PARASITOLOGIE 2'!N378</f>
        <v>Juin</v>
      </c>
      <c r="AF378" s="263" t="str">
        <f>'PHYSIO-PATH 3'!N378</f>
        <v>Juin</v>
      </c>
      <c r="AG378" s="263" t="str">
        <f>SEMIOLOGIE!N378</f>
        <v>Juin</v>
      </c>
      <c r="AH378" s="263" t="str">
        <f>'ANA-PATH 2'!N378</f>
        <v>Juin</v>
      </c>
      <c r="AI378" s="143"/>
    </row>
    <row r="379" spans="1:35">
      <c r="A379" s="79">
        <v>372</v>
      </c>
      <c r="B379" s="419" t="s">
        <v>998</v>
      </c>
      <c r="C379" s="419" t="s">
        <v>218</v>
      </c>
      <c r="D379" s="117">
        <f>ANATOMIE3!H379</f>
        <v>4.75</v>
      </c>
      <c r="E379" s="117">
        <f>'PHYSIO-REP 3'!H379</f>
        <v>3.75</v>
      </c>
      <c r="F379" s="117">
        <f>'ZOOTECHINE 3'!H379</f>
        <v>6.5</v>
      </c>
      <c r="G379" s="226">
        <f>'PHARMACOLOGIE 3'!H379</f>
        <v>6.75</v>
      </c>
      <c r="H379" s="226">
        <f>'MICROBIOLOGIE 3'!H379</f>
        <v>7.25</v>
      </c>
      <c r="I379" s="226">
        <f>'PARASITOLOGIE 2'!H379</f>
        <v>3.3333333333333335</v>
      </c>
      <c r="J379" s="226">
        <f>'PHYSIO-PATH 3'!H379</f>
        <v>2.5</v>
      </c>
      <c r="K379" s="226">
        <f>SEMIOLOGIE!H379</f>
        <v>7.75</v>
      </c>
      <c r="L379" s="117">
        <f>'ANA-PATH 2'!H379</f>
        <v>3</v>
      </c>
      <c r="M379" s="124">
        <f t="shared" si="49"/>
        <v>45.583333333333336</v>
      </c>
      <c r="N379" s="117">
        <f t="shared" si="50"/>
        <v>1.8233333333333335</v>
      </c>
      <c r="O379" s="184" t="str">
        <f t="shared" si="44"/>
        <v>Ajournee</v>
      </c>
      <c r="P379" s="184" t="str">
        <f t="shared" si="45"/>
        <v>juin</v>
      </c>
      <c r="Q379" s="262">
        <f t="shared" si="52"/>
        <v>1</v>
      </c>
      <c r="R379" s="262">
        <f t="shared" si="52"/>
        <v>1</v>
      </c>
      <c r="S379" s="262">
        <f t="shared" si="52"/>
        <v>1</v>
      </c>
      <c r="T379" s="262">
        <f t="shared" si="52"/>
        <v>1</v>
      </c>
      <c r="U379" s="262">
        <f t="shared" si="52"/>
        <v>1</v>
      </c>
      <c r="V379" s="262">
        <f t="shared" si="46"/>
        <v>1</v>
      </c>
      <c r="W379" s="262">
        <f t="shared" si="51"/>
        <v>1</v>
      </c>
      <c r="X379" s="262">
        <f t="shared" si="51"/>
        <v>1</v>
      </c>
      <c r="Y379" s="262">
        <f t="shared" si="48"/>
        <v>1</v>
      </c>
      <c r="Z379" s="263" t="str">
        <f>ANATOMIE3!N379</f>
        <v>Juin</v>
      </c>
      <c r="AA379" s="263" t="str">
        <f>'PHYSIO-REP 3'!N379</f>
        <v>Juin</v>
      </c>
      <c r="AB379" s="263" t="str">
        <f>'ZOOTECHINE 3'!N379</f>
        <v>Juin</v>
      </c>
      <c r="AC379" s="263" t="str">
        <f>'PHARMACOLOGIE 3'!N379</f>
        <v>Juin</v>
      </c>
      <c r="AD379" s="263" t="str">
        <f>'MICROBIOLOGIE 3'!N379</f>
        <v>Juin</v>
      </c>
      <c r="AE379" s="263" t="str">
        <f>'PARASITOLOGIE 2'!N379</f>
        <v>Juin</v>
      </c>
      <c r="AF379" s="263" t="str">
        <f>'PHYSIO-PATH 3'!N379</f>
        <v>Juin</v>
      </c>
      <c r="AG379" s="263" t="str">
        <f>SEMIOLOGIE!N379</f>
        <v>Juin</v>
      </c>
      <c r="AH379" s="263" t="str">
        <f>'ANA-PATH 2'!N379</f>
        <v>Juin</v>
      </c>
      <c r="AI379" s="143"/>
    </row>
    <row r="380" spans="1:35">
      <c r="A380" s="160">
        <v>373</v>
      </c>
      <c r="B380" s="419" t="s">
        <v>998</v>
      </c>
      <c r="C380" s="419" t="s">
        <v>468</v>
      </c>
      <c r="D380" s="117">
        <f>ANATOMIE3!H380</f>
        <v>10.5</v>
      </c>
      <c r="E380" s="117">
        <f>'PHYSIO-REP 3'!H380</f>
        <v>7.5</v>
      </c>
      <c r="F380" s="117">
        <f>'ZOOTECHINE 3'!H380</f>
        <v>7.25</v>
      </c>
      <c r="G380" s="226">
        <f>'PHARMACOLOGIE 3'!H380</f>
        <v>7</v>
      </c>
      <c r="H380" s="226">
        <f>'MICROBIOLOGIE 3'!H380</f>
        <v>6.75</v>
      </c>
      <c r="I380" s="226">
        <f>'PARASITOLOGIE 2'!H380</f>
        <v>3.3333333333333335</v>
      </c>
      <c r="J380" s="226">
        <f>'PHYSIO-PATH 3'!H380</f>
        <v>2.5</v>
      </c>
      <c r="K380" s="226">
        <f>SEMIOLOGIE!H380</f>
        <v>13.75</v>
      </c>
      <c r="L380" s="117">
        <f>'ANA-PATH 2'!H380</f>
        <v>4</v>
      </c>
      <c r="M380" s="124">
        <f t="shared" si="49"/>
        <v>62.583333333333336</v>
      </c>
      <c r="N380" s="117">
        <f t="shared" si="50"/>
        <v>2.5033333333333334</v>
      </c>
      <c r="O380" s="184" t="str">
        <f t="shared" si="44"/>
        <v>Ajournee</v>
      </c>
      <c r="P380" s="184" t="str">
        <f t="shared" si="45"/>
        <v>juin</v>
      </c>
      <c r="Q380" s="262">
        <f t="shared" si="52"/>
        <v>1</v>
      </c>
      <c r="R380" s="262">
        <f t="shared" si="52"/>
        <v>1</v>
      </c>
      <c r="S380" s="262">
        <f t="shared" si="52"/>
        <v>1</v>
      </c>
      <c r="T380" s="262">
        <f t="shared" si="52"/>
        <v>1</v>
      </c>
      <c r="U380" s="262">
        <f t="shared" si="52"/>
        <v>1</v>
      </c>
      <c r="V380" s="262">
        <f t="shared" si="46"/>
        <v>1</v>
      </c>
      <c r="W380" s="262">
        <f t="shared" si="51"/>
        <v>1</v>
      </c>
      <c r="X380" s="262">
        <f t="shared" si="51"/>
        <v>1</v>
      </c>
      <c r="Y380" s="262">
        <f t="shared" si="48"/>
        <v>1</v>
      </c>
      <c r="Z380" s="263" t="str">
        <f>ANATOMIE3!N380</f>
        <v>Juin</v>
      </c>
      <c r="AA380" s="263" t="str">
        <f>'PHYSIO-REP 3'!N380</f>
        <v>Juin</v>
      </c>
      <c r="AB380" s="263" t="str">
        <f>'ZOOTECHINE 3'!N380</f>
        <v>Juin</v>
      </c>
      <c r="AC380" s="263" t="str">
        <f>'PHARMACOLOGIE 3'!N380</f>
        <v>Juin</v>
      </c>
      <c r="AD380" s="263" t="str">
        <f>'MICROBIOLOGIE 3'!N380</f>
        <v>Juin</v>
      </c>
      <c r="AE380" s="263" t="str">
        <f>'PARASITOLOGIE 2'!N380</f>
        <v>Juin</v>
      </c>
      <c r="AF380" s="263" t="str">
        <f>'PHYSIO-PATH 3'!N380</f>
        <v>Juin</v>
      </c>
      <c r="AG380" s="263" t="str">
        <f>SEMIOLOGIE!N380</f>
        <v>Juin</v>
      </c>
      <c r="AH380" s="263" t="str">
        <f>'ANA-PATH 2'!N380</f>
        <v>Juin</v>
      </c>
      <c r="AI380" s="143"/>
    </row>
    <row r="381" spans="1:35" ht="30">
      <c r="A381" s="79">
        <v>374</v>
      </c>
      <c r="B381" s="413" t="s">
        <v>999</v>
      </c>
      <c r="C381" s="413" t="s">
        <v>469</v>
      </c>
      <c r="D381" s="117">
        <f>ANATOMIE3!H381</f>
        <v>15.5</v>
      </c>
      <c r="E381" s="117">
        <f>'PHYSIO-REP 3'!H381</f>
        <v>8.25</v>
      </c>
      <c r="F381" s="117">
        <f>'ZOOTECHINE 3'!H381</f>
        <v>7.5</v>
      </c>
      <c r="G381" s="226">
        <f>'PHARMACOLOGIE 3'!H381</f>
        <v>7</v>
      </c>
      <c r="H381" s="226">
        <f>'MICROBIOLOGIE 3'!H381</f>
        <v>7.75</v>
      </c>
      <c r="I381" s="226">
        <f>'PARASITOLOGIE 2'!H381</f>
        <v>7.333333333333333</v>
      </c>
      <c r="J381" s="226">
        <f>'PHYSIO-PATH 3'!H381</f>
        <v>10</v>
      </c>
      <c r="K381" s="226">
        <f>SEMIOLOGIE!H381</f>
        <v>9</v>
      </c>
      <c r="L381" s="117">
        <f>'ANA-PATH 2'!H381</f>
        <v>2.6666666666666665</v>
      </c>
      <c r="M381" s="124">
        <f t="shared" si="49"/>
        <v>75.000000000000014</v>
      </c>
      <c r="N381" s="117">
        <f t="shared" si="50"/>
        <v>3.0000000000000004</v>
      </c>
      <c r="O381" s="184" t="str">
        <f t="shared" si="44"/>
        <v>Ajournee</v>
      </c>
      <c r="P381" s="184" t="str">
        <f t="shared" si="45"/>
        <v>juin</v>
      </c>
      <c r="Q381" s="262">
        <f t="shared" si="52"/>
        <v>0</v>
      </c>
      <c r="R381" s="262">
        <f t="shared" si="52"/>
        <v>1</v>
      </c>
      <c r="S381" s="262">
        <f t="shared" si="52"/>
        <v>1</v>
      </c>
      <c r="T381" s="262">
        <f t="shared" si="52"/>
        <v>1</v>
      </c>
      <c r="U381" s="262">
        <f t="shared" si="52"/>
        <v>1</v>
      </c>
      <c r="V381" s="262">
        <f t="shared" si="46"/>
        <v>1</v>
      </c>
      <c r="W381" s="262">
        <f t="shared" si="51"/>
        <v>1</v>
      </c>
      <c r="X381" s="262">
        <f t="shared" si="51"/>
        <v>1</v>
      </c>
      <c r="Y381" s="262">
        <f t="shared" si="48"/>
        <v>1</v>
      </c>
      <c r="Z381" s="263" t="str">
        <f>ANATOMIE3!N381</f>
        <v>Juin</v>
      </c>
      <c r="AA381" s="263" t="str">
        <f>'PHYSIO-REP 3'!N381</f>
        <v>Juin</v>
      </c>
      <c r="AB381" s="263" t="str">
        <f>'ZOOTECHINE 3'!N381</f>
        <v>Juin</v>
      </c>
      <c r="AC381" s="263" t="str">
        <f>'PHARMACOLOGIE 3'!N381</f>
        <v>Juin</v>
      </c>
      <c r="AD381" s="263" t="str">
        <f>'MICROBIOLOGIE 3'!N381</f>
        <v>Juin</v>
      </c>
      <c r="AE381" s="263" t="str">
        <f>'PARASITOLOGIE 2'!N381</f>
        <v>Juin</v>
      </c>
      <c r="AF381" s="263" t="str">
        <f>'PHYSIO-PATH 3'!N381</f>
        <v>Juin</v>
      </c>
      <c r="AG381" s="263" t="str">
        <f>SEMIOLOGIE!N381</f>
        <v>Juin</v>
      </c>
      <c r="AH381" s="263" t="str">
        <f>'ANA-PATH 2'!N381</f>
        <v>Juin</v>
      </c>
      <c r="AI381" s="143"/>
    </row>
    <row r="382" spans="1:35">
      <c r="A382" s="160">
        <v>375</v>
      </c>
      <c r="B382" s="413" t="s">
        <v>470</v>
      </c>
      <c r="C382" s="413" t="s">
        <v>777</v>
      </c>
      <c r="D382" s="117">
        <f>ANATOMIE3!H382</f>
        <v>11.5</v>
      </c>
      <c r="E382" s="117">
        <f>'PHYSIO-REP 3'!H382</f>
        <v>8.25</v>
      </c>
      <c r="F382" s="117">
        <f>'ZOOTECHINE 3'!H382</f>
        <v>10</v>
      </c>
      <c r="G382" s="226">
        <f>'PHARMACOLOGIE 3'!H382</f>
        <v>11.25</v>
      </c>
      <c r="H382" s="226">
        <f>'MICROBIOLOGIE 3'!H382</f>
        <v>9.25</v>
      </c>
      <c r="I382" s="226">
        <f>'PARASITOLOGIE 2'!H382</f>
        <v>7.333333333333333</v>
      </c>
      <c r="J382" s="226">
        <f>'PHYSIO-PATH 3'!H382</f>
        <v>2.5</v>
      </c>
      <c r="K382" s="226">
        <f>SEMIOLOGIE!H382</f>
        <v>14.25</v>
      </c>
      <c r="L382" s="117">
        <f>'ANA-PATH 2'!H382</f>
        <v>7.333333333333333</v>
      </c>
      <c r="M382" s="124">
        <f t="shared" si="49"/>
        <v>81.666666666666671</v>
      </c>
      <c r="N382" s="117">
        <f t="shared" si="50"/>
        <v>3.2666666666666671</v>
      </c>
      <c r="O382" s="184" t="str">
        <f t="shared" si="44"/>
        <v>Ajournee</v>
      </c>
      <c r="P382" s="184" t="str">
        <f t="shared" si="45"/>
        <v>juin</v>
      </c>
      <c r="Q382" s="262">
        <f t="shared" si="52"/>
        <v>1</v>
      </c>
      <c r="R382" s="262">
        <f t="shared" si="52"/>
        <v>1</v>
      </c>
      <c r="S382" s="262">
        <f t="shared" si="52"/>
        <v>1</v>
      </c>
      <c r="T382" s="262">
        <f t="shared" si="52"/>
        <v>1</v>
      </c>
      <c r="U382" s="262">
        <f t="shared" si="52"/>
        <v>1</v>
      </c>
      <c r="V382" s="262">
        <f t="shared" si="46"/>
        <v>1</v>
      </c>
      <c r="W382" s="262">
        <f t="shared" si="51"/>
        <v>1</v>
      </c>
      <c r="X382" s="262">
        <f t="shared" si="51"/>
        <v>1</v>
      </c>
      <c r="Y382" s="262">
        <f t="shared" si="48"/>
        <v>1</v>
      </c>
      <c r="Z382" s="263" t="str">
        <f>ANATOMIE3!N382</f>
        <v>Juin</v>
      </c>
      <c r="AA382" s="263" t="str">
        <f>'PHYSIO-REP 3'!N382</f>
        <v>Juin</v>
      </c>
      <c r="AB382" s="263" t="str">
        <f>'ZOOTECHINE 3'!N382</f>
        <v>Juin</v>
      </c>
      <c r="AC382" s="263" t="str">
        <f>'PHARMACOLOGIE 3'!N382</f>
        <v>Juin</v>
      </c>
      <c r="AD382" s="263" t="str">
        <f>'MICROBIOLOGIE 3'!N382</f>
        <v>Juin</v>
      </c>
      <c r="AE382" s="263" t="str">
        <f>'PARASITOLOGIE 2'!N382</f>
        <v>Juin</v>
      </c>
      <c r="AF382" s="263" t="str">
        <f>'PHYSIO-PATH 3'!N382</f>
        <v>Juin</v>
      </c>
      <c r="AG382" s="263" t="str">
        <f>SEMIOLOGIE!N382</f>
        <v>Juin</v>
      </c>
      <c r="AH382" s="263" t="str">
        <f>'ANA-PATH 2'!N382</f>
        <v>Juin</v>
      </c>
      <c r="AI382" s="143"/>
    </row>
    <row r="383" spans="1:35">
      <c r="A383" s="79">
        <v>376</v>
      </c>
      <c r="B383" s="413" t="s">
        <v>471</v>
      </c>
      <c r="C383" s="413" t="s">
        <v>74</v>
      </c>
      <c r="D383" s="117">
        <f>ANATOMIE3!H383</f>
        <v>12.75</v>
      </c>
      <c r="E383" s="117">
        <f>'PHYSIO-REP 3'!H383</f>
        <v>9</v>
      </c>
      <c r="F383" s="117">
        <f>'ZOOTECHINE 3'!H383</f>
        <v>10</v>
      </c>
      <c r="G383" s="226">
        <f>'PHARMACOLOGIE 3'!H383</f>
        <v>9.5</v>
      </c>
      <c r="H383" s="226">
        <f>'MICROBIOLOGIE 3'!H383</f>
        <v>11.75</v>
      </c>
      <c r="I383" s="226">
        <f>'PARASITOLOGIE 2'!H383</f>
        <v>6</v>
      </c>
      <c r="J383" s="226">
        <f>'PHYSIO-PATH 3'!H383</f>
        <v>10</v>
      </c>
      <c r="K383" s="226">
        <f>SEMIOLOGIE!H383</f>
        <v>11.5</v>
      </c>
      <c r="L383" s="117">
        <f>'ANA-PATH 2'!H383</f>
        <v>8.6666666666666661</v>
      </c>
      <c r="M383" s="124">
        <f t="shared" si="49"/>
        <v>89.166666666666671</v>
      </c>
      <c r="N383" s="117">
        <f t="shared" si="50"/>
        <v>3.5666666666666669</v>
      </c>
      <c r="O383" s="184" t="str">
        <f t="shared" si="44"/>
        <v>Ajournee</v>
      </c>
      <c r="P383" s="184" t="str">
        <f t="shared" si="45"/>
        <v>juin</v>
      </c>
      <c r="Q383" s="262">
        <f t="shared" si="52"/>
        <v>1</v>
      </c>
      <c r="R383" s="262">
        <f t="shared" si="52"/>
        <v>1</v>
      </c>
      <c r="S383" s="262">
        <f t="shared" si="52"/>
        <v>1</v>
      </c>
      <c r="T383" s="262">
        <f t="shared" si="52"/>
        <v>1</v>
      </c>
      <c r="U383" s="262">
        <f t="shared" si="52"/>
        <v>1</v>
      </c>
      <c r="V383" s="262">
        <f t="shared" si="46"/>
        <v>1</v>
      </c>
      <c r="W383" s="262">
        <f t="shared" si="51"/>
        <v>1</v>
      </c>
      <c r="X383" s="262">
        <f t="shared" si="51"/>
        <v>1</v>
      </c>
      <c r="Y383" s="262">
        <f t="shared" si="48"/>
        <v>1</v>
      </c>
      <c r="Z383" s="263" t="str">
        <f>ANATOMIE3!N383</f>
        <v>Juin</v>
      </c>
      <c r="AA383" s="263" t="str">
        <f>'PHYSIO-REP 3'!N383</f>
        <v>Juin</v>
      </c>
      <c r="AB383" s="263" t="str">
        <f>'ZOOTECHINE 3'!N383</f>
        <v>Juin</v>
      </c>
      <c r="AC383" s="263" t="str">
        <f>'PHARMACOLOGIE 3'!N383</f>
        <v>Juin</v>
      </c>
      <c r="AD383" s="263" t="str">
        <f>'MICROBIOLOGIE 3'!N383</f>
        <v>Juin</v>
      </c>
      <c r="AE383" s="263" t="str">
        <f>'PARASITOLOGIE 2'!N383</f>
        <v>Juin</v>
      </c>
      <c r="AF383" s="263" t="str">
        <f>'PHYSIO-PATH 3'!N383</f>
        <v>Juin</v>
      </c>
      <c r="AG383" s="263" t="str">
        <f>SEMIOLOGIE!N383</f>
        <v>Juin</v>
      </c>
      <c r="AH383" s="263" t="str">
        <f>'ANA-PATH 2'!N383</f>
        <v>Juin</v>
      </c>
      <c r="AI383" s="143"/>
    </row>
    <row r="384" spans="1:35">
      <c r="A384" s="160">
        <v>377</v>
      </c>
      <c r="B384" s="413" t="s">
        <v>472</v>
      </c>
      <c r="C384" s="413" t="s">
        <v>1000</v>
      </c>
      <c r="D384" s="117">
        <f>ANATOMIE3!H384</f>
        <v>14</v>
      </c>
      <c r="E384" s="117">
        <f>'PHYSIO-REP 3'!H384</f>
        <v>9.75</v>
      </c>
      <c r="F384" s="117">
        <f>'ZOOTECHINE 3'!H384</f>
        <v>14</v>
      </c>
      <c r="G384" s="226">
        <f>'PHARMACOLOGIE 3'!H384</f>
        <v>9</v>
      </c>
      <c r="H384" s="226">
        <f>'MICROBIOLOGIE 3'!H384</f>
        <v>5.75</v>
      </c>
      <c r="I384" s="226">
        <f>'PARASITOLOGIE 2'!H384</f>
        <v>4</v>
      </c>
      <c r="J384" s="226">
        <f>'PHYSIO-PATH 3'!H384</f>
        <v>6</v>
      </c>
      <c r="K384" s="226">
        <f>SEMIOLOGIE!H384</f>
        <v>5.5</v>
      </c>
      <c r="L384" s="117">
        <f>'ANA-PATH 2'!H384</f>
        <v>4</v>
      </c>
      <c r="M384" s="124">
        <f t="shared" si="49"/>
        <v>72</v>
      </c>
      <c r="N384" s="117">
        <f t="shared" si="50"/>
        <v>2.88</v>
      </c>
      <c r="O384" s="184" t="str">
        <f t="shared" si="44"/>
        <v>Ajournee</v>
      </c>
      <c r="P384" s="184" t="str">
        <f t="shared" si="45"/>
        <v>juin</v>
      </c>
      <c r="Q384" s="262">
        <f t="shared" si="52"/>
        <v>1</v>
      </c>
      <c r="R384" s="262">
        <f t="shared" si="52"/>
        <v>1</v>
      </c>
      <c r="S384" s="262">
        <f t="shared" si="52"/>
        <v>1</v>
      </c>
      <c r="T384" s="262">
        <f t="shared" si="52"/>
        <v>1</v>
      </c>
      <c r="U384" s="262">
        <f t="shared" si="52"/>
        <v>1</v>
      </c>
      <c r="V384" s="262">
        <f t="shared" si="46"/>
        <v>1</v>
      </c>
      <c r="W384" s="262">
        <f t="shared" si="51"/>
        <v>1</v>
      </c>
      <c r="X384" s="262">
        <f t="shared" si="51"/>
        <v>1</v>
      </c>
      <c r="Y384" s="262">
        <f t="shared" si="48"/>
        <v>1</v>
      </c>
      <c r="Z384" s="263" t="str">
        <f>ANATOMIE3!N384</f>
        <v>Juin</v>
      </c>
      <c r="AA384" s="263" t="str">
        <f>'PHYSIO-REP 3'!N384</f>
        <v>Juin</v>
      </c>
      <c r="AB384" s="263" t="str">
        <f>'ZOOTECHINE 3'!N384</f>
        <v>Juin</v>
      </c>
      <c r="AC384" s="263" t="str">
        <f>'PHARMACOLOGIE 3'!N384</f>
        <v>Juin</v>
      </c>
      <c r="AD384" s="263" t="str">
        <f>'MICROBIOLOGIE 3'!N384</f>
        <v>Juin</v>
      </c>
      <c r="AE384" s="263" t="str">
        <f>'PARASITOLOGIE 2'!N384</f>
        <v>Juin</v>
      </c>
      <c r="AF384" s="263" t="str">
        <f>'PHYSIO-PATH 3'!N384</f>
        <v>Juin</v>
      </c>
      <c r="AG384" s="263" t="str">
        <f>SEMIOLOGIE!N384</f>
        <v>Juin</v>
      </c>
      <c r="AH384" s="263" t="str">
        <f>'ANA-PATH 2'!N384</f>
        <v>Juin</v>
      </c>
      <c r="AI384" s="143"/>
    </row>
    <row r="385" spans="1:35">
      <c r="A385" s="79">
        <v>378</v>
      </c>
      <c r="B385" s="413" t="s">
        <v>1001</v>
      </c>
      <c r="C385" s="413" t="s">
        <v>222</v>
      </c>
      <c r="D385" s="117">
        <f>ANATOMIE3!H385</f>
        <v>2.25</v>
      </c>
      <c r="E385" s="117">
        <f>'PHYSIO-REP 3'!H386</f>
        <v>7.5</v>
      </c>
      <c r="F385" s="117">
        <f>'ZOOTECHINE 3'!H386</f>
        <v>9</v>
      </c>
      <c r="G385" s="226">
        <f>'PHARMACOLOGIE 3'!H386</f>
        <v>8.5</v>
      </c>
      <c r="H385" s="226">
        <f>'MICROBIOLOGIE 3'!H386</f>
        <v>7</v>
      </c>
      <c r="I385" s="226">
        <f>'PARASITOLOGIE 2'!H386</f>
        <v>6.666666666666667</v>
      </c>
      <c r="J385" s="226">
        <f>'PHYSIO-PATH 3'!H386</f>
        <v>1.5</v>
      </c>
      <c r="K385" s="226">
        <f>SEMIOLOGIE!H386</f>
        <v>5.75</v>
      </c>
      <c r="L385" s="117">
        <f>'ANA-PATH 2'!H386</f>
        <v>5.333333333333333</v>
      </c>
      <c r="M385" s="124">
        <f t="shared" si="49"/>
        <v>53.5</v>
      </c>
      <c r="N385" s="117">
        <f t="shared" si="50"/>
        <v>2.14</v>
      </c>
      <c r="O385" s="184" t="str">
        <f t="shared" si="44"/>
        <v>Ajournee</v>
      </c>
      <c r="P385" s="184" t="str">
        <f t="shared" si="45"/>
        <v>juin</v>
      </c>
      <c r="Q385" s="262">
        <f t="shared" si="52"/>
        <v>1</v>
      </c>
      <c r="R385" s="262">
        <f t="shared" si="52"/>
        <v>1</v>
      </c>
      <c r="S385" s="262">
        <f t="shared" si="52"/>
        <v>1</v>
      </c>
      <c r="T385" s="262">
        <f t="shared" si="52"/>
        <v>1</v>
      </c>
      <c r="U385" s="262">
        <f t="shared" si="52"/>
        <v>1</v>
      </c>
      <c r="V385" s="262">
        <f t="shared" si="46"/>
        <v>1</v>
      </c>
      <c r="W385" s="262">
        <f t="shared" si="51"/>
        <v>1</v>
      </c>
      <c r="X385" s="262">
        <f t="shared" si="51"/>
        <v>1</v>
      </c>
      <c r="Y385" s="262">
        <f t="shared" si="48"/>
        <v>1</v>
      </c>
      <c r="Z385" s="263" t="str">
        <f>ANATOMIE3!N386</f>
        <v>Juin</v>
      </c>
      <c r="AA385" s="263" t="str">
        <f>'PHYSIO-REP 3'!N386</f>
        <v>Juin</v>
      </c>
      <c r="AB385" s="263" t="str">
        <f>'ZOOTECHINE 3'!N386</f>
        <v>Juin</v>
      </c>
      <c r="AC385" s="263" t="str">
        <f>'PHARMACOLOGIE 3'!N386</f>
        <v>Juin</v>
      </c>
      <c r="AD385" s="263" t="str">
        <f>'MICROBIOLOGIE 3'!N386</f>
        <v>Juin</v>
      </c>
      <c r="AE385" s="263" t="str">
        <f>'PARASITOLOGIE 2'!N386</f>
        <v>Juin</v>
      </c>
      <c r="AF385" s="263" t="str">
        <f>'PHYSIO-PATH 3'!N386</f>
        <v>Juin</v>
      </c>
      <c r="AG385" s="263" t="str">
        <f>SEMIOLOGIE!N386</f>
        <v>Juin</v>
      </c>
      <c r="AH385" s="263" t="str">
        <f>'ANA-PATH 2'!N386</f>
        <v>Juin</v>
      </c>
      <c r="AI385" s="143"/>
    </row>
    <row r="386" spans="1:35">
      <c r="A386" s="160">
        <v>379</v>
      </c>
      <c r="B386" s="419" t="s">
        <v>1002</v>
      </c>
      <c r="C386" s="419" t="s">
        <v>1003</v>
      </c>
      <c r="D386" s="117">
        <f>ANATOMIE3!H386</f>
        <v>4.5</v>
      </c>
      <c r="E386" s="117">
        <f>'PHYSIO-REP 3'!H387</f>
        <v>13.25</v>
      </c>
      <c r="F386" s="117">
        <f>'ZOOTECHINE 3'!H387</f>
        <v>9.25</v>
      </c>
      <c r="G386" s="226">
        <f>'PHARMACOLOGIE 3'!H387</f>
        <v>9.5</v>
      </c>
      <c r="H386" s="226">
        <f>'MICROBIOLOGIE 3'!H387</f>
        <v>8</v>
      </c>
      <c r="I386" s="226">
        <f>'PARASITOLOGIE 2'!H387</f>
        <v>10.666666666666666</v>
      </c>
      <c r="J386" s="226">
        <f>'PHYSIO-PATH 3'!H387</f>
        <v>10.5</v>
      </c>
      <c r="K386" s="226">
        <f>SEMIOLOGIE!H387</f>
        <v>18.25</v>
      </c>
      <c r="L386" s="117">
        <f>'ANA-PATH 2'!H387</f>
        <v>8.3333333333333339</v>
      </c>
      <c r="M386" s="124">
        <f t="shared" si="49"/>
        <v>92.249999999999986</v>
      </c>
      <c r="N386" s="117">
        <f t="shared" si="50"/>
        <v>3.6899999999999995</v>
      </c>
      <c r="O386" s="184" t="str">
        <f t="shared" si="44"/>
        <v>Ajournee</v>
      </c>
      <c r="P386" s="184" t="str">
        <f t="shared" si="45"/>
        <v>juin</v>
      </c>
      <c r="Q386" s="262">
        <f t="shared" si="52"/>
        <v>1</v>
      </c>
      <c r="R386" s="262">
        <f t="shared" si="52"/>
        <v>1</v>
      </c>
      <c r="S386" s="262">
        <f t="shared" si="52"/>
        <v>1</v>
      </c>
      <c r="T386" s="262">
        <f t="shared" si="52"/>
        <v>1</v>
      </c>
      <c r="U386" s="262">
        <f t="shared" si="52"/>
        <v>1</v>
      </c>
      <c r="V386" s="262">
        <f t="shared" si="46"/>
        <v>0</v>
      </c>
      <c r="W386" s="262">
        <f t="shared" si="51"/>
        <v>1</v>
      </c>
      <c r="X386" s="262">
        <f t="shared" si="51"/>
        <v>0</v>
      </c>
      <c r="Y386" s="262">
        <f t="shared" si="48"/>
        <v>1</v>
      </c>
      <c r="Z386" s="263" t="str">
        <f>ANATOMIE3!N387</f>
        <v>Juin</v>
      </c>
      <c r="AA386" s="263" t="str">
        <f>'PHYSIO-REP 3'!N387</f>
        <v>Juin</v>
      </c>
      <c r="AB386" s="263" t="str">
        <f>'ZOOTECHINE 3'!N387</f>
        <v>Juin</v>
      </c>
      <c r="AC386" s="263" t="str">
        <f>'PHARMACOLOGIE 3'!N387</f>
        <v>Juin</v>
      </c>
      <c r="AD386" s="263" t="str">
        <f>'MICROBIOLOGIE 3'!N387</f>
        <v>Juin</v>
      </c>
      <c r="AE386" s="263" t="str">
        <f>'PARASITOLOGIE 2'!N387</f>
        <v>Juin</v>
      </c>
      <c r="AF386" s="263" t="str">
        <f>'PHYSIO-PATH 3'!N387</f>
        <v>Juin</v>
      </c>
      <c r="AG386" s="263" t="str">
        <f>SEMIOLOGIE!N387</f>
        <v>Juin</v>
      </c>
      <c r="AH386" s="263" t="str">
        <f>'ANA-PATH 2'!N387</f>
        <v>Juin</v>
      </c>
      <c r="AI386" s="143"/>
    </row>
    <row r="387" spans="1:35">
      <c r="A387" s="79">
        <v>380</v>
      </c>
      <c r="B387" s="413" t="s">
        <v>473</v>
      </c>
      <c r="C387" s="413" t="s">
        <v>1004</v>
      </c>
      <c r="D387" s="117">
        <f>ANATOMIE3!H387</f>
        <v>17.25</v>
      </c>
      <c r="E387" s="117">
        <f>'PHYSIO-REP 3'!H388</f>
        <v>12</v>
      </c>
      <c r="F387" s="117">
        <f>'ZOOTECHINE 3'!H388</f>
        <v>13</v>
      </c>
      <c r="G387" s="226">
        <f>'PHARMACOLOGIE 3'!H388</f>
        <v>12.5</v>
      </c>
      <c r="H387" s="226">
        <f>'MICROBIOLOGIE 3'!H388</f>
        <v>12</v>
      </c>
      <c r="I387" s="226">
        <f>'PARASITOLOGIE 2'!H388</f>
        <v>8.6666666666666661</v>
      </c>
      <c r="J387" s="226">
        <f>'PHYSIO-PATH 3'!H388</f>
        <v>6</v>
      </c>
      <c r="K387" s="226">
        <f>SEMIOLOGIE!H388</f>
        <v>15.75</v>
      </c>
      <c r="L387" s="117">
        <f>'ANA-PATH 2'!H388</f>
        <v>11.666666666666666</v>
      </c>
      <c r="M387" s="124">
        <f t="shared" si="49"/>
        <v>108.83333333333334</v>
      </c>
      <c r="N387" s="117">
        <f t="shared" si="50"/>
        <v>4.3533333333333335</v>
      </c>
      <c r="O387" s="184" t="str">
        <f t="shared" si="44"/>
        <v>Ajournee</v>
      </c>
      <c r="P387" s="184" t="str">
        <f t="shared" si="45"/>
        <v>juin</v>
      </c>
      <c r="Q387" s="262">
        <f t="shared" si="52"/>
        <v>0</v>
      </c>
      <c r="R387" s="262">
        <f t="shared" si="52"/>
        <v>1</v>
      </c>
      <c r="S387" s="262">
        <f t="shared" si="52"/>
        <v>1</v>
      </c>
      <c r="T387" s="262">
        <f t="shared" si="52"/>
        <v>1</v>
      </c>
      <c r="U387" s="262">
        <f t="shared" si="52"/>
        <v>1</v>
      </c>
      <c r="V387" s="262">
        <f t="shared" si="46"/>
        <v>1</v>
      </c>
      <c r="W387" s="262">
        <f t="shared" si="51"/>
        <v>1</v>
      </c>
      <c r="X387" s="262">
        <f t="shared" si="51"/>
        <v>0</v>
      </c>
      <c r="Y387" s="262">
        <f t="shared" si="48"/>
        <v>0</v>
      </c>
      <c r="Z387" s="263" t="str">
        <f>ANATOMIE3!N388</f>
        <v>Juin</v>
      </c>
      <c r="AA387" s="263" t="str">
        <f>'PHYSIO-REP 3'!N388</f>
        <v>Juin</v>
      </c>
      <c r="AB387" s="263" t="str">
        <f>'ZOOTECHINE 3'!N388</f>
        <v>Juin</v>
      </c>
      <c r="AC387" s="263" t="str">
        <f>'PHARMACOLOGIE 3'!N388</f>
        <v>Juin</v>
      </c>
      <c r="AD387" s="263" t="str">
        <f>'MICROBIOLOGIE 3'!N388</f>
        <v>Juin</v>
      </c>
      <c r="AE387" s="263" t="str">
        <f>'PARASITOLOGIE 2'!N388</f>
        <v>Juin</v>
      </c>
      <c r="AF387" s="263" t="str">
        <f>'PHYSIO-PATH 3'!N388</f>
        <v>Juin</v>
      </c>
      <c r="AG387" s="263" t="str">
        <f>SEMIOLOGIE!N388</f>
        <v>Juin</v>
      </c>
      <c r="AH387" s="263" t="str">
        <f>'ANA-PATH 2'!N388</f>
        <v>Juin</v>
      </c>
      <c r="AI387" s="143"/>
    </row>
    <row r="388" spans="1:35">
      <c r="A388" s="160">
        <v>381</v>
      </c>
      <c r="B388" s="413" t="s">
        <v>474</v>
      </c>
      <c r="C388" s="413" t="s">
        <v>212</v>
      </c>
      <c r="D388" s="117">
        <f>ANATOMIE3!H388</f>
        <v>16.5</v>
      </c>
      <c r="E388" s="117">
        <f>'PHYSIO-REP 3'!H389</f>
        <v>0</v>
      </c>
      <c r="F388" s="117">
        <f>'ZOOTECHINE 3'!H389</f>
        <v>0</v>
      </c>
      <c r="G388" s="226">
        <f>'PHARMACOLOGIE 3'!H389</f>
        <v>0</v>
      </c>
      <c r="H388" s="226">
        <f>'MICROBIOLOGIE 3'!H389</f>
        <v>0</v>
      </c>
      <c r="I388" s="226">
        <f>'PARASITOLOGIE 2'!H389</f>
        <v>0</v>
      </c>
      <c r="J388" s="226">
        <f>'PHYSIO-PATH 3'!H389</f>
        <v>0</v>
      </c>
      <c r="K388" s="226">
        <f>SEMIOLOGIE!H389</f>
        <v>0</v>
      </c>
      <c r="L388" s="117">
        <f>'ANA-PATH 2'!H389</f>
        <v>0</v>
      </c>
      <c r="M388" s="124">
        <f t="shared" si="49"/>
        <v>16.5</v>
      </c>
      <c r="N388" s="117">
        <f t="shared" si="50"/>
        <v>0.66</v>
      </c>
      <c r="O388" s="184" t="str">
        <f t="shared" si="44"/>
        <v>Ajournee</v>
      </c>
      <c r="P388" s="184" t="str">
        <f t="shared" si="45"/>
        <v>juin</v>
      </c>
      <c r="Q388" s="262">
        <f t="shared" si="52"/>
        <v>0</v>
      </c>
      <c r="R388" s="262">
        <f t="shared" si="52"/>
        <v>1</v>
      </c>
      <c r="S388" s="262">
        <f t="shared" si="52"/>
        <v>1</v>
      </c>
      <c r="T388" s="262">
        <f t="shared" si="52"/>
        <v>1</v>
      </c>
      <c r="U388" s="262">
        <f t="shared" si="52"/>
        <v>1</v>
      </c>
      <c r="V388" s="262">
        <f t="shared" si="46"/>
        <v>1</v>
      </c>
      <c r="W388" s="262">
        <f t="shared" si="51"/>
        <v>1</v>
      </c>
      <c r="X388" s="262">
        <f t="shared" si="51"/>
        <v>1</v>
      </c>
      <c r="Y388" s="262">
        <f t="shared" si="48"/>
        <v>1</v>
      </c>
      <c r="Z388" s="263" t="str">
        <f>ANATOMIE3!N389</f>
        <v>Juin</v>
      </c>
      <c r="AA388" s="263" t="str">
        <f>'PHYSIO-REP 3'!N389</f>
        <v>Juin</v>
      </c>
      <c r="AB388" s="263" t="str">
        <f>'ZOOTECHINE 3'!N389</f>
        <v>Juin</v>
      </c>
      <c r="AC388" s="263" t="str">
        <f>'PHARMACOLOGIE 3'!N389</f>
        <v>Juin</v>
      </c>
      <c r="AD388" s="263" t="str">
        <f>'MICROBIOLOGIE 3'!N389</f>
        <v>Juin</v>
      </c>
      <c r="AE388" s="263" t="str">
        <f>'PARASITOLOGIE 2'!N389</f>
        <v>Juin</v>
      </c>
      <c r="AF388" s="263" t="str">
        <f>'PHYSIO-PATH 3'!N389</f>
        <v>Juin</v>
      </c>
      <c r="AG388" s="263" t="str">
        <f>SEMIOLOGIE!N389</f>
        <v>Juin</v>
      </c>
      <c r="AH388" s="263" t="str">
        <f>'ANA-PATH 2'!N389</f>
        <v>Juin</v>
      </c>
      <c r="AI388" s="143"/>
    </row>
    <row r="389" spans="1:35">
      <c r="A389" s="79">
        <v>382</v>
      </c>
      <c r="B389" s="413" t="s">
        <v>1005</v>
      </c>
      <c r="C389" s="413" t="s">
        <v>134</v>
      </c>
      <c r="D389" s="117">
        <f>ANATOMIE3!H389</f>
        <v>0</v>
      </c>
      <c r="E389" s="117">
        <f>'PHYSIO-REP 3'!H385</f>
        <v>7.5</v>
      </c>
      <c r="F389" s="117">
        <f>'ZOOTECHINE 3'!H385</f>
        <v>3.5</v>
      </c>
      <c r="G389" s="226">
        <f>'PHARMACOLOGIE 3'!H385</f>
        <v>3.5</v>
      </c>
      <c r="H389" s="226">
        <f>'MICROBIOLOGIE 3'!H385</f>
        <v>8.25</v>
      </c>
      <c r="I389" s="226">
        <f>'PARASITOLOGIE 2'!H385</f>
        <v>8.6666666666666661</v>
      </c>
      <c r="J389" s="226">
        <f>'PHYSIO-PATH 3'!H385</f>
        <v>6</v>
      </c>
      <c r="K389" s="226">
        <f>SEMIOLOGIE!H385</f>
        <v>5.75</v>
      </c>
      <c r="L389" s="117">
        <f>'ANA-PATH 2'!H385</f>
        <v>4.666666666666667</v>
      </c>
      <c r="M389" s="124">
        <f t="shared" si="49"/>
        <v>47.833333333333329</v>
      </c>
      <c r="N389" s="117">
        <f t="shared" si="50"/>
        <v>1.9133333333333331</v>
      </c>
      <c r="O389" s="184" t="str">
        <f t="shared" si="44"/>
        <v>Ajournee</v>
      </c>
      <c r="P389" s="184" t="str">
        <f t="shared" si="45"/>
        <v>juin</v>
      </c>
      <c r="Q389" s="262">
        <f t="shared" si="52"/>
        <v>1</v>
      </c>
      <c r="R389" s="262">
        <f t="shared" si="52"/>
        <v>1</v>
      </c>
      <c r="S389" s="262">
        <f t="shared" si="52"/>
        <v>1</v>
      </c>
      <c r="T389" s="262">
        <f t="shared" si="52"/>
        <v>1</v>
      </c>
      <c r="U389" s="262">
        <f t="shared" si="52"/>
        <v>1</v>
      </c>
      <c r="V389" s="262">
        <f t="shared" si="46"/>
        <v>1</v>
      </c>
      <c r="W389" s="262">
        <f t="shared" si="51"/>
        <v>1</v>
      </c>
      <c r="X389" s="262">
        <f t="shared" si="51"/>
        <v>1</v>
      </c>
      <c r="Y389" s="262">
        <f t="shared" si="48"/>
        <v>1</v>
      </c>
      <c r="Z389" s="263" t="str">
        <f>ANATOMIE3!N385</f>
        <v>Juin</v>
      </c>
      <c r="AA389" s="263" t="str">
        <f>'PHYSIO-REP 3'!N385</f>
        <v>Juin</v>
      </c>
      <c r="AB389" s="263" t="str">
        <f>'ZOOTECHINE 3'!N385</f>
        <v>Juin</v>
      </c>
      <c r="AC389" s="263" t="str">
        <f>'PHARMACOLOGIE 3'!N385</f>
        <v>Juin</v>
      </c>
      <c r="AD389" s="263" t="str">
        <f>'MICROBIOLOGIE 3'!N385</f>
        <v>Juin</v>
      </c>
      <c r="AE389" s="263" t="str">
        <f>'PARASITOLOGIE 2'!N385</f>
        <v>Juin</v>
      </c>
      <c r="AF389" s="263" t="str">
        <f>'PHYSIO-PATH 3'!N385</f>
        <v>Juin</v>
      </c>
      <c r="AG389" s="263" t="str">
        <f>SEMIOLOGIE!N385</f>
        <v>Juin</v>
      </c>
      <c r="AH389" s="263" t="str">
        <f>'ANA-PATH 2'!N385</f>
        <v>Juin</v>
      </c>
      <c r="AI389" s="143"/>
    </row>
    <row r="390" spans="1:35">
      <c r="A390" s="160">
        <v>383</v>
      </c>
      <c r="B390" s="413" t="s">
        <v>475</v>
      </c>
      <c r="C390" s="413" t="s">
        <v>1006</v>
      </c>
      <c r="D390" s="117">
        <f>ANATOMIE3!H390</f>
        <v>10</v>
      </c>
      <c r="E390" s="117">
        <f>'PHYSIO-REP 3'!H390</f>
        <v>9.75</v>
      </c>
      <c r="F390" s="117">
        <f>'ZOOTECHINE 3'!H390</f>
        <v>10.5</v>
      </c>
      <c r="G390" s="226">
        <f>'PHARMACOLOGIE 3'!H390</f>
        <v>5.5</v>
      </c>
      <c r="H390" s="226">
        <f>'MICROBIOLOGIE 3'!H390</f>
        <v>7.25</v>
      </c>
      <c r="I390" s="226">
        <f>'PARASITOLOGIE 2'!H390</f>
        <v>0</v>
      </c>
      <c r="J390" s="226">
        <f>'PHYSIO-PATH 3'!H390</f>
        <v>2.5</v>
      </c>
      <c r="K390" s="226">
        <f>SEMIOLOGIE!H390</f>
        <v>12</v>
      </c>
      <c r="L390" s="117">
        <f>'ANA-PATH 2'!H390</f>
        <v>2.6666666666666665</v>
      </c>
      <c r="M390" s="124">
        <f t="shared" si="49"/>
        <v>60.166666666666664</v>
      </c>
      <c r="N390" s="117">
        <f t="shared" si="50"/>
        <v>2.4066666666666667</v>
      </c>
      <c r="O390" s="184" t="str">
        <f t="shared" si="44"/>
        <v>Ajournee</v>
      </c>
      <c r="P390" s="184" t="str">
        <f t="shared" si="45"/>
        <v>juin</v>
      </c>
      <c r="Q390" s="262">
        <f t="shared" si="52"/>
        <v>1</v>
      </c>
      <c r="R390" s="262">
        <f t="shared" si="52"/>
        <v>1</v>
      </c>
      <c r="S390" s="262">
        <f t="shared" si="52"/>
        <v>1</v>
      </c>
      <c r="T390" s="262">
        <f t="shared" si="52"/>
        <v>1</v>
      </c>
      <c r="U390" s="262">
        <f t="shared" si="52"/>
        <v>1</v>
      </c>
      <c r="V390" s="262">
        <f t="shared" si="46"/>
        <v>1</v>
      </c>
      <c r="W390" s="262">
        <f t="shared" si="51"/>
        <v>1</v>
      </c>
      <c r="X390" s="262">
        <f t="shared" si="51"/>
        <v>1</v>
      </c>
      <c r="Y390" s="262">
        <f t="shared" si="48"/>
        <v>1</v>
      </c>
      <c r="Z390" s="263" t="str">
        <f>ANATOMIE3!N390</f>
        <v>Juin</v>
      </c>
      <c r="AA390" s="263" t="str">
        <f>'PHYSIO-REP 3'!N390</f>
        <v>Juin</v>
      </c>
      <c r="AB390" s="263" t="str">
        <f>'ZOOTECHINE 3'!N390</f>
        <v>Juin</v>
      </c>
      <c r="AC390" s="263" t="str">
        <f>'PHARMACOLOGIE 3'!N390</f>
        <v>Juin</v>
      </c>
      <c r="AD390" s="263" t="str">
        <f>'MICROBIOLOGIE 3'!N390</f>
        <v>Juin</v>
      </c>
      <c r="AE390" s="263" t="str">
        <f>'PARASITOLOGIE 2'!N390</f>
        <v>Juin</v>
      </c>
      <c r="AF390" s="263" t="str">
        <f>'PHYSIO-PATH 3'!N390</f>
        <v>Juin</v>
      </c>
      <c r="AG390" s="263" t="str">
        <f>SEMIOLOGIE!N390</f>
        <v>Juin</v>
      </c>
      <c r="AH390" s="263" t="str">
        <f>'ANA-PATH 2'!N390</f>
        <v>Juin</v>
      </c>
      <c r="AI390" s="143"/>
    </row>
    <row r="391" spans="1:35">
      <c r="A391" s="79">
        <v>384</v>
      </c>
      <c r="B391" s="413" t="s">
        <v>476</v>
      </c>
      <c r="C391" s="413" t="s">
        <v>477</v>
      </c>
      <c r="D391" s="117">
        <f>ANATOMIE3!H391</f>
        <v>14.5</v>
      </c>
      <c r="E391" s="117">
        <f>'PHYSIO-REP 3'!H391</f>
        <v>12</v>
      </c>
      <c r="F391" s="117">
        <f>'ZOOTECHINE 3'!H391</f>
        <v>8</v>
      </c>
      <c r="G391" s="226">
        <f>'PHARMACOLOGIE 3'!H391</f>
        <v>13</v>
      </c>
      <c r="H391" s="226">
        <f>'MICROBIOLOGIE 3'!H391</f>
        <v>14</v>
      </c>
      <c r="I391" s="226">
        <f>'PARASITOLOGIE 2'!H391</f>
        <v>8.6666666666666661</v>
      </c>
      <c r="J391" s="226">
        <f>'PHYSIO-PATH 3'!H391</f>
        <v>10.5</v>
      </c>
      <c r="K391" s="226">
        <f>SEMIOLOGIE!H391</f>
        <v>14</v>
      </c>
      <c r="L391" s="117">
        <f>'ANA-PATH 2'!H391</f>
        <v>10</v>
      </c>
      <c r="M391" s="124">
        <f t="shared" si="49"/>
        <v>104.66666666666667</v>
      </c>
      <c r="N391" s="117">
        <f t="shared" si="50"/>
        <v>4.1866666666666665</v>
      </c>
      <c r="O391" s="184" t="str">
        <f t="shared" si="44"/>
        <v>Ajournee</v>
      </c>
      <c r="P391" s="184" t="str">
        <f t="shared" si="45"/>
        <v>juin</v>
      </c>
      <c r="Q391" s="262">
        <f t="shared" si="52"/>
        <v>1</v>
      </c>
      <c r="R391" s="262">
        <f t="shared" si="52"/>
        <v>1</v>
      </c>
      <c r="S391" s="262">
        <f t="shared" si="52"/>
        <v>1</v>
      </c>
      <c r="T391" s="262">
        <f t="shared" si="52"/>
        <v>1</v>
      </c>
      <c r="U391" s="262">
        <f t="shared" si="52"/>
        <v>1</v>
      </c>
      <c r="V391" s="262">
        <f t="shared" si="46"/>
        <v>1</v>
      </c>
      <c r="W391" s="262">
        <f t="shared" si="51"/>
        <v>1</v>
      </c>
      <c r="X391" s="262">
        <f t="shared" si="51"/>
        <v>1</v>
      </c>
      <c r="Y391" s="262">
        <f t="shared" si="48"/>
        <v>0</v>
      </c>
      <c r="Z391" s="263" t="str">
        <f>ANATOMIE3!N391</f>
        <v>Juin</v>
      </c>
      <c r="AA391" s="263" t="str">
        <f>'PHYSIO-REP 3'!N391</f>
        <v>Juin</v>
      </c>
      <c r="AB391" s="263" t="str">
        <f>'ZOOTECHINE 3'!N391</f>
        <v>Juin</v>
      </c>
      <c r="AC391" s="263" t="str">
        <f>'PHARMACOLOGIE 3'!N391</f>
        <v>Juin</v>
      </c>
      <c r="AD391" s="263" t="str">
        <f>'MICROBIOLOGIE 3'!N391</f>
        <v>Juin</v>
      </c>
      <c r="AE391" s="263" t="str">
        <f>'PARASITOLOGIE 2'!N391</f>
        <v>Juin</v>
      </c>
      <c r="AF391" s="263" t="str">
        <f>'PHYSIO-PATH 3'!N391</f>
        <v>Juin</v>
      </c>
      <c r="AG391" s="263" t="str">
        <f>SEMIOLOGIE!N391</f>
        <v>Juin</v>
      </c>
      <c r="AH391" s="263" t="str">
        <f>'ANA-PATH 2'!N391</f>
        <v>Juin</v>
      </c>
      <c r="AI391" s="143"/>
    </row>
    <row r="392" spans="1:35">
      <c r="A392" s="160">
        <v>385</v>
      </c>
      <c r="B392" s="413" t="s">
        <v>478</v>
      </c>
      <c r="C392" s="413" t="s">
        <v>1007</v>
      </c>
      <c r="D392" s="117">
        <f>ANATOMIE3!H392</f>
        <v>12</v>
      </c>
      <c r="E392" s="117">
        <f>'PHYSIO-REP 3'!H392</f>
        <v>12.75</v>
      </c>
      <c r="F392" s="117">
        <f>'ZOOTECHINE 3'!H392</f>
        <v>9.5</v>
      </c>
      <c r="G392" s="226">
        <f>'PHARMACOLOGIE 3'!H392</f>
        <v>8.5</v>
      </c>
      <c r="H392" s="226">
        <f>'MICROBIOLOGIE 3'!H392</f>
        <v>8.5</v>
      </c>
      <c r="I392" s="226">
        <f>'PARASITOLOGIE 2'!H392</f>
        <v>6.666666666666667</v>
      </c>
      <c r="J392" s="226">
        <f>'PHYSIO-PATH 3'!H392</f>
        <v>1.5</v>
      </c>
      <c r="K392" s="226">
        <f>SEMIOLOGIE!H392</f>
        <v>9</v>
      </c>
      <c r="L392" s="117">
        <f>'ANA-PATH 2'!H392</f>
        <v>4</v>
      </c>
      <c r="M392" s="124">
        <f t="shared" si="49"/>
        <v>72.416666666666657</v>
      </c>
      <c r="N392" s="117">
        <f t="shared" si="50"/>
        <v>2.8966666666666665</v>
      </c>
      <c r="O392" s="184" t="str">
        <f t="shared" ref="O392:O455" si="53">IF(OR(D392="exclus",E392="exclus",F392="exclus",G392="exclus",H392="exclus",I392="exclus",J392="exclus",K392="exclus",L392="exclus"),"exclus",IF(AND(SUM(Q392:Y392)=0,ROUND(N392,3)&gt;=10),"Admis","Ajournee"))</f>
        <v>Ajournee</v>
      </c>
      <c r="P392" s="184" t="str">
        <f t="shared" ref="P392:P455" si="54">IF(COUNTIF(Z392:AH392,"=Rattrapage")&gt;0,"Rattrapage",IF(COUNTIF(Z392:AH392,"=Synthèse")&gt;0,"Synthèse","juin"))</f>
        <v>juin</v>
      </c>
      <c r="Q392" s="262">
        <f t="shared" si="52"/>
        <v>1</v>
      </c>
      <c r="R392" s="262">
        <f t="shared" si="52"/>
        <v>1</v>
      </c>
      <c r="S392" s="262">
        <f t="shared" si="52"/>
        <v>1</v>
      </c>
      <c r="T392" s="262">
        <f t="shared" si="52"/>
        <v>1</v>
      </c>
      <c r="U392" s="262">
        <f t="shared" si="52"/>
        <v>1</v>
      </c>
      <c r="V392" s="262">
        <f t="shared" ref="V392:V455" si="55">IF(I392&gt;=10,0,1)</f>
        <v>1</v>
      </c>
      <c r="W392" s="262">
        <f t="shared" si="51"/>
        <v>1</v>
      </c>
      <c r="X392" s="262">
        <f t="shared" si="51"/>
        <v>1</v>
      </c>
      <c r="Y392" s="262">
        <f t="shared" ref="Y392:Y455" si="56">IF(L392&gt;=10,0,1)</f>
        <v>1</v>
      </c>
      <c r="Z392" s="263" t="str">
        <f>ANATOMIE3!N392</f>
        <v>Juin</v>
      </c>
      <c r="AA392" s="263" t="str">
        <f>'PHYSIO-REP 3'!N392</f>
        <v>Juin</v>
      </c>
      <c r="AB392" s="263" t="str">
        <f>'ZOOTECHINE 3'!N392</f>
        <v>Juin</v>
      </c>
      <c r="AC392" s="263" t="str">
        <f>'PHARMACOLOGIE 3'!N392</f>
        <v>Juin</v>
      </c>
      <c r="AD392" s="263" t="str">
        <f>'MICROBIOLOGIE 3'!N392</f>
        <v>Juin</v>
      </c>
      <c r="AE392" s="263" t="str">
        <f>'PARASITOLOGIE 2'!N392</f>
        <v>Juin</v>
      </c>
      <c r="AF392" s="263" t="str">
        <f>'PHYSIO-PATH 3'!N392</f>
        <v>Juin</v>
      </c>
      <c r="AG392" s="263" t="str">
        <f>SEMIOLOGIE!N392</f>
        <v>Juin</v>
      </c>
      <c r="AH392" s="263" t="str">
        <f>'ANA-PATH 2'!N392</f>
        <v>Juin</v>
      </c>
      <c r="AI392" s="143"/>
    </row>
    <row r="393" spans="1:35">
      <c r="A393" s="79">
        <v>386</v>
      </c>
      <c r="B393" s="413" t="s">
        <v>479</v>
      </c>
      <c r="C393" s="413" t="s">
        <v>1008</v>
      </c>
      <c r="D393" s="117">
        <f>ANATOMIE3!H393</f>
        <v>11</v>
      </c>
      <c r="E393" s="117">
        <f>'PHYSIO-REP 3'!H393</f>
        <v>6.75</v>
      </c>
      <c r="F393" s="117">
        <f>'ZOOTECHINE 3'!H393</f>
        <v>5.5</v>
      </c>
      <c r="G393" s="226">
        <f>'PHARMACOLOGIE 3'!H393</f>
        <v>7</v>
      </c>
      <c r="H393" s="226">
        <f>'MICROBIOLOGIE 3'!H393</f>
        <v>9.5</v>
      </c>
      <c r="I393" s="226">
        <f>'PARASITOLOGIE 2'!H393</f>
        <v>10</v>
      </c>
      <c r="J393" s="226">
        <f>'PHYSIO-PATH 3'!H393</f>
        <v>2.5</v>
      </c>
      <c r="K393" s="226">
        <f>SEMIOLOGIE!H393</f>
        <v>7.25</v>
      </c>
      <c r="L393" s="117">
        <f>'ANA-PATH 2'!H393</f>
        <v>7.666666666666667</v>
      </c>
      <c r="M393" s="124">
        <f t="shared" ref="M393:M456" si="57">SUM(D393:L393)</f>
        <v>67.166666666666671</v>
      </c>
      <c r="N393" s="117">
        <f t="shared" ref="N393:N456" si="58">M393/25</f>
        <v>2.686666666666667</v>
      </c>
      <c r="O393" s="184" t="str">
        <f t="shared" si="53"/>
        <v>Ajournee</v>
      </c>
      <c r="P393" s="184" t="str">
        <f t="shared" si="54"/>
        <v>juin</v>
      </c>
      <c r="Q393" s="262">
        <f t="shared" si="52"/>
        <v>1</v>
      </c>
      <c r="R393" s="262">
        <f t="shared" si="52"/>
        <v>1</v>
      </c>
      <c r="S393" s="262">
        <f t="shared" si="52"/>
        <v>1</v>
      </c>
      <c r="T393" s="262">
        <f t="shared" si="52"/>
        <v>1</v>
      </c>
      <c r="U393" s="262">
        <f t="shared" si="52"/>
        <v>1</v>
      </c>
      <c r="V393" s="262">
        <f t="shared" si="55"/>
        <v>0</v>
      </c>
      <c r="W393" s="262">
        <f t="shared" si="51"/>
        <v>1</v>
      </c>
      <c r="X393" s="262">
        <f t="shared" si="51"/>
        <v>1</v>
      </c>
      <c r="Y393" s="262">
        <f t="shared" si="56"/>
        <v>1</v>
      </c>
      <c r="Z393" s="263" t="str">
        <f>ANATOMIE3!N393</f>
        <v>Juin</v>
      </c>
      <c r="AA393" s="263" t="str">
        <f>'PHYSIO-REP 3'!N393</f>
        <v>Juin</v>
      </c>
      <c r="AB393" s="263" t="str">
        <f>'ZOOTECHINE 3'!N393</f>
        <v>Juin</v>
      </c>
      <c r="AC393" s="263" t="str">
        <f>'PHARMACOLOGIE 3'!N393</f>
        <v>Juin</v>
      </c>
      <c r="AD393" s="263" t="str">
        <f>'MICROBIOLOGIE 3'!N393</f>
        <v>Juin</v>
      </c>
      <c r="AE393" s="263" t="str">
        <f>'PARASITOLOGIE 2'!N393</f>
        <v>Juin</v>
      </c>
      <c r="AF393" s="263" t="str">
        <f>'PHYSIO-PATH 3'!N393</f>
        <v>Juin</v>
      </c>
      <c r="AG393" s="263" t="str">
        <f>SEMIOLOGIE!N393</f>
        <v>Juin</v>
      </c>
      <c r="AH393" s="263" t="str">
        <f>'ANA-PATH 2'!N393</f>
        <v>Juin</v>
      </c>
      <c r="AI393" s="143"/>
    </row>
    <row r="394" spans="1:35">
      <c r="A394" s="160">
        <v>387</v>
      </c>
      <c r="B394" s="413" t="s">
        <v>480</v>
      </c>
      <c r="C394" s="413" t="s">
        <v>1009</v>
      </c>
      <c r="D394" s="117">
        <f>ANATOMIE3!H394</f>
        <v>15</v>
      </c>
      <c r="E394" s="117">
        <f>'PHYSIO-REP 3'!H394</f>
        <v>12</v>
      </c>
      <c r="F394" s="117">
        <f>'ZOOTECHINE 3'!H394</f>
        <v>9</v>
      </c>
      <c r="G394" s="226">
        <f>'PHARMACOLOGIE 3'!H394</f>
        <v>11.5</v>
      </c>
      <c r="H394" s="226">
        <f>'MICROBIOLOGIE 3'!H394</f>
        <v>9</v>
      </c>
      <c r="I394" s="226">
        <f>'PARASITOLOGIE 2'!H394</f>
        <v>5.333333333333333</v>
      </c>
      <c r="J394" s="226">
        <f>'PHYSIO-PATH 3'!H394</f>
        <v>9.5</v>
      </c>
      <c r="K394" s="226">
        <f>SEMIOLOGIE!H394</f>
        <v>13.5</v>
      </c>
      <c r="L394" s="117">
        <f>'ANA-PATH 2'!H394</f>
        <v>7.666666666666667</v>
      </c>
      <c r="M394" s="124">
        <f t="shared" si="57"/>
        <v>92.500000000000014</v>
      </c>
      <c r="N394" s="117">
        <f t="shared" si="58"/>
        <v>3.7000000000000006</v>
      </c>
      <c r="O394" s="184" t="str">
        <f t="shared" si="53"/>
        <v>Ajournee</v>
      </c>
      <c r="P394" s="184" t="str">
        <f t="shared" si="54"/>
        <v>juin</v>
      </c>
      <c r="Q394" s="262">
        <f t="shared" si="52"/>
        <v>0</v>
      </c>
      <c r="R394" s="262">
        <f t="shared" si="52"/>
        <v>1</v>
      </c>
      <c r="S394" s="262">
        <f t="shared" si="52"/>
        <v>1</v>
      </c>
      <c r="T394" s="262">
        <f t="shared" si="52"/>
        <v>1</v>
      </c>
      <c r="U394" s="262">
        <f t="shared" si="52"/>
        <v>1</v>
      </c>
      <c r="V394" s="262">
        <f t="shared" si="55"/>
        <v>1</v>
      </c>
      <c r="W394" s="262">
        <f t="shared" si="51"/>
        <v>1</v>
      </c>
      <c r="X394" s="262">
        <f t="shared" si="51"/>
        <v>1</v>
      </c>
      <c r="Y394" s="262">
        <f t="shared" si="56"/>
        <v>1</v>
      </c>
      <c r="Z394" s="263" t="str">
        <f>ANATOMIE3!N394</f>
        <v>Juin</v>
      </c>
      <c r="AA394" s="263" t="str">
        <f>'PHYSIO-REP 3'!N394</f>
        <v>Juin</v>
      </c>
      <c r="AB394" s="263" t="str">
        <f>'ZOOTECHINE 3'!N394</f>
        <v>Juin</v>
      </c>
      <c r="AC394" s="263" t="str">
        <f>'PHARMACOLOGIE 3'!N394</f>
        <v>Juin</v>
      </c>
      <c r="AD394" s="263" t="str">
        <f>'MICROBIOLOGIE 3'!N394</f>
        <v>Juin</v>
      </c>
      <c r="AE394" s="263" t="str">
        <f>'PARASITOLOGIE 2'!N394</f>
        <v>Juin</v>
      </c>
      <c r="AF394" s="263" t="str">
        <f>'PHYSIO-PATH 3'!N394</f>
        <v>Juin</v>
      </c>
      <c r="AG394" s="263" t="str">
        <f>SEMIOLOGIE!N394</f>
        <v>Juin</v>
      </c>
      <c r="AH394" s="263" t="str">
        <f>'ANA-PATH 2'!N394</f>
        <v>Juin</v>
      </c>
      <c r="AI394" s="143"/>
    </row>
    <row r="395" spans="1:35">
      <c r="A395" s="79">
        <v>388</v>
      </c>
      <c r="B395" s="413" t="s">
        <v>481</v>
      </c>
      <c r="C395" s="413" t="s">
        <v>1010</v>
      </c>
      <c r="D395" s="117">
        <f>ANATOMIE3!H395</f>
        <v>13.25</v>
      </c>
      <c r="E395" s="117">
        <f>'PHYSIO-REP 3'!H395</f>
        <v>6.75</v>
      </c>
      <c r="F395" s="117">
        <f>'ZOOTECHINE 3'!H395</f>
        <v>10.5</v>
      </c>
      <c r="G395" s="226">
        <f>'PHARMACOLOGIE 3'!H395</f>
        <v>7.5</v>
      </c>
      <c r="H395" s="226">
        <f>'MICROBIOLOGIE 3'!H395</f>
        <v>8.25</v>
      </c>
      <c r="I395" s="226">
        <f>'PARASITOLOGIE 2'!H395</f>
        <v>7.333333333333333</v>
      </c>
      <c r="J395" s="226">
        <f>'PHYSIO-PATH 3'!H395</f>
        <v>6</v>
      </c>
      <c r="K395" s="226">
        <f>SEMIOLOGIE!H395</f>
        <v>5</v>
      </c>
      <c r="L395" s="117">
        <f>'ANA-PATH 2'!H395</f>
        <v>5.333333333333333</v>
      </c>
      <c r="M395" s="124">
        <f t="shared" si="57"/>
        <v>69.916666666666671</v>
      </c>
      <c r="N395" s="117">
        <f t="shared" si="58"/>
        <v>2.7966666666666669</v>
      </c>
      <c r="O395" s="184" t="str">
        <f t="shared" si="53"/>
        <v>Ajournee</v>
      </c>
      <c r="P395" s="184" t="str">
        <f t="shared" si="54"/>
        <v>juin</v>
      </c>
      <c r="Q395" s="262">
        <f t="shared" si="52"/>
        <v>1</v>
      </c>
      <c r="R395" s="262">
        <f t="shared" si="52"/>
        <v>1</v>
      </c>
      <c r="S395" s="262">
        <f t="shared" si="52"/>
        <v>1</v>
      </c>
      <c r="T395" s="262">
        <f t="shared" si="52"/>
        <v>1</v>
      </c>
      <c r="U395" s="262">
        <f t="shared" si="52"/>
        <v>1</v>
      </c>
      <c r="V395" s="262">
        <f t="shared" si="55"/>
        <v>1</v>
      </c>
      <c r="W395" s="262">
        <f t="shared" si="51"/>
        <v>1</v>
      </c>
      <c r="X395" s="262">
        <f t="shared" si="51"/>
        <v>1</v>
      </c>
      <c r="Y395" s="262">
        <f t="shared" si="56"/>
        <v>1</v>
      </c>
      <c r="Z395" s="263" t="str">
        <f>ANATOMIE3!N395</f>
        <v>Juin</v>
      </c>
      <c r="AA395" s="263" t="str">
        <f>'PHYSIO-REP 3'!N395</f>
        <v>Juin</v>
      </c>
      <c r="AB395" s="263" t="str">
        <f>'ZOOTECHINE 3'!N395</f>
        <v>Juin</v>
      </c>
      <c r="AC395" s="263" t="str">
        <f>'PHARMACOLOGIE 3'!N395</f>
        <v>Juin</v>
      </c>
      <c r="AD395" s="263" t="str">
        <f>'MICROBIOLOGIE 3'!N395</f>
        <v>Juin</v>
      </c>
      <c r="AE395" s="263" t="str">
        <f>'PARASITOLOGIE 2'!N395</f>
        <v>Juin</v>
      </c>
      <c r="AF395" s="263" t="str">
        <f>'PHYSIO-PATH 3'!N395</f>
        <v>Juin</v>
      </c>
      <c r="AG395" s="263" t="str">
        <f>SEMIOLOGIE!N395</f>
        <v>Juin</v>
      </c>
      <c r="AH395" s="263" t="str">
        <f>'ANA-PATH 2'!N395</f>
        <v>Juin</v>
      </c>
      <c r="AI395" s="143"/>
    </row>
    <row r="396" spans="1:35">
      <c r="A396" s="160">
        <v>389</v>
      </c>
      <c r="B396" s="413" t="s">
        <v>482</v>
      </c>
      <c r="C396" s="413" t="s">
        <v>1011</v>
      </c>
      <c r="D396" s="117">
        <f>ANATOMIE3!H396</f>
        <v>5.75</v>
      </c>
      <c r="E396" s="117">
        <f>'PHYSIO-REP 3'!H396</f>
        <v>6</v>
      </c>
      <c r="F396" s="117">
        <f>'ZOOTECHINE 3'!H396</f>
        <v>7</v>
      </c>
      <c r="G396" s="226">
        <f>'PHARMACOLOGIE 3'!H396</f>
        <v>4.5</v>
      </c>
      <c r="H396" s="226">
        <f>'MICROBIOLOGIE 3'!H396</f>
        <v>6.5</v>
      </c>
      <c r="I396" s="226">
        <f>'PARASITOLOGIE 2'!H396</f>
        <v>6</v>
      </c>
      <c r="J396" s="226">
        <f>'PHYSIO-PATH 3'!H396</f>
        <v>4</v>
      </c>
      <c r="K396" s="226">
        <f>SEMIOLOGIE!H396</f>
        <v>6.5</v>
      </c>
      <c r="L396" s="117">
        <f>'ANA-PATH 2'!H396</f>
        <v>4</v>
      </c>
      <c r="M396" s="124">
        <f t="shared" si="57"/>
        <v>50.25</v>
      </c>
      <c r="N396" s="117">
        <f t="shared" si="58"/>
        <v>2.0099999999999998</v>
      </c>
      <c r="O396" s="184" t="str">
        <f t="shared" si="53"/>
        <v>Ajournee</v>
      </c>
      <c r="P396" s="184" t="str">
        <f t="shared" si="54"/>
        <v>juin</v>
      </c>
      <c r="Q396" s="262">
        <f t="shared" si="52"/>
        <v>1</v>
      </c>
      <c r="R396" s="262">
        <f t="shared" si="52"/>
        <v>1</v>
      </c>
      <c r="S396" s="262">
        <f t="shared" si="52"/>
        <v>1</v>
      </c>
      <c r="T396" s="262">
        <f t="shared" si="52"/>
        <v>1</v>
      </c>
      <c r="U396" s="262">
        <f t="shared" si="52"/>
        <v>1</v>
      </c>
      <c r="V396" s="262">
        <f t="shared" si="55"/>
        <v>1</v>
      </c>
      <c r="W396" s="262">
        <f t="shared" si="51"/>
        <v>1</v>
      </c>
      <c r="X396" s="262">
        <f t="shared" si="51"/>
        <v>1</v>
      </c>
      <c r="Y396" s="262">
        <f t="shared" si="56"/>
        <v>1</v>
      </c>
      <c r="Z396" s="263" t="str">
        <f>ANATOMIE3!N396</f>
        <v>Juin</v>
      </c>
      <c r="AA396" s="263" t="str">
        <f>'PHYSIO-REP 3'!N396</f>
        <v>Juin</v>
      </c>
      <c r="AB396" s="263" t="str">
        <f>'ZOOTECHINE 3'!N396</f>
        <v>Juin</v>
      </c>
      <c r="AC396" s="263" t="str">
        <f>'PHARMACOLOGIE 3'!N396</f>
        <v>Juin</v>
      </c>
      <c r="AD396" s="263" t="str">
        <f>'MICROBIOLOGIE 3'!N396</f>
        <v>Juin</v>
      </c>
      <c r="AE396" s="263" t="str">
        <f>'PARASITOLOGIE 2'!N396</f>
        <v>Juin</v>
      </c>
      <c r="AF396" s="263" t="str">
        <f>'PHYSIO-PATH 3'!N396</f>
        <v>Juin</v>
      </c>
      <c r="AG396" s="263" t="str">
        <f>SEMIOLOGIE!N396</f>
        <v>Juin</v>
      </c>
      <c r="AH396" s="263" t="str">
        <f>'ANA-PATH 2'!N396</f>
        <v>Juin</v>
      </c>
      <c r="AI396" s="143"/>
    </row>
    <row r="397" spans="1:35">
      <c r="A397" s="79">
        <v>390</v>
      </c>
      <c r="B397" s="413" t="s">
        <v>483</v>
      </c>
      <c r="C397" s="413" t="s">
        <v>286</v>
      </c>
      <c r="D397" s="117">
        <f>ANATOMIE3!H397</f>
        <v>8</v>
      </c>
      <c r="E397" s="117">
        <f>'PHYSIO-REP 3'!H397</f>
        <v>10.5</v>
      </c>
      <c r="F397" s="117">
        <f>'ZOOTECHINE 3'!H397</f>
        <v>10</v>
      </c>
      <c r="G397" s="226">
        <f>'PHARMACOLOGIE 3'!H397</f>
        <v>7.75</v>
      </c>
      <c r="H397" s="226">
        <f>'MICROBIOLOGIE 3'!H397</f>
        <v>9</v>
      </c>
      <c r="I397" s="226">
        <f>'PARASITOLOGIE 2'!H397</f>
        <v>9.3333333333333339</v>
      </c>
      <c r="J397" s="226">
        <f>'PHYSIO-PATH 3'!H397</f>
        <v>8.5</v>
      </c>
      <c r="K397" s="226">
        <f>SEMIOLOGIE!H397</f>
        <v>5</v>
      </c>
      <c r="L397" s="117">
        <f>'ANA-PATH 2'!H397</f>
        <v>3.3333333333333335</v>
      </c>
      <c r="M397" s="124">
        <f t="shared" si="57"/>
        <v>71.416666666666671</v>
      </c>
      <c r="N397" s="117">
        <f t="shared" si="58"/>
        <v>2.8566666666666669</v>
      </c>
      <c r="O397" s="184" t="str">
        <f t="shared" si="53"/>
        <v>Ajournee</v>
      </c>
      <c r="P397" s="184" t="str">
        <f t="shared" si="54"/>
        <v>juin</v>
      </c>
      <c r="Q397" s="262">
        <f t="shared" si="52"/>
        <v>1</v>
      </c>
      <c r="R397" s="262">
        <f t="shared" si="52"/>
        <v>1</v>
      </c>
      <c r="S397" s="262">
        <f t="shared" si="52"/>
        <v>1</v>
      </c>
      <c r="T397" s="262">
        <f t="shared" si="52"/>
        <v>1</v>
      </c>
      <c r="U397" s="262">
        <f t="shared" si="52"/>
        <v>1</v>
      </c>
      <c r="V397" s="262">
        <f t="shared" si="55"/>
        <v>1</v>
      </c>
      <c r="W397" s="262">
        <f t="shared" si="51"/>
        <v>1</v>
      </c>
      <c r="X397" s="262">
        <f t="shared" si="51"/>
        <v>1</v>
      </c>
      <c r="Y397" s="262">
        <f t="shared" si="56"/>
        <v>1</v>
      </c>
      <c r="Z397" s="263" t="str">
        <f>ANATOMIE3!N397</f>
        <v>Juin</v>
      </c>
      <c r="AA397" s="263" t="str">
        <f>'PHYSIO-REP 3'!N397</f>
        <v>Juin</v>
      </c>
      <c r="AB397" s="263" t="str">
        <f>'ZOOTECHINE 3'!N397</f>
        <v>Juin</v>
      </c>
      <c r="AC397" s="263" t="str">
        <f>'PHARMACOLOGIE 3'!N397</f>
        <v>Juin</v>
      </c>
      <c r="AD397" s="263" t="str">
        <f>'MICROBIOLOGIE 3'!N397</f>
        <v>Juin</v>
      </c>
      <c r="AE397" s="263" t="str">
        <f>'PARASITOLOGIE 2'!N397</f>
        <v>Juin</v>
      </c>
      <c r="AF397" s="263" t="str">
        <f>'PHYSIO-PATH 3'!N397</f>
        <v>Juin</v>
      </c>
      <c r="AG397" s="263" t="str">
        <f>SEMIOLOGIE!N397</f>
        <v>Juin</v>
      </c>
      <c r="AH397" s="263" t="str">
        <f>'ANA-PATH 2'!N397</f>
        <v>Juin</v>
      </c>
      <c r="AI397" s="143"/>
    </row>
    <row r="398" spans="1:35">
      <c r="A398" s="160">
        <v>391</v>
      </c>
      <c r="B398" s="413" t="s">
        <v>484</v>
      </c>
      <c r="C398" s="413" t="s">
        <v>1012</v>
      </c>
      <c r="D398" s="117">
        <f>ANATOMIE3!H398</f>
        <v>12</v>
      </c>
      <c r="E398" s="117">
        <f>'PHYSIO-REP 3'!H398</f>
        <v>9.75</v>
      </c>
      <c r="F398" s="117">
        <f>'ZOOTECHINE 3'!H398</f>
        <v>9.25</v>
      </c>
      <c r="G398" s="226">
        <f>'PHARMACOLOGIE 3'!H398</f>
        <v>6.5</v>
      </c>
      <c r="H398" s="226">
        <f>'MICROBIOLOGIE 3'!H398</f>
        <v>7</v>
      </c>
      <c r="I398" s="226">
        <f>'PARASITOLOGIE 2'!H398</f>
        <v>6</v>
      </c>
      <c r="J398" s="226">
        <f>'PHYSIO-PATH 3'!H398</f>
        <v>1.5</v>
      </c>
      <c r="K398" s="226">
        <f>SEMIOLOGIE!H398</f>
        <v>6.25</v>
      </c>
      <c r="L398" s="117">
        <f>'ANA-PATH 2'!H398</f>
        <v>6</v>
      </c>
      <c r="M398" s="124">
        <f t="shared" si="57"/>
        <v>64.25</v>
      </c>
      <c r="N398" s="117">
        <f t="shared" si="58"/>
        <v>2.57</v>
      </c>
      <c r="O398" s="184" t="str">
        <f t="shared" si="53"/>
        <v>Ajournee</v>
      </c>
      <c r="P398" s="184" t="str">
        <f t="shared" si="54"/>
        <v>juin</v>
      </c>
      <c r="Q398" s="262">
        <f t="shared" si="52"/>
        <v>1</v>
      </c>
      <c r="R398" s="262">
        <f t="shared" si="52"/>
        <v>1</v>
      </c>
      <c r="S398" s="262">
        <f t="shared" si="52"/>
        <v>1</v>
      </c>
      <c r="T398" s="262">
        <f t="shared" si="52"/>
        <v>1</v>
      </c>
      <c r="U398" s="262">
        <f t="shared" si="52"/>
        <v>1</v>
      </c>
      <c r="V398" s="262">
        <f t="shared" si="55"/>
        <v>1</v>
      </c>
      <c r="W398" s="262">
        <f t="shared" si="51"/>
        <v>1</v>
      </c>
      <c r="X398" s="262">
        <f t="shared" si="51"/>
        <v>1</v>
      </c>
      <c r="Y398" s="262">
        <f t="shared" si="56"/>
        <v>1</v>
      </c>
      <c r="Z398" s="263" t="str">
        <f>ANATOMIE3!N398</f>
        <v>Juin</v>
      </c>
      <c r="AA398" s="263" t="str">
        <f>'PHYSIO-REP 3'!N398</f>
        <v>Juin</v>
      </c>
      <c r="AB398" s="263" t="str">
        <f>'ZOOTECHINE 3'!N398</f>
        <v>Juin</v>
      </c>
      <c r="AC398" s="263" t="str">
        <f>'PHARMACOLOGIE 3'!N398</f>
        <v>Juin</v>
      </c>
      <c r="AD398" s="263" t="str">
        <f>'MICROBIOLOGIE 3'!N398</f>
        <v>Juin</v>
      </c>
      <c r="AE398" s="263" t="str">
        <f>'PARASITOLOGIE 2'!N398</f>
        <v>Juin</v>
      </c>
      <c r="AF398" s="263" t="str">
        <f>'PHYSIO-PATH 3'!N398</f>
        <v>Juin</v>
      </c>
      <c r="AG398" s="263" t="str">
        <f>SEMIOLOGIE!N398</f>
        <v>Juin</v>
      </c>
      <c r="AH398" s="263" t="str">
        <f>'ANA-PATH 2'!N398</f>
        <v>Juin</v>
      </c>
      <c r="AI398" s="143"/>
    </row>
    <row r="399" spans="1:35">
      <c r="A399" s="79">
        <v>392</v>
      </c>
      <c r="B399" s="434" t="s">
        <v>485</v>
      </c>
      <c r="C399" s="434" t="s">
        <v>1013</v>
      </c>
      <c r="D399" s="117">
        <f>ANATOMIE3!H399</f>
        <v>0</v>
      </c>
      <c r="E399" s="117">
        <f>'PHYSIO-REP 3'!H399</f>
        <v>6.75</v>
      </c>
      <c r="F399" s="117">
        <f>'ZOOTECHINE 3'!H399</f>
        <v>7</v>
      </c>
      <c r="G399" s="226">
        <f>'PHARMACOLOGIE 3'!H399</f>
        <v>7</v>
      </c>
      <c r="H399" s="226">
        <f>'MICROBIOLOGIE 3'!H399</f>
        <v>7.5</v>
      </c>
      <c r="I399" s="226">
        <f>'PARASITOLOGIE 2'!H399</f>
        <v>4.666666666666667</v>
      </c>
      <c r="J399" s="226">
        <f>'PHYSIO-PATH 3'!H399</f>
        <v>3</v>
      </c>
      <c r="K399" s="226">
        <f>SEMIOLOGIE!H399</f>
        <v>0</v>
      </c>
      <c r="L399" s="117">
        <f>'ANA-PATH 2'!H399</f>
        <v>3.3333333333333335</v>
      </c>
      <c r="M399" s="124">
        <f t="shared" si="57"/>
        <v>39.25</v>
      </c>
      <c r="N399" s="117">
        <f t="shared" si="58"/>
        <v>1.57</v>
      </c>
      <c r="O399" s="184" t="str">
        <f t="shared" si="53"/>
        <v>Ajournee</v>
      </c>
      <c r="P399" s="184" t="str">
        <f t="shared" si="54"/>
        <v>juin</v>
      </c>
      <c r="Q399" s="262">
        <f t="shared" si="52"/>
        <v>1</v>
      </c>
      <c r="R399" s="262">
        <f t="shared" si="52"/>
        <v>1</v>
      </c>
      <c r="S399" s="262">
        <f t="shared" si="52"/>
        <v>1</v>
      </c>
      <c r="T399" s="262">
        <f t="shared" si="52"/>
        <v>1</v>
      </c>
      <c r="U399" s="262">
        <f t="shared" si="52"/>
        <v>1</v>
      </c>
      <c r="V399" s="262">
        <f t="shared" si="55"/>
        <v>1</v>
      </c>
      <c r="W399" s="262">
        <f t="shared" si="51"/>
        <v>1</v>
      </c>
      <c r="X399" s="262">
        <f t="shared" si="51"/>
        <v>1</v>
      </c>
      <c r="Y399" s="262">
        <f t="shared" si="56"/>
        <v>1</v>
      </c>
      <c r="Z399" s="263" t="str">
        <f>ANATOMIE3!N399</f>
        <v>Juin</v>
      </c>
      <c r="AA399" s="263" t="str">
        <f>'PHYSIO-REP 3'!N399</f>
        <v>Juin</v>
      </c>
      <c r="AB399" s="263" t="str">
        <f>'ZOOTECHINE 3'!N399</f>
        <v>Juin</v>
      </c>
      <c r="AC399" s="263" t="str">
        <f>'PHARMACOLOGIE 3'!N399</f>
        <v>Juin</v>
      </c>
      <c r="AD399" s="263" t="str">
        <f>'MICROBIOLOGIE 3'!N399</f>
        <v>Juin</v>
      </c>
      <c r="AE399" s="263" t="str">
        <f>'PARASITOLOGIE 2'!N399</f>
        <v>Juin</v>
      </c>
      <c r="AF399" s="263" t="str">
        <f>'PHYSIO-PATH 3'!N399</f>
        <v>Juin</v>
      </c>
      <c r="AG399" s="263" t="str">
        <f>SEMIOLOGIE!N399</f>
        <v>Juin</v>
      </c>
      <c r="AH399" s="263" t="str">
        <f>'ANA-PATH 2'!N399</f>
        <v>Juin</v>
      </c>
      <c r="AI399" s="143"/>
    </row>
    <row r="400" spans="1:35">
      <c r="A400" s="160">
        <v>393</v>
      </c>
      <c r="B400" s="419" t="s">
        <v>486</v>
      </c>
      <c r="C400" s="419" t="s">
        <v>487</v>
      </c>
      <c r="D400" s="117">
        <f>ANATOMIE3!H400</f>
        <v>11</v>
      </c>
      <c r="E400" s="117">
        <f>'PHYSIO-REP 3'!H400</f>
        <v>11</v>
      </c>
      <c r="F400" s="117">
        <f>'ZOOTECHINE 3'!H400</f>
        <v>6.5</v>
      </c>
      <c r="G400" s="226">
        <f>'PHARMACOLOGIE 3'!H400</f>
        <v>10</v>
      </c>
      <c r="H400" s="226">
        <f>'MICROBIOLOGIE 3'!H400</f>
        <v>11</v>
      </c>
      <c r="I400" s="226">
        <f>'PARASITOLOGIE 2'!H400</f>
        <v>9.3333333333333339</v>
      </c>
      <c r="J400" s="226">
        <f>'PHYSIO-PATH 3'!H400</f>
        <v>6</v>
      </c>
      <c r="K400" s="226">
        <f>SEMIOLOGIE!H400</f>
        <v>14.5</v>
      </c>
      <c r="L400" s="117">
        <f>'ANA-PATH 2'!H400</f>
        <v>8.3333333333333339</v>
      </c>
      <c r="M400" s="124">
        <f t="shared" si="57"/>
        <v>87.666666666666671</v>
      </c>
      <c r="N400" s="117">
        <f t="shared" si="58"/>
        <v>3.5066666666666668</v>
      </c>
      <c r="O400" s="184" t="str">
        <f t="shared" si="53"/>
        <v>Ajournee</v>
      </c>
      <c r="P400" s="184" t="str">
        <f t="shared" si="54"/>
        <v>juin</v>
      </c>
      <c r="Q400" s="262">
        <f t="shared" si="52"/>
        <v>1</v>
      </c>
      <c r="R400" s="262">
        <f t="shared" si="52"/>
        <v>1</v>
      </c>
      <c r="S400" s="262">
        <f t="shared" si="52"/>
        <v>1</v>
      </c>
      <c r="T400" s="262">
        <f t="shared" si="52"/>
        <v>1</v>
      </c>
      <c r="U400" s="262">
        <f t="shared" si="52"/>
        <v>1</v>
      </c>
      <c r="V400" s="262">
        <f t="shared" si="55"/>
        <v>1</v>
      </c>
      <c r="W400" s="262">
        <f t="shared" si="51"/>
        <v>1</v>
      </c>
      <c r="X400" s="262">
        <f t="shared" si="51"/>
        <v>1</v>
      </c>
      <c r="Y400" s="262">
        <f t="shared" si="56"/>
        <v>1</v>
      </c>
      <c r="Z400" s="263" t="str">
        <f>ANATOMIE3!N400</f>
        <v>Juin</v>
      </c>
      <c r="AA400" s="263" t="str">
        <f>'PHYSIO-REP 3'!N400</f>
        <v>Juin</v>
      </c>
      <c r="AB400" s="263" t="str">
        <f>'ZOOTECHINE 3'!N400</f>
        <v>Juin</v>
      </c>
      <c r="AC400" s="263" t="str">
        <f>'PHARMACOLOGIE 3'!N400</f>
        <v>Juin</v>
      </c>
      <c r="AD400" s="263" t="str">
        <f>'MICROBIOLOGIE 3'!N400</f>
        <v>Juin</v>
      </c>
      <c r="AE400" s="263" t="str">
        <f>'PARASITOLOGIE 2'!N400</f>
        <v>Juin</v>
      </c>
      <c r="AF400" s="263" t="str">
        <f>'PHYSIO-PATH 3'!N400</f>
        <v>Juin</v>
      </c>
      <c r="AG400" s="263" t="str">
        <f>SEMIOLOGIE!N400</f>
        <v>Juin</v>
      </c>
      <c r="AH400" s="263" t="str">
        <f>'ANA-PATH 2'!N400</f>
        <v>Juin</v>
      </c>
      <c r="AI400" s="143"/>
    </row>
    <row r="401" spans="1:35">
      <c r="A401" s="79">
        <v>394</v>
      </c>
      <c r="B401" s="413" t="s">
        <v>488</v>
      </c>
      <c r="C401" s="413" t="s">
        <v>1014</v>
      </c>
      <c r="D401" s="117">
        <f>ANATOMIE3!H401</f>
        <v>12.5</v>
      </c>
      <c r="E401" s="117">
        <f>'PHYSIO-REP 3'!H401</f>
        <v>12</v>
      </c>
      <c r="F401" s="117">
        <f>'ZOOTECHINE 3'!H401</f>
        <v>12</v>
      </c>
      <c r="G401" s="226">
        <f>'PHARMACOLOGIE 3'!H401</f>
        <v>14</v>
      </c>
      <c r="H401" s="226">
        <f>'MICROBIOLOGIE 3'!H401</f>
        <v>10.25</v>
      </c>
      <c r="I401" s="226">
        <f>'PARASITOLOGIE 2'!H401</f>
        <v>8.6666666666666661</v>
      </c>
      <c r="J401" s="226">
        <f>'PHYSIO-PATH 3'!H401</f>
        <v>2.5</v>
      </c>
      <c r="K401" s="226">
        <f>SEMIOLOGIE!H401</f>
        <v>17</v>
      </c>
      <c r="L401" s="117">
        <f>'ANA-PATH 2'!H401</f>
        <v>6.666666666666667</v>
      </c>
      <c r="M401" s="124">
        <f t="shared" si="57"/>
        <v>95.583333333333343</v>
      </c>
      <c r="N401" s="117">
        <f t="shared" si="58"/>
        <v>3.8233333333333337</v>
      </c>
      <c r="O401" s="184" t="str">
        <f t="shared" si="53"/>
        <v>Ajournee</v>
      </c>
      <c r="P401" s="184" t="str">
        <f t="shared" si="54"/>
        <v>juin</v>
      </c>
      <c r="Q401" s="262">
        <f t="shared" si="52"/>
        <v>1</v>
      </c>
      <c r="R401" s="262">
        <f t="shared" si="52"/>
        <v>1</v>
      </c>
      <c r="S401" s="262">
        <f t="shared" si="52"/>
        <v>1</v>
      </c>
      <c r="T401" s="262">
        <f t="shared" si="52"/>
        <v>1</v>
      </c>
      <c r="U401" s="262">
        <f t="shared" si="52"/>
        <v>1</v>
      </c>
      <c r="V401" s="262">
        <f t="shared" si="55"/>
        <v>1</v>
      </c>
      <c r="W401" s="262">
        <f t="shared" si="51"/>
        <v>1</v>
      </c>
      <c r="X401" s="262">
        <f t="shared" si="51"/>
        <v>0</v>
      </c>
      <c r="Y401" s="262">
        <f t="shared" si="56"/>
        <v>1</v>
      </c>
      <c r="Z401" s="263" t="str">
        <f>ANATOMIE3!N401</f>
        <v>Juin</v>
      </c>
      <c r="AA401" s="263" t="str">
        <f>'PHYSIO-REP 3'!N401</f>
        <v>Juin</v>
      </c>
      <c r="AB401" s="263" t="str">
        <f>'ZOOTECHINE 3'!N401</f>
        <v>Juin</v>
      </c>
      <c r="AC401" s="263" t="str">
        <f>'PHARMACOLOGIE 3'!N401</f>
        <v>Juin</v>
      </c>
      <c r="AD401" s="263" t="str">
        <f>'MICROBIOLOGIE 3'!N401</f>
        <v>Juin</v>
      </c>
      <c r="AE401" s="263" t="str">
        <f>'PARASITOLOGIE 2'!N401</f>
        <v>Juin</v>
      </c>
      <c r="AF401" s="263" t="str">
        <f>'PHYSIO-PATH 3'!N401</f>
        <v>Juin</v>
      </c>
      <c r="AG401" s="263" t="str">
        <f>SEMIOLOGIE!N401</f>
        <v>Juin</v>
      </c>
      <c r="AH401" s="263" t="str">
        <f>'ANA-PATH 2'!N401</f>
        <v>Juin</v>
      </c>
      <c r="AI401" s="143"/>
    </row>
    <row r="402" spans="1:35">
      <c r="A402" s="160">
        <v>395</v>
      </c>
      <c r="B402" s="413" t="s">
        <v>489</v>
      </c>
      <c r="C402" s="413" t="s">
        <v>490</v>
      </c>
      <c r="D402" s="117">
        <f>ANATOMIE3!H402</f>
        <v>2.25</v>
      </c>
      <c r="E402" s="117">
        <f>'PHYSIO-REP 3'!H402</f>
        <v>8.25</v>
      </c>
      <c r="F402" s="117">
        <f>'ZOOTECHINE 3'!H402</f>
        <v>30.75</v>
      </c>
      <c r="G402" s="226">
        <f>'PHARMACOLOGIE 3'!H402</f>
        <v>0.5</v>
      </c>
      <c r="H402" s="226">
        <f>'MICROBIOLOGIE 3'!H402</f>
        <v>8</v>
      </c>
      <c r="I402" s="226">
        <f>'PARASITOLOGIE 2'!H402</f>
        <v>1.3333333333333333</v>
      </c>
      <c r="J402" s="226">
        <f>'PHYSIO-PATH 3'!H402</f>
        <v>2.5</v>
      </c>
      <c r="K402" s="226">
        <f>SEMIOLOGIE!H402</f>
        <v>42</v>
      </c>
      <c r="L402" s="117">
        <f>'ANA-PATH 2'!H402</f>
        <v>3.3333333333333335</v>
      </c>
      <c r="M402" s="124">
        <f t="shared" si="57"/>
        <v>98.916666666666671</v>
      </c>
      <c r="N402" s="117">
        <f t="shared" si="58"/>
        <v>3.956666666666667</v>
      </c>
      <c r="O402" s="184" t="str">
        <f t="shared" si="53"/>
        <v>Ajournee</v>
      </c>
      <c r="P402" s="184" t="str">
        <f t="shared" si="54"/>
        <v>juin</v>
      </c>
      <c r="Q402" s="262">
        <f t="shared" si="52"/>
        <v>1</v>
      </c>
      <c r="R402" s="262">
        <f t="shared" si="52"/>
        <v>1</v>
      </c>
      <c r="S402" s="262">
        <f t="shared" si="52"/>
        <v>0</v>
      </c>
      <c r="T402" s="262">
        <f t="shared" si="52"/>
        <v>1</v>
      </c>
      <c r="U402" s="262">
        <f t="shared" si="52"/>
        <v>1</v>
      </c>
      <c r="V402" s="262">
        <f t="shared" si="55"/>
        <v>1</v>
      </c>
      <c r="W402" s="262">
        <f t="shared" si="51"/>
        <v>1</v>
      </c>
      <c r="X402" s="262">
        <f t="shared" si="51"/>
        <v>0</v>
      </c>
      <c r="Y402" s="262">
        <f t="shared" si="56"/>
        <v>1</v>
      </c>
      <c r="Z402" s="263" t="str">
        <f>ANATOMIE3!N402</f>
        <v>Juin</v>
      </c>
      <c r="AA402" s="263" t="str">
        <f>'PHYSIO-REP 3'!N402</f>
        <v>Juin</v>
      </c>
      <c r="AB402" s="263" t="str">
        <f>'ZOOTECHINE 3'!N402</f>
        <v>Juin</v>
      </c>
      <c r="AC402" s="263" t="str">
        <f>'PHARMACOLOGIE 3'!N402</f>
        <v>Juin</v>
      </c>
      <c r="AD402" s="263" t="str">
        <f>'MICROBIOLOGIE 3'!N402</f>
        <v>Juin</v>
      </c>
      <c r="AE402" s="263" t="str">
        <f>'PARASITOLOGIE 2'!N402</f>
        <v>Juin</v>
      </c>
      <c r="AF402" s="263" t="str">
        <f>'PHYSIO-PATH 3'!N402</f>
        <v>Juin</v>
      </c>
      <c r="AG402" s="263" t="str">
        <f>SEMIOLOGIE!N402</f>
        <v>Juin</v>
      </c>
      <c r="AH402" s="263" t="str">
        <f>'ANA-PATH 2'!N402</f>
        <v>Juin</v>
      </c>
      <c r="AI402" s="143"/>
    </row>
    <row r="403" spans="1:35">
      <c r="A403" s="79">
        <v>396</v>
      </c>
      <c r="B403" s="419" t="s">
        <v>1015</v>
      </c>
      <c r="C403" s="419" t="s">
        <v>1016</v>
      </c>
      <c r="D403" s="117">
        <f>ANATOMIE3!H403</f>
        <v>15.5</v>
      </c>
      <c r="E403" s="117">
        <f>'PHYSIO-REP 3'!H403</f>
        <v>9</v>
      </c>
      <c r="F403" s="117">
        <f>'ZOOTECHINE 3'!H403</f>
        <v>8.5</v>
      </c>
      <c r="G403" s="226">
        <f>'PHARMACOLOGIE 3'!H403</f>
        <v>9</v>
      </c>
      <c r="H403" s="226">
        <f>'MICROBIOLOGIE 3'!H403</f>
        <v>6.75</v>
      </c>
      <c r="I403" s="226">
        <f>'PARASITOLOGIE 2'!H403</f>
        <v>8</v>
      </c>
      <c r="J403" s="226">
        <f>'PHYSIO-PATH 3'!H403</f>
        <v>1.5</v>
      </c>
      <c r="K403" s="226">
        <f>SEMIOLOGIE!H403</f>
        <v>14.75</v>
      </c>
      <c r="L403" s="117">
        <f>'ANA-PATH 2'!H403</f>
        <v>7.333333333333333</v>
      </c>
      <c r="M403" s="124">
        <f t="shared" si="57"/>
        <v>80.333333333333329</v>
      </c>
      <c r="N403" s="117">
        <f t="shared" si="58"/>
        <v>3.2133333333333329</v>
      </c>
      <c r="O403" s="184" t="str">
        <f t="shared" si="53"/>
        <v>Ajournee</v>
      </c>
      <c r="P403" s="184" t="str">
        <f t="shared" si="54"/>
        <v>juin</v>
      </c>
      <c r="Q403" s="262">
        <f t="shared" si="52"/>
        <v>0</v>
      </c>
      <c r="R403" s="262">
        <f t="shared" si="52"/>
        <v>1</v>
      </c>
      <c r="S403" s="262">
        <f t="shared" si="52"/>
        <v>1</v>
      </c>
      <c r="T403" s="262">
        <f t="shared" si="52"/>
        <v>1</v>
      </c>
      <c r="U403" s="262">
        <f t="shared" si="52"/>
        <v>1</v>
      </c>
      <c r="V403" s="262">
        <f t="shared" si="55"/>
        <v>1</v>
      </c>
      <c r="W403" s="262">
        <f t="shared" si="51"/>
        <v>1</v>
      </c>
      <c r="X403" s="262">
        <f t="shared" si="51"/>
        <v>1</v>
      </c>
      <c r="Y403" s="262">
        <f t="shared" si="56"/>
        <v>1</v>
      </c>
      <c r="Z403" s="263" t="str">
        <f>ANATOMIE3!N403</f>
        <v>Juin</v>
      </c>
      <c r="AA403" s="263" t="str">
        <f>'PHYSIO-REP 3'!N403</f>
        <v>Juin</v>
      </c>
      <c r="AB403" s="263" t="str">
        <f>'ZOOTECHINE 3'!N403</f>
        <v>Juin</v>
      </c>
      <c r="AC403" s="263" t="str">
        <f>'PHARMACOLOGIE 3'!N403</f>
        <v>Juin</v>
      </c>
      <c r="AD403" s="263" t="str">
        <f>'MICROBIOLOGIE 3'!N403</f>
        <v>Juin</v>
      </c>
      <c r="AE403" s="263" t="str">
        <f>'PARASITOLOGIE 2'!N403</f>
        <v>Juin</v>
      </c>
      <c r="AF403" s="263" t="str">
        <f>'PHYSIO-PATH 3'!N403</f>
        <v>Juin</v>
      </c>
      <c r="AG403" s="263" t="str">
        <f>SEMIOLOGIE!N403</f>
        <v>Juin</v>
      </c>
      <c r="AH403" s="263" t="str">
        <f>'ANA-PATH 2'!N403</f>
        <v>Juin</v>
      </c>
      <c r="AI403" s="143"/>
    </row>
    <row r="404" spans="1:35">
      <c r="A404" s="160">
        <v>397</v>
      </c>
      <c r="B404" s="413" t="s">
        <v>491</v>
      </c>
      <c r="C404" s="413" t="s">
        <v>1017</v>
      </c>
      <c r="D404" s="117">
        <f>ANATOMIE3!H404</f>
        <v>15</v>
      </c>
      <c r="E404" s="117">
        <f>'PHYSIO-REP 3'!H404</f>
        <v>10.5</v>
      </c>
      <c r="F404" s="117">
        <f>'ZOOTECHINE 3'!H404</f>
        <v>3.75</v>
      </c>
      <c r="G404" s="226">
        <f>'PHARMACOLOGIE 3'!H404</f>
        <v>7.75</v>
      </c>
      <c r="H404" s="226">
        <f>'MICROBIOLOGIE 3'!H404</f>
        <v>10.75</v>
      </c>
      <c r="I404" s="226">
        <f>'PARASITOLOGIE 2'!H404</f>
        <v>7.333333333333333</v>
      </c>
      <c r="J404" s="226">
        <f>'PHYSIO-PATH 3'!H404</f>
        <v>7</v>
      </c>
      <c r="K404" s="226">
        <f>SEMIOLOGIE!H404</f>
        <v>5.5</v>
      </c>
      <c r="L404" s="117">
        <f>'ANA-PATH 2'!H404</f>
        <v>6.333333333333333</v>
      </c>
      <c r="M404" s="124">
        <f t="shared" si="57"/>
        <v>73.916666666666671</v>
      </c>
      <c r="N404" s="117">
        <f t="shared" si="58"/>
        <v>2.956666666666667</v>
      </c>
      <c r="O404" s="184" t="str">
        <f t="shared" si="53"/>
        <v>Ajournee</v>
      </c>
      <c r="P404" s="184" t="str">
        <f t="shared" si="54"/>
        <v>juin</v>
      </c>
      <c r="Q404" s="262">
        <f t="shared" si="52"/>
        <v>0</v>
      </c>
      <c r="R404" s="262">
        <f t="shared" si="52"/>
        <v>1</v>
      </c>
      <c r="S404" s="262">
        <f t="shared" si="52"/>
        <v>1</v>
      </c>
      <c r="T404" s="262">
        <f t="shared" si="52"/>
        <v>1</v>
      </c>
      <c r="U404" s="262">
        <f t="shared" si="52"/>
        <v>1</v>
      </c>
      <c r="V404" s="262">
        <f t="shared" si="55"/>
        <v>1</v>
      </c>
      <c r="W404" s="262">
        <f t="shared" si="51"/>
        <v>1</v>
      </c>
      <c r="X404" s="262">
        <f t="shared" si="51"/>
        <v>1</v>
      </c>
      <c r="Y404" s="262">
        <f t="shared" si="56"/>
        <v>1</v>
      </c>
      <c r="Z404" s="263" t="str">
        <f>ANATOMIE3!N404</f>
        <v>Juin</v>
      </c>
      <c r="AA404" s="263" t="str">
        <f>'PHYSIO-REP 3'!N404</f>
        <v>Juin</v>
      </c>
      <c r="AB404" s="263" t="str">
        <f>'ZOOTECHINE 3'!N404</f>
        <v>Juin</v>
      </c>
      <c r="AC404" s="263" t="str">
        <f>'PHARMACOLOGIE 3'!N404</f>
        <v>Juin</v>
      </c>
      <c r="AD404" s="263" t="str">
        <f>'MICROBIOLOGIE 3'!N404</f>
        <v>Juin</v>
      </c>
      <c r="AE404" s="263" t="str">
        <f>'PARASITOLOGIE 2'!N404</f>
        <v>Juin</v>
      </c>
      <c r="AF404" s="263" t="str">
        <f>'PHYSIO-PATH 3'!N404</f>
        <v>Juin</v>
      </c>
      <c r="AG404" s="263" t="str">
        <f>SEMIOLOGIE!N404</f>
        <v>Juin</v>
      </c>
      <c r="AH404" s="263" t="str">
        <f>'ANA-PATH 2'!N404</f>
        <v>Juin</v>
      </c>
      <c r="AI404" s="143"/>
    </row>
    <row r="405" spans="1:35">
      <c r="A405" s="79">
        <v>398</v>
      </c>
      <c r="B405" s="413" t="s">
        <v>491</v>
      </c>
      <c r="C405" s="413" t="s">
        <v>233</v>
      </c>
      <c r="D405" s="117">
        <f>ANATOMIE3!H405</f>
        <v>10.75</v>
      </c>
      <c r="E405" s="117">
        <f>'PHYSIO-REP 3'!H405</f>
        <v>8.25</v>
      </c>
      <c r="F405" s="117">
        <f>'ZOOTECHINE 3'!H405</f>
        <v>9.5</v>
      </c>
      <c r="G405" s="226">
        <f>'PHARMACOLOGIE 3'!H405</f>
        <v>4.5</v>
      </c>
      <c r="H405" s="226">
        <f>'MICROBIOLOGIE 3'!H405</f>
        <v>10.75</v>
      </c>
      <c r="I405" s="226">
        <f>'PARASITOLOGIE 2'!H405</f>
        <v>5.333333333333333</v>
      </c>
      <c r="J405" s="226">
        <f>'PHYSIO-PATH 3'!H405</f>
        <v>6</v>
      </c>
      <c r="K405" s="226">
        <f>SEMIOLOGIE!H405</f>
        <v>10</v>
      </c>
      <c r="L405" s="117">
        <f>'ANA-PATH 2'!H405</f>
        <v>6.333333333333333</v>
      </c>
      <c r="M405" s="124">
        <f t="shared" si="57"/>
        <v>71.416666666666671</v>
      </c>
      <c r="N405" s="117">
        <f t="shared" si="58"/>
        <v>2.8566666666666669</v>
      </c>
      <c r="O405" s="184" t="str">
        <f t="shared" si="53"/>
        <v>Ajournee</v>
      </c>
      <c r="P405" s="184" t="str">
        <f t="shared" si="54"/>
        <v>juin</v>
      </c>
      <c r="Q405" s="262">
        <f t="shared" si="52"/>
        <v>1</v>
      </c>
      <c r="R405" s="262">
        <f t="shared" si="52"/>
        <v>1</v>
      </c>
      <c r="S405" s="262">
        <f t="shared" si="52"/>
        <v>1</v>
      </c>
      <c r="T405" s="262">
        <f t="shared" si="52"/>
        <v>1</v>
      </c>
      <c r="U405" s="262">
        <f t="shared" si="52"/>
        <v>1</v>
      </c>
      <c r="V405" s="262">
        <f t="shared" si="55"/>
        <v>1</v>
      </c>
      <c r="W405" s="262">
        <f t="shared" si="51"/>
        <v>1</v>
      </c>
      <c r="X405" s="262">
        <f t="shared" si="51"/>
        <v>1</v>
      </c>
      <c r="Y405" s="262">
        <f t="shared" si="56"/>
        <v>1</v>
      </c>
      <c r="Z405" s="263" t="str">
        <f>ANATOMIE3!N405</f>
        <v>Juin</v>
      </c>
      <c r="AA405" s="263" t="str">
        <f>'PHYSIO-REP 3'!N405</f>
        <v>Juin</v>
      </c>
      <c r="AB405" s="263" t="str">
        <f>'ZOOTECHINE 3'!N405</f>
        <v>Juin</v>
      </c>
      <c r="AC405" s="263" t="str">
        <f>'PHARMACOLOGIE 3'!N405</f>
        <v>Juin</v>
      </c>
      <c r="AD405" s="263" t="str">
        <f>'MICROBIOLOGIE 3'!N405</f>
        <v>Juin</v>
      </c>
      <c r="AE405" s="263" t="str">
        <f>'PARASITOLOGIE 2'!N405</f>
        <v>Juin</v>
      </c>
      <c r="AF405" s="263" t="str">
        <f>'PHYSIO-PATH 3'!N405</f>
        <v>Juin</v>
      </c>
      <c r="AG405" s="263" t="str">
        <f>SEMIOLOGIE!N405</f>
        <v>Juin</v>
      </c>
      <c r="AH405" s="263" t="str">
        <f>'ANA-PATH 2'!N405</f>
        <v>Juin</v>
      </c>
      <c r="AI405" s="143"/>
    </row>
    <row r="406" spans="1:35">
      <c r="A406" s="160">
        <v>399</v>
      </c>
      <c r="B406" s="413" t="s">
        <v>492</v>
      </c>
      <c r="C406" s="413" t="s">
        <v>1018</v>
      </c>
      <c r="D406" s="117">
        <f>ANATOMIE3!H406</f>
        <v>13.5</v>
      </c>
      <c r="E406" s="117">
        <f>'PHYSIO-REP 3'!H406</f>
        <v>12.5</v>
      </c>
      <c r="F406" s="117">
        <f>'ZOOTECHINE 3'!H406</f>
        <v>10</v>
      </c>
      <c r="G406" s="226">
        <f>'PHARMACOLOGIE 3'!H406</f>
        <v>7.5</v>
      </c>
      <c r="H406" s="226">
        <f>'MICROBIOLOGIE 3'!H406</f>
        <v>13.75</v>
      </c>
      <c r="I406" s="226">
        <f>'PARASITOLOGIE 2'!H406</f>
        <v>4</v>
      </c>
      <c r="J406" s="226">
        <f>'PHYSIO-PATH 3'!H406</f>
        <v>3</v>
      </c>
      <c r="K406" s="226">
        <f>SEMIOLOGIE!H406</f>
        <v>16</v>
      </c>
      <c r="L406" s="117">
        <f>'ANA-PATH 2'!H406</f>
        <v>10</v>
      </c>
      <c r="M406" s="124">
        <f t="shared" si="57"/>
        <v>90.25</v>
      </c>
      <c r="N406" s="117">
        <f t="shared" si="58"/>
        <v>3.61</v>
      </c>
      <c r="O406" s="184" t="str">
        <f t="shared" si="53"/>
        <v>Ajournee</v>
      </c>
      <c r="P406" s="184" t="str">
        <f t="shared" si="54"/>
        <v>juin</v>
      </c>
      <c r="Q406" s="262">
        <f t="shared" si="52"/>
        <v>1</v>
      </c>
      <c r="R406" s="262">
        <f t="shared" si="52"/>
        <v>1</v>
      </c>
      <c r="S406" s="262">
        <f t="shared" si="52"/>
        <v>1</v>
      </c>
      <c r="T406" s="262">
        <f t="shared" si="52"/>
        <v>1</v>
      </c>
      <c r="U406" s="262">
        <f t="shared" si="52"/>
        <v>1</v>
      </c>
      <c r="V406" s="262">
        <f t="shared" si="55"/>
        <v>1</v>
      </c>
      <c r="W406" s="262">
        <f t="shared" si="51"/>
        <v>1</v>
      </c>
      <c r="X406" s="262">
        <f t="shared" si="51"/>
        <v>0</v>
      </c>
      <c r="Y406" s="262">
        <f t="shared" si="56"/>
        <v>0</v>
      </c>
      <c r="Z406" s="263" t="str">
        <f>ANATOMIE3!N406</f>
        <v>Juin</v>
      </c>
      <c r="AA406" s="263" t="str">
        <f>'PHYSIO-REP 3'!N406</f>
        <v>Juin</v>
      </c>
      <c r="AB406" s="263" t="str">
        <f>'ZOOTECHINE 3'!N406</f>
        <v>Juin</v>
      </c>
      <c r="AC406" s="263" t="str">
        <f>'PHARMACOLOGIE 3'!N406</f>
        <v>Juin</v>
      </c>
      <c r="AD406" s="263" t="str">
        <f>'MICROBIOLOGIE 3'!N406</f>
        <v>Juin</v>
      </c>
      <c r="AE406" s="263" t="str">
        <f>'PARASITOLOGIE 2'!N406</f>
        <v>Juin</v>
      </c>
      <c r="AF406" s="263" t="str">
        <f>'PHYSIO-PATH 3'!N406</f>
        <v>Juin</v>
      </c>
      <c r="AG406" s="263" t="str">
        <f>SEMIOLOGIE!N406</f>
        <v>Juin</v>
      </c>
      <c r="AH406" s="263" t="str">
        <f>'ANA-PATH 2'!N406</f>
        <v>Juin</v>
      </c>
      <c r="AI406" s="143"/>
    </row>
    <row r="407" spans="1:35">
      <c r="A407" s="79">
        <v>400</v>
      </c>
      <c r="B407" s="413" t="s">
        <v>493</v>
      </c>
      <c r="C407" s="413" t="s">
        <v>83</v>
      </c>
      <c r="D407" s="117">
        <f>ANATOMIE3!H407</f>
        <v>8</v>
      </c>
      <c r="E407" s="117">
        <f>'PHYSIO-REP 3'!H407</f>
        <v>5.25</v>
      </c>
      <c r="F407" s="117">
        <f>'ZOOTECHINE 3'!H407</f>
        <v>5</v>
      </c>
      <c r="G407" s="226">
        <f>'PHARMACOLOGIE 3'!H407</f>
        <v>5</v>
      </c>
      <c r="H407" s="226">
        <f>'MICROBIOLOGIE 3'!H407</f>
        <v>6.25</v>
      </c>
      <c r="I407" s="226">
        <f>'PARASITOLOGIE 2'!H407</f>
        <v>2.6666666666666665</v>
      </c>
      <c r="J407" s="226">
        <f>'PHYSIO-PATH 3'!H407</f>
        <v>2.5</v>
      </c>
      <c r="K407" s="226">
        <f>SEMIOLOGIE!H407</f>
        <v>7.25</v>
      </c>
      <c r="L407" s="117">
        <f>'ANA-PATH 2'!H407</f>
        <v>3.3333333333333335</v>
      </c>
      <c r="M407" s="124">
        <f t="shared" si="57"/>
        <v>45.25</v>
      </c>
      <c r="N407" s="117">
        <f t="shared" si="58"/>
        <v>1.81</v>
      </c>
      <c r="O407" s="184" t="str">
        <f t="shared" si="53"/>
        <v>Ajournee</v>
      </c>
      <c r="P407" s="184" t="str">
        <f t="shared" si="54"/>
        <v>juin</v>
      </c>
      <c r="Q407" s="262">
        <f t="shared" si="52"/>
        <v>1</v>
      </c>
      <c r="R407" s="262">
        <f t="shared" si="52"/>
        <v>1</v>
      </c>
      <c r="S407" s="262">
        <f t="shared" si="52"/>
        <v>1</v>
      </c>
      <c r="T407" s="262">
        <f t="shared" si="52"/>
        <v>1</v>
      </c>
      <c r="U407" s="262">
        <f t="shared" si="52"/>
        <v>1</v>
      </c>
      <c r="V407" s="262">
        <f t="shared" si="55"/>
        <v>1</v>
      </c>
      <c r="W407" s="262">
        <f t="shared" si="51"/>
        <v>1</v>
      </c>
      <c r="X407" s="262">
        <f t="shared" si="51"/>
        <v>1</v>
      </c>
      <c r="Y407" s="262">
        <f t="shared" si="56"/>
        <v>1</v>
      </c>
      <c r="Z407" s="263" t="str">
        <f>ANATOMIE3!N407</f>
        <v>Juin</v>
      </c>
      <c r="AA407" s="263" t="str">
        <f>'PHYSIO-REP 3'!N407</f>
        <v>Juin</v>
      </c>
      <c r="AB407" s="263" t="str">
        <f>'ZOOTECHINE 3'!N407</f>
        <v>Juin</v>
      </c>
      <c r="AC407" s="263" t="str">
        <f>'PHARMACOLOGIE 3'!N407</f>
        <v>Juin</v>
      </c>
      <c r="AD407" s="263" t="str">
        <f>'MICROBIOLOGIE 3'!N407</f>
        <v>Juin</v>
      </c>
      <c r="AE407" s="263" t="str">
        <f>'PARASITOLOGIE 2'!N407</f>
        <v>Juin</v>
      </c>
      <c r="AF407" s="263" t="str">
        <f>'PHYSIO-PATH 3'!N407</f>
        <v>Juin</v>
      </c>
      <c r="AG407" s="263" t="str">
        <f>SEMIOLOGIE!N407</f>
        <v>Juin</v>
      </c>
      <c r="AH407" s="263" t="str">
        <f>'ANA-PATH 2'!N407</f>
        <v>Juin</v>
      </c>
      <c r="AI407" s="143"/>
    </row>
    <row r="408" spans="1:35">
      <c r="A408" s="160">
        <v>401</v>
      </c>
      <c r="B408" s="413" t="s">
        <v>494</v>
      </c>
      <c r="C408" s="413" t="s">
        <v>1019</v>
      </c>
      <c r="D408" s="117">
        <f>ANATOMIE3!H408</f>
        <v>15</v>
      </c>
      <c r="E408" s="117">
        <f>'PHYSIO-REP 3'!H408</f>
        <v>14.25</v>
      </c>
      <c r="F408" s="117">
        <f>'ZOOTECHINE 3'!H408</f>
        <v>12.5</v>
      </c>
      <c r="G408" s="226">
        <f>'PHARMACOLOGIE 3'!H408</f>
        <v>10</v>
      </c>
      <c r="H408" s="226">
        <f>'MICROBIOLOGIE 3'!H408</f>
        <v>11</v>
      </c>
      <c r="I408" s="226">
        <f>'PARASITOLOGIE 2'!H408</f>
        <v>10</v>
      </c>
      <c r="J408" s="226">
        <f>'PHYSIO-PATH 3'!H408</f>
        <v>8.5</v>
      </c>
      <c r="K408" s="226">
        <f>SEMIOLOGIE!H408</f>
        <v>9</v>
      </c>
      <c r="L408" s="117">
        <f>'ANA-PATH 2'!H408</f>
        <v>7</v>
      </c>
      <c r="M408" s="124">
        <f t="shared" si="57"/>
        <v>97.25</v>
      </c>
      <c r="N408" s="117">
        <f t="shared" si="58"/>
        <v>3.89</v>
      </c>
      <c r="O408" s="184" t="str">
        <f t="shared" si="53"/>
        <v>Ajournee</v>
      </c>
      <c r="P408" s="184" t="str">
        <f t="shared" si="54"/>
        <v>juin</v>
      </c>
      <c r="Q408" s="262">
        <f t="shared" si="52"/>
        <v>0</v>
      </c>
      <c r="R408" s="262">
        <f t="shared" si="52"/>
        <v>1</v>
      </c>
      <c r="S408" s="262">
        <f t="shared" si="52"/>
        <v>1</v>
      </c>
      <c r="T408" s="262">
        <f t="shared" si="52"/>
        <v>1</v>
      </c>
      <c r="U408" s="262">
        <f t="shared" si="52"/>
        <v>1</v>
      </c>
      <c r="V408" s="262">
        <f t="shared" si="55"/>
        <v>0</v>
      </c>
      <c r="W408" s="262">
        <f t="shared" si="51"/>
        <v>1</v>
      </c>
      <c r="X408" s="262">
        <f t="shared" si="51"/>
        <v>1</v>
      </c>
      <c r="Y408" s="262">
        <f t="shared" si="56"/>
        <v>1</v>
      </c>
      <c r="Z408" s="263" t="str">
        <f>ANATOMIE3!N408</f>
        <v>Juin</v>
      </c>
      <c r="AA408" s="263" t="str">
        <f>'PHYSIO-REP 3'!N408</f>
        <v>Juin</v>
      </c>
      <c r="AB408" s="263" t="str">
        <f>'ZOOTECHINE 3'!N408</f>
        <v>Juin</v>
      </c>
      <c r="AC408" s="263" t="str">
        <f>'PHARMACOLOGIE 3'!N408</f>
        <v>Juin</v>
      </c>
      <c r="AD408" s="263" t="str">
        <f>'MICROBIOLOGIE 3'!N408</f>
        <v>Juin</v>
      </c>
      <c r="AE408" s="263" t="str">
        <f>'PARASITOLOGIE 2'!N408</f>
        <v>Juin</v>
      </c>
      <c r="AF408" s="263" t="str">
        <f>'PHYSIO-PATH 3'!N408</f>
        <v>Juin</v>
      </c>
      <c r="AG408" s="263" t="str">
        <f>SEMIOLOGIE!N408</f>
        <v>Juin</v>
      </c>
      <c r="AH408" s="263" t="str">
        <f>'ANA-PATH 2'!N408</f>
        <v>Juin</v>
      </c>
      <c r="AI408" s="143"/>
    </row>
    <row r="409" spans="1:35">
      <c r="A409" s="79">
        <v>402</v>
      </c>
      <c r="B409" s="419" t="s">
        <v>1020</v>
      </c>
      <c r="C409" s="419" t="s">
        <v>495</v>
      </c>
      <c r="D409" s="117">
        <f>ANATOMIE3!H409</f>
        <v>1.75</v>
      </c>
      <c r="E409" s="117">
        <f>'PHYSIO-REP 3'!H409</f>
        <v>5.25</v>
      </c>
      <c r="F409" s="117">
        <f>'ZOOTECHINE 3'!H409</f>
        <v>4.75</v>
      </c>
      <c r="G409" s="226">
        <f>'PHARMACOLOGIE 3'!H409</f>
        <v>3.25</v>
      </c>
      <c r="H409" s="226">
        <f>'MICROBIOLOGIE 3'!H409</f>
        <v>7.25</v>
      </c>
      <c r="I409" s="226">
        <f>'PARASITOLOGIE 2'!H409</f>
        <v>5.333333333333333</v>
      </c>
      <c r="J409" s="226">
        <f>'PHYSIO-PATH 3'!H409</f>
        <v>2.5</v>
      </c>
      <c r="K409" s="226">
        <f>SEMIOLOGIE!H409</f>
        <v>6.75</v>
      </c>
      <c r="L409" s="117">
        <f>'ANA-PATH 2'!H409</f>
        <v>5</v>
      </c>
      <c r="M409" s="124">
        <f t="shared" si="57"/>
        <v>41.833333333333329</v>
      </c>
      <c r="N409" s="117">
        <f t="shared" si="58"/>
        <v>1.6733333333333331</v>
      </c>
      <c r="O409" s="184" t="str">
        <f t="shared" si="53"/>
        <v>Ajournee</v>
      </c>
      <c r="P409" s="184" t="str">
        <f t="shared" si="54"/>
        <v>juin</v>
      </c>
      <c r="Q409" s="262">
        <f t="shared" si="52"/>
        <v>1</v>
      </c>
      <c r="R409" s="262">
        <f t="shared" si="52"/>
        <v>1</v>
      </c>
      <c r="S409" s="262">
        <f t="shared" si="52"/>
        <v>1</v>
      </c>
      <c r="T409" s="262">
        <f t="shared" si="52"/>
        <v>1</v>
      </c>
      <c r="U409" s="262">
        <f t="shared" si="52"/>
        <v>1</v>
      </c>
      <c r="V409" s="262">
        <f t="shared" si="55"/>
        <v>1</v>
      </c>
      <c r="W409" s="262">
        <f t="shared" si="51"/>
        <v>1</v>
      </c>
      <c r="X409" s="262">
        <f t="shared" si="51"/>
        <v>1</v>
      </c>
      <c r="Y409" s="262">
        <f t="shared" si="56"/>
        <v>1</v>
      </c>
      <c r="Z409" s="263" t="str">
        <f>ANATOMIE3!N409</f>
        <v>Juin</v>
      </c>
      <c r="AA409" s="263" t="str">
        <f>'PHYSIO-REP 3'!N409</f>
        <v>Juin</v>
      </c>
      <c r="AB409" s="263" t="str">
        <f>'ZOOTECHINE 3'!N409</f>
        <v>Juin</v>
      </c>
      <c r="AC409" s="263" t="str">
        <f>'PHARMACOLOGIE 3'!N409</f>
        <v>Juin</v>
      </c>
      <c r="AD409" s="263" t="str">
        <f>'MICROBIOLOGIE 3'!N409</f>
        <v>Juin</v>
      </c>
      <c r="AE409" s="263" t="str">
        <f>'PARASITOLOGIE 2'!N409</f>
        <v>Juin</v>
      </c>
      <c r="AF409" s="263" t="str">
        <f>'PHYSIO-PATH 3'!N409</f>
        <v>Juin</v>
      </c>
      <c r="AG409" s="263" t="str">
        <f>SEMIOLOGIE!N409</f>
        <v>Juin</v>
      </c>
      <c r="AH409" s="263" t="str">
        <f>'ANA-PATH 2'!N409</f>
        <v>Juin</v>
      </c>
      <c r="AI409" s="143"/>
    </row>
    <row r="410" spans="1:35">
      <c r="A410" s="160">
        <v>403</v>
      </c>
      <c r="B410" s="413" t="s">
        <v>496</v>
      </c>
      <c r="C410" s="413" t="s">
        <v>1021</v>
      </c>
      <c r="D410" s="117">
        <f>ANATOMIE3!H410</f>
        <v>14.5</v>
      </c>
      <c r="E410" s="117">
        <f>'PHYSIO-REP 3'!H410</f>
        <v>10.5</v>
      </c>
      <c r="F410" s="117">
        <f>'ZOOTECHINE 3'!H410</f>
        <v>13</v>
      </c>
      <c r="G410" s="226">
        <f>'PHARMACOLOGIE 3'!H410</f>
        <v>10</v>
      </c>
      <c r="H410" s="226">
        <f>'MICROBIOLOGIE 3'!H410</f>
        <v>7.75</v>
      </c>
      <c r="I410" s="226">
        <f>'PARASITOLOGIE 2'!H410</f>
        <v>6</v>
      </c>
      <c r="J410" s="226">
        <f>'PHYSIO-PATH 3'!H410</f>
        <v>2.5</v>
      </c>
      <c r="K410" s="226">
        <f>SEMIOLOGIE!H410</f>
        <v>13</v>
      </c>
      <c r="L410" s="117">
        <f>'ANA-PATH 2'!H410</f>
        <v>5.666666666666667</v>
      </c>
      <c r="M410" s="124">
        <f t="shared" si="57"/>
        <v>82.916666666666671</v>
      </c>
      <c r="N410" s="117">
        <f t="shared" si="58"/>
        <v>3.3166666666666669</v>
      </c>
      <c r="O410" s="184" t="str">
        <f t="shared" si="53"/>
        <v>Ajournee</v>
      </c>
      <c r="P410" s="184" t="str">
        <f t="shared" si="54"/>
        <v>juin</v>
      </c>
      <c r="Q410" s="262">
        <f t="shared" si="52"/>
        <v>1</v>
      </c>
      <c r="R410" s="262">
        <f t="shared" si="52"/>
        <v>1</v>
      </c>
      <c r="S410" s="262">
        <f t="shared" si="52"/>
        <v>1</v>
      </c>
      <c r="T410" s="262">
        <f t="shared" si="52"/>
        <v>1</v>
      </c>
      <c r="U410" s="262">
        <f t="shared" si="52"/>
        <v>1</v>
      </c>
      <c r="V410" s="262">
        <f t="shared" si="55"/>
        <v>1</v>
      </c>
      <c r="W410" s="262">
        <f t="shared" si="51"/>
        <v>1</v>
      </c>
      <c r="X410" s="262">
        <f t="shared" si="51"/>
        <v>1</v>
      </c>
      <c r="Y410" s="262">
        <f t="shared" si="56"/>
        <v>1</v>
      </c>
      <c r="Z410" s="263" t="str">
        <f>ANATOMIE3!N410</f>
        <v>Juin</v>
      </c>
      <c r="AA410" s="263" t="str">
        <f>'PHYSIO-REP 3'!N410</f>
        <v>Juin</v>
      </c>
      <c r="AB410" s="263" t="str">
        <f>'ZOOTECHINE 3'!N410</f>
        <v>Juin</v>
      </c>
      <c r="AC410" s="263" t="str">
        <f>'PHARMACOLOGIE 3'!N410</f>
        <v>Juin</v>
      </c>
      <c r="AD410" s="263" t="str">
        <f>'MICROBIOLOGIE 3'!N410</f>
        <v>Juin</v>
      </c>
      <c r="AE410" s="263" t="str">
        <f>'PARASITOLOGIE 2'!N410</f>
        <v>Juin</v>
      </c>
      <c r="AF410" s="263" t="str">
        <f>'PHYSIO-PATH 3'!N410</f>
        <v>Juin</v>
      </c>
      <c r="AG410" s="263" t="str">
        <f>SEMIOLOGIE!N410</f>
        <v>Juin</v>
      </c>
      <c r="AH410" s="263" t="str">
        <f>'ANA-PATH 2'!N410</f>
        <v>Juin</v>
      </c>
      <c r="AI410" s="143"/>
    </row>
    <row r="411" spans="1:35">
      <c r="A411" s="79">
        <v>404</v>
      </c>
      <c r="B411" s="413" t="s">
        <v>497</v>
      </c>
      <c r="C411" s="413" t="s">
        <v>1022</v>
      </c>
      <c r="D411" s="117">
        <f>ANATOMIE3!H411</f>
        <v>10</v>
      </c>
      <c r="E411" s="117">
        <f>'PHYSIO-REP 3'!H411</f>
        <v>11.25</v>
      </c>
      <c r="F411" s="117">
        <f>'ZOOTECHINE 3'!H411</f>
        <v>8.5</v>
      </c>
      <c r="G411" s="226">
        <f>'PHARMACOLOGIE 3'!H411</f>
        <v>12</v>
      </c>
      <c r="H411" s="226">
        <f>'MICROBIOLOGIE 3'!H411</f>
        <v>9</v>
      </c>
      <c r="I411" s="226">
        <f>'PARASITOLOGIE 2'!H411</f>
        <v>2</v>
      </c>
      <c r="J411" s="226">
        <f>'PHYSIO-PATH 3'!H411</f>
        <v>3.5</v>
      </c>
      <c r="K411" s="226">
        <f>SEMIOLOGIE!H411</f>
        <v>15.25</v>
      </c>
      <c r="L411" s="117">
        <f>'ANA-PATH 2'!H411</f>
        <v>7.666666666666667</v>
      </c>
      <c r="M411" s="124">
        <f t="shared" si="57"/>
        <v>79.166666666666671</v>
      </c>
      <c r="N411" s="117">
        <f t="shared" si="58"/>
        <v>3.166666666666667</v>
      </c>
      <c r="O411" s="184" t="str">
        <f t="shared" si="53"/>
        <v>Ajournee</v>
      </c>
      <c r="P411" s="184" t="str">
        <f t="shared" si="54"/>
        <v>juin</v>
      </c>
      <c r="Q411" s="262">
        <f t="shared" si="52"/>
        <v>1</v>
      </c>
      <c r="R411" s="262">
        <f t="shared" si="52"/>
        <v>1</v>
      </c>
      <c r="S411" s="262">
        <f t="shared" si="52"/>
        <v>1</v>
      </c>
      <c r="T411" s="262">
        <f t="shared" si="52"/>
        <v>1</v>
      </c>
      <c r="U411" s="262">
        <f t="shared" si="52"/>
        <v>1</v>
      </c>
      <c r="V411" s="262">
        <f t="shared" si="55"/>
        <v>1</v>
      </c>
      <c r="W411" s="262">
        <f t="shared" si="51"/>
        <v>1</v>
      </c>
      <c r="X411" s="262">
        <f t="shared" si="51"/>
        <v>0</v>
      </c>
      <c r="Y411" s="262">
        <f t="shared" si="56"/>
        <v>1</v>
      </c>
      <c r="Z411" s="263" t="str">
        <f>ANATOMIE3!N411</f>
        <v>Juin</v>
      </c>
      <c r="AA411" s="263" t="str">
        <f>'PHYSIO-REP 3'!N411</f>
        <v>Juin</v>
      </c>
      <c r="AB411" s="263" t="str">
        <f>'ZOOTECHINE 3'!N411</f>
        <v>Juin</v>
      </c>
      <c r="AC411" s="263" t="str">
        <f>'PHARMACOLOGIE 3'!N411</f>
        <v>Juin</v>
      </c>
      <c r="AD411" s="263" t="str">
        <f>'MICROBIOLOGIE 3'!N411</f>
        <v>Juin</v>
      </c>
      <c r="AE411" s="263" t="str">
        <f>'PARASITOLOGIE 2'!N411</f>
        <v>Juin</v>
      </c>
      <c r="AF411" s="263" t="str">
        <f>'PHYSIO-PATH 3'!N411</f>
        <v>Juin</v>
      </c>
      <c r="AG411" s="263" t="str">
        <f>SEMIOLOGIE!N411</f>
        <v>Juin</v>
      </c>
      <c r="AH411" s="263" t="str">
        <f>'ANA-PATH 2'!N411</f>
        <v>Juin</v>
      </c>
      <c r="AI411" s="143"/>
    </row>
    <row r="412" spans="1:35">
      <c r="A412" s="160">
        <v>405</v>
      </c>
      <c r="B412" s="419" t="s">
        <v>1023</v>
      </c>
      <c r="C412" s="419" t="s">
        <v>1024</v>
      </c>
      <c r="D412" s="117">
        <f>ANATOMIE3!H412</f>
        <v>6.5</v>
      </c>
      <c r="E412" s="117">
        <f>'PHYSIO-REP 3'!H412</f>
        <v>8.25</v>
      </c>
      <c r="F412" s="117">
        <f>'ZOOTECHINE 3'!H412</f>
        <v>7.5</v>
      </c>
      <c r="G412" s="226">
        <f>'PHARMACOLOGIE 3'!H412</f>
        <v>8</v>
      </c>
      <c r="H412" s="226">
        <f>'MICROBIOLOGIE 3'!H412</f>
        <v>8.25</v>
      </c>
      <c r="I412" s="226">
        <f>'PARASITOLOGIE 2'!H412</f>
        <v>3.3333333333333335</v>
      </c>
      <c r="J412" s="226">
        <f>'PHYSIO-PATH 3'!H412</f>
        <v>1.5</v>
      </c>
      <c r="K412" s="226">
        <f>SEMIOLOGIE!H412</f>
        <v>7.75</v>
      </c>
      <c r="L412" s="117">
        <f>'ANA-PATH 2'!H412</f>
        <v>2.6666666666666665</v>
      </c>
      <c r="M412" s="124">
        <f t="shared" si="57"/>
        <v>53.75</v>
      </c>
      <c r="N412" s="117">
        <f t="shared" si="58"/>
        <v>2.15</v>
      </c>
      <c r="O412" s="184" t="str">
        <f t="shared" si="53"/>
        <v>Ajournee</v>
      </c>
      <c r="P412" s="184" t="str">
        <f t="shared" si="54"/>
        <v>juin</v>
      </c>
      <c r="Q412" s="262">
        <f t="shared" si="52"/>
        <v>1</v>
      </c>
      <c r="R412" s="262">
        <f t="shared" si="52"/>
        <v>1</v>
      </c>
      <c r="S412" s="262">
        <f t="shared" si="52"/>
        <v>1</v>
      </c>
      <c r="T412" s="262">
        <f t="shared" si="52"/>
        <v>1</v>
      </c>
      <c r="U412" s="262">
        <f t="shared" si="52"/>
        <v>1</v>
      </c>
      <c r="V412" s="262">
        <f t="shared" si="55"/>
        <v>1</v>
      </c>
      <c r="W412" s="262">
        <f t="shared" si="51"/>
        <v>1</v>
      </c>
      <c r="X412" s="262">
        <f t="shared" si="51"/>
        <v>1</v>
      </c>
      <c r="Y412" s="262">
        <f t="shared" si="56"/>
        <v>1</v>
      </c>
      <c r="Z412" s="263" t="str">
        <f>ANATOMIE3!N412</f>
        <v>Juin</v>
      </c>
      <c r="AA412" s="263" t="str">
        <f>'PHYSIO-REP 3'!N412</f>
        <v>Juin</v>
      </c>
      <c r="AB412" s="263" t="str">
        <f>'ZOOTECHINE 3'!N412</f>
        <v>Juin</v>
      </c>
      <c r="AC412" s="263" t="str">
        <f>'PHARMACOLOGIE 3'!N412</f>
        <v>Juin</v>
      </c>
      <c r="AD412" s="263" t="str">
        <f>'MICROBIOLOGIE 3'!N412</f>
        <v>Juin</v>
      </c>
      <c r="AE412" s="263" t="str">
        <f>'PARASITOLOGIE 2'!N412</f>
        <v>Juin</v>
      </c>
      <c r="AF412" s="263" t="str">
        <f>'PHYSIO-PATH 3'!N412</f>
        <v>Juin</v>
      </c>
      <c r="AG412" s="263" t="str">
        <f>SEMIOLOGIE!N412</f>
        <v>Juin</v>
      </c>
      <c r="AH412" s="263" t="str">
        <f>'ANA-PATH 2'!N412</f>
        <v>Juin</v>
      </c>
      <c r="AI412" s="143"/>
    </row>
    <row r="413" spans="1:35">
      <c r="A413" s="79">
        <v>406</v>
      </c>
      <c r="B413" s="434" t="s">
        <v>498</v>
      </c>
      <c r="C413" s="434" t="s">
        <v>1025</v>
      </c>
      <c r="D413" s="117">
        <f>ANATOMIE3!H413</f>
        <v>15.75</v>
      </c>
      <c r="E413" s="117">
        <f>'PHYSIO-REP 3'!H413</f>
        <v>9.75</v>
      </c>
      <c r="F413" s="117">
        <f>'ZOOTECHINE 3'!H413</f>
        <v>11</v>
      </c>
      <c r="G413" s="226">
        <f>'PHARMACOLOGIE 3'!H413</f>
        <v>10.25</v>
      </c>
      <c r="H413" s="226">
        <f>'MICROBIOLOGIE 3'!H413</f>
        <v>9.25</v>
      </c>
      <c r="I413" s="226">
        <f>'PARASITOLOGIE 2'!H413</f>
        <v>4.666666666666667</v>
      </c>
      <c r="J413" s="226">
        <f>'PHYSIO-PATH 3'!H413</f>
        <v>11</v>
      </c>
      <c r="K413" s="226">
        <f>SEMIOLOGIE!H413</f>
        <v>11.75</v>
      </c>
      <c r="L413" s="117">
        <f>'ANA-PATH 2'!H413</f>
        <v>8</v>
      </c>
      <c r="M413" s="124">
        <f t="shared" si="57"/>
        <v>91.416666666666657</v>
      </c>
      <c r="N413" s="117">
        <f t="shared" si="58"/>
        <v>3.6566666666666663</v>
      </c>
      <c r="O413" s="184" t="str">
        <f t="shared" si="53"/>
        <v>Ajournee</v>
      </c>
      <c r="P413" s="184" t="str">
        <f t="shared" si="54"/>
        <v>juin</v>
      </c>
      <c r="Q413" s="262">
        <f t="shared" si="52"/>
        <v>0</v>
      </c>
      <c r="R413" s="262">
        <f t="shared" si="52"/>
        <v>1</v>
      </c>
      <c r="S413" s="262">
        <f t="shared" si="52"/>
        <v>1</v>
      </c>
      <c r="T413" s="262">
        <f t="shared" si="52"/>
        <v>1</v>
      </c>
      <c r="U413" s="262">
        <f t="shared" si="52"/>
        <v>1</v>
      </c>
      <c r="V413" s="262">
        <f t="shared" si="55"/>
        <v>1</v>
      </c>
      <c r="W413" s="262">
        <f t="shared" si="51"/>
        <v>1</v>
      </c>
      <c r="X413" s="262">
        <f t="shared" si="51"/>
        <v>1</v>
      </c>
      <c r="Y413" s="262">
        <f t="shared" si="56"/>
        <v>1</v>
      </c>
      <c r="Z413" s="263" t="str">
        <f>ANATOMIE3!N413</f>
        <v>Juin</v>
      </c>
      <c r="AA413" s="263" t="str">
        <f>'PHYSIO-REP 3'!N413</f>
        <v>Juin</v>
      </c>
      <c r="AB413" s="263" t="str">
        <f>'ZOOTECHINE 3'!N413</f>
        <v>Juin</v>
      </c>
      <c r="AC413" s="263" t="str">
        <f>'PHARMACOLOGIE 3'!N413</f>
        <v>Juin</v>
      </c>
      <c r="AD413" s="263" t="str">
        <f>'MICROBIOLOGIE 3'!N413</f>
        <v>Juin</v>
      </c>
      <c r="AE413" s="263" t="str">
        <f>'PARASITOLOGIE 2'!N413</f>
        <v>Juin</v>
      </c>
      <c r="AF413" s="263" t="str">
        <f>'PHYSIO-PATH 3'!N413</f>
        <v>Juin</v>
      </c>
      <c r="AG413" s="263" t="str">
        <f>SEMIOLOGIE!N413</f>
        <v>Juin</v>
      </c>
      <c r="AH413" s="263" t="str">
        <f>'ANA-PATH 2'!N413</f>
        <v>Juin</v>
      </c>
      <c r="AI413" s="143"/>
    </row>
    <row r="414" spans="1:35">
      <c r="A414" s="160">
        <v>407</v>
      </c>
      <c r="B414" s="413" t="s">
        <v>499</v>
      </c>
      <c r="C414" s="413" t="s">
        <v>500</v>
      </c>
      <c r="D414" s="117">
        <f>ANATOMIE3!H414</f>
        <v>7</v>
      </c>
      <c r="E414" s="117">
        <f>'PHYSIO-REP 3'!H414</f>
        <v>9</v>
      </c>
      <c r="F414" s="117">
        <f>'ZOOTECHINE 3'!H414</f>
        <v>7</v>
      </c>
      <c r="G414" s="226">
        <f>'PHARMACOLOGIE 3'!H414</f>
        <v>7.25</v>
      </c>
      <c r="H414" s="226">
        <f>'MICROBIOLOGIE 3'!H414</f>
        <v>5</v>
      </c>
      <c r="I414" s="226">
        <f>'PARASITOLOGIE 2'!H414</f>
        <v>3.3333333333333335</v>
      </c>
      <c r="J414" s="226">
        <f>'PHYSIO-PATH 3'!H414</f>
        <v>2.5</v>
      </c>
      <c r="K414" s="226">
        <f>SEMIOLOGIE!H414</f>
        <v>5.5</v>
      </c>
      <c r="L414" s="117">
        <f>'ANA-PATH 2'!H414</f>
        <v>5.333333333333333</v>
      </c>
      <c r="M414" s="124">
        <f t="shared" si="57"/>
        <v>51.916666666666671</v>
      </c>
      <c r="N414" s="117">
        <f t="shared" si="58"/>
        <v>2.0766666666666667</v>
      </c>
      <c r="O414" s="184" t="str">
        <f t="shared" si="53"/>
        <v>Ajournee</v>
      </c>
      <c r="P414" s="184" t="str">
        <f t="shared" si="54"/>
        <v>juin</v>
      </c>
      <c r="Q414" s="262">
        <f t="shared" si="52"/>
        <v>1</v>
      </c>
      <c r="R414" s="262">
        <f t="shared" si="52"/>
        <v>1</v>
      </c>
      <c r="S414" s="262">
        <f t="shared" si="52"/>
        <v>1</v>
      </c>
      <c r="T414" s="262">
        <f t="shared" si="52"/>
        <v>1</v>
      </c>
      <c r="U414" s="262">
        <f t="shared" si="52"/>
        <v>1</v>
      </c>
      <c r="V414" s="262">
        <f t="shared" si="55"/>
        <v>1</v>
      </c>
      <c r="W414" s="262">
        <f t="shared" si="51"/>
        <v>1</v>
      </c>
      <c r="X414" s="262">
        <f t="shared" si="51"/>
        <v>1</v>
      </c>
      <c r="Y414" s="262">
        <f t="shared" si="56"/>
        <v>1</v>
      </c>
      <c r="Z414" s="263" t="str">
        <f>ANATOMIE3!N414</f>
        <v>Juin</v>
      </c>
      <c r="AA414" s="263" t="str">
        <f>'PHYSIO-REP 3'!N414</f>
        <v>Juin</v>
      </c>
      <c r="AB414" s="263" t="str">
        <f>'ZOOTECHINE 3'!N414</f>
        <v>Juin</v>
      </c>
      <c r="AC414" s="263" t="str">
        <f>'PHARMACOLOGIE 3'!N414</f>
        <v>Juin</v>
      </c>
      <c r="AD414" s="263" t="str">
        <f>'MICROBIOLOGIE 3'!N414</f>
        <v>Juin</v>
      </c>
      <c r="AE414" s="263" t="str">
        <f>'PARASITOLOGIE 2'!N414</f>
        <v>Juin</v>
      </c>
      <c r="AF414" s="263" t="str">
        <f>'PHYSIO-PATH 3'!N414</f>
        <v>Juin</v>
      </c>
      <c r="AG414" s="263" t="str">
        <f>SEMIOLOGIE!N414</f>
        <v>Juin</v>
      </c>
      <c r="AH414" s="263" t="str">
        <f>'ANA-PATH 2'!N414</f>
        <v>Juin</v>
      </c>
      <c r="AI414" s="143"/>
    </row>
    <row r="415" spans="1:35">
      <c r="A415" s="79">
        <v>408</v>
      </c>
      <c r="B415" s="413" t="s">
        <v>501</v>
      </c>
      <c r="C415" s="413" t="s">
        <v>101</v>
      </c>
      <c r="D415" s="117">
        <f>ANATOMIE3!H415</f>
        <v>11.5</v>
      </c>
      <c r="E415" s="117">
        <f>'PHYSIO-REP 3'!H415</f>
        <v>8.25</v>
      </c>
      <c r="F415" s="117">
        <f>'ZOOTECHINE 3'!H415</f>
        <v>6.5</v>
      </c>
      <c r="G415" s="226">
        <f>'PHARMACOLOGIE 3'!H415</f>
        <v>10.5</v>
      </c>
      <c r="H415" s="226">
        <f>'MICROBIOLOGIE 3'!H415</f>
        <v>9.25</v>
      </c>
      <c r="I415" s="226">
        <f>'PARASITOLOGIE 2'!H415</f>
        <v>8.6666666666666661</v>
      </c>
      <c r="J415" s="226">
        <f>'PHYSIO-PATH 3'!H415</f>
        <v>6</v>
      </c>
      <c r="K415" s="226">
        <f>SEMIOLOGIE!H415</f>
        <v>13.25</v>
      </c>
      <c r="L415" s="117">
        <f>'ANA-PATH 2'!H415</f>
        <v>4.333333333333333</v>
      </c>
      <c r="M415" s="124">
        <f t="shared" si="57"/>
        <v>78.249999999999986</v>
      </c>
      <c r="N415" s="117">
        <f t="shared" si="58"/>
        <v>3.1299999999999994</v>
      </c>
      <c r="O415" s="184" t="str">
        <f t="shared" si="53"/>
        <v>Ajournee</v>
      </c>
      <c r="P415" s="184" t="str">
        <f t="shared" si="54"/>
        <v>juin</v>
      </c>
      <c r="Q415" s="262">
        <f t="shared" si="52"/>
        <v>1</v>
      </c>
      <c r="R415" s="262">
        <f t="shared" si="52"/>
        <v>1</v>
      </c>
      <c r="S415" s="262">
        <f t="shared" si="52"/>
        <v>1</v>
      </c>
      <c r="T415" s="262">
        <f t="shared" si="52"/>
        <v>1</v>
      </c>
      <c r="U415" s="262">
        <f t="shared" si="52"/>
        <v>1</v>
      </c>
      <c r="V415" s="262">
        <f t="shared" si="55"/>
        <v>1</v>
      </c>
      <c r="W415" s="262">
        <f t="shared" si="51"/>
        <v>1</v>
      </c>
      <c r="X415" s="262">
        <f t="shared" si="51"/>
        <v>1</v>
      </c>
      <c r="Y415" s="262">
        <f t="shared" si="56"/>
        <v>1</v>
      </c>
      <c r="Z415" s="263" t="str">
        <f>ANATOMIE3!N415</f>
        <v>Juin</v>
      </c>
      <c r="AA415" s="263" t="str">
        <f>'PHYSIO-REP 3'!N415</f>
        <v>Juin</v>
      </c>
      <c r="AB415" s="263" t="str">
        <f>'ZOOTECHINE 3'!N415</f>
        <v>Juin</v>
      </c>
      <c r="AC415" s="263" t="str">
        <f>'PHARMACOLOGIE 3'!N415</f>
        <v>Juin</v>
      </c>
      <c r="AD415" s="263" t="str">
        <f>'MICROBIOLOGIE 3'!N415</f>
        <v>Juin</v>
      </c>
      <c r="AE415" s="263" t="str">
        <f>'PARASITOLOGIE 2'!N415</f>
        <v>Juin</v>
      </c>
      <c r="AF415" s="263" t="str">
        <f>'PHYSIO-PATH 3'!N415</f>
        <v>Juin</v>
      </c>
      <c r="AG415" s="263" t="str">
        <f>SEMIOLOGIE!N415</f>
        <v>Juin</v>
      </c>
      <c r="AH415" s="263" t="str">
        <f>'ANA-PATH 2'!N415</f>
        <v>Juin</v>
      </c>
      <c r="AI415" s="143"/>
    </row>
    <row r="416" spans="1:35">
      <c r="A416" s="160">
        <v>409</v>
      </c>
      <c r="B416" s="413" t="s">
        <v>1026</v>
      </c>
      <c r="C416" s="413" t="s">
        <v>468</v>
      </c>
      <c r="D416" s="117">
        <f>ANATOMIE3!H416</f>
        <v>11</v>
      </c>
      <c r="E416" s="117">
        <f>'PHYSIO-REP 3'!H416</f>
        <v>12</v>
      </c>
      <c r="F416" s="117">
        <f>'ZOOTECHINE 3'!H416</f>
        <v>13</v>
      </c>
      <c r="G416" s="226">
        <f>'PHARMACOLOGIE 3'!H416</f>
        <v>9</v>
      </c>
      <c r="H416" s="226">
        <f>'MICROBIOLOGIE 3'!H416</f>
        <v>8.25</v>
      </c>
      <c r="I416" s="226">
        <f>'PARASITOLOGIE 2'!H416</f>
        <v>5.333333333333333</v>
      </c>
      <c r="J416" s="226">
        <f>'PHYSIO-PATH 3'!H416</f>
        <v>2.5</v>
      </c>
      <c r="K416" s="226">
        <f>SEMIOLOGIE!H416</f>
        <v>9.75</v>
      </c>
      <c r="L416" s="117">
        <f>'ANA-PATH 2'!H416</f>
        <v>6.666666666666667</v>
      </c>
      <c r="M416" s="124">
        <f t="shared" si="57"/>
        <v>77.500000000000014</v>
      </c>
      <c r="N416" s="117">
        <f t="shared" si="58"/>
        <v>3.1000000000000005</v>
      </c>
      <c r="O416" s="184" t="str">
        <f t="shared" si="53"/>
        <v>Ajournee</v>
      </c>
      <c r="P416" s="184" t="str">
        <f t="shared" si="54"/>
        <v>juin</v>
      </c>
      <c r="Q416" s="262">
        <f t="shared" ref="Q416:U457" si="59">IF(D416&gt;=15,0,1)</f>
        <v>1</v>
      </c>
      <c r="R416" s="262">
        <f t="shared" si="59"/>
        <v>1</v>
      </c>
      <c r="S416" s="262">
        <f t="shared" si="59"/>
        <v>1</v>
      </c>
      <c r="T416" s="262">
        <f t="shared" si="59"/>
        <v>1</v>
      </c>
      <c r="U416" s="262">
        <f t="shared" si="59"/>
        <v>1</v>
      </c>
      <c r="V416" s="262">
        <f t="shared" si="55"/>
        <v>1</v>
      </c>
      <c r="W416" s="262">
        <f t="shared" si="51"/>
        <v>1</v>
      </c>
      <c r="X416" s="262">
        <f t="shared" si="51"/>
        <v>1</v>
      </c>
      <c r="Y416" s="262">
        <f t="shared" si="56"/>
        <v>1</v>
      </c>
      <c r="Z416" s="263" t="str">
        <f>ANATOMIE3!N416</f>
        <v>Juin</v>
      </c>
      <c r="AA416" s="263" t="str">
        <f>'PHYSIO-REP 3'!N416</f>
        <v>Juin</v>
      </c>
      <c r="AB416" s="263" t="str">
        <f>'ZOOTECHINE 3'!N416</f>
        <v>Juin</v>
      </c>
      <c r="AC416" s="263" t="str">
        <f>'PHARMACOLOGIE 3'!N416</f>
        <v>Juin</v>
      </c>
      <c r="AD416" s="263" t="str">
        <f>'MICROBIOLOGIE 3'!N416</f>
        <v>Juin</v>
      </c>
      <c r="AE416" s="263" t="str">
        <f>'PARASITOLOGIE 2'!N416</f>
        <v>Juin</v>
      </c>
      <c r="AF416" s="263" t="str">
        <f>'PHYSIO-PATH 3'!N416</f>
        <v>Juin</v>
      </c>
      <c r="AG416" s="263" t="str">
        <f>SEMIOLOGIE!N416</f>
        <v>Juin</v>
      </c>
      <c r="AH416" s="263" t="str">
        <f>'ANA-PATH 2'!N416</f>
        <v>Juin</v>
      </c>
      <c r="AI416" s="143"/>
    </row>
    <row r="417" spans="1:35">
      <c r="A417" s="79">
        <v>410</v>
      </c>
      <c r="B417" s="413" t="s">
        <v>502</v>
      </c>
      <c r="C417" s="413" t="s">
        <v>1027</v>
      </c>
      <c r="D417" s="117">
        <f>ANATOMIE3!H417</f>
        <v>4</v>
      </c>
      <c r="E417" s="117">
        <f>'PHYSIO-REP 3'!H417</f>
        <v>5.25</v>
      </c>
      <c r="F417" s="117">
        <f>'ZOOTECHINE 3'!H417</f>
        <v>8.5</v>
      </c>
      <c r="G417" s="226">
        <f>'PHARMACOLOGIE 3'!H417</f>
        <v>7</v>
      </c>
      <c r="H417" s="226">
        <f>'MICROBIOLOGIE 3'!H417</f>
        <v>6.5</v>
      </c>
      <c r="I417" s="226">
        <f>'PARASITOLOGIE 2'!H417</f>
        <v>7.333333333333333</v>
      </c>
      <c r="J417" s="226">
        <f>'PHYSIO-PATH 3'!H417</f>
        <v>2.5</v>
      </c>
      <c r="K417" s="226">
        <f>SEMIOLOGIE!H417</f>
        <v>4.75</v>
      </c>
      <c r="L417" s="117">
        <f>'ANA-PATH 2'!H417</f>
        <v>3.3333333333333335</v>
      </c>
      <c r="M417" s="124">
        <f t="shared" si="57"/>
        <v>49.166666666666671</v>
      </c>
      <c r="N417" s="117">
        <f t="shared" si="58"/>
        <v>1.9666666666666668</v>
      </c>
      <c r="O417" s="184" t="str">
        <f t="shared" si="53"/>
        <v>Ajournee</v>
      </c>
      <c r="P417" s="184" t="str">
        <f t="shared" si="54"/>
        <v>juin</v>
      </c>
      <c r="Q417" s="262">
        <f t="shared" si="59"/>
        <v>1</v>
      </c>
      <c r="R417" s="262">
        <f t="shared" si="59"/>
        <v>1</v>
      </c>
      <c r="S417" s="262">
        <f t="shared" si="59"/>
        <v>1</v>
      </c>
      <c r="T417" s="262">
        <f t="shared" si="59"/>
        <v>1</v>
      </c>
      <c r="U417" s="262">
        <f t="shared" si="59"/>
        <v>1</v>
      </c>
      <c r="V417" s="262">
        <f t="shared" si="55"/>
        <v>1</v>
      </c>
      <c r="W417" s="262">
        <f t="shared" si="51"/>
        <v>1</v>
      </c>
      <c r="X417" s="262">
        <f t="shared" si="51"/>
        <v>1</v>
      </c>
      <c r="Y417" s="262">
        <f t="shared" si="56"/>
        <v>1</v>
      </c>
      <c r="Z417" s="263" t="str">
        <f>ANATOMIE3!N417</f>
        <v>Juin</v>
      </c>
      <c r="AA417" s="263" t="str">
        <f>'PHYSIO-REP 3'!N417</f>
        <v>Juin</v>
      </c>
      <c r="AB417" s="263" t="str">
        <f>'ZOOTECHINE 3'!N417</f>
        <v>Juin</v>
      </c>
      <c r="AC417" s="263" t="str">
        <f>'PHARMACOLOGIE 3'!N417</f>
        <v>Juin</v>
      </c>
      <c r="AD417" s="263" t="str">
        <f>'MICROBIOLOGIE 3'!N417</f>
        <v>Juin</v>
      </c>
      <c r="AE417" s="263" t="str">
        <f>'PARASITOLOGIE 2'!N417</f>
        <v>Juin</v>
      </c>
      <c r="AF417" s="263" t="str">
        <f>'PHYSIO-PATH 3'!N417</f>
        <v>Juin</v>
      </c>
      <c r="AG417" s="263" t="str">
        <f>SEMIOLOGIE!N417</f>
        <v>Juin</v>
      </c>
      <c r="AH417" s="263" t="str">
        <f>'ANA-PATH 2'!N417</f>
        <v>Juin</v>
      </c>
      <c r="AI417" s="143"/>
    </row>
    <row r="418" spans="1:35">
      <c r="A418" s="160">
        <v>411</v>
      </c>
      <c r="B418" s="419" t="s">
        <v>503</v>
      </c>
      <c r="C418" s="419" t="s">
        <v>1028</v>
      </c>
      <c r="D418" s="117">
        <f>ANATOMIE3!H418</f>
        <v>9.5</v>
      </c>
      <c r="E418" s="117">
        <f>'PHYSIO-REP 3'!H418</f>
        <v>11.75</v>
      </c>
      <c r="F418" s="117">
        <f>'ZOOTECHINE 3'!H418</f>
        <v>10.5</v>
      </c>
      <c r="G418" s="226">
        <f>'PHARMACOLOGIE 3'!H418</f>
        <v>11.5</v>
      </c>
      <c r="H418" s="226">
        <f>'MICROBIOLOGIE 3'!H418</f>
        <v>7</v>
      </c>
      <c r="I418" s="226">
        <f>'PARASITOLOGIE 2'!H418</f>
        <v>7.333333333333333</v>
      </c>
      <c r="J418" s="226">
        <f>'PHYSIO-PATH 3'!H418</f>
        <v>3</v>
      </c>
      <c r="K418" s="226">
        <f>SEMIOLOGIE!H418</f>
        <v>6.5</v>
      </c>
      <c r="L418" s="117">
        <f>'ANA-PATH 2'!H418</f>
        <v>5.333333333333333</v>
      </c>
      <c r="M418" s="124">
        <f t="shared" si="57"/>
        <v>72.416666666666671</v>
      </c>
      <c r="N418" s="117">
        <f t="shared" si="58"/>
        <v>2.8966666666666669</v>
      </c>
      <c r="O418" s="184" t="str">
        <f t="shared" si="53"/>
        <v>Ajournee</v>
      </c>
      <c r="P418" s="184" t="str">
        <f t="shared" si="54"/>
        <v>juin</v>
      </c>
      <c r="Q418" s="262">
        <f t="shared" si="59"/>
        <v>1</v>
      </c>
      <c r="R418" s="262">
        <f t="shared" si="59"/>
        <v>1</v>
      </c>
      <c r="S418" s="262">
        <f t="shared" si="59"/>
        <v>1</v>
      </c>
      <c r="T418" s="262">
        <f t="shared" si="59"/>
        <v>1</v>
      </c>
      <c r="U418" s="262">
        <f t="shared" si="59"/>
        <v>1</v>
      </c>
      <c r="V418" s="262">
        <f t="shared" si="55"/>
        <v>1</v>
      </c>
      <c r="W418" s="262">
        <f t="shared" si="51"/>
        <v>1</v>
      </c>
      <c r="X418" s="262">
        <f t="shared" si="51"/>
        <v>1</v>
      </c>
      <c r="Y418" s="262">
        <f t="shared" si="56"/>
        <v>1</v>
      </c>
      <c r="Z418" s="263" t="str">
        <f>ANATOMIE3!N418</f>
        <v>Juin</v>
      </c>
      <c r="AA418" s="263" t="str">
        <f>'PHYSIO-REP 3'!N418</f>
        <v>Juin</v>
      </c>
      <c r="AB418" s="263" t="str">
        <f>'ZOOTECHINE 3'!N418</f>
        <v>Juin</v>
      </c>
      <c r="AC418" s="263" t="str">
        <f>'PHARMACOLOGIE 3'!N418</f>
        <v>Juin</v>
      </c>
      <c r="AD418" s="263" t="str">
        <f>'MICROBIOLOGIE 3'!N418</f>
        <v>Juin</v>
      </c>
      <c r="AE418" s="263" t="str">
        <f>'PARASITOLOGIE 2'!N418</f>
        <v>Juin</v>
      </c>
      <c r="AF418" s="263" t="str">
        <f>'PHYSIO-PATH 3'!N418</f>
        <v>Juin</v>
      </c>
      <c r="AG418" s="263" t="str">
        <f>SEMIOLOGIE!N418</f>
        <v>Juin</v>
      </c>
      <c r="AH418" s="263" t="str">
        <f>'ANA-PATH 2'!N418</f>
        <v>Juin</v>
      </c>
      <c r="AI418" s="143"/>
    </row>
    <row r="419" spans="1:35" ht="30">
      <c r="A419" s="79">
        <v>412</v>
      </c>
      <c r="B419" s="432" t="s">
        <v>504</v>
      </c>
      <c r="C419" s="432" t="s">
        <v>1029</v>
      </c>
      <c r="D419" s="117">
        <f>ANATOMIE3!H419</f>
        <v>9.25</v>
      </c>
      <c r="E419" s="117">
        <f>'PHYSIO-REP 3'!H419</f>
        <v>7.5</v>
      </c>
      <c r="F419" s="117">
        <f>'ZOOTECHINE 3'!H419</f>
        <v>11</v>
      </c>
      <c r="G419" s="226">
        <f>'PHARMACOLOGIE 3'!H419</f>
        <v>9.5</v>
      </c>
      <c r="H419" s="226">
        <f>'MICROBIOLOGIE 3'!H419</f>
        <v>8.25</v>
      </c>
      <c r="I419" s="226">
        <f>'PARASITOLOGIE 2'!H419</f>
        <v>6</v>
      </c>
      <c r="J419" s="226">
        <f>'PHYSIO-PATH 3'!H419</f>
        <v>6</v>
      </c>
      <c r="K419" s="226">
        <f>SEMIOLOGIE!H419</f>
        <v>15.25</v>
      </c>
      <c r="L419" s="117">
        <f>'ANA-PATH 2'!H419</f>
        <v>4</v>
      </c>
      <c r="M419" s="124">
        <f t="shared" si="57"/>
        <v>76.75</v>
      </c>
      <c r="N419" s="117">
        <f t="shared" si="58"/>
        <v>3.07</v>
      </c>
      <c r="O419" s="184" t="str">
        <f t="shared" si="53"/>
        <v>Ajournee</v>
      </c>
      <c r="P419" s="184" t="str">
        <f t="shared" si="54"/>
        <v>juin</v>
      </c>
      <c r="Q419" s="262">
        <f t="shared" si="59"/>
        <v>1</v>
      </c>
      <c r="R419" s="262">
        <f t="shared" si="59"/>
        <v>1</v>
      </c>
      <c r="S419" s="262">
        <f t="shared" si="59"/>
        <v>1</v>
      </c>
      <c r="T419" s="262">
        <f t="shared" si="59"/>
        <v>1</v>
      </c>
      <c r="U419" s="262">
        <f t="shared" si="59"/>
        <v>1</v>
      </c>
      <c r="V419" s="262">
        <f t="shared" si="55"/>
        <v>1</v>
      </c>
      <c r="W419" s="262">
        <f t="shared" si="51"/>
        <v>1</v>
      </c>
      <c r="X419" s="262">
        <f t="shared" si="51"/>
        <v>0</v>
      </c>
      <c r="Y419" s="262">
        <f t="shared" si="56"/>
        <v>1</v>
      </c>
      <c r="Z419" s="263" t="str">
        <f>ANATOMIE3!N419</f>
        <v>Juin</v>
      </c>
      <c r="AA419" s="263" t="str">
        <f>'PHYSIO-REP 3'!N419</f>
        <v>Juin</v>
      </c>
      <c r="AB419" s="263" t="str">
        <f>'ZOOTECHINE 3'!N419</f>
        <v>Juin</v>
      </c>
      <c r="AC419" s="263" t="str">
        <f>'PHARMACOLOGIE 3'!N419</f>
        <v>Juin</v>
      </c>
      <c r="AD419" s="263" t="str">
        <f>'MICROBIOLOGIE 3'!N419</f>
        <v>Juin</v>
      </c>
      <c r="AE419" s="263" t="str">
        <f>'PARASITOLOGIE 2'!N419</f>
        <v>Juin</v>
      </c>
      <c r="AF419" s="263" t="str">
        <f>'PHYSIO-PATH 3'!N419</f>
        <v>Juin</v>
      </c>
      <c r="AG419" s="263" t="str">
        <f>SEMIOLOGIE!N419</f>
        <v>Juin</v>
      </c>
      <c r="AH419" s="263" t="str">
        <f>'ANA-PATH 2'!N419</f>
        <v>Juin</v>
      </c>
      <c r="AI419" s="143"/>
    </row>
    <row r="420" spans="1:35">
      <c r="A420" s="160">
        <v>413</v>
      </c>
      <c r="B420" s="413" t="s">
        <v>505</v>
      </c>
      <c r="C420" s="413" t="s">
        <v>1030</v>
      </c>
      <c r="D420" s="117">
        <f>ANATOMIE3!H420</f>
        <v>2.5</v>
      </c>
      <c r="E420" s="117">
        <f>'PHYSIO-REP 3'!H420</f>
        <v>6</v>
      </c>
      <c r="F420" s="117">
        <f>'ZOOTECHINE 3'!H420</f>
        <v>3.5</v>
      </c>
      <c r="G420" s="226">
        <f>'PHARMACOLOGIE 3'!H420</f>
        <v>0.5</v>
      </c>
      <c r="H420" s="226">
        <f>'MICROBIOLOGIE 3'!H420</f>
        <v>6</v>
      </c>
      <c r="I420" s="226">
        <f>'PARASITOLOGIE 2'!H420</f>
        <v>2</v>
      </c>
      <c r="J420" s="226">
        <f>'PHYSIO-PATH 3'!H420</f>
        <v>3</v>
      </c>
      <c r="K420" s="226">
        <f>SEMIOLOGIE!H420</f>
        <v>6</v>
      </c>
      <c r="L420" s="117">
        <f>'ANA-PATH 2'!H420</f>
        <v>3.3333333333333335</v>
      </c>
      <c r="M420" s="124">
        <f t="shared" si="57"/>
        <v>32.833333333333336</v>
      </c>
      <c r="N420" s="117">
        <f t="shared" si="58"/>
        <v>1.3133333333333335</v>
      </c>
      <c r="O420" s="184" t="str">
        <f t="shared" si="53"/>
        <v>Ajournee</v>
      </c>
      <c r="P420" s="184" t="str">
        <f t="shared" si="54"/>
        <v>juin</v>
      </c>
      <c r="Q420" s="262">
        <f t="shared" si="59"/>
        <v>1</v>
      </c>
      <c r="R420" s="262">
        <f t="shared" si="59"/>
        <v>1</v>
      </c>
      <c r="S420" s="262">
        <f t="shared" si="59"/>
        <v>1</v>
      </c>
      <c r="T420" s="262">
        <f t="shared" si="59"/>
        <v>1</v>
      </c>
      <c r="U420" s="262">
        <f t="shared" si="59"/>
        <v>1</v>
      </c>
      <c r="V420" s="262">
        <f t="shared" si="55"/>
        <v>1</v>
      </c>
      <c r="W420" s="262">
        <f t="shared" ref="W420:X457" si="60">IF(J420&gt;=15,0,1)</f>
        <v>1</v>
      </c>
      <c r="X420" s="262">
        <f t="shared" si="60"/>
        <v>1</v>
      </c>
      <c r="Y420" s="262">
        <f t="shared" si="56"/>
        <v>1</v>
      </c>
      <c r="Z420" s="263" t="str">
        <f>ANATOMIE3!N420</f>
        <v>Juin</v>
      </c>
      <c r="AA420" s="263" t="str">
        <f>'PHYSIO-REP 3'!N420</f>
        <v>Juin</v>
      </c>
      <c r="AB420" s="263" t="str">
        <f>'ZOOTECHINE 3'!N420</f>
        <v>Juin</v>
      </c>
      <c r="AC420" s="263" t="str">
        <f>'PHARMACOLOGIE 3'!N420</f>
        <v>Juin</v>
      </c>
      <c r="AD420" s="263" t="str">
        <f>'MICROBIOLOGIE 3'!N420</f>
        <v>Juin</v>
      </c>
      <c r="AE420" s="263" t="str">
        <f>'PARASITOLOGIE 2'!N420</f>
        <v>Juin</v>
      </c>
      <c r="AF420" s="263" t="str">
        <f>'PHYSIO-PATH 3'!N420</f>
        <v>Juin</v>
      </c>
      <c r="AG420" s="263" t="str">
        <f>SEMIOLOGIE!N420</f>
        <v>Juin</v>
      </c>
      <c r="AH420" s="263" t="str">
        <f>'ANA-PATH 2'!N420</f>
        <v>Juin</v>
      </c>
      <c r="AI420" s="143"/>
    </row>
    <row r="421" spans="1:35">
      <c r="A421" s="79">
        <v>414</v>
      </c>
      <c r="B421" s="413" t="s">
        <v>505</v>
      </c>
      <c r="C421" s="413" t="s">
        <v>1031</v>
      </c>
      <c r="D421" s="117">
        <f>ANATOMIE3!H421</f>
        <v>10.5</v>
      </c>
      <c r="E421" s="117">
        <f>'PHYSIO-REP 3'!H421</f>
        <v>12</v>
      </c>
      <c r="F421" s="117">
        <f>'ZOOTECHINE 3'!H421</f>
        <v>10</v>
      </c>
      <c r="G421" s="226">
        <f>'PHARMACOLOGIE 3'!H421</f>
        <v>9</v>
      </c>
      <c r="H421" s="226">
        <f>'MICROBIOLOGIE 3'!H421</f>
        <v>9.25</v>
      </c>
      <c r="I421" s="226">
        <f>'PARASITOLOGIE 2'!H421</f>
        <v>4</v>
      </c>
      <c r="J421" s="226">
        <f>'PHYSIO-PATH 3'!H421</f>
        <v>8.5</v>
      </c>
      <c r="K421" s="226">
        <f>SEMIOLOGIE!H421</f>
        <v>12.5</v>
      </c>
      <c r="L421" s="117">
        <f>'ANA-PATH 2'!H421</f>
        <v>7.333333333333333</v>
      </c>
      <c r="M421" s="124">
        <f t="shared" si="57"/>
        <v>83.083333333333329</v>
      </c>
      <c r="N421" s="117">
        <f t="shared" si="58"/>
        <v>3.3233333333333333</v>
      </c>
      <c r="O421" s="184" t="str">
        <f t="shared" si="53"/>
        <v>Ajournee</v>
      </c>
      <c r="P421" s="184" t="str">
        <f t="shared" si="54"/>
        <v>juin</v>
      </c>
      <c r="Q421" s="262">
        <f t="shared" si="59"/>
        <v>1</v>
      </c>
      <c r="R421" s="262">
        <f t="shared" si="59"/>
        <v>1</v>
      </c>
      <c r="S421" s="262">
        <f t="shared" si="59"/>
        <v>1</v>
      </c>
      <c r="T421" s="262">
        <f t="shared" si="59"/>
        <v>1</v>
      </c>
      <c r="U421" s="262">
        <f t="shared" si="59"/>
        <v>1</v>
      </c>
      <c r="V421" s="262">
        <f t="shared" si="55"/>
        <v>1</v>
      </c>
      <c r="W421" s="262">
        <f t="shared" si="60"/>
        <v>1</v>
      </c>
      <c r="X421" s="262">
        <f t="shared" si="60"/>
        <v>1</v>
      </c>
      <c r="Y421" s="262">
        <f t="shared" si="56"/>
        <v>1</v>
      </c>
      <c r="Z421" s="263" t="str">
        <f>ANATOMIE3!N421</f>
        <v>Juin</v>
      </c>
      <c r="AA421" s="263" t="str">
        <f>'PHYSIO-REP 3'!N421</f>
        <v>Juin</v>
      </c>
      <c r="AB421" s="263" t="str">
        <f>'ZOOTECHINE 3'!N421</f>
        <v>Juin</v>
      </c>
      <c r="AC421" s="263" t="str">
        <f>'PHARMACOLOGIE 3'!N421</f>
        <v>Juin</v>
      </c>
      <c r="AD421" s="263" t="str">
        <f>'MICROBIOLOGIE 3'!N421</f>
        <v>Juin</v>
      </c>
      <c r="AE421" s="263" t="str">
        <f>'PARASITOLOGIE 2'!N421</f>
        <v>Juin</v>
      </c>
      <c r="AF421" s="263" t="str">
        <f>'PHYSIO-PATH 3'!N421</f>
        <v>Juin</v>
      </c>
      <c r="AG421" s="263" t="str">
        <f>SEMIOLOGIE!N421</f>
        <v>Juin</v>
      </c>
      <c r="AH421" s="263" t="str">
        <f>'ANA-PATH 2'!N421</f>
        <v>Juin</v>
      </c>
      <c r="AI421" s="143"/>
    </row>
    <row r="422" spans="1:35">
      <c r="A422" s="160">
        <v>415</v>
      </c>
      <c r="B422" s="413" t="s">
        <v>506</v>
      </c>
      <c r="C422" s="413" t="s">
        <v>936</v>
      </c>
      <c r="D422" s="117">
        <f>ANATOMIE3!H422</f>
        <v>31.5</v>
      </c>
      <c r="E422" s="117">
        <f>'PHYSIO-REP 3'!H422</f>
        <v>6</v>
      </c>
      <c r="F422" s="117">
        <f>'ZOOTECHINE 3'!H422</f>
        <v>9</v>
      </c>
      <c r="G422" s="226">
        <f>'PHARMACOLOGIE 3'!H422</f>
        <v>30</v>
      </c>
      <c r="H422" s="226">
        <f>'MICROBIOLOGIE 3'!H422</f>
        <v>7</v>
      </c>
      <c r="I422" s="226">
        <f>'PARASITOLOGIE 2'!H422</f>
        <v>20</v>
      </c>
      <c r="J422" s="226">
        <f>'PHYSIO-PATH 3'!H422</f>
        <v>6</v>
      </c>
      <c r="K422" s="226">
        <f>SEMIOLOGIE!H422</f>
        <v>5.75</v>
      </c>
      <c r="L422" s="117">
        <f>'ANA-PATH 2'!H422</f>
        <v>3</v>
      </c>
      <c r="M422" s="124">
        <f t="shared" si="57"/>
        <v>118.25</v>
      </c>
      <c r="N422" s="117">
        <f t="shared" si="58"/>
        <v>4.7300000000000004</v>
      </c>
      <c r="O422" s="184" t="str">
        <f t="shared" si="53"/>
        <v>Ajournee</v>
      </c>
      <c r="P422" s="184" t="str">
        <f t="shared" si="54"/>
        <v>juin</v>
      </c>
      <c r="Q422" s="262">
        <f t="shared" si="59"/>
        <v>0</v>
      </c>
      <c r="R422" s="262">
        <f t="shared" si="59"/>
        <v>1</v>
      </c>
      <c r="S422" s="262">
        <f t="shared" si="59"/>
        <v>1</v>
      </c>
      <c r="T422" s="262">
        <f t="shared" si="59"/>
        <v>0</v>
      </c>
      <c r="U422" s="262">
        <f t="shared" si="59"/>
        <v>1</v>
      </c>
      <c r="V422" s="262">
        <f t="shared" si="55"/>
        <v>0</v>
      </c>
      <c r="W422" s="262">
        <f t="shared" si="60"/>
        <v>1</v>
      </c>
      <c r="X422" s="262">
        <f t="shared" si="60"/>
        <v>1</v>
      </c>
      <c r="Y422" s="262">
        <f t="shared" si="56"/>
        <v>1</v>
      </c>
      <c r="Z422" s="263" t="str">
        <f>ANATOMIE3!N422</f>
        <v>Juin</v>
      </c>
      <c r="AA422" s="263" t="str">
        <f>'PHYSIO-REP 3'!N422</f>
        <v>Juin</v>
      </c>
      <c r="AB422" s="263" t="str">
        <f>'ZOOTECHINE 3'!N422</f>
        <v>Juin</v>
      </c>
      <c r="AC422" s="263" t="str">
        <f>'PHARMACOLOGIE 3'!N422</f>
        <v>Juin</v>
      </c>
      <c r="AD422" s="263" t="str">
        <f>'MICROBIOLOGIE 3'!N422</f>
        <v>Juin</v>
      </c>
      <c r="AE422" s="263" t="str">
        <f>'PARASITOLOGIE 2'!N422</f>
        <v>Juin</v>
      </c>
      <c r="AF422" s="263" t="str">
        <f>'PHYSIO-PATH 3'!N422</f>
        <v>Juin</v>
      </c>
      <c r="AG422" s="263" t="str">
        <f>SEMIOLOGIE!N422</f>
        <v>Juin</v>
      </c>
      <c r="AH422" s="263" t="str">
        <f>'ANA-PATH 2'!N422</f>
        <v>Juin</v>
      </c>
      <c r="AI422" s="143"/>
    </row>
    <row r="423" spans="1:35">
      <c r="A423" s="79">
        <v>416</v>
      </c>
      <c r="B423" s="413" t="s">
        <v>507</v>
      </c>
      <c r="C423" s="413" t="s">
        <v>1032</v>
      </c>
      <c r="D423" s="117">
        <f>ANATOMIE3!H423</f>
        <v>15.75</v>
      </c>
      <c r="E423" s="117">
        <f>'PHYSIO-REP 3'!H423</f>
        <v>12</v>
      </c>
      <c r="F423" s="117">
        <f>'ZOOTECHINE 3'!H423</f>
        <v>10</v>
      </c>
      <c r="G423" s="226">
        <f>'PHARMACOLOGIE 3'!H423</f>
        <v>8</v>
      </c>
      <c r="H423" s="226">
        <f>'MICROBIOLOGIE 3'!H423</f>
        <v>10.75</v>
      </c>
      <c r="I423" s="226">
        <f>'PARASITOLOGIE 2'!H423</f>
        <v>8</v>
      </c>
      <c r="J423" s="226">
        <f>'PHYSIO-PATH 3'!H423</f>
        <v>3.5</v>
      </c>
      <c r="K423" s="226">
        <f>SEMIOLOGIE!H423</f>
        <v>14.5</v>
      </c>
      <c r="L423" s="117">
        <f>'ANA-PATH 2'!H423</f>
        <v>6.666666666666667</v>
      </c>
      <c r="M423" s="124">
        <f t="shared" si="57"/>
        <v>89.166666666666671</v>
      </c>
      <c r="N423" s="117">
        <f t="shared" si="58"/>
        <v>3.5666666666666669</v>
      </c>
      <c r="O423" s="184" t="str">
        <f t="shared" si="53"/>
        <v>Ajournee</v>
      </c>
      <c r="P423" s="184" t="str">
        <f t="shared" si="54"/>
        <v>juin</v>
      </c>
      <c r="Q423" s="262">
        <f t="shared" si="59"/>
        <v>0</v>
      </c>
      <c r="R423" s="262">
        <f t="shared" si="59"/>
        <v>1</v>
      </c>
      <c r="S423" s="262">
        <f t="shared" si="59"/>
        <v>1</v>
      </c>
      <c r="T423" s="262">
        <f t="shared" si="59"/>
        <v>1</v>
      </c>
      <c r="U423" s="262">
        <f t="shared" si="59"/>
        <v>1</v>
      </c>
      <c r="V423" s="262">
        <f t="shared" si="55"/>
        <v>1</v>
      </c>
      <c r="W423" s="262">
        <f t="shared" si="60"/>
        <v>1</v>
      </c>
      <c r="X423" s="262">
        <f t="shared" si="60"/>
        <v>1</v>
      </c>
      <c r="Y423" s="262">
        <f t="shared" si="56"/>
        <v>1</v>
      </c>
      <c r="Z423" s="263" t="str">
        <f>ANATOMIE3!N423</f>
        <v>Juin</v>
      </c>
      <c r="AA423" s="263" t="str">
        <f>'PHYSIO-REP 3'!N423</f>
        <v>Juin</v>
      </c>
      <c r="AB423" s="263" t="str">
        <f>'ZOOTECHINE 3'!N423</f>
        <v>Juin</v>
      </c>
      <c r="AC423" s="263" t="str">
        <f>'PHARMACOLOGIE 3'!N423</f>
        <v>Juin</v>
      </c>
      <c r="AD423" s="263" t="str">
        <f>'MICROBIOLOGIE 3'!N423</f>
        <v>Juin</v>
      </c>
      <c r="AE423" s="263" t="str">
        <f>'PARASITOLOGIE 2'!N423</f>
        <v>Juin</v>
      </c>
      <c r="AF423" s="263" t="str">
        <f>'PHYSIO-PATH 3'!N423</f>
        <v>Juin</v>
      </c>
      <c r="AG423" s="263" t="str">
        <f>SEMIOLOGIE!N423</f>
        <v>Juin</v>
      </c>
      <c r="AH423" s="263" t="str">
        <f>'ANA-PATH 2'!N423</f>
        <v>Juin</v>
      </c>
      <c r="AI423" s="143"/>
    </row>
    <row r="424" spans="1:35">
      <c r="A424" s="160">
        <v>417</v>
      </c>
      <c r="B424" s="437" t="s">
        <v>508</v>
      </c>
      <c r="C424" s="417" t="s">
        <v>1033</v>
      </c>
      <c r="D424" s="117">
        <f>ANATOMIE3!H424</f>
        <v>5</v>
      </c>
      <c r="E424" s="117">
        <f>'PHYSIO-REP 3'!H424</f>
        <v>6</v>
      </c>
      <c r="F424" s="117">
        <f>'ZOOTECHINE 3'!H424</f>
        <v>8</v>
      </c>
      <c r="G424" s="226">
        <f>'PHARMACOLOGIE 3'!H424</f>
        <v>3</v>
      </c>
      <c r="H424" s="226">
        <f>'MICROBIOLOGIE 3'!H424</f>
        <v>9.25</v>
      </c>
      <c r="I424" s="226">
        <f>'PARASITOLOGIE 2'!H424</f>
        <v>4</v>
      </c>
      <c r="J424" s="226">
        <f>'PHYSIO-PATH 3'!H424</f>
        <v>2.5</v>
      </c>
      <c r="K424" s="226">
        <f>SEMIOLOGIE!H424</f>
        <v>30</v>
      </c>
      <c r="L424" s="117">
        <f>'ANA-PATH 2'!H424</f>
        <v>2.3333333333333335</v>
      </c>
      <c r="M424" s="124">
        <f t="shared" si="57"/>
        <v>70.083333333333329</v>
      </c>
      <c r="N424" s="117">
        <f t="shared" si="58"/>
        <v>2.8033333333333332</v>
      </c>
      <c r="O424" s="184" t="str">
        <f t="shared" si="53"/>
        <v>Ajournee</v>
      </c>
      <c r="P424" s="184" t="str">
        <f t="shared" si="54"/>
        <v>juin</v>
      </c>
      <c r="Q424" s="262">
        <f t="shared" si="59"/>
        <v>1</v>
      </c>
      <c r="R424" s="262">
        <f t="shared" si="59"/>
        <v>1</v>
      </c>
      <c r="S424" s="262">
        <f t="shared" si="59"/>
        <v>1</v>
      </c>
      <c r="T424" s="262">
        <f t="shared" si="59"/>
        <v>1</v>
      </c>
      <c r="U424" s="262">
        <f t="shared" si="59"/>
        <v>1</v>
      </c>
      <c r="V424" s="262">
        <f t="shared" si="55"/>
        <v>1</v>
      </c>
      <c r="W424" s="262">
        <f t="shared" si="60"/>
        <v>1</v>
      </c>
      <c r="X424" s="262">
        <f t="shared" si="60"/>
        <v>0</v>
      </c>
      <c r="Y424" s="262">
        <f t="shared" si="56"/>
        <v>1</v>
      </c>
      <c r="Z424" s="263" t="str">
        <f>ANATOMIE3!N424</f>
        <v>Juin</v>
      </c>
      <c r="AA424" s="263" t="str">
        <f>'PHYSIO-REP 3'!N424</f>
        <v>Juin</v>
      </c>
      <c r="AB424" s="263" t="str">
        <f>'ZOOTECHINE 3'!N424</f>
        <v>Juin</v>
      </c>
      <c r="AC424" s="263" t="str">
        <f>'PHARMACOLOGIE 3'!N424</f>
        <v>Juin</v>
      </c>
      <c r="AD424" s="263" t="str">
        <f>'MICROBIOLOGIE 3'!N424</f>
        <v>Juin</v>
      </c>
      <c r="AE424" s="263" t="str">
        <f>'PARASITOLOGIE 2'!N424</f>
        <v>Juin</v>
      </c>
      <c r="AF424" s="263" t="str">
        <f>'PHYSIO-PATH 3'!N424</f>
        <v>Juin</v>
      </c>
      <c r="AG424" s="263" t="str">
        <f>SEMIOLOGIE!N424</f>
        <v>Juin</v>
      </c>
      <c r="AH424" s="263" t="str">
        <f>'ANA-PATH 2'!N424</f>
        <v>Juin</v>
      </c>
      <c r="AI424" s="143"/>
    </row>
    <row r="425" spans="1:35">
      <c r="A425" s="79">
        <v>418</v>
      </c>
      <c r="B425" s="413" t="s">
        <v>1034</v>
      </c>
      <c r="C425" s="413" t="s">
        <v>67</v>
      </c>
      <c r="D425" s="117">
        <f>ANATOMIE3!H425</f>
        <v>33</v>
      </c>
      <c r="E425" s="117">
        <f>'PHYSIO-REP 3'!H425</f>
        <v>6.75</v>
      </c>
      <c r="F425" s="117">
        <f>'ZOOTECHINE 3'!H425</f>
        <v>6.5</v>
      </c>
      <c r="G425" s="226">
        <f>'PHARMACOLOGIE 3'!H425</f>
        <v>1</v>
      </c>
      <c r="H425" s="226">
        <f>'MICROBIOLOGIE 3'!H425</f>
        <v>30</v>
      </c>
      <c r="I425" s="226">
        <f>'PARASITOLOGIE 2'!H425</f>
        <v>6</v>
      </c>
      <c r="J425" s="226">
        <f>'PHYSIO-PATH 3'!H425</f>
        <v>1.5</v>
      </c>
      <c r="K425" s="226">
        <f>SEMIOLOGIE!H425</f>
        <v>42</v>
      </c>
      <c r="L425" s="117">
        <f>'ANA-PATH 2'!H425</f>
        <v>2.6666666666666665</v>
      </c>
      <c r="M425" s="124">
        <f t="shared" si="57"/>
        <v>129.41666666666666</v>
      </c>
      <c r="N425" s="117">
        <f t="shared" si="58"/>
        <v>5.1766666666666659</v>
      </c>
      <c r="O425" s="184" t="str">
        <f t="shared" si="53"/>
        <v>Ajournee</v>
      </c>
      <c r="P425" s="184" t="str">
        <f t="shared" si="54"/>
        <v>juin</v>
      </c>
      <c r="Q425" s="262">
        <f t="shared" si="59"/>
        <v>0</v>
      </c>
      <c r="R425" s="262">
        <f t="shared" si="59"/>
        <v>1</v>
      </c>
      <c r="S425" s="262">
        <f t="shared" si="59"/>
        <v>1</v>
      </c>
      <c r="T425" s="262">
        <f t="shared" si="59"/>
        <v>1</v>
      </c>
      <c r="U425" s="262">
        <f t="shared" si="59"/>
        <v>0</v>
      </c>
      <c r="V425" s="262">
        <f t="shared" si="55"/>
        <v>1</v>
      </c>
      <c r="W425" s="262">
        <f t="shared" si="60"/>
        <v>1</v>
      </c>
      <c r="X425" s="262">
        <f t="shared" si="60"/>
        <v>0</v>
      </c>
      <c r="Y425" s="262">
        <f t="shared" si="56"/>
        <v>1</v>
      </c>
      <c r="Z425" s="263" t="str">
        <f>ANATOMIE3!N425</f>
        <v>Juin</v>
      </c>
      <c r="AA425" s="263" t="str">
        <f>'PHYSIO-REP 3'!N425</f>
        <v>Juin</v>
      </c>
      <c r="AB425" s="263" t="str">
        <f>'ZOOTECHINE 3'!N425</f>
        <v>Juin</v>
      </c>
      <c r="AC425" s="263" t="str">
        <f>'PHARMACOLOGIE 3'!N425</f>
        <v>Juin</v>
      </c>
      <c r="AD425" s="263" t="str">
        <f>'MICROBIOLOGIE 3'!N425</f>
        <v>Juin</v>
      </c>
      <c r="AE425" s="263" t="str">
        <f>'PARASITOLOGIE 2'!N425</f>
        <v>Juin</v>
      </c>
      <c r="AF425" s="263" t="str">
        <f>'PHYSIO-PATH 3'!N425</f>
        <v>Juin</v>
      </c>
      <c r="AG425" s="263" t="str">
        <f>SEMIOLOGIE!N425</f>
        <v>Juin</v>
      </c>
      <c r="AH425" s="263" t="str">
        <f>'ANA-PATH 2'!N425</f>
        <v>Juin</v>
      </c>
      <c r="AI425" s="143"/>
    </row>
    <row r="426" spans="1:35">
      <c r="A426" s="160">
        <v>419</v>
      </c>
      <c r="B426" s="425" t="s">
        <v>1035</v>
      </c>
      <c r="C426" s="425" t="s">
        <v>1036</v>
      </c>
      <c r="D426" s="117">
        <f>ANATOMIE3!H426</f>
        <v>10.5</v>
      </c>
      <c r="E426" s="117">
        <f>'PHYSIO-REP 3'!H426</f>
        <v>11.25</v>
      </c>
      <c r="F426" s="117">
        <f>'ZOOTECHINE 3'!H426</f>
        <v>9</v>
      </c>
      <c r="G426" s="226">
        <f>'PHARMACOLOGIE 3'!H426</f>
        <v>10.5</v>
      </c>
      <c r="H426" s="226">
        <f>'MICROBIOLOGIE 3'!H426</f>
        <v>8.75</v>
      </c>
      <c r="I426" s="226">
        <f>'PARASITOLOGIE 2'!H426</f>
        <v>9.3333333333333339</v>
      </c>
      <c r="J426" s="226">
        <f>'PHYSIO-PATH 3'!H426</f>
        <v>4</v>
      </c>
      <c r="K426" s="226">
        <f>SEMIOLOGIE!H426</f>
        <v>15</v>
      </c>
      <c r="L426" s="117">
        <f>'ANA-PATH 2'!H426</f>
        <v>8</v>
      </c>
      <c r="M426" s="124">
        <f t="shared" si="57"/>
        <v>86.333333333333343</v>
      </c>
      <c r="N426" s="117">
        <f t="shared" si="58"/>
        <v>3.4533333333333336</v>
      </c>
      <c r="O426" s="184" t="str">
        <f t="shared" si="53"/>
        <v>Ajournee</v>
      </c>
      <c r="P426" s="184" t="str">
        <f t="shared" si="54"/>
        <v>juin</v>
      </c>
      <c r="Q426" s="262">
        <f t="shared" si="59"/>
        <v>1</v>
      </c>
      <c r="R426" s="262">
        <f t="shared" si="59"/>
        <v>1</v>
      </c>
      <c r="S426" s="262">
        <f t="shared" si="59"/>
        <v>1</v>
      </c>
      <c r="T426" s="262">
        <f t="shared" si="59"/>
        <v>1</v>
      </c>
      <c r="U426" s="262">
        <f t="shared" si="59"/>
        <v>1</v>
      </c>
      <c r="V426" s="262">
        <f t="shared" si="55"/>
        <v>1</v>
      </c>
      <c r="W426" s="262">
        <f t="shared" si="60"/>
        <v>1</v>
      </c>
      <c r="X426" s="262">
        <f t="shared" si="60"/>
        <v>0</v>
      </c>
      <c r="Y426" s="262">
        <f t="shared" si="56"/>
        <v>1</v>
      </c>
      <c r="Z426" s="263" t="str">
        <f>ANATOMIE3!N426</f>
        <v>Juin</v>
      </c>
      <c r="AA426" s="263" t="str">
        <f>'PHYSIO-REP 3'!N426</f>
        <v>Juin</v>
      </c>
      <c r="AB426" s="263" t="str">
        <f>'ZOOTECHINE 3'!N426</f>
        <v>Juin</v>
      </c>
      <c r="AC426" s="263" t="str">
        <f>'PHARMACOLOGIE 3'!N426</f>
        <v>Juin</v>
      </c>
      <c r="AD426" s="263" t="str">
        <f>'MICROBIOLOGIE 3'!N426</f>
        <v>Juin</v>
      </c>
      <c r="AE426" s="263" t="str">
        <f>'PARASITOLOGIE 2'!N426</f>
        <v>Juin</v>
      </c>
      <c r="AF426" s="263" t="str">
        <f>'PHYSIO-PATH 3'!N426</f>
        <v>Juin</v>
      </c>
      <c r="AG426" s="263" t="str">
        <f>SEMIOLOGIE!N426</f>
        <v>Juin</v>
      </c>
      <c r="AH426" s="263" t="str">
        <f>'ANA-PATH 2'!N426</f>
        <v>Juin</v>
      </c>
      <c r="AI426" s="143"/>
    </row>
    <row r="427" spans="1:35" ht="30">
      <c r="A427" s="79">
        <v>420</v>
      </c>
      <c r="B427" s="432" t="s">
        <v>509</v>
      </c>
      <c r="C427" s="432" t="s">
        <v>1037</v>
      </c>
      <c r="D427" s="117">
        <f>ANATOMIE3!H427</f>
        <v>11.25</v>
      </c>
      <c r="E427" s="117">
        <f>'PHYSIO-REP 3'!H427</f>
        <v>8.25</v>
      </c>
      <c r="F427" s="117">
        <f>'ZOOTECHINE 3'!H427</f>
        <v>9</v>
      </c>
      <c r="G427" s="226">
        <f>'PHARMACOLOGIE 3'!H427</f>
        <v>7</v>
      </c>
      <c r="H427" s="226">
        <f>'MICROBIOLOGIE 3'!H427</f>
        <v>8.5</v>
      </c>
      <c r="I427" s="226">
        <f>'PARASITOLOGIE 2'!H427</f>
        <v>4</v>
      </c>
      <c r="J427" s="226">
        <f>'PHYSIO-PATH 3'!H427</f>
        <v>3.5</v>
      </c>
      <c r="K427" s="226">
        <f>SEMIOLOGIE!H427</f>
        <v>12.5</v>
      </c>
      <c r="L427" s="117">
        <f>'ANA-PATH 2'!H427</f>
        <v>5</v>
      </c>
      <c r="M427" s="124">
        <f t="shared" si="57"/>
        <v>69</v>
      </c>
      <c r="N427" s="117">
        <f t="shared" si="58"/>
        <v>2.76</v>
      </c>
      <c r="O427" s="184" t="str">
        <f t="shared" si="53"/>
        <v>Ajournee</v>
      </c>
      <c r="P427" s="184" t="str">
        <f t="shared" si="54"/>
        <v>juin</v>
      </c>
      <c r="Q427" s="262">
        <f t="shared" si="59"/>
        <v>1</v>
      </c>
      <c r="R427" s="262">
        <f t="shared" si="59"/>
        <v>1</v>
      </c>
      <c r="S427" s="262">
        <f t="shared" si="59"/>
        <v>1</v>
      </c>
      <c r="T427" s="262">
        <f t="shared" si="59"/>
        <v>1</v>
      </c>
      <c r="U427" s="262">
        <f t="shared" si="59"/>
        <v>1</v>
      </c>
      <c r="V427" s="262">
        <f t="shared" si="55"/>
        <v>1</v>
      </c>
      <c r="W427" s="262">
        <f t="shared" si="60"/>
        <v>1</v>
      </c>
      <c r="X427" s="262">
        <f t="shared" si="60"/>
        <v>1</v>
      </c>
      <c r="Y427" s="262">
        <f t="shared" si="56"/>
        <v>1</v>
      </c>
      <c r="Z427" s="263" t="str">
        <f>ANATOMIE3!N427</f>
        <v>Juin</v>
      </c>
      <c r="AA427" s="263" t="str">
        <f>'PHYSIO-REP 3'!N427</f>
        <v>Juin</v>
      </c>
      <c r="AB427" s="263" t="str">
        <f>'ZOOTECHINE 3'!N427</f>
        <v>Juin</v>
      </c>
      <c r="AC427" s="263" t="str">
        <f>'PHARMACOLOGIE 3'!N427</f>
        <v>Juin</v>
      </c>
      <c r="AD427" s="263" t="str">
        <f>'MICROBIOLOGIE 3'!N427</f>
        <v>Juin</v>
      </c>
      <c r="AE427" s="263" t="str">
        <f>'PARASITOLOGIE 2'!N427</f>
        <v>Juin</v>
      </c>
      <c r="AF427" s="263" t="str">
        <f>'PHYSIO-PATH 3'!N427</f>
        <v>Juin</v>
      </c>
      <c r="AG427" s="263" t="str">
        <f>SEMIOLOGIE!N427</f>
        <v>Juin</v>
      </c>
      <c r="AH427" s="263" t="str">
        <f>'ANA-PATH 2'!N427</f>
        <v>Juin</v>
      </c>
      <c r="AI427" s="143"/>
    </row>
    <row r="428" spans="1:35" ht="30">
      <c r="A428" s="160">
        <v>421</v>
      </c>
      <c r="B428" s="418" t="s">
        <v>1038</v>
      </c>
      <c r="C428" s="418" t="s">
        <v>1039</v>
      </c>
      <c r="D428" s="117">
        <f>ANATOMIE3!H428</f>
        <v>14.5</v>
      </c>
      <c r="E428" s="117">
        <f>'PHYSIO-REP 3'!H428</f>
        <v>6</v>
      </c>
      <c r="F428" s="117">
        <f>'ZOOTECHINE 3'!H428</f>
        <v>6.5</v>
      </c>
      <c r="G428" s="226">
        <f>'PHARMACOLOGIE 3'!H428</f>
        <v>8.75</v>
      </c>
      <c r="H428" s="226">
        <f>'MICROBIOLOGIE 3'!H428</f>
        <v>8.5</v>
      </c>
      <c r="I428" s="226">
        <f>'PARASITOLOGIE 2'!H428</f>
        <v>7.333333333333333</v>
      </c>
      <c r="J428" s="226">
        <f>'PHYSIO-PATH 3'!H428</f>
        <v>3.5</v>
      </c>
      <c r="K428" s="226">
        <f>SEMIOLOGIE!H428</f>
        <v>6.25</v>
      </c>
      <c r="L428" s="117">
        <f>'ANA-PATH 2'!H428</f>
        <v>3.3333333333333335</v>
      </c>
      <c r="M428" s="124">
        <f t="shared" si="57"/>
        <v>64.666666666666671</v>
      </c>
      <c r="N428" s="117">
        <f t="shared" si="58"/>
        <v>2.5866666666666669</v>
      </c>
      <c r="O428" s="184" t="str">
        <f t="shared" si="53"/>
        <v>Ajournee</v>
      </c>
      <c r="P428" s="184" t="str">
        <f t="shared" si="54"/>
        <v>juin</v>
      </c>
      <c r="Q428" s="262">
        <f t="shared" si="59"/>
        <v>1</v>
      </c>
      <c r="R428" s="262">
        <f t="shared" si="59"/>
        <v>1</v>
      </c>
      <c r="S428" s="262">
        <f t="shared" si="59"/>
        <v>1</v>
      </c>
      <c r="T428" s="262">
        <f t="shared" si="59"/>
        <v>1</v>
      </c>
      <c r="U428" s="262">
        <f t="shared" si="59"/>
        <v>1</v>
      </c>
      <c r="V428" s="262">
        <f t="shared" si="55"/>
        <v>1</v>
      </c>
      <c r="W428" s="262">
        <f t="shared" si="60"/>
        <v>1</v>
      </c>
      <c r="X428" s="262">
        <f t="shared" si="60"/>
        <v>1</v>
      </c>
      <c r="Y428" s="262">
        <f t="shared" si="56"/>
        <v>1</v>
      </c>
      <c r="Z428" s="263" t="str">
        <f>ANATOMIE3!N428</f>
        <v>Juin</v>
      </c>
      <c r="AA428" s="263" t="str">
        <f>'PHYSIO-REP 3'!N428</f>
        <v>Juin</v>
      </c>
      <c r="AB428" s="263" t="str">
        <f>'ZOOTECHINE 3'!N428</f>
        <v>Juin</v>
      </c>
      <c r="AC428" s="263" t="str">
        <f>'PHARMACOLOGIE 3'!N428</f>
        <v>Juin</v>
      </c>
      <c r="AD428" s="263" t="str">
        <f>'MICROBIOLOGIE 3'!N428</f>
        <v>Juin</v>
      </c>
      <c r="AE428" s="263" t="str">
        <f>'PARASITOLOGIE 2'!N428</f>
        <v>Juin</v>
      </c>
      <c r="AF428" s="263" t="str">
        <f>'PHYSIO-PATH 3'!N428</f>
        <v>Juin</v>
      </c>
      <c r="AG428" s="263" t="str">
        <f>SEMIOLOGIE!N428</f>
        <v>Juin</v>
      </c>
      <c r="AH428" s="263" t="str">
        <f>'ANA-PATH 2'!N428</f>
        <v>Juin</v>
      </c>
      <c r="AI428" s="143"/>
    </row>
    <row r="429" spans="1:35">
      <c r="A429" s="79">
        <v>422</v>
      </c>
      <c r="B429" s="419" t="s">
        <v>510</v>
      </c>
      <c r="C429" s="419" t="s">
        <v>511</v>
      </c>
      <c r="D429" s="117">
        <f>ANATOMIE3!H429</f>
        <v>7.5</v>
      </c>
      <c r="E429" s="117">
        <f>'PHYSIO-REP 3'!H429</f>
        <v>6</v>
      </c>
      <c r="F429" s="117">
        <f>'ZOOTECHINE 3'!H429</f>
        <v>9.25</v>
      </c>
      <c r="G429" s="226">
        <f>'PHARMACOLOGIE 3'!H429</f>
        <v>2.5</v>
      </c>
      <c r="H429" s="226">
        <f>'MICROBIOLOGIE 3'!H429</f>
        <v>8</v>
      </c>
      <c r="I429" s="226">
        <f>'PARASITOLOGIE 2'!H429</f>
        <v>5.333333333333333</v>
      </c>
      <c r="J429" s="226">
        <f>'PHYSIO-PATH 3'!H429</f>
        <v>2.5</v>
      </c>
      <c r="K429" s="226">
        <f>SEMIOLOGIE!H429</f>
        <v>6.75</v>
      </c>
      <c r="L429" s="117">
        <f>'ANA-PATH 2'!H429</f>
        <v>3.3333333333333335</v>
      </c>
      <c r="M429" s="124">
        <f t="shared" si="57"/>
        <v>51.166666666666671</v>
      </c>
      <c r="N429" s="117">
        <f t="shared" si="58"/>
        <v>2.0466666666666669</v>
      </c>
      <c r="O429" s="184" t="str">
        <f t="shared" si="53"/>
        <v>Ajournee</v>
      </c>
      <c r="P429" s="184" t="str">
        <f t="shared" si="54"/>
        <v>juin</v>
      </c>
      <c r="Q429" s="262">
        <f t="shared" si="59"/>
        <v>1</v>
      </c>
      <c r="R429" s="262">
        <f t="shared" si="59"/>
        <v>1</v>
      </c>
      <c r="S429" s="262">
        <f t="shared" si="59"/>
        <v>1</v>
      </c>
      <c r="T429" s="262">
        <f t="shared" si="59"/>
        <v>1</v>
      </c>
      <c r="U429" s="262">
        <f t="shared" si="59"/>
        <v>1</v>
      </c>
      <c r="V429" s="262">
        <f t="shared" si="55"/>
        <v>1</v>
      </c>
      <c r="W429" s="262">
        <f t="shared" si="60"/>
        <v>1</v>
      </c>
      <c r="X429" s="262">
        <f t="shared" si="60"/>
        <v>1</v>
      </c>
      <c r="Y429" s="262">
        <f t="shared" si="56"/>
        <v>1</v>
      </c>
      <c r="Z429" s="263" t="str">
        <f>ANATOMIE3!N429</f>
        <v>Juin</v>
      </c>
      <c r="AA429" s="263" t="str">
        <f>'PHYSIO-REP 3'!N429</f>
        <v>Juin</v>
      </c>
      <c r="AB429" s="263" t="str">
        <f>'ZOOTECHINE 3'!N429</f>
        <v>Juin</v>
      </c>
      <c r="AC429" s="263" t="str">
        <f>'PHARMACOLOGIE 3'!N429</f>
        <v>Juin</v>
      </c>
      <c r="AD429" s="263" t="str">
        <f>'MICROBIOLOGIE 3'!N429</f>
        <v>Juin</v>
      </c>
      <c r="AE429" s="263" t="str">
        <f>'PARASITOLOGIE 2'!N429</f>
        <v>Juin</v>
      </c>
      <c r="AF429" s="263" t="str">
        <f>'PHYSIO-PATH 3'!N429</f>
        <v>Juin</v>
      </c>
      <c r="AG429" s="263" t="str">
        <f>SEMIOLOGIE!N429</f>
        <v>Juin</v>
      </c>
      <c r="AH429" s="263" t="str">
        <f>'ANA-PATH 2'!N429</f>
        <v>Juin</v>
      </c>
      <c r="AI429" s="143"/>
    </row>
    <row r="430" spans="1:35">
      <c r="A430" s="160">
        <v>423</v>
      </c>
      <c r="B430" s="434" t="s">
        <v>512</v>
      </c>
      <c r="C430" s="434" t="s">
        <v>1040</v>
      </c>
      <c r="D430" s="117">
        <f>ANATOMIE3!H430</f>
        <v>10</v>
      </c>
      <c r="E430" s="117">
        <f>'PHYSIO-REP 3'!H430</f>
        <v>11.25</v>
      </c>
      <c r="F430" s="117">
        <f>'ZOOTECHINE 3'!H430</f>
        <v>8</v>
      </c>
      <c r="G430" s="226">
        <f>'PHARMACOLOGIE 3'!H430</f>
        <v>9.5</v>
      </c>
      <c r="H430" s="226">
        <f>'MICROBIOLOGIE 3'!H430</f>
        <v>6.75</v>
      </c>
      <c r="I430" s="226">
        <f>'PARASITOLOGIE 2'!H430</f>
        <v>8.6666666666666661</v>
      </c>
      <c r="J430" s="226">
        <f>'PHYSIO-PATH 3'!H430</f>
        <v>3.5</v>
      </c>
      <c r="K430" s="226">
        <f>SEMIOLOGIE!H430</f>
        <v>7</v>
      </c>
      <c r="L430" s="117">
        <f>'ANA-PATH 2'!H430</f>
        <v>5</v>
      </c>
      <c r="M430" s="124">
        <f t="shared" si="57"/>
        <v>69.666666666666657</v>
      </c>
      <c r="N430" s="117">
        <f t="shared" si="58"/>
        <v>2.7866666666666662</v>
      </c>
      <c r="O430" s="184" t="str">
        <f t="shared" si="53"/>
        <v>Ajournee</v>
      </c>
      <c r="P430" s="184" t="str">
        <f t="shared" si="54"/>
        <v>juin</v>
      </c>
      <c r="Q430" s="262">
        <f t="shared" si="59"/>
        <v>1</v>
      </c>
      <c r="R430" s="262">
        <f t="shared" si="59"/>
        <v>1</v>
      </c>
      <c r="S430" s="262">
        <f t="shared" si="59"/>
        <v>1</v>
      </c>
      <c r="T430" s="262">
        <f t="shared" si="59"/>
        <v>1</v>
      </c>
      <c r="U430" s="262">
        <f t="shared" si="59"/>
        <v>1</v>
      </c>
      <c r="V430" s="262">
        <f t="shared" si="55"/>
        <v>1</v>
      </c>
      <c r="W430" s="262">
        <f t="shared" si="60"/>
        <v>1</v>
      </c>
      <c r="X430" s="262">
        <f t="shared" si="60"/>
        <v>1</v>
      </c>
      <c r="Y430" s="262">
        <f t="shared" si="56"/>
        <v>1</v>
      </c>
      <c r="Z430" s="263" t="str">
        <f>ANATOMIE3!N430</f>
        <v>Juin</v>
      </c>
      <c r="AA430" s="263" t="str">
        <f>'PHYSIO-REP 3'!N430</f>
        <v>Juin</v>
      </c>
      <c r="AB430" s="263" t="str">
        <f>'ZOOTECHINE 3'!N430</f>
        <v>Juin</v>
      </c>
      <c r="AC430" s="263" t="str">
        <f>'PHARMACOLOGIE 3'!N430</f>
        <v>Juin</v>
      </c>
      <c r="AD430" s="263" t="str">
        <f>'MICROBIOLOGIE 3'!N430</f>
        <v>Juin</v>
      </c>
      <c r="AE430" s="263" t="str">
        <f>'PARASITOLOGIE 2'!N430</f>
        <v>Juin</v>
      </c>
      <c r="AF430" s="263" t="str">
        <f>'PHYSIO-PATH 3'!N430</f>
        <v>Juin</v>
      </c>
      <c r="AG430" s="263" t="str">
        <f>SEMIOLOGIE!N430</f>
        <v>Juin</v>
      </c>
      <c r="AH430" s="263" t="str">
        <f>'ANA-PATH 2'!N430</f>
        <v>Juin</v>
      </c>
      <c r="AI430" s="143"/>
    </row>
    <row r="431" spans="1:35" ht="30">
      <c r="A431" s="79">
        <v>424</v>
      </c>
      <c r="B431" s="413" t="s">
        <v>513</v>
      </c>
      <c r="C431" s="413" t="s">
        <v>1041</v>
      </c>
      <c r="D431" s="117">
        <f>ANATOMIE3!H431</f>
        <v>9</v>
      </c>
      <c r="E431" s="117">
        <f>'PHYSIO-REP 3'!H431</f>
        <v>8</v>
      </c>
      <c r="F431" s="117">
        <f>'ZOOTECHINE 3'!H431</f>
        <v>7</v>
      </c>
      <c r="G431" s="226">
        <f>'PHARMACOLOGIE 3'!H431</f>
        <v>11.5</v>
      </c>
      <c r="H431" s="226">
        <f>'MICROBIOLOGIE 3'!H431</f>
        <v>7.25</v>
      </c>
      <c r="I431" s="226">
        <f>'PARASITOLOGIE 2'!H431</f>
        <v>7.333333333333333</v>
      </c>
      <c r="J431" s="226">
        <f>'PHYSIO-PATH 3'!H431</f>
        <v>6</v>
      </c>
      <c r="K431" s="226">
        <f>SEMIOLOGIE!H431</f>
        <v>7.25</v>
      </c>
      <c r="L431" s="117">
        <f>'ANA-PATH 2'!H431</f>
        <v>6</v>
      </c>
      <c r="M431" s="124">
        <f t="shared" si="57"/>
        <v>69.333333333333343</v>
      </c>
      <c r="N431" s="117">
        <f t="shared" si="58"/>
        <v>2.7733333333333339</v>
      </c>
      <c r="O431" s="184" t="str">
        <f t="shared" si="53"/>
        <v>Ajournee</v>
      </c>
      <c r="P431" s="184" t="str">
        <f t="shared" si="54"/>
        <v>juin</v>
      </c>
      <c r="Q431" s="262">
        <f t="shared" si="59"/>
        <v>1</v>
      </c>
      <c r="R431" s="262">
        <f t="shared" si="59"/>
        <v>1</v>
      </c>
      <c r="S431" s="262">
        <f t="shared" si="59"/>
        <v>1</v>
      </c>
      <c r="T431" s="262">
        <f t="shared" si="59"/>
        <v>1</v>
      </c>
      <c r="U431" s="262">
        <f t="shared" si="59"/>
        <v>1</v>
      </c>
      <c r="V431" s="262">
        <f t="shared" si="55"/>
        <v>1</v>
      </c>
      <c r="W431" s="262">
        <f t="shared" si="60"/>
        <v>1</v>
      </c>
      <c r="X431" s="262">
        <f t="shared" si="60"/>
        <v>1</v>
      </c>
      <c r="Y431" s="262">
        <f t="shared" si="56"/>
        <v>1</v>
      </c>
      <c r="Z431" s="263" t="str">
        <f>ANATOMIE3!N431</f>
        <v>Juin</v>
      </c>
      <c r="AA431" s="263" t="str">
        <f>'PHYSIO-REP 3'!N431</f>
        <v>Juin</v>
      </c>
      <c r="AB431" s="263" t="str">
        <f>'ZOOTECHINE 3'!N431</f>
        <v>Juin</v>
      </c>
      <c r="AC431" s="263" t="str">
        <f>'PHARMACOLOGIE 3'!N431</f>
        <v>Juin</v>
      </c>
      <c r="AD431" s="263" t="str">
        <f>'MICROBIOLOGIE 3'!N431</f>
        <v>Juin</v>
      </c>
      <c r="AE431" s="263" t="str">
        <f>'PARASITOLOGIE 2'!N431</f>
        <v>Juin</v>
      </c>
      <c r="AF431" s="263" t="str">
        <f>'PHYSIO-PATH 3'!N431</f>
        <v>Juin</v>
      </c>
      <c r="AG431" s="263" t="str">
        <f>SEMIOLOGIE!N431</f>
        <v>Juin</v>
      </c>
      <c r="AH431" s="263" t="str">
        <f>'ANA-PATH 2'!N431</f>
        <v>Juin</v>
      </c>
      <c r="AI431" s="143"/>
    </row>
    <row r="432" spans="1:35">
      <c r="A432" s="160">
        <v>425</v>
      </c>
      <c r="B432" s="432" t="s">
        <v>514</v>
      </c>
      <c r="C432" s="432" t="s">
        <v>515</v>
      </c>
      <c r="D432" s="117">
        <f>ANATOMIE3!H432</f>
        <v>9.25</v>
      </c>
      <c r="E432" s="117">
        <f>'PHYSIO-REP 3'!H432</f>
        <v>5.25</v>
      </c>
      <c r="F432" s="117">
        <f>'ZOOTECHINE 3'!H432</f>
        <v>11</v>
      </c>
      <c r="G432" s="226">
        <f>'PHARMACOLOGIE 3'!H432</f>
        <v>4.5</v>
      </c>
      <c r="H432" s="226">
        <f>'MICROBIOLOGIE 3'!H432</f>
        <v>10.5</v>
      </c>
      <c r="I432" s="226">
        <f>'PARASITOLOGIE 2'!H432</f>
        <v>6.666666666666667</v>
      </c>
      <c r="J432" s="226">
        <f>'PHYSIO-PATH 3'!H432</f>
        <v>6.5</v>
      </c>
      <c r="K432" s="226">
        <f>SEMIOLOGIE!H432</f>
        <v>11.5</v>
      </c>
      <c r="L432" s="117">
        <f>'ANA-PATH 2'!H432</f>
        <v>2.6666666666666665</v>
      </c>
      <c r="M432" s="124">
        <f t="shared" si="57"/>
        <v>67.833333333333329</v>
      </c>
      <c r="N432" s="117">
        <f t="shared" si="58"/>
        <v>2.7133333333333329</v>
      </c>
      <c r="O432" s="184" t="str">
        <f t="shared" si="53"/>
        <v>Ajournee</v>
      </c>
      <c r="P432" s="184" t="str">
        <f t="shared" si="54"/>
        <v>juin</v>
      </c>
      <c r="Q432" s="262">
        <f t="shared" si="59"/>
        <v>1</v>
      </c>
      <c r="R432" s="262">
        <f t="shared" si="59"/>
        <v>1</v>
      </c>
      <c r="S432" s="262">
        <f t="shared" si="59"/>
        <v>1</v>
      </c>
      <c r="T432" s="262">
        <f t="shared" si="59"/>
        <v>1</v>
      </c>
      <c r="U432" s="262">
        <f t="shared" si="59"/>
        <v>1</v>
      </c>
      <c r="V432" s="262">
        <f t="shared" si="55"/>
        <v>1</v>
      </c>
      <c r="W432" s="262">
        <f t="shared" si="60"/>
        <v>1</v>
      </c>
      <c r="X432" s="262">
        <f t="shared" si="60"/>
        <v>1</v>
      </c>
      <c r="Y432" s="262">
        <f t="shared" si="56"/>
        <v>1</v>
      </c>
      <c r="Z432" s="263" t="str">
        <f>ANATOMIE3!N432</f>
        <v>Juin</v>
      </c>
      <c r="AA432" s="263" t="str">
        <f>'PHYSIO-REP 3'!N432</f>
        <v>Juin</v>
      </c>
      <c r="AB432" s="263" t="str">
        <f>'ZOOTECHINE 3'!N432</f>
        <v>Juin</v>
      </c>
      <c r="AC432" s="263" t="str">
        <f>'PHARMACOLOGIE 3'!N432</f>
        <v>Juin</v>
      </c>
      <c r="AD432" s="263" t="str">
        <f>'MICROBIOLOGIE 3'!N432</f>
        <v>Juin</v>
      </c>
      <c r="AE432" s="263" t="str">
        <f>'PARASITOLOGIE 2'!N432</f>
        <v>Juin</v>
      </c>
      <c r="AF432" s="263" t="str">
        <f>'PHYSIO-PATH 3'!N432</f>
        <v>Juin</v>
      </c>
      <c r="AG432" s="263" t="str">
        <f>SEMIOLOGIE!N432</f>
        <v>Juin</v>
      </c>
      <c r="AH432" s="263" t="str">
        <f>'ANA-PATH 2'!N432</f>
        <v>Juin</v>
      </c>
      <c r="AI432" s="143"/>
    </row>
    <row r="433" spans="1:35">
      <c r="A433" s="79">
        <v>426</v>
      </c>
      <c r="B433" s="413" t="s">
        <v>1042</v>
      </c>
      <c r="C433" s="413" t="s">
        <v>101</v>
      </c>
      <c r="D433" s="117">
        <f>ANATOMIE3!H433</f>
        <v>4.25</v>
      </c>
      <c r="E433" s="117">
        <f>'PHYSIO-REP 3'!H433</f>
        <v>12</v>
      </c>
      <c r="F433" s="117">
        <f>'ZOOTECHINE 3'!H433</f>
        <v>8.5</v>
      </c>
      <c r="G433" s="226">
        <f>'PHARMACOLOGIE 3'!H433</f>
        <v>5.5</v>
      </c>
      <c r="H433" s="226">
        <f>'MICROBIOLOGIE 3'!H433</f>
        <v>7.75</v>
      </c>
      <c r="I433" s="226">
        <f>'PARASITOLOGIE 2'!H433</f>
        <v>3.3333333333333335</v>
      </c>
      <c r="J433" s="226">
        <f>'PHYSIO-PATH 3'!H433</f>
        <v>2.5</v>
      </c>
      <c r="K433" s="226">
        <f>SEMIOLOGIE!H433</f>
        <v>8.5</v>
      </c>
      <c r="L433" s="117">
        <f>'ANA-PATH 2'!H433</f>
        <v>6.333333333333333</v>
      </c>
      <c r="M433" s="124">
        <f t="shared" si="57"/>
        <v>58.666666666666671</v>
      </c>
      <c r="N433" s="117">
        <f t="shared" si="58"/>
        <v>2.3466666666666667</v>
      </c>
      <c r="O433" s="184" t="str">
        <f t="shared" si="53"/>
        <v>Ajournee</v>
      </c>
      <c r="P433" s="184" t="str">
        <f t="shared" si="54"/>
        <v>juin</v>
      </c>
      <c r="Q433" s="262">
        <f t="shared" si="59"/>
        <v>1</v>
      </c>
      <c r="R433" s="262">
        <f t="shared" si="59"/>
        <v>1</v>
      </c>
      <c r="S433" s="262">
        <f t="shared" si="59"/>
        <v>1</v>
      </c>
      <c r="T433" s="262">
        <f t="shared" si="59"/>
        <v>1</v>
      </c>
      <c r="U433" s="262">
        <f t="shared" si="59"/>
        <v>1</v>
      </c>
      <c r="V433" s="262">
        <f t="shared" si="55"/>
        <v>1</v>
      </c>
      <c r="W433" s="262">
        <f t="shared" si="60"/>
        <v>1</v>
      </c>
      <c r="X433" s="262">
        <f t="shared" si="60"/>
        <v>1</v>
      </c>
      <c r="Y433" s="262">
        <f t="shared" si="56"/>
        <v>1</v>
      </c>
      <c r="Z433" s="263" t="str">
        <f>ANATOMIE3!N433</f>
        <v>Juin</v>
      </c>
      <c r="AA433" s="263" t="str">
        <f>'PHYSIO-REP 3'!N433</f>
        <v>Juin</v>
      </c>
      <c r="AB433" s="263" t="str">
        <f>'ZOOTECHINE 3'!N433</f>
        <v>Juin</v>
      </c>
      <c r="AC433" s="263" t="str">
        <f>'PHARMACOLOGIE 3'!N433</f>
        <v>Juin</v>
      </c>
      <c r="AD433" s="263" t="str">
        <f>'MICROBIOLOGIE 3'!N433</f>
        <v>Juin</v>
      </c>
      <c r="AE433" s="263" t="str">
        <f>'PARASITOLOGIE 2'!N433</f>
        <v>Juin</v>
      </c>
      <c r="AF433" s="263" t="str">
        <f>'PHYSIO-PATH 3'!N433</f>
        <v>Juin</v>
      </c>
      <c r="AG433" s="263" t="str">
        <f>SEMIOLOGIE!N433</f>
        <v>Juin</v>
      </c>
      <c r="AH433" s="263" t="str">
        <f>'ANA-PATH 2'!N433</f>
        <v>Juin</v>
      </c>
      <c r="AI433" s="143"/>
    </row>
    <row r="434" spans="1:35">
      <c r="A434" s="160">
        <v>427</v>
      </c>
      <c r="B434" s="413" t="s">
        <v>516</v>
      </c>
      <c r="C434" s="413" t="s">
        <v>996</v>
      </c>
      <c r="D434" s="117">
        <f>ANATOMIE3!H434</f>
        <v>16.25</v>
      </c>
      <c r="E434" s="117">
        <f>'PHYSIO-REP 3'!H434</f>
        <v>12.75</v>
      </c>
      <c r="F434" s="117">
        <f>'ZOOTECHINE 3'!H434</f>
        <v>12</v>
      </c>
      <c r="G434" s="226">
        <f>'PHARMACOLOGIE 3'!H434</f>
        <v>13.5</v>
      </c>
      <c r="H434" s="226">
        <f>'MICROBIOLOGIE 3'!H434</f>
        <v>12.75</v>
      </c>
      <c r="I434" s="226">
        <f>'PARASITOLOGIE 2'!H434</f>
        <v>6.666666666666667</v>
      </c>
      <c r="J434" s="226">
        <f>'PHYSIO-PATH 3'!H434</f>
        <v>6</v>
      </c>
      <c r="K434" s="226">
        <f>SEMIOLOGIE!H434</f>
        <v>16.25</v>
      </c>
      <c r="L434" s="117">
        <f>'ANA-PATH 2'!H434</f>
        <v>10.333333333333334</v>
      </c>
      <c r="M434" s="124">
        <f t="shared" si="57"/>
        <v>106.5</v>
      </c>
      <c r="N434" s="117">
        <f t="shared" si="58"/>
        <v>4.26</v>
      </c>
      <c r="O434" s="184" t="str">
        <f t="shared" si="53"/>
        <v>Ajournee</v>
      </c>
      <c r="P434" s="184" t="str">
        <f t="shared" si="54"/>
        <v>juin</v>
      </c>
      <c r="Q434" s="262">
        <f t="shared" si="59"/>
        <v>0</v>
      </c>
      <c r="R434" s="262">
        <f t="shared" si="59"/>
        <v>1</v>
      </c>
      <c r="S434" s="262">
        <f t="shared" si="59"/>
        <v>1</v>
      </c>
      <c r="T434" s="262">
        <f t="shared" si="59"/>
        <v>1</v>
      </c>
      <c r="U434" s="262">
        <f t="shared" si="59"/>
        <v>1</v>
      </c>
      <c r="V434" s="262">
        <f t="shared" si="55"/>
        <v>1</v>
      </c>
      <c r="W434" s="262">
        <f t="shared" si="60"/>
        <v>1</v>
      </c>
      <c r="X434" s="262">
        <f t="shared" si="60"/>
        <v>0</v>
      </c>
      <c r="Y434" s="262">
        <f t="shared" si="56"/>
        <v>0</v>
      </c>
      <c r="Z434" s="263" t="str">
        <f>ANATOMIE3!N434</f>
        <v>Juin</v>
      </c>
      <c r="AA434" s="263" t="str">
        <f>'PHYSIO-REP 3'!N434</f>
        <v>Juin</v>
      </c>
      <c r="AB434" s="263" t="str">
        <f>'ZOOTECHINE 3'!N434</f>
        <v>Juin</v>
      </c>
      <c r="AC434" s="263" t="str">
        <f>'PHARMACOLOGIE 3'!N434</f>
        <v>Juin</v>
      </c>
      <c r="AD434" s="263" t="str">
        <f>'MICROBIOLOGIE 3'!N434</f>
        <v>Juin</v>
      </c>
      <c r="AE434" s="263" t="str">
        <f>'PARASITOLOGIE 2'!N434</f>
        <v>Juin</v>
      </c>
      <c r="AF434" s="263" t="str">
        <f>'PHYSIO-PATH 3'!N434</f>
        <v>Juin</v>
      </c>
      <c r="AG434" s="263" t="str">
        <f>SEMIOLOGIE!N434</f>
        <v>Juin</v>
      </c>
      <c r="AH434" s="263" t="str">
        <f>'ANA-PATH 2'!N434</f>
        <v>Juin</v>
      </c>
      <c r="AI434" s="143"/>
    </row>
    <row r="435" spans="1:35">
      <c r="A435" s="79">
        <v>428</v>
      </c>
      <c r="B435" s="413" t="s">
        <v>517</v>
      </c>
      <c r="C435" s="413" t="s">
        <v>72</v>
      </c>
      <c r="D435" s="117">
        <f>ANATOMIE3!H435</f>
        <v>16.5</v>
      </c>
      <c r="E435" s="117">
        <f>'PHYSIO-REP 3'!H435</f>
        <v>11.25</v>
      </c>
      <c r="F435" s="117">
        <f>'ZOOTECHINE 3'!H435</f>
        <v>11</v>
      </c>
      <c r="G435" s="226">
        <f>'PHARMACOLOGIE 3'!H435</f>
        <v>14.5</v>
      </c>
      <c r="H435" s="226">
        <f>'MICROBIOLOGIE 3'!H435</f>
        <v>12.5</v>
      </c>
      <c r="I435" s="226">
        <f>'PARASITOLOGIE 2'!H435</f>
        <v>4</v>
      </c>
      <c r="J435" s="226">
        <f>'PHYSIO-PATH 3'!H435</f>
        <v>12</v>
      </c>
      <c r="K435" s="226">
        <f>SEMIOLOGIE!H435</f>
        <v>10.75</v>
      </c>
      <c r="L435" s="117">
        <f>'ANA-PATH 2'!H435</f>
        <v>10.333333333333334</v>
      </c>
      <c r="M435" s="124">
        <f t="shared" si="57"/>
        <v>102.83333333333333</v>
      </c>
      <c r="N435" s="117">
        <f t="shared" si="58"/>
        <v>4.1133333333333333</v>
      </c>
      <c r="O435" s="184" t="str">
        <f t="shared" si="53"/>
        <v>Ajournee</v>
      </c>
      <c r="P435" s="184" t="str">
        <f t="shared" si="54"/>
        <v>juin</v>
      </c>
      <c r="Q435" s="262">
        <f t="shared" si="59"/>
        <v>0</v>
      </c>
      <c r="R435" s="262">
        <f t="shared" si="59"/>
        <v>1</v>
      </c>
      <c r="S435" s="262">
        <f t="shared" si="59"/>
        <v>1</v>
      </c>
      <c r="T435" s="262">
        <f t="shared" si="59"/>
        <v>1</v>
      </c>
      <c r="U435" s="262">
        <f t="shared" si="59"/>
        <v>1</v>
      </c>
      <c r="V435" s="262">
        <f t="shared" si="55"/>
        <v>1</v>
      </c>
      <c r="W435" s="262">
        <f t="shared" si="60"/>
        <v>1</v>
      </c>
      <c r="X435" s="262">
        <f t="shared" si="60"/>
        <v>1</v>
      </c>
      <c r="Y435" s="262">
        <f t="shared" si="56"/>
        <v>0</v>
      </c>
      <c r="Z435" s="263" t="str">
        <f>ANATOMIE3!N435</f>
        <v>Juin</v>
      </c>
      <c r="AA435" s="263" t="str">
        <f>'PHYSIO-REP 3'!N435</f>
        <v>Juin</v>
      </c>
      <c r="AB435" s="263" t="str">
        <f>'ZOOTECHINE 3'!N435</f>
        <v>Juin</v>
      </c>
      <c r="AC435" s="263" t="str">
        <f>'PHARMACOLOGIE 3'!N435</f>
        <v>Juin</v>
      </c>
      <c r="AD435" s="263" t="str">
        <f>'MICROBIOLOGIE 3'!N435</f>
        <v>Juin</v>
      </c>
      <c r="AE435" s="263" t="str">
        <f>'PARASITOLOGIE 2'!N435</f>
        <v>Juin</v>
      </c>
      <c r="AF435" s="263" t="str">
        <f>'PHYSIO-PATH 3'!N435</f>
        <v>Juin</v>
      </c>
      <c r="AG435" s="263" t="str">
        <f>SEMIOLOGIE!N435</f>
        <v>Juin</v>
      </c>
      <c r="AH435" s="263" t="str">
        <f>'ANA-PATH 2'!N435</f>
        <v>Juin</v>
      </c>
      <c r="AI435" s="143"/>
    </row>
    <row r="436" spans="1:35">
      <c r="A436" s="160">
        <v>429</v>
      </c>
      <c r="B436" s="413" t="s">
        <v>518</v>
      </c>
      <c r="C436" s="413" t="s">
        <v>1043</v>
      </c>
      <c r="D436" s="117">
        <f>ANATOMIE3!H436</f>
        <v>14</v>
      </c>
      <c r="E436" s="117">
        <f>'PHYSIO-REP 3'!H436</f>
        <v>6.5</v>
      </c>
      <c r="F436" s="117">
        <f>'ZOOTECHINE 3'!H436</f>
        <v>12</v>
      </c>
      <c r="G436" s="226">
        <f>'PHARMACOLOGIE 3'!H436</f>
        <v>8.75</v>
      </c>
      <c r="H436" s="226">
        <f>'MICROBIOLOGIE 3'!H436</f>
        <v>8.75</v>
      </c>
      <c r="I436" s="226">
        <f>'PARASITOLOGIE 2'!H436</f>
        <v>5.333333333333333</v>
      </c>
      <c r="J436" s="226">
        <f>'PHYSIO-PATH 3'!H436</f>
        <v>2.5</v>
      </c>
      <c r="K436" s="226">
        <f>SEMIOLOGIE!H436</f>
        <v>7.5</v>
      </c>
      <c r="L436" s="117">
        <f>'ANA-PATH 2'!H436</f>
        <v>6</v>
      </c>
      <c r="M436" s="124">
        <f t="shared" si="57"/>
        <v>71.333333333333343</v>
      </c>
      <c r="N436" s="117">
        <f t="shared" si="58"/>
        <v>2.8533333333333335</v>
      </c>
      <c r="O436" s="184" t="str">
        <f t="shared" si="53"/>
        <v>Ajournee</v>
      </c>
      <c r="P436" s="184" t="str">
        <f t="shared" si="54"/>
        <v>juin</v>
      </c>
      <c r="Q436" s="262">
        <f t="shared" si="59"/>
        <v>1</v>
      </c>
      <c r="R436" s="262">
        <f t="shared" si="59"/>
        <v>1</v>
      </c>
      <c r="S436" s="262">
        <f t="shared" si="59"/>
        <v>1</v>
      </c>
      <c r="T436" s="262">
        <f t="shared" si="59"/>
        <v>1</v>
      </c>
      <c r="U436" s="262">
        <f t="shared" si="59"/>
        <v>1</v>
      </c>
      <c r="V436" s="262">
        <f t="shared" si="55"/>
        <v>1</v>
      </c>
      <c r="W436" s="262">
        <f t="shared" si="60"/>
        <v>1</v>
      </c>
      <c r="X436" s="262">
        <f t="shared" si="60"/>
        <v>1</v>
      </c>
      <c r="Y436" s="262">
        <f t="shared" si="56"/>
        <v>1</v>
      </c>
      <c r="Z436" s="263" t="str">
        <f>ANATOMIE3!N436</f>
        <v>Juin</v>
      </c>
      <c r="AA436" s="263" t="str">
        <f>'PHYSIO-REP 3'!N436</f>
        <v>Juin</v>
      </c>
      <c r="AB436" s="263" t="str">
        <f>'ZOOTECHINE 3'!N436</f>
        <v>Juin</v>
      </c>
      <c r="AC436" s="263" t="str">
        <f>'PHARMACOLOGIE 3'!N436</f>
        <v>Juin</v>
      </c>
      <c r="AD436" s="263" t="str">
        <f>'MICROBIOLOGIE 3'!N436</f>
        <v>Juin</v>
      </c>
      <c r="AE436" s="263" t="str">
        <f>'PARASITOLOGIE 2'!N436</f>
        <v>Juin</v>
      </c>
      <c r="AF436" s="263" t="str">
        <f>'PHYSIO-PATH 3'!N436</f>
        <v>Juin</v>
      </c>
      <c r="AG436" s="263" t="str">
        <f>SEMIOLOGIE!N436</f>
        <v>Juin</v>
      </c>
      <c r="AH436" s="263" t="str">
        <f>'ANA-PATH 2'!N436</f>
        <v>Juin</v>
      </c>
      <c r="AI436" s="143"/>
    </row>
    <row r="437" spans="1:35">
      <c r="A437" s="79">
        <v>430</v>
      </c>
      <c r="B437" s="432" t="s">
        <v>518</v>
      </c>
      <c r="C437" s="432" t="s">
        <v>519</v>
      </c>
      <c r="D437" s="117">
        <f>ANATOMIE3!H437</f>
        <v>9.25</v>
      </c>
      <c r="E437" s="117">
        <f>'PHYSIO-REP 3'!H437</f>
        <v>6.75</v>
      </c>
      <c r="F437" s="117">
        <f>'ZOOTECHINE 3'!H437</f>
        <v>9</v>
      </c>
      <c r="G437" s="226">
        <f>'PHARMACOLOGIE 3'!H437</f>
        <v>3.5</v>
      </c>
      <c r="H437" s="226">
        <f>'MICROBIOLOGIE 3'!H437</f>
        <v>6.75</v>
      </c>
      <c r="I437" s="226">
        <f>'PARASITOLOGIE 2'!H437</f>
        <v>6</v>
      </c>
      <c r="J437" s="226">
        <f>'PHYSIO-PATH 3'!H437</f>
        <v>1.5</v>
      </c>
      <c r="K437" s="226">
        <f>SEMIOLOGIE!H437</f>
        <v>5.25</v>
      </c>
      <c r="L437" s="117">
        <f>'ANA-PATH 2'!H437</f>
        <v>4.333333333333333</v>
      </c>
      <c r="M437" s="124">
        <f t="shared" si="57"/>
        <v>52.333333333333336</v>
      </c>
      <c r="N437" s="117">
        <f t="shared" si="58"/>
        <v>2.0933333333333333</v>
      </c>
      <c r="O437" s="184" t="str">
        <f t="shared" si="53"/>
        <v>Ajournee</v>
      </c>
      <c r="P437" s="184" t="str">
        <f t="shared" si="54"/>
        <v>juin</v>
      </c>
      <c r="Q437" s="262">
        <f t="shared" si="59"/>
        <v>1</v>
      </c>
      <c r="R437" s="262">
        <f t="shared" si="59"/>
        <v>1</v>
      </c>
      <c r="S437" s="262">
        <f t="shared" si="59"/>
        <v>1</v>
      </c>
      <c r="T437" s="262">
        <f t="shared" si="59"/>
        <v>1</v>
      </c>
      <c r="U437" s="262">
        <f t="shared" si="59"/>
        <v>1</v>
      </c>
      <c r="V437" s="262">
        <f t="shared" si="55"/>
        <v>1</v>
      </c>
      <c r="W437" s="262">
        <f t="shared" si="60"/>
        <v>1</v>
      </c>
      <c r="X437" s="262">
        <f t="shared" si="60"/>
        <v>1</v>
      </c>
      <c r="Y437" s="262">
        <f t="shared" si="56"/>
        <v>1</v>
      </c>
      <c r="Z437" s="263" t="str">
        <f>ANATOMIE3!N437</f>
        <v>Juin</v>
      </c>
      <c r="AA437" s="263" t="str">
        <f>'PHYSIO-REP 3'!N437</f>
        <v>Juin</v>
      </c>
      <c r="AB437" s="263" t="str">
        <f>'ZOOTECHINE 3'!N437</f>
        <v>Juin</v>
      </c>
      <c r="AC437" s="263" t="str">
        <f>'PHARMACOLOGIE 3'!N437</f>
        <v>Juin</v>
      </c>
      <c r="AD437" s="263" t="str">
        <f>'MICROBIOLOGIE 3'!N437</f>
        <v>Juin</v>
      </c>
      <c r="AE437" s="263" t="str">
        <f>'PARASITOLOGIE 2'!N437</f>
        <v>Juin</v>
      </c>
      <c r="AF437" s="263" t="str">
        <f>'PHYSIO-PATH 3'!N437</f>
        <v>Juin</v>
      </c>
      <c r="AG437" s="263" t="str">
        <f>SEMIOLOGIE!N437</f>
        <v>Juin</v>
      </c>
      <c r="AH437" s="263" t="str">
        <f>'ANA-PATH 2'!N437</f>
        <v>Juin</v>
      </c>
      <c r="AI437" s="143"/>
    </row>
    <row r="438" spans="1:35">
      <c r="A438" s="160">
        <v>431</v>
      </c>
      <c r="B438" s="413" t="s">
        <v>520</v>
      </c>
      <c r="C438" s="413" t="s">
        <v>777</v>
      </c>
      <c r="D438" s="117">
        <f>ANATOMIE3!H438</f>
        <v>10.5</v>
      </c>
      <c r="E438" s="117">
        <f>'PHYSIO-REP 3'!H438</f>
        <v>10.5</v>
      </c>
      <c r="F438" s="117">
        <f>'ZOOTECHINE 3'!H438</f>
        <v>8.5</v>
      </c>
      <c r="G438" s="226">
        <f>'PHARMACOLOGIE 3'!H438</f>
        <v>5.5</v>
      </c>
      <c r="H438" s="226">
        <f>'MICROBIOLOGIE 3'!H438</f>
        <v>7.75</v>
      </c>
      <c r="I438" s="226">
        <f>'PARASITOLOGIE 2'!H438</f>
        <v>7.333333333333333</v>
      </c>
      <c r="J438" s="226">
        <f>'PHYSIO-PATH 3'!H438</f>
        <v>2.5</v>
      </c>
      <c r="K438" s="226">
        <f>SEMIOLOGIE!H438</f>
        <v>6.75</v>
      </c>
      <c r="L438" s="117">
        <f>'ANA-PATH 2'!H438</f>
        <v>4.333333333333333</v>
      </c>
      <c r="M438" s="124">
        <f t="shared" si="57"/>
        <v>63.666666666666671</v>
      </c>
      <c r="N438" s="117">
        <f t="shared" si="58"/>
        <v>2.5466666666666669</v>
      </c>
      <c r="O438" s="184" t="str">
        <f t="shared" si="53"/>
        <v>Ajournee</v>
      </c>
      <c r="P438" s="184" t="str">
        <f t="shared" si="54"/>
        <v>juin</v>
      </c>
      <c r="Q438" s="262">
        <f t="shared" si="59"/>
        <v>1</v>
      </c>
      <c r="R438" s="262">
        <f t="shared" si="59"/>
        <v>1</v>
      </c>
      <c r="S438" s="262">
        <f t="shared" si="59"/>
        <v>1</v>
      </c>
      <c r="T438" s="262">
        <f t="shared" si="59"/>
        <v>1</v>
      </c>
      <c r="U438" s="262">
        <f t="shared" si="59"/>
        <v>1</v>
      </c>
      <c r="V438" s="262">
        <f t="shared" si="55"/>
        <v>1</v>
      </c>
      <c r="W438" s="262">
        <f t="shared" si="60"/>
        <v>1</v>
      </c>
      <c r="X438" s="262">
        <f t="shared" si="60"/>
        <v>1</v>
      </c>
      <c r="Y438" s="262">
        <f t="shared" si="56"/>
        <v>1</v>
      </c>
      <c r="Z438" s="263" t="str">
        <f>ANATOMIE3!N438</f>
        <v>Juin</v>
      </c>
      <c r="AA438" s="263" t="str">
        <f>'PHYSIO-REP 3'!N438</f>
        <v>Juin</v>
      </c>
      <c r="AB438" s="263" t="str">
        <f>'ZOOTECHINE 3'!N438</f>
        <v>Juin</v>
      </c>
      <c r="AC438" s="263" t="str">
        <f>'PHARMACOLOGIE 3'!N438</f>
        <v>Juin</v>
      </c>
      <c r="AD438" s="263" t="str">
        <f>'MICROBIOLOGIE 3'!N438</f>
        <v>Juin</v>
      </c>
      <c r="AE438" s="263" t="str">
        <f>'PARASITOLOGIE 2'!N438</f>
        <v>Juin</v>
      </c>
      <c r="AF438" s="263" t="str">
        <f>'PHYSIO-PATH 3'!N438</f>
        <v>Juin</v>
      </c>
      <c r="AG438" s="263" t="str">
        <f>SEMIOLOGIE!N438</f>
        <v>Juin</v>
      </c>
      <c r="AH438" s="263" t="str">
        <f>'ANA-PATH 2'!N438</f>
        <v>Juin</v>
      </c>
      <c r="AI438" s="143"/>
    </row>
    <row r="439" spans="1:35">
      <c r="A439" s="79">
        <v>432</v>
      </c>
      <c r="B439" s="417" t="s">
        <v>521</v>
      </c>
      <c r="C439" s="417" t="s">
        <v>1044</v>
      </c>
      <c r="D439" s="117">
        <f>ANATOMIE3!H439</f>
        <v>30</v>
      </c>
      <c r="E439" s="117">
        <f>'PHYSIO-REP 3'!H439</f>
        <v>5.25</v>
      </c>
      <c r="F439" s="117">
        <f>'ZOOTECHINE 3'!H439</f>
        <v>5.5</v>
      </c>
      <c r="G439" s="226">
        <f>'PHARMACOLOGIE 3'!H439</f>
        <v>6</v>
      </c>
      <c r="H439" s="226">
        <f>'MICROBIOLOGIE 3'!H439</f>
        <v>5.5</v>
      </c>
      <c r="I439" s="226">
        <f>'PARASITOLOGIE 2'!H439</f>
        <v>4</v>
      </c>
      <c r="J439" s="226">
        <f>'PHYSIO-PATH 3'!H439</f>
        <v>2.5</v>
      </c>
      <c r="K439" s="226">
        <f>SEMIOLOGIE!H439</f>
        <v>30</v>
      </c>
      <c r="L439" s="117">
        <f>'ANA-PATH 2'!H439</f>
        <v>2.6666666666666665</v>
      </c>
      <c r="M439" s="124">
        <f t="shared" si="57"/>
        <v>91.416666666666671</v>
      </c>
      <c r="N439" s="117">
        <f t="shared" si="58"/>
        <v>3.6566666666666667</v>
      </c>
      <c r="O439" s="184" t="str">
        <f t="shared" si="53"/>
        <v>Ajournee</v>
      </c>
      <c r="P439" s="184" t="str">
        <f t="shared" si="54"/>
        <v>juin</v>
      </c>
      <c r="Q439" s="262">
        <f t="shared" si="59"/>
        <v>0</v>
      </c>
      <c r="R439" s="262">
        <f t="shared" si="59"/>
        <v>1</v>
      </c>
      <c r="S439" s="262">
        <f t="shared" si="59"/>
        <v>1</v>
      </c>
      <c r="T439" s="262">
        <f t="shared" si="59"/>
        <v>1</v>
      </c>
      <c r="U439" s="262">
        <f t="shared" si="59"/>
        <v>1</v>
      </c>
      <c r="V439" s="262">
        <f t="shared" si="55"/>
        <v>1</v>
      </c>
      <c r="W439" s="262">
        <f t="shared" si="60"/>
        <v>1</v>
      </c>
      <c r="X439" s="262">
        <f t="shared" si="60"/>
        <v>0</v>
      </c>
      <c r="Y439" s="262">
        <f t="shared" si="56"/>
        <v>1</v>
      </c>
      <c r="Z439" s="263" t="str">
        <f>ANATOMIE3!N439</f>
        <v>Juin</v>
      </c>
      <c r="AA439" s="263" t="str">
        <f>'PHYSIO-REP 3'!N439</f>
        <v>Juin</v>
      </c>
      <c r="AB439" s="263" t="str">
        <f>'ZOOTECHINE 3'!N439</f>
        <v>Juin</v>
      </c>
      <c r="AC439" s="263" t="str">
        <f>'PHARMACOLOGIE 3'!N439</f>
        <v>Juin</v>
      </c>
      <c r="AD439" s="263" t="str">
        <f>'MICROBIOLOGIE 3'!N439</f>
        <v>Juin</v>
      </c>
      <c r="AE439" s="263" t="str">
        <f>'PARASITOLOGIE 2'!N439</f>
        <v>Juin</v>
      </c>
      <c r="AF439" s="263" t="str">
        <f>'PHYSIO-PATH 3'!N439</f>
        <v>Juin</v>
      </c>
      <c r="AG439" s="263" t="str">
        <f>SEMIOLOGIE!N439</f>
        <v>Juin</v>
      </c>
      <c r="AH439" s="263" t="str">
        <f>'ANA-PATH 2'!N439</f>
        <v>Juin</v>
      </c>
      <c r="AI439" s="143"/>
    </row>
    <row r="440" spans="1:35">
      <c r="A440" s="160">
        <v>433</v>
      </c>
      <c r="B440" s="432" t="s">
        <v>522</v>
      </c>
      <c r="C440" s="432" t="s">
        <v>523</v>
      </c>
      <c r="D440" s="117">
        <f>ANATOMIE3!H440</f>
        <v>3</v>
      </c>
      <c r="E440" s="117">
        <f>'PHYSIO-REP 3'!H440</f>
        <v>9</v>
      </c>
      <c r="F440" s="117">
        <f>'ZOOTECHINE 3'!H440</f>
        <v>5.25</v>
      </c>
      <c r="G440" s="226">
        <f>'PHARMACOLOGIE 3'!H440</f>
        <v>1</v>
      </c>
      <c r="H440" s="226">
        <f>'MICROBIOLOGIE 3'!H440</f>
        <v>8.25</v>
      </c>
      <c r="I440" s="226">
        <f>'PARASITOLOGIE 2'!H440</f>
        <v>2.6666666666666665</v>
      </c>
      <c r="J440" s="226">
        <f>'PHYSIO-PATH 3'!H440</f>
        <v>2.5</v>
      </c>
      <c r="K440" s="226">
        <f>SEMIOLOGIE!H440</f>
        <v>4.25</v>
      </c>
      <c r="L440" s="117">
        <f>'ANA-PATH 2'!H440</f>
        <v>2.3333333333333335</v>
      </c>
      <c r="M440" s="124">
        <f t="shared" si="57"/>
        <v>38.250000000000007</v>
      </c>
      <c r="N440" s="117">
        <f t="shared" si="58"/>
        <v>1.5300000000000002</v>
      </c>
      <c r="O440" s="184" t="str">
        <f t="shared" si="53"/>
        <v>Ajournee</v>
      </c>
      <c r="P440" s="184" t="str">
        <f t="shared" si="54"/>
        <v>juin</v>
      </c>
      <c r="Q440" s="262">
        <f t="shared" si="59"/>
        <v>1</v>
      </c>
      <c r="R440" s="262">
        <f t="shared" si="59"/>
        <v>1</v>
      </c>
      <c r="S440" s="262">
        <f t="shared" si="59"/>
        <v>1</v>
      </c>
      <c r="T440" s="262">
        <f t="shared" si="59"/>
        <v>1</v>
      </c>
      <c r="U440" s="262">
        <f t="shared" si="59"/>
        <v>1</v>
      </c>
      <c r="V440" s="262">
        <f t="shared" si="55"/>
        <v>1</v>
      </c>
      <c r="W440" s="262">
        <f t="shared" si="60"/>
        <v>1</v>
      </c>
      <c r="X440" s="262">
        <f t="shared" si="60"/>
        <v>1</v>
      </c>
      <c r="Y440" s="262">
        <f t="shared" si="56"/>
        <v>1</v>
      </c>
      <c r="Z440" s="263" t="str">
        <f>ANATOMIE3!N440</f>
        <v>Juin</v>
      </c>
      <c r="AA440" s="263" t="str">
        <f>'PHYSIO-REP 3'!N440</f>
        <v>Juin</v>
      </c>
      <c r="AB440" s="263" t="str">
        <f>'ZOOTECHINE 3'!N440</f>
        <v>Juin</v>
      </c>
      <c r="AC440" s="263" t="str">
        <f>'PHARMACOLOGIE 3'!N440</f>
        <v>Juin</v>
      </c>
      <c r="AD440" s="263" t="str">
        <f>'MICROBIOLOGIE 3'!N440</f>
        <v>Juin</v>
      </c>
      <c r="AE440" s="263" t="str">
        <f>'PARASITOLOGIE 2'!N440</f>
        <v>Juin</v>
      </c>
      <c r="AF440" s="263" t="str">
        <f>'PHYSIO-PATH 3'!N440</f>
        <v>Juin</v>
      </c>
      <c r="AG440" s="263" t="str">
        <f>SEMIOLOGIE!N440</f>
        <v>Juin</v>
      </c>
      <c r="AH440" s="263" t="str">
        <f>'ANA-PATH 2'!N440</f>
        <v>Juin</v>
      </c>
      <c r="AI440" s="143"/>
    </row>
    <row r="441" spans="1:35">
      <c r="A441" s="79">
        <v>434</v>
      </c>
      <c r="B441" s="419" t="s">
        <v>1045</v>
      </c>
      <c r="C441" s="419" t="s">
        <v>1046</v>
      </c>
      <c r="D441" s="117">
        <f>ANATOMIE3!H441</f>
        <v>9.25</v>
      </c>
      <c r="E441" s="117">
        <f>'PHYSIO-REP 3'!H441</f>
        <v>7.5</v>
      </c>
      <c r="F441" s="117">
        <f>'ZOOTECHINE 3'!H441</f>
        <v>9.25</v>
      </c>
      <c r="G441" s="226">
        <f>'PHARMACOLOGIE 3'!H441</f>
        <v>8</v>
      </c>
      <c r="H441" s="226">
        <f>'MICROBIOLOGIE 3'!H441</f>
        <v>6.75</v>
      </c>
      <c r="I441" s="226">
        <f>'PARASITOLOGIE 2'!H441</f>
        <v>8</v>
      </c>
      <c r="J441" s="226">
        <f>'PHYSIO-PATH 3'!H441</f>
        <v>2.5</v>
      </c>
      <c r="K441" s="226">
        <f>SEMIOLOGIE!H441</f>
        <v>12.5</v>
      </c>
      <c r="L441" s="117">
        <f>'ANA-PATH 2'!H441</f>
        <v>7.333333333333333</v>
      </c>
      <c r="M441" s="124">
        <f t="shared" si="57"/>
        <v>71.083333333333329</v>
      </c>
      <c r="N441" s="117">
        <f t="shared" si="58"/>
        <v>2.8433333333333333</v>
      </c>
      <c r="O441" s="184" t="str">
        <f t="shared" si="53"/>
        <v>Ajournee</v>
      </c>
      <c r="P441" s="184" t="str">
        <f t="shared" si="54"/>
        <v>juin</v>
      </c>
      <c r="Q441" s="262">
        <f t="shared" si="59"/>
        <v>1</v>
      </c>
      <c r="R441" s="262">
        <f t="shared" si="59"/>
        <v>1</v>
      </c>
      <c r="S441" s="262">
        <f t="shared" si="59"/>
        <v>1</v>
      </c>
      <c r="T441" s="262">
        <f t="shared" si="59"/>
        <v>1</v>
      </c>
      <c r="U441" s="262">
        <f t="shared" si="59"/>
        <v>1</v>
      </c>
      <c r="V441" s="262">
        <f t="shared" si="55"/>
        <v>1</v>
      </c>
      <c r="W441" s="262">
        <f t="shared" si="60"/>
        <v>1</v>
      </c>
      <c r="X441" s="262">
        <f t="shared" si="60"/>
        <v>1</v>
      </c>
      <c r="Y441" s="262">
        <f t="shared" si="56"/>
        <v>1</v>
      </c>
      <c r="Z441" s="263" t="str">
        <f>ANATOMIE3!N441</f>
        <v>Juin</v>
      </c>
      <c r="AA441" s="263" t="str">
        <f>'PHYSIO-REP 3'!N441</f>
        <v>Juin</v>
      </c>
      <c r="AB441" s="263" t="str">
        <f>'ZOOTECHINE 3'!N441</f>
        <v>Juin</v>
      </c>
      <c r="AC441" s="263" t="str">
        <f>'PHARMACOLOGIE 3'!N441</f>
        <v>Juin</v>
      </c>
      <c r="AD441" s="263" t="str">
        <f>'MICROBIOLOGIE 3'!N441</f>
        <v>Juin</v>
      </c>
      <c r="AE441" s="263" t="str">
        <f>'PARASITOLOGIE 2'!N441</f>
        <v>Juin</v>
      </c>
      <c r="AF441" s="263" t="str">
        <f>'PHYSIO-PATH 3'!N441</f>
        <v>Juin</v>
      </c>
      <c r="AG441" s="263" t="str">
        <f>SEMIOLOGIE!N441</f>
        <v>Juin</v>
      </c>
      <c r="AH441" s="263" t="str">
        <f>'ANA-PATH 2'!N441</f>
        <v>Juin</v>
      </c>
      <c r="AI441" s="143"/>
    </row>
    <row r="442" spans="1:35">
      <c r="A442" s="160">
        <v>435</v>
      </c>
      <c r="B442" s="413" t="s">
        <v>524</v>
      </c>
      <c r="C442" s="413" t="s">
        <v>325</v>
      </c>
      <c r="D442" s="117">
        <f>ANATOMIE3!H442</f>
        <v>15.75</v>
      </c>
      <c r="E442" s="117">
        <f>'PHYSIO-REP 3'!H442</f>
        <v>15.75</v>
      </c>
      <c r="F442" s="117">
        <f>'ZOOTECHINE 3'!H442</f>
        <v>9</v>
      </c>
      <c r="G442" s="226">
        <f>'PHARMACOLOGIE 3'!H442</f>
        <v>11</v>
      </c>
      <c r="H442" s="226">
        <f>'MICROBIOLOGIE 3'!H442</f>
        <v>14.25</v>
      </c>
      <c r="I442" s="226">
        <f>'PARASITOLOGIE 2'!H442</f>
        <v>10</v>
      </c>
      <c r="J442" s="226">
        <f>'PHYSIO-PATH 3'!H442</f>
        <v>6</v>
      </c>
      <c r="K442" s="226">
        <f>SEMIOLOGIE!H442</f>
        <v>15.5</v>
      </c>
      <c r="L442" s="117">
        <f>'ANA-PATH 2'!H442</f>
        <v>9</v>
      </c>
      <c r="M442" s="124">
        <f t="shared" si="57"/>
        <v>106.25</v>
      </c>
      <c r="N442" s="117">
        <f t="shared" si="58"/>
        <v>4.25</v>
      </c>
      <c r="O442" s="184" t="str">
        <f t="shared" si="53"/>
        <v>Ajournee</v>
      </c>
      <c r="P442" s="184" t="str">
        <f t="shared" si="54"/>
        <v>juin</v>
      </c>
      <c r="Q442" s="262">
        <f t="shared" si="59"/>
        <v>0</v>
      </c>
      <c r="R442" s="262">
        <f t="shared" si="59"/>
        <v>0</v>
      </c>
      <c r="S442" s="262">
        <f t="shared" si="59"/>
        <v>1</v>
      </c>
      <c r="T442" s="262">
        <f t="shared" si="59"/>
        <v>1</v>
      </c>
      <c r="U442" s="262">
        <f t="shared" si="59"/>
        <v>1</v>
      </c>
      <c r="V442" s="262">
        <f t="shared" si="55"/>
        <v>0</v>
      </c>
      <c r="W442" s="262">
        <f t="shared" si="60"/>
        <v>1</v>
      </c>
      <c r="X442" s="262">
        <f t="shared" si="60"/>
        <v>0</v>
      </c>
      <c r="Y442" s="262">
        <f t="shared" si="56"/>
        <v>1</v>
      </c>
      <c r="Z442" s="263" t="str">
        <f>ANATOMIE3!N442</f>
        <v>Juin</v>
      </c>
      <c r="AA442" s="263" t="str">
        <f>'PHYSIO-REP 3'!N442</f>
        <v>Juin</v>
      </c>
      <c r="AB442" s="263" t="str">
        <f>'ZOOTECHINE 3'!N442</f>
        <v>Juin</v>
      </c>
      <c r="AC442" s="263" t="str">
        <f>'PHARMACOLOGIE 3'!N442</f>
        <v>Juin</v>
      </c>
      <c r="AD442" s="263" t="str">
        <f>'MICROBIOLOGIE 3'!N442</f>
        <v>Juin</v>
      </c>
      <c r="AE442" s="263" t="str">
        <f>'PARASITOLOGIE 2'!N442</f>
        <v>Juin</v>
      </c>
      <c r="AF442" s="263" t="str">
        <f>'PHYSIO-PATH 3'!N442</f>
        <v>Juin</v>
      </c>
      <c r="AG442" s="263" t="str">
        <f>SEMIOLOGIE!N442</f>
        <v>Juin</v>
      </c>
      <c r="AH442" s="263" t="str">
        <f>'ANA-PATH 2'!N442</f>
        <v>Juin</v>
      </c>
      <c r="AI442" s="143"/>
    </row>
    <row r="443" spans="1:35">
      <c r="A443" s="79">
        <v>436</v>
      </c>
      <c r="B443" s="413" t="s">
        <v>525</v>
      </c>
      <c r="C443" s="413" t="s">
        <v>372</v>
      </c>
      <c r="D443" s="117">
        <f>ANATOMIE3!H443</f>
        <v>4</v>
      </c>
      <c r="E443" s="117">
        <f>'PHYSIO-REP 3'!H443</f>
        <v>8.25</v>
      </c>
      <c r="F443" s="117">
        <f>'ZOOTECHINE 3'!H443</f>
        <v>4</v>
      </c>
      <c r="G443" s="226">
        <f>'PHARMACOLOGIE 3'!H443</f>
        <v>1</v>
      </c>
      <c r="H443" s="226">
        <f>'MICROBIOLOGIE 3'!H443</f>
        <v>8</v>
      </c>
      <c r="I443" s="226">
        <f>'PARASITOLOGIE 2'!H443</f>
        <v>4.666666666666667</v>
      </c>
      <c r="J443" s="226">
        <f>'PHYSIO-PATH 3'!H443</f>
        <v>2.5</v>
      </c>
      <c r="K443" s="226">
        <f>SEMIOLOGIE!H443</f>
        <v>3.5</v>
      </c>
      <c r="L443" s="117">
        <f>'ANA-PATH 2'!H443</f>
        <v>4.333333333333333</v>
      </c>
      <c r="M443" s="124">
        <f t="shared" si="57"/>
        <v>40.250000000000007</v>
      </c>
      <c r="N443" s="117">
        <f t="shared" si="58"/>
        <v>1.6100000000000003</v>
      </c>
      <c r="O443" s="184" t="str">
        <f t="shared" si="53"/>
        <v>Ajournee</v>
      </c>
      <c r="P443" s="184" t="str">
        <f t="shared" si="54"/>
        <v>juin</v>
      </c>
      <c r="Q443" s="262">
        <f t="shared" si="59"/>
        <v>1</v>
      </c>
      <c r="R443" s="262">
        <f t="shared" si="59"/>
        <v>1</v>
      </c>
      <c r="S443" s="262">
        <f t="shared" si="59"/>
        <v>1</v>
      </c>
      <c r="T443" s="262">
        <f t="shared" si="59"/>
        <v>1</v>
      </c>
      <c r="U443" s="262">
        <f t="shared" si="59"/>
        <v>1</v>
      </c>
      <c r="V443" s="262">
        <f t="shared" si="55"/>
        <v>1</v>
      </c>
      <c r="W443" s="262">
        <f t="shared" si="60"/>
        <v>1</v>
      </c>
      <c r="X443" s="262">
        <f t="shared" si="60"/>
        <v>1</v>
      </c>
      <c r="Y443" s="262">
        <f t="shared" si="56"/>
        <v>1</v>
      </c>
      <c r="Z443" s="263" t="str">
        <f>ANATOMIE3!N443</f>
        <v>Juin</v>
      </c>
      <c r="AA443" s="263" t="str">
        <f>'PHYSIO-REP 3'!N443</f>
        <v>Juin</v>
      </c>
      <c r="AB443" s="263" t="str">
        <f>'ZOOTECHINE 3'!N443</f>
        <v>Juin</v>
      </c>
      <c r="AC443" s="263" t="str">
        <f>'PHARMACOLOGIE 3'!N443</f>
        <v>Juin</v>
      </c>
      <c r="AD443" s="263" t="str">
        <f>'MICROBIOLOGIE 3'!N443</f>
        <v>Juin</v>
      </c>
      <c r="AE443" s="263" t="str">
        <f>'PARASITOLOGIE 2'!N443</f>
        <v>Juin</v>
      </c>
      <c r="AF443" s="263" t="str">
        <f>'PHYSIO-PATH 3'!N443</f>
        <v>Juin</v>
      </c>
      <c r="AG443" s="263" t="str">
        <f>SEMIOLOGIE!N443</f>
        <v>Juin</v>
      </c>
      <c r="AH443" s="263" t="str">
        <f>'ANA-PATH 2'!N443</f>
        <v>Juin</v>
      </c>
      <c r="AI443" s="143"/>
    </row>
    <row r="444" spans="1:35">
      <c r="A444" s="160">
        <v>437</v>
      </c>
      <c r="B444" s="413" t="s">
        <v>526</v>
      </c>
      <c r="C444" s="413" t="s">
        <v>1047</v>
      </c>
      <c r="D444" s="117">
        <f>ANATOMIE3!H444</f>
        <v>6.25</v>
      </c>
      <c r="E444" s="117">
        <f>'PHYSIO-REP 3'!H444</f>
        <v>6</v>
      </c>
      <c r="F444" s="117">
        <f>'ZOOTECHINE 3'!H444</f>
        <v>4</v>
      </c>
      <c r="G444" s="226">
        <f>'PHARMACOLOGIE 3'!H444</f>
        <v>1.25</v>
      </c>
      <c r="H444" s="226">
        <f>'MICROBIOLOGIE 3'!H444</f>
        <v>6.25</v>
      </c>
      <c r="I444" s="226">
        <f>'PARASITOLOGIE 2'!H444</f>
        <v>6.666666666666667</v>
      </c>
      <c r="J444" s="226">
        <f>'PHYSIO-PATH 3'!H444</f>
        <v>6</v>
      </c>
      <c r="K444" s="226">
        <f>SEMIOLOGIE!H444</f>
        <v>3.75</v>
      </c>
      <c r="L444" s="117">
        <f>'ANA-PATH 2'!H444</f>
        <v>4</v>
      </c>
      <c r="M444" s="124">
        <f t="shared" si="57"/>
        <v>44.166666666666671</v>
      </c>
      <c r="N444" s="117">
        <f t="shared" si="58"/>
        <v>1.7666666666666668</v>
      </c>
      <c r="O444" s="184" t="str">
        <f t="shared" si="53"/>
        <v>Ajournee</v>
      </c>
      <c r="P444" s="184" t="str">
        <f t="shared" si="54"/>
        <v>juin</v>
      </c>
      <c r="Q444" s="262">
        <f t="shared" si="59"/>
        <v>1</v>
      </c>
      <c r="R444" s="262">
        <f t="shared" si="59"/>
        <v>1</v>
      </c>
      <c r="S444" s="262">
        <f t="shared" si="59"/>
        <v>1</v>
      </c>
      <c r="T444" s="262">
        <f t="shared" si="59"/>
        <v>1</v>
      </c>
      <c r="U444" s="262">
        <f t="shared" si="59"/>
        <v>1</v>
      </c>
      <c r="V444" s="262">
        <f t="shared" si="55"/>
        <v>1</v>
      </c>
      <c r="W444" s="262">
        <f t="shared" si="60"/>
        <v>1</v>
      </c>
      <c r="X444" s="262">
        <f t="shared" si="60"/>
        <v>1</v>
      </c>
      <c r="Y444" s="262">
        <f t="shared" si="56"/>
        <v>1</v>
      </c>
      <c r="Z444" s="263" t="str">
        <f>ANATOMIE3!N444</f>
        <v>Juin</v>
      </c>
      <c r="AA444" s="263" t="str">
        <f>'PHYSIO-REP 3'!N444</f>
        <v>Juin</v>
      </c>
      <c r="AB444" s="263" t="str">
        <f>'ZOOTECHINE 3'!N444</f>
        <v>Juin</v>
      </c>
      <c r="AC444" s="263" t="str">
        <f>'PHARMACOLOGIE 3'!N444</f>
        <v>Juin</v>
      </c>
      <c r="AD444" s="263" t="str">
        <f>'MICROBIOLOGIE 3'!N444</f>
        <v>Juin</v>
      </c>
      <c r="AE444" s="263" t="str">
        <f>'PARASITOLOGIE 2'!N444</f>
        <v>Juin</v>
      </c>
      <c r="AF444" s="263" t="str">
        <f>'PHYSIO-PATH 3'!N444</f>
        <v>Juin</v>
      </c>
      <c r="AG444" s="263" t="str">
        <f>SEMIOLOGIE!N444</f>
        <v>Juin</v>
      </c>
      <c r="AH444" s="263" t="str">
        <f>'ANA-PATH 2'!N444</f>
        <v>Juin</v>
      </c>
      <c r="AI444" s="143"/>
    </row>
    <row r="445" spans="1:35">
      <c r="A445" s="79">
        <v>438</v>
      </c>
      <c r="B445" s="413" t="s">
        <v>527</v>
      </c>
      <c r="C445" s="413" t="s">
        <v>528</v>
      </c>
      <c r="D445" s="117">
        <f>ANATOMIE3!H445</f>
        <v>16.25</v>
      </c>
      <c r="E445" s="117">
        <f>'PHYSIO-REP 3'!H445</f>
        <v>12</v>
      </c>
      <c r="F445" s="117">
        <f>'ZOOTECHINE 3'!H445</f>
        <v>9</v>
      </c>
      <c r="G445" s="226">
        <f>'PHARMACOLOGIE 3'!H445</f>
        <v>11</v>
      </c>
      <c r="H445" s="226">
        <f>'MICROBIOLOGIE 3'!H445</f>
        <v>9.25</v>
      </c>
      <c r="I445" s="226">
        <f>'PARASITOLOGIE 2'!H445</f>
        <v>4.666666666666667</v>
      </c>
      <c r="J445" s="226">
        <f>'PHYSIO-PATH 3'!H445</f>
        <v>10.5</v>
      </c>
      <c r="K445" s="226">
        <f>SEMIOLOGIE!H445</f>
        <v>12</v>
      </c>
      <c r="L445" s="117">
        <f>'ANA-PATH 2'!H445</f>
        <v>6.666666666666667</v>
      </c>
      <c r="M445" s="124">
        <f t="shared" si="57"/>
        <v>91.333333333333329</v>
      </c>
      <c r="N445" s="117">
        <f t="shared" si="58"/>
        <v>3.6533333333333333</v>
      </c>
      <c r="O445" s="184" t="str">
        <f t="shared" si="53"/>
        <v>Ajournee</v>
      </c>
      <c r="P445" s="184" t="str">
        <f t="shared" si="54"/>
        <v>juin</v>
      </c>
      <c r="Q445" s="262">
        <f t="shared" si="59"/>
        <v>0</v>
      </c>
      <c r="R445" s="262">
        <f t="shared" si="59"/>
        <v>1</v>
      </c>
      <c r="S445" s="262">
        <f t="shared" si="59"/>
        <v>1</v>
      </c>
      <c r="T445" s="262">
        <f t="shared" si="59"/>
        <v>1</v>
      </c>
      <c r="U445" s="262">
        <f t="shared" si="59"/>
        <v>1</v>
      </c>
      <c r="V445" s="262">
        <f t="shared" si="55"/>
        <v>1</v>
      </c>
      <c r="W445" s="262">
        <f t="shared" si="60"/>
        <v>1</v>
      </c>
      <c r="X445" s="262">
        <f t="shared" si="60"/>
        <v>1</v>
      </c>
      <c r="Y445" s="262">
        <f t="shared" si="56"/>
        <v>1</v>
      </c>
      <c r="Z445" s="263" t="str">
        <f>ANATOMIE3!N445</f>
        <v>Juin</v>
      </c>
      <c r="AA445" s="263" t="str">
        <f>'PHYSIO-REP 3'!N445</f>
        <v>Juin</v>
      </c>
      <c r="AB445" s="263" t="str">
        <f>'ZOOTECHINE 3'!N445</f>
        <v>Juin</v>
      </c>
      <c r="AC445" s="263" t="str">
        <f>'PHARMACOLOGIE 3'!N445</f>
        <v>Juin</v>
      </c>
      <c r="AD445" s="263" t="str">
        <f>'MICROBIOLOGIE 3'!N445</f>
        <v>Juin</v>
      </c>
      <c r="AE445" s="263" t="str">
        <f>'PARASITOLOGIE 2'!N445</f>
        <v>Juin</v>
      </c>
      <c r="AF445" s="263" t="str">
        <f>'PHYSIO-PATH 3'!N445</f>
        <v>Juin</v>
      </c>
      <c r="AG445" s="263" t="str">
        <f>SEMIOLOGIE!N445</f>
        <v>Juin</v>
      </c>
      <c r="AH445" s="263" t="str">
        <f>'ANA-PATH 2'!N445</f>
        <v>Juin</v>
      </c>
      <c r="AI445" s="143"/>
    </row>
    <row r="446" spans="1:35">
      <c r="A446" s="160">
        <v>439</v>
      </c>
      <c r="B446" s="438" t="s">
        <v>527</v>
      </c>
      <c r="C446" s="438" t="s">
        <v>1048</v>
      </c>
      <c r="D446" s="117">
        <f>ANATOMIE3!H446</f>
        <v>41.25</v>
      </c>
      <c r="E446" s="117">
        <f>'PHYSIO-REP 3'!H446</f>
        <v>7.25</v>
      </c>
      <c r="F446" s="117">
        <f>'ZOOTECHINE 3'!H446</f>
        <v>5</v>
      </c>
      <c r="G446" s="226">
        <f>'PHARMACOLOGIE 3'!H446</f>
        <v>1.5</v>
      </c>
      <c r="H446" s="226">
        <f>'MICROBIOLOGIE 3'!H446</f>
        <v>9</v>
      </c>
      <c r="I446" s="226">
        <f>'PARASITOLOGIE 2'!H446</f>
        <v>6</v>
      </c>
      <c r="J446" s="226">
        <f>'PHYSIO-PATH 3'!H446</f>
        <v>3</v>
      </c>
      <c r="K446" s="226">
        <f>SEMIOLOGIE!H446</f>
        <v>36</v>
      </c>
      <c r="L446" s="117">
        <f>'ANA-PATH 2'!H446</f>
        <v>4.666666666666667</v>
      </c>
      <c r="M446" s="124">
        <f t="shared" si="57"/>
        <v>113.66666666666667</v>
      </c>
      <c r="N446" s="117">
        <f t="shared" si="58"/>
        <v>4.5466666666666669</v>
      </c>
      <c r="O446" s="184" t="str">
        <f t="shared" si="53"/>
        <v>Ajournee</v>
      </c>
      <c r="P446" s="184" t="str">
        <f t="shared" si="54"/>
        <v>juin</v>
      </c>
      <c r="Q446" s="262">
        <f t="shared" si="59"/>
        <v>0</v>
      </c>
      <c r="R446" s="262">
        <f t="shared" si="59"/>
        <v>1</v>
      </c>
      <c r="S446" s="262">
        <f t="shared" si="59"/>
        <v>1</v>
      </c>
      <c r="T446" s="262">
        <f t="shared" si="59"/>
        <v>1</v>
      </c>
      <c r="U446" s="262">
        <f t="shared" si="59"/>
        <v>1</v>
      </c>
      <c r="V446" s="262">
        <f t="shared" si="55"/>
        <v>1</v>
      </c>
      <c r="W446" s="262">
        <f t="shared" si="60"/>
        <v>1</v>
      </c>
      <c r="X446" s="262">
        <f t="shared" si="60"/>
        <v>0</v>
      </c>
      <c r="Y446" s="262">
        <f t="shared" si="56"/>
        <v>1</v>
      </c>
      <c r="Z446" s="263" t="str">
        <f>ANATOMIE3!N446</f>
        <v>Juin</v>
      </c>
      <c r="AA446" s="263" t="str">
        <f>'PHYSIO-REP 3'!N446</f>
        <v>Juin</v>
      </c>
      <c r="AB446" s="263" t="str">
        <f>'ZOOTECHINE 3'!N446</f>
        <v>Juin</v>
      </c>
      <c r="AC446" s="263" t="str">
        <f>'PHARMACOLOGIE 3'!N446</f>
        <v>Juin</v>
      </c>
      <c r="AD446" s="263" t="str">
        <f>'MICROBIOLOGIE 3'!N446</f>
        <v>Juin</v>
      </c>
      <c r="AE446" s="263" t="str">
        <f>'PARASITOLOGIE 2'!N446</f>
        <v>Juin</v>
      </c>
      <c r="AF446" s="263" t="str">
        <f>'PHYSIO-PATH 3'!N446</f>
        <v>Juin</v>
      </c>
      <c r="AG446" s="263" t="str">
        <f>SEMIOLOGIE!N446</f>
        <v>Juin</v>
      </c>
      <c r="AH446" s="263" t="str">
        <f>'ANA-PATH 2'!N446</f>
        <v>Juin</v>
      </c>
      <c r="AI446" s="143"/>
    </row>
    <row r="447" spans="1:35">
      <c r="A447" s="79">
        <v>440</v>
      </c>
      <c r="B447" s="413" t="s">
        <v>530</v>
      </c>
      <c r="C447" s="413" t="s">
        <v>1049</v>
      </c>
      <c r="D447" s="117">
        <f>ANATOMIE3!H447</f>
        <v>16.5</v>
      </c>
      <c r="E447" s="117">
        <f>'PHYSIO-REP 3'!H447</f>
        <v>11.75</v>
      </c>
      <c r="F447" s="117">
        <f>'ZOOTECHINE 3'!H447</f>
        <v>9</v>
      </c>
      <c r="G447" s="226">
        <f>'PHARMACOLOGIE 3'!H447</f>
        <v>12</v>
      </c>
      <c r="H447" s="226">
        <f>'MICROBIOLOGIE 3'!H447</f>
        <v>12.75</v>
      </c>
      <c r="I447" s="226">
        <f>'PARASITOLOGIE 2'!H447</f>
        <v>10</v>
      </c>
      <c r="J447" s="226">
        <f>'PHYSIO-PATH 3'!H447</f>
        <v>16.5</v>
      </c>
      <c r="K447" s="226">
        <f>SEMIOLOGIE!H447</f>
        <v>14.75</v>
      </c>
      <c r="L447" s="117">
        <f>'ANA-PATH 2'!H447</f>
        <v>9.6666666666666661</v>
      </c>
      <c r="M447" s="124">
        <f t="shared" si="57"/>
        <v>112.91666666666667</v>
      </c>
      <c r="N447" s="117">
        <f t="shared" si="58"/>
        <v>4.5166666666666666</v>
      </c>
      <c r="O447" s="184" t="str">
        <f t="shared" si="53"/>
        <v>Ajournee</v>
      </c>
      <c r="P447" s="184" t="str">
        <f t="shared" si="54"/>
        <v>juin</v>
      </c>
      <c r="Q447" s="262">
        <f t="shared" si="59"/>
        <v>0</v>
      </c>
      <c r="R447" s="262">
        <f t="shared" si="59"/>
        <v>1</v>
      </c>
      <c r="S447" s="262">
        <f t="shared" si="59"/>
        <v>1</v>
      </c>
      <c r="T447" s="262">
        <f t="shared" si="59"/>
        <v>1</v>
      </c>
      <c r="U447" s="262">
        <f t="shared" si="59"/>
        <v>1</v>
      </c>
      <c r="V447" s="262">
        <f t="shared" si="55"/>
        <v>0</v>
      </c>
      <c r="W447" s="262">
        <f t="shared" si="60"/>
        <v>0</v>
      </c>
      <c r="X447" s="262">
        <f t="shared" si="60"/>
        <v>1</v>
      </c>
      <c r="Y447" s="262">
        <f t="shared" si="56"/>
        <v>1</v>
      </c>
      <c r="Z447" s="263" t="str">
        <f>ANATOMIE3!N447</f>
        <v>Juin</v>
      </c>
      <c r="AA447" s="263" t="str">
        <f>'PHYSIO-REP 3'!N447</f>
        <v>Juin</v>
      </c>
      <c r="AB447" s="263" t="str">
        <f>'ZOOTECHINE 3'!N447</f>
        <v>Juin</v>
      </c>
      <c r="AC447" s="263" t="str">
        <f>'PHARMACOLOGIE 3'!N447</f>
        <v>Juin</v>
      </c>
      <c r="AD447" s="263" t="str">
        <f>'MICROBIOLOGIE 3'!N447</f>
        <v>Juin</v>
      </c>
      <c r="AE447" s="263" t="str">
        <f>'PARASITOLOGIE 2'!N447</f>
        <v>Juin</v>
      </c>
      <c r="AF447" s="263" t="str">
        <f>'PHYSIO-PATH 3'!N447</f>
        <v>Juin</v>
      </c>
      <c r="AG447" s="263" t="str">
        <f>SEMIOLOGIE!N447</f>
        <v>Juin</v>
      </c>
      <c r="AH447" s="263" t="str">
        <f>'ANA-PATH 2'!N447</f>
        <v>Juin</v>
      </c>
      <c r="AI447" s="143"/>
    </row>
    <row r="448" spans="1:35">
      <c r="A448" s="160">
        <v>441</v>
      </c>
      <c r="B448" s="446" t="s">
        <v>531</v>
      </c>
      <c r="C448" s="446" t="s">
        <v>721</v>
      </c>
      <c r="D448" s="117">
        <f>ANATOMIE3!H448</f>
        <v>11.5</v>
      </c>
      <c r="E448" s="117">
        <f>'PHYSIO-REP 3'!H448</f>
        <v>9.75</v>
      </c>
      <c r="F448" s="117">
        <f>'ZOOTECHINE 3'!H448</f>
        <v>8</v>
      </c>
      <c r="G448" s="226">
        <f>'PHARMACOLOGIE 3'!H448</f>
        <v>9</v>
      </c>
      <c r="H448" s="226">
        <f>'MICROBIOLOGIE 3'!H448</f>
        <v>7.5</v>
      </c>
      <c r="I448" s="226">
        <f>'PARASITOLOGIE 2'!H448</f>
        <v>8</v>
      </c>
      <c r="J448" s="226">
        <f>'PHYSIO-PATH 3'!H448</f>
        <v>7</v>
      </c>
      <c r="K448" s="226">
        <f>SEMIOLOGIE!H448</f>
        <v>11.75</v>
      </c>
      <c r="L448" s="117">
        <f>'ANA-PATH 2'!H448</f>
        <v>7.333333333333333</v>
      </c>
      <c r="M448" s="124">
        <f t="shared" si="57"/>
        <v>79.833333333333329</v>
      </c>
      <c r="N448" s="117">
        <f t="shared" si="58"/>
        <v>3.1933333333333334</v>
      </c>
      <c r="O448" s="184" t="str">
        <f t="shared" si="53"/>
        <v>Ajournee</v>
      </c>
      <c r="P448" s="184" t="str">
        <f t="shared" si="54"/>
        <v>juin</v>
      </c>
      <c r="Q448" s="262">
        <f t="shared" si="59"/>
        <v>1</v>
      </c>
      <c r="R448" s="262">
        <f t="shared" si="59"/>
        <v>1</v>
      </c>
      <c r="S448" s="262">
        <f t="shared" si="59"/>
        <v>1</v>
      </c>
      <c r="T448" s="262">
        <f t="shared" si="59"/>
        <v>1</v>
      </c>
      <c r="U448" s="262">
        <f t="shared" si="59"/>
        <v>1</v>
      </c>
      <c r="V448" s="262">
        <f t="shared" si="55"/>
        <v>1</v>
      </c>
      <c r="W448" s="262">
        <f t="shared" si="60"/>
        <v>1</v>
      </c>
      <c r="X448" s="262">
        <f t="shared" si="60"/>
        <v>1</v>
      </c>
      <c r="Y448" s="262">
        <f t="shared" si="56"/>
        <v>1</v>
      </c>
      <c r="Z448" s="263" t="str">
        <f>ANATOMIE3!N448</f>
        <v>Juin</v>
      </c>
      <c r="AA448" s="263" t="str">
        <f>'PHYSIO-REP 3'!N448</f>
        <v>Juin</v>
      </c>
      <c r="AB448" s="263" t="str">
        <f>'ZOOTECHINE 3'!N448</f>
        <v>Juin</v>
      </c>
      <c r="AC448" s="263" t="str">
        <f>'PHARMACOLOGIE 3'!N448</f>
        <v>Juin</v>
      </c>
      <c r="AD448" s="263" t="str">
        <f>'MICROBIOLOGIE 3'!N448</f>
        <v>Juin</v>
      </c>
      <c r="AE448" s="263" t="str">
        <f>'PARASITOLOGIE 2'!N448</f>
        <v>Juin</v>
      </c>
      <c r="AF448" s="263" t="str">
        <f>'PHYSIO-PATH 3'!N448</f>
        <v>Juin</v>
      </c>
      <c r="AG448" s="263" t="str">
        <f>SEMIOLOGIE!N448</f>
        <v>Juin</v>
      </c>
      <c r="AH448" s="263" t="str">
        <f>'ANA-PATH 2'!N448</f>
        <v>Juin</v>
      </c>
      <c r="AI448" s="143"/>
    </row>
    <row r="449" spans="1:35">
      <c r="A449" s="79">
        <v>442</v>
      </c>
      <c r="B449" s="413" t="s">
        <v>1050</v>
      </c>
      <c r="C449" s="413" t="s">
        <v>850</v>
      </c>
      <c r="D449" s="117">
        <f>ANATOMIE3!H449</f>
        <v>9</v>
      </c>
      <c r="E449" s="117">
        <f>'PHYSIO-REP 3'!H449</f>
        <v>3.75</v>
      </c>
      <c r="F449" s="117">
        <f>'ZOOTECHINE 3'!H449</f>
        <v>9.5</v>
      </c>
      <c r="G449" s="226">
        <f>'PHARMACOLOGIE 3'!H449</f>
        <v>6</v>
      </c>
      <c r="H449" s="226">
        <f>'MICROBIOLOGIE 3'!H449</f>
        <v>6.75</v>
      </c>
      <c r="I449" s="226">
        <f>'PARASITOLOGIE 2'!H449</f>
        <v>6</v>
      </c>
      <c r="J449" s="226">
        <f>'PHYSIO-PATH 3'!H449</f>
        <v>9.5</v>
      </c>
      <c r="K449" s="226">
        <f>SEMIOLOGIE!H449</f>
        <v>6</v>
      </c>
      <c r="L449" s="117">
        <f>'ANA-PATH 2'!H449</f>
        <v>7.666666666666667</v>
      </c>
      <c r="M449" s="124">
        <f t="shared" si="57"/>
        <v>64.166666666666671</v>
      </c>
      <c r="N449" s="117">
        <f t="shared" si="58"/>
        <v>2.5666666666666669</v>
      </c>
      <c r="O449" s="184" t="str">
        <f t="shared" si="53"/>
        <v>Ajournee</v>
      </c>
      <c r="P449" s="184" t="str">
        <f t="shared" si="54"/>
        <v>juin</v>
      </c>
      <c r="Q449" s="262">
        <f t="shared" si="59"/>
        <v>1</v>
      </c>
      <c r="R449" s="262">
        <f t="shared" si="59"/>
        <v>1</v>
      </c>
      <c r="S449" s="262">
        <f t="shared" si="59"/>
        <v>1</v>
      </c>
      <c r="T449" s="262">
        <f t="shared" si="59"/>
        <v>1</v>
      </c>
      <c r="U449" s="262">
        <f t="shared" si="59"/>
        <v>1</v>
      </c>
      <c r="V449" s="262">
        <f t="shared" si="55"/>
        <v>1</v>
      </c>
      <c r="W449" s="262">
        <f t="shared" si="60"/>
        <v>1</v>
      </c>
      <c r="X449" s="262">
        <f t="shared" si="60"/>
        <v>1</v>
      </c>
      <c r="Y449" s="262">
        <f t="shared" si="56"/>
        <v>1</v>
      </c>
      <c r="Z449" s="263" t="str">
        <f>ANATOMIE3!N449</f>
        <v>Juin</v>
      </c>
      <c r="AA449" s="263" t="str">
        <f>'PHYSIO-REP 3'!N449</f>
        <v>Juin</v>
      </c>
      <c r="AB449" s="263" t="str">
        <f>'ZOOTECHINE 3'!N449</f>
        <v>Juin</v>
      </c>
      <c r="AC449" s="263" t="str">
        <f>'PHARMACOLOGIE 3'!N449</f>
        <v>Juin</v>
      </c>
      <c r="AD449" s="263" t="str">
        <f>'MICROBIOLOGIE 3'!N449</f>
        <v>Juin</v>
      </c>
      <c r="AE449" s="263" t="str">
        <f>'PARASITOLOGIE 2'!N449</f>
        <v>Juin</v>
      </c>
      <c r="AF449" s="263" t="str">
        <f>'PHYSIO-PATH 3'!N449</f>
        <v>Juin</v>
      </c>
      <c r="AG449" s="263" t="str">
        <f>SEMIOLOGIE!N449</f>
        <v>Juin</v>
      </c>
      <c r="AH449" s="263" t="str">
        <f>'ANA-PATH 2'!N449</f>
        <v>Juin</v>
      </c>
      <c r="AI449" s="143"/>
    </row>
    <row r="450" spans="1:35">
      <c r="A450" s="160">
        <v>443</v>
      </c>
      <c r="B450" s="419" t="s">
        <v>790</v>
      </c>
      <c r="C450" s="419" t="s">
        <v>1051</v>
      </c>
      <c r="D450" s="117">
        <f>ANATOMIE3!H450</f>
        <v>10.25</v>
      </c>
      <c r="E450" s="117">
        <f>'PHYSIO-REP 3'!H450</f>
        <v>8.75</v>
      </c>
      <c r="F450" s="117">
        <f>'ZOOTECHINE 3'!H450</f>
        <v>9</v>
      </c>
      <c r="G450" s="226">
        <f>'PHARMACOLOGIE 3'!H450</f>
        <v>7.5</v>
      </c>
      <c r="H450" s="226">
        <f>'MICROBIOLOGIE 3'!H450</f>
        <v>9</v>
      </c>
      <c r="I450" s="226">
        <f>'PARASITOLOGIE 2'!H450</f>
        <v>3.3333333333333335</v>
      </c>
      <c r="J450" s="226">
        <f>'PHYSIO-PATH 3'!H450</f>
        <v>1.5</v>
      </c>
      <c r="K450" s="226">
        <f>SEMIOLOGIE!H450</f>
        <v>14.75</v>
      </c>
      <c r="L450" s="117">
        <f>'ANA-PATH 2'!H450</f>
        <v>5</v>
      </c>
      <c r="M450" s="124">
        <f t="shared" si="57"/>
        <v>69.083333333333343</v>
      </c>
      <c r="N450" s="117">
        <f t="shared" si="58"/>
        <v>2.7633333333333336</v>
      </c>
      <c r="O450" s="184" t="str">
        <f t="shared" si="53"/>
        <v>Ajournee</v>
      </c>
      <c r="P450" s="184" t="str">
        <f t="shared" si="54"/>
        <v>juin</v>
      </c>
      <c r="Q450" s="262">
        <f t="shared" si="59"/>
        <v>1</v>
      </c>
      <c r="R450" s="262">
        <f t="shared" si="59"/>
        <v>1</v>
      </c>
      <c r="S450" s="262">
        <f t="shared" si="59"/>
        <v>1</v>
      </c>
      <c r="T450" s="262">
        <f t="shared" si="59"/>
        <v>1</v>
      </c>
      <c r="U450" s="262">
        <f t="shared" si="59"/>
        <v>1</v>
      </c>
      <c r="V450" s="262">
        <f t="shared" si="55"/>
        <v>1</v>
      </c>
      <c r="W450" s="262">
        <f t="shared" si="60"/>
        <v>1</v>
      </c>
      <c r="X450" s="262">
        <f t="shared" si="60"/>
        <v>1</v>
      </c>
      <c r="Y450" s="262">
        <f t="shared" si="56"/>
        <v>1</v>
      </c>
      <c r="Z450" s="263" t="str">
        <f>ANATOMIE3!N450</f>
        <v>Juin</v>
      </c>
      <c r="AA450" s="263" t="str">
        <f>'PHYSIO-REP 3'!N450</f>
        <v>Juin</v>
      </c>
      <c r="AB450" s="263" t="str">
        <f>'ZOOTECHINE 3'!N450</f>
        <v>Juin</v>
      </c>
      <c r="AC450" s="263" t="str">
        <f>'PHARMACOLOGIE 3'!N450</f>
        <v>Juin</v>
      </c>
      <c r="AD450" s="263" t="str">
        <f>'MICROBIOLOGIE 3'!N450</f>
        <v>Juin</v>
      </c>
      <c r="AE450" s="263" t="str">
        <f>'PARASITOLOGIE 2'!N450</f>
        <v>Juin</v>
      </c>
      <c r="AF450" s="263" t="str">
        <f>'PHYSIO-PATH 3'!N450</f>
        <v>Juin</v>
      </c>
      <c r="AG450" s="263" t="str">
        <f>SEMIOLOGIE!N450</f>
        <v>Juin</v>
      </c>
      <c r="AH450" s="263" t="str">
        <f>'ANA-PATH 2'!N450</f>
        <v>Juin</v>
      </c>
      <c r="AI450" s="143"/>
    </row>
    <row r="451" spans="1:35">
      <c r="A451" s="79">
        <v>444</v>
      </c>
      <c r="B451" s="417" t="s">
        <v>790</v>
      </c>
      <c r="C451" s="417" t="s">
        <v>1052</v>
      </c>
      <c r="D451" s="117">
        <f>ANATOMIE3!H451</f>
        <v>42</v>
      </c>
      <c r="E451" s="117">
        <f>'PHYSIO-REP 3'!H451</f>
        <v>7.75</v>
      </c>
      <c r="F451" s="117">
        <f>'ZOOTECHINE 3'!H451</f>
        <v>7</v>
      </c>
      <c r="G451" s="226">
        <f>'PHARMACOLOGIE 3'!H451</f>
        <v>8</v>
      </c>
      <c r="H451" s="226">
        <f>'MICROBIOLOGIE 3'!H451</f>
        <v>30.75</v>
      </c>
      <c r="I451" s="226">
        <f>'PARASITOLOGIE 2'!H451</f>
        <v>11.333333333333334</v>
      </c>
      <c r="J451" s="226">
        <f>'PHYSIO-PATH 3'!H451</f>
        <v>6</v>
      </c>
      <c r="K451" s="226">
        <f>SEMIOLOGIE!H451</f>
        <v>42</v>
      </c>
      <c r="L451" s="117">
        <f>'ANA-PATH 2'!H451</f>
        <v>7</v>
      </c>
      <c r="M451" s="124">
        <f t="shared" si="57"/>
        <v>161.83333333333331</v>
      </c>
      <c r="N451" s="117">
        <f t="shared" si="58"/>
        <v>6.4733333333333327</v>
      </c>
      <c r="O451" s="184" t="str">
        <f t="shared" si="53"/>
        <v>Ajournee</v>
      </c>
      <c r="P451" s="184" t="str">
        <f t="shared" si="54"/>
        <v>juin</v>
      </c>
      <c r="Q451" s="262">
        <f t="shared" si="59"/>
        <v>0</v>
      </c>
      <c r="R451" s="262">
        <f t="shared" si="59"/>
        <v>1</v>
      </c>
      <c r="S451" s="262">
        <f t="shared" si="59"/>
        <v>1</v>
      </c>
      <c r="T451" s="262">
        <f t="shared" si="59"/>
        <v>1</v>
      </c>
      <c r="U451" s="262">
        <f t="shared" si="59"/>
        <v>0</v>
      </c>
      <c r="V451" s="262">
        <f t="shared" si="55"/>
        <v>0</v>
      </c>
      <c r="W451" s="262">
        <f t="shared" si="60"/>
        <v>1</v>
      </c>
      <c r="X451" s="262">
        <f t="shared" si="60"/>
        <v>0</v>
      </c>
      <c r="Y451" s="262">
        <f t="shared" si="56"/>
        <v>1</v>
      </c>
      <c r="Z451" s="263" t="str">
        <f>ANATOMIE3!N451</f>
        <v>Juin</v>
      </c>
      <c r="AA451" s="263" t="str">
        <f>'PHYSIO-REP 3'!N451</f>
        <v>Juin</v>
      </c>
      <c r="AB451" s="263" t="str">
        <f>'ZOOTECHINE 3'!N451</f>
        <v>Juin</v>
      </c>
      <c r="AC451" s="263" t="str">
        <f>'PHARMACOLOGIE 3'!N451</f>
        <v>Juin</v>
      </c>
      <c r="AD451" s="263" t="str">
        <f>'MICROBIOLOGIE 3'!N451</f>
        <v>Juin</v>
      </c>
      <c r="AE451" s="263" t="str">
        <f>'PARASITOLOGIE 2'!N451</f>
        <v>Juin</v>
      </c>
      <c r="AF451" s="263" t="str">
        <f>'PHYSIO-PATH 3'!N451</f>
        <v>Juin</v>
      </c>
      <c r="AG451" s="263" t="str">
        <f>SEMIOLOGIE!N451</f>
        <v>Juin</v>
      </c>
      <c r="AH451" s="263" t="str">
        <f>'ANA-PATH 2'!N451</f>
        <v>Juin</v>
      </c>
      <c r="AI451" s="143"/>
    </row>
    <row r="452" spans="1:35">
      <c r="A452" s="160">
        <v>445</v>
      </c>
      <c r="B452" s="413" t="s">
        <v>532</v>
      </c>
      <c r="C452" s="413" t="s">
        <v>1053</v>
      </c>
      <c r="D452" s="117">
        <f>ANATOMIE3!H452</f>
        <v>3.75</v>
      </c>
      <c r="E452" s="117">
        <f>'PHYSIO-REP 3'!H452</f>
        <v>8.25</v>
      </c>
      <c r="F452" s="117">
        <f>'ZOOTECHINE 3'!H452</f>
        <v>3</v>
      </c>
      <c r="G452" s="226">
        <f>'PHARMACOLOGIE 3'!H452</f>
        <v>2.25</v>
      </c>
      <c r="H452" s="226">
        <f>'MICROBIOLOGIE 3'!H452</f>
        <v>7.25</v>
      </c>
      <c r="I452" s="226">
        <f>'PARASITOLOGIE 2'!H452</f>
        <v>4.666666666666667</v>
      </c>
      <c r="J452" s="226">
        <f>'PHYSIO-PATH 3'!H452</f>
        <v>1.5</v>
      </c>
      <c r="K452" s="226">
        <f>SEMIOLOGIE!H452</f>
        <v>3</v>
      </c>
      <c r="L452" s="117">
        <f>'ANA-PATH 2'!H452</f>
        <v>3</v>
      </c>
      <c r="M452" s="124">
        <f t="shared" si="57"/>
        <v>36.666666666666671</v>
      </c>
      <c r="N452" s="117">
        <f t="shared" si="58"/>
        <v>1.4666666666666668</v>
      </c>
      <c r="O452" s="184" t="str">
        <f t="shared" si="53"/>
        <v>Ajournee</v>
      </c>
      <c r="P452" s="184" t="str">
        <f t="shared" si="54"/>
        <v>juin</v>
      </c>
      <c r="Q452" s="262">
        <f t="shared" si="59"/>
        <v>1</v>
      </c>
      <c r="R452" s="262">
        <f t="shared" si="59"/>
        <v>1</v>
      </c>
      <c r="S452" s="262">
        <f t="shared" si="59"/>
        <v>1</v>
      </c>
      <c r="T452" s="262">
        <f t="shared" si="59"/>
        <v>1</v>
      </c>
      <c r="U452" s="262">
        <f t="shared" si="59"/>
        <v>1</v>
      </c>
      <c r="V452" s="262">
        <f t="shared" si="55"/>
        <v>1</v>
      </c>
      <c r="W452" s="262">
        <f t="shared" si="60"/>
        <v>1</v>
      </c>
      <c r="X452" s="262">
        <f t="shared" si="60"/>
        <v>1</v>
      </c>
      <c r="Y452" s="262">
        <f t="shared" si="56"/>
        <v>1</v>
      </c>
      <c r="Z452" s="263" t="str">
        <f>ANATOMIE3!N452</f>
        <v>Juin</v>
      </c>
      <c r="AA452" s="263" t="str">
        <f>'PHYSIO-REP 3'!N452</f>
        <v>Juin</v>
      </c>
      <c r="AB452" s="263" t="str">
        <f>'ZOOTECHINE 3'!N452</f>
        <v>Juin</v>
      </c>
      <c r="AC452" s="263" t="str">
        <f>'PHARMACOLOGIE 3'!N452</f>
        <v>Juin</v>
      </c>
      <c r="AD452" s="263" t="str">
        <f>'MICROBIOLOGIE 3'!N452</f>
        <v>Juin</v>
      </c>
      <c r="AE452" s="263" t="str">
        <f>'PARASITOLOGIE 2'!N452</f>
        <v>Juin</v>
      </c>
      <c r="AF452" s="263" t="str">
        <f>'PHYSIO-PATH 3'!N452</f>
        <v>Juin</v>
      </c>
      <c r="AG452" s="263" t="str">
        <f>SEMIOLOGIE!N452</f>
        <v>Juin</v>
      </c>
      <c r="AH452" s="263" t="str">
        <f>'ANA-PATH 2'!N452</f>
        <v>Juin</v>
      </c>
      <c r="AI452" s="143"/>
    </row>
    <row r="453" spans="1:35">
      <c r="A453" s="79">
        <v>446</v>
      </c>
      <c r="B453" s="419" t="s">
        <v>532</v>
      </c>
      <c r="C453" s="419" t="s">
        <v>533</v>
      </c>
      <c r="D453" s="117">
        <f>ANATOMIE3!H453</f>
        <v>6.5</v>
      </c>
      <c r="E453" s="117">
        <f>'PHYSIO-REP 3'!H453</f>
        <v>5.25</v>
      </c>
      <c r="F453" s="117">
        <f>'ZOOTECHINE 3'!H453</f>
        <v>7</v>
      </c>
      <c r="G453" s="226">
        <f>'PHARMACOLOGIE 3'!H453</f>
        <v>3</v>
      </c>
      <c r="H453" s="226">
        <f>'MICROBIOLOGIE 3'!H453</f>
        <v>7.5</v>
      </c>
      <c r="I453" s="226">
        <f>'PARASITOLOGIE 2'!H453</f>
        <v>4.666666666666667</v>
      </c>
      <c r="J453" s="226">
        <f>'PHYSIO-PATH 3'!H453</f>
        <v>1.5</v>
      </c>
      <c r="K453" s="226">
        <f>SEMIOLOGIE!H453</f>
        <v>7</v>
      </c>
      <c r="L453" s="117">
        <f>'ANA-PATH 2'!H453</f>
        <v>3.6666666666666665</v>
      </c>
      <c r="M453" s="124">
        <f t="shared" si="57"/>
        <v>46.083333333333329</v>
      </c>
      <c r="N453" s="117">
        <f t="shared" si="58"/>
        <v>1.843333333333333</v>
      </c>
      <c r="O453" s="184" t="str">
        <f t="shared" si="53"/>
        <v>Ajournee</v>
      </c>
      <c r="P453" s="184" t="str">
        <f t="shared" si="54"/>
        <v>juin</v>
      </c>
      <c r="Q453" s="262">
        <f t="shared" si="59"/>
        <v>1</v>
      </c>
      <c r="R453" s="262">
        <f t="shared" si="59"/>
        <v>1</v>
      </c>
      <c r="S453" s="262">
        <f t="shared" si="59"/>
        <v>1</v>
      </c>
      <c r="T453" s="262">
        <f t="shared" si="59"/>
        <v>1</v>
      </c>
      <c r="U453" s="262">
        <f t="shared" si="59"/>
        <v>1</v>
      </c>
      <c r="V453" s="262">
        <f t="shared" si="55"/>
        <v>1</v>
      </c>
      <c r="W453" s="262">
        <f t="shared" si="60"/>
        <v>1</v>
      </c>
      <c r="X453" s="262">
        <f t="shared" si="60"/>
        <v>1</v>
      </c>
      <c r="Y453" s="262">
        <f t="shared" si="56"/>
        <v>1</v>
      </c>
      <c r="Z453" s="263" t="str">
        <f>ANATOMIE3!N453</f>
        <v>Juin</v>
      </c>
      <c r="AA453" s="263" t="str">
        <f>'PHYSIO-REP 3'!N453</f>
        <v>Juin</v>
      </c>
      <c r="AB453" s="263" t="str">
        <f>'ZOOTECHINE 3'!N453</f>
        <v>Juin</v>
      </c>
      <c r="AC453" s="263" t="str">
        <f>'PHARMACOLOGIE 3'!N453</f>
        <v>Juin</v>
      </c>
      <c r="AD453" s="263" t="str">
        <f>'MICROBIOLOGIE 3'!N453</f>
        <v>Juin</v>
      </c>
      <c r="AE453" s="263" t="str">
        <f>'PARASITOLOGIE 2'!N453</f>
        <v>Juin</v>
      </c>
      <c r="AF453" s="263" t="str">
        <f>'PHYSIO-PATH 3'!N453</f>
        <v>Juin</v>
      </c>
      <c r="AG453" s="263" t="str">
        <f>SEMIOLOGIE!N453</f>
        <v>Juin</v>
      </c>
      <c r="AH453" s="263" t="str">
        <f>'ANA-PATH 2'!N453</f>
        <v>Juin</v>
      </c>
      <c r="AI453" s="143"/>
    </row>
    <row r="454" spans="1:35">
      <c r="A454" s="160">
        <v>447</v>
      </c>
      <c r="B454" s="425" t="s">
        <v>532</v>
      </c>
      <c r="C454" s="425" t="s">
        <v>1054</v>
      </c>
      <c r="D454" s="117">
        <f>ANATOMIE3!H454</f>
        <v>7.5</v>
      </c>
      <c r="E454" s="117">
        <f>'PHYSIO-REP 3'!H454</f>
        <v>7.5</v>
      </c>
      <c r="F454" s="117">
        <f>'ZOOTECHINE 3'!H454</f>
        <v>5.25</v>
      </c>
      <c r="G454" s="226">
        <f>'PHARMACOLOGIE 3'!H454</f>
        <v>3.5</v>
      </c>
      <c r="H454" s="226">
        <f>'MICROBIOLOGIE 3'!H454</f>
        <v>6.75</v>
      </c>
      <c r="I454" s="226">
        <f>'PARASITOLOGIE 2'!H454</f>
        <v>6.666666666666667</v>
      </c>
      <c r="J454" s="226">
        <f>'PHYSIO-PATH 3'!H454</f>
        <v>4</v>
      </c>
      <c r="K454" s="226">
        <f>SEMIOLOGIE!H454</f>
        <v>4.25</v>
      </c>
      <c r="L454" s="117">
        <f>'ANA-PATH 2'!H454</f>
        <v>2</v>
      </c>
      <c r="M454" s="124">
        <f t="shared" si="57"/>
        <v>47.416666666666664</v>
      </c>
      <c r="N454" s="117">
        <f t="shared" si="58"/>
        <v>1.8966666666666665</v>
      </c>
      <c r="O454" s="184" t="str">
        <f t="shared" si="53"/>
        <v>Ajournee</v>
      </c>
      <c r="P454" s="184" t="str">
        <f t="shared" si="54"/>
        <v>juin</v>
      </c>
      <c r="Q454" s="262">
        <f t="shared" si="59"/>
        <v>1</v>
      </c>
      <c r="R454" s="262">
        <f t="shared" si="59"/>
        <v>1</v>
      </c>
      <c r="S454" s="262">
        <f t="shared" si="59"/>
        <v>1</v>
      </c>
      <c r="T454" s="262">
        <f t="shared" si="59"/>
        <v>1</v>
      </c>
      <c r="U454" s="262">
        <f t="shared" si="59"/>
        <v>1</v>
      </c>
      <c r="V454" s="262">
        <f t="shared" si="55"/>
        <v>1</v>
      </c>
      <c r="W454" s="262">
        <f t="shared" si="60"/>
        <v>1</v>
      </c>
      <c r="X454" s="262">
        <f t="shared" si="60"/>
        <v>1</v>
      </c>
      <c r="Y454" s="262">
        <f t="shared" si="56"/>
        <v>1</v>
      </c>
      <c r="Z454" s="263" t="str">
        <f>ANATOMIE3!N454</f>
        <v>Juin</v>
      </c>
      <c r="AA454" s="263" t="str">
        <f>'PHYSIO-REP 3'!N454</f>
        <v>Juin</v>
      </c>
      <c r="AB454" s="263" t="str">
        <f>'ZOOTECHINE 3'!N454</f>
        <v>Juin</v>
      </c>
      <c r="AC454" s="263" t="str">
        <f>'PHARMACOLOGIE 3'!N454</f>
        <v>Juin</v>
      </c>
      <c r="AD454" s="263" t="str">
        <f>'MICROBIOLOGIE 3'!N454</f>
        <v>Juin</v>
      </c>
      <c r="AE454" s="263" t="str">
        <f>'PARASITOLOGIE 2'!N454</f>
        <v>Juin</v>
      </c>
      <c r="AF454" s="263" t="str">
        <f>'PHYSIO-PATH 3'!N454</f>
        <v>Juin</v>
      </c>
      <c r="AG454" s="263" t="str">
        <f>SEMIOLOGIE!N454</f>
        <v>Juin</v>
      </c>
      <c r="AH454" s="263" t="str">
        <f>'ANA-PATH 2'!N454</f>
        <v>Juin</v>
      </c>
      <c r="AI454" s="143"/>
    </row>
    <row r="455" spans="1:35">
      <c r="A455" s="79">
        <v>448</v>
      </c>
      <c r="B455" s="413" t="s">
        <v>534</v>
      </c>
      <c r="C455" s="413" t="s">
        <v>535</v>
      </c>
      <c r="D455" s="117">
        <f>ANATOMIE3!H455</f>
        <v>16.5</v>
      </c>
      <c r="E455" s="117">
        <f>'PHYSIO-REP 3'!H455</f>
        <v>13.5</v>
      </c>
      <c r="F455" s="117">
        <f>'ZOOTECHINE 3'!H455</f>
        <v>13.5</v>
      </c>
      <c r="G455" s="226">
        <f>'PHARMACOLOGIE 3'!H455</f>
        <v>11.5</v>
      </c>
      <c r="H455" s="226">
        <f>'MICROBIOLOGIE 3'!H455</f>
        <v>9</v>
      </c>
      <c r="I455" s="226">
        <f>'PARASITOLOGIE 2'!H455</f>
        <v>6.666666666666667</v>
      </c>
      <c r="J455" s="226">
        <f>'PHYSIO-PATH 3'!H455</f>
        <v>4</v>
      </c>
      <c r="K455" s="226">
        <f>SEMIOLOGIE!H455</f>
        <v>15</v>
      </c>
      <c r="L455" s="117">
        <f>'ANA-PATH 2'!H455</f>
        <v>8</v>
      </c>
      <c r="M455" s="124">
        <f t="shared" si="57"/>
        <v>97.666666666666671</v>
      </c>
      <c r="N455" s="117">
        <f t="shared" si="58"/>
        <v>3.9066666666666667</v>
      </c>
      <c r="O455" s="184" t="str">
        <f t="shared" si="53"/>
        <v>Ajournee</v>
      </c>
      <c r="P455" s="184" t="str">
        <f t="shared" si="54"/>
        <v>juin</v>
      </c>
      <c r="Q455" s="262">
        <f t="shared" si="59"/>
        <v>0</v>
      </c>
      <c r="R455" s="262">
        <f t="shared" si="59"/>
        <v>1</v>
      </c>
      <c r="S455" s="262">
        <f t="shared" si="59"/>
        <v>1</v>
      </c>
      <c r="T455" s="262">
        <f t="shared" si="59"/>
        <v>1</v>
      </c>
      <c r="U455" s="262">
        <f t="shared" si="59"/>
        <v>1</v>
      </c>
      <c r="V455" s="262">
        <f t="shared" si="55"/>
        <v>1</v>
      </c>
      <c r="W455" s="262">
        <f t="shared" si="60"/>
        <v>1</v>
      </c>
      <c r="X455" s="262">
        <f t="shared" si="60"/>
        <v>0</v>
      </c>
      <c r="Y455" s="262">
        <f t="shared" si="56"/>
        <v>1</v>
      </c>
      <c r="Z455" s="263" t="str">
        <f>ANATOMIE3!N455</f>
        <v>Juin</v>
      </c>
      <c r="AA455" s="263" t="str">
        <f>'PHYSIO-REP 3'!N455</f>
        <v>Juin</v>
      </c>
      <c r="AB455" s="263" t="str">
        <f>'ZOOTECHINE 3'!N455</f>
        <v>Juin</v>
      </c>
      <c r="AC455" s="263" t="str">
        <f>'PHARMACOLOGIE 3'!N455</f>
        <v>Juin</v>
      </c>
      <c r="AD455" s="263" t="str">
        <f>'MICROBIOLOGIE 3'!N455</f>
        <v>Juin</v>
      </c>
      <c r="AE455" s="263" t="str">
        <f>'PARASITOLOGIE 2'!N455</f>
        <v>Juin</v>
      </c>
      <c r="AF455" s="263" t="str">
        <f>'PHYSIO-PATH 3'!N455</f>
        <v>Juin</v>
      </c>
      <c r="AG455" s="263" t="str">
        <f>SEMIOLOGIE!N455</f>
        <v>Juin</v>
      </c>
      <c r="AH455" s="263" t="str">
        <f>'ANA-PATH 2'!N455</f>
        <v>Juin</v>
      </c>
      <c r="AI455" s="143"/>
    </row>
    <row r="456" spans="1:35">
      <c r="A456" s="160">
        <v>449</v>
      </c>
      <c r="B456" s="413" t="s">
        <v>536</v>
      </c>
      <c r="C456" s="413" t="s">
        <v>322</v>
      </c>
      <c r="D456" s="117">
        <f>ANATOMIE3!H456</f>
        <v>17.75</v>
      </c>
      <c r="E456" s="117">
        <f>'PHYSIO-REP 3'!H456</f>
        <v>11</v>
      </c>
      <c r="F456" s="117">
        <f>'ZOOTECHINE 3'!H456</f>
        <v>13.25</v>
      </c>
      <c r="G456" s="226">
        <f>'PHARMACOLOGIE 3'!H456</f>
        <v>13</v>
      </c>
      <c r="H456" s="226">
        <f>'MICROBIOLOGIE 3'!H456</f>
        <v>12</v>
      </c>
      <c r="I456" s="226">
        <f>'PARASITOLOGIE 2'!H456</f>
        <v>8.6666666666666661</v>
      </c>
      <c r="J456" s="226">
        <f>'PHYSIO-PATH 3'!H456</f>
        <v>9.5</v>
      </c>
      <c r="K456" s="226">
        <f>SEMIOLOGIE!H456</f>
        <v>11.75</v>
      </c>
      <c r="L456" s="117">
        <f>'ANA-PATH 2'!H456</f>
        <v>9</v>
      </c>
      <c r="M456" s="124">
        <f t="shared" si="57"/>
        <v>105.91666666666667</v>
      </c>
      <c r="N456" s="117">
        <f t="shared" si="58"/>
        <v>4.2366666666666672</v>
      </c>
      <c r="O456" s="184" t="str">
        <f t="shared" ref="O456:O457" si="61">IF(OR(D456="exclus",E456="exclus",F456="exclus",G456="exclus",H456="exclus",I456="exclus",J456="exclus",K456="exclus",L456="exclus"),"exclus",IF(AND(SUM(Q456:Y456)=0,ROUND(N456,3)&gt;=10),"Admis","Ajournee"))</f>
        <v>Ajournee</v>
      </c>
      <c r="P456" s="184" t="str">
        <f t="shared" ref="P456:P457" si="62">IF(COUNTIF(Z456:AH456,"=Rattrapage")&gt;0,"Rattrapage",IF(COUNTIF(Z456:AH456,"=Synthèse")&gt;0,"Synthèse","juin"))</f>
        <v>juin</v>
      </c>
      <c r="Q456" s="262">
        <f t="shared" si="59"/>
        <v>0</v>
      </c>
      <c r="R456" s="262">
        <f t="shared" si="59"/>
        <v>1</v>
      </c>
      <c r="S456" s="262">
        <f t="shared" si="59"/>
        <v>1</v>
      </c>
      <c r="T456" s="262">
        <f t="shared" si="59"/>
        <v>1</v>
      </c>
      <c r="U456" s="262">
        <f t="shared" si="59"/>
        <v>1</v>
      </c>
      <c r="V456" s="262">
        <f t="shared" ref="V456:V457" si="63">IF(I456&gt;=10,0,1)</f>
        <v>1</v>
      </c>
      <c r="W456" s="262">
        <f t="shared" si="60"/>
        <v>1</v>
      </c>
      <c r="X456" s="262">
        <f t="shared" si="60"/>
        <v>1</v>
      </c>
      <c r="Y456" s="262">
        <f t="shared" ref="Y456:Y457" si="64">IF(L456&gt;=10,0,1)</f>
        <v>1</v>
      </c>
      <c r="Z456" s="263" t="str">
        <f>ANATOMIE3!N456</f>
        <v>Juin</v>
      </c>
      <c r="AA456" s="263" t="str">
        <f>'PHYSIO-REP 3'!N456</f>
        <v>Juin</v>
      </c>
      <c r="AB456" s="263" t="str">
        <f>'ZOOTECHINE 3'!N456</f>
        <v>Juin</v>
      </c>
      <c r="AC456" s="263" t="str">
        <f>'PHARMACOLOGIE 3'!N456</f>
        <v>Juin</v>
      </c>
      <c r="AD456" s="263" t="str">
        <f>'MICROBIOLOGIE 3'!N456</f>
        <v>Juin</v>
      </c>
      <c r="AE456" s="263" t="str">
        <f>'PARASITOLOGIE 2'!N456</f>
        <v>Juin</v>
      </c>
      <c r="AF456" s="263" t="str">
        <f>'PHYSIO-PATH 3'!N456</f>
        <v>Juin</v>
      </c>
      <c r="AG456" s="263" t="str">
        <f>SEMIOLOGIE!N456</f>
        <v>Juin</v>
      </c>
      <c r="AH456" s="263" t="str">
        <f>'ANA-PATH 2'!N456</f>
        <v>Juin</v>
      </c>
      <c r="AI456" s="143"/>
    </row>
    <row r="457" spans="1:35">
      <c r="A457" s="79">
        <v>450</v>
      </c>
      <c r="B457" s="413" t="s">
        <v>537</v>
      </c>
      <c r="C457" s="413" t="s">
        <v>1055</v>
      </c>
      <c r="D457" s="117">
        <f>ANATOMIE3!H457</f>
        <v>17.25</v>
      </c>
      <c r="E457" s="117">
        <f>'PHYSIO-REP 3'!H457</f>
        <v>12</v>
      </c>
      <c r="F457" s="117">
        <f>'ZOOTECHINE 3'!H457</f>
        <v>8.25</v>
      </c>
      <c r="G457" s="226">
        <f>'PHARMACOLOGIE 3'!H457</f>
        <v>10</v>
      </c>
      <c r="H457" s="226">
        <f>'MICROBIOLOGIE 3'!H457</f>
        <v>5.75</v>
      </c>
      <c r="I457" s="226">
        <f>'PARASITOLOGIE 2'!H457</f>
        <v>5.333333333333333</v>
      </c>
      <c r="J457" s="226">
        <f>'PHYSIO-PATH 3'!H457</f>
        <v>3</v>
      </c>
      <c r="K457" s="226">
        <f>SEMIOLOGIE!H457</f>
        <v>15</v>
      </c>
      <c r="L457" s="117">
        <f>'ANA-PATH 2'!H457</f>
        <v>6.666666666666667</v>
      </c>
      <c r="M457" s="124">
        <f t="shared" ref="M457" si="65">SUM(D457:L457)</f>
        <v>83.250000000000014</v>
      </c>
      <c r="N457" s="117">
        <f t="shared" ref="N457" si="66">M457/25</f>
        <v>3.3300000000000005</v>
      </c>
      <c r="O457" s="184" t="str">
        <f t="shared" si="61"/>
        <v>Ajournee</v>
      </c>
      <c r="P457" s="184" t="str">
        <f t="shared" si="62"/>
        <v>juin</v>
      </c>
      <c r="Q457" s="262">
        <f t="shared" si="59"/>
        <v>0</v>
      </c>
      <c r="R457" s="262">
        <f t="shared" si="59"/>
        <v>1</v>
      </c>
      <c r="S457" s="262">
        <f t="shared" si="59"/>
        <v>1</v>
      </c>
      <c r="T457" s="262">
        <f t="shared" si="59"/>
        <v>1</v>
      </c>
      <c r="U457" s="262">
        <f t="shared" si="59"/>
        <v>1</v>
      </c>
      <c r="V457" s="262">
        <f t="shared" si="63"/>
        <v>1</v>
      </c>
      <c r="W457" s="262">
        <f t="shared" si="60"/>
        <v>1</v>
      </c>
      <c r="X457" s="262">
        <f t="shared" si="60"/>
        <v>0</v>
      </c>
      <c r="Y457" s="262">
        <f t="shared" si="64"/>
        <v>1</v>
      </c>
      <c r="Z457" s="263" t="str">
        <f>ANATOMIE3!N457</f>
        <v>Juin</v>
      </c>
      <c r="AA457" s="263" t="str">
        <f>'PHYSIO-REP 3'!N457</f>
        <v>Juin</v>
      </c>
      <c r="AB457" s="263" t="str">
        <f>'ZOOTECHINE 3'!N457</f>
        <v>Juin</v>
      </c>
      <c r="AC457" s="263" t="str">
        <f>'PHARMACOLOGIE 3'!N457</f>
        <v>Juin</v>
      </c>
      <c r="AD457" s="263" t="str">
        <f>'MICROBIOLOGIE 3'!N457</f>
        <v>Juin</v>
      </c>
      <c r="AE457" s="263" t="str">
        <f>'PARASITOLOGIE 2'!N457</f>
        <v>Juin</v>
      </c>
      <c r="AF457" s="263" t="str">
        <f>'PHYSIO-PATH 3'!N457</f>
        <v>Juin</v>
      </c>
      <c r="AG457" s="263" t="str">
        <f>SEMIOLOGIE!N457</f>
        <v>Juin</v>
      </c>
      <c r="AH457" s="263" t="str">
        <f>'ANA-PATH 2'!N457</f>
        <v>Juin</v>
      </c>
      <c r="AI457" s="143"/>
    </row>
    <row r="458" spans="1:35" s="143" customFormat="1" ht="23.25">
      <c r="A458" s="160"/>
      <c r="B458" s="269" t="s">
        <v>577</v>
      </c>
      <c r="C458" s="270">
        <f>C459+C460+C461</f>
        <v>0</v>
      </c>
      <c r="D458" s="117">
        <f>ANATOMIE3!H458</f>
        <v>0</v>
      </c>
      <c r="E458" s="126"/>
      <c r="F458" s="271"/>
      <c r="G458" s="162"/>
      <c r="H458" s="162"/>
      <c r="I458" s="162"/>
      <c r="J458" s="162"/>
      <c r="K458" s="162"/>
      <c r="L458" s="126"/>
      <c r="M458" s="271"/>
      <c r="N458" s="126"/>
      <c r="O458" s="322"/>
      <c r="P458" s="322"/>
      <c r="Q458" s="241"/>
      <c r="R458" s="241"/>
      <c r="S458" s="241"/>
      <c r="T458" s="241"/>
      <c r="U458" s="241"/>
      <c r="V458" s="241"/>
      <c r="W458" s="241"/>
      <c r="X458" s="241"/>
      <c r="Y458" s="241"/>
      <c r="Z458" s="272"/>
      <c r="AA458" s="272"/>
      <c r="AB458" s="272"/>
      <c r="AC458" s="272"/>
      <c r="AD458" s="272"/>
      <c r="AE458" s="272"/>
      <c r="AF458" s="272"/>
      <c r="AG458" s="272"/>
      <c r="AH458" s="272"/>
    </row>
    <row r="459" spans="1:35" s="143" customFormat="1" ht="18.75">
      <c r="A459" s="160"/>
      <c r="B459" s="269" t="s">
        <v>578</v>
      </c>
      <c r="C459" s="273">
        <f>COUNTIFS(O8:O355,"=admis",P8:P355,"=juin")</f>
        <v>0</v>
      </c>
      <c r="D459" s="117">
        <f>ANATOMIE3!H459</f>
        <v>0</v>
      </c>
      <c r="E459" s="126"/>
      <c r="F459" s="271"/>
      <c r="G459" s="162"/>
      <c r="H459" s="162"/>
      <c r="I459" s="162"/>
      <c r="J459" s="162"/>
      <c r="K459" s="162"/>
      <c r="L459" s="126"/>
      <c r="M459" s="271"/>
      <c r="N459" s="126"/>
      <c r="O459" s="322"/>
      <c r="P459" s="322"/>
      <c r="Q459" s="241"/>
      <c r="R459" s="241"/>
      <c r="S459" s="241"/>
      <c r="T459" s="241"/>
      <c r="U459" s="241"/>
      <c r="V459" s="241"/>
      <c r="W459" s="241"/>
      <c r="X459" s="241"/>
      <c r="Y459" s="241"/>
      <c r="Z459" s="272"/>
      <c r="AA459" s="272"/>
      <c r="AB459" s="272"/>
      <c r="AC459" s="272"/>
      <c r="AD459" s="272"/>
      <c r="AE459" s="272"/>
      <c r="AF459" s="272"/>
      <c r="AG459" s="272"/>
      <c r="AH459" s="272"/>
    </row>
    <row r="460" spans="1:35" s="143" customFormat="1" ht="18.75">
      <c r="A460" s="160"/>
      <c r="B460" s="269" t="s">
        <v>579</v>
      </c>
      <c r="C460" s="273">
        <f>COUNTIFS(O8:O355,"=admis",P8:P355,"=Synthèse")</f>
        <v>0</v>
      </c>
      <c r="D460" s="117">
        <f>ANATOMIE3!H460</f>
        <v>0</v>
      </c>
      <c r="E460" s="126"/>
      <c r="F460" s="271"/>
      <c r="G460" s="162"/>
      <c r="H460" s="162"/>
      <c r="I460" s="162"/>
      <c r="J460" s="162"/>
      <c r="K460" s="162"/>
      <c r="L460" s="126"/>
      <c r="M460" s="271"/>
      <c r="N460" s="126"/>
      <c r="O460" s="322"/>
      <c r="P460" s="322"/>
      <c r="Q460" s="241"/>
      <c r="R460" s="241"/>
      <c r="S460" s="241"/>
      <c r="T460" s="241"/>
      <c r="U460" s="241"/>
      <c r="V460" s="241"/>
      <c r="W460" s="241"/>
      <c r="X460" s="241"/>
      <c r="Y460" s="241"/>
      <c r="Z460" s="272"/>
      <c r="AA460" s="272"/>
      <c r="AB460" s="272"/>
      <c r="AC460" s="272"/>
      <c r="AD460" s="272"/>
      <c r="AE460" s="272"/>
      <c r="AF460" s="272"/>
      <c r="AG460" s="272"/>
      <c r="AH460" s="272"/>
    </row>
    <row r="461" spans="1:35" s="143" customFormat="1" ht="18.75">
      <c r="A461" s="160"/>
      <c r="B461" s="269" t="s">
        <v>580</v>
      </c>
      <c r="C461" s="273">
        <f>COUNTIFS(O9:O458,"=admis",P9:P458,"=rattrapage")</f>
        <v>0</v>
      </c>
      <c r="D461" s="274"/>
      <c r="E461" s="126"/>
      <c r="F461" s="271"/>
      <c r="G461" s="162"/>
      <c r="H461" s="162"/>
      <c r="I461" s="162"/>
      <c r="J461" s="162"/>
      <c r="K461" s="162"/>
      <c r="L461" s="126"/>
      <c r="M461" s="271"/>
      <c r="N461" s="126"/>
      <c r="O461" s="322"/>
      <c r="P461" s="322"/>
      <c r="Q461" s="241"/>
      <c r="R461" s="241"/>
      <c r="S461" s="241"/>
      <c r="T461" s="241"/>
      <c r="U461" s="241"/>
      <c r="V461" s="241"/>
      <c r="W461" s="241"/>
      <c r="X461" s="241"/>
      <c r="Y461" s="241"/>
      <c r="Z461" s="272"/>
      <c r="AA461" s="272"/>
      <c r="AB461" s="272"/>
      <c r="AC461" s="272"/>
      <c r="AD461" s="272"/>
      <c r="AE461" s="272"/>
      <c r="AF461" s="272"/>
      <c r="AG461" s="272"/>
      <c r="AH461" s="272"/>
    </row>
    <row r="462" spans="1:35" s="143" customFormat="1" ht="23.25">
      <c r="A462" s="160"/>
      <c r="B462" s="269" t="s">
        <v>581</v>
      </c>
      <c r="C462" s="270">
        <f>COUNTIFS(O8:O355,"=Ajournee")</f>
        <v>348</v>
      </c>
      <c r="D462" s="275">
        <f>C462/348</f>
        <v>1</v>
      </c>
      <c r="E462" s="126"/>
      <c r="F462" s="271"/>
      <c r="G462" s="162"/>
      <c r="H462" s="162"/>
      <c r="I462" s="162"/>
      <c r="J462" s="162"/>
      <c r="K462" s="162"/>
      <c r="L462" s="126"/>
      <c r="M462" s="271"/>
      <c r="N462" s="126"/>
      <c r="O462" s="322"/>
      <c r="P462" s="322"/>
      <c r="Q462" s="241"/>
      <c r="R462" s="241"/>
      <c r="S462" s="241"/>
      <c r="T462" s="241"/>
      <c r="U462" s="241"/>
      <c r="V462" s="241"/>
      <c r="W462" s="241"/>
      <c r="X462" s="241"/>
      <c r="Y462" s="241"/>
      <c r="Z462" s="272"/>
      <c r="AA462" s="272"/>
      <c r="AB462" s="272"/>
      <c r="AC462" s="272"/>
      <c r="AD462" s="272"/>
      <c r="AE462" s="272"/>
      <c r="AF462" s="272"/>
      <c r="AG462" s="272"/>
      <c r="AH462" s="272"/>
    </row>
    <row r="463" spans="1:35" s="143" customFormat="1">
      <c r="A463" s="160"/>
      <c r="D463" s="126"/>
      <c r="E463" s="126"/>
      <c r="F463" s="271"/>
      <c r="G463" s="162"/>
      <c r="H463" s="162"/>
      <c r="I463" s="162"/>
      <c r="J463" s="162"/>
      <c r="K463" s="162"/>
      <c r="L463" s="126"/>
      <c r="M463" s="271"/>
      <c r="N463" s="126"/>
      <c r="O463" s="241"/>
      <c r="P463" s="322"/>
      <c r="Q463" s="241"/>
      <c r="R463" s="241"/>
      <c r="S463" s="241"/>
      <c r="T463" s="241"/>
      <c r="U463" s="241"/>
      <c r="V463" s="241"/>
      <c r="W463" s="241"/>
      <c r="X463" s="241"/>
      <c r="Y463" s="241"/>
      <c r="Z463" s="272"/>
      <c r="AA463" s="272"/>
      <c r="AB463" s="272"/>
      <c r="AC463" s="272"/>
      <c r="AD463" s="272"/>
      <c r="AE463" s="272"/>
      <c r="AF463" s="272"/>
      <c r="AG463" s="272"/>
      <c r="AH463" s="272"/>
    </row>
    <row r="464" spans="1:35" s="143" customFormat="1" ht="15.75" thickBot="1">
      <c r="A464" s="160"/>
      <c r="D464" s="126"/>
      <c r="E464" s="126"/>
      <c r="F464" s="271"/>
      <c r="G464" s="162"/>
      <c r="H464" s="162"/>
      <c r="I464" s="162"/>
      <c r="J464" s="162"/>
      <c r="K464" s="162"/>
      <c r="L464" s="126"/>
      <c r="M464" s="271"/>
      <c r="N464" s="126"/>
      <c r="O464" s="241"/>
      <c r="P464" s="322"/>
      <c r="Q464" s="241"/>
      <c r="R464" s="241"/>
      <c r="S464" s="241"/>
      <c r="T464" s="241"/>
      <c r="U464" s="241"/>
      <c r="V464" s="241"/>
      <c r="W464" s="241"/>
      <c r="X464" s="241"/>
      <c r="Y464" s="241"/>
      <c r="Z464" s="272"/>
      <c r="AA464" s="272"/>
      <c r="AB464" s="272"/>
      <c r="AC464" s="272"/>
      <c r="AD464" s="272"/>
      <c r="AE464" s="272"/>
      <c r="AF464" s="272"/>
      <c r="AG464" s="272"/>
      <c r="AH464" s="272"/>
    </row>
    <row r="465" spans="1:34" s="143" customFormat="1" ht="31.5">
      <c r="A465" s="276" t="s">
        <v>582</v>
      </c>
      <c r="B465" s="277" t="s">
        <v>577</v>
      </c>
      <c r="C465" s="278">
        <f>C466+C467+C468</f>
        <v>0</v>
      </c>
      <c r="D465" s="279">
        <f>C465/(A355-C470)</f>
        <v>0</v>
      </c>
      <c r="E465" s="280">
        <f>C465+25</f>
        <v>25</v>
      </c>
      <c r="F465" s="281">
        <f>(E465)/(A354-C470)</f>
        <v>-0.25</v>
      </c>
      <c r="G465" s="162"/>
      <c r="H465" s="162">
        <f>C465</f>
        <v>0</v>
      </c>
      <c r="I465" s="162">
        <f>H465/(A354+C470)</f>
        <v>0</v>
      </c>
      <c r="J465" s="162"/>
      <c r="K465" s="162"/>
      <c r="L465" s="126"/>
      <c r="M465" s="271"/>
      <c r="N465" s="126"/>
      <c r="O465" s="241"/>
      <c r="P465" s="322"/>
      <c r="Q465" s="241"/>
      <c r="R465" s="241"/>
      <c r="S465" s="241"/>
      <c r="T465" s="241"/>
      <c r="U465" s="241"/>
      <c r="V465" s="241"/>
      <c r="W465" s="241"/>
      <c r="X465" s="241"/>
      <c r="Y465" s="241"/>
      <c r="Z465" s="272"/>
      <c r="AA465" s="272"/>
      <c r="AB465" s="272"/>
      <c r="AC465" s="272"/>
      <c r="AD465" s="272"/>
      <c r="AE465" s="272"/>
      <c r="AF465" s="272"/>
      <c r="AG465" s="272"/>
      <c r="AH465" s="272"/>
    </row>
    <row r="466" spans="1:34" s="143" customFormat="1" ht="31.5">
      <c r="A466" s="282"/>
      <c r="B466" s="283" t="s">
        <v>578</v>
      </c>
      <c r="C466" s="284">
        <f>COUNTIFS(O8:O355,"=admis",P8:P355,"=juin")</f>
        <v>0</v>
      </c>
      <c r="D466" s="285">
        <v>0.34210526315789475</v>
      </c>
      <c r="E466" s="280"/>
      <c r="F466" s="286">
        <f>C466/(348-6)</f>
        <v>0</v>
      </c>
      <c r="G466" s="162"/>
      <c r="H466" s="162"/>
      <c r="I466" s="162"/>
      <c r="J466" s="162"/>
      <c r="K466" s="162"/>
      <c r="L466" s="126"/>
      <c r="M466" s="271"/>
      <c r="N466" s="126"/>
      <c r="O466" s="241"/>
      <c r="P466" s="322"/>
      <c r="Q466" s="241"/>
      <c r="R466" s="241"/>
      <c r="S466" s="241"/>
      <c r="T466" s="241"/>
      <c r="U466" s="241"/>
      <c r="V466" s="241"/>
      <c r="W466" s="241"/>
      <c r="X466" s="241"/>
      <c r="Y466" s="241"/>
      <c r="Z466" s="272"/>
      <c r="AA466" s="272"/>
      <c r="AB466" s="272"/>
      <c r="AC466" s="272"/>
      <c r="AD466" s="272"/>
      <c r="AE466" s="272"/>
      <c r="AF466" s="272"/>
      <c r="AG466" s="272"/>
      <c r="AH466" s="272"/>
    </row>
    <row r="467" spans="1:34" s="143" customFormat="1" ht="31.5">
      <c r="A467" s="282"/>
      <c r="B467" s="283" t="s">
        <v>579</v>
      </c>
      <c r="C467" s="284">
        <f>COUNTIFS(O8:O355,"=admis",P8:P355,"=Synthèse")</f>
        <v>0</v>
      </c>
      <c r="D467" s="285">
        <v>0.19005847953216373</v>
      </c>
      <c r="E467" s="280"/>
      <c r="F467" s="286">
        <f>C467/(A355-C470)</f>
        <v>0</v>
      </c>
      <c r="G467" s="162"/>
      <c r="H467" s="162"/>
      <c r="I467" s="162"/>
      <c r="J467" s="162"/>
      <c r="K467" s="162"/>
      <c r="L467" s="126"/>
      <c r="M467" s="271"/>
      <c r="N467" s="126"/>
      <c r="O467" s="241"/>
      <c r="P467" s="322"/>
      <c r="Q467" s="241"/>
      <c r="R467" s="241"/>
      <c r="S467" s="241"/>
      <c r="T467" s="241"/>
      <c r="U467" s="241"/>
      <c r="V467" s="241"/>
      <c r="W467" s="241"/>
      <c r="X467" s="241"/>
      <c r="Y467" s="241"/>
      <c r="Z467" s="272"/>
      <c r="AA467" s="272"/>
      <c r="AB467" s="272"/>
      <c r="AC467" s="272"/>
      <c r="AD467" s="272"/>
      <c r="AE467" s="272"/>
      <c r="AF467" s="272"/>
      <c r="AG467" s="272"/>
      <c r="AH467" s="272"/>
    </row>
    <row r="468" spans="1:34" s="143" customFormat="1" ht="32.25" thickBot="1">
      <c r="A468" s="282"/>
      <c r="B468" s="283" t="s">
        <v>580</v>
      </c>
      <c r="C468" s="284">
        <f>COUNTIFS(O8:O355,"=admis",P8:P355,"=Rattrapage")</f>
        <v>0</v>
      </c>
      <c r="D468" s="285">
        <f>C468/(A354-C470)</f>
        <v>0</v>
      </c>
      <c r="E468" s="280">
        <f>C468+25</f>
        <v>25</v>
      </c>
      <c r="F468" s="286">
        <f>E468/(A354-C470)</f>
        <v>-0.25</v>
      </c>
      <c r="G468" s="162"/>
      <c r="H468" s="162"/>
      <c r="I468" s="162"/>
      <c r="J468" s="162"/>
      <c r="K468" s="162"/>
      <c r="L468" s="126"/>
      <c r="M468" s="271"/>
      <c r="N468" s="126"/>
      <c r="O468" s="241"/>
      <c r="P468" s="322"/>
      <c r="Q468" s="241"/>
      <c r="R468" s="241"/>
      <c r="S468" s="241"/>
      <c r="T468" s="241"/>
      <c r="U468" s="241"/>
      <c r="V468" s="241"/>
      <c r="W468" s="241"/>
      <c r="X468" s="241"/>
      <c r="Y468" s="241"/>
      <c r="Z468" s="272"/>
      <c r="AA468" s="272"/>
      <c r="AB468" s="272"/>
      <c r="AC468" s="272"/>
      <c r="AD468" s="272"/>
      <c r="AE468" s="272"/>
      <c r="AF468" s="272"/>
      <c r="AG468" s="272"/>
      <c r="AH468" s="272"/>
    </row>
    <row r="469" spans="1:34" s="143" customFormat="1" ht="31.5">
      <c r="A469" s="282"/>
      <c r="B469" s="283" t="s">
        <v>581</v>
      </c>
      <c r="C469" s="284">
        <f>COUNTIFS(O8:O355,"=Ajournee")</f>
        <v>348</v>
      </c>
      <c r="D469" s="287">
        <f>C469/348</f>
        <v>1</v>
      </c>
      <c r="E469" s="280">
        <f>C469-25</f>
        <v>323</v>
      </c>
      <c r="F469" s="281">
        <f>E469/(A354+C470)</f>
        <v>0.40680100755667509</v>
      </c>
      <c r="G469" s="162"/>
      <c r="H469" s="162">
        <f>C471</f>
        <v>-99</v>
      </c>
      <c r="I469" s="162">
        <f>H469/(A354+C470)</f>
        <v>-0.12468513853904283</v>
      </c>
      <c r="J469" s="162"/>
      <c r="K469" s="162"/>
      <c r="L469" s="126"/>
      <c r="M469" s="271"/>
      <c r="N469" s="126"/>
      <c r="O469" s="241"/>
      <c r="P469" s="322"/>
      <c r="Q469" s="241"/>
      <c r="R469" s="241"/>
      <c r="S469" s="241"/>
      <c r="T469" s="241"/>
      <c r="U469" s="241"/>
      <c r="V469" s="241"/>
      <c r="W469" s="241"/>
      <c r="X469" s="241"/>
      <c r="Y469" s="241"/>
      <c r="Z469" s="272"/>
      <c r="AA469" s="272"/>
      <c r="AB469" s="272"/>
      <c r="AC469" s="272"/>
      <c r="AD469" s="272"/>
      <c r="AE469" s="272"/>
      <c r="AF469" s="272"/>
      <c r="AG469" s="272"/>
      <c r="AH469" s="272"/>
    </row>
    <row r="470" spans="1:34" s="143" customFormat="1" ht="32.25" thickBot="1">
      <c r="A470" s="282"/>
      <c r="B470" s="288" t="s">
        <v>583</v>
      </c>
      <c r="C470" s="284">
        <f>COUNTIFS(O11:O460,"=Ajournee",P11:P460,"=juin")</f>
        <v>447</v>
      </c>
      <c r="D470" s="289"/>
      <c r="E470" s="126"/>
      <c r="F470" s="271"/>
      <c r="G470" s="162"/>
      <c r="H470" s="162"/>
      <c r="I470" s="162"/>
      <c r="J470" s="162"/>
      <c r="K470" s="162"/>
      <c r="L470" s="126"/>
      <c r="M470" s="271"/>
      <c r="N470" s="126"/>
      <c r="O470" s="241"/>
      <c r="P470" s="322"/>
      <c r="Q470" s="241"/>
      <c r="R470" s="241"/>
      <c r="S470" s="241"/>
      <c r="T470" s="241"/>
      <c r="U470" s="241"/>
      <c r="V470" s="241"/>
      <c r="W470" s="241"/>
      <c r="X470" s="241"/>
      <c r="Y470" s="241"/>
      <c r="Z470" s="272"/>
      <c r="AA470" s="272"/>
      <c r="AB470" s="272"/>
      <c r="AC470" s="272"/>
      <c r="AD470" s="272"/>
      <c r="AE470" s="272"/>
      <c r="AF470" s="272"/>
      <c r="AG470" s="272"/>
      <c r="AH470" s="272"/>
    </row>
    <row r="471" spans="1:34" s="143" customFormat="1" ht="32.25" thickBot="1">
      <c r="A471" s="282"/>
      <c r="B471" s="290" t="s">
        <v>584</v>
      </c>
      <c r="C471" s="291">
        <f>C469-C470</f>
        <v>-99</v>
      </c>
      <c r="D471" s="292">
        <f>C471/(A354-C470)</f>
        <v>0.99</v>
      </c>
      <c r="E471" s="293">
        <f>E469-C470</f>
        <v>-124</v>
      </c>
      <c r="F471" s="294">
        <f>E471/(A354+C470)</f>
        <v>-0.15617128463476071</v>
      </c>
      <c r="H471" s="162"/>
      <c r="I471" s="162"/>
      <c r="J471" s="162"/>
      <c r="K471" s="162"/>
      <c r="L471" s="126"/>
      <c r="M471" s="271"/>
      <c r="N471" s="126"/>
      <c r="O471" s="241"/>
      <c r="P471" s="322"/>
      <c r="Q471" s="241"/>
      <c r="R471" s="241"/>
      <c r="S471" s="241"/>
      <c r="T471" s="241"/>
      <c r="U471" s="241"/>
      <c r="V471" s="241"/>
      <c r="W471" s="241"/>
      <c r="X471" s="241"/>
      <c r="Y471" s="241"/>
      <c r="Z471" s="272"/>
      <c r="AA471" s="272"/>
      <c r="AB471" s="272"/>
      <c r="AC471" s="272"/>
      <c r="AD471" s="272"/>
      <c r="AE471" s="272"/>
      <c r="AF471" s="272"/>
      <c r="AG471" s="272"/>
      <c r="AH471" s="272"/>
    </row>
    <row r="472" spans="1:34" s="143" customFormat="1" ht="23.25">
      <c r="A472" s="160"/>
      <c r="D472" s="295"/>
      <c r="E472" s="126"/>
      <c r="F472" s="271"/>
      <c r="G472" s="162"/>
      <c r="H472" s="162"/>
      <c r="I472" s="162"/>
      <c r="J472" s="162"/>
      <c r="K472" s="162"/>
      <c r="L472" s="126"/>
      <c r="M472" s="271"/>
      <c r="N472" s="126"/>
      <c r="O472" s="241"/>
      <c r="P472" s="322"/>
      <c r="Q472" s="241"/>
      <c r="R472" s="241"/>
      <c r="S472" s="241"/>
      <c r="T472" s="241"/>
      <c r="U472" s="241"/>
      <c r="V472" s="241"/>
      <c r="W472" s="241"/>
      <c r="X472" s="241"/>
      <c r="Y472" s="241"/>
      <c r="Z472" s="272"/>
      <c r="AA472" s="272"/>
      <c r="AB472" s="272"/>
      <c r="AC472" s="272"/>
      <c r="AD472" s="272"/>
      <c r="AE472" s="272"/>
      <c r="AF472" s="272"/>
      <c r="AG472" s="272"/>
      <c r="AH472" s="272"/>
    </row>
    <row r="473" spans="1:34" s="143" customFormat="1" ht="23.25">
      <c r="A473" s="160"/>
      <c r="D473" s="296"/>
      <c r="E473" s="126"/>
      <c r="F473" s="271"/>
      <c r="G473" s="162"/>
      <c r="H473" s="162"/>
      <c r="I473" s="162"/>
      <c r="J473" s="162"/>
      <c r="K473" s="162"/>
      <c r="L473" s="126"/>
      <c r="M473" s="271"/>
      <c r="N473" s="126"/>
      <c r="O473" s="241"/>
      <c r="P473" s="322"/>
      <c r="Q473" s="241"/>
      <c r="R473" s="241"/>
      <c r="S473" s="241"/>
      <c r="T473" s="241"/>
      <c r="U473" s="241"/>
      <c r="V473" s="241"/>
      <c r="W473" s="241"/>
      <c r="X473" s="241"/>
      <c r="Y473" s="241"/>
      <c r="Z473" s="272"/>
      <c r="AA473" s="272"/>
      <c r="AB473" s="272"/>
      <c r="AC473" s="272"/>
      <c r="AD473" s="272"/>
      <c r="AE473" s="272"/>
      <c r="AF473" s="272"/>
      <c r="AG473" s="272"/>
      <c r="AH473" s="272"/>
    </row>
    <row r="474" spans="1:34" s="143" customFormat="1">
      <c r="A474" s="160"/>
      <c r="D474" s="126"/>
      <c r="E474" s="126"/>
      <c r="F474" s="271"/>
      <c r="G474" s="162"/>
      <c r="H474" s="162"/>
      <c r="I474" s="162"/>
      <c r="J474" s="162"/>
      <c r="K474" s="162"/>
      <c r="L474" s="126"/>
      <c r="M474" s="271"/>
      <c r="N474" s="126"/>
      <c r="O474" s="241"/>
      <c r="P474" s="322"/>
      <c r="Q474" s="241"/>
      <c r="R474" s="241"/>
      <c r="S474" s="241"/>
      <c r="T474" s="241"/>
      <c r="U474" s="241"/>
      <c r="V474" s="241"/>
      <c r="W474" s="241"/>
      <c r="X474" s="241"/>
      <c r="Y474" s="241"/>
      <c r="Z474" s="272"/>
      <c r="AA474" s="272"/>
      <c r="AB474" s="272"/>
      <c r="AC474" s="272"/>
      <c r="AD474" s="272"/>
      <c r="AE474" s="272"/>
      <c r="AF474" s="272"/>
      <c r="AG474" s="272"/>
      <c r="AH474" s="272"/>
    </row>
    <row r="475" spans="1:34" s="143" customFormat="1">
      <c r="A475" s="160"/>
      <c r="D475" s="126"/>
      <c r="E475" s="126"/>
      <c r="F475" s="271"/>
      <c r="G475" s="162"/>
      <c r="H475" s="162"/>
      <c r="I475" s="162"/>
      <c r="J475" s="162"/>
      <c r="K475" s="162"/>
      <c r="L475" s="126"/>
      <c r="M475" s="271"/>
      <c r="N475" s="126"/>
      <c r="O475" s="241"/>
      <c r="P475" s="322"/>
      <c r="Q475" s="241"/>
      <c r="R475" s="241"/>
      <c r="S475" s="241"/>
      <c r="T475" s="241"/>
      <c r="U475" s="241"/>
      <c r="V475" s="241"/>
      <c r="W475" s="241"/>
      <c r="X475" s="241"/>
      <c r="Y475" s="241"/>
      <c r="Z475" s="272"/>
      <c r="AA475" s="272"/>
      <c r="AB475" s="272"/>
      <c r="AC475" s="272"/>
      <c r="AD475" s="272"/>
      <c r="AE475" s="272"/>
      <c r="AF475" s="272"/>
      <c r="AG475" s="272"/>
      <c r="AH475" s="272"/>
    </row>
    <row r="476" spans="1:34" s="143" customFormat="1">
      <c r="A476" s="160"/>
      <c r="D476" s="126"/>
      <c r="E476" s="126"/>
      <c r="F476" s="271"/>
      <c r="G476" s="162"/>
      <c r="H476" s="162"/>
      <c r="I476" s="162"/>
      <c r="J476" s="162"/>
      <c r="K476" s="162"/>
      <c r="L476" s="126"/>
      <c r="M476" s="271"/>
      <c r="N476" s="126"/>
      <c r="O476" s="241"/>
      <c r="P476" s="322"/>
      <c r="Q476" s="241"/>
      <c r="R476" s="241"/>
      <c r="S476" s="241"/>
      <c r="T476" s="241"/>
      <c r="U476" s="241"/>
      <c r="V476" s="241"/>
      <c r="W476" s="241"/>
      <c r="X476" s="241"/>
      <c r="Y476" s="241"/>
      <c r="Z476" s="272"/>
      <c r="AA476" s="272"/>
      <c r="AB476" s="272"/>
      <c r="AC476" s="272"/>
      <c r="AD476" s="272"/>
      <c r="AE476" s="272"/>
      <c r="AF476" s="272"/>
      <c r="AG476" s="272"/>
      <c r="AH476" s="272"/>
    </row>
    <row r="477" spans="1:34" s="143" customFormat="1">
      <c r="A477" s="160"/>
      <c r="D477" s="126"/>
      <c r="E477" s="126"/>
      <c r="F477" s="271"/>
      <c r="G477" s="162"/>
      <c r="H477" s="162"/>
      <c r="I477" s="162"/>
      <c r="J477" s="162"/>
      <c r="K477" s="162"/>
      <c r="L477" s="126"/>
      <c r="M477" s="271"/>
      <c r="N477" s="126"/>
      <c r="O477" s="241"/>
      <c r="P477" s="322"/>
      <c r="Q477" s="241"/>
      <c r="R477" s="241"/>
      <c r="S477" s="241"/>
      <c r="T477" s="241"/>
      <c r="U477" s="241"/>
      <c r="V477" s="241"/>
      <c r="W477" s="241"/>
      <c r="X477" s="241"/>
      <c r="Y477" s="241"/>
      <c r="Z477" s="272"/>
      <c r="AA477" s="272"/>
      <c r="AB477" s="272"/>
      <c r="AC477" s="272"/>
      <c r="AD477" s="272"/>
      <c r="AE477" s="272"/>
      <c r="AF477" s="272"/>
      <c r="AG477" s="272"/>
      <c r="AH477" s="272"/>
    </row>
    <row r="478" spans="1:34" s="143" customFormat="1">
      <c r="A478" s="160"/>
      <c r="D478" s="126"/>
      <c r="E478" s="126"/>
      <c r="F478" s="271"/>
      <c r="G478" s="162"/>
      <c r="H478" s="162"/>
      <c r="I478" s="162"/>
      <c r="J478" s="162"/>
      <c r="K478" s="162"/>
      <c r="L478" s="126"/>
      <c r="M478" s="271"/>
      <c r="N478" s="126"/>
      <c r="O478" s="241"/>
      <c r="P478" s="322"/>
      <c r="Q478" s="241"/>
      <c r="R478" s="241"/>
      <c r="S478" s="241"/>
      <c r="T478" s="241"/>
      <c r="U478" s="241"/>
      <c r="V478" s="241"/>
      <c r="W478" s="241"/>
      <c r="X478" s="241"/>
      <c r="Y478" s="241"/>
      <c r="Z478" s="272"/>
      <c r="AA478" s="272"/>
      <c r="AB478" s="272"/>
      <c r="AC478" s="272"/>
      <c r="AD478" s="272"/>
      <c r="AE478" s="272"/>
      <c r="AF478" s="272"/>
      <c r="AG478" s="272"/>
      <c r="AH478" s="272"/>
    </row>
    <row r="479" spans="1:34" s="143" customFormat="1">
      <c r="A479" s="160"/>
      <c r="D479" s="126"/>
      <c r="E479" s="126"/>
      <c r="F479" s="271"/>
      <c r="G479" s="162"/>
      <c r="H479" s="162"/>
      <c r="I479" s="162"/>
      <c r="J479" s="162"/>
      <c r="K479" s="162"/>
      <c r="L479" s="126"/>
      <c r="M479" s="271"/>
      <c r="N479" s="126"/>
      <c r="O479" s="241"/>
      <c r="P479" s="322"/>
      <c r="Q479" s="241"/>
      <c r="R479" s="241"/>
      <c r="S479" s="241"/>
      <c r="T479" s="241"/>
      <c r="U479" s="241"/>
      <c r="V479" s="241"/>
      <c r="W479" s="241"/>
      <c r="X479" s="241"/>
      <c r="Y479" s="241"/>
      <c r="Z479" s="272"/>
      <c r="AA479" s="272"/>
      <c r="AB479" s="272"/>
      <c r="AC479" s="272"/>
      <c r="AD479" s="272"/>
      <c r="AE479" s="272"/>
      <c r="AF479" s="272"/>
      <c r="AG479" s="272"/>
      <c r="AH479" s="272"/>
    </row>
    <row r="480" spans="1:34" s="143" customFormat="1">
      <c r="A480" s="160"/>
      <c r="D480" s="126"/>
      <c r="E480" s="126"/>
      <c r="F480" s="271"/>
      <c r="G480" s="162"/>
      <c r="H480" s="162"/>
      <c r="I480" s="162"/>
      <c r="J480" s="162"/>
      <c r="K480" s="162"/>
      <c r="L480" s="126"/>
      <c r="M480" s="271"/>
      <c r="N480" s="126"/>
      <c r="O480" s="241"/>
      <c r="P480" s="322"/>
      <c r="Q480" s="241"/>
      <c r="R480" s="241"/>
      <c r="S480" s="241"/>
      <c r="T480" s="241"/>
      <c r="U480" s="241"/>
      <c r="V480" s="241"/>
      <c r="W480" s="241"/>
      <c r="X480" s="241"/>
      <c r="Y480" s="241"/>
      <c r="Z480" s="272"/>
      <c r="AA480" s="272"/>
      <c r="AB480" s="272"/>
      <c r="AC480" s="272"/>
      <c r="AD480" s="272"/>
      <c r="AE480" s="272"/>
      <c r="AF480" s="272"/>
      <c r="AG480" s="272"/>
      <c r="AH480" s="272"/>
    </row>
    <row r="481" spans="1:34" s="143" customFormat="1">
      <c r="A481" s="160"/>
      <c r="D481" s="126"/>
      <c r="E481" s="126"/>
      <c r="F481" s="271"/>
      <c r="G481" s="162"/>
      <c r="H481" s="162"/>
      <c r="I481" s="162"/>
      <c r="J481" s="162"/>
      <c r="K481" s="162"/>
      <c r="L481" s="126"/>
      <c r="M481" s="271"/>
      <c r="N481" s="126"/>
      <c r="O481" s="241"/>
      <c r="P481" s="322"/>
      <c r="Q481" s="241"/>
      <c r="R481" s="241"/>
      <c r="S481" s="241"/>
      <c r="T481" s="241"/>
      <c r="U481" s="241"/>
      <c r="V481" s="241"/>
      <c r="W481" s="241"/>
      <c r="X481" s="241"/>
      <c r="Y481" s="241"/>
      <c r="Z481" s="272"/>
      <c r="AA481" s="272"/>
      <c r="AB481" s="272"/>
      <c r="AC481" s="272"/>
      <c r="AD481" s="272"/>
      <c r="AE481" s="272"/>
      <c r="AF481" s="272"/>
      <c r="AG481" s="272"/>
      <c r="AH481" s="272"/>
    </row>
    <row r="482" spans="1:34" s="143" customFormat="1">
      <c r="A482" s="160"/>
      <c r="D482" s="126"/>
      <c r="E482" s="126"/>
      <c r="F482" s="271"/>
      <c r="G482" s="162"/>
      <c r="H482" s="162"/>
      <c r="I482" s="162"/>
      <c r="J482" s="162"/>
      <c r="K482" s="162"/>
      <c r="L482" s="126"/>
      <c r="M482" s="271"/>
      <c r="N482" s="126"/>
      <c r="O482" s="241"/>
      <c r="P482" s="322"/>
      <c r="Q482" s="241"/>
      <c r="R482" s="241"/>
      <c r="S482" s="241"/>
      <c r="T482" s="241"/>
      <c r="U482" s="241"/>
      <c r="V482" s="241"/>
      <c r="W482" s="241"/>
      <c r="X482" s="241"/>
      <c r="Y482" s="241"/>
      <c r="Z482" s="272"/>
      <c r="AA482" s="272"/>
      <c r="AB482" s="272"/>
      <c r="AC482" s="272"/>
      <c r="AD482" s="272"/>
      <c r="AE482" s="272"/>
      <c r="AF482" s="272"/>
      <c r="AG482" s="272"/>
      <c r="AH482" s="272"/>
    </row>
    <row r="483" spans="1:34" s="143" customFormat="1">
      <c r="A483" s="160"/>
      <c r="D483" s="126"/>
      <c r="E483" s="126"/>
      <c r="F483" s="271"/>
      <c r="G483" s="162"/>
      <c r="H483" s="162"/>
      <c r="I483" s="162"/>
      <c r="J483" s="162"/>
      <c r="K483" s="162"/>
      <c r="L483" s="126"/>
      <c r="M483" s="271"/>
      <c r="N483" s="126"/>
      <c r="O483" s="241"/>
      <c r="P483" s="322"/>
      <c r="Q483" s="241"/>
      <c r="R483" s="241"/>
      <c r="S483" s="241"/>
      <c r="T483" s="241"/>
      <c r="U483" s="241"/>
      <c r="V483" s="241"/>
      <c r="W483" s="241"/>
      <c r="X483" s="241"/>
      <c r="Y483" s="241"/>
      <c r="Z483" s="272"/>
      <c r="AA483" s="272"/>
      <c r="AB483" s="272"/>
      <c r="AC483" s="272"/>
      <c r="AD483" s="272"/>
      <c r="AE483" s="272"/>
      <c r="AF483" s="272"/>
      <c r="AG483" s="272"/>
      <c r="AH483" s="272"/>
    </row>
    <row r="484" spans="1:34" s="143" customFormat="1">
      <c r="A484" s="160"/>
      <c r="D484" s="126"/>
      <c r="E484" s="126"/>
      <c r="F484" s="271"/>
      <c r="G484" s="162"/>
      <c r="H484" s="162"/>
      <c r="I484" s="162"/>
      <c r="J484" s="162"/>
      <c r="K484" s="162"/>
      <c r="L484" s="126"/>
      <c r="M484" s="271"/>
      <c r="N484" s="126"/>
      <c r="O484" s="241"/>
      <c r="P484" s="322"/>
      <c r="Q484" s="241"/>
      <c r="R484" s="241"/>
      <c r="S484" s="241"/>
      <c r="T484" s="241"/>
      <c r="U484" s="241"/>
      <c r="V484" s="241"/>
      <c r="W484" s="241"/>
      <c r="X484" s="241"/>
      <c r="Y484" s="241"/>
      <c r="Z484" s="272"/>
      <c r="AA484" s="272"/>
      <c r="AB484" s="272"/>
      <c r="AC484" s="272"/>
      <c r="AD484" s="272"/>
      <c r="AE484" s="272"/>
      <c r="AF484" s="272"/>
      <c r="AG484" s="272"/>
      <c r="AH484" s="272"/>
    </row>
    <row r="485" spans="1:34" s="143" customFormat="1">
      <c r="A485" s="160"/>
      <c r="D485" s="126"/>
      <c r="E485" s="126"/>
      <c r="F485" s="271"/>
      <c r="G485" s="162"/>
      <c r="H485" s="162"/>
      <c r="I485" s="162"/>
      <c r="J485" s="162"/>
      <c r="K485" s="162"/>
      <c r="L485" s="126"/>
      <c r="M485" s="271"/>
      <c r="N485" s="126"/>
      <c r="O485" s="241"/>
      <c r="P485" s="322"/>
      <c r="Q485" s="241"/>
      <c r="R485" s="241"/>
      <c r="S485" s="241"/>
      <c r="T485" s="241"/>
      <c r="U485" s="241"/>
      <c r="V485" s="241"/>
      <c r="W485" s="241"/>
      <c r="X485" s="241"/>
      <c r="Y485" s="241"/>
      <c r="Z485" s="272"/>
      <c r="AA485" s="272"/>
      <c r="AB485" s="272"/>
      <c r="AC485" s="272"/>
      <c r="AD485" s="272"/>
      <c r="AE485" s="272"/>
      <c r="AF485" s="272"/>
      <c r="AG485" s="272"/>
      <c r="AH485" s="272"/>
    </row>
    <row r="486" spans="1:34" s="143" customFormat="1">
      <c r="A486" s="160"/>
      <c r="D486" s="126"/>
      <c r="E486" s="126"/>
      <c r="F486" s="271"/>
      <c r="G486" s="162"/>
      <c r="H486" s="162"/>
      <c r="I486" s="162"/>
      <c r="J486" s="162"/>
      <c r="K486" s="162"/>
      <c r="L486" s="126"/>
      <c r="M486" s="271"/>
      <c r="N486" s="126"/>
      <c r="O486" s="241"/>
      <c r="P486" s="322"/>
      <c r="Q486" s="241"/>
      <c r="R486" s="241"/>
      <c r="S486" s="241"/>
      <c r="T486" s="241"/>
      <c r="U486" s="241"/>
      <c r="V486" s="241"/>
      <c r="W486" s="241"/>
      <c r="X486" s="241"/>
      <c r="Y486" s="241"/>
      <c r="Z486" s="272"/>
      <c r="AA486" s="272"/>
      <c r="AB486" s="272"/>
      <c r="AC486" s="272"/>
      <c r="AD486" s="272"/>
      <c r="AE486" s="272"/>
      <c r="AF486" s="272"/>
      <c r="AG486" s="272"/>
      <c r="AH486" s="272"/>
    </row>
    <row r="487" spans="1:34" s="143" customFormat="1">
      <c r="A487" s="160"/>
      <c r="D487" s="126"/>
      <c r="E487" s="126"/>
      <c r="F487" s="271"/>
      <c r="G487" s="162"/>
      <c r="H487" s="162"/>
      <c r="I487" s="162"/>
      <c r="J487" s="162"/>
      <c r="K487" s="162"/>
      <c r="L487" s="126"/>
      <c r="M487" s="271"/>
      <c r="N487" s="126"/>
      <c r="O487" s="241"/>
      <c r="P487" s="322"/>
      <c r="Q487" s="241"/>
      <c r="R487" s="241"/>
      <c r="S487" s="241"/>
      <c r="T487" s="241"/>
      <c r="U487" s="241"/>
      <c r="V487" s="241"/>
      <c r="W487" s="241"/>
      <c r="X487" s="241"/>
      <c r="Y487" s="241"/>
      <c r="Z487" s="272"/>
      <c r="AA487" s="272"/>
      <c r="AB487" s="272"/>
      <c r="AC487" s="272"/>
      <c r="AD487" s="272"/>
      <c r="AE487" s="272"/>
      <c r="AF487" s="272"/>
      <c r="AG487" s="272"/>
      <c r="AH487" s="272"/>
    </row>
    <row r="488" spans="1:34" s="143" customFormat="1">
      <c r="A488" s="160"/>
      <c r="D488" s="126"/>
      <c r="E488" s="126"/>
      <c r="F488" s="271"/>
      <c r="G488" s="162"/>
      <c r="H488" s="162"/>
      <c r="I488" s="162"/>
      <c r="J488" s="162"/>
      <c r="K488" s="162"/>
      <c r="L488" s="126"/>
      <c r="M488" s="271"/>
      <c r="N488" s="126"/>
      <c r="O488" s="241"/>
      <c r="P488" s="322"/>
      <c r="Q488" s="241"/>
      <c r="R488" s="241"/>
      <c r="S488" s="241"/>
      <c r="T488" s="241"/>
      <c r="U488" s="241"/>
      <c r="V488" s="241"/>
      <c r="W488" s="241"/>
      <c r="X488" s="241"/>
      <c r="Y488" s="241"/>
      <c r="Z488" s="272"/>
      <c r="AA488" s="272"/>
      <c r="AB488" s="272"/>
      <c r="AC488" s="272"/>
      <c r="AD488" s="272"/>
      <c r="AE488" s="272"/>
      <c r="AF488" s="272"/>
      <c r="AG488" s="272"/>
      <c r="AH488" s="272"/>
    </row>
    <row r="489" spans="1:34" s="143" customFormat="1">
      <c r="A489" s="160"/>
      <c r="D489" s="126"/>
      <c r="E489" s="126"/>
      <c r="F489" s="271"/>
      <c r="G489" s="162"/>
      <c r="H489" s="162"/>
      <c r="I489" s="162"/>
      <c r="J489" s="162"/>
      <c r="K489" s="162"/>
      <c r="L489" s="126"/>
      <c r="M489" s="271"/>
      <c r="N489" s="126"/>
      <c r="O489" s="241"/>
      <c r="P489" s="322"/>
      <c r="Q489" s="241"/>
      <c r="R489" s="241"/>
      <c r="S489" s="241"/>
      <c r="T489" s="241"/>
      <c r="U489" s="241"/>
      <c r="V489" s="241"/>
      <c r="W489" s="241"/>
      <c r="X489" s="241"/>
      <c r="Y489" s="241"/>
      <c r="Z489" s="272"/>
      <c r="AA489" s="272"/>
      <c r="AB489" s="272"/>
      <c r="AC489" s="272"/>
      <c r="AD489" s="272"/>
      <c r="AE489" s="272"/>
      <c r="AF489" s="272"/>
      <c r="AG489" s="272"/>
      <c r="AH489" s="272"/>
    </row>
    <row r="490" spans="1:34" s="143" customFormat="1">
      <c r="A490" s="160"/>
      <c r="D490" s="126"/>
      <c r="E490" s="126"/>
      <c r="F490" s="271"/>
      <c r="G490" s="162"/>
      <c r="H490" s="162"/>
      <c r="I490" s="162"/>
      <c r="J490" s="162"/>
      <c r="K490" s="162"/>
      <c r="L490" s="126"/>
      <c r="M490" s="271"/>
      <c r="N490" s="126"/>
      <c r="O490" s="241"/>
      <c r="P490" s="322"/>
      <c r="Q490" s="241"/>
      <c r="R490" s="241"/>
      <c r="S490" s="241"/>
      <c r="T490" s="241"/>
      <c r="U490" s="241"/>
      <c r="V490" s="241"/>
      <c r="W490" s="241"/>
      <c r="X490" s="241"/>
      <c r="Y490" s="241"/>
      <c r="Z490" s="272"/>
      <c r="AA490" s="272"/>
      <c r="AB490" s="272"/>
      <c r="AC490" s="272"/>
      <c r="AD490" s="272"/>
      <c r="AE490" s="272"/>
      <c r="AF490" s="272"/>
      <c r="AG490" s="272"/>
      <c r="AH490" s="272"/>
    </row>
    <row r="491" spans="1:34" s="143" customFormat="1">
      <c r="A491" s="160"/>
      <c r="D491" s="126"/>
      <c r="E491" s="126"/>
      <c r="F491" s="271"/>
      <c r="G491" s="162"/>
      <c r="H491" s="162"/>
      <c r="I491" s="162"/>
      <c r="J491" s="162"/>
      <c r="K491" s="162"/>
      <c r="L491" s="126"/>
      <c r="M491" s="271"/>
      <c r="N491" s="126"/>
      <c r="O491" s="241"/>
      <c r="P491" s="322"/>
      <c r="Q491" s="241"/>
      <c r="R491" s="241"/>
      <c r="S491" s="241"/>
      <c r="T491" s="241"/>
      <c r="U491" s="241"/>
      <c r="V491" s="241"/>
      <c r="W491" s="241"/>
      <c r="X491" s="241"/>
      <c r="Y491" s="241"/>
      <c r="Z491" s="272"/>
      <c r="AA491" s="272"/>
      <c r="AB491" s="272"/>
      <c r="AC491" s="272"/>
      <c r="AD491" s="272"/>
      <c r="AE491" s="272"/>
      <c r="AF491" s="272"/>
      <c r="AG491" s="272"/>
      <c r="AH491" s="272"/>
    </row>
    <row r="492" spans="1:34" s="143" customFormat="1">
      <c r="A492" s="160"/>
      <c r="D492" s="126"/>
      <c r="E492" s="126"/>
      <c r="F492" s="271"/>
      <c r="G492" s="162"/>
      <c r="H492" s="162"/>
      <c r="I492" s="162"/>
      <c r="J492" s="162"/>
      <c r="K492" s="162"/>
      <c r="L492" s="126"/>
      <c r="M492" s="271"/>
      <c r="N492" s="126"/>
      <c r="O492" s="241"/>
      <c r="P492" s="322"/>
      <c r="Q492" s="241"/>
      <c r="R492" s="241"/>
      <c r="S492" s="241"/>
      <c r="T492" s="241"/>
      <c r="U492" s="241"/>
      <c r="V492" s="241"/>
      <c r="W492" s="241"/>
      <c r="X492" s="241"/>
      <c r="Y492" s="241"/>
      <c r="Z492" s="272"/>
      <c r="AA492" s="272"/>
      <c r="AB492" s="272"/>
      <c r="AC492" s="272"/>
      <c r="AD492" s="272"/>
      <c r="AE492" s="272"/>
      <c r="AF492" s="272"/>
      <c r="AG492" s="272"/>
      <c r="AH492" s="272"/>
    </row>
    <row r="493" spans="1:34" s="143" customFormat="1">
      <c r="A493" s="160"/>
      <c r="D493" s="126"/>
      <c r="E493" s="126"/>
      <c r="F493" s="271"/>
      <c r="G493" s="162"/>
      <c r="H493" s="162"/>
      <c r="I493" s="162"/>
      <c r="J493" s="162"/>
      <c r="K493" s="162"/>
      <c r="L493" s="126"/>
      <c r="M493" s="271"/>
      <c r="N493" s="126"/>
      <c r="O493" s="241"/>
      <c r="P493" s="322"/>
      <c r="Q493" s="241"/>
      <c r="R493" s="241"/>
      <c r="S493" s="241"/>
      <c r="T493" s="241"/>
      <c r="U493" s="241"/>
      <c r="V493" s="241"/>
      <c r="W493" s="241"/>
      <c r="X493" s="241"/>
      <c r="Y493" s="241"/>
      <c r="Z493" s="272"/>
      <c r="AA493" s="272"/>
      <c r="AB493" s="272"/>
      <c r="AC493" s="272"/>
      <c r="AD493" s="272"/>
      <c r="AE493" s="272"/>
      <c r="AF493" s="272"/>
      <c r="AG493" s="272"/>
      <c r="AH493" s="272"/>
    </row>
    <row r="494" spans="1:34" s="143" customFormat="1">
      <c r="A494" s="160"/>
      <c r="D494" s="126"/>
      <c r="E494" s="126"/>
      <c r="F494" s="271"/>
      <c r="G494" s="162"/>
      <c r="H494" s="162"/>
      <c r="I494" s="162"/>
      <c r="J494" s="162"/>
      <c r="K494" s="162"/>
      <c r="L494" s="126"/>
      <c r="M494" s="271"/>
      <c r="N494" s="126"/>
      <c r="O494" s="241"/>
      <c r="P494" s="322"/>
      <c r="Q494" s="241"/>
      <c r="R494" s="241"/>
      <c r="S494" s="241"/>
      <c r="T494" s="241"/>
      <c r="U494" s="241"/>
      <c r="V494" s="241"/>
      <c r="W494" s="241"/>
      <c r="X494" s="241"/>
      <c r="Y494" s="241"/>
      <c r="Z494" s="272"/>
      <c r="AA494" s="272"/>
      <c r="AB494" s="272"/>
      <c r="AC494" s="272"/>
      <c r="AD494" s="272"/>
      <c r="AE494" s="272"/>
      <c r="AF494" s="272"/>
      <c r="AG494" s="272"/>
      <c r="AH494" s="272"/>
    </row>
    <row r="495" spans="1:34" s="143" customFormat="1">
      <c r="A495" s="160"/>
      <c r="D495" s="126"/>
      <c r="E495" s="126"/>
      <c r="F495" s="271"/>
      <c r="G495" s="162"/>
      <c r="H495" s="162"/>
      <c r="I495" s="162"/>
      <c r="J495" s="162"/>
      <c r="K495" s="162"/>
      <c r="L495" s="126"/>
      <c r="M495" s="271"/>
      <c r="N495" s="126"/>
      <c r="O495" s="241"/>
      <c r="P495" s="322"/>
      <c r="Q495" s="241"/>
      <c r="R495" s="241"/>
      <c r="S495" s="241"/>
      <c r="T495" s="241"/>
      <c r="U495" s="241"/>
      <c r="V495" s="241"/>
      <c r="W495" s="241"/>
      <c r="X495" s="241"/>
      <c r="Y495" s="241"/>
      <c r="Z495" s="272"/>
      <c r="AA495" s="272"/>
      <c r="AB495" s="272"/>
      <c r="AC495" s="272"/>
      <c r="AD495" s="272"/>
      <c r="AE495" s="272"/>
      <c r="AF495" s="272"/>
      <c r="AG495" s="272"/>
      <c r="AH495" s="272"/>
    </row>
    <row r="496" spans="1:34" s="143" customFormat="1">
      <c r="A496" s="160"/>
      <c r="D496" s="126"/>
      <c r="E496" s="126"/>
      <c r="F496" s="271"/>
      <c r="G496" s="162"/>
      <c r="H496" s="162"/>
      <c r="I496" s="162"/>
      <c r="J496" s="162"/>
      <c r="K496" s="162"/>
      <c r="L496" s="126"/>
      <c r="M496" s="271"/>
      <c r="N496" s="126"/>
      <c r="O496" s="241"/>
      <c r="P496" s="322"/>
      <c r="Q496" s="241"/>
      <c r="R496" s="241"/>
      <c r="S496" s="241"/>
      <c r="T496" s="241"/>
      <c r="U496" s="241"/>
      <c r="V496" s="241"/>
      <c r="W496" s="241"/>
      <c r="X496" s="241"/>
      <c r="Y496" s="241"/>
      <c r="Z496" s="272"/>
      <c r="AA496" s="272"/>
      <c r="AB496" s="272"/>
      <c r="AC496" s="272"/>
      <c r="AD496" s="272"/>
      <c r="AE496" s="272"/>
      <c r="AF496" s="272"/>
      <c r="AG496" s="272"/>
      <c r="AH496" s="272"/>
    </row>
    <row r="497" spans="1:34" s="143" customFormat="1">
      <c r="A497" s="160"/>
      <c r="D497" s="126"/>
      <c r="E497" s="126"/>
      <c r="F497" s="271"/>
      <c r="G497" s="162"/>
      <c r="H497" s="162"/>
      <c r="I497" s="162"/>
      <c r="J497" s="162"/>
      <c r="K497" s="162"/>
      <c r="L497" s="126"/>
      <c r="M497" s="271"/>
      <c r="N497" s="126"/>
      <c r="O497" s="241"/>
      <c r="P497" s="322"/>
      <c r="Q497" s="241"/>
      <c r="R497" s="241"/>
      <c r="S497" s="241"/>
      <c r="T497" s="241"/>
      <c r="U497" s="241"/>
      <c r="V497" s="241"/>
      <c r="W497" s="241"/>
      <c r="X497" s="241"/>
      <c r="Y497" s="241"/>
      <c r="Z497" s="272"/>
      <c r="AA497" s="272"/>
      <c r="AB497" s="272"/>
      <c r="AC497" s="272"/>
      <c r="AD497" s="272"/>
      <c r="AE497" s="272"/>
      <c r="AF497" s="272"/>
      <c r="AG497" s="272"/>
      <c r="AH497" s="272"/>
    </row>
    <row r="498" spans="1:34" s="143" customFormat="1">
      <c r="A498" s="160"/>
      <c r="D498" s="126"/>
      <c r="E498" s="126"/>
      <c r="F498" s="271"/>
      <c r="G498" s="162"/>
      <c r="H498" s="162"/>
      <c r="I498" s="162"/>
      <c r="J498" s="162"/>
      <c r="K498" s="162"/>
      <c r="L498" s="126"/>
      <c r="M498" s="271"/>
      <c r="N498" s="126"/>
      <c r="O498" s="241"/>
      <c r="P498" s="322"/>
      <c r="Q498" s="241"/>
      <c r="R498" s="241"/>
      <c r="S498" s="241"/>
      <c r="T498" s="241"/>
      <c r="U498" s="241"/>
      <c r="V498" s="241"/>
      <c r="W498" s="241"/>
      <c r="X498" s="241"/>
      <c r="Y498" s="241"/>
      <c r="Z498" s="272"/>
      <c r="AA498" s="272"/>
      <c r="AB498" s="272"/>
      <c r="AC498" s="272"/>
      <c r="AD498" s="272"/>
      <c r="AE498" s="272"/>
      <c r="AF498" s="272"/>
      <c r="AG498" s="272"/>
      <c r="AH498" s="272"/>
    </row>
    <row r="499" spans="1:34" s="143" customFormat="1">
      <c r="A499" s="160"/>
      <c r="D499" s="126"/>
      <c r="E499" s="126"/>
      <c r="F499" s="271"/>
      <c r="G499" s="162"/>
      <c r="H499" s="162"/>
      <c r="I499" s="162"/>
      <c r="J499" s="162"/>
      <c r="K499" s="162"/>
      <c r="L499" s="126"/>
      <c r="M499" s="271"/>
      <c r="N499" s="126"/>
      <c r="O499" s="241"/>
      <c r="P499" s="322"/>
      <c r="Q499" s="241"/>
      <c r="R499" s="241"/>
      <c r="S499" s="241"/>
      <c r="T499" s="241"/>
      <c r="U499" s="241"/>
      <c r="V499" s="241"/>
      <c r="W499" s="241"/>
      <c r="X499" s="241"/>
      <c r="Y499" s="241"/>
      <c r="Z499" s="272"/>
      <c r="AA499" s="272"/>
      <c r="AB499" s="272"/>
      <c r="AC499" s="272"/>
      <c r="AD499" s="272"/>
      <c r="AE499" s="272"/>
      <c r="AF499" s="272"/>
      <c r="AG499" s="272"/>
      <c r="AH499" s="272"/>
    </row>
    <row r="500" spans="1:34" s="143" customFormat="1">
      <c r="A500" s="160"/>
      <c r="D500" s="126"/>
      <c r="E500" s="126"/>
      <c r="F500" s="271"/>
      <c r="G500" s="162"/>
      <c r="H500" s="162"/>
      <c r="I500" s="162"/>
      <c r="J500" s="162"/>
      <c r="K500" s="162"/>
      <c r="L500" s="126"/>
      <c r="M500" s="271"/>
      <c r="N500" s="126"/>
      <c r="O500" s="241"/>
      <c r="P500" s="322"/>
      <c r="Q500" s="241"/>
      <c r="R500" s="241"/>
      <c r="S500" s="241"/>
      <c r="T500" s="241"/>
      <c r="U500" s="241"/>
      <c r="V500" s="241"/>
      <c r="W500" s="241"/>
      <c r="X500" s="241"/>
      <c r="Y500" s="241"/>
      <c r="Z500" s="272"/>
      <c r="AA500" s="272"/>
      <c r="AB500" s="272"/>
      <c r="AC500" s="272"/>
      <c r="AD500" s="272"/>
      <c r="AE500" s="272"/>
      <c r="AF500" s="272"/>
      <c r="AG500" s="272"/>
      <c r="AH500" s="272"/>
    </row>
    <row r="501" spans="1:34" s="143" customFormat="1">
      <c r="A501" s="160"/>
      <c r="D501" s="126"/>
      <c r="E501" s="126"/>
      <c r="F501" s="271"/>
      <c r="G501" s="162"/>
      <c r="H501" s="162"/>
      <c r="I501" s="162"/>
      <c r="J501" s="162"/>
      <c r="K501" s="162"/>
      <c r="L501" s="126"/>
      <c r="M501" s="271"/>
      <c r="N501" s="126"/>
      <c r="O501" s="241"/>
      <c r="P501" s="322"/>
      <c r="Q501" s="241"/>
      <c r="R501" s="241"/>
      <c r="S501" s="241"/>
      <c r="T501" s="241"/>
      <c r="U501" s="241"/>
      <c r="V501" s="241"/>
      <c r="W501" s="241"/>
      <c r="X501" s="241"/>
      <c r="Y501" s="241"/>
      <c r="Z501" s="272"/>
      <c r="AA501" s="272"/>
      <c r="AB501" s="272"/>
      <c r="AC501" s="272"/>
      <c r="AD501" s="272"/>
      <c r="AE501" s="272"/>
      <c r="AF501" s="272"/>
      <c r="AG501" s="272"/>
      <c r="AH501" s="272"/>
    </row>
    <row r="502" spans="1:34" s="143" customFormat="1">
      <c r="A502" s="160"/>
      <c r="D502" s="126"/>
      <c r="E502" s="126"/>
      <c r="F502" s="271"/>
      <c r="G502" s="162"/>
      <c r="H502" s="162"/>
      <c r="I502" s="162"/>
      <c r="J502" s="162"/>
      <c r="K502" s="162"/>
      <c r="L502" s="126"/>
      <c r="M502" s="271"/>
      <c r="N502" s="126"/>
      <c r="O502" s="241"/>
      <c r="P502" s="322"/>
      <c r="Q502" s="241"/>
      <c r="R502" s="241"/>
      <c r="S502" s="241"/>
      <c r="T502" s="241"/>
      <c r="U502" s="241"/>
      <c r="V502" s="241"/>
      <c r="W502" s="241"/>
      <c r="X502" s="241"/>
      <c r="Y502" s="241"/>
      <c r="Z502" s="272"/>
      <c r="AA502" s="272"/>
      <c r="AB502" s="272"/>
      <c r="AC502" s="272"/>
      <c r="AD502" s="272"/>
      <c r="AE502" s="272"/>
      <c r="AF502" s="272"/>
      <c r="AG502" s="272"/>
      <c r="AH502" s="272"/>
    </row>
    <row r="503" spans="1:34" s="143" customFormat="1">
      <c r="A503" s="160"/>
      <c r="D503" s="126"/>
      <c r="E503" s="126"/>
      <c r="F503" s="271"/>
      <c r="G503" s="162"/>
      <c r="H503" s="162"/>
      <c r="I503" s="162"/>
      <c r="J503" s="162"/>
      <c r="K503" s="162"/>
      <c r="L503" s="126"/>
      <c r="M503" s="271"/>
      <c r="N503" s="126"/>
      <c r="O503" s="241"/>
      <c r="P503" s="322"/>
      <c r="Q503" s="241"/>
      <c r="R503" s="241"/>
      <c r="S503" s="241"/>
      <c r="T503" s="241"/>
      <c r="U503" s="241"/>
      <c r="V503" s="241"/>
      <c r="W503" s="241"/>
      <c r="X503" s="241"/>
      <c r="Y503" s="241"/>
      <c r="Z503" s="272"/>
      <c r="AA503" s="272"/>
      <c r="AB503" s="272"/>
      <c r="AC503" s="272"/>
      <c r="AD503" s="272"/>
      <c r="AE503" s="272"/>
      <c r="AF503" s="272"/>
      <c r="AG503" s="272"/>
      <c r="AH503" s="272"/>
    </row>
    <row r="504" spans="1:34" s="143" customFormat="1">
      <c r="A504" s="160"/>
      <c r="D504" s="126"/>
      <c r="E504" s="126"/>
      <c r="F504" s="271"/>
      <c r="G504" s="162"/>
      <c r="H504" s="162"/>
      <c r="I504" s="162"/>
      <c r="J504" s="162"/>
      <c r="K504" s="162"/>
      <c r="L504" s="126"/>
      <c r="M504" s="271"/>
      <c r="N504" s="126"/>
      <c r="O504" s="241"/>
      <c r="P504" s="322"/>
      <c r="Q504" s="241"/>
      <c r="R504" s="241"/>
      <c r="S504" s="241"/>
      <c r="T504" s="241"/>
      <c r="U504" s="241"/>
      <c r="V504" s="241"/>
      <c r="W504" s="241"/>
      <c r="X504" s="241"/>
      <c r="Y504" s="241"/>
      <c r="Z504" s="272"/>
      <c r="AA504" s="272"/>
      <c r="AB504" s="272"/>
      <c r="AC504" s="272"/>
      <c r="AD504" s="272"/>
      <c r="AE504" s="272"/>
      <c r="AF504" s="272"/>
      <c r="AG504" s="272"/>
      <c r="AH504" s="272"/>
    </row>
    <row r="505" spans="1:34" s="143" customFormat="1">
      <c r="A505" s="160"/>
      <c r="D505" s="126"/>
      <c r="E505" s="126"/>
      <c r="F505" s="271"/>
      <c r="G505" s="162"/>
      <c r="H505" s="162"/>
      <c r="I505" s="162"/>
      <c r="J505" s="162"/>
      <c r="K505" s="162"/>
      <c r="L505" s="126"/>
      <c r="M505" s="271"/>
      <c r="N505" s="126"/>
      <c r="O505" s="241"/>
      <c r="P505" s="322"/>
      <c r="Q505" s="241"/>
      <c r="R505" s="241"/>
      <c r="S505" s="241"/>
      <c r="T505" s="241"/>
      <c r="U505" s="241"/>
      <c r="V505" s="241"/>
      <c r="W505" s="241"/>
      <c r="X505" s="241"/>
      <c r="Y505" s="241"/>
      <c r="Z505" s="272"/>
      <c r="AA505" s="272"/>
      <c r="AB505" s="272"/>
      <c r="AC505" s="272"/>
      <c r="AD505" s="272"/>
      <c r="AE505" s="272"/>
      <c r="AF505" s="272"/>
      <c r="AG505" s="272"/>
      <c r="AH505" s="272"/>
    </row>
    <row r="506" spans="1:34" s="143" customFormat="1">
      <c r="A506" s="160"/>
      <c r="D506" s="126"/>
      <c r="E506" s="126"/>
      <c r="F506" s="271"/>
      <c r="G506" s="162"/>
      <c r="H506" s="162"/>
      <c r="I506" s="162"/>
      <c r="J506" s="162"/>
      <c r="K506" s="162"/>
      <c r="L506" s="126"/>
      <c r="M506" s="271"/>
      <c r="N506" s="126"/>
      <c r="O506" s="241"/>
      <c r="P506" s="322"/>
      <c r="Q506" s="241"/>
      <c r="R506" s="241"/>
      <c r="S506" s="241"/>
      <c r="T506" s="241"/>
      <c r="U506" s="241"/>
      <c r="V506" s="241"/>
      <c r="W506" s="241"/>
      <c r="X506" s="241"/>
      <c r="Y506" s="241"/>
      <c r="Z506" s="272"/>
      <c r="AA506" s="272"/>
      <c r="AB506" s="272"/>
      <c r="AC506" s="272"/>
      <c r="AD506" s="272"/>
      <c r="AE506" s="272"/>
      <c r="AF506" s="272"/>
      <c r="AG506" s="272"/>
      <c r="AH506" s="272"/>
    </row>
    <row r="507" spans="1:34" s="143" customFormat="1">
      <c r="A507" s="160"/>
      <c r="D507" s="126"/>
      <c r="E507" s="126"/>
      <c r="F507" s="271"/>
      <c r="G507" s="162"/>
      <c r="H507" s="162"/>
      <c r="I507" s="162"/>
      <c r="J507" s="162"/>
      <c r="K507" s="162"/>
      <c r="L507" s="126"/>
      <c r="M507" s="271"/>
      <c r="N507" s="126"/>
      <c r="O507" s="241"/>
      <c r="P507" s="322"/>
      <c r="Q507" s="241"/>
      <c r="R507" s="241"/>
      <c r="S507" s="241"/>
      <c r="T507" s="241"/>
      <c r="U507" s="241"/>
      <c r="V507" s="241"/>
      <c r="W507" s="241"/>
      <c r="X507" s="241"/>
      <c r="Y507" s="241"/>
      <c r="Z507" s="272"/>
      <c r="AA507" s="272"/>
      <c r="AB507" s="272"/>
      <c r="AC507" s="272"/>
      <c r="AD507" s="272"/>
      <c r="AE507" s="272"/>
      <c r="AF507" s="272"/>
      <c r="AG507" s="272"/>
      <c r="AH507" s="272"/>
    </row>
    <row r="508" spans="1:34" s="143" customFormat="1">
      <c r="A508" s="160"/>
      <c r="D508" s="126"/>
      <c r="E508" s="126"/>
      <c r="F508" s="271"/>
      <c r="G508" s="162"/>
      <c r="H508" s="162"/>
      <c r="I508" s="162"/>
      <c r="J508" s="162"/>
      <c r="K508" s="162"/>
      <c r="L508" s="126"/>
      <c r="M508" s="271"/>
      <c r="N508" s="126"/>
      <c r="O508" s="241"/>
      <c r="P508" s="322"/>
      <c r="Q508" s="241"/>
      <c r="R508" s="241"/>
      <c r="S508" s="241"/>
      <c r="T508" s="241"/>
      <c r="U508" s="241"/>
      <c r="V508" s="241"/>
      <c r="W508" s="241"/>
      <c r="X508" s="241"/>
      <c r="Y508" s="241"/>
      <c r="Z508" s="272"/>
      <c r="AA508" s="272"/>
      <c r="AB508" s="272"/>
      <c r="AC508" s="272"/>
      <c r="AD508" s="272"/>
      <c r="AE508" s="272"/>
      <c r="AF508" s="272"/>
      <c r="AG508" s="272"/>
      <c r="AH508" s="272"/>
    </row>
    <row r="509" spans="1:34" s="143" customFormat="1">
      <c r="A509" s="160"/>
      <c r="D509" s="126"/>
      <c r="E509" s="126"/>
      <c r="F509" s="271"/>
      <c r="G509" s="162"/>
      <c r="H509" s="162"/>
      <c r="I509" s="162"/>
      <c r="J509" s="162"/>
      <c r="K509" s="162"/>
      <c r="L509" s="126"/>
      <c r="M509" s="271"/>
      <c r="N509" s="126"/>
      <c r="O509" s="241"/>
      <c r="P509" s="322"/>
      <c r="Q509" s="241"/>
      <c r="R509" s="241"/>
      <c r="S509" s="241"/>
      <c r="T509" s="241"/>
      <c r="U509" s="241"/>
      <c r="V509" s="241"/>
      <c r="W509" s="241"/>
      <c r="X509" s="241"/>
      <c r="Y509" s="241"/>
      <c r="Z509" s="272"/>
      <c r="AA509" s="272"/>
      <c r="AB509" s="272"/>
      <c r="AC509" s="272"/>
      <c r="AD509" s="272"/>
      <c r="AE509" s="272"/>
      <c r="AF509" s="272"/>
      <c r="AG509" s="272"/>
      <c r="AH509" s="272"/>
    </row>
    <row r="510" spans="1:34" s="143" customFormat="1">
      <c r="A510" s="160"/>
      <c r="D510" s="126"/>
      <c r="E510" s="126"/>
      <c r="F510" s="271"/>
      <c r="G510" s="162"/>
      <c r="H510" s="162"/>
      <c r="I510" s="162"/>
      <c r="J510" s="162"/>
      <c r="K510" s="162"/>
      <c r="L510" s="126"/>
      <c r="M510" s="271"/>
      <c r="N510" s="126"/>
      <c r="O510" s="241"/>
      <c r="P510" s="322"/>
      <c r="Q510" s="241"/>
      <c r="R510" s="241"/>
      <c r="S510" s="241"/>
      <c r="T510" s="241"/>
      <c r="U510" s="241"/>
      <c r="V510" s="241"/>
      <c r="W510" s="241"/>
      <c r="X510" s="241"/>
      <c r="Y510" s="241"/>
      <c r="Z510" s="272"/>
      <c r="AA510" s="272"/>
      <c r="AB510" s="272"/>
      <c r="AC510" s="272"/>
      <c r="AD510" s="272"/>
      <c r="AE510" s="272"/>
      <c r="AF510" s="272"/>
      <c r="AG510" s="272"/>
      <c r="AH510" s="272"/>
    </row>
    <row r="511" spans="1:34" s="143" customFormat="1">
      <c r="A511" s="160"/>
      <c r="D511" s="126"/>
      <c r="E511" s="126"/>
      <c r="F511" s="271"/>
      <c r="G511" s="162"/>
      <c r="H511" s="162"/>
      <c r="I511" s="162"/>
      <c r="J511" s="162"/>
      <c r="K511" s="162"/>
      <c r="L511" s="126"/>
      <c r="M511" s="271"/>
      <c r="N511" s="126"/>
      <c r="O511" s="241"/>
      <c r="P511" s="322"/>
      <c r="Q511" s="241"/>
      <c r="R511" s="241"/>
      <c r="S511" s="241"/>
      <c r="T511" s="241"/>
      <c r="U511" s="241"/>
      <c r="V511" s="241"/>
      <c r="W511" s="241"/>
      <c r="X511" s="241"/>
      <c r="Y511" s="241"/>
      <c r="Z511" s="272"/>
      <c r="AA511" s="272"/>
      <c r="AB511" s="272"/>
      <c r="AC511" s="272"/>
      <c r="AD511" s="272"/>
      <c r="AE511" s="272"/>
      <c r="AF511" s="272"/>
      <c r="AG511" s="272"/>
      <c r="AH511" s="272"/>
    </row>
    <row r="512" spans="1:34" s="143" customFormat="1">
      <c r="A512" s="160"/>
      <c r="D512" s="126"/>
      <c r="E512" s="126"/>
      <c r="F512" s="271"/>
      <c r="G512" s="162"/>
      <c r="H512" s="162"/>
      <c r="I512" s="162"/>
      <c r="J512" s="162"/>
      <c r="K512" s="162"/>
      <c r="L512" s="126"/>
      <c r="M512" s="271"/>
      <c r="N512" s="126"/>
      <c r="O512" s="241"/>
      <c r="P512" s="322"/>
      <c r="Q512" s="241"/>
      <c r="R512" s="241"/>
      <c r="S512" s="241"/>
      <c r="T512" s="241"/>
      <c r="U512" s="241"/>
      <c r="V512" s="241"/>
      <c r="W512" s="241"/>
      <c r="X512" s="241"/>
      <c r="Y512" s="241"/>
      <c r="Z512" s="272"/>
      <c r="AA512" s="272"/>
      <c r="AB512" s="272"/>
      <c r="AC512" s="272"/>
      <c r="AD512" s="272"/>
      <c r="AE512" s="272"/>
      <c r="AF512" s="272"/>
      <c r="AG512" s="272"/>
      <c r="AH512" s="272"/>
    </row>
    <row r="513" spans="1:34" s="143" customFormat="1">
      <c r="A513" s="160"/>
      <c r="D513" s="126"/>
      <c r="E513" s="126"/>
      <c r="F513" s="271"/>
      <c r="G513" s="162"/>
      <c r="H513" s="162"/>
      <c r="I513" s="162"/>
      <c r="J513" s="162"/>
      <c r="K513" s="162"/>
      <c r="L513" s="126"/>
      <c r="M513" s="271"/>
      <c r="N513" s="126"/>
      <c r="O513" s="241"/>
      <c r="P513" s="322"/>
      <c r="Q513" s="241"/>
      <c r="R513" s="241"/>
      <c r="S513" s="241"/>
      <c r="T513" s="241"/>
      <c r="U513" s="241"/>
      <c r="V513" s="241"/>
      <c r="W513" s="241"/>
      <c r="X513" s="241"/>
      <c r="Y513" s="241"/>
      <c r="Z513" s="272"/>
      <c r="AA513" s="272"/>
      <c r="AB513" s="272"/>
      <c r="AC513" s="272"/>
      <c r="AD513" s="272"/>
      <c r="AE513" s="272"/>
      <c r="AF513" s="272"/>
      <c r="AG513" s="272"/>
      <c r="AH513" s="272"/>
    </row>
    <row r="514" spans="1:34" s="143" customFormat="1">
      <c r="A514" s="160"/>
      <c r="D514" s="126"/>
      <c r="E514" s="126"/>
      <c r="F514" s="271"/>
      <c r="G514" s="162"/>
      <c r="H514" s="162"/>
      <c r="I514" s="162"/>
      <c r="J514" s="162"/>
      <c r="K514" s="162"/>
      <c r="L514" s="126"/>
      <c r="M514" s="271"/>
      <c r="N514" s="126"/>
      <c r="O514" s="241"/>
      <c r="P514" s="322"/>
      <c r="Q514" s="241"/>
      <c r="R514" s="241"/>
      <c r="S514" s="241"/>
      <c r="T514" s="241"/>
      <c r="U514" s="241"/>
      <c r="V514" s="241"/>
      <c r="W514" s="241"/>
      <c r="X514" s="241"/>
      <c r="Y514" s="241"/>
      <c r="Z514" s="272"/>
      <c r="AA514" s="272"/>
      <c r="AB514" s="272"/>
      <c r="AC514" s="272"/>
      <c r="AD514" s="272"/>
      <c r="AE514" s="272"/>
      <c r="AF514" s="272"/>
      <c r="AG514" s="272"/>
      <c r="AH514" s="272"/>
    </row>
    <row r="515" spans="1:34" s="143" customFormat="1">
      <c r="A515" s="160"/>
      <c r="D515" s="126"/>
      <c r="E515" s="126"/>
      <c r="F515" s="271"/>
      <c r="G515" s="162"/>
      <c r="H515" s="162"/>
      <c r="I515" s="162"/>
      <c r="J515" s="162"/>
      <c r="K515" s="162"/>
      <c r="L515" s="126"/>
      <c r="M515" s="271"/>
      <c r="N515" s="126"/>
      <c r="O515" s="241"/>
      <c r="P515" s="322"/>
      <c r="Q515" s="241"/>
      <c r="R515" s="241"/>
      <c r="S515" s="241"/>
      <c r="T515" s="241"/>
      <c r="U515" s="241"/>
      <c r="V515" s="241"/>
      <c r="W515" s="241"/>
      <c r="X515" s="241"/>
      <c r="Y515" s="241"/>
      <c r="Z515" s="272"/>
      <c r="AA515" s="272"/>
      <c r="AB515" s="272"/>
      <c r="AC515" s="272"/>
      <c r="AD515" s="272"/>
      <c r="AE515" s="272"/>
      <c r="AF515" s="272"/>
      <c r="AG515" s="272"/>
      <c r="AH515" s="272"/>
    </row>
    <row r="516" spans="1:34" s="143" customFormat="1">
      <c r="A516" s="160"/>
      <c r="D516" s="126"/>
      <c r="E516" s="126"/>
      <c r="F516" s="271"/>
      <c r="G516" s="162"/>
      <c r="H516" s="162"/>
      <c r="I516" s="162"/>
      <c r="J516" s="162"/>
      <c r="K516" s="162"/>
      <c r="L516" s="126"/>
      <c r="M516" s="271"/>
      <c r="N516" s="126"/>
      <c r="O516" s="241"/>
      <c r="P516" s="322"/>
      <c r="Q516" s="241"/>
      <c r="R516" s="241"/>
      <c r="S516" s="241"/>
      <c r="T516" s="241"/>
      <c r="U516" s="241"/>
      <c r="V516" s="241"/>
      <c r="W516" s="241"/>
      <c r="X516" s="241"/>
      <c r="Y516" s="241"/>
      <c r="Z516" s="272"/>
      <c r="AA516" s="272"/>
      <c r="AB516" s="272"/>
      <c r="AC516" s="272"/>
      <c r="AD516" s="272"/>
      <c r="AE516" s="272"/>
      <c r="AF516" s="272"/>
      <c r="AG516" s="272"/>
      <c r="AH516" s="272"/>
    </row>
    <row r="517" spans="1:34" s="143" customFormat="1">
      <c r="A517" s="160"/>
      <c r="D517" s="126"/>
      <c r="E517" s="126"/>
      <c r="F517" s="271"/>
      <c r="G517" s="162"/>
      <c r="H517" s="162"/>
      <c r="I517" s="162"/>
      <c r="J517" s="162"/>
      <c r="K517" s="162"/>
      <c r="L517" s="126"/>
      <c r="M517" s="271"/>
      <c r="N517" s="126"/>
      <c r="O517" s="241"/>
      <c r="P517" s="322"/>
      <c r="Q517" s="241"/>
      <c r="R517" s="241"/>
      <c r="S517" s="241"/>
      <c r="T517" s="241"/>
      <c r="U517" s="241"/>
      <c r="V517" s="241"/>
      <c r="W517" s="241"/>
      <c r="X517" s="241"/>
      <c r="Y517" s="241"/>
      <c r="Z517" s="272"/>
      <c r="AA517" s="272"/>
      <c r="AB517" s="272"/>
      <c r="AC517" s="272"/>
      <c r="AD517" s="272"/>
      <c r="AE517" s="272"/>
      <c r="AF517" s="272"/>
      <c r="AG517" s="272"/>
      <c r="AH517" s="272"/>
    </row>
    <row r="518" spans="1:34" s="143" customFormat="1">
      <c r="A518" s="160"/>
      <c r="D518" s="126"/>
      <c r="E518" s="126"/>
      <c r="F518" s="271"/>
      <c r="G518" s="162"/>
      <c r="H518" s="162"/>
      <c r="I518" s="162"/>
      <c r="J518" s="162"/>
      <c r="K518" s="162"/>
      <c r="L518" s="126"/>
      <c r="M518" s="271"/>
      <c r="N518" s="126"/>
      <c r="O518" s="241"/>
      <c r="P518" s="322"/>
      <c r="Q518" s="241"/>
      <c r="R518" s="241"/>
      <c r="S518" s="241"/>
      <c r="T518" s="241"/>
      <c r="U518" s="241"/>
      <c r="V518" s="241"/>
      <c r="W518" s="241"/>
      <c r="X518" s="241"/>
      <c r="Y518" s="241"/>
      <c r="Z518" s="272"/>
      <c r="AA518" s="272"/>
      <c r="AB518" s="272"/>
      <c r="AC518" s="272"/>
      <c r="AD518" s="272"/>
      <c r="AE518" s="272"/>
      <c r="AF518" s="272"/>
      <c r="AG518" s="272"/>
      <c r="AH518" s="272"/>
    </row>
    <row r="519" spans="1:34" s="143" customFormat="1">
      <c r="A519" s="160"/>
      <c r="D519" s="126"/>
      <c r="E519" s="126"/>
      <c r="F519" s="271"/>
      <c r="G519" s="162"/>
      <c r="H519" s="162"/>
      <c r="I519" s="162"/>
      <c r="J519" s="162"/>
      <c r="K519" s="162"/>
      <c r="L519" s="126"/>
      <c r="M519" s="271"/>
      <c r="N519" s="126"/>
      <c r="O519" s="241"/>
      <c r="P519" s="322"/>
      <c r="Q519" s="241"/>
      <c r="R519" s="241"/>
      <c r="S519" s="241"/>
      <c r="T519" s="241"/>
      <c r="U519" s="241"/>
      <c r="V519" s="241"/>
      <c r="W519" s="241"/>
      <c r="X519" s="241"/>
      <c r="Y519" s="241"/>
      <c r="Z519" s="272"/>
      <c r="AA519" s="272"/>
      <c r="AB519" s="272"/>
      <c r="AC519" s="272"/>
      <c r="AD519" s="272"/>
      <c r="AE519" s="272"/>
      <c r="AF519" s="272"/>
      <c r="AG519" s="272"/>
      <c r="AH519" s="272"/>
    </row>
    <row r="520" spans="1:34" s="143" customFormat="1">
      <c r="A520" s="160"/>
      <c r="D520" s="126"/>
      <c r="E520" s="126"/>
      <c r="F520" s="271"/>
      <c r="G520" s="162"/>
      <c r="H520" s="162"/>
      <c r="I520" s="162"/>
      <c r="J520" s="162"/>
      <c r="K520" s="162"/>
      <c r="L520" s="126"/>
      <c r="M520" s="271"/>
      <c r="N520" s="126"/>
      <c r="O520" s="241"/>
      <c r="P520" s="322"/>
      <c r="Q520" s="241"/>
      <c r="R520" s="241"/>
      <c r="S520" s="241"/>
      <c r="T520" s="241"/>
      <c r="U520" s="241"/>
      <c r="V520" s="241"/>
      <c r="W520" s="241"/>
      <c r="X520" s="241"/>
      <c r="Y520" s="241"/>
      <c r="Z520" s="272"/>
      <c r="AA520" s="272"/>
      <c r="AB520" s="272"/>
      <c r="AC520" s="272"/>
      <c r="AD520" s="272"/>
      <c r="AE520" s="272"/>
      <c r="AF520" s="272"/>
      <c r="AG520" s="272"/>
      <c r="AH520" s="272"/>
    </row>
    <row r="521" spans="1:34" s="143" customFormat="1">
      <c r="A521" s="160"/>
      <c r="D521" s="126"/>
      <c r="E521" s="126"/>
      <c r="F521" s="271"/>
      <c r="G521" s="162"/>
      <c r="H521" s="162"/>
      <c r="I521" s="162"/>
      <c r="J521" s="162"/>
      <c r="K521" s="162"/>
      <c r="L521" s="126"/>
      <c r="M521" s="271"/>
      <c r="N521" s="126"/>
      <c r="O521" s="241"/>
      <c r="P521" s="322"/>
      <c r="Q521" s="241"/>
      <c r="R521" s="241"/>
      <c r="S521" s="241"/>
      <c r="T521" s="241"/>
      <c r="U521" s="241"/>
      <c r="V521" s="241"/>
      <c r="W521" s="241"/>
      <c r="X521" s="241"/>
      <c r="Y521" s="241"/>
      <c r="Z521" s="272"/>
      <c r="AA521" s="272"/>
      <c r="AB521" s="272"/>
      <c r="AC521" s="272"/>
      <c r="AD521" s="272"/>
      <c r="AE521" s="272"/>
      <c r="AF521" s="272"/>
      <c r="AG521" s="272"/>
      <c r="AH521" s="272"/>
    </row>
    <row r="522" spans="1:34" s="143" customFormat="1">
      <c r="A522" s="160"/>
      <c r="D522" s="126"/>
      <c r="E522" s="126"/>
      <c r="F522" s="271"/>
      <c r="G522" s="162"/>
      <c r="H522" s="162"/>
      <c r="I522" s="162"/>
      <c r="J522" s="162"/>
      <c r="K522" s="162"/>
      <c r="L522" s="126"/>
      <c r="M522" s="271"/>
      <c r="N522" s="126"/>
      <c r="O522" s="241"/>
      <c r="P522" s="322"/>
      <c r="Q522" s="241"/>
      <c r="R522" s="241"/>
      <c r="S522" s="241"/>
      <c r="T522" s="241"/>
      <c r="U522" s="241"/>
      <c r="V522" s="241"/>
      <c r="W522" s="241"/>
      <c r="X522" s="241"/>
      <c r="Y522" s="241"/>
      <c r="Z522" s="272"/>
      <c r="AA522" s="272"/>
      <c r="AB522" s="272"/>
      <c r="AC522" s="272"/>
      <c r="AD522" s="272"/>
      <c r="AE522" s="272"/>
      <c r="AF522" s="272"/>
      <c r="AG522" s="272"/>
      <c r="AH522" s="272"/>
    </row>
    <row r="523" spans="1:34" s="143" customFormat="1">
      <c r="A523" s="160"/>
      <c r="D523" s="126"/>
      <c r="E523" s="126"/>
      <c r="F523" s="271"/>
      <c r="G523" s="162"/>
      <c r="H523" s="162"/>
      <c r="I523" s="162"/>
      <c r="J523" s="162"/>
      <c r="K523" s="162"/>
      <c r="L523" s="126"/>
      <c r="M523" s="271"/>
      <c r="N523" s="126"/>
      <c r="O523" s="241"/>
      <c r="P523" s="322"/>
      <c r="Q523" s="241"/>
      <c r="R523" s="241"/>
      <c r="S523" s="241"/>
      <c r="T523" s="241"/>
      <c r="U523" s="241"/>
      <c r="V523" s="241"/>
      <c r="W523" s="241"/>
      <c r="X523" s="241"/>
      <c r="Y523" s="241"/>
      <c r="Z523" s="272"/>
      <c r="AA523" s="272"/>
      <c r="AB523" s="272"/>
      <c r="AC523" s="272"/>
      <c r="AD523" s="272"/>
      <c r="AE523" s="272"/>
      <c r="AF523" s="272"/>
      <c r="AG523" s="272"/>
      <c r="AH523" s="272"/>
    </row>
    <row r="524" spans="1:34" s="143" customFormat="1">
      <c r="A524" s="160"/>
      <c r="D524" s="126"/>
      <c r="E524" s="126"/>
      <c r="F524" s="271"/>
      <c r="G524" s="162"/>
      <c r="H524" s="162"/>
      <c r="I524" s="162"/>
      <c r="J524" s="162"/>
      <c r="K524" s="162"/>
      <c r="L524" s="126"/>
      <c r="M524" s="271"/>
      <c r="N524" s="126"/>
      <c r="O524" s="241"/>
      <c r="P524" s="322"/>
      <c r="Q524" s="241"/>
      <c r="R524" s="241"/>
      <c r="S524" s="241"/>
      <c r="T524" s="241"/>
      <c r="U524" s="241"/>
      <c r="V524" s="241"/>
      <c r="W524" s="241"/>
      <c r="X524" s="241"/>
      <c r="Y524" s="241"/>
      <c r="Z524" s="272"/>
      <c r="AA524" s="272"/>
      <c r="AB524" s="272"/>
      <c r="AC524" s="272"/>
      <c r="AD524" s="272"/>
      <c r="AE524" s="272"/>
      <c r="AF524" s="272"/>
      <c r="AG524" s="272"/>
      <c r="AH524" s="272"/>
    </row>
    <row r="525" spans="1:34" s="143" customFormat="1">
      <c r="A525" s="160"/>
      <c r="D525" s="126"/>
      <c r="E525" s="126"/>
      <c r="F525" s="271"/>
      <c r="G525" s="162"/>
      <c r="H525" s="162"/>
      <c r="I525" s="162"/>
      <c r="J525" s="162"/>
      <c r="K525" s="162"/>
      <c r="L525" s="126"/>
      <c r="M525" s="271"/>
      <c r="N525" s="126"/>
      <c r="O525" s="241"/>
      <c r="P525" s="322"/>
      <c r="Q525" s="241"/>
      <c r="R525" s="241"/>
      <c r="S525" s="241"/>
      <c r="T525" s="241"/>
      <c r="U525" s="241"/>
      <c r="V525" s="241"/>
      <c r="W525" s="241"/>
      <c r="X525" s="241"/>
      <c r="Y525" s="241"/>
      <c r="Z525" s="272"/>
      <c r="AA525" s="272"/>
      <c r="AB525" s="272"/>
      <c r="AC525" s="272"/>
      <c r="AD525" s="272"/>
      <c r="AE525" s="272"/>
      <c r="AF525" s="272"/>
      <c r="AG525" s="272"/>
      <c r="AH525" s="272"/>
    </row>
    <row r="526" spans="1:34" s="143" customFormat="1">
      <c r="A526" s="160"/>
      <c r="D526" s="126"/>
      <c r="E526" s="126"/>
      <c r="F526" s="271"/>
      <c r="G526" s="162"/>
      <c r="H526" s="162"/>
      <c r="I526" s="162"/>
      <c r="J526" s="162"/>
      <c r="K526" s="162"/>
      <c r="L526" s="126"/>
      <c r="M526" s="271"/>
      <c r="N526" s="126"/>
      <c r="O526" s="241"/>
      <c r="P526" s="322"/>
      <c r="Q526" s="241"/>
      <c r="R526" s="241"/>
      <c r="S526" s="241"/>
      <c r="T526" s="241"/>
      <c r="U526" s="241"/>
      <c r="V526" s="241"/>
      <c r="W526" s="241"/>
      <c r="X526" s="241"/>
      <c r="Y526" s="241"/>
      <c r="Z526" s="272"/>
      <c r="AA526" s="272"/>
      <c r="AB526" s="272"/>
      <c r="AC526" s="272"/>
      <c r="AD526" s="272"/>
      <c r="AE526" s="272"/>
      <c r="AF526" s="272"/>
      <c r="AG526" s="272"/>
      <c r="AH526" s="272"/>
    </row>
    <row r="527" spans="1:34" s="143" customFormat="1">
      <c r="A527" s="160"/>
      <c r="D527" s="126"/>
      <c r="E527" s="126"/>
      <c r="F527" s="271"/>
      <c r="G527" s="162"/>
      <c r="H527" s="162"/>
      <c r="I527" s="162"/>
      <c r="J527" s="162"/>
      <c r="K527" s="162"/>
      <c r="L527" s="126"/>
      <c r="M527" s="271"/>
      <c r="N527" s="126"/>
      <c r="O527" s="241"/>
      <c r="P527" s="322"/>
      <c r="Q527" s="241"/>
      <c r="R527" s="241"/>
      <c r="S527" s="241"/>
      <c r="T527" s="241"/>
      <c r="U527" s="241"/>
      <c r="V527" s="241"/>
      <c r="W527" s="241"/>
      <c r="X527" s="241"/>
      <c r="Y527" s="241"/>
      <c r="Z527" s="272"/>
      <c r="AA527" s="272"/>
      <c r="AB527" s="272"/>
      <c r="AC527" s="272"/>
      <c r="AD527" s="272"/>
      <c r="AE527" s="272"/>
      <c r="AF527" s="272"/>
      <c r="AG527" s="272"/>
      <c r="AH527" s="272"/>
    </row>
    <row r="528" spans="1:34" s="143" customFormat="1">
      <c r="A528" s="160"/>
      <c r="D528" s="126"/>
      <c r="E528" s="126"/>
      <c r="F528" s="271"/>
      <c r="G528" s="162"/>
      <c r="H528" s="162"/>
      <c r="I528" s="162"/>
      <c r="J528" s="162"/>
      <c r="K528" s="162"/>
      <c r="L528" s="126"/>
      <c r="M528" s="271"/>
      <c r="N528" s="126"/>
      <c r="O528" s="241"/>
      <c r="P528" s="322"/>
      <c r="Q528" s="241"/>
      <c r="R528" s="241"/>
      <c r="S528" s="241"/>
      <c r="T528" s="241"/>
      <c r="U528" s="241"/>
      <c r="V528" s="241"/>
      <c r="W528" s="241"/>
      <c r="X528" s="241"/>
      <c r="Y528" s="241"/>
      <c r="Z528" s="272"/>
      <c r="AA528" s="272"/>
      <c r="AB528" s="272"/>
      <c r="AC528" s="272"/>
      <c r="AD528" s="272"/>
      <c r="AE528" s="272"/>
      <c r="AF528" s="272"/>
      <c r="AG528" s="272"/>
      <c r="AH528" s="272"/>
    </row>
    <row r="529" spans="1:34" s="143" customFormat="1">
      <c r="A529" s="160"/>
      <c r="D529" s="126"/>
      <c r="E529" s="126"/>
      <c r="F529" s="271"/>
      <c r="G529" s="162"/>
      <c r="H529" s="162"/>
      <c r="I529" s="162"/>
      <c r="J529" s="162"/>
      <c r="K529" s="162"/>
      <c r="L529" s="126"/>
      <c r="M529" s="271"/>
      <c r="N529" s="126"/>
      <c r="O529" s="241"/>
      <c r="P529" s="322"/>
      <c r="Q529" s="241"/>
      <c r="R529" s="241"/>
      <c r="S529" s="241"/>
      <c r="T529" s="241"/>
      <c r="U529" s="241"/>
      <c r="V529" s="241"/>
      <c r="W529" s="241"/>
      <c r="X529" s="241"/>
      <c r="Y529" s="241"/>
      <c r="Z529" s="272"/>
      <c r="AA529" s="272"/>
      <c r="AB529" s="272"/>
      <c r="AC529" s="272"/>
      <c r="AD529" s="272"/>
      <c r="AE529" s="272"/>
      <c r="AF529" s="272"/>
      <c r="AG529" s="272"/>
      <c r="AH529" s="272"/>
    </row>
    <row r="530" spans="1:34" s="143" customFormat="1">
      <c r="A530" s="160"/>
      <c r="D530" s="126"/>
      <c r="E530" s="126"/>
      <c r="F530" s="271"/>
      <c r="G530" s="162"/>
      <c r="H530" s="162"/>
      <c r="I530" s="162"/>
      <c r="J530" s="162"/>
      <c r="K530" s="162"/>
      <c r="L530" s="126"/>
      <c r="M530" s="271"/>
      <c r="N530" s="126"/>
      <c r="O530" s="241"/>
      <c r="P530" s="322"/>
      <c r="Q530" s="241"/>
      <c r="R530" s="241"/>
      <c r="S530" s="241"/>
      <c r="T530" s="241"/>
      <c r="U530" s="241"/>
      <c r="V530" s="241"/>
      <c r="W530" s="241"/>
      <c r="X530" s="241"/>
      <c r="Y530" s="241"/>
      <c r="Z530" s="272"/>
      <c r="AA530" s="272"/>
      <c r="AB530" s="272"/>
      <c r="AC530" s="272"/>
      <c r="AD530" s="272"/>
      <c r="AE530" s="272"/>
      <c r="AF530" s="272"/>
      <c r="AG530" s="272"/>
      <c r="AH530" s="272"/>
    </row>
    <row r="531" spans="1:34" s="143" customFormat="1">
      <c r="A531" s="160"/>
      <c r="D531" s="126"/>
      <c r="E531" s="126"/>
      <c r="F531" s="271"/>
      <c r="G531" s="162"/>
      <c r="H531" s="162"/>
      <c r="I531" s="162"/>
      <c r="J531" s="162"/>
      <c r="K531" s="162"/>
      <c r="L531" s="126"/>
      <c r="M531" s="271"/>
      <c r="N531" s="126"/>
      <c r="O531" s="241"/>
      <c r="P531" s="322"/>
      <c r="Q531" s="241"/>
      <c r="R531" s="241"/>
      <c r="S531" s="241"/>
      <c r="T531" s="241"/>
      <c r="U531" s="241"/>
      <c r="V531" s="241"/>
      <c r="W531" s="241"/>
      <c r="X531" s="241"/>
      <c r="Y531" s="241"/>
      <c r="Z531" s="272"/>
      <c r="AA531" s="272"/>
      <c r="AB531" s="272"/>
      <c r="AC531" s="272"/>
      <c r="AD531" s="272"/>
      <c r="AE531" s="272"/>
      <c r="AF531" s="272"/>
      <c r="AG531" s="272"/>
      <c r="AH531" s="272"/>
    </row>
    <row r="532" spans="1:34" s="143" customFormat="1">
      <c r="A532" s="160"/>
      <c r="D532" s="126"/>
      <c r="E532" s="126"/>
      <c r="F532" s="271"/>
      <c r="G532" s="162"/>
      <c r="H532" s="162"/>
      <c r="I532" s="162"/>
      <c r="J532" s="162"/>
      <c r="K532" s="162"/>
      <c r="L532" s="126"/>
      <c r="M532" s="271"/>
      <c r="N532" s="126"/>
      <c r="O532" s="241"/>
      <c r="P532" s="322"/>
      <c r="Q532" s="241"/>
      <c r="R532" s="241"/>
      <c r="S532" s="241"/>
      <c r="T532" s="241"/>
      <c r="U532" s="241"/>
      <c r="V532" s="241"/>
      <c r="W532" s="241"/>
      <c r="X532" s="241"/>
      <c r="Y532" s="241"/>
      <c r="Z532" s="272"/>
      <c r="AA532" s="272"/>
      <c r="AB532" s="272"/>
      <c r="AC532" s="272"/>
      <c r="AD532" s="272"/>
      <c r="AE532" s="272"/>
      <c r="AF532" s="272"/>
      <c r="AG532" s="272"/>
      <c r="AH532" s="272"/>
    </row>
    <row r="533" spans="1:34" s="143" customFormat="1">
      <c r="A533" s="160"/>
      <c r="D533" s="126"/>
      <c r="E533" s="126"/>
      <c r="F533" s="271"/>
      <c r="G533" s="162"/>
      <c r="H533" s="162"/>
      <c r="I533" s="162"/>
      <c r="J533" s="162"/>
      <c r="K533" s="162"/>
      <c r="L533" s="126"/>
      <c r="M533" s="271"/>
      <c r="N533" s="126"/>
      <c r="O533" s="241"/>
      <c r="P533" s="322"/>
      <c r="Q533" s="241"/>
      <c r="R533" s="241"/>
      <c r="S533" s="241"/>
      <c r="T533" s="241"/>
      <c r="U533" s="241"/>
      <c r="V533" s="241"/>
      <c r="W533" s="241"/>
      <c r="X533" s="241"/>
      <c r="Y533" s="241"/>
      <c r="Z533" s="272"/>
      <c r="AA533" s="272"/>
      <c r="AB533" s="272"/>
      <c r="AC533" s="272"/>
      <c r="AD533" s="272"/>
      <c r="AE533" s="272"/>
      <c r="AF533" s="272"/>
      <c r="AG533" s="272"/>
      <c r="AH533" s="272"/>
    </row>
    <row r="534" spans="1:34" s="143" customFormat="1">
      <c r="A534" s="160"/>
      <c r="D534" s="126"/>
      <c r="E534" s="126"/>
      <c r="F534" s="271"/>
      <c r="G534" s="162"/>
      <c r="H534" s="162"/>
      <c r="I534" s="162"/>
      <c r="J534" s="162"/>
      <c r="K534" s="162"/>
      <c r="L534" s="126"/>
      <c r="M534" s="271"/>
      <c r="N534" s="126"/>
      <c r="O534" s="241"/>
      <c r="P534" s="322"/>
      <c r="Q534" s="241"/>
      <c r="R534" s="241"/>
      <c r="S534" s="241"/>
      <c r="T534" s="241"/>
      <c r="U534" s="241"/>
      <c r="V534" s="241"/>
      <c r="W534" s="241"/>
      <c r="X534" s="241"/>
      <c r="Y534" s="241"/>
      <c r="Z534" s="272"/>
      <c r="AA534" s="272"/>
      <c r="AB534" s="272"/>
      <c r="AC534" s="272"/>
      <c r="AD534" s="272"/>
      <c r="AE534" s="272"/>
      <c r="AF534" s="272"/>
      <c r="AG534" s="272"/>
      <c r="AH534" s="272"/>
    </row>
    <row r="535" spans="1:34" s="143" customFormat="1">
      <c r="A535" s="160"/>
      <c r="D535" s="126"/>
      <c r="E535" s="126"/>
      <c r="F535" s="271"/>
      <c r="G535" s="162"/>
      <c r="H535" s="162"/>
      <c r="I535" s="162"/>
      <c r="J535" s="162"/>
      <c r="K535" s="162"/>
      <c r="L535" s="126"/>
      <c r="M535" s="271"/>
      <c r="N535" s="126"/>
      <c r="O535" s="241"/>
      <c r="P535" s="322"/>
      <c r="Q535" s="241"/>
      <c r="R535" s="241"/>
      <c r="S535" s="241"/>
      <c r="T535" s="241"/>
      <c r="U535" s="241"/>
      <c r="V535" s="241"/>
      <c r="W535" s="241"/>
      <c r="X535" s="241"/>
      <c r="Y535" s="241"/>
      <c r="Z535" s="272"/>
      <c r="AA535" s="272"/>
      <c r="AB535" s="272"/>
      <c r="AC535" s="272"/>
      <c r="AD535" s="272"/>
      <c r="AE535" s="272"/>
      <c r="AF535" s="272"/>
      <c r="AG535" s="272"/>
      <c r="AH535" s="272"/>
    </row>
    <row r="536" spans="1:34" s="143" customFormat="1">
      <c r="A536" s="160"/>
      <c r="D536" s="126"/>
      <c r="E536" s="126"/>
      <c r="F536" s="271"/>
      <c r="G536" s="162"/>
      <c r="H536" s="162"/>
      <c r="I536" s="162"/>
      <c r="J536" s="162"/>
      <c r="K536" s="162"/>
      <c r="L536" s="126"/>
      <c r="M536" s="271"/>
      <c r="N536" s="126"/>
      <c r="O536" s="241"/>
      <c r="P536" s="322"/>
      <c r="Q536" s="241"/>
      <c r="R536" s="241"/>
      <c r="S536" s="241"/>
      <c r="T536" s="241"/>
      <c r="U536" s="241"/>
      <c r="V536" s="241"/>
      <c r="W536" s="241"/>
      <c r="X536" s="241"/>
      <c r="Y536" s="241"/>
      <c r="Z536" s="272"/>
      <c r="AA536" s="272"/>
      <c r="AB536" s="272"/>
      <c r="AC536" s="272"/>
      <c r="AD536" s="272"/>
      <c r="AE536" s="272"/>
      <c r="AF536" s="272"/>
      <c r="AG536" s="272"/>
      <c r="AH536" s="272"/>
    </row>
    <row r="537" spans="1:34" s="143" customFormat="1">
      <c r="A537" s="160"/>
      <c r="D537" s="126"/>
      <c r="E537" s="126"/>
      <c r="F537" s="271"/>
      <c r="G537" s="162"/>
      <c r="H537" s="162"/>
      <c r="I537" s="162"/>
      <c r="J537" s="162"/>
      <c r="K537" s="162"/>
      <c r="L537" s="126"/>
      <c r="M537" s="271"/>
      <c r="N537" s="126"/>
      <c r="O537" s="241"/>
      <c r="P537" s="322"/>
      <c r="Q537" s="241"/>
      <c r="R537" s="241"/>
      <c r="S537" s="241"/>
      <c r="T537" s="241"/>
      <c r="U537" s="241"/>
      <c r="V537" s="241"/>
      <c r="W537" s="241"/>
      <c r="X537" s="241"/>
      <c r="Y537" s="241"/>
      <c r="Z537" s="272"/>
      <c r="AA537" s="272"/>
      <c r="AB537" s="272"/>
      <c r="AC537" s="272"/>
      <c r="AD537" s="272"/>
      <c r="AE537" s="272"/>
      <c r="AF537" s="272"/>
      <c r="AG537" s="272"/>
      <c r="AH537" s="272"/>
    </row>
    <row r="538" spans="1:34" s="143" customFormat="1">
      <c r="A538" s="160"/>
      <c r="D538" s="126"/>
      <c r="E538" s="126"/>
      <c r="F538" s="271"/>
      <c r="G538" s="162"/>
      <c r="H538" s="162"/>
      <c r="I538" s="162"/>
      <c r="J538" s="162"/>
      <c r="K538" s="162"/>
      <c r="L538" s="126"/>
      <c r="M538" s="271"/>
      <c r="N538" s="126"/>
      <c r="O538" s="241"/>
      <c r="P538" s="322"/>
      <c r="Q538" s="241"/>
      <c r="R538" s="241"/>
      <c r="S538" s="241"/>
      <c r="T538" s="241"/>
      <c r="U538" s="241"/>
      <c r="V538" s="241"/>
      <c r="W538" s="241"/>
      <c r="X538" s="241"/>
      <c r="Y538" s="241"/>
      <c r="Z538" s="272"/>
      <c r="AA538" s="272"/>
      <c r="AB538" s="272"/>
      <c r="AC538" s="272"/>
      <c r="AD538" s="272"/>
      <c r="AE538" s="272"/>
      <c r="AF538" s="272"/>
      <c r="AG538" s="272"/>
      <c r="AH538" s="272"/>
    </row>
    <row r="539" spans="1:34" s="143" customFormat="1">
      <c r="A539" s="160"/>
      <c r="D539" s="126"/>
      <c r="E539" s="126"/>
      <c r="F539" s="271"/>
      <c r="G539" s="162"/>
      <c r="H539" s="162"/>
      <c r="I539" s="162"/>
      <c r="J539" s="162"/>
      <c r="K539" s="162"/>
      <c r="L539" s="126"/>
      <c r="M539" s="271"/>
      <c r="N539" s="126"/>
      <c r="O539" s="241"/>
      <c r="P539" s="322"/>
      <c r="Q539" s="241"/>
      <c r="R539" s="241"/>
      <c r="S539" s="241"/>
      <c r="T539" s="241"/>
      <c r="U539" s="241"/>
      <c r="V539" s="241"/>
      <c r="W539" s="241"/>
      <c r="X539" s="241"/>
      <c r="Y539" s="241"/>
      <c r="Z539" s="272"/>
      <c r="AA539" s="272"/>
      <c r="AB539" s="272"/>
      <c r="AC539" s="272"/>
      <c r="AD539" s="272"/>
      <c r="AE539" s="272"/>
      <c r="AF539" s="272"/>
      <c r="AG539" s="272"/>
      <c r="AH539" s="272"/>
    </row>
    <row r="540" spans="1:34" s="143" customFormat="1">
      <c r="A540" s="160"/>
      <c r="D540" s="126"/>
      <c r="E540" s="126"/>
      <c r="F540" s="271"/>
      <c r="G540" s="162"/>
      <c r="H540" s="162"/>
      <c r="I540" s="162"/>
      <c r="J540" s="162"/>
      <c r="K540" s="162"/>
      <c r="L540" s="126"/>
      <c r="M540" s="271"/>
      <c r="N540" s="126"/>
      <c r="O540" s="241"/>
      <c r="P540" s="322"/>
      <c r="Q540" s="241"/>
      <c r="R540" s="241"/>
      <c r="S540" s="241"/>
      <c r="T540" s="241"/>
      <c r="U540" s="241"/>
      <c r="V540" s="241"/>
      <c r="W540" s="241"/>
      <c r="X540" s="241"/>
      <c r="Y540" s="241"/>
      <c r="Z540" s="272"/>
      <c r="AA540" s="272"/>
      <c r="AB540" s="272"/>
      <c r="AC540" s="272"/>
      <c r="AD540" s="272"/>
      <c r="AE540" s="272"/>
      <c r="AF540" s="272"/>
      <c r="AG540" s="272"/>
      <c r="AH540" s="272"/>
    </row>
    <row r="541" spans="1:34" s="143" customFormat="1">
      <c r="A541" s="160"/>
      <c r="D541" s="126"/>
      <c r="E541" s="126"/>
      <c r="F541" s="271"/>
      <c r="G541" s="162"/>
      <c r="H541" s="162"/>
      <c r="I541" s="162"/>
      <c r="J541" s="162"/>
      <c r="K541" s="162"/>
      <c r="L541" s="126"/>
      <c r="M541" s="271"/>
      <c r="N541" s="126"/>
      <c r="O541" s="241"/>
      <c r="P541" s="322"/>
      <c r="Q541" s="241"/>
      <c r="R541" s="241"/>
      <c r="S541" s="241"/>
      <c r="T541" s="241"/>
      <c r="U541" s="241"/>
      <c r="V541" s="241"/>
      <c r="W541" s="241"/>
      <c r="X541" s="241"/>
      <c r="Y541" s="241"/>
      <c r="Z541" s="272"/>
      <c r="AA541" s="272"/>
      <c r="AB541" s="272"/>
      <c r="AC541" s="272"/>
      <c r="AD541" s="272"/>
      <c r="AE541" s="272"/>
      <c r="AF541" s="272"/>
      <c r="AG541" s="272"/>
      <c r="AH541" s="272"/>
    </row>
    <row r="542" spans="1:34" s="143" customFormat="1">
      <c r="A542" s="160"/>
      <c r="D542" s="126"/>
      <c r="E542" s="126"/>
      <c r="F542" s="271"/>
      <c r="G542" s="162"/>
      <c r="H542" s="162"/>
      <c r="I542" s="162"/>
      <c r="J542" s="162"/>
      <c r="K542" s="162"/>
      <c r="L542" s="126"/>
      <c r="M542" s="271"/>
      <c r="N542" s="126"/>
      <c r="O542" s="241"/>
      <c r="P542" s="322"/>
      <c r="Q542" s="241"/>
      <c r="R542" s="241"/>
      <c r="S542" s="241"/>
      <c r="T542" s="241"/>
      <c r="U542" s="241"/>
      <c r="V542" s="241"/>
      <c r="W542" s="241"/>
      <c r="X542" s="241"/>
      <c r="Y542" s="241"/>
      <c r="Z542" s="272"/>
      <c r="AA542" s="272"/>
      <c r="AB542" s="272"/>
      <c r="AC542" s="272"/>
      <c r="AD542" s="272"/>
      <c r="AE542" s="272"/>
      <c r="AF542" s="272"/>
      <c r="AG542" s="272"/>
      <c r="AH542" s="272"/>
    </row>
    <row r="543" spans="1:34" s="143" customFormat="1">
      <c r="A543" s="160"/>
      <c r="D543" s="126"/>
      <c r="E543" s="126"/>
      <c r="F543" s="271"/>
      <c r="G543" s="162"/>
      <c r="H543" s="162"/>
      <c r="I543" s="162"/>
      <c r="J543" s="162"/>
      <c r="K543" s="162"/>
      <c r="L543" s="126"/>
      <c r="M543" s="271"/>
      <c r="N543" s="126"/>
      <c r="O543" s="241"/>
      <c r="P543" s="322"/>
      <c r="Q543" s="241"/>
      <c r="R543" s="241"/>
      <c r="S543" s="241"/>
      <c r="T543" s="241"/>
      <c r="U543" s="241"/>
      <c r="V543" s="241"/>
      <c r="W543" s="241"/>
      <c r="X543" s="241"/>
      <c r="Y543" s="241"/>
      <c r="Z543" s="272"/>
      <c r="AA543" s="272"/>
      <c r="AB543" s="272"/>
      <c r="AC543" s="272"/>
      <c r="AD543" s="272"/>
      <c r="AE543" s="272"/>
      <c r="AF543" s="272"/>
      <c r="AG543" s="272"/>
      <c r="AH543" s="272"/>
    </row>
    <row r="544" spans="1:34" s="143" customFormat="1">
      <c r="A544" s="160"/>
      <c r="D544" s="126"/>
      <c r="E544" s="126"/>
      <c r="F544" s="271"/>
      <c r="G544" s="162"/>
      <c r="H544" s="162"/>
      <c r="I544" s="162"/>
      <c r="J544" s="162"/>
      <c r="K544" s="162"/>
      <c r="L544" s="126"/>
      <c r="M544" s="271"/>
      <c r="N544" s="126"/>
      <c r="O544" s="241"/>
      <c r="P544" s="322"/>
      <c r="Q544" s="241"/>
      <c r="R544" s="241"/>
      <c r="S544" s="241"/>
      <c r="T544" s="241"/>
      <c r="U544" s="241"/>
      <c r="V544" s="241"/>
      <c r="W544" s="241"/>
      <c r="X544" s="241"/>
      <c r="Y544" s="241"/>
      <c r="Z544" s="272"/>
      <c r="AA544" s="272"/>
      <c r="AB544" s="272"/>
      <c r="AC544" s="272"/>
      <c r="AD544" s="272"/>
      <c r="AE544" s="272"/>
      <c r="AF544" s="272"/>
      <c r="AG544" s="272"/>
      <c r="AH544" s="272"/>
    </row>
    <row r="545" spans="1:34" s="143" customFormat="1">
      <c r="A545" s="160"/>
      <c r="D545" s="126"/>
      <c r="E545" s="126"/>
      <c r="F545" s="271"/>
      <c r="G545" s="162"/>
      <c r="H545" s="162"/>
      <c r="I545" s="162"/>
      <c r="J545" s="162"/>
      <c r="K545" s="162"/>
      <c r="L545" s="126"/>
      <c r="M545" s="271"/>
      <c r="N545" s="126"/>
      <c r="O545" s="241"/>
      <c r="P545" s="322"/>
      <c r="Q545" s="241"/>
      <c r="R545" s="241"/>
      <c r="S545" s="241"/>
      <c r="T545" s="241"/>
      <c r="U545" s="241"/>
      <c r="V545" s="241"/>
      <c r="W545" s="241"/>
      <c r="X545" s="241"/>
      <c r="Y545" s="241"/>
      <c r="Z545" s="272"/>
      <c r="AA545" s="272"/>
      <c r="AB545" s="272"/>
      <c r="AC545" s="272"/>
      <c r="AD545" s="272"/>
      <c r="AE545" s="272"/>
      <c r="AF545" s="272"/>
      <c r="AG545" s="272"/>
      <c r="AH545" s="272"/>
    </row>
    <row r="546" spans="1:34" s="143" customFormat="1">
      <c r="A546" s="160"/>
      <c r="D546" s="126"/>
      <c r="E546" s="126"/>
      <c r="F546" s="271"/>
      <c r="G546" s="162"/>
      <c r="H546" s="162"/>
      <c r="I546" s="162"/>
      <c r="J546" s="162"/>
      <c r="K546" s="162"/>
      <c r="L546" s="126"/>
      <c r="M546" s="271"/>
      <c r="N546" s="126"/>
      <c r="O546" s="241"/>
      <c r="P546" s="322"/>
      <c r="Q546" s="241"/>
      <c r="R546" s="241"/>
      <c r="S546" s="241"/>
      <c r="T546" s="241"/>
      <c r="U546" s="241"/>
      <c r="V546" s="241"/>
      <c r="W546" s="241"/>
      <c r="X546" s="241"/>
      <c r="Y546" s="241"/>
      <c r="Z546" s="272"/>
      <c r="AA546" s="272"/>
      <c r="AB546" s="272"/>
      <c r="AC546" s="272"/>
      <c r="AD546" s="272"/>
      <c r="AE546" s="272"/>
      <c r="AF546" s="272"/>
      <c r="AG546" s="272"/>
      <c r="AH546" s="272"/>
    </row>
    <row r="547" spans="1:34" s="143" customFormat="1">
      <c r="A547" s="160"/>
      <c r="D547" s="126"/>
      <c r="E547" s="126"/>
      <c r="F547" s="271"/>
      <c r="G547" s="162"/>
      <c r="H547" s="162"/>
      <c r="I547" s="162"/>
      <c r="J547" s="162"/>
      <c r="K547" s="162"/>
      <c r="L547" s="126"/>
      <c r="M547" s="271"/>
      <c r="N547" s="126"/>
      <c r="O547" s="241"/>
      <c r="P547" s="322"/>
      <c r="Q547" s="241"/>
      <c r="R547" s="241"/>
      <c r="S547" s="241"/>
      <c r="T547" s="241"/>
      <c r="U547" s="241"/>
      <c r="V547" s="241"/>
      <c r="W547" s="241"/>
      <c r="X547" s="241"/>
      <c r="Y547" s="241"/>
      <c r="Z547" s="272"/>
      <c r="AA547" s="272"/>
      <c r="AB547" s="272"/>
      <c r="AC547" s="272"/>
      <c r="AD547" s="272"/>
      <c r="AE547" s="272"/>
      <c r="AF547" s="272"/>
      <c r="AG547" s="272"/>
      <c r="AH547" s="272"/>
    </row>
    <row r="548" spans="1:34" s="143" customFormat="1">
      <c r="A548" s="160"/>
      <c r="D548" s="126"/>
      <c r="E548" s="126"/>
      <c r="F548" s="271"/>
      <c r="G548" s="162"/>
      <c r="H548" s="162"/>
      <c r="I548" s="162"/>
      <c r="J548" s="162"/>
      <c r="K548" s="162"/>
      <c r="L548" s="126"/>
      <c r="M548" s="271"/>
      <c r="N548" s="126"/>
      <c r="O548" s="241"/>
      <c r="P548" s="322"/>
      <c r="Q548" s="241"/>
      <c r="R548" s="241"/>
      <c r="S548" s="241"/>
      <c r="T548" s="241"/>
      <c r="U548" s="241"/>
      <c r="V548" s="241"/>
      <c r="W548" s="241"/>
      <c r="X548" s="241"/>
      <c r="Y548" s="241"/>
      <c r="Z548" s="272"/>
      <c r="AA548" s="272"/>
      <c r="AB548" s="272"/>
      <c r="AC548" s="272"/>
      <c r="AD548" s="272"/>
      <c r="AE548" s="272"/>
      <c r="AF548" s="272"/>
      <c r="AG548" s="272"/>
      <c r="AH548" s="272"/>
    </row>
    <row r="549" spans="1:34" s="143" customFormat="1">
      <c r="A549" s="160"/>
      <c r="D549" s="126"/>
      <c r="E549" s="126"/>
      <c r="F549" s="271"/>
      <c r="G549" s="162"/>
      <c r="H549" s="162"/>
      <c r="I549" s="162"/>
      <c r="J549" s="162"/>
      <c r="K549" s="162"/>
      <c r="L549" s="126"/>
      <c r="M549" s="271"/>
      <c r="N549" s="126"/>
      <c r="O549" s="241"/>
      <c r="P549" s="322"/>
      <c r="Q549" s="241"/>
      <c r="R549" s="241"/>
      <c r="S549" s="241"/>
      <c r="T549" s="241"/>
      <c r="U549" s="241"/>
      <c r="V549" s="241"/>
      <c r="W549" s="241"/>
      <c r="X549" s="241"/>
      <c r="Y549" s="241"/>
      <c r="Z549" s="272"/>
      <c r="AA549" s="272"/>
      <c r="AB549" s="272"/>
      <c r="AC549" s="272"/>
      <c r="AD549" s="272"/>
      <c r="AE549" s="272"/>
      <c r="AF549" s="272"/>
      <c r="AG549" s="272"/>
      <c r="AH549" s="272"/>
    </row>
    <row r="550" spans="1:34" s="143" customFormat="1">
      <c r="A550" s="160"/>
      <c r="D550" s="126"/>
      <c r="E550" s="126"/>
      <c r="F550" s="271"/>
      <c r="G550" s="162"/>
      <c r="H550" s="162"/>
      <c r="I550" s="162"/>
      <c r="J550" s="162"/>
      <c r="K550" s="162"/>
      <c r="L550" s="126"/>
      <c r="M550" s="271"/>
      <c r="N550" s="126"/>
      <c r="O550" s="241"/>
      <c r="P550" s="322"/>
      <c r="Q550" s="241"/>
      <c r="R550" s="241"/>
      <c r="S550" s="241"/>
      <c r="T550" s="241"/>
      <c r="U550" s="241"/>
      <c r="V550" s="241"/>
      <c r="W550" s="241"/>
      <c r="X550" s="241"/>
      <c r="Y550" s="241"/>
      <c r="Z550" s="272"/>
      <c r="AA550" s="272"/>
      <c r="AB550" s="272"/>
      <c r="AC550" s="272"/>
      <c r="AD550" s="272"/>
      <c r="AE550" s="272"/>
      <c r="AF550" s="272"/>
      <c r="AG550" s="272"/>
      <c r="AH550" s="272"/>
    </row>
    <row r="551" spans="1:34" s="143" customFormat="1">
      <c r="A551" s="160"/>
      <c r="D551" s="126"/>
      <c r="E551" s="126"/>
      <c r="F551" s="271"/>
      <c r="G551" s="162"/>
      <c r="H551" s="162"/>
      <c r="I551" s="162"/>
      <c r="J551" s="162"/>
      <c r="K551" s="162"/>
      <c r="L551" s="126"/>
      <c r="M551" s="271"/>
      <c r="N551" s="126"/>
      <c r="O551" s="241"/>
      <c r="P551" s="322"/>
      <c r="Q551" s="241"/>
      <c r="R551" s="241"/>
      <c r="S551" s="241"/>
      <c r="T551" s="241"/>
      <c r="U551" s="241"/>
      <c r="V551" s="241"/>
      <c r="W551" s="241"/>
      <c r="X551" s="241"/>
      <c r="Y551" s="241"/>
      <c r="Z551" s="272"/>
      <c r="AA551" s="272"/>
      <c r="AB551" s="272"/>
      <c r="AC551" s="272"/>
      <c r="AD551" s="272"/>
      <c r="AE551" s="272"/>
      <c r="AF551" s="272"/>
      <c r="AG551" s="272"/>
      <c r="AH551" s="272"/>
    </row>
    <row r="552" spans="1:34" s="143" customFormat="1">
      <c r="A552" s="160"/>
      <c r="D552" s="126"/>
      <c r="E552" s="126"/>
      <c r="F552" s="271"/>
      <c r="G552" s="162"/>
      <c r="H552" s="162"/>
      <c r="I552" s="162"/>
      <c r="J552" s="162"/>
      <c r="K552" s="162"/>
      <c r="L552" s="126"/>
      <c r="M552" s="271"/>
      <c r="N552" s="126"/>
      <c r="O552" s="241"/>
      <c r="P552" s="322"/>
      <c r="Q552" s="241"/>
      <c r="R552" s="241"/>
      <c r="S552" s="241"/>
      <c r="T552" s="241"/>
      <c r="U552" s="241"/>
      <c r="V552" s="241"/>
      <c r="W552" s="241"/>
      <c r="X552" s="241"/>
      <c r="Y552" s="241"/>
      <c r="Z552" s="272"/>
      <c r="AA552" s="272"/>
      <c r="AB552" s="272"/>
      <c r="AC552" s="272"/>
      <c r="AD552" s="272"/>
      <c r="AE552" s="272"/>
      <c r="AF552" s="272"/>
      <c r="AG552" s="272"/>
      <c r="AH552" s="272"/>
    </row>
    <row r="553" spans="1:34" s="143" customFormat="1">
      <c r="A553" s="160"/>
      <c r="D553" s="126"/>
      <c r="E553" s="126"/>
      <c r="F553" s="271"/>
      <c r="G553" s="162"/>
      <c r="H553" s="162"/>
      <c r="I553" s="162"/>
      <c r="J553" s="162"/>
      <c r="K553" s="162"/>
      <c r="L553" s="126"/>
      <c r="M553" s="271"/>
      <c r="N553" s="126"/>
      <c r="O553" s="241"/>
      <c r="P553" s="322"/>
      <c r="Q553" s="241"/>
      <c r="R553" s="241"/>
      <c r="S553" s="241"/>
      <c r="T553" s="241"/>
      <c r="U553" s="241"/>
      <c r="V553" s="241"/>
      <c r="W553" s="241"/>
      <c r="X553" s="241"/>
      <c r="Y553" s="241"/>
      <c r="Z553" s="272"/>
      <c r="AA553" s="272"/>
      <c r="AB553" s="272"/>
      <c r="AC553" s="272"/>
      <c r="AD553" s="272"/>
      <c r="AE553" s="272"/>
      <c r="AF553" s="272"/>
      <c r="AG553" s="272"/>
      <c r="AH553" s="272"/>
    </row>
    <row r="554" spans="1:34" s="143" customFormat="1">
      <c r="A554" s="160"/>
      <c r="D554" s="126"/>
      <c r="E554" s="126"/>
      <c r="F554" s="271"/>
      <c r="G554" s="162"/>
      <c r="H554" s="162"/>
      <c r="I554" s="162"/>
      <c r="J554" s="162"/>
      <c r="K554" s="162"/>
      <c r="L554" s="126"/>
      <c r="M554" s="271"/>
      <c r="N554" s="126"/>
      <c r="O554" s="241"/>
      <c r="P554" s="322"/>
      <c r="Q554" s="241"/>
      <c r="R554" s="241"/>
      <c r="S554" s="241"/>
      <c r="T554" s="241"/>
      <c r="U554" s="241"/>
      <c r="V554" s="241"/>
      <c r="W554" s="241"/>
      <c r="X554" s="241"/>
      <c r="Y554" s="241"/>
      <c r="Z554" s="272"/>
      <c r="AA554" s="272"/>
      <c r="AB554" s="272"/>
      <c r="AC554" s="272"/>
      <c r="AD554" s="272"/>
      <c r="AE554" s="272"/>
      <c r="AF554" s="272"/>
      <c r="AG554" s="272"/>
      <c r="AH554" s="272"/>
    </row>
    <row r="555" spans="1:34" s="143" customFormat="1">
      <c r="A555" s="160"/>
      <c r="D555" s="126"/>
      <c r="E555" s="126"/>
      <c r="F555" s="271"/>
      <c r="G555" s="162"/>
      <c r="H555" s="162"/>
      <c r="I555" s="162"/>
      <c r="J555" s="162"/>
      <c r="K555" s="162"/>
      <c r="L555" s="126"/>
      <c r="M555" s="271"/>
      <c r="N555" s="126"/>
      <c r="O555" s="241"/>
      <c r="P555" s="322"/>
      <c r="Q555" s="241"/>
      <c r="R555" s="241"/>
      <c r="S555" s="241"/>
      <c r="T555" s="241"/>
      <c r="U555" s="241"/>
      <c r="V555" s="241"/>
      <c r="W555" s="241"/>
      <c r="X555" s="241"/>
      <c r="Y555" s="241"/>
      <c r="Z555" s="272"/>
      <c r="AA555" s="272"/>
      <c r="AB555" s="272"/>
      <c r="AC555" s="272"/>
      <c r="AD555" s="272"/>
      <c r="AE555" s="272"/>
      <c r="AF555" s="272"/>
      <c r="AG555" s="272"/>
      <c r="AH555" s="272"/>
    </row>
    <row r="556" spans="1:34" s="143" customFormat="1">
      <c r="A556" s="160"/>
      <c r="D556" s="126"/>
      <c r="E556" s="126"/>
      <c r="F556" s="271"/>
      <c r="G556" s="162"/>
      <c r="H556" s="162"/>
      <c r="I556" s="162"/>
      <c r="J556" s="162"/>
      <c r="K556" s="162"/>
      <c r="L556" s="126"/>
      <c r="M556" s="271"/>
      <c r="N556" s="126"/>
      <c r="O556" s="241"/>
      <c r="P556" s="322"/>
      <c r="Q556" s="241"/>
      <c r="R556" s="241"/>
      <c r="S556" s="241"/>
      <c r="T556" s="241"/>
      <c r="U556" s="241"/>
      <c r="V556" s="241"/>
      <c r="W556" s="241"/>
      <c r="X556" s="241"/>
      <c r="Y556" s="241"/>
      <c r="Z556" s="272"/>
      <c r="AA556" s="272"/>
      <c r="AB556" s="272"/>
      <c r="AC556" s="272"/>
      <c r="AD556" s="272"/>
      <c r="AE556" s="272"/>
      <c r="AF556" s="272"/>
      <c r="AG556" s="272"/>
      <c r="AH556" s="272"/>
    </row>
    <row r="557" spans="1:34" s="143" customFormat="1">
      <c r="A557" s="160"/>
      <c r="D557" s="126"/>
      <c r="E557" s="126"/>
      <c r="F557" s="271"/>
      <c r="G557" s="162"/>
      <c r="H557" s="162"/>
      <c r="I557" s="162"/>
      <c r="J557" s="162"/>
      <c r="K557" s="162"/>
      <c r="L557" s="126"/>
      <c r="M557" s="271"/>
      <c r="N557" s="126"/>
      <c r="O557" s="241"/>
      <c r="P557" s="322"/>
      <c r="Q557" s="241"/>
      <c r="R557" s="241"/>
      <c r="S557" s="241"/>
      <c r="T557" s="241"/>
      <c r="U557" s="241"/>
      <c r="V557" s="241"/>
      <c r="W557" s="241"/>
      <c r="X557" s="241"/>
      <c r="Y557" s="241"/>
      <c r="Z557" s="272"/>
      <c r="AA557" s="272"/>
      <c r="AB557" s="272"/>
      <c r="AC557" s="272"/>
      <c r="AD557" s="272"/>
      <c r="AE557" s="272"/>
      <c r="AF557" s="272"/>
      <c r="AG557" s="272"/>
      <c r="AH557" s="272"/>
    </row>
    <row r="558" spans="1:34" s="143" customFormat="1">
      <c r="A558" s="160"/>
      <c r="D558" s="126"/>
      <c r="E558" s="126"/>
      <c r="F558" s="271"/>
      <c r="G558" s="162"/>
      <c r="H558" s="162"/>
      <c r="I558" s="162"/>
      <c r="J558" s="162"/>
      <c r="K558" s="162"/>
      <c r="L558" s="126"/>
      <c r="M558" s="271"/>
      <c r="N558" s="126"/>
      <c r="O558" s="241"/>
      <c r="P558" s="322"/>
      <c r="Q558" s="241"/>
      <c r="R558" s="241"/>
      <c r="S558" s="241"/>
      <c r="T558" s="241"/>
      <c r="U558" s="241"/>
      <c r="V558" s="241"/>
      <c r="W558" s="241"/>
      <c r="X558" s="241"/>
      <c r="Y558" s="241"/>
      <c r="Z558" s="272"/>
      <c r="AA558" s="272"/>
      <c r="AB558" s="272"/>
      <c r="AC558" s="272"/>
      <c r="AD558" s="272"/>
      <c r="AE558" s="272"/>
      <c r="AF558" s="272"/>
      <c r="AG558" s="272"/>
      <c r="AH558" s="272"/>
    </row>
    <row r="559" spans="1:34" s="143" customFormat="1">
      <c r="A559" s="160"/>
      <c r="D559" s="126"/>
      <c r="E559" s="126"/>
      <c r="F559" s="271"/>
      <c r="G559" s="162"/>
      <c r="H559" s="162"/>
      <c r="I559" s="162"/>
      <c r="J559" s="162"/>
      <c r="K559" s="162"/>
      <c r="L559" s="126"/>
      <c r="M559" s="271"/>
      <c r="N559" s="126"/>
      <c r="O559" s="241"/>
      <c r="P559" s="322"/>
      <c r="Q559" s="241"/>
      <c r="R559" s="241"/>
      <c r="S559" s="241"/>
      <c r="T559" s="241"/>
      <c r="U559" s="241"/>
      <c r="V559" s="241"/>
      <c r="W559" s="241"/>
      <c r="X559" s="241"/>
      <c r="Y559" s="241"/>
      <c r="Z559" s="272"/>
      <c r="AA559" s="272"/>
      <c r="AB559" s="272"/>
      <c r="AC559" s="272"/>
      <c r="AD559" s="272"/>
      <c r="AE559" s="272"/>
      <c r="AF559" s="272"/>
      <c r="AG559" s="272"/>
      <c r="AH559" s="272"/>
    </row>
    <row r="560" spans="1:34" s="143" customFormat="1">
      <c r="A560" s="160"/>
      <c r="D560" s="126"/>
      <c r="E560" s="126"/>
      <c r="F560" s="271"/>
      <c r="G560" s="162"/>
      <c r="H560" s="162"/>
      <c r="I560" s="162"/>
      <c r="J560" s="162"/>
      <c r="K560" s="162"/>
      <c r="L560" s="126"/>
      <c r="M560" s="271"/>
      <c r="N560" s="126"/>
      <c r="O560" s="241"/>
      <c r="P560" s="322"/>
      <c r="Q560" s="241"/>
      <c r="R560" s="241"/>
      <c r="S560" s="241"/>
      <c r="T560" s="241"/>
      <c r="U560" s="241"/>
      <c r="V560" s="241"/>
      <c r="W560" s="241"/>
      <c r="X560" s="241"/>
      <c r="Y560" s="241"/>
      <c r="Z560" s="272"/>
      <c r="AA560" s="272"/>
      <c r="AB560" s="272"/>
      <c r="AC560" s="272"/>
      <c r="AD560" s="272"/>
      <c r="AE560" s="272"/>
      <c r="AF560" s="272"/>
      <c r="AG560" s="272"/>
      <c r="AH560" s="272"/>
    </row>
    <row r="561" spans="1:34" s="143" customFormat="1">
      <c r="A561" s="160"/>
      <c r="D561" s="126"/>
      <c r="E561" s="126"/>
      <c r="F561" s="271"/>
      <c r="G561" s="162"/>
      <c r="H561" s="162"/>
      <c r="I561" s="162"/>
      <c r="J561" s="162"/>
      <c r="K561" s="162"/>
      <c r="L561" s="126"/>
      <c r="M561" s="271"/>
      <c r="N561" s="126"/>
      <c r="O561" s="241"/>
      <c r="P561" s="322"/>
      <c r="Q561" s="241"/>
      <c r="R561" s="241"/>
      <c r="S561" s="241"/>
      <c r="T561" s="241"/>
      <c r="U561" s="241"/>
      <c r="V561" s="241"/>
      <c r="W561" s="241"/>
      <c r="X561" s="241"/>
      <c r="Y561" s="241"/>
      <c r="Z561" s="272"/>
      <c r="AA561" s="272"/>
      <c r="AB561" s="272"/>
      <c r="AC561" s="272"/>
      <c r="AD561" s="272"/>
      <c r="AE561" s="272"/>
      <c r="AF561" s="272"/>
      <c r="AG561" s="272"/>
      <c r="AH561" s="272"/>
    </row>
    <row r="562" spans="1:34" s="143" customFormat="1">
      <c r="A562" s="160"/>
      <c r="D562" s="126"/>
      <c r="E562" s="126"/>
      <c r="F562" s="271"/>
      <c r="G562" s="162"/>
      <c r="H562" s="162"/>
      <c r="I562" s="162"/>
      <c r="J562" s="162"/>
      <c r="K562" s="162"/>
      <c r="L562" s="126"/>
      <c r="M562" s="271"/>
      <c r="N562" s="126"/>
      <c r="O562" s="241"/>
      <c r="P562" s="322"/>
      <c r="Q562" s="241"/>
      <c r="R562" s="241"/>
      <c r="S562" s="241"/>
      <c r="T562" s="241"/>
      <c r="U562" s="241"/>
      <c r="V562" s="241"/>
      <c r="W562" s="241"/>
      <c r="X562" s="241"/>
      <c r="Y562" s="241"/>
      <c r="Z562" s="272"/>
      <c r="AA562" s="272"/>
      <c r="AB562" s="272"/>
      <c r="AC562" s="272"/>
      <c r="AD562" s="272"/>
      <c r="AE562" s="272"/>
      <c r="AF562" s="272"/>
      <c r="AG562" s="272"/>
      <c r="AH562" s="272"/>
    </row>
    <row r="563" spans="1:34" s="143" customFormat="1">
      <c r="A563" s="160"/>
      <c r="D563" s="126"/>
      <c r="E563" s="126"/>
      <c r="F563" s="271"/>
      <c r="G563" s="162"/>
      <c r="H563" s="162"/>
      <c r="I563" s="162"/>
      <c r="J563" s="162"/>
      <c r="K563" s="162"/>
      <c r="L563" s="126"/>
      <c r="M563" s="271"/>
      <c r="N563" s="126"/>
      <c r="O563" s="241"/>
      <c r="P563" s="322"/>
      <c r="Q563" s="241"/>
      <c r="R563" s="241"/>
      <c r="S563" s="241"/>
      <c r="T563" s="241"/>
      <c r="U563" s="241"/>
      <c r="V563" s="241"/>
      <c r="W563" s="241"/>
      <c r="X563" s="241"/>
      <c r="Y563" s="241"/>
      <c r="Z563" s="272"/>
      <c r="AA563" s="272"/>
      <c r="AB563" s="272"/>
      <c r="AC563" s="272"/>
      <c r="AD563" s="272"/>
      <c r="AE563" s="272"/>
      <c r="AF563" s="272"/>
      <c r="AG563" s="272"/>
      <c r="AH563" s="272"/>
    </row>
    <row r="564" spans="1:34" s="143" customFormat="1">
      <c r="A564" s="160"/>
      <c r="D564" s="126"/>
      <c r="E564" s="126"/>
      <c r="F564" s="271"/>
      <c r="G564" s="162"/>
      <c r="H564" s="162"/>
      <c r="I564" s="162"/>
      <c r="J564" s="162"/>
      <c r="K564" s="162"/>
      <c r="L564" s="126"/>
      <c r="M564" s="271"/>
      <c r="N564" s="126"/>
      <c r="O564" s="241"/>
      <c r="P564" s="322"/>
      <c r="Q564" s="241"/>
      <c r="R564" s="241"/>
      <c r="S564" s="241"/>
      <c r="T564" s="241"/>
      <c r="U564" s="241"/>
      <c r="V564" s="241"/>
      <c r="W564" s="241"/>
      <c r="X564" s="241"/>
      <c r="Y564" s="241"/>
      <c r="Z564" s="272"/>
      <c r="AA564" s="272"/>
      <c r="AB564" s="272"/>
      <c r="AC564" s="272"/>
      <c r="AD564" s="272"/>
      <c r="AE564" s="272"/>
      <c r="AF564" s="272"/>
      <c r="AG564" s="272"/>
      <c r="AH564" s="272"/>
    </row>
    <row r="565" spans="1:34" s="143" customFormat="1">
      <c r="A565" s="160"/>
      <c r="D565" s="126"/>
      <c r="E565" s="126"/>
      <c r="F565" s="271"/>
      <c r="G565" s="162"/>
      <c r="H565" s="162"/>
      <c r="I565" s="162"/>
      <c r="J565" s="162"/>
      <c r="K565" s="162"/>
      <c r="L565" s="126"/>
      <c r="M565" s="271"/>
      <c r="N565" s="126"/>
      <c r="O565" s="241"/>
      <c r="P565" s="322"/>
      <c r="Q565" s="241"/>
      <c r="R565" s="241"/>
      <c r="S565" s="241"/>
      <c r="T565" s="241"/>
      <c r="U565" s="241"/>
      <c r="V565" s="241"/>
      <c r="W565" s="241"/>
      <c r="X565" s="241"/>
      <c r="Y565" s="241"/>
      <c r="Z565" s="272"/>
      <c r="AA565" s="272"/>
      <c r="AB565" s="272"/>
      <c r="AC565" s="272"/>
      <c r="AD565" s="272"/>
      <c r="AE565" s="272"/>
      <c r="AF565" s="272"/>
      <c r="AG565" s="272"/>
      <c r="AH565" s="272"/>
    </row>
    <row r="566" spans="1:34" s="143" customFormat="1">
      <c r="A566" s="160"/>
      <c r="D566" s="126"/>
      <c r="E566" s="126"/>
      <c r="F566" s="271"/>
      <c r="G566" s="162"/>
      <c r="H566" s="162"/>
      <c r="I566" s="162"/>
      <c r="J566" s="162"/>
      <c r="K566" s="162"/>
      <c r="L566" s="126"/>
      <c r="M566" s="271"/>
      <c r="N566" s="126"/>
      <c r="O566" s="241"/>
      <c r="P566" s="322"/>
      <c r="Q566" s="241"/>
      <c r="R566" s="241"/>
      <c r="S566" s="241"/>
      <c r="T566" s="241"/>
      <c r="U566" s="241"/>
      <c r="V566" s="241"/>
      <c r="W566" s="241"/>
      <c r="X566" s="241"/>
      <c r="Y566" s="241"/>
      <c r="Z566" s="272"/>
      <c r="AA566" s="272"/>
      <c r="AB566" s="272"/>
      <c r="AC566" s="272"/>
      <c r="AD566" s="272"/>
      <c r="AE566" s="272"/>
      <c r="AF566" s="272"/>
      <c r="AG566" s="272"/>
      <c r="AH566" s="272"/>
    </row>
    <row r="567" spans="1:34" s="143" customFormat="1">
      <c r="A567" s="160"/>
      <c r="D567" s="126"/>
      <c r="E567" s="126"/>
      <c r="F567" s="271"/>
      <c r="G567" s="162"/>
      <c r="H567" s="162"/>
      <c r="I567" s="162"/>
      <c r="J567" s="162"/>
      <c r="K567" s="162"/>
      <c r="L567" s="126"/>
      <c r="M567" s="271"/>
      <c r="N567" s="126"/>
      <c r="O567" s="241"/>
      <c r="P567" s="322"/>
      <c r="Q567" s="241"/>
      <c r="R567" s="241"/>
      <c r="S567" s="241"/>
      <c r="T567" s="241"/>
      <c r="U567" s="241"/>
      <c r="V567" s="241"/>
      <c r="W567" s="241"/>
      <c r="X567" s="241"/>
      <c r="Y567" s="241"/>
      <c r="Z567" s="272"/>
      <c r="AA567" s="272"/>
      <c r="AB567" s="272"/>
      <c r="AC567" s="272"/>
      <c r="AD567" s="272"/>
      <c r="AE567" s="272"/>
      <c r="AF567" s="272"/>
      <c r="AG567" s="272"/>
      <c r="AH567" s="272"/>
    </row>
    <row r="568" spans="1:34" s="143" customFormat="1">
      <c r="A568" s="160"/>
      <c r="D568" s="126"/>
      <c r="E568" s="126"/>
      <c r="F568" s="271"/>
      <c r="G568" s="162"/>
      <c r="H568" s="162"/>
      <c r="I568" s="162"/>
      <c r="J568" s="162"/>
      <c r="K568" s="162"/>
      <c r="L568" s="126"/>
      <c r="M568" s="271"/>
      <c r="N568" s="126"/>
      <c r="O568" s="241"/>
      <c r="P568" s="322"/>
      <c r="Q568" s="241"/>
      <c r="R568" s="241"/>
      <c r="S568" s="241"/>
      <c r="T568" s="241"/>
      <c r="U568" s="241"/>
      <c r="V568" s="241"/>
      <c r="W568" s="241"/>
      <c r="X568" s="241"/>
      <c r="Y568" s="241"/>
      <c r="Z568" s="272"/>
      <c r="AA568" s="272"/>
      <c r="AB568" s="272"/>
      <c r="AC568" s="272"/>
      <c r="AD568" s="272"/>
      <c r="AE568" s="272"/>
      <c r="AF568" s="272"/>
      <c r="AG568" s="272"/>
      <c r="AH568" s="272"/>
    </row>
    <row r="569" spans="1:34" s="143" customFormat="1">
      <c r="A569" s="160"/>
      <c r="D569" s="126"/>
      <c r="E569" s="126"/>
      <c r="F569" s="271"/>
      <c r="G569" s="162"/>
      <c r="H569" s="162"/>
      <c r="I569" s="162"/>
      <c r="J569" s="162"/>
      <c r="K569" s="162"/>
      <c r="L569" s="126"/>
      <c r="M569" s="271"/>
      <c r="N569" s="126"/>
      <c r="O569" s="241"/>
      <c r="P569" s="322"/>
      <c r="Q569" s="241"/>
      <c r="R569" s="241"/>
      <c r="S569" s="241"/>
      <c r="T569" s="241"/>
      <c r="U569" s="241"/>
      <c r="V569" s="241"/>
      <c r="W569" s="241"/>
      <c r="X569" s="241"/>
      <c r="Y569" s="241"/>
      <c r="Z569" s="272"/>
      <c r="AA569" s="272"/>
      <c r="AB569" s="272"/>
      <c r="AC569" s="272"/>
      <c r="AD569" s="272"/>
      <c r="AE569" s="272"/>
      <c r="AF569" s="272"/>
      <c r="AG569" s="272"/>
      <c r="AH569" s="272"/>
    </row>
    <row r="570" spans="1:34" s="143" customFormat="1">
      <c r="A570" s="160"/>
      <c r="D570" s="126"/>
      <c r="E570" s="126"/>
      <c r="F570" s="271"/>
      <c r="G570" s="162"/>
      <c r="H570" s="162"/>
      <c r="I570" s="162"/>
      <c r="J570" s="162"/>
      <c r="K570" s="162"/>
      <c r="L570" s="126"/>
      <c r="M570" s="271"/>
      <c r="N570" s="126"/>
      <c r="O570" s="241"/>
      <c r="P570" s="322"/>
      <c r="Q570" s="241"/>
      <c r="R570" s="241"/>
      <c r="S570" s="241"/>
      <c r="T570" s="241"/>
      <c r="U570" s="241"/>
      <c r="V570" s="241"/>
      <c r="W570" s="241"/>
      <c r="X570" s="241"/>
      <c r="Y570" s="241"/>
      <c r="Z570" s="272"/>
      <c r="AA570" s="272"/>
      <c r="AB570" s="272"/>
      <c r="AC570" s="272"/>
      <c r="AD570" s="272"/>
      <c r="AE570" s="272"/>
      <c r="AF570" s="272"/>
      <c r="AG570" s="272"/>
      <c r="AH570" s="272"/>
    </row>
    <row r="571" spans="1:34" s="143" customFormat="1">
      <c r="A571" s="160"/>
      <c r="D571" s="126"/>
      <c r="E571" s="126"/>
      <c r="F571" s="271"/>
      <c r="G571" s="162"/>
      <c r="H571" s="162"/>
      <c r="I571" s="162"/>
      <c r="J571" s="162"/>
      <c r="K571" s="162"/>
      <c r="L571" s="126"/>
      <c r="M571" s="271"/>
      <c r="N571" s="126"/>
      <c r="O571" s="241"/>
      <c r="P571" s="322"/>
      <c r="Q571" s="241"/>
      <c r="R571" s="241"/>
      <c r="S571" s="241"/>
      <c r="T571" s="241"/>
      <c r="U571" s="241"/>
      <c r="V571" s="241"/>
      <c r="W571" s="241"/>
      <c r="X571" s="241"/>
      <c r="Y571" s="241"/>
      <c r="Z571" s="272"/>
      <c r="AA571" s="272"/>
      <c r="AB571" s="272"/>
      <c r="AC571" s="272"/>
      <c r="AD571" s="272"/>
      <c r="AE571" s="272"/>
      <c r="AF571" s="272"/>
      <c r="AG571" s="272"/>
      <c r="AH571" s="272"/>
    </row>
    <row r="572" spans="1:34" s="143" customFormat="1">
      <c r="A572" s="160"/>
      <c r="D572" s="126"/>
      <c r="E572" s="126"/>
      <c r="F572" s="271"/>
      <c r="G572" s="162"/>
      <c r="H572" s="162"/>
      <c r="I572" s="162"/>
      <c r="J572" s="162"/>
      <c r="K572" s="162"/>
      <c r="L572" s="126"/>
      <c r="M572" s="271"/>
      <c r="N572" s="126"/>
      <c r="O572" s="241"/>
      <c r="P572" s="322"/>
      <c r="Q572" s="241"/>
      <c r="R572" s="241"/>
      <c r="S572" s="241"/>
      <c r="T572" s="241"/>
      <c r="U572" s="241"/>
      <c r="V572" s="241"/>
      <c r="W572" s="241"/>
      <c r="X572" s="241"/>
      <c r="Y572" s="241"/>
      <c r="Z572" s="272"/>
      <c r="AA572" s="272"/>
      <c r="AB572" s="272"/>
      <c r="AC572" s="272"/>
      <c r="AD572" s="272"/>
      <c r="AE572" s="272"/>
      <c r="AF572" s="272"/>
      <c r="AG572" s="272"/>
      <c r="AH572" s="272"/>
    </row>
    <row r="573" spans="1:34" s="143" customFormat="1">
      <c r="A573" s="160"/>
      <c r="D573" s="126"/>
      <c r="E573" s="126"/>
      <c r="F573" s="271"/>
      <c r="G573" s="162"/>
      <c r="H573" s="162"/>
      <c r="I573" s="162"/>
      <c r="J573" s="162"/>
      <c r="K573" s="162"/>
      <c r="L573" s="126"/>
      <c r="M573" s="271"/>
      <c r="N573" s="126"/>
      <c r="O573" s="241"/>
      <c r="P573" s="322"/>
      <c r="Q573" s="241"/>
      <c r="R573" s="241"/>
      <c r="S573" s="241"/>
      <c r="T573" s="241"/>
      <c r="U573" s="241"/>
      <c r="V573" s="241"/>
      <c r="W573" s="241"/>
      <c r="X573" s="241"/>
      <c r="Y573" s="241"/>
      <c r="Z573" s="272"/>
      <c r="AA573" s="272"/>
      <c r="AB573" s="272"/>
      <c r="AC573" s="272"/>
      <c r="AD573" s="272"/>
      <c r="AE573" s="272"/>
      <c r="AF573" s="272"/>
      <c r="AG573" s="272"/>
      <c r="AH573" s="272"/>
    </row>
    <row r="574" spans="1:34" s="143" customFormat="1">
      <c r="A574" s="160"/>
      <c r="D574" s="126"/>
      <c r="E574" s="126"/>
      <c r="F574" s="271"/>
      <c r="G574" s="162"/>
      <c r="H574" s="162"/>
      <c r="I574" s="162"/>
      <c r="J574" s="162"/>
      <c r="K574" s="162"/>
      <c r="L574" s="126"/>
      <c r="M574" s="271"/>
      <c r="N574" s="126"/>
      <c r="O574" s="241"/>
      <c r="P574" s="322"/>
      <c r="Q574" s="241"/>
      <c r="R574" s="241"/>
      <c r="S574" s="241"/>
      <c r="T574" s="241"/>
      <c r="U574" s="241"/>
      <c r="V574" s="241"/>
      <c r="W574" s="241"/>
      <c r="X574" s="241"/>
      <c r="Y574" s="241"/>
      <c r="Z574" s="272"/>
      <c r="AA574" s="272"/>
      <c r="AB574" s="272"/>
      <c r="AC574" s="272"/>
      <c r="AD574" s="272"/>
      <c r="AE574" s="272"/>
      <c r="AF574" s="272"/>
      <c r="AG574" s="272"/>
      <c r="AH574" s="272"/>
    </row>
    <row r="575" spans="1:34" s="143" customFormat="1">
      <c r="A575" s="160"/>
      <c r="D575" s="126"/>
      <c r="E575" s="126"/>
      <c r="F575" s="271"/>
      <c r="G575" s="162"/>
      <c r="H575" s="162"/>
      <c r="I575" s="162"/>
      <c r="J575" s="162"/>
      <c r="K575" s="162"/>
      <c r="L575" s="126"/>
      <c r="M575" s="271"/>
      <c r="N575" s="126"/>
      <c r="O575" s="241"/>
      <c r="P575" s="322"/>
      <c r="Q575" s="241"/>
      <c r="R575" s="241"/>
      <c r="S575" s="241"/>
      <c r="T575" s="241"/>
      <c r="U575" s="241"/>
      <c r="V575" s="241"/>
      <c r="W575" s="241"/>
      <c r="X575" s="241"/>
      <c r="Y575" s="241"/>
      <c r="Z575" s="272"/>
      <c r="AA575" s="272"/>
      <c r="AB575" s="272"/>
      <c r="AC575" s="272"/>
      <c r="AD575" s="272"/>
      <c r="AE575" s="272"/>
      <c r="AF575" s="272"/>
      <c r="AG575" s="272"/>
      <c r="AH575" s="272"/>
    </row>
    <row r="576" spans="1:34" s="143" customFormat="1">
      <c r="A576" s="160"/>
      <c r="D576" s="126"/>
      <c r="E576" s="126"/>
      <c r="F576" s="271"/>
      <c r="G576" s="162"/>
      <c r="H576" s="162"/>
      <c r="I576" s="162"/>
      <c r="J576" s="162"/>
      <c r="K576" s="162"/>
      <c r="L576" s="126"/>
      <c r="M576" s="271"/>
      <c r="N576" s="126"/>
      <c r="O576" s="241"/>
      <c r="P576" s="322"/>
      <c r="Q576" s="241"/>
      <c r="R576" s="241"/>
      <c r="S576" s="241"/>
      <c r="T576" s="241"/>
      <c r="U576" s="241"/>
      <c r="V576" s="241"/>
      <c r="W576" s="241"/>
      <c r="X576" s="241"/>
      <c r="Y576" s="241"/>
      <c r="Z576" s="272"/>
      <c r="AA576" s="272"/>
      <c r="AB576" s="272"/>
      <c r="AC576" s="272"/>
      <c r="AD576" s="272"/>
      <c r="AE576" s="272"/>
      <c r="AF576" s="272"/>
      <c r="AG576" s="272"/>
      <c r="AH576" s="272"/>
    </row>
    <row r="577" spans="1:34" s="143" customFormat="1">
      <c r="A577" s="160"/>
      <c r="D577" s="126"/>
      <c r="E577" s="126"/>
      <c r="F577" s="271"/>
      <c r="G577" s="162"/>
      <c r="H577" s="162"/>
      <c r="I577" s="162"/>
      <c r="J577" s="162"/>
      <c r="K577" s="162"/>
      <c r="L577" s="126"/>
      <c r="M577" s="271"/>
      <c r="N577" s="126"/>
      <c r="O577" s="241"/>
      <c r="P577" s="322"/>
      <c r="Q577" s="241"/>
      <c r="R577" s="241"/>
      <c r="S577" s="241"/>
      <c r="T577" s="241"/>
      <c r="U577" s="241"/>
      <c r="V577" s="241"/>
      <c r="W577" s="241"/>
      <c r="X577" s="241"/>
      <c r="Y577" s="241"/>
      <c r="Z577" s="272"/>
      <c r="AA577" s="272"/>
      <c r="AB577" s="272"/>
      <c r="AC577" s="272"/>
      <c r="AD577" s="272"/>
      <c r="AE577" s="272"/>
      <c r="AF577" s="272"/>
      <c r="AG577" s="272"/>
      <c r="AH577" s="272"/>
    </row>
    <row r="578" spans="1:34" s="143" customFormat="1">
      <c r="A578" s="160"/>
      <c r="D578" s="126"/>
      <c r="E578" s="126"/>
      <c r="F578" s="271"/>
      <c r="G578" s="162"/>
      <c r="H578" s="162"/>
      <c r="I578" s="162"/>
      <c r="J578" s="162"/>
      <c r="K578" s="162"/>
      <c r="L578" s="126"/>
      <c r="M578" s="271"/>
      <c r="N578" s="126"/>
      <c r="O578" s="241"/>
      <c r="P578" s="322"/>
      <c r="Q578" s="241"/>
      <c r="R578" s="241"/>
      <c r="S578" s="241"/>
      <c r="T578" s="241"/>
      <c r="U578" s="241"/>
      <c r="V578" s="241"/>
      <c r="W578" s="241"/>
      <c r="X578" s="241"/>
      <c r="Y578" s="241"/>
      <c r="Z578" s="272"/>
      <c r="AA578" s="272"/>
      <c r="AB578" s="272"/>
      <c r="AC578" s="272"/>
      <c r="AD578" s="272"/>
      <c r="AE578" s="272"/>
      <c r="AF578" s="272"/>
      <c r="AG578" s="272"/>
      <c r="AH578" s="272"/>
    </row>
    <row r="579" spans="1:34" s="143" customFormat="1">
      <c r="A579" s="160"/>
      <c r="D579" s="126"/>
      <c r="E579" s="126"/>
      <c r="F579" s="271"/>
      <c r="G579" s="162"/>
      <c r="H579" s="162"/>
      <c r="I579" s="162"/>
      <c r="J579" s="162"/>
      <c r="K579" s="162"/>
      <c r="L579" s="126"/>
      <c r="M579" s="271"/>
      <c r="N579" s="126"/>
      <c r="O579" s="241"/>
      <c r="P579" s="322"/>
      <c r="Q579" s="241"/>
      <c r="R579" s="241"/>
      <c r="S579" s="241"/>
      <c r="T579" s="241"/>
      <c r="U579" s="241"/>
      <c r="V579" s="241"/>
      <c r="W579" s="241"/>
      <c r="X579" s="241"/>
      <c r="Y579" s="241"/>
      <c r="Z579" s="272"/>
      <c r="AA579" s="272"/>
      <c r="AB579" s="272"/>
      <c r="AC579" s="272"/>
      <c r="AD579" s="272"/>
      <c r="AE579" s="272"/>
      <c r="AF579" s="272"/>
      <c r="AG579" s="272"/>
      <c r="AH579" s="272"/>
    </row>
    <row r="580" spans="1:34" s="143" customFormat="1">
      <c r="A580" s="160"/>
      <c r="D580" s="126"/>
      <c r="E580" s="126"/>
      <c r="F580" s="271"/>
      <c r="G580" s="162"/>
      <c r="H580" s="162"/>
      <c r="I580" s="162"/>
      <c r="J580" s="162"/>
      <c r="K580" s="162"/>
      <c r="L580" s="126"/>
      <c r="M580" s="271"/>
      <c r="N580" s="126"/>
      <c r="O580" s="241"/>
      <c r="P580" s="322"/>
      <c r="Q580" s="241"/>
      <c r="R580" s="241"/>
      <c r="S580" s="241"/>
      <c r="T580" s="241"/>
      <c r="U580" s="241"/>
      <c r="V580" s="241"/>
      <c r="W580" s="241"/>
      <c r="X580" s="241"/>
      <c r="Y580" s="241"/>
      <c r="Z580" s="272"/>
      <c r="AA580" s="272"/>
      <c r="AB580" s="272"/>
      <c r="AC580" s="272"/>
      <c r="AD580" s="272"/>
      <c r="AE580" s="272"/>
      <c r="AF580" s="272"/>
      <c r="AG580" s="272"/>
      <c r="AH580" s="272"/>
    </row>
    <row r="581" spans="1:34" s="143" customFormat="1">
      <c r="A581" s="160"/>
      <c r="D581" s="126"/>
      <c r="E581" s="126"/>
      <c r="F581" s="271"/>
      <c r="G581" s="162"/>
      <c r="H581" s="162"/>
      <c r="I581" s="162"/>
      <c r="J581" s="162"/>
      <c r="K581" s="162"/>
      <c r="L581" s="126"/>
      <c r="M581" s="271"/>
      <c r="N581" s="126"/>
      <c r="O581" s="241"/>
      <c r="P581" s="322"/>
      <c r="Q581" s="241"/>
      <c r="R581" s="241"/>
      <c r="S581" s="241"/>
      <c r="T581" s="241"/>
      <c r="U581" s="241"/>
      <c r="V581" s="241"/>
      <c r="W581" s="241"/>
      <c r="X581" s="241"/>
      <c r="Y581" s="241"/>
      <c r="Z581" s="272"/>
      <c r="AA581" s="272"/>
      <c r="AB581" s="272"/>
      <c r="AC581" s="272"/>
      <c r="AD581" s="272"/>
      <c r="AE581" s="272"/>
      <c r="AF581" s="272"/>
      <c r="AG581" s="272"/>
      <c r="AH581" s="272"/>
    </row>
    <row r="582" spans="1:34" s="143" customFormat="1">
      <c r="A582" s="160"/>
      <c r="D582" s="126"/>
      <c r="E582" s="126"/>
      <c r="F582" s="271"/>
      <c r="G582" s="162"/>
      <c r="H582" s="162"/>
      <c r="I582" s="162"/>
      <c r="J582" s="162"/>
      <c r="K582" s="162"/>
      <c r="L582" s="126"/>
      <c r="M582" s="271"/>
      <c r="N582" s="126"/>
      <c r="O582" s="241"/>
      <c r="P582" s="322"/>
      <c r="Q582" s="241"/>
      <c r="R582" s="241"/>
      <c r="S582" s="241"/>
      <c r="T582" s="241"/>
      <c r="U582" s="241"/>
      <c r="V582" s="241"/>
      <c r="W582" s="241"/>
      <c r="X582" s="241"/>
      <c r="Y582" s="241"/>
      <c r="Z582" s="272"/>
      <c r="AA582" s="272"/>
      <c r="AB582" s="272"/>
      <c r="AC582" s="272"/>
      <c r="AD582" s="272"/>
      <c r="AE582" s="272"/>
      <c r="AF582" s="272"/>
      <c r="AG582" s="272"/>
      <c r="AH582" s="272"/>
    </row>
    <row r="583" spans="1:34" s="143" customFormat="1">
      <c r="A583" s="160"/>
      <c r="D583" s="126"/>
      <c r="E583" s="126"/>
      <c r="F583" s="271"/>
      <c r="G583" s="162"/>
      <c r="H583" s="162"/>
      <c r="I583" s="162"/>
      <c r="J583" s="162"/>
      <c r="K583" s="162"/>
      <c r="L583" s="126"/>
      <c r="M583" s="271"/>
      <c r="N583" s="126"/>
      <c r="O583" s="241"/>
      <c r="P583" s="322"/>
      <c r="Q583" s="241"/>
      <c r="R583" s="241"/>
      <c r="S583" s="241"/>
      <c r="T583" s="241"/>
      <c r="U583" s="241"/>
      <c r="V583" s="241"/>
      <c r="W583" s="241"/>
      <c r="X583" s="241"/>
      <c r="Y583" s="241"/>
      <c r="Z583" s="272"/>
      <c r="AA583" s="272"/>
      <c r="AB583" s="272"/>
      <c r="AC583" s="272"/>
      <c r="AD583" s="272"/>
      <c r="AE583" s="272"/>
      <c r="AF583" s="272"/>
      <c r="AG583" s="272"/>
      <c r="AH583" s="272"/>
    </row>
    <row r="584" spans="1:34" s="143" customFormat="1">
      <c r="A584" s="160"/>
      <c r="D584" s="126"/>
      <c r="E584" s="126"/>
      <c r="F584" s="271"/>
      <c r="G584" s="162"/>
      <c r="H584" s="162"/>
      <c r="I584" s="162"/>
      <c r="J584" s="162"/>
      <c r="K584" s="162"/>
      <c r="L584" s="126"/>
      <c r="M584" s="271"/>
      <c r="N584" s="126"/>
      <c r="O584" s="241"/>
      <c r="P584" s="322"/>
      <c r="Q584" s="241"/>
      <c r="R584" s="241"/>
      <c r="S584" s="241"/>
      <c r="T584" s="241"/>
      <c r="U584" s="241"/>
      <c r="V584" s="241"/>
      <c r="W584" s="241"/>
      <c r="X584" s="241"/>
      <c r="Y584" s="241"/>
      <c r="Z584" s="272"/>
      <c r="AA584" s="272"/>
      <c r="AB584" s="272"/>
      <c r="AC584" s="272"/>
      <c r="AD584" s="272"/>
      <c r="AE584" s="272"/>
      <c r="AF584" s="272"/>
      <c r="AG584" s="272"/>
      <c r="AH584" s="272"/>
    </row>
    <row r="585" spans="1:34" s="143" customFormat="1">
      <c r="A585" s="160"/>
      <c r="D585" s="126"/>
      <c r="E585" s="126"/>
      <c r="F585" s="271"/>
      <c r="G585" s="162"/>
      <c r="H585" s="162"/>
      <c r="I585" s="162"/>
      <c r="J585" s="162"/>
      <c r="K585" s="162"/>
      <c r="L585" s="126"/>
      <c r="M585" s="271"/>
      <c r="N585" s="126"/>
      <c r="O585" s="241"/>
      <c r="P585" s="322"/>
      <c r="Q585" s="241"/>
      <c r="R585" s="241"/>
      <c r="S585" s="241"/>
      <c r="T585" s="241"/>
      <c r="U585" s="241"/>
      <c r="V585" s="241"/>
      <c r="W585" s="241"/>
      <c r="X585" s="241"/>
      <c r="Y585" s="241"/>
      <c r="Z585" s="272"/>
      <c r="AA585" s="272"/>
      <c r="AB585" s="272"/>
      <c r="AC585" s="272"/>
      <c r="AD585" s="272"/>
      <c r="AE585" s="272"/>
      <c r="AF585" s="272"/>
      <c r="AG585" s="272"/>
      <c r="AH585" s="272"/>
    </row>
    <row r="586" spans="1:34" s="143" customFormat="1">
      <c r="A586" s="160"/>
      <c r="D586" s="126"/>
      <c r="E586" s="126"/>
      <c r="F586" s="271"/>
      <c r="G586" s="162"/>
      <c r="H586" s="162"/>
      <c r="I586" s="162"/>
      <c r="J586" s="162"/>
      <c r="K586" s="162"/>
      <c r="L586" s="126"/>
      <c r="M586" s="271"/>
      <c r="N586" s="126"/>
      <c r="O586" s="241"/>
      <c r="P586" s="322"/>
      <c r="Q586" s="241"/>
      <c r="R586" s="241"/>
      <c r="S586" s="241"/>
      <c r="T586" s="241"/>
      <c r="U586" s="241"/>
      <c r="V586" s="241"/>
      <c r="W586" s="241"/>
      <c r="X586" s="241"/>
      <c r="Y586" s="241"/>
      <c r="Z586" s="272"/>
      <c r="AA586" s="272"/>
      <c r="AB586" s="272"/>
      <c r="AC586" s="272"/>
      <c r="AD586" s="272"/>
      <c r="AE586" s="272"/>
      <c r="AF586" s="272"/>
      <c r="AG586" s="272"/>
      <c r="AH586" s="272"/>
    </row>
    <row r="587" spans="1:34" s="143" customFormat="1">
      <c r="A587" s="160"/>
      <c r="D587" s="126"/>
      <c r="E587" s="126"/>
      <c r="F587" s="271"/>
      <c r="G587" s="162"/>
      <c r="H587" s="162"/>
      <c r="I587" s="162"/>
      <c r="J587" s="162"/>
      <c r="K587" s="162"/>
      <c r="L587" s="126"/>
      <c r="M587" s="271"/>
      <c r="N587" s="126"/>
      <c r="O587" s="241"/>
      <c r="P587" s="322"/>
      <c r="Q587" s="241"/>
      <c r="R587" s="241"/>
      <c r="S587" s="241"/>
      <c r="T587" s="241"/>
      <c r="U587" s="241"/>
      <c r="V587" s="241"/>
      <c r="W587" s="241"/>
      <c r="X587" s="241"/>
      <c r="Y587" s="241"/>
      <c r="Z587" s="272"/>
      <c r="AA587" s="272"/>
      <c r="AB587" s="272"/>
      <c r="AC587" s="272"/>
      <c r="AD587" s="272"/>
      <c r="AE587" s="272"/>
      <c r="AF587" s="272"/>
      <c r="AG587" s="272"/>
      <c r="AH587" s="272"/>
    </row>
    <row r="588" spans="1:34" s="143" customFormat="1">
      <c r="A588" s="160"/>
      <c r="D588" s="126"/>
      <c r="E588" s="126"/>
      <c r="F588" s="271"/>
      <c r="G588" s="162"/>
      <c r="H588" s="162"/>
      <c r="I588" s="162"/>
      <c r="J588" s="162"/>
      <c r="K588" s="162"/>
      <c r="L588" s="126"/>
      <c r="M588" s="271"/>
      <c r="N588" s="126"/>
      <c r="O588" s="241"/>
      <c r="P588" s="322"/>
      <c r="Q588" s="241"/>
      <c r="R588" s="241"/>
      <c r="S588" s="241"/>
      <c r="T588" s="241"/>
      <c r="U588" s="241"/>
      <c r="V588" s="241"/>
      <c r="W588" s="241"/>
      <c r="X588" s="241"/>
      <c r="Y588" s="241"/>
      <c r="Z588" s="272"/>
      <c r="AA588" s="272"/>
      <c r="AB588" s="272"/>
      <c r="AC588" s="272"/>
      <c r="AD588" s="272"/>
      <c r="AE588" s="272"/>
      <c r="AF588" s="272"/>
      <c r="AG588" s="272"/>
      <c r="AH588" s="272"/>
    </row>
    <row r="589" spans="1:34" s="143" customFormat="1">
      <c r="A589" s="160"/>
      <c r="D589" s="126"/>
      <c r="E589" s="126"/>
      <c r="F589" s="271"/>
      <c r="G589" s="162"/>
      <c r="H589" s="162"/>
      <c r="I589" s="162"/>
      <c r="J589" s="162"/>
      <c r="K589" s="162"/>
      <c r="L589" s="126"/>
      <c r="M589" s="271"/>
      <c r="N589" s="126"/>
      <c r="O589" s="241"/>
      <c r="P589" s="322"/>
      <c r="Q589" s="241"/>
      <c r="R589" s="241"/>
      <c r="S589" s="241"/>
      <c r="T589" s="241"/>
      <c r="U589" s="241"/>
      <c r="V589" s="241"/>
      <c r="W589" s="241"/>
      <c r="X589" s="241"/>
      <c r="Y589" s="241"/>
      <c r="Z589" s="272"/>
      <c r="AA589" s="272"/>
      <c r="AB589" s="272"/>
      <c r="AC589" s="272"/>
      <c r="AD589" s="272"/>
      <c r="AE589" s="272"/>
      <c r="AF589" s="272"/>
      <c r="AG589" s="272"/>
      <c r="AH589" s="272"/>
    </row>
    <row r="590" spans="1:34" s="143" customFormat="1">
      <c r="A590" s="160"/>
      <c r="D590" s="126"/>
      <c r="E590" s="126"/>
      <c r="F590" s="271"/>
      <c r="G590" s="162"/>
      <c r="H590" s="162"/>
      <c r="I590" s="162"/>
      <c r="J590" s="162"/>
      <c r="K590" s="162"/>
      <c r="L590" s="126"/>
      <c r="M590" s="271"/>
      <c r="N590" s="126"/>
      <c r="O590" s="241"/>
      <c r="P590" s="322"/>
      <c r="Q590" s="241"/>
      <c r="R590" s="241"/>
      <c r="S590" s="241"/>
      <c r="T590" s="241"/>
      <c r="U590" s="241"/>
      <c r="V590" s="241"/>
      <c r="W590" s="241"/>
      <c r="X590" s="241"/>
      <c r="Y590" s="241"/>
      <c r="Z590" s="272"/>
      <c r="AA590" s="272"/>
      <c r="AB590" s="272"/>
      <c r="AC590" s="272"/>
      <c r="AD590" s="272"/>
      <c r="AE590" s="272"/>
      <c r="AF590" s="272"/>
      <c r="AG590" s="272"/>
      <c r="AH590" s="272"/>
    </row>
    <row r="591" spans="1:34" s="143" customFormat="1">
      <c r="A591" s="160"/>
      <c r="D591" s="126"/>
      <c r="E591" s="126"/>
      <c r="F591" s="271"/>
      <c r="G591" s="162"/>
      <c r="H591" s="162"/>
      <c r="I591" s="162"/>
      <c r="J591" s="162"/>
      <c r="K591" s="162"/>
      <c r="L591" s="126"/>
      <c r="M591" s="271"/>
      <c r="N591" s="126"/>
      <c r="O591" s="241"/>
      <c r="P591" s="322"/>
      <c r="Q591" s="241"/>
      <c r="R591" s="241"/>
      <c r="S591" s="241"/>
      <c r="T591" s="241"/>
      <c r="U591" s="241"/>
      <c r="V591" s="241"/>
      <c r="W591" s="241"/>
      <c r="X591" s="241"/>
      <c r="Y591" s="241"/>
      <c r="Z591" s="272"/>
      <c r="AA591" s="272"/>
      <c r="AB591" s="272"/>
      <c r="AC591" s="272"/>
      <c r="AD591" s="272"/>
      <c r="AE591" s="272"/>
      <c r="AF591" s="272"/>
      <c r="AG591" s="272"/>
      <c r="AH591" s="272"/>
    </row>
    <row r="592" spans="1:34" s="143" customFormat="1">
      <c r="A592" s="160"/>
      <c r="D592" s="126"/>
      <c r="E592" s="126"/>
      <c r="F592" s="271"/>
      <c r="G592" s="162"/>
      <c r="H592" s="162"/>
      <c r="I592" s="162"/>
      <c r="J592" s="162"/>
      <c r="K592" s="162"/>
      <c r="L592" s="126"/>
      <c r="M592" s="271"/>
      <c r="N592" s="126"/>
      <c r="O592" s="241"/>
      <c r="P592" s="322"/>
      <c r="Q592" s="241"/>
      <c r="R592" s="241"/>
      <c r="S592" s="241"/>
      <c r="T592" s="241"/>
      <c r="U592" s="241"/>
      <c r="V592" s="241"/>
      <c r="W592" s="241"/>
      <c r="X592" s="241"/>
      <c r="Y592" s="241"/>
      <c r="Z592" s="272"/>
      <c r="AA592" s="272"/>
      <c r="AB592" s="272"/>
      <c r="AC592" s="272"/>
      <c r="AD592" s="272"/>
      <c r="AE592" s="272"/>
      <c r="AF592" s="272"/>
      <c r="AG592" s="272"/>
      <c r="AH592" s="272"/>
    </row>
    <row r="593" spans="1:34" s="143" customFormat="1">
      <c r="A593" s="160"/>
      <c r="D593" s="126"/>
      <c r="E593" s="126"/>
      <c r="F593" s="271"/>
      <c r="G593" s="162"/>
      <c r="H593" s="162"/>
      <c r="I593" s="162"/>
      <c r="J593" s="162"/>
      <c r="K593" s="162"/>
      <c r="L593" s="126"/>
      <c r="M593" s="271"/>
      <c r="N593" s="126"/>
      <c r="O593" s="241"/>
      <c r="P593" s="322"/>
      <c r="Q593" s="241"/>
      <c r="R593" s="241"/>
      <c r="S593" s="241"/>
      <c r="T593" s="241"/>
      <c r="U593" s="241"/>
      <c r="V593" s="241"/>
      <c r="W593" s="241"/>
      <c r="X593" s="241"/>
      <c r="Y593" s="241"/>
      <c r="Z593" s="272"/>
      <c r="AA593" s="272"/>
      <c r="AB593" s="272"/>
      <c r="AC593" s="272"/>
      <c r="AD593" s="272"/>
      <c r="AE593" s="272"/>
      <c r="AF593" s="272"/>
      <c r="AG593" s="272"/>
      <c r="AH593" s="272"/>
    </row>
    <row r="594" spans="1:34" s="143" customFormat="1">
      <c r="A594" s="160"/>
      <c r="D594" s="126"/>
      <c r="E594" s="126"/>
      <c r="F594" s="271"/>
      <c r="G594" s="162"/>
      <c r="H594" s="162"/>
      <c r="I594" s="162"/>
      <c r="J594" s="162"/>
      <c r="K594" s="162"/>
      <c r="L594" s="126"/>
      <c r="M594" s="271"/>
      <c r="N594" s="126"/>
      <c r="O594" s="241"/>
      <c r="P594" s="322"/>
      <c r="Q594" s="241"/>
      <c r="R594" s="241"/>
      <c r="S594" s="241"/>
      <c r="T594" s="241"/>
      <c r="U594" s="241"/>
      <c r="V594" s="241"/>
      <c r="W594" s="241"/>
      <c r="X594" s="241"/>
      <c r="Y594" s="241"/>
      <c r="Z594" s="272"/>
      <c r="AA594" s="272"/>
      <c r="AB594" s="272"/>
      <c r="AC594" s="272"/>
      <c r="AD594" s="272"/>
      <c r="AE594" s="272"/>
      <c r="AF594" s="272"/>
      <c r="AG594" s="272"/>
      <c r="AH594" s="272"/>
    </row>
    <row r="595" spans="1:34" s="143" customFormat="1">
      <c r="A595" s="160"/>
      <c r="D595" s="126"/>
      <c r="E595" s="126"/>
      <c r="F595" s="271"/>
      <c r="G595" s="162"/>
      <c r="H595" s="162"/>
      <c r="I595" s="162"/>
      <c r="J595" s="162"/>
      <c r="K595" s="162"/>
      <c r="L595" s="126"/>
      <c r="M595" s="271"/>
      <c r="N595" s="126"/>
      <c r="O595" s="241"/>
      <c r="P595" s="322"/>
      <c r="Q595" s="241"/>
      <c r="R595" s="241"/>
      <c r="S595" s="241"/>
      <c r="T595" s="241"/>
      <c r="U595" s="241"/>
      <c r="V595" s="241"/>
      <c r="W595" s="241"/>
      <c r="X595" s="241"/>
      <c r="Y595" s="241"/>
      <c r="Z595" s="272"/>
      <c r="AA595" s="272"/>
      <c r="AB595" s="272"/>
      <c r="AC595" s="272"/>
      <c r="AD595" s="272"/>
      <c r="AE595" s="272"/>
      <c r="AF595" s="272"/>
      <c r="AG595" s="272"/>
      <c r="AH595" s="272"/>
    </row>
    <row r="596" spans="1:34" s="143" customFormat="1">
      <c r="A596" s="160"/>
      <c r="D596" s="126"/>
      <c r="E596" s="126"/>
      <c r="F596" s="271"/>
      <c r="G596" s="162"/>
      <c r="H596" s="162"/>
      <c r="I596" s="162"/>
      <c r="J596" s="162"/>
      <c r="K596" s="162"/>
      <c r="L596" s="126"/>
      <c r="M596" s="271"/>
      <c r="N596" s="126"/>
      <c r="O596" s="241"/>
      <c r="P596" s="322"/>
      <c r="Q596" s="241"/>
      <c r="R596" s="241"/>
      <c r="S596" s="241"/>
      <c r="T596" s="241"/>
      <c r="U596" s="241"/>
      <c r="V596" s="241"/>
      <c r="W596" s="241"/>
      <c r="X596" s="241"/>
      <c r="Y596" s="241"/>
      <c r="Z596" s="272"/>
      <c r="AA596" s="272"/>
      <c r="AB596" s="272"/>
      <c r="AC596" s="272"/>
      <c r="AD596" s="272"/>
      <c r="AE596" s="272"/>
      <c r="AF596" s="272"/>
      <c r="AG596" s="272"/>
      <c r="AH596" s="272"/>
    </row>
    <row r="597" spans="1:34" s="143" customFormat="1">
      <c r="A597" s="160"/>
      <c r="D597" s="126"/>
      <c r="E597" s="126"/>
      <c r="F597" s="271"/>
      <c r="G597" s="162"/>
      <c r="H597" s="162"/>
      <c r="I597" s="162"/>
      <c r="J597" s="162"/>
      <c r="K597" s="162"/>
      <c r="L597" s="126"/>
      <c r="M597" s="271"/>
      <c r="N597" s="126"/>
      <c r="O597" s="241"/>
      <c r="P597" s="322"/>
      <c r="Q597" s="241"/>
      <c r="R597" s="241"/>
      <c r="S597" s="241"/>
      <c r="T597" s="241"/>
      <c r="U597" s="241"/>
      <c r="V597" s="241"/>
      <c r="W597" s="241"/>
      <c r="X597" s="241"/>
      <c r="Y597" s="241"/>
      <c r="Z597" s="272"/>
      <c r="AA597" s="272"/>
      <c r="AB597" s="272"/>
      <c r="AC597" s="272"/>
      <c r="AD597" s="272"/>
      <c r="AE597" s="272"/>
      <c r="AF597" s="272"/>
      <c r="AG597" s="272"/>
      <c r="AH597" s="272"/>
    </row>
    <row r="598" spans="1:34" s="143" customFormat="1">
      <c r="A598" s="160"/>
      <c r="D598" s="126"/>
      <c r="E598" s="126"/>
      <c r="F598" s="271"/>
      <c r="G598" s="162"/>
      <c r="H598" s="162"/>
      <c r="I598" s="162"/>
      <c r="J598" s="162"/>
      <c r="K598" s="162"/>
      <c r="L598" s="126"/>
      <c r="M598" s="271"/>
      <c r="N598" s="126"/>
      <c r="O598" s="241"/>
      <c r="P598" s="322"/>
      <c r="Q598" s="241"/>
      <c r="R598" s="241"/>
      <c r="S598" s="241"/>
      <c r="T598" s="241"/>
      <c r="U598" s="241"/>
      <c r="V598" s="241"/>
      <c r="W598" s="241"/>
      <c r="X598" s="241"/>
      <c r="Y598" s="241"/>
      <c r="Z598" s="272"/>
      <c r="AA598" s="272"/>
      <c r="AB598" s="272"/>
      <c r="AC598" s="272"/>
      <c r="AD598" s="272"/>
      <c r="AE598" s="272"/>
      <c r="AF598" s="272"/>
      <c r="AG598" s="272"/>
      <c r="AH598" s="272"/>
    </row>
    <row r="599" spans="1:34" s="143" customFormat="1">
      <c r="A599" s="160"/>
      <c r="D599" s="126"/>
      <c r="E599" s="126"/>
      <c r="F599" s="271"/>
      <c r="G599" s="162"/>
      <c r="H599" s="162"/>
      <c r="I599" s="162"/>
      <c r="J599" s="162"/>
      <c r="K599" s="162"/>
      <c r="L599" s="126"/>
      <c r="M599" s="271"/>
      <c r="N599" s="126"/>
      <c r="O599" s="241"/>
      <c r="P599" s="322"/>
      <c r="Q599" s="241"/>
      <c r="R599" s="241"/>
      <c r="S599" s="241"/>
      <c r="T599" s="241"/>
      <c r="U599" s="241"/>
      <c r="V599" s="241"/>
      <c r="W599" s="241"/>
      <c r="X599" s="241"/>
      <c r="Y599" s="241"/>
      <c r="Z599" s="272"/>
      <c r="AA599" s="272"/>
      <c r="AB599" s="272"/>
      <c r="AC599" s="272"/>
      <c r="AD599" s="272"/>
      <c r="AE599" s="272"/>
      <c r="AF599" s="272"/>
      <c r="AG599" s="272"/>
      <c r="AH599" s="272"/>
    </row>
    <row r="600" spans="1:34" s="143" customFormat="1">
      <c r="A600" s="160"/>
      <c r="D600" s="126"/>
      <c r="E600" s="126"/>
      <c r="F600" s="271"/>
      <c r="G600" s="162"/>
      <c r="H600" s="162"/>
      <c r="I600" s="162"/>
      <c r="J600" s="162"/>
      <c r="K600" s="162"/>
      <c r="L600" s="126"/>
      <c r="M600" s="271"/>
      <c r="N600" s="126"/>
      <c r="O600" s="241"/>
      <c r="P600" s="322"/>
      <c r="Q600" s="241"/>
      <c r="R600" s="241"/>
      <c r="S600" s="241"/>
      <c r="T600" s="241"/>
      <c r="U600" s="241"/>
      <c r="V600" s="241"/>
      <c r="W600" s="241"/>
      <c r="X600" s="241"/>
      <c r="Y600" s="241"/>
      <c r="Z600" s="272"/>
      <c r="AA600" s="272"/>
      <c r="AB600" s="272"/>
      <c r="AC600" s="272"/>
      <c r="AD600" s="272"/>
      <c r="AE600" s="272"/>
      <c r="AF600" s="272"/>
      <c r="AG600" s="272"/>
      <c r="AH600" s="272"/>
    </row>
    <row r="601" spans="1:34" s="143" customFormat="1">
      <c r="A601" s="160"/>
      <c r="D601" s="126"/>
      <c r="E601" s="126"/>
      <c r="F601" s="271"/>
      <c r="G601" s="162"/>
      <c r="H601" s="162"/>
      <c r="I601" s="162"/>
      <c r="J601" s="162"/>
      <c r="K601" s="162"/>
      <c r="L601" s="126"/>
      <c r="M601" s="271"/>
      <c r="N601" s="126"/>
      <c r="O601" s="241"/>
      <c r="P601" s="322"/>
      <c r="Q601" s="241"/>
      <c r="R601" s="241"/>
      <c r="S601" s="241"/>
      <c r="T601" s="241"/>
      <c r="U601" s="241"/>
      <c r="V601" s="241"/>
      <c r="W601" s="241"/>
      <c r="X601" s="241"/>
      <c r="Y601" s="241"/>
      <c r="Z601" s="272"/>
      <c r="AA601" s="272"/>
      <c r="AB601" s="272"/>
      <c r="AC601" s="272"/>
      <c r="AD601" s="272"/>
      <c r="AE601" s="272"/>
      <c r="AF601" s="272"/>
      <c r="AG601" s="272"/>
      <c r="AH601" s="272"/>
    </row>
    <row r="602" spans="1:34" s="143" customFormat="1">
      <c r="A602" s="160"/>
      <c r="D602" s="126"/>
      <c r="E602" s="126"/>
      <c r="F602" s="271"/>
      <c r="G602" s="162"/>
      <c r="H602" s="162"/>
      <c r="I602" s="162"/>
      <c r="J602" s="162"/>
      <c r="K602" s="162"/>
      <c r="L602" s="126"/>
      <c r="M602" s="271"/>
      <c r="N602" s="126"/>
      <c r="O602" s="241"/>
      <c r="P602" s="322"/>
      <c r="Q602" s="241"/>
      <c r="R602" s="241"/>
      <c r="S602" s="241"/>
      <c r="T602" s="241"/>
      <c r="U602" s="241"/>
      <c r="V602" s="241"/>
      <c r="W602" s="241"/>
      <c r="X602" s="241"/>
      <c r="Y602" s="241"/>
      <c r="Z602" s="272"/>
      <c r="AA602" s="272"/>
      <c r="AB602" s="272"/>
      <c r="AC602" s="272"/>
      <c r="AD602" s="272"/>
      <c r="AE602" s="272"/>
      <c r="AF602" s="272"/>
      <c r="AG602" s="272"/>
      <c r="AH602" s="272"/>
    </row>
    <row r="603" spans="1:34" s="143" customFormat="1">
      <c r="A603" s="160"/>
      <c r="D603" s="126"/>
      <c r="E603" s="126"/>
      <c r="F603" s="271"/>
      <c r="G603" s="162"/>
      <c r="H603" s="162"/>
      <c r="I603" s="162"/>
      <c r="J603" s="162"/>
      <c r="K603" s="162"/>
      <c r="L603" s="126"/>
      <c r="M603" s="271"/>
      <c r="N603" s="126"/>
      <c r="O603" s="241"/>
      <c r="P603" s="322"/>
      <c r="Q603" s="241"/>
      <c r="R603" s="241"/>
      <c r="S603" s="241"/>
      <c r="T603" s="241"/>
      <c r="U603" s="241"/>
      <c r="V603" s="241"/>
      <c r="W603" s="241"/>
      <c r="X603" s="241"/>
      <c r="Y603" s="241"/>
      <c r="Z603" s="272"/>
      <c r="AA603" s="272"/>
      <c r="AB603" s="272"/>
      <c r="AC603" s="272"/>
      <c r="AD603" s="272"/>
      <c r="AE603" s="272"/>
      <c r="AF603" s="272"/>
      <c r="AG603" s="272"/>
      <c r="AH603" s="272"/>
    </row>
  </sheetData>
  <conditionalFormatting sqref="E7:O7 Q7:AH7">
    <cfRule type="cellIs" dxfId="25" priority="7" operator="equal">
      <formula>"ajourné(e)"</formula>
    </cfRule>
  </conditionalFormatting>
  <conditionalFormatting sqref="P8:P457">
    <cfRule type="cellIs" dxfId="24" priority="4" operator="equal">
      <formula>"Rattrapage"</formula>
    </cfRule>
    <cfRule type="cellIs" dxfId="23" priority="5" operator="equal">
      <formula>"Synthése"</formula>
    </cfRule>
    <cfRule type="cellIs" dxfId="22" priority="6" operator="equal">
      <formula>"juin"</formula>
    </cfRule>
  </conditionalFormatting>
  <conditionalFormatting sqref="P8">
    <cfRule type="cellIs" dxfId="21" priority="3" operator="equal">
      <formula>"Synthèse"</formula>
    </cfRule>
  </conditionalFormatting>
  <conditionalFormatting sqref="O8:O457">
    <cfRule type="cellIs" dxfId="20" priority="2" operator="equal">
      <formula>"AJOURNEE"</formula>
    </cfRule>
    <cfRule type="cellIs" dxfId="19" priority="1" operator="equal">
      <formula>"ADMIS"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H1519"/>
  <sheetViews>
    <sheetView topLeftCell="A172" workbookViewId="0">
      <selection activeCell="V8" sqref="V8"/>
    </sheetView>
  </sheetViews>
  <sheetFormatPr baseColWidth="10" defaultRowHeight="15"/>
  <cols>
    <col min="1" max="1" width="5.5703125" customWidth="1"/>
    <col min="2" max="2" width="21.28515625" style="297" customWidth="1"/>
    <col min="3" max="3" width="36.28515625" style="297" customWidth="1"/>
    <col min="4" max="4" width="11.28515625" customWidth="1"/>
    <col min="5" max="5" width="10.85546875" bestFit="1" customWidth="1"/>
    <col min="6" max="6" width="6.28515625" customWidth="1"/>
    <col min="7" max="7" width="6.85546875" customWidth="1"/>
    <col min="8" max="8" width="6" customWidth="1"/>
    <col min="9" max="9" width="7" customWidth="1"/>
    <col min="10" max="11" width="6.140625" customWidth="1"/>
    <col min="12" max="12" width="6.5703125" customWidth="1"/>
    <col min="13" max="13" width="7.5703125" style="30" customWidth="1"/>
    <col min="14" max="14" width="6.85546875" style="30" customWidth="1"/>
    <col min="15" max="15" width="9" style="297" customWidth="1"/>
    <col min="16" max="16" width="8.42578125" style="30" bestFit="1" customWidth="1"/>
    <col min="17" max="25" width="3.140625" customWidth="1"/>
    <col min="26" max="34" width="8.42578125" bestFit="1" customWidth="1"/>
  </cols>
  <sheetData>
    <row r="1" spans="1:34" ht="20.25">
      <c r="D1" s="298" t="s">
        <v>0</v>
      </c>
      <c r="I1" s="243"/>
      <c r="J1" s="298"/>
      <c r="L1" s="299"/>
      <c r="M1" s="243"/>
      <c r="N1"/>
    </row>
    <row r="2" spans="1:34" ht="20.25">
      <c r="D2" s="298" t="s">
        <v>1</v>
      </c>
      <c r="I2" s="243"/>
      <c r="J2" s="298"/>
      <c r="L2" s="299"/>
      <c r="M2" s="243"/>
      <c r="N2"/>
    </row>
    <row r="3" spans="1:34" ht="20.25">
      <c r="D3" s="298" t="s">
        <v>539</v>
      </c>
      <c r="I3" s="243"/>
      <c r="J3" s="298"/>
      <c r="L3" s="299"/>
      <c r="M3" s="243"/>
      <c r="N3"/>
    </row>
    <row r="4" spans="1:34" ht="26.25">
      <c r="D4" s="251" t="s">
        <v>810</v>
      </c>
      <c r="J4" s="30"/>
      <c r="L4" s="30"/>
      <c r="N4"/>
    </row>
    <row r="5" spans="1:34" ht="20.25">
      <c r="E5" s="300" t="s">
        <v>563</v>
      </c>
      <c r="I5" s="30"/>
      <c r="K5" s="30"/>
      <c r="L5" s="2"/>
      <c r="N5"/>
    </row>
    <row r="6" spans="1:34" s="301" customFormat="1" ht="21">
      <c r="B6" s="302"/>
      <c r="C6" s="303" t="s">
        <v>585</v>
      </c>
      <c r="D6" s="304">
        <f>COUNTA(D10:D148)</f>
        <v>139</v>
      </c>
      <c r="E6" s="304">
        <f>COUNTA(E10:E14)</f>
        <v>5</v>
      </c>
      <c r="F6" s="304">
        <f>COUNTA(F10:F132)</f>
        <v>123</v>
      </c>
      <c r="G6" s="304">
        <f>COUNTA(G8:G189)</f>
        <v>182</v>
      </c>
      <c r="H6" s="304">
        <f>COUNTA(H8:H207)</f>
        <v>200</v>
      </c>
      <c r="I6" s="304">
        <f>COUNTA(I8:I125)</f>
        <v>118</v>
      </c>
      <c r="J6" s="304">
        <f>COUNTA(J10:J12)</f>
        <v>3</v>
      </c>
      <c r="K6" s="304">
        <f>COUNTA(K8:K176)</f>
        <v>169</v>
      </c>
      <c r="L6" s="304">
        <f>COUNTA(L8:L108)</f>
        <v>101</v>
      </c>
      <c r="O6" s="302"/>
    </row>
    <row r="7" spans="1:34" s="315" customFormat="1" ht="103.5" customHeight="1">
      <c r="A7" s="305" t="s">
        <v>6</v>
      </c>
      <c r="B7" s="306" t="s">
        <v>7</v>
      </c>
      <c r="C7" s="307" t="s">
        <v>8</v>
      </c>
      <c r="D7" s="308" t="s">
        <v>586</v>
      </c>
      <c r="E7" s="309" t="s">
        <v>564</v>
      </c>
      <c r="F7" s="309" t="s">
        <v>565</v>
      </c>
      <c r="G7" s="310" t="s">
        <v>566</v>
      </c>
      <c r="H7" s="310" t="s">
        <v>567</v>
      </c>
      <c r="I7" s="310" t="s">
        <v>568</v>
      </c>
      <c r="J7" s="310" t="s">
        <v>569</v>
      </c>
      <c r="K7" s="310" t="s">
        <v>570</v>
      </c>
      <c r="L7" s="310" t="s">
        <v>571</v>
      </c>
      <c r="M7" s="311" t="s">
        <v>572</v>
      </c>
      <c r="N7" s="311" t="s">
        <v>573</v>
      </c>
      <c r="O7" s="312" t="s">
        <v>574</v>
      </c>
      <c r="P7" s="311" t="s">
        <v>575</v>
      </c>
      <c r="Q7" s="313" t="s">
        <v>576</v>
      </c>
      <c r="R7" s="313" t="s">
        <v>564</v>
      </c>
      <c r="S7" s="313" t="s">
        <v>565</v>
      </c>
      <c r="T7" s="313" t="s">
        <v>566</v>
      </c>
      <c r="U7" s="313" t="s">
        <v>567</v>
      </c>
      <c r="V7" s="313" t="s">
        <v>568</v>
      </c>
      <c r="W7" s="313" t="s">
        <v>569</v>
      </c>
      <c r="X7" s="313" t="s">
        <v>570</v>
      </c>
      <c r="Y7" s="313" t="s">
        <v>571</v>
      </c>
      <c r="Z7" s="314" t="s">
        <v>576</v>
      </c>
      <c r="AA7" s="314" t="s">
        <v>564</v>
      </c>
      <c r="AB7" s="314" t="s">
        <v>565</v>
      </c>
      <c r="AC7" s="314" t="s">
        <v>566</v>
      </c>
      <c r="AD7" s="314" t="s">
        <v>567</v>
      </c>
      <c r="AE7" s="314" t="s">
        <v>568</v>
      </c>
      <c r="AF7" s="314" t="s">
        <v>569</v>
      </c>
      <c r="AG7" s="314" t="s">
        <v>570</v>
      </c>
      <c r="AH7" s="314" t="s">
        <v>571</v>
      </c>
    </row>
    <row r="8" spans="1:34" ht="16.5">
      <c r="A8" s="113">
        <v>1</v>
      </c>
      <c r="B8" s="411" t="s">
        <v>19</v>
      </c>
      <c r="C8" s="411" t="s">
        <v>20</v>
      </c>
      <c r="D8" s="117">
        <f>ANATOMIE3!J8</f>
        <v>6.75</v>
      </c>
      <c r="E8" s="117">
        <f>'PHYSIO-REP 3'!J8</f>
        <v>5.75</v>
      </c>
      <c r="F8" s="117">
        <f>'ZOOTECHINE 3'!J8</f>
        <v>3</v>
      </c>
      <c r="G8" s="117">
        <f>'PHARMACOLOGIE 3'!J8</f>
        <v>3</v>
      </c>
      <c r="H8" s="117">
        <f>'MICROBIOLOGIE 3'!J8</f>
        <v>5.75</v>
      </c>
      <c r="I8" s="117">
        <f>'PARASITOLOGIE 2'!J8</f>
        <v>4.666666666666667</v>
      </c>
      <c r="J8" s="117">
        <f>'PHYSIO-PATH 3'!J8</f>
        <v>2.5</v>
      </c>
      <c r="K8" s="117">
        <f>SEMIOLOGIE!J8</f>
        <v>8.75</v>
      </c>
      <c r="L8" s="117">
        <f>'ANA-PATH 2'!J8</f>
        <v>2.3333333333333335</v>
      </c>
      <c r="M8" s="117">
        <f>SUM(D8:L8)</f>
        <v>42.500000000000007</v>
      </c>
      <c r="N8" s="117">
        <f t="shared" ref="N8" si="0">M8/25</f>
        <v>1.7000000000000002</v>
      </c>
      <c r="O8" s="316" t="str">
        <f t="shared" ref="O8" si="1">IF(OR(D8="exclus",E8="exclus",F8="exclus",G8="exclus",H8="exclus",I8="exclus",J8="exclus",K8="exclus",L8="exclus"),"exclus",IF(AND(SUM(Q8:Y8)=0,ROUND(N8,3)&gt;=10),"Admis","Ajournee"))</f>
        <v>Ajournee</v>
      </c>
      <c r="P8" s="184" t="str">
        <f t="shared" ref="P8" si="2">IF(COUNTIF(Z8:AH8,"=Rattrapage")&gt;0,"Rattrapage",IF(COUNTIF(Z8:AH8,"=Synthèse")&gt;0,"Synthèse","juin"))</f>
        <v>juin</v>
      </c>
      <c r="Q8" s="113">
        <f t="shared" ref="Q8:U8" si="3">IF(D8&lt;15,1,0)</f>
        <v>1</v>
      </c>
      <c r="R8" s="113">
        <f t="shared" si="3"/>
        <v>1</v>
      </c>
      <c r="S8" s="113">
        <f t="shared" si="3"/>
        <v>1</v>
      </c>
      <c r="T8" s="113">
        <f t="shared" si="3"/>
        <v>1</v>
      </c>
      <c r="U8" s="113">
        <f t="shared" si="3"/>
        <v>1</v>
      </c>
      <c r="V8" s="113">
        <f t="shared" ref="V8" si="4">IF(I8&lt;10,1,0)</f>
        <v>1</v>
      </c>
      <c r="W8" s="113">
        <f t="shared" ref="W8:X8" si="5">IF(J8&lt;15,1,0)</f>
        <v>1</v>
      </c>
      <c r="X8" s="113">
        <f t="shared" si="5"/>
        <v>1</v>
      </c>
      <c r="Y8" s="113">
        <f t="shared" ref="Y8" si="6">IF(L8&lt;10,1,0)</f>
        <v>1</v>
      </c>
      <c r="Z8" s="184" t="str">
        <f>ANATOMIE3!N8</f>
        <v>Juin</v>
      </c>
      <c r="AA8" s="184" t="str">
        <f>'PHYSIO-REP 3'!N8</f>
        <v>Juin</v>
      </c>
      <c r="AB8" s="184" t="str">
        <f>'ZOOTECHINE 3'!N8</f>
        <v>Juin</v>
      </c>
      <c r="AC8" s="184" t="str">
        <f>'PHARMACOLOGIE 3'!N8</f>
        <v>Juin</v>
      </c>
      <c r="AD8" s="184" t="str">
        <f>'MICROBIOLOGIE 3'!N8</f>
        <v>Juin</v>
      </c>
      <c r="AE8" s="184" t="str">
        <f>'PARASITOLOGIE 2'!N8</f>
        <v>Juin</v>
      </c>
      <c r="AF8" s="184" t="str">
        <f>'PHYSIO-PATH 3'!N8</f>
        <v>Juin</v>
      </c>
      <c r="AG8" s="184" t="str">
        <f>SEMIOLOGIE!N8</f>
        <v>Juin</v>
      </c>
      <c r="AH8" s="184" t="str">
        <f>'ANA-PATH 2'!N8</f>
        <v>Juin</v>
      </c>
    </row>
    <row r="9" spans="1:34" ht="16.5">
      <c r="A9" s="113">
        <v>2</v>
      </c>
      <c r="B9" s="412" t="s">
        <v>21</v>
      </c>
      <c r="C9" s="412" t="s">
        <v>20</v>
      </c>
      <c r="D9" s="117">
        <f>ANATOMIE3!J9</f>
        <v>13.25</v>
      </c>
      <c r="E9" s="117">
        <f>'PHYSIO-REP 3'!J9</f>
        <v>10.25</v>
      </c>
      <c r="F9" s="117">
        <f>'ZOOTECHINE 3'!J9</f>
        <v>10.5</v>
      </c>
      <c r="G9" s="117">
        <f>'PHARMACOLOGIE 3'!J9</f>
        <v>10</v>
      </c>
      <c r="H9" s="117">
        <f>'MICROBIOLOGIE 3'!J9</f>
        <v>9.25</v>
      </c>
      <c r="I9" s="117">
        <f>'PARASITOLOGIE 2'!J9</f>
        <v>8.6666666666666661</v>
      </c>
      <c r="J9" s="117">
        <f>'PHYSIO-PATH 3'!J9</f>
        <v>4</v>
      </c>
      <c r="K9" s="117">
        <f>SEMIOLOGIE!J9</f>
        <v>13.75</v>
      </c>
      <c r="L9" s="117">
        <f>'ANA-PATH 2'!J9</f>
        <v>4.666666666666667</v>
      </c>
      <c r="M9" s="117">
        <f t="shared" ref="M9:M72" si="7">SUM(D9:L9)</f>
        <v>84.333333333333329</v>
      </c>
      <c r="N9" s="117">
        <f t="shared" ref="N9:N72" si="8">M9/25</f>
        <v>3.3733333333333331</v>
      </c>
      <c r="O9" s="316" t="str">
        <f t="shared" ref="O9:O72" si="9">IF(OR(D9="exclus",E9="exclus",F9="exclus",G9="exclus",H9="exclus",I9="exclus",J9="exclus",K9="exclus",L9="exclus"),"exclus",IF(AND(SUM(Q9:Y9)=0,ROUND(N9,3)&gt;=10),"Admis","Ajournee"))</f>
        <v>Ajournee</v>
      </c>
      <c r="P9" s="184" t="str">
        <f t="shared" ref="P9:P72" si="10">IF(COUNTIF(Z9:AH9,"=Rattrapage")&gt;0,"Rattrapage",IF(COUNTIF(Z9:AH9,"=Synthèse")&gt;0,"Synthèse","juin"))</f>
        <v>juin</v>
      </c>
      <c r="Q9" s="113">
        <f t="shared" ref="Q9:Q72" si="11">IF(D9&lt;15,1,0)</f>
        <v>1</v>
      </c>
      <c r="R9" s="113">
        <f t="shared" ref="R9:R72" si="12">IF(E9&lt;15,1,0)</f>
        <v>1</v>
      </c>
      <c r="S9" s="113">
        <f t="shared" ref="S9:S72" si="13">IF(F9&lt;15,1,0)</f>
        <v>1</v>
      </c>
      <c r="T9" s="113">
        <f t="shared" ref="T9:T72" si="14">IF(G9&lt;15,1,0)</f>
        <v>1</v>
      </c>
      <c r="U9" s="113">
        <f t="shared" ref="U9:U72" si="15">IF(H9&lt;15,1,0)</f>
        <v>1</v>
      </c>
      <c r="V9" s="113">
        <f t="shared" ref="V9:V72" si="16">IF(I9&lt;10,1,0)</f>
        <v>1</v>
      </c>
      <c r="W9" s="113">
        <f t="shared" ref="W9:W72" si="17">IF(J9&lt;15,1,0)</f>
        <v>1</v>
      </c>
      <c r="X9" s="113">
        <f t="shared" ref="X9:X72" si="18">IF(K9&lt;15,1,0)</f>
        <v>1</v>
      </c>
      <c r="Y9" s="113">
        <f t="shared" ref="Y9:Y72" si="19">IF(L9&lt;10,1,0)</f>
        <v>1</v>
      </c>
      <c r="Z9" s="184" t="str">
        <f>ANATOMIE3!N9</f>
        <v>Juin</v>
      </c>
      <c r="AA9" s="184" t="str">
        <f>'PHYSIO-REP 3'!N9</f>
        <v>Juin</v>
      </c>
      <c r="AB9" s="184" t="str">
        <f>'ZOOTECHINE 3'!N9</f>
        <v>Juin</v>
      </c>
      <c r="AC9" s="184" t="str">
        <f>'PHARMACOLOGIE 3'!N9</f>
        <v>Juin</v>
      </c>
      <c r="AD9" s="184" t="str">
        <f>'MICROBIOLOGIE 3'!N9</f>
        <v>Juin</v>
      </c>
      <c r="AE9" s="184" t="str">
        <f>'PARASITOLOGIE 2'!N9</f>
        <v>Juin</v>
      </c>
      <c r="AF9" s="184" t="str">
        <f>'PHYSIO-PATH 3'!N9</f>
        <v>Juin</v>
      </c>
      <c r="AG9" s="184" t="str">
        <f>SEMIOLOGIE!N9</f>
        <v>Juin</v>
      </c>
      <c r="AH9" s="184" t="str">
        <f>'ANA-PATH 2'!N9</f>
        <v>Juin</v>
      </c>
    </row>
    <row r="10" spans="1:34">
      <c r="A10" s="113">
        <v>3</v>
      </c>
      <c r="B10" s="413" t="s">
        <v>22</v>
      </c>
      <c r="C10" s="413" t="s">
        <v>23</v>
      </c>
      <c r="D10" s="117">
        <f>ANATOMIE3!J10</f>
        <v>9.75</v>
      </c>
      <c r="E10" s="117">
        <f>'PHYSIO-REP 3'!J10</f>
        <v>13.5</v>
      </c>
      <c r="F10" s="117">
        <f>'ZOOTECHINE 3'!J10</f>
        <v>10</v>
      </c>
      <c r="G10" s="117">
        <f>'PHARMACOLOGIE 3'!J10</f>
        <v>6.5</v>
      </c>
      <c r="H10" s="117">
        <f>'MICROBIOLOGIE 3'!J10</f>
        <v>10.25</v>
      </c>
      <c r="I10" s="117">
        <f>'PARASITOLOGIE 2'!J10</f>
        <v>4</v>
      </c>
      <c r="J10" s="117">
        <f>'PHYSIO-PATH 3'!J10</f>
        <v>3</v>
      </c>
      <c r="K10" s="117">
        <f>SEMIOLOGIE!J10</f>
        <v>14.25</v>
      </c>
      <c r="L10" s="117">
        <f>'ANA-PATH 2'!J10</f>
        <v>7.333333333333333</v>
      </c>
      <c r="M10" s="117">
        <f t="shared" si="7"/>
        <v>78.583333333333329</v>
      </c>
      <c r="N10" s="117">
        <f t="shared" si="8"/>
        <v>3.1433333333333331</v>
      </c>
      <c r="O10" s="316" t="str">
        <f t="shared" si="9"/>
        <v>Ajournee</v>
      </c>
      <c r="P10" s="184" t="str">
        <f t="shared" si="10"/>
        <v>juin</v>
      </c>
      <c r="Q10" s="113">
        <f t="shared" si="11"/>
        <v>1</v>
      </c>
      <c r="R10" s="113">
        <f t="shared" si="12"/>
        <v>1</v>
      </c>
      <c r="S10" s="113">
        <f t="shared" si="13"/>
        <v>1</v>
      </c>
      <c r="T10" s="113">
        <f t="shared" si="14"/>
        <v>1</v>
      </c>
      <c r="U10" s="113">
        <f t="shared" si="15"/>
        <v>1</v>
      </c>
      <c r="V10" s="113">
        <f t="shared" si="16"/>
        <v>1</v>
      </c>
      <c r="W10" s="113">
        <f t="shared" si="17"/>
        <v>1</v>
      </c>
      <c r="X10" s="113">
        <f t="shared" si="18"/>
        <v>1</v>
      </c>
      <c r="Y10" s="113">
        <f t="shared" si="19"/>
        <v>1</v>
      </c>
      <c r="Z10" s="184" t="str">
        <f>ANATOMIE3!N10</f>
        <v>Juin</v>
      </c>
      <c r="AA10" s="184" t="str">
        <f>'PHYSIO-REP 3'!N10</f>
        <v>Juin</v>
      </c>
      <c r="AB10" s="184" t="str">
        <f>'ZOOTECHINE 3'!N10</f>
        <v>Juin</v>
      </c>
      <c r="AC10" s="184" t="str">
        <f>'PHARMACOLOGIE 3'!N10</f>
        <v>Juin</v>
      </c>
      <c r="AD10" s="184" t="str">
        <f>'MICROBIOLOGIE 3'!N10</f>
        <v>Juin</v>
      </c>
      <c r="AE10" s="184" t="str">
        <f>'PARASITOLOGIE 2'!N10</f>
        <v>Juin</v>
      </c>
      <c r="AF10" s="184" t="str">
        <f>'PHYSIO-PATH 3'!N10</f>
        <v>Juin</v>
      </c>
      <c r="AG10" s="184" t="str">
        <f>SEMIOLOGIE!N10</f>
        <v>Juin</v>
      </c>
      <c r="AH10" s="184" t="str">
        <f>'ANA-PATH 2'!N10</f>
        <v>Juin</v>
      </c>
    </row>
    <row r="11" spans="1:34" ht="16.5">
      <c r="A11" s="113">
        <v>4</v>
      </c>
      <c r="B11" s="414" t="s">
        <v>24</v>
      </c>
      <c r="C11" s="414" t="s">
        <v>25</v>
      </c>
      <c r="D11" s="117">
        <f>ANATOMIE3!J11</f>
        <v>15</v>
      </c>
      <c r="E11" s="117">
        <f>'PHYSIO-REP 3'!J11</f>
        <v>11</v>
      </c>
      <c r="F11" s="117">
        <f>'ZOOTECHINE 3'!J11</f>
        <v>11.25</v>
      </c>
      <c r="G11" s="117">
        <f>'PHARMACOLOGIE 3'!J11</f>
        <v>16.5</v>
      </c>
      <c r="H11" s="117">
        <f>'MICROBIOLOGIE 3'!J11</f>
        <v>13.25</v>
      </c>
      <c r="I11" s="117">
        <f>'PARASITOLOGIE 2'!J11</f>
        <v>8</v>
      </c>
      <c r="J11" s="117">
        <f>'PHYSIO-PATH 3'!J11</f>
        <v>11.5</v>
      </c>
      <c r="K11" s="117">
        <f>SEMIOLOGIE!J11</f>
        <v>18.25</v>
      </c>
      <c r="L11" s="117">
        <f>'ANA-PATH 2'!J11</f>
        <v>10</v>
      </c>
      <c r="M11" s="117">
        <f t="shared" si="7"/>
        <v>114.75</v>
      </c>
      <c r="N11" s="117">
        <f t="shared" si="8"/>
        <v>4.59</v>
      </c>
      <c r="O11" s="316" t="str">
        <f t="shared" si="9"/>
        <v>Ajournee</v>
      </c>
      <c r="P11" s="184" t="str">
        <f t="shared" si="10"/>
        <v>juin</v>
      </c>
      <c r="Q11" s="113">
        <f t="shared" si="11"/>
        <v>0</v>
      </c>
      <c r="R11" s="113">
        <f t="shared" si="12"/>
        <v>1</v>
      </c>
      <c r="S11" s="113">
        <f t="shared" si="13"/>
        <v>1</v>
      </c>
      <c r="T11" s="113">
        <f t="shared" si="14"/>
        <v>0</v>
      </c>
      <c r="U11" s="113">
        <f t="shared" si="15"/>
        <v>1</v>
      </c>
      <c r="V11" s="113">
        <f t="shared" si="16"/>
        <v>1</v>
      </c>
      <c r="W11" s="113">
        <f t="shared" si="17"/>
        <v>1</v>
      </c>
      <c r="X11" s="113">
        <f t="shared" si="18"/>
        <v>0</v>
      </c>
      <c r="Y11" s="113">
        <f t="shared" si="19"/>
        <v>0</v>
      </c>
      <c r="Z11" s="184" t="str">
        <f>ANATOMIE3!N11</f>
        <v>Juin</v>
      </c>
      <c r="AA11" s="184" t="str">
        <f>'PHYSIO-REP 3'!N11</f>
        <v>Juin</v>
      </c>
      <c r="AB11" s="184" t="str">
        <f>'ZOOTECHINE 3'!N11</f>
        <v>Juin</v>
      </c>
      <c r="AC11" s="184" t="str">
        <f>'PHARMACOLOGIE 3'!N11</f>
        <v>Juin</v>
      </c>
      <c r="AD11" s="184" t="str">
        <f>'MICROBIOLOGIE 3'!N11</f>
        <v>Juin</v>
      </c>
      <c r="AE11" s="184" t="str">
        <f>'PARASITOLOGIE 2'!N11</f>
        <v>Juin</v>
      </c>
      <c r="AF11" s="184" t="str">
        <f>'PHYSIO-PATH 3'!N11</f>
        <v>Juin</v>
      </c>
      <c r="AG11" s="184" t="str">
        <f>SEMIOLOGIE!N11</f>
        <v>Juin</v>
      </c>
      <c r="AH11" s="184" t="str">
        <f>'ANA-PATH 2'!N11</f>
        <v>Juin</v>
      </c>
    </row>
    <row r="12" spans="1:34" ht="16.5">
      <c r="A12" s="113">
        <v>5</v>
      </c>
      <c r="B12" s="414" t="s">
        <v>26</v>
      </c>
      <c r="C12" s="414" t="s">
        <v>811</v>
      </c>
      <c r="D12" s="117">
        <f>ANATOMIE3!J12</f>
        <v>30</v>
      </c>
      <c r="E12" s="117">
        <f>'PHYSIO-REP 3'!J12</f>
        <v>5</v>
      </c>
      <c r="F12" s="117">
        <f>'ZOOTECHINE 3'!J12</f>
        <v>6.5</v>
      </c>
      <c r="G12" s="117">
        <f>'PHARMACOLOGIE 3'!J12</f>
        <v>1.5</v>
      </c>
      <c r="H12" s="117">
        <f>'MICROBIOLOGIE 3'!J12</f>
        <v>7.75</v>
      </c>
      <c r="I12" s="117">
        <f>'PARASITOLOGIE 2'!J12</f>
        <v>4</v>
      </c>
      <c r="J12" s="117">
        <f>'PHYSIO-PATH 3'!J12</f>
        <v>1.5</v>
      </c>
      <c r="K12" s="117">
        <f>SEMIOLOGIE!J12</f>
        <v>42</v>
      </c>
      <c r="L12" s="117">
        <f>'ANA-PATH 2'!J12</f>
        <v>2.6666666666666665</v>
      </c>
      <c r="M12" s="117">
        <f t="shared" si="7"/>
        <v>100.91666666666667</v>
      </c>
      <c r="N12" s="117">
        <f t="shared" si="8"/>
        <v>4.0366666666666671</v>
      </c>
      <c r="O12" s="316" t="str">
        <f t="shared" si="9"/>
        <v>Ajournee</v>
      </c>
      <c r="P12" s="184" t="str">
        <f t="shared" si="10"/>
        <v>juin</v>
      </c>
      <c r="Q12" s="113">
        <f t="shared" si="11"/>
        <v>0</v>
      </c>
      <c r="R12" s="113">
        <f t="shared" si="12"/>
        <v>1</v>
      </c>
      <c r="S12" s="113">
        <f t="shared" si="13"/>
        <v>1</v>
      </c>
      <c r="T12" s="113">
        <f t="shared" si="14"/>
        <v>1</v>
      </c>
      <c r="U12" s="113">
        <f t="shared" si="15"/>
        <v>1</v>
      </c>
      <c r="V12" s="113">
        <f t="shared" si="16"/>
        <v>1</v>
      </c>
      <c r="W12" s="113">
        <f t="shared" si="17"/>
        <v>1</v>
      </c>
      <c r="X12" s="113">
        <f t="shared" si="18"/>
        <v>0</v>
      </c>
      <c r="Y12" s="113">
        <f t="shared" si="19"/>
        <v>1</v>
      </c>
      <c r="Z12" s="184" t="str">
        <f>ANATOMIE3!N12</f>
        <v>Juin</v>
      </c>
      <c r="AA12" s="184" t="str">
        <f>'PHYSIO-REP 3'!N12</f>
        <v>Juin</v>
      </c>
      <c r="AB12" s="184" t="str">
        <f>'ZOOTECHINE 3'!N12</f>
        <v>Juin</v>
      </c>
      <c r="AC12" s="184" t="str">
        <f>'PHARMACOLOGIE 3'!N12</f>
        <v>Juin</v>
      </c>
      <c r="AD12" s="184" t="str">
        <f>'MICROBIOLOGIE 3'!N12</f>
        <v>Juin</v>
      </c>
      <c r="AE12" s="184" t="str">
        <f>'PARASITOLOGIE 2'!N12</f>
        <v>Juin</v>
      </c>
      <c r="AF12" s="184" t="str">
        <f>'PHYSIO-PATH 3'!N12</f>
        <v>Juin</v>
      </c>
      <c r="AG12" s="184" t="str">
        <f>SEMIOLOGIE!N12</f>
        <v>Juin</v>
      </c>
      <c r="AH12" s="184" t="str">
        <f>'ANA-PATH 2'!N12</f>
        <v>Juin</v>
      </c>
    </row>
    <row r="13" spans="1:34">
      <c r="A13" s="113">
        <v>6</v>
      </c>
      <c r="B13" s="415" t="s">
        <v>812</v>
      </c>
      <c r="C13" s="415" t="s">
        <v>813</v>
      </c>
      <c r="D13" s="117">
        <f>ANATOMIE3!J13</f>
        <v>30</v>
      </c>
      <c r="E13" s="117">
        <f>'PHYSIO-REP 3'!J13</f>
        <v>10.25</v>
      </c>
      <c r="F13" s="117">
        <f>'ZOOTECHINE 3'!J13</f>
        <v>7.5</v>
      </c>
      <c r="G13" s="117">
        <f>'PHARMACOLOGIE 3'!J13</f>
        <v>2.5</v>
      </c>
      <c r="H13" s="117">
        <f>'MICROBIOLOGIE 3'!J13</f>
        <v>8.5</v>
      </c>
      <c r="I13" s="117">
        <f>'PARASITOLOGIE 2'!J13</f>
        <v>8.6666666666666661</v>
      </c>
      <c r="J13" s="117">
        <f>'PHYSIO-PATH 3'!J13</f>
        <v>10.5</v>
      </c>
      <c r="K13" s="117">
        <f>SEMIOLOGIE!J13</f>
        <v>36</v>
      </c>
      <c r="L13" s="117">
        <f>'ANA-PATH 2'!J13</f>
        <v>3.3333333333333335</v>
      </c>
      <c r="M13" s="117">
        <f t="shared" si="7"/>
        <v>117.25</v>
      </c>
      <c r="N13" s="117">
        <f t="shared" si="8"/>
        <v>4.6900000000000004</v>
      </c>
      <c r="O13" s="316" t="str">
        <f t="shared" si="9"/>
        <v>Ajournee</v>
      </c>
      <c r="P13" s="184" t="str">
        <f t="shared" si="10"/>
        <v>juin</v>
      </c>
      <c r="Q13" s="113">
        <f t="shared" si="11"/>
        <v>0</v>
      </c>
      <c r="R13" s="113">
        <f t="shared" si="12"/>
        <v>1</v>
      </c>
      <c r="S13" s="113">
        <f t="shared" si="13"/>
        <v>1</v>
      </c>
      <c r="T13" s="113">
        <f t="shared" si="14"/>
        <v>1</v>
      </c>
      <c r="U13" s="113">
        <f t="shared" si="15"/>
        <v>1</v>
      </c>
      <c r="V13" s="113">
        <f t="shared" si="16"/>
        <v>1</v>
      </c>
      <c r="W13" s="113">
        <f t="shared" si="17"/>
        <v>1</v>
      </c>
      <c r="X13" s="113">
        <f t="shared" si="18"/>
        <v>0</v>
      </c>
      <c r="Y13" s="113">
        <f t="shared" si="19"/>
        <v>1</v>
      </c>
      <c r="Z13" s="184" t="str">
        <f>ANATOMIE3!N13</f>
        <v>Juin</v>
      </c>
      <c r="AA13" s="184" t="str">
        <f>'PHYSIO-REP 3'!N13</f>
        <v>Juin</v>
      </c>
      <c r="AB13" s="184" t="str">
        <f>'ZOOTECHINE 3'!N13</f>
        <v>Juin</v>
      </c>
      <c r="AC13" s="184" t="str">
        <f>'PHARMACOLOGIE 3'!N13</f>
        <v>Juin</v>
      </c>
      <c r="AD13" s="184" t="str">
        <f>'MICROBIOLOGIE 3'!N13</f>
        <v>Juin</v>
      </c>
      <c r="AE13" s="184" t="str">
        <f>'PARASITOLOGIE 2'!N13</f>
        <v>Juin</v>
      </c>
      <c r="AF13" s="184" t="str">
        <f>'PHYSIO-PATH 3'!N13</f>
        <v>Juin</v>
      </c>
      <c r="AG13" s="184" t="str">
        <f>SEMIOLOGIE!N13</f>
        <v>Juin</v>
      </c>
      <c r="AH13" s="184" t="str">
        <f>'ANA-PATH 2'!N13</f>
        <v>Juin</v>
      </c>
    </row>
    <row r="14" spans="1:34" ht="16.5">
      <c r="A14" s="113">
        <v>7</v>
      </c>
      <c r="B14" s="416" t="s">
        <v>814</v>
      </c>
      <c r="C14" s="416" t="s">
        <v>28</v>
      </c>
      <c r="D14" s="117">
        <f>ANATOMIE3!J14</f>
        <v>11.75</v>
      </c>
      <c r="E14" s="117">
        <f>'PHYSIO-REP 3'!J14</f>
        <v>9.5</v>
      </c>
      <c r="F14" s="117">
        <f>'ZOOTECHINE 3'!J14</f>
        <v>7</v>
      </c>
      <c r="G14" s="117">
        <f>'PHARMACOLOGIE 3'!J14</f>
        <v>6.5</v>
      </c>
      <c r="H14" s="117">
        <f>'MICROBIOLOGIE 3'!J14</f>
        <v>8.25</v>
      </c>
      <c r="I14" s="117">
        <f>'PARASITOLOGIE 2'!J14</f>
        <v>8.6666666666666661</v>
      </c>
      <c r="J14" s="117">
        <f>'PHYSIO-PATH 3'!J14</f>
        <v>8</v>
      </c>
      <c r="K14" s="117">
        <f>SEMIOLOGIE!J14</f>
        <v>14</v>
      </c>
      <c r="L14" s="117">
        <f>'ANA-PATH 2'!J14</f>
        <v>5</v>
      </c>
      <c r="M14" s="117">
        <f t="shared" si="7"/>
        <v>78.666666666666657</v>
      </c>
      <c r="N14" s="117">
        <f t="shared" si="8"/>
        <v>3.1466666666666665</v>
      </c>
      <c r="O14" s="316" t="str">
        <f t="shared" si="9"/>
        <v>Ajournee</v>
      </c>
      <c r="P14" s="184" t="str">
        <f t="shared" si="10"/>
        <v>juin</v>
      </c>
      <c r="Q14" s="113">
        <f t="shared" si="11"/>
        <v>1</v>
      </c>
      <c r="R14" s="113">
        <f t="shared" si="12"/>
        <v>1</v>
      </c>
      <c r="S14" s="113">
        <f t="shared" si="13"/>
        <v>1</v>
      </c>
      <c r="T14" s="113">
        <f t="shared" si="14"/>
        <v>1</v>
      </c>
      <c r="U14" s="113">
        <f t="shared" si="15"/>
        <v>1</v>
      </c>
      <c r="V14" s="113">
        <f t="shared" si="16"/>
        <v>1</v>
      </c>
      <c r="W14" s="113">
        <f t="shared" si="17"/>
        <v>1</v>
      </c>
      <c r="X14" s="113">
        <f t="shared" si="18"/>
        <v>1</v>
      </c>
      <c r="Y14" s="113">
        <f t="shared" si="19"/>
        <v>1</v>
      </c>
      <c r="Z14" s="184" t="str">
        <f>ANATOMIE3!N14</f>
        <v>Juin</v>
      </c>
      <c r="AA14" s="184" t="str">
        <f>'PHYSIO-REP 3'!N14</f>
        <v>Juin</v>
      </c>
      <c r="AB14" s="184" t="str">
        <f>'ZOOTECHINE 3'!N14</f>
        <v>Juin</v>
      </c>
      <c r="AC14" s="184" t="str">
        <f>'PHARMACOLOGIE 3'!N14</f>
        <v>Juin</v>
      </c>
      <c r="AD14" s="184" t="str">
        <f>'MICROBIOLOGIE 3'!N14</f>
        <v>Juin</v>
      </c>
      <c r="AE14" s="184" t="str">
        <f>'PARASITOLOGIE 2'!N14</f>
        <v>Juin</v>
      </c>
      <c r="AF14" s="184" t="str">
        <f>'PHYSIO-PATH 3'!N14</f>
        <v>Juin</v>
      </c>
      <c r="AG14" s="184" t="str">
        <f>SEMIOLOGIE!N14</f>
        <v>Juin</v>
      </c>
      <c r="AH14" s="184" t="str">
        <f>'ANA-PATH 2'!N14</f>
        <v>Juin</v>
      </c>
    </row>
    <row r="15" spans="1:34" ht="16.5">
      <c r="A15" s="113">
        <v>8</v>
      </c>
      <c r="B15" s="412" t="s">
        <v>815</v>
      </c>
      <c r="C15" s="412" t="s">
        <v>29</v>
      </c>
      <c r="D15" s="117">
        <f>ANATOMIE3!J15</f>
        <v>5</v>
      </c>
      <c r="E15" s="117">
        <f>'PHYSIO-REP 3'!J15</f>
        <v>7.25</v>
      </c>
      <c r="F15" s="117">
        <f>'ZOOTECHINE 3'!J15</f>
        <v>7.5</v>
      </c>
      <c r="G15" s="117">
        <f>'PHARMACOLOGIE 3'!J15</f>
        <v>3.5</v>
      </c>
      <c r="H15" s="117">
        <f>'MICROBIOLOGIE 3'!J15</f>
        <v>7.75</v>
      </c>
      <c r="I15" s="117">
        <f>'PARASITOLOGIE 2'!J15</f>
        <v>5.333333333333333</v>
      </c>
      <c r="J15" s="117">
        <f>'PHYSIO-PATH 3'!J15</f>
        <v>2.5</v>
      </c>
      <c r="K15" s="117">
        <f>SEMIOLOGIE!J15</f>
        <v>36</v>
      </c>
      <c r="L15" s="117">
        <f>'ANA-PATH 2'!J15</f>
        <v>4</v>
      </c>
      <c r="M15" s="117">
        <f t="shared" si="7"/>
        <v>78.833333333333343</v>
      </c>
      <c r="N15" s="117">
        <f t="shared" si="8"/>
        <v>3.1533333333333338</v>
      </c>
      <c r="O15" s="316" t="str">
        <f t="shared" si="9"/>
        <v>Ajournee</v>
      </c>
      <c r="P15" s="184" t="str">
        <f t="shared" si="10"/>
        <v>juin</v>
      </c>
      <c r="Q15" s="113">
        <f t="shared" si="11"/>
        <v>1</v>
      </c>
      <c r="R15" s="113">
        <f t="shared" si="12"/>
        <v>1</v>
      </c>
      <c r="S15" s="113">
        <f t="shared" si="13"/>
        <v>1</v>
      </c>
      <c r="T15" s="113">
        <f t="shared" si="14"/>
        <v>1</v>
      </c>
      <c r="U15" s="113">
        <f t="shared" si="15"/>
        <v>1</v>
      </c>
      <c r="V15" s="113">
        <f t="shared" si="16"/>
        <v>1</v>
      </c>
      <c r="W15" s="113">
        <f t="shared" si="17"/>
        <v>1</v>
      </c>
      <c r="X15" s="113">
        <f t="shared" si="18"/>
        <v>0</v>
      </c>
      <c r="Y15" s="113">
        <f t="shared" si="19"/>
        <v>1</v>
      </c>
      <c r="Z15" s="184" t="str">
        <f>ANATOMIE3!N15</f>
        <v>Juin</v>
      </c>
      <c r="AA15" s="184" t="str">
        <f>'PHYSIO-REP 3'!N15</f>
        <v>Juin</v>
      </c>
      <c r="AB15" s="184" t="str">
        <f>'ZOOTECHINE 3'!N15</f>
        <v>Juin</v>
      </c>
      <c r="AC15" s="184" t="str">
        <f>'PHARMACOLOGIE 3'!N15</f>
        <v>Juin</v>
      </c>
      <c r="AD15" s="184" t="str">
        <f>'MICROBIOLOGIE 3'!N15</f>
        <v>Juin</v>
      </c>
      <c r="AE15" s="184" t="str">
        <f>'PARASITOLOGIE 2'!N15</f>
        <v>Juin</v>
      </c>
      <c r="AF15" s="184" t="str">
        <f>'PHYSIO-PATH 3'!N15</f>
        <v>Juin</v>
      </c>
      <c r="AG15" s="184" t="str">
        <f>SEMIOLOGIE!N15</f>
        <v>Juin</v>
      </c>
      <c r="AH15" s="184" t="str">
        <f>'ANA-PATH 2'!N15</f>
        <v>Juin</v>
      </c>
    </row>
    <row r="16" spans="1:34">
      <c r="A16" s="113">
        <v>9</v>
      </c>
      <c r="B16" s="417" t="s">
        <v>30</v>
      </c>
      <c r="C16" s="417" t="s">
        <v>31</v>
      </c>
      <c r="D16" s="117">
        <f>ANATOMIE3!J16</f>
        <v>30</v>
      </c>
      <c r="E16" s="117">
        <f>'PHYSIO-REP 3'!J16</f>
        <v>5.25</v>
      </c>
      <c r="F16" s="117">
        <f>'ZOOTECHINE 3'!J16</f>
        <v>4.5</v>
      </c>
      <c r="G16" s="117">
        <f>'PHARMACOLOGIE 3'!J16</f>
        <v>2.5</v>
      </c>
      <c r="H16" s="117">
        <f>'MICROBIOLOGIE 3'!J16</f>
        <v>8.25</v>
      </c>
      <c r="I16" s="117">
        <f>'PARASITOLOGIE 2'!J16</f>
        <v>5.333333333333333</v>
      </c>
      <c r="J16" s="117">
        <f>'PHYSIO-PATH 3'!J16</f>
        <v>2.5</v>
      </c>
      <c r="K16" s="117">
        <f>SEMIOLOGIE!J16</f>
        <v>31.25</v>
      </c>
      <c r="L16" s="117">
        <f>'ANA-PATH 2'!J16</f>
        <v>2.6666666666666665</v>
      </c>
      <c r="M16" s="117">
        <f t="shared" si="7"/>
        <v>92.250000000000014</v>
      </c>
      <c r="N16" s="117">
        <f t="shared" si="8"/>
        <v>3.6900000000000004</v>
      </c>
      <c r="O16" s="316" t="str">
        <f t="shared" si="9"/>
        <v>Ajournee</v>
      </c>
      <c r="P16" s="184" t="str">
        <f t="shared" si="10"/>
        <v>juin</v>
      </c>
      <c r="Q16" s="113">
        <f t="shared" si="11"/>
        <v>0</v>
      </c>
      <c r="R16" s="113">
        <f t="shared" si="12"/>
        <v>1</v>
      </c>
      <c r="S16" s="113">
        <f t="shared" si="13"/>
        <v>1</v>
      </c>
      <c r="T16" s="113">
        <f t="shared" si="14"/>
        <v>1</v>
      </c>
      <c r="U16" s="113">
        <f t="shared" si="15"/>
        <v>1</v>
      </c>
      <c r="V16" s="113">
        <f t="shared" si="16"/>
        <v>1</v>
      </c>
      <c r="W16" s="113">
        <f t="shared" si="17"/>
        <v>1</v>
      </c>
      <c r="X16" s="113">
        <f t="shared" si="18"/>
        <v>0</v>
      </c>
      <c r="Y16" s="113">
        <f t="shared" si="19"/>
        <v>1</v>
      </c>
      <c r="Z16" s="184" t="str">
        <f>ANATOMIE3!N16</f>
        <v>Juin</v>
      </c>
      <c r="AA16" s="184" t="str">
        <f>'PHYSIO-REP 3'!N16</f>
        <v>Juin</v>
      </c>
      <c r="AB16" s="184" t="str">
        <f>'ZOOTECHINE 3'!N16</f>
        <v>Juin</v>
      </c>
      <c r="AC16" s="184" t="str">
        <f>'PHARMACOLOGIE 3'!N16</f>
        <v>Juin</v>
      </c>
      <c r="AD16" s="184" t="str">
        <f>'MICROBIOLOGIE 3'!N16</f>
        <v>Juin</v>
      </c>
      <c r="AE16" s="184" t="str">
        <f>'PARASITOLOGIE 2'!N16</f>
        <v>Juin</v>
      </c>
      <c r="AF16" s="184" t="str">
        <f>'PHYSIO-PATH 3'!N16</f>
        <v>Juin</v>
      </c>
      <c r="AG16" s="184" t="str">
        <f>SEMIOLOGIE!N16</f>
        <v>Juin</v>
      </c>
      <c r="AH16" s="184" t="str">
        <f>'ANA-PATH 2'!N16</f>
        <v>Juin</v>
      </c>
    </row>
    <row r="17" spans="1:34" ht="16.5">
      <c r="A17" s="113">
        <v>10</v>
      </c>
      <c r="B17" s="412" t="s">
        <v>32</v>
      </c>
      <c r="C17" s="412" t="s">
        <v>33</v>
      </c>
      <c r="D17" s="117">
        <f>ANATOMIE3!J17</f>
        <v>16.5</v>
      </c>
      <c r="E17" s="117">
        <f>'PHYSIO-REP 3'!J17</f>
        <v>12.25</v>
      </c>
      <c r="F17" s="117">
        <f>'ZOOTECHINE 3'!J17</f>
        <v>11</v>
      </c>
      <c r="G17" s="117">
        <f>'PHARMACOLOGIE 3'!J17</f>
        <v>10.5</v>
      </c>
      <c r="H17" s="117">
        <f>'MICROBIOLOGIE 3'!J17</f>
        <v>8</v>
      </c>
      <c r="I17" s="117">
        <f>'PARASITOLOGIE 2'!J17</f>
        <v>6</v>
      </c>
      <c r="J17" s="117">
        <f>'PHYSIO-PATH 3'!J17</f>
        <v>8</v>
      </c>
      <c r="K17" s="117">
        <f>SEMIOLOGIE!J17</f>
        <v>15.25</v>
      </c>
      <c r="L17" s="117">
        <f>'ANA-PATH 2'!J17</f>
        <v>4</v>
      </c>
      <c r="M17" s="117">
        <f t="shared" si="7"/>
        <v>91.5</v>
      </c>
      <c r="N17" s="117">
        <f t="shared" si="8"/>
        <v>3.66</v>
      </c>
      <c r="O17" s="316" t="str">
        <f t="shared" si="9"/>
        <v>Ajournee</v>
      </c>
      <c r="P17" s="184" t="str">
        <f t="shared" si="10"/>
        <v>juin</v>
      </c>
      <c r="Q17" s="113">
        <f t="shared" si="11"/>
        <v>0</v>
      </c>
      <c r="R17" s="113">
        <f t="shared" si="12"/>
        <v>1</v>
      </c>
      <c r="S17" s="113">
        <f t="shared" si="13"/>
        <v>1</v>
      </c>
      <c r="T17" s="113">
        <f t="shared" si="14"/>
        <v>1</v>
      </c>
      <c r="U17" s="113">
        <f t="shared" si="15"/>
        <v>1</v>
      </c>
      <c r="V17" s="113">
        <f t="shared" si="16"/>
        <v>1</v>
      </c>
      <c r="W17" s="113">
        <f t="shared" si="17"/>
        <v>1</v>
      </c>
      <c r="X17" s="113">
        <f t="shared" si="18"/>
        <v>0</v>
      </c>
      <c r="Y17" s="113">
        <f t="shared" si="19"/>
        <v>1</v>
      </c>
      <c r="Z17" s="184" t="str">
        <f>ANATOMIE3!N17</f>
        <v>Juin</v>
      </c>
      <c r="AA17" s="184" t="str">
        <f>'PHYSIO-REP 3'!N17</f>
        <v>Juin</v>
      </c>
      <c r="AB17" s="184" t="str">
        <f>'ZOOTECHINE 3'!N17</f>
        <v>Juin</v>
      </c>
      <c r="AC17" s="184" t="str">
        <f>'PHARMACOLOGIE 3'!N17</f>
        <v>Juin</v>
      </c>
      <c r="AD17" s="184" t="str">
        <f>'MICROBIOLOGIE 3'!N17</f>
        <v>Juin</v>
      </c>
      <c r="AE17" s="184" t="str">
        <f>'PARASITOLOGIE 2'!N17</f>
        <v>Juin</v>
      </c>
      <c r="AF17" s="184" t="str">
        <f>'PHYSIO-PATH 3'!N17</f>
        <v>Juin</v>
      </c>
      <c r="AG17" s="184" t="str">
        <f>SEMIOLOGIE!N17</f>
        <v>Juin</v>
      </c>
      <c r="AH17" s="184" t="str">
        <f>'ANA-PATH 2'!N17</f>
        <v>Juin</v>
      </c>
    </row>
    <row r="18" spans="1:34" ht="16.5">
      <c r="A18" s="113">
        <v>11</v>
      </c>
      <c r="B18" s="412" t="s">
        <v>34</v>
      </c>
      <c r="C18" s="412" t="s">
        <v>35</v>
      </c>
      <c r="D18" s="117">
        <f>ANATOMIE3!J18</f>
        <v>9.75</v>
      </c>
      <c r="E18" s="117">
        <f>'PHYSIO-REP 3'!J18</f>
        <v>4.5</v>
      </c>
      <c r="F18" s="117">
        <f>'ZOOTECHINE 3'!J18</f>
        <v>7</v>
      </c>
      <c r="G18" s="117">
        <f>'PHARMACOLOGIE 3'!J18</f>
        <v>2.25</v>
      </c>
      <c r="H18" s="117">
        <f>'MICROBIOLOGIE 3'!J18</f>
        <v>7.25</v>
      </c>
      <c r="I18" s="117">
        <f>'PARASITOLOGIE 2'!J18</f>
        <v>4.666666666666667</v>
      </c>
      <c r="J18" s="117">
        <f>'PHYSIO-PATH 3'!J18</f>
        <v>1.5</v>
      </c>
      <c r="K18" s="117">
        <f>SEMIOLOGIE!J18</f>
        <v>9.75</v>
      </c>
      <c r="L18" s="117">
        <f>'ANA-PATH 2'!J18</f>
        <v>2.6666666666666665</v>
      </c>
      <c r="M18" s="117">
        <f t="shared" si="7"/>
        <v>49.333333333333329</v>
      </c>
      <c r="N18" s="117">
        <f t="shared" si="8"/>
        <v>1.9733333333333332</v>
      </c>
      <c r="O18" s="316" t="str">
        <f t="shared" si="9"/>
        <v>Ajournee</v>
      </c>
      <c r="P18" s="184" t="str">
        <f t="shared" si="10"/>
        <v>juin</v>
      </c>
      <c r="Q18" s="113">
        <f t="shared" si="11"/>
        <v>1</v>
      </c>
      <c r="R18" s="113">
        <f t="shared" si="12"/>
        <v>1</v>
      </c>
      <c r="S18" s="113">
        <f t="shared" si="13"/>
        <v>1</v>
      </c>
      <c r="T18" s="113">
        <f t="shared" si="14"/>
        <v>1</v>
      </c>
      <c r="U18" s="113">
        <f t="shared" si="15"/>
        <v>1</v>
      </c>
      <c r="V18" s="113">
        <f t="shared" si="16"/>
        <v>1</v>
      </c>
      <c r="W18" s="113">
        <f t="shared" si="17"/>
        <v>1</v>
      </c>
      <c r="X18" s="113">
        <f t="shared" si="18"/>
        <v>1</v>
      </c>
      <c r="Y18" s="113">
        <f t="shared" si="19"/>
        <v>1</v>
      </c>
      <c r="Z18" s="184" t="str">
        <f>ANATOMIE3!N18</f>
        <v>Juin</v>
      </c>
      <c r="AA18" s="184" t="str">
        <f>'PHYSIO-REP 3'!N18</f>
        <v>Juin</v>
      </c>
      <c r="AB18" s="184" t="str">
        <f>'ZOOTECHINE 3'!N18</f>
        <v>Juin</v>
      </c>
      <c r="AC18" s="184" t="str">
        <f>'PHARMACOLOGIE 3'!N18</f>
        <v>Juin</v>
      </c>
      <c r="AD18" s="184" t="str">
        <f>'MICROBIOLOGIE 3'!N18</f>
        <v>Juin</v>
      </c>
      <c r="AE18" s="184" t="str">
        <f>'PARASITOLOGIE 2'!N18</f>
        <v>Juin</v>
      </c>
      <c r="AF18" s="184" t="str">
        <f>'PHYSIO-PATH 3'!N18</f>
        <v>Juin</v>
      </c>
      <c r="AG18" s="184" t="str">
        <f>SEMIOLOGIE!N18</f>
        <v>Juin</v>
      </c>
      <c r="AH18" s="184" t="str">
        <f>'ANA-PATH 2'!N18</f>
        <v>Juin</v>
      </c>
    </row>
    <row r="19" spans="1:34" ht="16.5">
      <c r="A19" s="113">
        <v>12</v>
      </c>
      <c r="B19" s="412" t="s">
        <v>36</v>
      </c>
      <c r="C19" s="412" t="s">
        <v>37</v>
      </c>
      <c r="D19" s="117">
        <f>ANATOMIE3!J19</f>
        <v>11.75</v>
      </c>
      <c r="E19" s="117">
        <f>'PHYSIO-REP 3'!J19</f>
        <v>8</v>
      </c>
      <c r="F19" s="117">
        <f>'ZOOTECHINE 3'!J19</f>
        <v>9</v>
      </c>
      <c r="G19" s="117">
        <f>'PHARMACOLOGIE 3'!J19</f>
        <v>15.5</v>
      </c>
      <c r="H19" s="117">
        <f>'MICROBIOLOGIE 3'!J19</f>
        <v>10</v>
      </c>
      <c r="I19" s="117">
        <f>'PARASITOLOGIE 2'!J19</f>
        <v>2.6666666666666665</v>
      </c>
      <c r="J19" s="117">
        <f>'PHYSIO-PATH 3'!J19</f>
        <v>4</v>
      </c>
      <c r="K19" s="117">
        <f>SEMIOLOGIE!J19</f>
        <v>7.25</v>
      </c>
      <c r="L19" s="117">
        <f>'ANA-PATH 2'!J19</f>
        <v>4.666666666666667</v>
      </c>
      <c r="M19" s="117">
        <f t="shared" si="7"/>
        <v>72.833333333333329</v>
      </c>
      <c r="N19" s="117">
        <f t="shared" si="8"/>
        <v>2.9133333333333331</v>
      </c>
      <c r="O19" s="316" t="str">
        <f t="shared" si="9"/>
        <v>Ajournee</v>
      </c>
      <c r="P19" s="184" t="str">
        <f t="shared" si="10"/>
        <v>juin</v>
      </c>
      <c r="Q19" s="113">
        <f t="shared" si="11"/>
        <v>1</v>
      </c>
      <c r="R19" s="113">
        <f t="shared" si="12"/>
        <v>1</v>
      </c>
      <c r="S19" s="113">
        <f t="shared" si="13"/>
        <v>1</v>
      </c>
      <c r="T19" s="113">
        <f t="shared" si="14"/>
        <v>0</v>
      </c>
      <c r="U19" s="113">
        <f t="shared" si="15"/>
        <v>1</v>
      </c>
      <c r="V19" s="113">
        <f t="shared" si="16"/>
        <v>1</v>
      </c>
      <c r="W19" s="113">
        <f t="shared" si="17"/>
        <v>1</v>
      </c>
      <c r="X19" s="113">
        <f t="shared" si="18"/>
        <v>1</v>
      </c>
      <c r="Y19" s="113">
        <f t="shared" si="19"/>
        <v>1</v>
      </c>
      <c r="Z19" s="184" t="str">
        <f>ANATOMIE3!N19</f>
        <v>Juin</v>
      </c>
      <c r="AA19" s="184" t="str">
        <f>'PHYSIO-REP 3'!N19</f>
        <v>Juin</v>
      </c>
      <c r="AB19" s="184" t="str">
        <f>'ZOOTECHINE 3'!N19</f>
        <v>Juin</v>
      </c>
      <c r="AC19" s="184" t="str">
        <f>'PHARMACOLOGIE 3'!N19</f>
        <v>Juin</v>
      </c>
      <c r="AD19" s="184" t="str">
        <f>'MICROBIOLOGIE 3'!N19</f>
        <v>Juin</v>
      </c>
      <c r="AE19" s="184" t="str">
        <f>'PARASITOLOGIE 2'!N19</f>
        <v>Juin</v>
      </c>
      <c r="AF19" s="184" t="str">
        <f>'PHYSIO-PATH 3'!N19</f>
        <v>Juin</v>
      </c>
      <c r="AG19" s="184" t="str">
        <f>SEMIOLOGIE!N19</f>
        <v>Juin</v>
      </c>
      <c r="AH19" s="184" t="str">
        <f>'ANA-PATH 2'!N19</f>
        <v>Juin</v>
      </c>
    </row>
    <row r="20" spans="1:34" ht="16.5">
      <c r="A20" s="113">
        <v>13</v>
      </c>
      <c r="B20" s="412" t="s">
        <v>38</v>
      </c>
      <c r="C20" s="412" t="s">
        <v>39</v>
      </c>
      <c r="D20" s="117">
        <f>ANATOMIE3!J20</f>
        <v>14.75</v>
      </c>
      <c r="E20" s="117">
        <f>'PHYSIO-REP 3'!J20</f>
        <v>11.25</v>
      </c>
      <c r="F20" s="117">
        <f>'ZOOTECHINE 3'!J20</f>
        <v>11</v>
      </c>
      <c r="G20" s="117">
        <f>'PHARMACOLOGIE 3'!J20</f>
        <v>10.5</v>
      </c>
      <c r="H20" s="117">
        <f>'MICROBIOLOGIE 3'!J20</f>
        <v>10</v>
      </c>
      <c r="I20" s="117">
        <f>'PARASITOLOGIE 2'!J20</f>
        <v>6</v>
      </c>
      <c r="J20" s="117">
        <f>'PHYSIO-PATH 3'!J20</f>
        <v>7</v>
      </c>
      <c r="K20" s="117">
        <f>SEMIOLOGIE!J20</f>
        <v>14.5</v>
      </c>
      <c r="L20" s="117">
        <f>'ANA-PATH 2'!J20</f>
        <v>6.333333333333333</v>
      </c>
      <c r="M20" s="117">
        <f t="shared" si="7"/>
        <v>91.333333333333329</v>
      </c>
      <c r="N20" s="117">
        <f t="shared" si="8"/>
        <v>3.6533333333333333</v>
      </c>
      <c r="O20" s="316" t="str">
        <f t="shared" si="9"/>
        <v>Ajournee</v>
      </c>
      <c r="P20" s="184" t="str">
        <f t="shared" si="10"/>
        <v>juin</v>
      </c>
      <c r="Q20" s="113">
        <f t="shared" si="11"/>
        <v>1</v>
      </c>
      <c r="R20" s="113">
        <f t="shared" si="12"/>
        <v>1</v>
      </c>
      <c r="S20" s="113">
        <f t="shared" si="13"/>
        <v>1</v>
      </c>
      <c r="T20" s="113">
        <f t="shared" si="14"/>
        <v>1</v>
      </c>
      <c r="U20" s="113">
        <f t="shared" si="15"/>
        <v>1</v>
      </c>
      <c r="V20" s="113">
        <f t="shared" si="16"/>
        <v>1</v>
      </c>
      <c r="W20" s="113">
        <f t="shared" si="17"/>
        <v>1</v>
      </c>
      <c r="X20" s="113">
        <f t="shared" si="18"/>
        <v>1</v>
      </c>
      <c r="Y20" s="113">
        <f t="shared" si="19"/>
        <v>1</v>
      </c>
      <c r="Z20" s="184" t="str">
        <f>ANATOMIE3!N20</f>
        <v>Juin</v>
      </c>
      <c r="AA20" s="184" t="str">
        <f>'PHYSIO-REP 3'!N20</f>
        <v>Juin</v>
      </c>
      <c r="AB20" s="184" t="str">
        <f>'ZOOTECHINE 3'!N20</f>
        <v>Juin</v>
      </c>
      <c r="AC20" s="184" t="str">
        <f>'PHARMACOLOGIE 3'!N20</f>
        <v>Juin</v>
      </c>
      <c r="AD20" s="184" t="str">
        <f>'MICROBIOLOGIE 3'!N20</f>
        <v>Juin</v>
      </c>
      <c r="AE20" s="184" t="str">
        <f>'PARASITOLOGIE 2'!N20</f>
        <v>Juin</v>
      </c>
      <c r="AF20" s="184" t="str">
        <f>'PHYSIO-PATH 3'!N20</f>
        <v>Juin</v>
      </c>
      <c r="AG20" s="184" t="str">
        <f>SEMIOLOGIE!N20</f>
        <v>Juin</v>
      </c>
      <c r="AH20" s="184" t="str">
        <f>'ANA-PATH 2'!N20</f>
        <v>Juin</v>
      </c>
    </row>
    <row r="21" spans="1:34" ht="16.5">
      <c r="A21" s="113">
        <v>14</v>
      </c>
      <c r="B21" s="412" t="s">
        <v>40</v>
      </c>
      <c r="C21" s="412" t="s">
        <v>41</v>
      </c>
      <c r="D21" s="117">
        <f>ANATOMIE3!J21</f>
        <v>15.25</v>
      </c>
      <c r="E21" s="117">
        <f>'PHYSIO-REP 3'!J21</f>
        <v>17.5</v>
      </c>
      <c r="F21" s="117">
        <f>'ZOOTECHINE 3'!J21</f>
        <v>14</v>
      </c>
      <c r="G21" s="117">
        <f>'PHARMACOLOGIE 3'!J21</f>
        <v>10</v>
      </c>
      <c r="H21" s="117">
        <f>'MICROBIOLOGIE 3'!J21</f>
        <v>14.75</v>
      </c>
      <c r="I21" s="117">
        <f>'PARASITOLOGIE 2'!J21</f>
        <v>10.666666666666666</v>
      </c>
      <c r="J21" s="117">
        <f>'PHYSIO-PATH 3'!J21</f>
        <v>14.5</v>
      </c>
      <c r="K21" s="117">
        <f>SEMIOLOGIE!J21</f>
        <v>13</v>
      </c>
      <c r="L21" s="117">
        <f>'ANA-PATH 2'!J21</f>
        <v>8.3333333333333339</v>
      </c>
      <c r="M21" s="117">
        <f t="shared" si="7"/>
        <v>118</v>
      </c>
      <c r="N21" s="117">
        <f t="shared" si="8"/>
        <v>4.72</v>
      </c>
      <c r="O21" s="316" t="str">
        <f t="shared" si="9"/>
        <v>Ajournee</v>
      </c>
      <c r="P21" s="184" t="str">
        <f t="shared" si="10"/>
        <v>juin</v>
      </c>
      <c r="Q21" s="113">
        <f t="shared" si="11"/>
        <v>0</v>
      </c>
      <c r="R21" s="113">
        <f t="shared" si="12"/>
        <v>0</v>
      </c>
      <c r="S21" s="113">
        <f t="shared" si="13"/>
        <v>1</v>
      </c>
      <c r="T21" s="113">
        <f t="shared" si="14"/>
        <v>1</v>
      </c>
      <c r="U21" s="113">
        <f t="shared" si="15"/>
        <v>1</v>
      </c>
      <c r="V21" s="113">
        <f t="shared" si="16"/>
        <v>0</v>
      </c>
      <c r="W21" s="113">
        <f t="shared" si="17"/>
        <v>1</v>
      </c>
      <c r="X21" s="113">
        <f t="shared" si="18"/>
        <v>1</v>
      </c>
      <c r="Y21" s="113">
        <f t="shared" si="19"/>
        <v>1</v>
      </c>
      <c r="Z21" s="184" t="str">
        <f>ANATOMIE3!N21</f>
        <v>Juin</v>
      </c>
      <c r="AA21" s="184" t="str">
        <f>'PHYSIO-REP 3'!N21</f>
        <v>Juin</v>
      </c>
      <c r="AB21" s="184" t="str">
        <f>'ZOOTECHINE 3'!N21</f>
        <v>Juin</v>
      </c>
      <c r="AC21" s="184" t="str">
        <f>'PHARMACOLOGIE 3'!N21</f>
        <v>Juin</v>
      </c>
      <c r="AD21" s="184" t="str">
        <f>'MICROBIOLOGIE 3'!N21</f>
        <v>Juin</v>
      </c>
      <c r="AE21" s="184" t="str">
        <f>'PARASITOLOGIE 2'!N21</f>
        <v>Juin</v>
      </c>
      <c r="AF21" s="184" t="str">
        <f>'PHYSIO-PATH 3'!N21</f>
        <v>Juin</v>
      </c>
      <c r="AG21" s="184" t="str">
        <f>SEMIOLOGIE!N21</f>
        <v>Juin</v>
      </c>
      <c r="AH21" s="184" t="str">
        <f>'ANA-PATH 2'!N21</f>
        <v>Juin</v>
      </c>
    </row>
    <row r="22" spans="1:34" ht="16.5">
      <c r="A22" s="113">
        <v>15</v>
      </c>
      <c r="B22" s="412" t="s">
        <v>42</v>
      </c>
      <c r="C22" s="412" t="s">
        <v>635</v>
      </c>
      <c r="D22" s="117">
        <f>ANATOMIE3!J22</f>
        <v>15.75</v>
      </c>
      <c r="E22" s="117">
        <f>'PHYSIO-REP 3'!J22</f>
        <v>16.25</v>
      </c>
      <c r="F22" s="117">
        <f>'ZOOTECHINE 3'!J22</f>
        <v>14</v>
      </c>
      <c r="G22" s="117">
        <f>'PHARMACOLOGIE 3'!J22</f>
        <v>11</v>
      </c>
      <c r="H22" s="117">
        <f>'MICROBIOLOGIE 3'!J22</f>
        <v>14.75</v>
      </c>
      <c r="I22" s="117">
        <f>'PARASITOLOGIE 2'!J22</f>
        <v>10.666666666666666</v>
      </c>
      <c r="J22" s="117">
        <f>'PHYSIO-PATH 3'!J22</f>
        <v>10.5</v>
      </c>
      <c r="K22" s="117">
        <f>SEMIOLOGIE!J22</f>
        <v>16.25</v>
      </c>
      <c r="L22" s="117">
        <f>'ANA-PATH 2'!J22</f>
        <v>10</v>
      </c>
      <c r="M22" s="117">
        <f t="shared" si="7"/>
        <v>119.16666666666667</v>
      </c>
      <c r="N22" s="117">
        <f t="shared" si="8"/>
        <v>4.7666666666666666</v>
      </c>
      <c r="O22" s="316" t="str">
        <f t="shared" si="9"/>
        <v>Ajournee</v>
      </c>
      <c r="P22" s="184" t="str">
        <f t="shared" si="10"/>
        <v>juin</v>
      </c>
      <c r="Q22" s="113">
        <f t="shared" si="11"/>
        <v>0</v>
      </c>
      <c r="R22" s="113">
        <f t="shared" si="12"/>
        <v>0</v>
      </c>
      <c r="S22" s="113">
        <f t="shared" si="13"/>
        <v>1</v>
      </c>
      <c r="T22" s="113">
        <f t="shared" si="14"/>
        <v>1</v>
      </c>
      <c r="U22" s="113">
        <f t="shared" si="15"/>
        <v>1</v>
      </c>
      <c r="V22" s="113">
        <f t="shared" si="16"/>
        <v>0</v>
      </c>
      <c r="W22" s="113">
        <f t="shared" si="17"/>
        <v>1</v>
      </c>
      <c r="X22" s="113">
        <f t="shared" si="18"/>
        <v>0</v>
      </c>
      <c r="Y22" s="113">
        <f t="shared" si="19"/>
        <v>0</v>
      </c>
      <c r="Z22" s="184" t="str">
        <f>ANATOMIE3!N22</f>
        <v>Juin</v>
      </c>
      <c r="AA22" s="184" t="str">
        <f>'PHYSIO-REP 3'!N22</f>
        <v>Juin</v>
      </c>
      <c r="AB22" s="184" t="str">
        <f>'ZOOTECHINE 3'!N22</f>
        <v>Juin</v>
      </c>
      <c r="AC22" s="184" t="str">
        <f>'PHARMACOLOGIE 3'!N22</f>
        <v>Juin</v>
      </c>
      <c r="AD22" s="184" t="str">
        <f>'MICROBIOLOGIE 3'!N22</f>
        <v>Juin</v>
      </c>
      <c r="AE22" s="184" t="str">
        <f>'PARASITOLOGIE 2'!N22</f>
        <v>Juin</v>
      </c>
      <c r="AF22" s="184" t="str">
        <f>'PHYSIO-PATH 3'!N22</f>
        <v>Juin</v>
      </c>
      <c r="AG22" s="184" t="str">
        <f>SEMIOLOGIE!N22</f>
        <v>Juin</v>
      </c>
      <c r="AH22" s="184" t="str">
        <f>'ANA-PATH 2'!N22</f>
        <v>Juin</v>
      </c>
    </row>
    <row r="23" spans="1:34" ht="16.5">
      <c r="A23" s="113">
        <v>16</v>
      </c>
      <c r="B23" s="412" t="s">
        <v>44</v>
      </c>
      <c r="C23" s="412" t="s">
        <v>27</v>
      </c>
      <c r="D23" s="117">
        <f>ANATOMIE3!J23</f>
        <v>13.75</v>
      </c>
      <c r="E23" s="117">
        <f>'PHYSIO-REP 3'!J23</f>
        <v>11.25</v>
      </c>
      <c r="F23" s="117">
        <f>'ZOOTECHINE 3'!J23</f>
        <v>10</v>
      </c>
      <c r="G23" s="117">
        <f>'PHARMACOLOGIE 3'!J23</f>
        <v>6.5</v>
      </c>
      <c r="H23" s="117">
        <f>'MICROBIOLOGIE 3'!J23</f>
        <v>8.75</v>
      </c>
      <c r="I23" s="117">
        <f>'PARASITOLOGIE 2'!J23</f>
        <v>4.666666666666667</v>
      </c>
      <c r="J23" s="117">
        <f>'PHYSIO-PATH 3'!J23</f>
        <v>4</v>
      </c>
      <c r="K23" s="117">
        <f>SEMIOLOGIE!J23</f>
        <v>7.75</v>
      </c>
      <c r="L23" s="117">
        <f>'ANA-PATH 2'!J23</f>
        <v>8.6666666666666661</v>
      </c>
      <c r="M23" s="117">
        <f t="shared" si="7"/>
        <v>75.333333333333329</v>
      </c>
      <c r="N23" s="117">
        <f t="shared" si="8"/>
        <v>3.0133333333333332</v>
      </c>
      <c r="O23" s="316" t="str">
        <f t="shared" si="9"/>
        <v>Ajournee</v>
      </c>
      <c r="P23" s="184" t="str">
        <f t="shared" si="10"/>
        <v>juin</v>
      </c>
      <c r="Q23" s="113">
        <f t="shared" si="11"/>
        <v>1</v>
      </c>
      <c r="R23" s="113">
        <f t="shared" si="12"/>
        <v>1</v>
      </c>
      <c r="S23" s="113">
        <f t="shared" si="13"/>
        <v>1</v>
      </c>
      <c r="T23" s="113">
        <f t="shared" si="14"/>
        <v>1</v>
      </c>
      <c r="U23" s="113">
        <f t="shared" si="15"/>
        <v>1</v>
      </c>
      <c r="V23" s="113">
        <f t="shared" si="16"/>
        <v>1</v>
      </c>
      <c r="W23" s="113">
        <f t="shared" si="17"/>
        <v>1</v>
      </c>
      <c r="X23" s="113">
        <f t="shared" si="18"/>
        <v>1</v>
      </c>
      <c r="Y23" s="113">
        <f t="shared" si="19"/>
        <v>1</v>
      </c>
      <c r="Z23" s="184" t="str">
        <f>ANATOMIE3!N23</f>
        <v>Juin</v>
      </c>
      <c r="AA23" s="184" t="str">
        <f>'PHYSIO-REP 3'!N23</f>
        <v>Juin</v>
      </c>
      <c r="AB23" s="184" t="str">
        <f>'ZOOTECHINE 3'!N23</f>
        <v>Juin</v>
      </c>
      <c r="AC23" s="184" t="str">
        <f>'PHARMACOLOGIE 3'!N23</f>
        <v>Juin</v>
      </c>
      <c r="AD23" s="184" t="str">
        <f>'MICROBIOLOGIE 3'!N23</f>
        <v>Juin</v>
      </c>
      <c r="AE23" s="184" t="str">
        <f>'PARASITOLOGIE 2'!N23</f>
        <v>Juin</v>
      </c>
      <c r="AF23" s="184" t="str">
        <f>'PHYSIO-PATH 3'!N23</f>
        <v>Juin</v>
      </c>
      <c r="AG23" s="184" t="str">
        <f>SEMIOLOGIE!N23</f>
        <v>Juin</v>
      </c>
      <c r="AH23" s="184" t="str">
        <f>'ANA-PATH 2'!N23</f>
        <v>Juin</v>
      </c>
    </row>
    <row r="24" spans="1:34">
      <c r="A24" s="113">
        <v>17</v>
      </c>
      <c r="B24" s="418" t="s">
        <v>45</v>
      </c>
      <c r="C24" s="418" t="s">
        <v>23</v>
      </c>
      <c r="D24" s="117">
        <f>ANATOMIE3!J24</f>
        <v>6.75</v>
      </c>
      <c r="E24" s="117">
        <f>'PHYSIO-REP 3'!J24</f>
        <v>9.75</v>
      </c>
      <c r="F24" s="117">
        <f>'ZOOTECHINE 3'!J24</f>
        <v>6.5</v>
      </c>
      <c r="G24" s="117">
        <f>'PHARMACOLOGIE 3'!J24</f>
        <v>3</v>
      </c>
      <c r="H24" s="117">
        <f>'MICROBIOLOGIE 3'!J24</f>
        <v>7.5</v>
      </c>
      <c r="I24" s="117">
        <f>'PARASITOLOGIE 2'!J24</f>
        <v>7.333333333333333</v>
      </c>
      <c r="J24" s="117">
        <f>'PHYSIO-PATH 3'!J24</f>
        <v>3</v>
      </c>
      <c r="K24" s="117">
        <f>SEMIOLOGIE!J24</f>
        <v>8.25</v>
      </c>
      <c r="L24" s="117">
        <f>'ANA-PATH 2'!J24</f>
        <v>3</v>
      </c>
      <c r="M24" s="117">
        <f t="shared" si="7"/>
        <v>55.083333333333336</v>
      </c>
      <c r="N24" s="117">
        <f t="shared" si="8"/>
        <v>2.2033333333333336</v>
      </c>
      <c r="O24" s="316" t="str">
        <f t="shared" si="9"/>
        <v>Ajournee</v>
      </c>
      <c r="P24" s="184" t="str">
        <f t="shared" si="10"/>
        <v>juin</v>
      </c>
      <c r="Q24" s="113">
        <f t="shared" si="11"/>
        <v>1</v>
      </c>
      <c r="R24" s="113">
        <f t="shared" si="12"/>
        <v>1</v>
      </c>
      <c r="S24" s="113">
        <f t="shared" si="13"/>
        <v>1</v>
      </c>
      <c r="T24" s="113">
        <f t="shared" si="14"/>
        <v>1</v>
      </c>
      <c r="U24" s="113">
        <f t="shared" si="15"/>
        <v>1</v>
      </c>
      <c r="V24" s="113">
        <f t="shared" si="16"/>
        <v>1</v>
      </c>
      <c r="W24" s="113">
        <f t="shared" si="17"/>
        <v>1</v>
      </c>
      <c r="X24" s="113">
        <f t="shared" si="18"/>
        <v>1</v>
      </c>
      <c r="Y24" s="113">
        <f t="shared" si="19"/>
        <v>1</v>
      </c>
      <c r="Z24" s="184" t="str">
        <f>ANATOMIE3!N24</f>
        <v>Juin</v>
      </c>
      <c r="AA24" s="184" t="str">
        <f>'PHYSIO-REP 3'!N24</f>
        <v>Juin</v>
      </c>
      <c r="AB24" s="184" t="str">
        <f>'ZOOTECHINE 3'!N24</f>
        <v>Juin</v>
      </c>
      <c r="AC24" s="184" t="str">
        <f>'PHARMACOLOGIE 3'!N24</f>
        <v>Juin</v>
      </c>
      <c r="AD24" s="184" t="str">
        <f>'MICROBIOLOGIE 3'!N24</f>
        <v>Juin</v>
      </c>
      <c r="AE24" s="184" t="str">
        <f>'PARASITOLOGIE 2'!N24</f>
        <v>Juin</v>
      </c>
      <c r="AF24" s="184" t="str">
        <f>'PHYSIO-PATH 3'!N24</f>
        <v>Juin</v>
      </c>
      <c r="AG24" s="184" t="str">
        <f>SEMIOLOGIE!N24</f>
        <v>Juin</v>
      </c>
      <c r="AH24" s="184" t="str">
        <f>'ANA-PATH 2'!N24</f>
        <v>Juin</v>
      </c>
    </row>
    <row r="25" spans="1:34">
      <c r="A25" s="113">
        <v>18</v>
      </c>
      <c r="B25" s="419" t="s">
        <v>46</v>
      </c>
      <c r="C25" s="419" t="s">
        <v>47</v>
      </c>
      <c r="D25" s="117">
        <f>ANATOMIE3!J25</f>
        <v>4.25</v>
      </c>
      <c r="E25" s="117">
        <f>'PHYSIO-REP 3'!J25</f>
        <v>6.5</v>
      </c>
      <c r="F25" s="117">
        <f>'ZOOTECHINE 3'!J25</f>
        <v>5</v>
      </c>
      <c r="G25" s="117">
        <f>'PHARMACOLOGIE 3'!J25</f>
        <v>2.5</v>
      </c>
      <c r="H25" s="117">
        <f>'MICROBIOLOGIE 3'!J25</f>
        <v>3.5</v>
      </c>
      <c r="I25" s="117">
        <f>'PARASITOLOGIE 2'!J25</f>
        <v>5.333333333333333</v>
      </c>
      <c r="J25" s="117">
        <f>'PHYSIO-PATH 3'!J25</f>
        <v>2.5</v>
      </c>
      <c r="K25" s="117">
        <f>SEMIOLOGIE!J25</f>
        <v>8.5</v>
      </c>
      <c r="L25" s="117">
        <f>'ANA-PATH 2'!J25</f>
        <v>0.33333333333333331</v>
      </c>
      <c r="M25" s="117">
        <f t="shared" si="7"/>
        <v>38.416666666666664</v>
      </c>
      <c r="N25" s="117">
        <f t="shared" si="8"/>
        <v>1.5366666666666666</v>
      </c>
      <c r="O25" s="316" t="str">
        <f t="shared" si="9"/>
        <v>Ajournee</v>
      </c>
      <c r="P25" s="184" t="str">
        <f t="shared" si="10"/>
        <v>juin</v>
      </c>
      <c r="Q25" s="113">
        <f t="shared" si="11"/>
        <v>1</v>
      </c>
      <c r="R25" s="113">
        <f t="shared" si="12"/>
        <v>1</v>
      </c>
      <c r="S25" s="113">
        <f t="shared" si="13"/>
        <v>1</v>
      </c>
      <c r="T25" s="113">
        <f t="shared" si="14"/>
        <v>1</v>
      </c>
      <c r="U25" s="113">
        <f t="shared" si="15"/>
        <v>1</v>
      </c>
      <c r="V25" s="113">
        <f t="shared" si="16"/>
        <v>1</v>
      </c>
      <c r="W25" s="113">
        <f t="shared" si="17"/>
        <v>1</v>
      </c>
      <c r="X25" s="113">
        <f t="shared" si="18"/>
        <v>1</v>
      </c>
      <c r="Y25" s="113">
        <f t="shared" si="19"/>
        <v>1</v>
      </c>
      <c r="Z25" s="184" t="str">
        <f>ANATOMIE3!N25</f>
        <v>Juin</v>
      </c>
      <c r="AA25" s="184" t="str">
        <f>'PHYSIO-REP 3'!N25</f>
        <v>Juin</v>
      </c>
      <c r="AB25" s="184" t="str">
        <f>'ZOOTECHINE 3'!N25</f>
        <v>Juin</v>
      </c>
      <c r="AC25" s="184" t="str">
        <f>'PHARMACOLOGIE 3'!N25</f>
        <v>Juin</v>
      </c>
      <c r="AD25" s="184" t="str">
        <f>'MICROBIOLOGIE 3'!N25</f>
        <v>Juin</v>
      </c>
      <c r="AE25" s="184" t="str">
        <f>'PARASITOLOGIE 2'!N25</f>
        <v>Juin</v>
      </c>
      <c r="AF25" s="184" t="str">
        <f>'PHYSIO-PATH 3'!N25</f>
        <v>Juin</v>
      </c>
      <c r="AG25" s="184" t="str">
        <f>SEMIOLOGIE!N25</f>
        <v>Juin</v>
      </c>
      <c r="AH25" s="184" t="str">
        <f>'ANA-PATH 2'!N25</f>
        <v>Juin</v>
      </c>
    </row>
    <row r="26" spans="1:34">
      <c r="A26" s="113">
        <v>19</v>
      </c>
      <c r="B26" s="413" t="s">
        <v>48</v>
      </c>
      <c r="C26" s="413" t="s">
        <v>49</v>
      </c>
      <c r="D26" s="117">
        <f>ANATOMIE3!J26</f>
        <v>6.75</v>
      </c>
      <c r="E26" s="117">
        <f>'PHYSIO-REP 3'!J26</f>
        <v>9.25</v>
      </c>
      <c r="F26" s="117">
        <f>'ZOOTECHINE 3'!J26</f>
        <v>8.25</v>
      </c>
      <c r="G26" s="117">
        <f>'PHARMACOLOGIE 3'!J26</f>
        <v>6.5</v>
      </c>
      <c r="H26" s="117">
        <f>'MICROBIOLOGIE 3'!J26</f>
        <v>7.25</v>
      </c>
      <c r="I26" s="117">
        <f>'PARASITOLOGIE 2'!J26</f>
        <v>8</v>
      </c>
      <c r="J26" s="117">
        <f>'PHYSIO-PATH 3'!J26</f>
        <v>6</v>
      </c>
      <c r="K26" s="117">
        <f>SEMIOLOGIE!J26</f>
        <v>6.75</v>
      </c>
      <c r="L26" s="117">
        <f>'ANA-PATH 2'!J26</f>
        <v>6.333333333333333</v>
      </c>
      <c r="M26" s="117">
        <f t="shared" si="7"/>
        <v>65.083333333333329</v>
      </c>
      <c r="N26" s="117">
        <f t="shared" si="8"/>
        <v>2.6033333333333331</v>
      </c>
      <c r="O26" s="316" t="str">
        <f t="shared" si="9"/>
        <v>Ajournee</v>
      </c>
      <c r="P26" s="184" t="str">
        <f t="shared" si="10"/>
        <v>juin</v>
      </c>
      <c r="Q26" s="113">
        <f t="shared" si="11"/>
        <v>1</v>
      </c>
      <c r="R26" s="113">
        <f t="shared" si="12"/>
        <v>1</v>
      </c>
      <c r="S26" s="113">
        <f t="shared" si="13"/>
        <v>1</v>
      </c>
      <c r="T26" s="113">
        <f t="shared" si="14"/>
        <v>1</v>
      </c>
      <c r="U26" s="113">
        <f t="shared" si="15"/>
        <v>1</v>
      </c>
      <c r="V26" s="113">
        <f t="shared" si="16"/>
        <v>1</v>
      </c>
      <c r="W26" s="113">
        <f t="shared" si="17"/>
        <v>1</v>
      </c>
      <c r="X26" s="113">
        <f t="shared" si="18"/>
        <v>1</v>
      </c>
      <c r="Y26" s="113">
        <f t="shared" si="19"/>
        <v>1</v>
      </c>
      <c r="Z26" s="184" t="str">
        <f>ANATOMIE3!N26</f>
        <v>Juin</v>
      </c>
      <c r="AA26" s="184" t="str">
        <f>'PHYSIO-REP 3'!N26</f>
        <v>Juin</v>
      </c>
      <c r="AB26" s="184" t="str">
        <f>'ZOOTECHINE 3'!N26</f>
        <v>Juin</v>
      </c>
      <c r="AC26" s="184" t="str">
        <f>'PHARMACOLOGIE 3'!N26</f>
        <v>Juin</v>
      </c>
      <c r="AD26" s="184" t="str">
        <f>'MICROBIOLOGIE 3'!N26</f>
        <v>Juin</v>
      </c>
      <c r="AE26" s="184" t="str">
        <f>'PARASITOLOGIE 2'!N26</f>
        <v>Juin</v>
      </c>
      <c r="AF26" s="184" t="str">
        <f>'PHYSIO-PATH 3'!N26</f>
        <v>Juin</v>
      </c>
      <c r="AG26" s="184" t="str">
        <f>SEMIOLOGIE!N26</f>
        <v>Juin</v>
      </c>
      <c r="AH26" s="184" t="str">
        <f>'ANA-PATH 2'!N26</f>
        <v>Juin</v>
      </c>
    </row>
    <row r="27" spans="1:34">
      <c r="A27" s="113">
        <v>20</v>
      </c>
      <c r="B27" s="418" t="s">
        <v>50</v>
      </c>
      <c r="C27" s="418" t="s">
        <v>816</v>
      </c>
      <c r="D27" s="117">
        <f>ANATOMIE3!J27</f>
        <v>8</v>
      </c>
      <c r="E27" s="117">
        <f>'PHYSIO-REP 3'!J27</f>
        <v>7.75</v>
      </c>
      <c r="F27" s="117">
        <f>'ZOOTECHINE 3'!J27</f>
        <v>9</v>
      </c>
      <c r="G27" s="117">
        <f>'PHARMACOLOGIE 3'!J27</f>
        <v>8.5</v>
      </c>
      <c r="H27" s="117">
        <f>'MICROBIOLOGIE 3'!J27</f>
        <v>7.75</v>
      </c>
      <c r="I27" s="117">
        <f>'PARASITOLOGIE 2'!J27</f>
        <v>8</v>
      </c>
      <c r="J27" s="117">
        <f>'PHYSIO-PATH 3'!J27</f>
        <v>2.5</v>
      </c>
      <c r="K27" s="117">
        <f>SEMIOLOGIE!J27</f>
        <v>10</v>
      </c>
      <c r="L27" s="117">
        <f>'ANA-PATH 2'!J27</f>
        <v>4</v>
      </c>
      <c r="M27" s="117">
        <f t="shared" si="7"/>
        <v>65.5</v>
      </c>
      <c r="N27" s="117">
        <f t="shared" si="8"/>
        <v>2.62</v>
      </c>
      <c r="O27" s="316" t="str">
        <f t="shared" si="9"/>
        <v>Ajournee</v>
      </c>
      <c r="P27" s="184" t="str">
        <f t="shared" si="10"/>
        <v>juin</v>
      </c>
      <c r="Q27" s="113">
        <f t="shared" si="11"/>
        <v>1</v>
      </c>
      <c r="R27" s="113">
        <f t="shared" si="12"/>
        <v>1</v>
      </c>
      <c r="S27" s="113">
        <f t="shared" si="13"/>
        <v>1</v>
      </c>
      <c r="T27" s="113">
        <f t="shared" si="14"/>
        <v>1</v>
      </c>
      <c r="U27" s="113">
        <f t="shared" si="15"/>
        <v>1</v>
      </c>
      <c r="V27" s="113">
        <f t="shared" si="16"/>
        <v>1</v>
      </c>
      <c r="W27" s="113">
        <f t="shared" si="17"/>
        <v>1</v>
      </c>
      <c r="X27" s="113">
        <f t="shared" si="18"/>
        <v>1</v>
      </c>
      <c r="Y27" s="113">
        <f t="shared" si="19"/>
        <v>1</v>
      </c>
      <c r="Z27" s="184" t="str">
        <f>ANATOMIE3!N27</f>
        <v>Juin</v>
      </c>
      <c r="AA27" s="184" t="str">
        <f>'PHYSIO-REP 3'!N27</f>
        <v>Juin</v>
      </c>
      <c r="AB27" s="184" t="str">
        <f>'ZOOTECHINE 3'!N27</f>
        <v>Juin</v>
      </c>
      <c r="AC27" s="184" t="str">
        <f>'PHARMACOLOGIE 3'!N27</f>
        <v>Juin</v>
      </c>
      <c r="AD27" s="184" t="str">
        <f>'MICROBIOLOGIE 3'!N27</f>
        <v>Juin</v>
      </c>
      <c r="AE27" s="184" t="str">
        <f>'PARASITOLOGIE 2'!N27</f>
        <v>Juin</v>
      </c>
      <c r="AF27" s="184" t="str">
        <f>'PHYSIO-PATH 3'!N27</f>
        <v>Juin</v>
      </c>
      <c r="AG27" s="184" t="str">
        <f>SEMIOLOGIE!N27</f>
        <v>Juin</v>
      </c>
      <c r="AH27" s="184" t="str">
        <f>'ANA-PATH 2'!N27</f>
        <v>Juin</v>
      </c>
    </row>
    <row r="28" spans="1:34">
      <c r="A28" s="113">
        <v>21</v>
      </c>
      <c r="B28" s="418" t="s">
        <v>817</v>
      </c>
      <c r="C28" s="418" t="s">
        <v>818</v>
      </c>
      <c r="D28" s="117">
        <f>ANATOMIE3!J28</f>
        <v>30</v>
      </c>
      <c r="E28" s="117">
        <f>'PHYSIO-REP 3'!J28</f>
        <v>13.5</v>
      </c>
      <c r="F28" s="117">
        <f>'ZOOTECHINE 3'!J28</f>
        <v>30</v>
      </c>
      <c r="G28" s="117">
        <f>'PHARMACOLOGIE 3'!J28</f>
        <v>4</v>
      </c>
      <c r="H28" s="117">
        <f>'MICROBIOLOGIE 3'!J28</f>
        <v>6.5</v>
      </c>
      <c r="I28" s="117">
        <f>'PARASITOLOGIE 2'!J28</f>
        <v>20</v>
      </c>
      <c r="J28" s="117">
        <f>'PHYSIO-PATH 3'!J28</f>
        <v>2.5</v>
      </c>
      <c r="K28" s="117">
        <f>SEMIOLOGIE!J28</f>
        <v>36</v>
      </c>
      <c r="L28" s="117">
        <f>'ANA-PATH 2'!J28</f>
        <v>2.6666666666666665</v>
      </c>
      <c r="M28" s="117">
        <f t="shared" si="7"/>
        <v>145.16666666666666</v>
      </c>
      <c r="N28" s="117">
        <f t="shared" si="8"/>
        <v>5.8066666666666666</v>
      </c>
      <c r="O28" s="316" t="str">
        <f t="shared" si="9"/>
        <v>Ajournee</v>
      </c>
      <c r="P28" s="184" t="str">
        <f t="shared" si="10"/>
        <v>juin</v>
      </c>
      <c r="Q28" s="113">
        <f t="shared" si="11"/>
        <v>0</v>
      </c>
      <c r="R28" s="113">
        <f t="shared" si="12"/>
        <v>1</v>
      </c>
      <c r="S28" s="113">
        <f t="shared" si="13"/>
        <v>0</v>
      </c>
      <c r="T28" s="113">
        <f t="shared" si="14"/>
        <v>1</v>
      </c>
      <c r="U28" s="113">
        <f t="shared" si="15"/>
        <v>1</v>
      </c>
      <c r="V28" s="113">
        <f t="shared" si="16"/>
        <v>0</v>
      </c>
      <c r="W28" s="113">
        <f t="shared" si="17"/>
        <v>1</v>
      </c>
      <c r="X28" s="113">
        <f t="shared" si="18"/>
        <v>0</v>
      </c>
      <c r="Y28" s="113">
        <f t="shared" si="19"/>
        <v>1</v>
      </c>
      <c r="Z28" s="184" t="str">
        <f>ANATOMIE3!N28</f>
        <v>Juin</v>
      </c>
      <c r="AA28" s="184" t="str">
        <f>'PHYSIO-REP 3'!N28</f>
        <v>Juin</v>
      </c>
      <c r="AB28" s="184" t="str">
        <f>'ZOOTECHINE 3'!N28</f>
        <v>Juin</v>
      </c>
      <c r="AC28" s="184" t="str">
        <f>'PHARMACOLOGIE 3'!N28</f>
        <v>Juin</v>
      </c>
      <c r="AD28" s="184" t="str">
        <f>'MICROBIOLOGIE 3'!N28</f>
        <v>Juin</v>
      </c>
      <c r="AE28" s="184" t="str">
        <f>'PARASITOLOGIE 2'!N28</f>
        <v>Juin</v>
      </c>
      <c r="AF28" s="184" t="str">
        <f>'PHYSIO-PATH 3'!N28</f>
        <v>Juin</v>
      </c>
      <c r="AG28" s="184" t="str">
        <f>SEMIOLOGIE!N28</f>
        <v>Juin</v>
      </c>
      <c r="AH28" s="184" t="str">
        <f>'ANA-PATH 2'!N28</f>
        <v>Juin</v>
      </c>
    </row>
    <row r="29" spans="1:34">
      <c r="A29" s="113">
        <v>22</v>
      </c>
      <c r="B29" s="413" t="s">
        <v>25</v>
      </c>
      <c r="C29" s="413" t="s">
        <v>51</v>
      </c>
      <c r="D29" s="117">
        <f>ANATOMIE3!J29</f>
        <v>15.5</v>
      </c>
      <c r="E29" s="117">
        <f>'PHYSIO-REP 3'!J29</f>
        <v>8</v>
      </c>
      <c r="F29" s="117">
        <f>'ZOOTECHINE 3'!J29</f>
        <v>9</v>
      </c>
      <c r="G29" s="117">
        <f>'PHARMACOLOGIE 3'!J29</f>
        <v>6.5</v>
      </c>
      <c r="H29" s="117">
        <f>'MICROBIOLOGIE 3'!J29</f>
        <v>10</v>
      </c>
      <c r="I29" s="117">
        <f>'PARASITOLOGIE 2'!J29</f>
        <v>7.333333333333333</v>
      </c>
      <c r="J29" s="117">
        <f>'PHYSIO-PATH 3'!J29</f>
        <v>3.5</v>
      </c>
      <c r="K29" s="117">
        <f>SEMIOLOGIE!J29</f>
        <v>7.75</v>
      </c>
      <c r="L29" s="117">
        <f>'ANA-PATH 2'!J29</f>
        <v>5.333333333333333</v>
      </c>
      <c r="M29" s="117">
        <f t="shared" si="7"/>
        <v>72.916666666666671</v>
      </c>
      <c r="N29" s="117">
        <f t="shared" si="8"/>
        <v>2.916666666666667</v>
      </c>
      <c r="O29" s="316" t="str">
        <f t="shared" si="9"/>
        <v>Ajournee</v>
      </c>
      <c r="P29" s="184" t="str">
        <f t="shared" si="10"/>
        <v>juin</v>
      </c>
      <c r="Q29" s="113">
        <f t="shared" si="11"/>
        <v>0</v>
      </c>
      <c r="R29" s="113">
        <f t="shared" si="12"/>
        <v>1</v>
      </c>
      <c r="S29" s="113">
        <f t="shared" si="13"/>
        <v>1</v>
      </c>
      <c r="T29" s="113">
        <f t="shared" si="14"/>
        <v>1</v>
      </c>
      <c r="U29" s="113">
        <f t="shared" si="15"/>
        <v>1</v>
      </c>
      <c r="V29" s="113">
        <f t="shared" si="16"/>
        <v>1</v>
      </c>
      <c r="W29" s="113">
        <f t="shared" si="17"/>
        <v>1</v>
      </c>
      <c r="X29" s="113">
        <f t="shared" si="18"/>
        <v>1</v>
      </c>
      <c r="Y29" s="113">
        <f t="shared" si="19"/>
        <v>1</v>
      </c>
      <c r="Z29" s="184" t="str">
        <f>ANATOMIE3!N29</f>
        <v>Juin</v>
      </c>
      <c r="AA29" s="184" t="str">
        <f>'PHYSIO-REP 3'!N29</f>
        <v>Juin</v>
      </c>
      <c r="AB29" s="184" t="str">
        <f>'ZOOTECHINE 3'!N29</f>
        <v>Juin</v>
      </c>
      <c r="AC29" s="184" t="str">
        <f>'PHARMACOLOGIE 3'!N29</f>
        <v>Juin</v>
      </c>
      <c r="AD29" s="184" t="str">
        <f>'MICROBIOLOGIE 3'!N29</f>
        <v>Juin</v>
      </c>
      <c r="AE29" s="184" t="str">
        <f>'PARASITOLOGIE 2'!N29</f>
        <v>Juin</v>
      </c>
      <c r="AF29" s="184" t="str">
        <f>'PHYSIO-PATH 3'!N29</f>
        <v>Juin</v>
      </c>
      <c r="AG29" s="184" t="str">
        <f>SEMIOLOGIE!N29</f>
        <v>Juin</v>
      </c>
      <c r="AH29" s="184" t="str">
        <f>'ANA-PATH 2'!N29</f>
        <v>Juin</v>
      </c>
    </row>
    <row r="30" spans="1:34">
      <c r="A30" s="113">
        <v>23</v>
      </c>
      <c r="B30" s="413" t="s">
        <v>52</v>
      </c>
      <c r="C30" s="413" t="s">
        <v>53</v>
      </c>
      <c r="D30" s="117">
        <f>ANATOMIE3!J30</f>
        <v>14.5</v>
      </c>
      <c r="E30" s="117">
        <f>'PHYSIO-REP 3'!J30</f>
        <v>15.5</v>
      </c>
      <c r="F30" s="117">
        <f>'ZOOTECHINE 3'!J30</f>
        <v>10</v>
      </c>
      <c r="G30" s="117">
        <f>'PHARMACOLOGIE 3'!J30</f>
        <v>13.5</v>
      </c>
      <c r="H30" s="117">
        <f>'MICROBIOLOGIE 3'!J30</f>
        <v>9.25</v>
      </c>
      <c r="I30" s="117">
        <f>'PARASITOLOGIE 2'!J30</f>
        <v>6.666666666666667</v>
      </c>
      <c r="J30" s="117">
        <f>'PHYSIO-PATH 3'!J30</f>
        <v>7</v>
      </c>
      <c r="K30" s="117">
        <f>SEMIOLOGIE!J30</f>
        <v>12.25</v>
      </c>
      <c r="L30" s="117">
        <f>'ANA-PATH 2'!J30</f>
        <v>9</v>
      </c>
      <c r="M30" s="117">
        <f t="shared" si="7"/>
        <v>97.666666666666671</v>
      </c>
      <c r="N30" s="117">
        <f t="shared" si="8"/>
        <v>3.9066666666666667</v>
      </c>
      <c r="O30" s="316" t="str">
        <f t="shared" si="9"/>
        <v>Ajournee</v>
      </c>
      <c r="P30" s="184" t="str">
        <f t="shared" si="10"/>
        <v>juin</v>
      </c>
      <c r="Q30" s="113">
        <f t="shared" si="11"/>
        <v>1</v>
      </c>
      <c r="R30" s="113">
        <f t="shared" si="12"/>
        <v>0</v>
      </c>
      <c r="S30" s="113">
        <f t="shared" si="13"/>
        <v>1</v>
      </c>
      <c r="T30" s="113">
        <f t="shared" si="14"/>
        <v>1</v>
      </c>
      <c r="U30" s="113">
        <f t="shared" si="15"/>
        <v>1</v>
      </c>
      <c r="V30" s="113">
        <f t="shared" si="16"/>
        <v>1</v>
      </c>
      <c r="W30" s="113">
        <f t="shared" si="17"/>
        <v>1</v>
      </c>
      <c r="X30" s="113">
        <f t="shared" si="18"/>
        <v>1</v>
      </c>
      <c r="Y30" s="113">
        <f t="shared" si="19"/>
        <v>1</v>
      </c>
      <c r="Z30" s="184" t="str">
        <f>ANATOMIE3!N30</f>
        <v>Juin</v>
      </c>
      <c r="AA30" s="184" t="str">
        <f>'PHYSIO-REP 3'!N30</f>
        <v>Juin</v>
      </c>
      <c r="AB30" s="184" t="str">
        <f>'ZOOTECHINE 3'!N30</f>
        <v>Juin</v>
      </c>
      <c r="AC30" s="184" t="str">
        <f>'PHARMACOLOGIE 3'!N30</f>
        <v>Juin</v>
      </c>
      <c r="AD30" s="184" t="str">
        <f>'MICROBIOLOGIE 3'!N30</f>
        <v>Juin</v>
      </c>
      <c r="AE30" s="184" t="str">
        <f>'PARASITOLOGIE 2'!N30</f>
        <v>Juin</v>
      </c>
      <c r="AF30" s="184" t="str">
        <f>'PHYSIO-PATH 3'!N30</f>
        <v>Juin</v>
      </c>
      <c r="AG30" s="184" t="str">
        <f>SEMIOLOGIE!N30</f>
        <v>Juin</v>
      </c>
      <c r="AH30" s="184" t="str">
        <f>'ANA-PATH 2'!N30</f>
        <v>Juin</v>
      </c>
    </row>
    <row r="31" spans="1:34">
      <c r="A31" s="113">
        <v>24</v>
      </c>
      <c r="B31" s="413" t="s">
        <v>54</v>
      </c>
      <c r="C31" s="413" t="s">
        <v>55</v>
      </c>
      <c r="D31" s="117">
        <f>ANATOMIE3!J31</f>
        <v>12.25</v>
      </c>
      <c r="E31" s="117">
        <f>'PHYSIO-REP 3'!J31</f>
        <v>9.75</v>
      </c>
      <c r="F31" s="117">
        <f>'ZOOTECHINE 3'!J31</f>
        <v>6.5</v>
      </c>
      <c r="G31" s="117">
        <f>'PHARMACOLOGIE 3'!J31</f>
        <v>6.25</v>
      </c>
      <c r="H31" s="117">
        <f>'MICROBIOLOGIE 3'!J31</f>
        <v>10</v>
      </c>
      <c r="I31" s="117">
        <f>'PARASITOLOGIE 2'!J31</f>
        <v>8.6666666666666661</v>
      </c>
      <c r="J31" s="117">
        <f>'PHYSIO-PATH 3'!J31</f>
        <v>6</v>
      </c>
      <c r="K31" s="117">
        <f>SEMIOLOGIE!J31</f>
        <v>9.75</v>
      </c>
      <c r="L31" s="117">
        <f>'ANA-PATH 2'!J31</f>
        <v>5.333333333333333</v>
      </c>
      <c r="M31" s="117">
        <f t="shared" si="7"/>
        <v>74.499999999999986</v>
      </c>
      <c r="N31" s="117">
        <f t="shared" si="8"/>
        <v>2.9799999999999995</v>
      </c>
      <c r="O31" s="316" t="str">
        <f t="shared" si="9"/>
        <v>Ajournee</v>
      </c>
      <c r="P31" s="184" t="str">
        <f t="shared" si="10"/>
        <v>juin</v>
      </c>
      <c r="Q31" s="113">
        <f t="shared" si="11"/>
        <v>1</v>
      </c>
      <c r="R31" s="113">
        <f t="shared" si="12"/>
        <v>1</v>
      </c>
      <c r="S31" s="113">
        <f t="shared" si="13"/>
        <v>1</v>
      </c>
      <c r="T31" s="113">
        <f t="shared" si="14"/>
        <v>1</v>
      </c>
      <c r="U31" s="113">
        <f t="shared" si="15"/>
        <v>1</v>
      </c>
      <c r="V31" s="113">
        <f t="shared" si="16"/>
        <v>1</v>
      </c>
      <c r="W31" s="113">
        <f t="shared" si="17"/>
        <v>1</v>
      </c>
      <c r="X31" s="113">
        <f t="shared" si="18"/>
        <v>1</v>
      </c>
      <c r="Y31" s="113">
        <f t="shared" si="19"/>
        <v>1</v>
      </c>
      <c r="Z31" s="184" t="str">
        <f>ANATOMIE3!N31</f>
        <v>Juin</v>
      </c>
      <c r="AA31" s="184" t="str">
        <f>'PHYSIO-REP 3'!N31</f>
        <v>Juin</v>
      </c>
      <c r="AB31" s="184" t="str">
        <f>'ZOOTECHINE 3'!N31</f>
        <v>Juin</v>
      </c>
      <c r="AC31" s="184" t="str">
        <f>'PHARMACOLOGIE 3'!N31</f>
        <v>Juin</v>
      </c>
      <c r="AD31" s="184" t="str">
        <f>'MICROBIOLOGIE 3'!N31</f>
        <v>Juin</v>
      </c>
      <c r="AE31" s="184" t="str">
        <f>'PARASITOLOGIE 2'!N31</f>
        <v>Juin</v>
      </c>
      <c r="AF31" s="184" t="str">
        <f>'PHYSIO-PATH 3'!N31</f>
        <v>Juin</v>
      </c>
      <c r="AG31" s="184" t="str">
        <f>SEMIOLOGIE!N31</f>
        <v>Juin</v>
      </c>
      <c r="AH31" s="184" t="str">
        <f>'ANA-PATH 2'!N31</f>
        <v>Juin</v>
      </c>
    </row>
    <row r="32" spans="1:34">
      <c r="A32" s="113">
        <v>25</v>
      </c>
      <c r="B32" s="413" t="s">
        <v>56</v>
      </c>
      <c r="C32" s="413" t="s">
        <v>57</v>
      </c>
      <c r="D32" s="117">
        <f>ANATOMIE3!J32</f>
        <v>9</v>
      </c>
      <c r="E32" s="117">
        <f>'PHYSIO-REP 3'!J32</f>
        <v>6.75</v>
      </c>
      <c r="F32" s="117">
        <f>'ZOOTECHINE 3'!J32</f>
        <v>7.5</v>
      </c>
      <c r="G32" s="117">
        <f>'PHARMACOLOGIE 3'!J32</f>
        <v>6.25</v>
      </c>
      <c r="H32" s="117">
        <f>'MICROBIOLOGIE 3'!J32</f>
        <v>8.75</v>
      </c>
      <c r="I32" s="117">
        <f>'PARASITOLOGIE 2'!J32</f>
        <v>6.666666666666667</v>
      </c>
      <c r="J32" s="117">
        <f>'PHYSIO-PATH 3'!J32</f>
        <v>1.5</v>
      </c>
      <c r="K32" s="117">
        <f>SEMIOLOGIE!J32</f>
        <v>13</v>
      </c>
      <c r="L32" s="117">
        <f>'ANA-PATH 2'!J32</f>
        <v>7</v>
      </c>
      <c r="M32" s="117">
        <f t="shared" si="7"/>
        <v>66.416666666666657</v>
      </c>
      <c r="N32" s="117">
        <f t="shared" si="8"/>
        <v>2.6566666666666663</v>
      </c>
      <c r="O32" s="316" t="str">
        <f t="shared" si="9"/>
        <v>Ajournee</v>
      </c>
      <c r="P32" s="184" t="str">
        <f t="shared" si="10"/>
        <v>juin</v>
      </c>
      <c r="Q32" s="113">
        <f t="shared" si="11"/>
        <v>1</v>
      </c>
      <c r="R32" s="113">
        <f t="shared" si="12"/>
        <v>1</v>
      </c>
      <c r="S32" s="113">
        <f t="shared" si="13"/>
        <v>1</v>
      </c>
      <c r="T32" s="113">
        <f t="shared" si="14"/>
        <v>1</v>
      </c>
      <c r="U32" s="113">
        <f t="shared" si="15"/>
        <v>1</v>
      </c>
      <c r="V32" s="113">
        <f t="shared" si="16"/>
        <v>1</v>
      </c>
      <c r="W32" s="113">
        <f t="shared" si="17"/>
        <v>1</v>
      </c>
      <c r="X32" s="113">
        <f t="shared" si="18"/>
        <v>1</v>
      </c>
      <c r="Y32" s="113">
        <f t="shared" si="19"/>
        <v>1</v>
      </c>
      <c r="Z32" s="184" t="str">
        <f>ANATOMIE3!N32</f>
        <v>Juin</v>
      </c>
      <c r="AA32" s="184" t="str">
        <f>'PHYSIO-REP 3'!N32</f>
        <v>Juin</v>
      </c>
      <c r="AB32" s="184" t="str">
        <f>'ZOOTECHINE 3'!N32</f>
        <v>Juin</v>
      </c>
      <c r="AC32" s="184" t="str">
        <f>'PHARMACOLOGIE 3'!N32</f>
        <v>Juin</v>
      </c>
      <c r="AD32" s="184" t="str">
        <f>'MICROBIOLOGIE 3'!N32</f>
        <v>Juin</v>
      </c>
      <c r="AE32" s="184" t="str">
        <f>'PARASITOLOGIE 2'!N32</f>
        <v>Juin</v>
      </c>
      <c r="AF32" s="184" t="str">
        <f>'PHYSIO-PATH 3'!N32</f>
        <v>Juin</v>
      </c>
      <c r="AG32" s="184" t="str">
        <f>SEMIOLOGIE!N32</f>
        <v>Juin</v>
      </c>
      <c r="AH32" s="184" t="str">
        <f>'ANA-PATH 2'!N32</f>
        <v>Juin</v>
      </c>
    </row>
    <row r="33" spans="1:34">
      <c r="A33" s="113">
        <v>26</v>
      </c>
      <c r="B33" s="413" t="s">
        <v>58</v>
      </c>
      <c r="C33" s="413" t="s">
        <v>59</v>
      </c>
      <c r="D33" s="117">
        <f>ANATOMIE3!J33</f>
        <v>7.75</v>
      </c>
      <c r="E33" s="117">
        <f>'PHYSIO-REP 3'!J33</f>
        <v>9.5</v>
      </c>
      <c r="F33" s="117">
        <f>'ZOOTECHINE 3'!J33</f>
        <v>6.5</v>
      </c>
      <c r="G33" s="117">
        <f>'PHARMACOLOGIE 3'!J33</f>
        <v>9</v>
      </c>
      <c r="H33" s="117">
        <f>'MICROBIOLOGIE 3'!J33</f>
        <v>9.5</v>
      </c>
      <c r="I33" s="117">
        <f>'PARASITOLOGIE 2'!J33</f>
        <v>4</v>
      </c>
      <c r="J33" s="117">
        <f>'PHYSIO-PATH 3'!J33</f>
        <v>3.5</v>
      </c>
      <c r="K33" s="117">
        <f>SEMIOLOGIE!J33</f>
        <v>9</v>
      </c>
      <c r="L33" s="117">
        <f>'ANA-PATH 2'!J33</f>
        <v>4.333333333333333</v>
      </c>
      <c r="M33" s="117">
        <f t="shared" si="7"/>
        <v>63.083333333333336</v>
      </c>
      <c r="N33" s="117">
        <f t="shared" si="8"/>
        <v>2.5233333333333334</v>
      </c>
      <c r="O33" s="316" t="str">
        <f t="shared" si="9"/>
        <v>Ajournee</v>
      </c>
      <c r="P33" s="184" t="str">
        <f t="shared" si="10"/>
        <v>juin</v>
      </c>
      <c r="Q33" s="113">
        <f t="shared" si="11"/>
        <v>1</v>
      </c>
      <c r="R33" s="113">
        <f t="shared" si="12"/>
        <v>1</v>
      </c>
      <c r="S33" s="113">
        <f t="shared" si="13"/>
        <v>1</v>
      </c>
      <c r="T33" s="113">
        <f t="shared" si="14"/>
        <v>1</v>
      </c>
      <c r="U33" s="113">
        <f t="shared" si="15"/>
        <v>1</v>
      </c>
      <c r="V33" s="113">
        <f t="shared" si="16"/>
        <v>1</v>
      </c>
      <c r="W33" s="113">
        <f t="shared" si="17"/>
        <v>1</v>
      </c>
      <c r="X33" s="113">
        <f t="shared" si="18"/>
        <v>1</v>
      </c>
      <c r="Y33" s="113">
        <f t="shared" si="19"/>
        <v>1</v>
      </c>
      <c r="Z33" s="184" t="str">
        <f>ANATOMIE3!N33</f>
        <v>Juin</v>
      </c>
      <c r="AA33" s="184" t="str">
        <f>'PHYSIO-REP 3'!N33</f>
        <v>Juin</v>
      </c>
      <c r="AB33" s="184" t="str">
        <f>'ZOOTECHINE 3'!N33</f>
        <v>Juin</v>
      </c>
      <c r="AC33" s="184" t="str">
        <f>'PHARMACOLOGIE 3'!N33</f>
        <v>Juin</v>
      </c>
      <c r="AD33" s="184" t="str">
        <f>'MICROBIOLOGIE 3'!N33</f>
        <v>Juin</v>
      </c>
      <c r="AE33" s="184" t="str">
        <f>'PARASITOLOGIE 2'!N33</f>
        <v>Juin</v>
      </c>
      <c r="AF33" s="184" t="str">
        <f>'PHYSIO-PATH 3'!N33</f>
        <v>Juin</v>
      </c>
      <c r="AG33" s="184" t="str">
        <f>SEMIOLOGIE!N33</f>
        <v>Juin</v>
      </c>
      <c r="AH33" s="184" t="str">
        <f>'ANA-PATH 2'!N33</f>
        <v>Juin</v>
      </c>
    </row>
    <row r="34" spans="1:34">
      <c r="A34" s="113">
        <v>27</v>
      </c>
      <c r="B34" s="413" t="s">
        <v>60</v>
      </c>
      <c r="C34" s="413" t="s">
        <v>61</v>
      </c>
      <c r="D34" s="117">
        <f>ANATOMIE3!J34</f>
        <v>16</v>
      </c>
      <c r="E34" s="117">
        <f>'PHYSIO-REP 3'!J34</f>
        <v>10.5</v>
      </c>
      <c r="F34" s="117">
        <f>'ZOOTECHINE 3'!J34</f>
        <v>10</v>
      </c>
      <c r="G34" s="117">
        <f>'PHARMACOLOGIE 3'!J34</f>
        <v>12</v>
      </c>
      <c r="H34" s="117">
        <f>'MICROBIOLOGIE 3'!J34</f>
        <v>9</v>
      </c>
      <c r="I34" s="117">
        <f>'PARASITOLOGIE 2'!J34</f>
        <v>7.333333333333333</v>
      </c>
      <c r="J34" s="117">
        <f>'PHYSIO-PATH 3'!J34</f>
        <v>12</v>
      </c>
      <c r="K34" s="117">
        <f>SEMIOLOGIE!J34</f>
        <v>16.25</v>
      </c>
      <c r="L34" s="117">
        <f>'ANA-PATH 2'!J34</f>
        <v>7</v>
      </c>
      <c r="M34" s="117">
        <f t="shared" si="7"/>
        <v>100.08333333333333</v>
      </c>
      <c r="N34" s="117">
        <f t="shared" si="8"/>
        <v>4.003333333333333</v>
      </c>
      <c r="O34" s="316" t="str">
        <f t="shared" si="9"/>
        <v>Ajournee</v>
      </c>
      <c r="P34" s="184" t="str">
        <f t="shared" si="10"/>
        <v>juin</v>
      </c>
      <c r="Q34" s="113">
        <f t="shared" si="11"/>
        <v>0</v>
      </c>
      <c r="R34" s="113">
        <f t="shared" si="12"/>
        <v>1</v>
      </c>
      <c r="S34" s="113">
        <f t="shared" si="13"/>
        <v>1</v>
      </c>
      <c r="T34" s="113">
        <f t="shared" si="14"/>
        <v>1</v>
      </c>
      <c r="U34" s="113">
        <f t="shared" si="15"/>
        <v>1</v>
      </c>
      <c r="V34" s="113">
        <f t="shared" si="16"/>
        <v>1</v>
      </c>
      <c r="W34" s="113">
        <f t="shared" si="17"/>
        <v>1</v>
      </c>
      <c r="X34" s="113">
        <f t="shared" si="18"/>
        <v>0</v>
      </c>
      <c r="Y34" s="113">
        <f t="shared" si="19"/>
        <v>1</v>
      </c>
      <c r="Z34" s="184" t="str">
        <f>ANATOMIE3!N34</f>
        <v>Juin</v>
      </c>
      <c r="AA34" s="184" t="str">
        <f>'PHYSIO-REP 3'!N34</f>
        <v>Juin</v>
      </c>
      <c r="AB34" s="184" t="str">
        <f>'ZOOTECHINE 3'!N34</f>
        <v>Juin</v>
      </c>
      <c r="AC34" s="184" t="str">
        <f>'PHARMACOLOGIE 3'!N34</f>
        <v>Juin</v>
      </c>
      <c r="AD34" s="184" t="str">
        <f>'MICROBIOLOGIE 3'!N34</f>
        <v>Juin</v>
      </c>
      <c r="AE34" s="184" t="str">
        <f>'PARASITOLOGIE 2'!N34</f>
        <v>Juin</v>
      </c>
      <c r="AF34" s="184" t="str">
        <f>'PHYSIO-PATH 3'!N34</f>
        <v>Juin</v>
      </c>
      <c r="AG34" s="184" t="str">
        <f>SEMIOLOGIE!N34</f>
        <v>Juin</v>
      </c>
      <c r="AH34" s="184" t="str">
        <f>'ANA-PATH 2'!N34</f>
        <v>Juin</v>
      </c>
    </row>
    <row r="35" spans="1:34">
      <c r="A35" s="113">
        <v>28</v>
      </c>
      <c r="B35" s="413" t="s">
        <v>62</v>
      </c>
      <c r="C35" s="420" t="s">
        <v>63</v>
      </c>
      <c r="D35" s="117">
        <f>ANATOMIE3!J35</f>
        <v>6.25</v>
      </c>
      <c r="E35" s="117">
        <f>'PHYSIO-REP 3'!J35</f>
        <v>3.75</v>
      </c>
      <c r="F35" s="117">
        <f>'ZOOTECHINE 3'!J35</f>
        <v>8</v>
      </c>
      <c r="G35" s="117">
        <f>'PHARMACOLOGIE 3'!J35</f>
        <v>33</v>
      </c>
      <c r="H35" s="117">
        <f>'MICROBIOLOGIE 3'!J35</f>
        <v>7.5</v>
      </c>
      <c r="I35" s="117">
        <f>'PARASITOLOGIE 2'!J35</f>
        <v>7.333333333333333</v>
      </c>
      <c r="J35" s="117">
        <f>'PHYSIO-PATH 3'!J35</f>
        <v>6</v>
      </c>
      <c r="K35" s="117">
        <f>SEMIOLOGIE!J35</f>
        <v>45</v>
      </c>
      <c r="L35" s="117">
        <f>'ANA-PATH 2'!J35</f>
        <v>2.6666666666666665</v>
      </c>
      <c r="M35" s="117">
        <f t="shared" si="7"/>
        <v>119.5</v>
      </c>
      <c r="N35" s="117">
        <f t="shared" si="8"/>
        <v>4.78</v>
      </c>
      <c r="O35" s="316" t="str">
        <f t="shared" si="9"/>
        <v>Ajournee</v>
      </c>
      <c r="P35" s="184" t="str">
        <f t="shared" si="10"/>
        <v>juin</v>
      </c>
      <c r="Q35" s="113">
        <f t="shared" si="11"/>
        <v>1</v>
      </c>
      <c r="R35" s="113">
        <f t="shared" si="12"/>
        <v>1</v>
      </c>
      <c r="S35" s="113">
        <f t="shared" si="13"/>
        <v>1</v>
      </c>
      <c r="T35" s="113">
        <f t="shared" si="14"/>
        <v>0</v>
      </c>
      <c r="U35" s="113">
        <f t="shared" si="15"/>
        <v>1</v>
      </c>
      <c r="V35" s="113">
        <f t="shared" si="16"/>
        <v>1</v>
      </c>
      <c r="W35" s="113">
        <f t="shared" si="17"/>
        <v>1</v>
      </c>
      <c r="X35" s="113">
        <f t="shared" si="18"/>
        <v>0</v>
      </c>
      <c r="Y35" s="113">
        <f t="shared" si="19"/>
        <v>1</v>
      </c>
      <c r="Z35" s="184" t="str">
        <f>ANATOMIE3!N35</f>
        <v>Juin</v>
      </c>
      <c r="AA35" s="184" t="str">
        <f>'PHYSIO-REP 3'!N35</f>
        <v>Juin</v>
      </c>
      <c r="AB35" s="184" t="str">
        <f>'ZOOTECHINE 3'!N35</f>
        <v>Juin</v>
      </c>
      <c r="AC35" s="184" t="str">
        <f>'PHARMACOLOGIE 3'!N35</f>
        <v>Juin</v>
      </c>
      <c r="AD35" s="184" t="str">
        <f>'MICROBIOLOGIE 3'!N35</f>
        <v>Juin</v>
      </c>
      <c r="AE35" s="184" t="str">
        <f>'PARASITOLOGIE 2'!N35</f>
        <v>Juin</v>
      </c>
      <c r="AF35" s="184" t="str">
        <f>'PHYSIO-PATH 3'!N35</f>
        <v>Juin</v>
      </c>
      <c r="AG35" s="184" t="str">
        <f>SEMIOLOGIE!N35</f>
        <v>Juin</v>
      </c>
      <c r="AH35" s="184" t="str">
        <f>'ANA-PATH 2'!N35</f>
        <v>Juin</v>
      </c>
    </row>
    <row r="36" spans="1:34">
      <c r="A36" s="113">
        <v>29</v>
      </c>
      <c r="B36" s="413" t="s">
        <v>64</v>
      </c>
      <c r="C36" s="413" t="s">
        <v>65</v>
      </c>
      <c r="D36" s="117">
        <f>ANATOMIE3!J36</f>
        <v>9.25</v>
      </c>
      <c r="E36" s="117">
        <f>'PHYSIO-REP 3'!J36</f>
        <v>5</v>
      </c>
      <c r="F36" s="117">
        <f>'ZOOTECHINE 3'!J36</f>
        <v>7</v>
      </c>
      <c r="G36" s="117">
        <f>'PHARMACOLOGIE 3'!J36</f>
        <v>7</v>
      </c>
      <c r="H36" s="117">
        <f>'MICROBIOLOGIE 3'!J36</f>
        <v>8.25</v>
      </c>
      <c r="I36" s="117">
        <f>'PARASITOLOGIE 2'!J36</f>
        <v>7.333333333333333</v>
      </c>
      <c r="J36" s="117">
        <f>'PHYSIO-PATH 3'!J36</f>
        <v>6</v>
      </c>
      <c r="K36" s="117">
        <f>SEMIOLOGIE!J36</f>
        <v>4.75</v>
      </c>
      <c r="L36" s="117">
        <f>'ANA-PATH 2'!J36</f>
        <v>5</v>
      </c>
      <c r="M36" s="117">
        <f t="shared" si="7"/>
        <v>59.583333333333336</v>
      </c>
      <c r="N36" s="117">
        <f t="shared" si="8"/>
        <v>2.3833333333333333</v>
      </c>
      <c r="O36" s="316" t="str">
        <f t="shared" si="9"/>
        <v>Ajournee</v>
      </c>
      <c r="P36" s="184" t="str">
        <f t="shared" si="10"/>
        <v>juin</v>
      </c>
      <c r="Q36" s="113">
        <f t="shared" si="11"/>
        <v>1</v>
      </c>
      <c r="R36" s="113">
        <f t="shared" si="12"/>
        <v>1</v>
      </c>
      <c r="S36" s="113">
        <f t="shared" si="13"/>
        <v>1</v>
      </c>
      <c r="T36" s="113">
        <f t="shared" si="14"/>
        <v>1</v>
      </c>
      <c r="U36" s="113">
        <f t="shared" si="15"/>
        <v>1</v>
      </c>
      <c r="V36" s="113">
        <f t="shared" si="16"/>
        <v>1</v>
      </c>
      <c r="W36" s="113">
        <f t="shared" si="17"/>
        <v>1</v>
      </c>
      <c r="X36" s="113">
        <f t="shared" si="18"/>
        <v>1</v>
      </c>
      <c r="Y36" s="113">
        <f t="shared" si="19"/>
        <v>1</v>
      </c>
      <c r="Z36" s="184" t="str">
        <f>ANATOMIE3!N36</f>
        <v>Juin</v>
      </c>
      <c r="AA36" s="184" t="str">
        <f>'PHYSIO-REP 3'!N36</f>
        <v>Juin</v>
      </c>
      <c r="AB36" s="184" t="str">
        <f>'ZOOTECHINE 3'!N36</f>
        <v>Juin</v>
      </c>
      <c r="AC36" s="184" t="str">
        <f>'PHARMACOLOGIE 3'!N36</f>
        <v>Juin</v>
      </c>
      <c r="AD36" s="184" t="str">
        <f>'MICROBIOLOGIE 3'!N36</f>
        <v>Juin</v>
      </c>
      <c r="AE36" s="184" t="str">
        <f>'PARASITOLOGIE 2'!N36</f>
        <v>Juin</v>
      </c>
      <c r="AF36" s="184" t="str">
        <f>'PHYSIO-PATH 3'!N36</f>
        <v>Juin</v>
      </c>
      <c r="AG36" s="184" t="str">
        <f>SEMIOLOGIE!N36</f>
        <v>Juin</v>
      </c>
      <c r="AH36" s="184" t="str">
        <f>'ANA-PATH 2'!N36</f>
        <v>Juin</v>
      </c>
    </row>
    <row r="37" spans="1:34">
      <c r="A37" s="113">
        <v>30</v>
      </c>
      <c r="B37" s="421" t="s">
        <v>66</v>
      </c>
      <c r="C37" s="421" t="s">
        <v>819</v>
      </c>
      <c r="D37" s="117">
        <f>ANATOMIE3!J37</f>
        <v>33</v>
      </c>
      <c r="E37" s="117">
        <f>'PHYSIO-REP 3'!J37</f>
        <v>6.75</v>
      </c>
      <c r="F37" s="117">
        <f>'ZOOTECHINE 3'!J37</f>
        <v>7.5</v>
      </c>
      <c r="G37" s="117">
        <f>'PHARMACOLOGIE 3'!J37</f>
        <v>30.75</v>
      </c>
      <c r="H37" s="117">
        <f>'MICROBIOLOGIE 3'!J37</f>
        <v>6</v>
      </c>
      <c r="I37" s="117">
        <f>'PARASITOLOGIE 2'!J37</f>
        <v>6</v>
      </c>
      <c r="J37" s="117">
        <f>'PHYSIO-PATH 3'!J37</f>
        <v>2.5</v>
      </c>
      <c r="K37" s="117">
        <f>SEMIOLOGIE!J37</f>
        <v>39</v>
      </c>
      <c r="L37" s="117">
        <f>'ANA-PATH 2'!J37</f>
        <v>2.6666666666666665</v>
      </c>
      <c r="M37" s="117">
        <f t="shared" si="7"/>
        <v>134.16666666666666</v>
      </c>
      <c r="N37" s="117">
        <f t="shared" si="8"/>
        <v>5.3666666666666663</v>
      </c>
      <c r="O37" s="316" t="str">
        <f t="shared" si="9"/>
        <v>Ajournee</v>
      </c>
      <c r="P37" s="184" t="str">
        <f t="shared" si="10"/>
        <v>juin</v>
      </c>
      <c r="Q37" s="113">
        <f t="shared" si="11"/>
        <v>0</v>
      </c>
      <c r="R37" s="113">
        <f t="shared" si="12"/>
        <v>1</v>
      </c>
      <c r="S37" s="113">
        <f t="shared" si="13"/>
        <v>1</v>
      </c>
      <c r="T37" s="113">
        <f t="shared" si="14"/>
        <v>0</v>
      </c>
      <c r="U37" s="113">
        <f t="shared" si="15"/>
        <v>1</v>
      </c>
      <c r="V37" s="113">
        <f t="shared" si="16"/>
        <v>1</v>
      </c>
      <c r="W37" s="113">
        <f t="shared" si="17"/>
        <v>1</v>
      </c>
      <c r="X37" s="113">
        <f t="shared" si="18"/>
        <v>0</v>
      </c>
      <c r="Y37" s="113">
        <f t="shared" si="19"/>
        <v>1</v>
      </c>
      <c r="Z37" s="184" t="str">
        <f>ANATOMIE3!N37</f>
        <v>Juin</v>
      </c>
      <c r="AA37" s="184" t="str">
        <f>'PHYSIO-REP 3'!N37</f>
        <v>Juin</v>
      </c>
      <c r="AB37" s="184" t="str">
        <f>'ZOOTECHINE 3'!N37</f>
        <v>Juin</v>
      </c>
      <c r="AC37" s="184" t="str">
        <f>'PHARMACOLOGIE 3'!N37</f>
        <v>Juin</v>
      </c>
      <c r="AD37" s="184" t="str">
        <f>'MICROBIOLOGIE 3'!N37</f>
        <v>Juin</v>
      </c>
      <c r="AE37" s="184" t="str">
        <f>'PARASITOLOGIE 2'!N37</f>
        <v>Juin</v>
      </c>
      <c r="AF37" s="184" t="str">
        <f>'PHYSIO-PATH 3'!N37</f>
        <v>Juin</v>
      </c>
      <c r="AG37" s="184" t="str">
        <f>SEMIOLOGIE!N37</f>
        <v>Juin</v>
      </c>
      <c r="AH37" s="184" t="str">
        <f>'ANA-PATH 2'!N37</f>
        <v>Juin</v>
      </c>
    </row>
    <row r="38" spans="1:34">
      <c r="A38" s="113">
        <v>31</v>
      </c>
      <c r="B38" s="419" t="s">
        <v>820</v>
      </c>
      <c r="C38" s="419" t="s">
        <v>821</v>
      </c>
      <c r="D38" s="117">
        <f>ANATOMIE3!J38</f>
        <v>6</v>
      </c>
      <c r="E38" s="117">
        <f>'PHYSIO-REP 3'!J38</f>
        <v>7.5</v>
      </c>
      <c r="F38" s="117">
        <f>'ZOOTECHINE 3'!J38</f>
        <v>7.5</v>
      </c>
      <c r="G38" s="117">
        <f>'PHARMACOLOGIE 3'!J38</f>
        <v>5.5</v>
      </c>
      <c r="H38" s="117">
        <f>'MICROBIOLOGIE 3'!J38</f>
        <v>7</v>
      </c>
      <c r="I38" s="117">
        <f>'PARASITOLOGIE 2'!J38</f>
        <v>6</v>
      </c>
      <c r="J38" s="117">
        <f>'PHYSIO-PATH 3'!J38</f>
        <v>1.5</v>
      </c>
      <c r="K38" s="117">
        <f>SEMIOLOGIE!J38</f>
        <v>5.25</v>
      </c>
      <c r="L38" s="117">
        <f>'ANA-PATH 2'!J38</f>
        <v>3.6666666666666665</v>
      </c>
      <c r="M38" s="117">
        <f t="shared" si="7"/>
        <v>49.916666666666664</v>
      </c>
      <c r="N38" s="117">
        <f t="shared" si="8"/>
        <v>1.9966666666666666</v>
      </c>
      <c r="O38" s="316" t="str">
        <f t="shared" si="9"/>
        <v>Ajournee</v>
      </c>
      <c r="P38" s="184" t="str">
        <f t="shared" si="10"/>
        <v>juin</v>
      </c>
      <c r="Q38" s="113">
        <f t="shared" si="11"/>
        <v>1</v>
      </c>
      <c r="R38" s="113">
        <f t="shared" si="12"/>
        <v>1</v>
      </c>
      <c r="S38" s="113">
        <f t="shared" si="13"/>
        <v>1</v>
      </c>
      <c r="T38" s="113">
        <f t="shared" si="14"/>
        <v>1</v>
      </c>
      <c r="U38" s="113">
        <f t="shared" si="15"/>
        <v>1</v>
      </c>
      <c r="V38" s="113">
        <f t="shared" si="16"/>
        <v>1</v>
      </c>
      <c r="W38" s="113">
        <f t="shared" si="17"/>
        <v>1</v>
      </c>
      <c r="X38" s="113">
        <f t="shared" si="18"/>
        <v>1</v>
      </c>
      <c r="Y38" s="113">
        <f t="shared" si="19"/>
        <v>1</v>
      </c>
      <c r="Z38" s="184" t="str">
        <f>ANATOMIE3!N38</f>
        <v>Juin</v>
      </c>
      <c r="AA38" s="184" t="str">
        <f>'PHYSIO-REP 3'!N38</f>
        <v>Juin</v>
      </c>
      <c r="AB38" s="184" t="str">
        <f>'ZOOTECHINE 3'!N38</f>
        <v>Juin</v>
      </c>
      <c r="AC38" s="184" t="str">
        <f>'PHARMACOLOGIE 3'!N38</f>
        <v>Juin</v>
      </c>
      <c r="AD38" s="184" t="str">
        <f>'MICROBIOLOGIE 3'!N38</f>
        <v>Juin</v>
      </c>
      <c r="AE38" s="184" t="str">
        <f>'PARASITOLOGIE 2'!N38</f>
        <v>Juin</v>
      </c>
      <c r="AF38" s="184" t="str">
        <f>'PHYSIO-PATH 3'!N38</f>
        <v>Juin</v>
      </c>
      <c r="AG38" s="184" t="str">
        <f>SEMIOLOGIE!N38</f>
        <v>Juin</v>
      </c>
      <c r="AH38" s="184" t="str">
        <f>'ANA-PATH 2'!N38</f>
        <v>Juin</v>
      </c>
    </row>
    <row r="39" spans="1:34">
      <c r="A39" s="113">
        <v>32</v>
      </c>
      <c r="B39" s="419" t="s">
        <v>68</v>
      </c>
      <c r="C39" s="419" t="s">
        <v>69</v>
      </c>
      <c r="D39" s="117">
        <f>ANATOMIE3!J39</f>
        <v>5.5</v>
      </c>
      <c r="E39" s="117">
        <f>'PHYSIO-REP 3'!J39</f>
        <v>6.75</v>
      </c>
      <c r="F39" s="117">
        <f>'ZOOTECHINE 3'!J39</f>
        <v>5.5</v>
      </c>
      <c r="G39" s="117">
        <f>'PHARMACOLOGIE 3'!J39</f>
        <v>2.5</v>
      </c>
      <c r="H39" s="117">
        <f>'MICROBIOLOGIE 3'!J39</f>
        <v>5.5</v>
      </c>
      <c r="I39" s="117">
        <f>'PARASITOLOGIE 2'!J39</f>
        <v>20</v>
      </c>
      <c r="J39" s="117">
        <f>'PHYSIO-PATH 3'!J39</f>
        <v>2.5</v>
      </c>
      <c r="K39" s="117">
        <f>SEMIOLOGIE!J39</f>
        <v>36</v>
      </c>
      <c r="L39" s="117">
        <f>'ANA-PATH 2'!J39</f>
        <v>3.3333333333333335</v>
      </c>
      <c r="M39" s="117">
        <f t="shared" si="7"/>
        <v>87.583333333333329</v>
      </c>
      <c r="N39" s="117">
        <f t="shared" si="8"/>
        <v>3.503333333333333</v>
      </c>
      <c r="O39" s="316" t="str">
        <f t="shared" si="9"/>
        <v>Ajournee</v>
      </c>
      <c r="P39" s="184" t="str">
        <f t="shared" si="10"/>
        <v>juin</v>
      </c>
      <c r="Q39" s="113">
        <f t="shared" si="11"/>
        <v>1</v>
      </c>
      <c r="R39" s="113">
        <f t="shared" si="12"/>
        <v>1</v>
      </c>
      <c r="S39" s="113">
        <f t="shared" si="13"/>
        <v>1</v>
      </c>
      <c r="T39" s="113">
        <f t="shared" si="14"/>
        <v>1</v>
      </c>
      <c r="U39" s="113">
        <f t="shared" si="15"/>
        <v>1</v>
      </c>
      <c r="V39" s="113">
        <f t="shared" si="16"/>
        <v>0</v>
      </c>
      <c r="W39" s="113">
        <f t="shared" si="17"/>
        <v>1</v>
      </c>
      <c r="X39" s="113">
        <f t="shared" si="18"/>
        <v>0</v>
      </c>
      <c r="Y39" s="113">
        <f t="shared" si="19"/>
        <v>1</v>
      </c>
      <c r="Z39" s="184" t="str">
        <f>ANATOMIE3!N39</f>
        <v>Juin</v>
      </c>
      <c r="AA39" s="184" t="str">
        <f>'PHYSIO-REP 3'!N39</f>
        <v>Juin</v>
      </c>
      <c r="AB39" s="184" t="str">
        <f>'ZOOTECHINE 3'!N39</f>
        <v>Juin</v>
      </c>
      <c r="AC39" s="184" t="str">
        <f>'PHARMACOLOGIE 3'!N39</f>
        <v>Juin</v>
      </c>
      <c r="AD39" s="184" t="str">
        <f>'MICROBIOLOGIE 3'!N39</f>
        <v>Juin</v>
      </c>
      <c r="AE39" s="184" t="str">
        <f>'PARASITOLOGIE 2'!N39</f>
        <v>Juin</v>
      </c>
      <c r="AF39" s="184" t="str">
        <f>'PHYSIO-PATH 3'!N39</f>
        <v>Juin</v>
      </c>
      <c r="AG39" s="184" t="str">
        <f>SEMIOLOGIE!N39</f>
        <v>Juin</v>
      </c>
      <c r="AH39" s="184" t="str">
        <f>'ANA-PATH 2'!N39</f>
        <v>Juin</v>
      </c>
    </row>
    <row r="40" spans="1:34">
      <c r="A40" s="113">
        <v>33</v>
      </c>
      <c r="B40" s="422" t="s">
        <v>70</v>
      </c>
      <c r="C40" s="422" t="s">
        <v>822</v>
      </c>
      <c r="D40" s="117">
        <f>ANATOMIE3!J40</f>
        <v>6.75</v>
      </c>
      <c r="E40" s="117">
        <f>'PHYSIO-REP 3'!J40</f>
        <v>8.25</v>
      </c>
      <c r="F40" s="117">
        <f>'ZOOTECHINE 3'!J40</f>
        <v>7.5</v>
      </c>
      <c r="G40" s="117">
        <f>'PHARMACOLOGIE 3'!J40</f>
        <v>40.5</v>
      </c>
      <c r="H40" s="117">
        <f>'MICROBIOLOGIE 3'!J40</f>
        <v>7.75</v>
      </c>
      <c r="I40" s="117">
        <f>'PARASITOLOGIE 2'!J40</f>
        <v>5.333333333333333</v>
      </c>
      <c r="J40" s="117">
        <f>'PHYSIO-PATH 3'!J40</f>
        <v>1.5</v>
      </c>
      <c r="K40" s="117">
        <f>SEMIOLOGIE!J40</f>
        <v>36</v>
      </c>
      <c r="L40" s="117">
        <f>'ANA-PATH 2'!J40</f>
        <v>3.6666666666666665</v>
      </c>
      <c r="M40" s="117">
        <f t="shared" si="7"/>
        <v>117.25</v>
      </c>
      <c r="N40" s="117">
        <f t="shared" si="8"/>
        <v>4.6900000000000004</v>
      </c>
      <c r="O40" s="316" t="str">
        <f t="shared" si="9"/>
        <v>Ajournee</v>
      </c>
      <c r="P40" s="184" t="str">
        <f t="shared" si="10"/>
        <v>juin</v>
      </c>
      <c r="Q40" s="113">
        <f t="shared" si="11"/>
        <v>1</v>
      </c>
      <c r="R40" s="113">
        <f t="shared" si="12"/>
        <v>1</v>
      </c>
      <c r="S40" s="113">
        <f t="shared" si="13"/>
        <v>1</v>
      </c>
      <c r="T40" s="113">
        <f t="shared" si="14"/>
        <v>0</v>
      </c>
      <c r="U40" s="113">
        <f t="shared" si="15"/>
        <v>1</v>
      </c>
      <c r="V40" s="113">
        <f t="shared" si="16"/>
        <v>1</v>
      </c>
      <c r="W40" s="113">
        <f t="shared" si="17"/>
        <v>1</v>
      </c>
      <c r="X40" s="113">
        <f t="shared" si="18"/>
        <v>0</v>
      </c>
      <c r="Y40" s="113">
        <f t="shared" si="19"/>
        <v>1</v>
      </c>
      <c r="Z40" s="184" t="str">
        <f>ANATOMIE3!N40</f>
        <v>Juin</v>
      </c>
      <c r="AA40" s="184" t="str">
        <f>'PHYSIO-REP 3'!N40</f>
        <v>Juin</v>
      </c>
      <c r="AB40" s="184" t="str">
        <f>'ZOOTECHINE 3'!N40</f>
        <v>Juin</v>
      </c>
      <c r="AC40" s="184" t="str">
        <f>'PHARMACOLOGIE 3'!N40</f>
        <v>Juin</v>
      </c>
      <c r="AD40" s="184" t="str">
        <f>'MICROBIOLOGIE 3'!N40</f>
        <v>Juin</v>
      </c>
      <c r="AE40" s="184" t="str">
        <f>'PARASITOLOGIE 2'!N40</f>
        <v>Juin</v>
      </c>
      <c r="AF40" s="184" t="str">
        <f>'PHYSIO-PATH 3'!N40</f>
        <v>Juin</v>
      </c>
      <c r="AG40" s="184" t="str">
        <f>SEMIOLOGIE!N40</f>
        <v>Juin</v>
      </c>
      <c r="AH40" s="184" t="str">
        <f>'ANA-PATH 2'!N40</f>
        <v>Juin</v>
      </c>
    </row>
    <row r="41" spans="1:34" ht="15.75">
      <c r="A41" s="113">
        <v>34</v>
      </c>
      <c r="B41" s="423" t="s">
        <v>71</v>
      </c>
      <c r="C41" s="423" t="s">
        <v>440</v>
      </c>
      <c r="D41" s="117">
        <f>ANATOMIE3!J41</f>
        <v>10.25</v>
      </c>
      <c r="E41" s="117">
        <f>'PHYSIO-REP 3'!J41</f>
        <v>10.25</v>
      </c>
      <c r="F41" s="117">
        <f>'ZOOTECHINE 3'!J41</f>
        <v>8</v>
      </c>
      <c r="G41" s="117">
        <f>'PHARMACOLOGIE 3'!J41</f>
        <v>7</v>
      </c>
      <c r="H41" s="117">
        <f>'MICROBIOLOGIE 3'!J41</f>
        <v>7.5</v>
      </c>
      <c r="I41" s="117">
        <f>'PARASITOLOGIE 2'!J41</f>
        <v>6</v>
      </c>
      <c r="J41" s="117">
        <f>'PHYSIO-PATH 3'!J41</f>
        <v>6</v>
      </c>
      <c r="K41" s="117">
        <f>SEMIOLOGIE!J41</f>
        <v>7.5</v>
      </c>
      <c r="L41" s="117">
        <f>'ANA-PATH 2'!J41</f>
        <v>5.333333333333333</v>
      </c>
      <c r="M41" s="117">
        <f t="shared" si="7"/>
        <v>67.833333333333329</v>
      </c>
      <c r="N41" s="117">
        <f t="shared" si="8"/>
        <v>2.7133333333333329</v>
      </c>
      <c r="O41" s="316" t="str">
        <f t="shared" si="9"/>
        <v>Ajournee</v>
      </c>
      <c r="P41" s="184" t="str">
        <f t="shared" si="10"/>
        <v>juin</v>
      </c>
      <c r="Q41" s="113">
        <f t="shared" si="11"/>
        <v>1</v>
      </c>
      <c r="R41" s="113">
        <f t="shared" si="12"/>
        <v>1</v>
      </c>
      <c r="S41" s="113">
        <f t="shared" si="13"/>
        <v>1</v>
      </c>
      <c r="T41" s="113">
        <f t="shared" si="14"/>
        <v>1</v>
      </c>
      <c r="U41" s="113">
        <f t="shared" si="15"/>
        <v>1</v>
      </c>
      <c r="V41" s="113">
        <f t="shared" si="16"/>
        <v>1</v>
      </c>
      <c r="W41" s="113">
        <f t="shared" si="17"/>
        <v>1</v>
      </c>
      <c r="X41" s="113">
        <f t="shared" si="18"/>
        <v>1</v>
      </c>
      <c r="Y41" s="113">
        <f t="shared" si="19"/>
        <v>1</v>
      </c>
      <c r="Z41" s="184" t="str">
        <f>ANATOMIE3!N41</f>
        <v>Juin</v>
      </c>
      <c r="AA41" s="184" t="str">
        <f>'PHYSIO-REP 3'!N41</f>
        <v>Juin</v>
      </c>
      <c r="AB41" s="184" t="str">
        <f>'ZOOTECHINE 3'!N41</f>
        <v>Juin</v>
      </c>
      <c r="AC41" s="184" t="str">
        <f>'PHARMACOLOGIE 3'!N41</f>
        <v>Juin</v>
      </c>
      <c r="AD41" s="184" t="str">
        <f>'MICROBIOLOGIE 3'!N41</f>
        <v>Juin</v>
      </c>
      <c r="AE41" s="184" t="str">
        <f>'PARASITOLOGIE 2'!N41</f>
        <v>Juin</v>
      </c>
      <c r="AF41" s="184" t="str">
        <f>'PHYSIO-PATH 3'!N41</f>
        <v>Juin</v>
      </c>
      <c r="AG41" s="184" t="str">
        <f>SEMIOLOGIE!N41</f>
        <v>Juin</v>
      </c>
      <c r="AH41" s="184" t="str">
        <f>'ANA-PATH 2'!N41</f>
        <v>Juin</v>
      </c>
    </row>
    <row r="42" spans="1:34">
      <c r="A42" s="113">
        <v>35</v>
      </c>
      <c r="B42" s="417" t="s">
        <v>73</v>
      </c>
      <c r="C42" s="417" t="s">
        <v>823</v>
      </c>
      <c r="D42" s="117">
        <f>ANATOMIE3!J42</f>
        <v>7.25</v>
      </c>
      <c r="E42" s="117">
        <f>'PHYSIO-REP 3'!J42</f>
        <v>9</v>
      </c>
      <c r="F42" s="117">
        <f>'ZOOTECHINE 3'!J42</f>
        <v>9.25</v>
      </c>
      <c r="G42" s="117">
        <f>'PHARMACOLOGIE 3'!J42</f>
        <v>6</v>
      </c>
      <c r="H42" s="117">
        <f>'MICROBIOLOGIE 3'!J42</f>
        <v>7.25</v>
      </c>
      <c r="I42" s="117">
        <f>'PARASITOLOGIE 2'!J42</f>
        <v>5.333333333333333</v>
      </c>
      <c r="J42" s="117">
        <f>'PHYSIO-PATH 3'!J42</f>
        <v>8</v>
      </c>
      <c r="K42" s="117">
        <f>SEMIOLOGIE!J42</f>
        <v>30</v>
      </c>
      <c r="L42" s="117">
        <f>'ANA-PATH 2'!J42</f>
        <v>4.666666666666667</v>
      </c>
      <c r="M42" s="117">
        <f t="shared" si="7"/>
        <v>86.750000000000014</v>
      </c>
      <c r="N42" s="117">
        <f t="shared" si="8"/>
        <v>3.4700000000000006</v>
      </c>
      <c r="O42" s="316" t="str">
        <f t="shared" si="9"/>
        <v>Ajournee</v>
      </c>
      <c r="P42" s="184" t="str">
        <f t="shared" si="10"/>
        <v>juin</v>
      </c>
      <c r="Q42" s="113">
        <f t="shared" si="11"/>
        <v>1</v>
      </c>
      <c r="R42" s="113">
        <f t="shared" si="12"/>
        <v>1</v>
      </c>
      <c r="S42" s="113">
        <f t="shared" si="13"/>
        <v>1</v>
      </c>
      <c r="T42" s="113">
        <f t="shared" si="14"/>
        <v>1</v>
      </c>
      <c r="U42" s="113">
        <f t="shared" si="15"/>
        <v>1</v>
      </c>
      <c r="V42" s="113">
        <f t="shared" si="16"/>
        <v>1</v>
      </c>
      <c r="W42" s="113">
        <f t="shared" si="17"/>
        <v>1</v>
      </c>
      <c r="X42" s="113">
        <f t="shared" si="18"/>
        <v>0</v>
      </c>
      <c r="Y42" s="113">
        <f t="shared" si="19"/>
        <v>1</v>
      </c>
      <c r="Z42" s="184" t="str">
        <f>ANATOMIE3!N42</f>
        <v>Juin</v>
      </c>
      <c r="AA42" s="184" t="str">
        <f>'PHYSIO-REP 3'!N42</f>
        <v>Juin</v>
      </c>
      <c r="AB42" s="184" t="str">
        <f>'ZOOTECHINE 3'!N42</f>
        <v>Juin</v>
      </c>
      <c r="AC42" s="184" t="str">
        <f>'PHARMACOLOGIE 3'!N42</f>
        <v>Juin</v>
      </c>
      <c r="AD42" s="184" t="str">
        <f>'MICROBIOLOGIE 3'!N42</f>
        <v>Juin</v>
      </c>
      <c r="AE42" s="184" t="str">
        <f>'PARASITOLOGIE 2'!N42</f>
        <v>Juin</v>
      </c>
      <c r="AF42" s="184" t="str">
        <f>'PHYSIO-PATH 3'!N42</f>
        <v>Juin</v>
      </c>
      <c r="AG42" s="184" t="str">
        <f>SEMIOLOGIE!N42</f>
        <v>Juin</v>
      </c>
      <c r="AH42" s="184" t="str">
        <f>'ANA-PATH 2'!N42</f>
        <v>Juin</v>
      </c>
    </row>
    <row r="43" spans="1:34">
      <c r="A43" s="113">
        <v>36</v>
      </c>
      <c r="B43" s="417" t="s">
        <v>824</v>
      </c>
      <c r="C43" s="417" t="s">
        <v>825</v>
      </c>
      <c r="D43" s="117">
        <f>ANATOMIE3!J43</f>
        <v>3.5</v>
      </c>
      <c r="E43" s="117">
        <f>'PHYSIO-REP 3'!J43</f>
        <v>6</v>
      </c>
      <c r="F43" s="117">
        <f>'ZOOTECHINE 3'!J43</f>
        <v>30.25</v>
      </c>
      <c r="G43" s="117">
        <f>'PHARMACOLOGIE 3'!J43</f>
        <v>30</v>
      </c>
      <c r="H43" s="117">
        <f>'MICROBIOLOGIE 3'!J43</f>
        <v>30</v>
      </c>
      <c r="I43" s="117">
        <f>'PARASITOLOGIE 2'!J43</f>
        <v>4</v>
      </c>
      <c r="J43" s="117">
        <f>'PHYSIO-PATH 3'!J43</f>
        <v>2.5</v>
      </c>
      <c r="K43" s="117">
        <f>SEMIOLOGIE!J43</f>
        <v>9</v>
      </c>
      <c r="L43" s="117">
        <f>'ANA-PATH 2'!J43</f>
        <v>5.333333333333333</v>
      </c>
      <c r="M43" s="117">
        <f t="shared" si="7"/>
        <v>120.58333333333333</v>
      </c>
      <c r="N43" s="117">
        <f t="shared" si="8"/>
        <v>4.8233333333333333</v>
      </c>
      <c r="O43" s="316" t="str">
        <f t="shared" si="9"/>
        <v>Ajournee</v>
      </c>
      <c r="P43" s="184" t="str">
        <f t="shared" si="10"/>
        <v>juin</v>
      </c>
      <c r="Q43" s="113">
        <f t="shared" si="11"/>
        <v>1</v>
      </c>
      <c r="R43" s="113">
        <f t="shared" si="12"/>
        <v>1</v>
      </c>
      <c r="S43" s="113">
        <f t="shared" si="13"/>
        <v>0</v>
      </c>
      <c r="T43" s="113">
        <f t="shared" si="14"/>
        <v>0</v>
      </c>
      <c r="U43" s="113">
        <f t="shared" si="15"/>
        <v>0</v>
      </c>
      <c r="V43" s="113">
        <f t="shared" si="16"/>
        <v>1</v>
      </c>
      <c r="W43" s="113">
        <f t="shared" si="17"/>
        <v>1</v>
      </c>
      <c r="X43" s="113">
        <f t="shared" si="18"/>
        <v>1</v>
      </c>
      <c r="Y43" s="113">
        <f t="shared" si="19"/>
        <v>1</v>
      </c>
      <c r="Z43" s="184" t="str">
        <f>ANATOMIE3!N43</f>
        <v>Juin</v>
      </c>
      <c r="AA43" s="184" t="str">
        <f>'PHYSIO-REP 3'!N43</f>
        <v>Juin</v>
      </c>
      <c r="AB43" s="184" t="str">
        <f>'ZOOTECHINE 3'!N43</f>
        <v>Juin</v>
      </c>
      <c r="AC43" s="184" t="str">
        <f>'PHARMACOLOGIE 3'!N43</f>
        <v>Juin</v>
      </c>
      <c r="AD43" s="184" t="str">
        <f>'MICROBIOLOGIE 3'!N43</f>
        <v>Juin</v>
      </c>
      <c r="AE43" s="184" t="str">
        <f>'PARASITOLOGIE 2'!N43</f>
        <v>Juin</v>
      </c>
      <c r="AF43" s="184" t="str">
        <f>'PHYSIO-PATH 3'!N43</f>
        <v>Juin</v>
      </c>
      <c r="AG43" s="184" t="str">
        <f>SEMIOLOGIE!N43</f>
        <v>Juin</v>
      </c>
      <c r="AH43" s="184" t="str">
        <f>'ANA-PATH 2'!N43</f>
        <v>Juin</v>
      </c>
    </row>
    <row r="44" spans="1:34" ht="15.75">
      <c r="A44" s="113">
        <v>37</v>
      </c>
      <c r="B44" s="424" t="s">
        <v>75</v>
      </c>
      <c r="C44" s="424" t="s">
        <v>76</v>
      </c>
      <c r="D44" s="117">
        <f>ANATOMIE3!J44</f>
        <v>11.75</v>
      </c>
      <c r="E44" s="117">
        <f>'PHYSIO-REP 3'!J44</f>
        <v>11.25</v>
      </c>
      <c r="F44" s="117">
        <f>'ZOOTECHINE 3'!J44</f>
        <v>8.5</v>
      </c>
      <c r="G44" s="117">
        <f>'PHARMACOLOGIE 3'!J44</f>
        <v>8.5</v>
      </c>
      <c r="H44" s="117">
        <f>'MICROBIOLOGIE 3'!J44</f>
        <v>10.75</v>
      </c>
      <c r="I44" s="117">
        <f>'PARASITOLOGIE 2'!J44</f>
        <v>6.666666666666667</v>
      </c>
      <c r="J44" s="117">
        <f>'PHYSIO-PATH 3'!J44</f>
        <v>6</v>
      </c>
      <c r="K44" s="117">
        <f>SEMIOLOGIE!J44</f>
        <v>15</v>
      </c>
      <c r="L44" s="117">
        <f>'ANA-PATH 2'!J44</f>
        <v>7</v>
      </c>
      <c r="M44" s="117">
        <f t="shared" si="7"/>
        <v>85.416666666666657</v>
      </c>
      <c r="N44" s="117">
        <f t="shared" si="8"/>
        <v>3.4166666666666661</v>
      </c>
      <c r="O44" s="316" t="str">
        <f t="shared" si="9"/>
        <v>Ajournee</v>
      </c>
      <c r="P44" s="184" t="str">
        <f t="shared" si="10"/>
        <v>juin</v>
      </c>
      <c r="Q44" s="113">
        <f t="shared" si="11"/>
        <v>1</v>
      </c>
      <c r="R44" s="113">
        <f t="shared" si="12"/>
        <v>1</v>
      </c>
      <c r="S44" s="113">
        <f t="shared" si="13"/>
        <v>1</v>
      </c>
      <c r="T44" s="113">
        <f t="shared" si="14"/>
        <v>1</v>
      </c>
      <c r="U44" s="113">
        <f t="shared" si="15"/>
        <v>1</v>
      </c>
      <c r="V44" s="113">
        <f t="shared" si="16"/>
        <v>1</v>
      </c>
      <c r="W44" s="113">
        <f t="shared" si="17"/>
        <v>1</v>
      </c>
      <c r="X44" s="113">
        <f t="shared" si="18"/>
        <v>0</v>
      </c>
      <c r="Y44" s="113">
        <f t="shared" si="19"/>
        <v>1</v>
      </c>
      <c r="Z44" s="184" t="str">
        <f>ANATOMIE3!N44</f>
        <v>Juin</v>
      </c>
      <c r="AA44" s="184" t="str">
        <f>'PHYSIO-REP 3'!N44</f>
        <v>Juin</v>
      </c>
      <c r="AB44" s="184" t="str">
        <f>'ZOOTECHINE 3'!N44</f>
        <v>Juin</v>
      </c>
      <c r="AC44" s="184" t="str">
        <f>'PHARMACOLOGIE 3'!N44</f>
        <v>Juin</v>
      </c>
      <c r="AD44" s="184" t="str">
        <f>'MICROBIOLOGIE 3'!N44</f>
        <v>Juin</v>
      </c>
      <c r="AE44" s="184" t="str">
        <f>'PARASITOLOGIE 2'!N44</f>
        <v>Juin</v>
      </c>
      <c r="AF44" s="184" t="str">
        <f>'PHYSIO-PATH 3'!N44</f>
        <v>Juin</v>
      </c>
      <c r="AG44" s="184" t="str">
        <f>SEMIOLOGIE!N44</f>
        <v>Juin</v>
      </c>
      <c r="AH44" s="184" t="str">
        <f>'ANA-PATH 2'!N44</f>
        <v>Juin</v>
      </c>
    </row>
    <row r="45" spans="1:34" ht="15.75">
      <c r="A45" s="113">
        <v>38</v>
      </c>
      <c r="B45" s="424" t="s">
        <v>77</v>
      </c>
      <c r="C45" s="424" t="s">
        <v>148</v>
      </c>
      <c r="D45" s="117">
        <f>ANATOMIE3!J45</f>
        <v>9.5</v>
      </c>
      <c r="E45" s="117">
        <f>'PHYSIO-REP 3'!J45</f>
        <v>7.5</v>
      </c>
      <c r="F45" s="117">
        <f>'ZOOTECHINE 3'!J45</f>
        <v>8</v>
      </c>
      <c r="G45" s="117">
        <f>'PHARMACOLOGIE 3'!J45</f>
        <v>7.75</v>
      </c>
      <c r="H45" s="117">
        <f>'MICROBIOLOGIE 3'!J45</f>
        <v>10</v>
      </c>
      <c r="I45" s="117">
        <f>'PARASITOLOGIE 2'!J45</f>
        <v>8</v>
      </c>
      <c r="J45" s="117">
        <f>'PHYSIO-PATH 3'!J45</f>
        <v>6</v>
      </c>
      <c r="K45" s="117">
        <f>SEMIOLOGIE!J45</f>
        <v>9</v>
      </c>
      <c r="L45" s="117">
        <f>'ANA-PATH 2'!J45</f>
        <v>7.666666666666667</v>
      </c>
      <c r="M45" s="117">
        <f t="shared" si="7"/>
        <v>73.416666666666671</v>
      </c>
      <c r="N45" s="117">
        <f t="shared" si="8"/>
        <v>2.936666666666667</v>
      </c>
      <c r="O45" s="316" t="str">
        <f t="shared" si="9"/>
        <v>Ajournee</v>
      </c>
      <c r="P45" s="184" t="str">
        <f t="shared" si="10"/>
        <v>juin</v>
      </c>
      <c r="Q45" s="113">
        <f t="shared" si="11"/>
        <v>1</v>
      </c>
      <c r="R45" s="113">
        <f t="shared" si="12"/>
        <v>1</v>
      </c>
      <c r="S45" s="113">
        <f t="shared" si="13"/>
        <v>1</v>
      </c>
      <c r="T45" s="113">
        <f t="shared" si="14"/>
        <v>1</v>
      </c>
      <c r="U45" s="113">
        <f t="shared" si="15"/>
        <v>1</v>
      </c>
      <c r="V45" s="113">
        <f t="shared" si="16"/>
        <v>1</v>
      </c>
      <c r="W45" s="113">
        <f t="shared" si="17"/>
        <v>1</v>
      </c>
      <c r="X45" s="113">
        <f t="shared" si="18"/>
        <v>1</v>
      </c>
      <c r="Y45" s="113">
        <f t="shared" si="19"/>
        <v>1</v>
      </c>
      <c r="Z45" s="184" t="str">
        <f>ANATOMIE3!N45</f>
        <v>Juin</v>
      </c>
      <c r="AA45" s="184" t="str">
        <f>'PHYSIO-REP 3'!N45</f>
        <v>Juin</v>
      </c>
      <c r="AB45" s="184" t="str">
        <f>'ZOOTECHINE 3'!N45</f>
        <v>Juin</v>
      </c>
      <c r="AC45" s="184" t="str">
        <f>'PHARMACOLOGIE 3'!N45</f>
        <v>Juin</v>
      </c>
      <c r="AD45" s="184" t="str">
        <f>'MICROBIOLOGIE 3'!N45</f>
        <v>Juin</v>
      </c>
      <c r="AE45" s="184" t="str">
        <f>'PARASITOLOGIE 2'!N45</f>
        <v>Juin</v>
      </c>
      <c r="AF45" s="184" t="str">
        <f>'PHYSIO-PATH 3'!N45</f>
        <v>Juin</v>
      </c>
      <c r="AG45" s="184" t="str">
        <f>SEMIOLOGIE!N45</f>
        <v>Juin</v>
      </c>
      <c r="AH45" s="184" t="str">
        <f>'ANA-PATH 2'!N45</f>
        <v>Juin</v>
      </c>
    </row>
    <row r="46" spans="1:34" ht="15.75">
      <c r="A46" s="113">
        <v>39</v>
      </c>
      <c r="B46" s="424" t="s">
        <v>826</v>
      </c>
      <c r="C46" s="424" t="s">
        <v>43</v>
      </c>
      <c r="D46" s="117">
        <f>ANATOMIE3!J46</f>
        <v>11</v>
      </c>
      <c r="E46" s="117">
        <f>'PHYSIO-REP 3'!J46</f>
        <v>7.5</v>
      </c>
      <c r="F46" s="117">
        <f>'ZOOTECHINE 3'!J46</f>
        <v>6.5</v>
      </c>
      <c r="G46" s="117">
        <f>'PHARMACOLOGIE 3'!J46</f>
        <v>3.5</v>
      </c>
      <c r="H46" s="117">
        <f>'MICROBIOLOGIE 3'!J46</f>
        <v>7.5</v>
      </c>
      <c r="I46" s="117">
        <f>'PARASITOLOGIE 2'!J46</f>
        <v>7.333333333333333</v>
      </c>
      <c r="J46" s="117">
        <f>'PHYSIO-PATH 3'!J46</f>
        <v>2.5</v>
      </c>
      <c r="K46" s="117">
        <f>SEMIOLOGIE!J46</f>
        <v>9</v>
      </c>
      <c r="L46" s="117">
        <f>'ANA-PATH 2'!J46</f>
        <v>3</v>
      </c>
      <c r="M46" s="117">
        <f t="shared" si="7"/>
        <v>57.833333333333336</v>
      </c>
      <c r="N46" s="117">
        <f t="shared" si="8"/>
        <v>2.3133333333333335</v>
      </c>
      <c r="O46" s="316" t="str">
        <f t="shared" si="9"/>
        <v>Ajournee</v>
      </c>
      <c r="P46" s="184" t="str">
        <f t="shared" si="10"/>
        <v>juin</v>
      </c>
      <c r="Q46" s="113">
        <f t="shared" si="11"/>
        <v>1</v>
      </c>
      <c r="R46" s="113">
        <f t="shared" si="12"/>
        <v>1</v>
      </c>
      <c r="S46" s="113">
        <f t="shared" si="13"/>
        <v>1</v>
      </c>
      <c r="T46" s="113">
        <f t="shared" si="14"/>
        <v>1</v>
      </c>
      <c r="U46" s="113">
        <f t="shared" si="15"/>
        <v>1</v>
      </c>
      <c r="V46" s="113">
        <f t="shared" si="16"/>
        <v>1</v>
      </c>
      <c r="W46" s="113">
        <f t="shared" si="17"/>
        <v>1</v>
      </c>
      <c r="X46" s="113">
        <f t="shared" si="18"/>
        <v>1</v>
      </c>
      <c r="Y46" s="113">
        <f t="shared" si="19"/>
        <v>1</v>
      </c>
      <c r="Z46" s="184" t="str">
        <f>ANATOMIE3!N46</f>
        <v>Juin</v>
      </c>
      <c r="AA46" s="184" t="str">
        <f>'PHYSIO-REP 3'!N46</f>
        <v>Juin</v>
      </c>
      <c r="AB46" s="184" t="str">
        <f>'ZOOTECHINE 3'!N46</f>
        <v>Juin</v>
      </c>
      <c r="AC46" s="184" t="str">
        <f>'PHARMACOLOGIE 3'!N46</f>
        <v>Juin</v>
      </c>
      <c r="AD46" s="184" t="str">
        <f>'MICROBIOLOGIE 3'!N46</f>
        <v>Juin</v>
      </c>
      <c r="AE46" s="184" t="str">
        <f>'PARASITOLOGIE 2'!N46</f>
        <v>Juin</v>
      </c>
      <c r="AF46" s="184" t="str">
        <f>'PHYSIO-PATH 3'!N46</f>
        <v>Juin</v>
      </c>
      <c r="AG46" s="184" t="str">
        <f>SEMIOLOGIE!N46</f>
        <v>Juin</v>
      </c>
      <c r="AH46" s="184" t="str">
        <f>'ANA-PATH 2'!N46</f>
        <v>Juin</v>
      </c>
    </row>
    <row r="47" spans="1:34" ht="15.75">
      <c r="A47" s="113">
        <v>40</v>
      </c>
      <c r="B47" s="424" t="s">
        <v>79</v>
      </c>
      <c r="C47" s="424" t="s">
        <v>35</v>
      </c>
      <c r="D47" s="117">
        <f>ANATOMIE3!J47</f>
        <v>5.75</v>
      </c>
      <c r="E47" s="117">
        <f>'PHYSIO-REP 3'!J47</f>
        <v>3</v>
      </c>
      <c r="F47" s="117">
        <f>'ZOOTECHINE 3'!J47</f>
        <v>5</v>
      </c>
      <c r="G47" s="117">
        <f>'PHARMACOLOGIE 3'!J47</f>
        <v>1</v>
      </c>
      <c r="H47" s="117">
        <f>'MICROBIOLOGIE 3'!J47</f>
        <v>7</v>
      </c>
      <c r="I47" s="117">
        <f>'PARASITOLOGIE 2'!J47</f>
        <v>6</v>
      </c>
      <c r="J47" s="117">
        <f>'PHYSIO-PATH 3'!J47</f>
        <v>2.5</v>
      </c>
      <c r="K47" s="117">
        <f>SEMIOLOGIE!J47</f>
        <v>3</v>
      </c>
      <c r="L47" s="117">
        <f>'ANA-PATH 2'!J47</f>
        <v>2.6666666666666665</v>
      </c>
      <c r="M47" s="117">
        <f t="shared" si="7"/>
        <v>35.916666666666664</v>
      </c>
      <c r="N47" s="117">
        <f t="shared" si="8"/>
        <v>1.4366666666666665</v>
      </c>
      <c r="O47" s="316" t="str">
        <f t="shared" si="9"/>
        <v>Ajournee</v>
      </c>
      <c r="P47" s="184" t="str">
        <f t="shared" si="10"/>
        <v>juin</v>
      </c>
      <c r="Q47" s="113">
        <f t="shared" si="11"/>
        <v>1</v>
      </c>
      <c r="R47" s="113">
        <f t="shared" si="12"/>
        <v>1</v>
      </c>
      <c r="S47" s="113">
        <f t="shared" si="13"/>
        <v>1</v>
      </c>
      <c r="T47" s="113">
        <f t="shared" si="14"/>
        <v>1</v>
      </c>
      <c r="U47" s="113">
        <f t="shared" si="15"/>
        <v>1</v>
      </c>
      <c r="V47" s="113">
        <f t="shared" si="16"/>
        <v>1</v>
      </c>
      <c r="W47" s="113">
        <f t="shared" si="17"/>
        <v>1</v>
      </c>
      <c r="X47" s="113">
        <f t="shared" si="18"/>
        <v>1</v>
      </c>
      <c r="Y47" s="113">
        <f t="shared" si="19"/>
        <v>1</v>
      </c>
      <c r="Z47" s="184" t="str">
        <f>ANATOMIE3!N47</f>
        <v>Juin</v>
      </c>
      <c r="AA47" s="184" t="str">
        <f>'PHYSIO-REP 3'!N47</f>
        <v>Juin</v>
      </c>
      <c r="AB47" s="184" t="str">
        <f>'ZOOTECHINE 3'!N47</f>
        <v>Juin</v>
      </c>
      <c r="AC47" s="184" t="str">
        <f>'PHARMACOLOGIE 3'!N47</f>
        <v>Juin</v>
      </c>
      <c r="AD47" s="184" t="str">
        <f>'MICROBIOLOGIE 3'!N47</f>
        <v>Juin</v>
      </c>
      <c r="AE47" s="184" t="str">
        <f>'PARASITOLOGIE 2'!N47</f>
        <v>Juin</v>
      </c>
      <c r="AF47" s="184" t="str">
        <f>'PHYSIO-PATH 3'!N47</f>
        <v>Juin</v>
      </c>
      <c r="AG47" s="184" t="str">
        <f>SEMIOLOGIE!N47</f>
        <v>Juin</v>
      </c>
      <c r="AH47" s="184" t="str">
        <f>'ANA-PATH 2'!N47</f>
        <v>Juin</v>
      </c>
    </row>
    <row r="48" spans="1:34" ht="15.75">
      <c r="A48" s="113">
        <v>41</v>
      </c>
      <c r="B48" s="424" t="s">
        <v>80</v>
      </c>
      <c r="C48" s="424" t="s">
        <v>81</v>
      </c>
      <c r="D48" s="117">
        <f>ANATOMIE3!J48</f>
        <v>2.25</v>
      </c>
      <c r="E48" s="117">
        <f>'PHYSIO-REP 3'!J48</f>
        <v>6.75</v>
      </c>
      <c r="F48" s="117">
        <f>'ZOOTECHINE 3'!J48</f>
        <v>4.5</v>
      </c>
      <c r="G48" s="117">
        <f>'PHARMACOLOGIE 3'!J48</f>
        <v>2.25</v>
      </c>
      <c r="H48" s="117">
        <f>'MICROBIOLOGIE 3'!J48</f>
        <v>5.75</v>
      </c>
      <c r="I48" s="117">
        <f>'PARASITOLOGIE 2'!J48</f>
        <v>6.666666666666667</v>
      </c>
      <c r="J48" s="117">
        <f>'PHYSIO-PATH 3'!J48</f>
        <v>2.5</v>
      </c>
      <c r="K48" s="117">
        <f>SEMIOLOGIE!J48</f>
        <v>7.25</v>
      </c>
      <c r="L48" s="117">
        <f>'ANA-PATH 2'!J48</f>
        <v>4</v>
      </c>
      <c r="M48" s="117">
        <f t="shared" si="7"/>
        <v>41.916666666666671</v>
      </c>
      <c r="N48" s="117">
        <f t="shared" si="8"/>
        <v>1.6766666666666667</v>
      </c>
      <c r="O48" s="316" t="str">
        <f t="shared" si="9"/>
        <v>Ajournee</v>
      </c>
      <c r="P48" s="184" t="str">
        <f t="shared" si="10"/>
        <v>juin</v>
      </c>
      <c r="Q48" s="113">
        <f t="shared" si="11"/>
        <v>1</v>
      </c>
      <c r="R48" s="113">
        <f t="shared" si="12"/>
        <v>1</v>
      </c>
      <c r="S48" s="113">
        <f t="shared" si="13"/>
        <v>1</v>
      </c>
      <c r="T48" s="113">
        <f t="shared" si="14"/>
        <v>1</v>
      </c>
      <c r="U48" s="113">
        <f t="shared" si="15"/>
        <v>1</v>
      </c>
      <c r="V48" s="113">
        <f t="shared" si="16"/>
        <v>1</v>
      </c>
      <c r="W48" s="113">
        <f t="shared" si="17"/>
        <v>1</v>
      </c>
      <c r="X48" s="113">
        <f t="shared" si="18"/>
        <v>1</v>
      </c>
      <c r="Y48" s="113">
        <f t="shared" si="19"/>
        <v>1</v>
      </c>
      <c r="Z48" s="184" t="str">
        <f>ANATOMIE3!N48</f>
        <v>Juin</v>
      </c>
      <c r="AA48" s="184" t="str">
        <f>'PHYSIO-REP 3'!N48</f>
        <v>Juin</v>
      </c>
      <c r="AB48" s="184" t="str">
        <f>'ZOOTECHINE 3'!N48</f>
        <v>Juin</v>
      </c>
      <c r="AC48" s="184" t="str">
        <f>'PHARMACOLOGIE 3'!N48</f>
        <v>Juin</v>
      </c>
      <c r="AD48" s="184" t="str">
        <f>'MICROBIOLOGIE 3'!N48</f>
        <v>Juin</v>
      </c>
      <c r="AE48" s="184" t="str">
        <f>'PARASITOLOGIE 2'!N48</f>
        <v>Juin</v>
      </c>
      <c r="AF48" s="184" t="str">
        <f>'PHYSIO-PATH 3'!N48</f>
        <v>Juin</v>
      </c>
      <c r="AG48" s="184" t="str">
        <f>SEMIOLOGIE!N48</f>
        <v>Juin</v>
      </c>
      <c r="AH48" s="184" t="str">
        <f>'ANA-PATH 2'!N48</f>
        <v>Juin</v>
      </c>
    </row>
    <row r="49" spans="1:34">
      <c r="A49" s="113">
        <v>42</v>
      </c>
      <c r="B49" s="439" t="s">
        <v>827</v>
      </c>
      <c r="C49" s="439" t="s">
        <v>87</v>
      </c>
      <c r="D49" s="117">
        <f>ANATOMIE3!J49</f>
        <v>5</v>
      </c>
      <c r="E49" s="117">
        <f>'PHYSIO-REP 3'!J49</f>
        <v>6</v>
      </c>
      <c r="F49" s="117">
        <f>'ZOOTECHINE 3'!J49</f>
        <v>33</v>
      </c>
      <c r="G49" s="117">
        <f>'PHARMACOLOGIE 3'!J49</f>
        <v>3.75</v>
      </c>
      <c r="H49" s="117">
        <f>'MICROBIOLOGIE 3'!J49</f>
        <v>10.5</v>
      </c>
      <c r="I49" s="117">
        <f>'PARASITOLOGIE 2'!J49</f>
        <v>6.666666666666667</v>
      </c>
      <c r="J49" s="117">
        <f>'PHYSIO-PATH 3'!J49</f>
        <v>1.5</v>
      </c>
      <c r="K49" s="117">
        <f>SEMIOLOGIE!J49</f>
        <v>39</v>
      </c>
      <c r="L49" s="117">
        <f>'ANA-PATH 2'!J49</f>
        <v>3</v>
      </c>
      <c r="M49" s="117">
        <f t="shared" si="7"/>
        <v>108.41666666666667</v>
      </c>
      <c r="N49" s="117">
        <f t="shared" si="8"/>
        <v>4.3366666666666669</v>
      </c>
      <c r="O49" s="316" t="str">
        <f t="shared" si="9"/>
        <v>Ajournee</v>
      </c>
      <c r="P49" s="184" t="str">
        <f t="shared" si="10"/>
        <v>juin</v>
      </c>
      <c r="Q49" s="113">
        <f t="shared" si="11"/>
        <v>1</v>
      </c>
      <c r="R49" s="113">
        <f t="shared" si="12"/>
        <v>1</v>
      </c>
      <c r="S49" s="113">
        <f t="shared" si="13"/>
        <v>0</v>
      </c>
      <c r="T49" s="113">
        <f t="shared" si="14"/>
        <v>1</v>
      </c>
      <c r="U49" s="113">
        <f t="shared" si="15"/>
        <v>1</v>
      </c>
      <c r="V49" s="113">
        <f t="shared" si="16"/>
        <v>1</v>
      </c>
      <c r="W49" s="113">
        <f t="shared" si="17"/>
        <v>1</v>
      </c>
      <c r="X49" s="113">
        <f t="shared" si="18"/>
        <v>0</v>
      </c>
      <c r="Y49" s="113">
        <f t="shared" si="19"/>
        <v>1</v>
      </c>
      <c r="Z49" s="184" t="str">
        <f>ANATOMIE3!N49</f>
        <v>Juin</v>
      </c>
      <c r="AA49" s="184" t="str">
        <f>'PHYSIO-REP 3'!N49</f>
        <v>Juin</v>
      </c>
      <c r="AB49" s="184" t="str">
        <f>'ZOOTECHINE 3'!N49</f>
        <v>Juin</v>
      </c>
      <c r="AC49" s="184" t="str">
        <f>'PHARMACOLOGIE 3'!N49</f>
        <v>Juin</v>
      </c>
      <c r="AD49" s="184" t="str">
        <f>'MICROBIOLOGIE 3'!N49</f>
        <v>Juin</v>
      </c>
      <c r="AE49" s="184" t="str">
        <f>'PARASITOLOGIE 2'!N49</f>
        <v>Juin</v>
      </c>
      <c r="AF49" s="184" t="str">
        <f>'PHYSIO-PATH 3'!N49</f>
        <v>Juin</v>
      </c>
      <c r="AG49" s="184" t="str">
        <f>SEMIOLOGIE!N49</f>
        <v>Juin</v>
      </c>
      <c r="AH49" s="184" t="str">
        <f>'ANA-PATH 2'!N49</f>
        <v>Juin</v>
      </c>
    </row>
    <row r="50" spans="1:34" ht="15.75">
      <c r="A50" s="113">
        <v>43</v>
      </c>
      <c r="B50" s="423" t="s">
        <v>828</v>
      </c>
      <c r="C50" s="423" t="s">
        <v>83</v>
      </c>
      <c r="D50" s="117">
        <f>ANATOMIE3!J50</f>
        <v>8.5</v>
      </c>
      <c r="E50" s="117">
        <f>'PHYSIO-REP 3'!J50</f>
        <v>6</v>
      </c>
      <c r="F50" s="117">
        <f>'ZOOTECHINE 3'!J50</f>
        <v>7</v>
      </c>
      <c r="G50" s="117">
        <f>'PHARMACOLOGIE 3'!J50</f>
        <v>2.5</v>
      </c>
      <c r="H50" s="117">
        <f>'MICROBIOLOGIE 3'!J50</f>
        <v>6</v>
      </c>
      <c r="I50" s="117">
        <f>'PARASITOLOGIE 2'!J50</f>
        <v>6.666666666666667</v>
      </c>
      <c r="J50" s="117">
        <f>'PHYSIO-PATH 3'!J50</f>
        <v>1.5</v>
      </c>
      <c r="K50" s="117">
        <f>SEMIOLOGIE!J50</f>
        <v>3</v>
      </c>
      <c r="L50" s="117">
        <f>'ANA-PATH 2'!J50</f>
        <v>2</v>
      </c>
      <c r="M50" s="117">
        <f t="shared" si="7"/>
        <v>43.166666666666664</v>
      </c>
      <c r="N50" s="117">
        <f t="shared" si="8"/>
        <v>1.7266666666666666</v>
      </c>
      <c r="O50" s="316" t="str">
        <f t="shared" si="9"/>
        <v>Ajournee</v>
      </c>
      <c r="P50" s="184" t="str">
        <f t="shared" si="10"/>
        <v>juin</v>
      </c>
      <c r="Q50" s="113">
        <f t="shared" si="11"/>
        <v>1</v>
      </c>
      <c r="R50" s="113">
        <f t="shared" si="12"/>
        <v>1</v>
      </c>
      <c r="S50" s="113">
        <f t="shared" si="13"/>
        <v>1</v>
      </c>
      <c r="T50" s="113">
        <f t="shared" si="14"/>
        <v>1</v>
      </c>
      <c r="U50" s="113">
        <f t="shared" si="15"/>
        <v>1</v>
      </c>
      <c r="V50" s="113">
        <f t="shared" si="16"/>
        <v>1</v>
      </c>
      <c r="W50" s="113">
        <f t="shared" si="17"/>
        <v>1</v>
      </c>
      <c r="X50" s="113">
        <f t="shared" si="18"/>
        <v>1</v>
      </c>
      <c r="Y50" s="113">
        <f t="shared" si="19"/>
        <v>1</v>
      </c>
      <c r="Z50" s="184" t="str">
        <f>ANATOMIE3!N50</f>
        <v>Juin</v>
      </c>
      <c r="AA50" s="184" t="str">
        <f>'PHYSIO-REP 3'!N50</f>
        <v>Juin</v>
      </c>
      <c r="AB50" s="184" t="str">
        <f>'ZOOTECHINE 3'!N50</f>
        <v>Juin</v>
      </c>
      <c r="AC50" s="184" t="str">
        <f>'PHARMACOLOGIE 3'!N50</f>
        <v>Juin</v>
      </c>
      <c r="AD50" s="184" t="str">
        <f>'MICROBIOLOGIE 3'!N50</f>
        <v>Juin</v>
      </c>
      <c r="AE50" s="184" t="str">
        <f>'PARASITOLOGIE 2'!N50</f>
        <v>Juin</v>
      </c>
      <c r="AF50" s="184" t="str">
        <f>'PHYSIO-PATH 3'!N50</f>
        <v>Juin</v>
      </c>
      <c r="AG50" s="184" t="str">
        <f>SEMIOLOGIE!N50</f>
        <v>Juin</v>
      </c>
      <c r="AH50" s="184" t="str">
        <f>'ANA-PATH 2'!N50</f>
        <v>Juin</v>
      </c>
    </row>
    <row r="51" spans="1:34" ht="15.75">
      <c r="A51" s="113">
        <v>44</v>
      </c>
      <c r="B51" s="424" t="s">
        <v>84</v>
      </c>
      <c r="C51" s="424" t="s">
        <v>85</v>
      </c>
      <c r="D51" s="117">
        <f>ANATOMIE3!J51</f>
        <v>15.5</v>
      </c>
      <c r="E51" s="117">
        <f>'PHYSIO-REP 3'!J51</f>
        <v>9.75</v>
      </c>
      <c r="F51" s="117">
        <f>'ZOOTECHINE 3'!J51</f>
        <v>8.5</v>
      </c>
      <c r="G51" s="117">
        <f>'PHARMACOLOGIE 3'!J51</f>
        <v>11</v>
      </c>
      <c r="H51" s="117">
        <f>'MICROBIOLOGIE 3'!J51</f>
        <v>11</v>
      </c>
      <c r="I51" s="117">
        <f>'PARASITOLOGIE 2'!J51</f>
        <v>6.666666666666667</v>
      </c>
      <c r="J51" s="117">
        <f>'PHYSIO-PATH 3'!J51</f>
        <v>2.5</v>
      </c>
      <c r="K51" s="117">
        <f>SEMIOLOGIE!J51</f>
        <v>14.25</v>
      </c>
      <c r="L51" s="117">
        <f>'ANA-PATH 2'!J51</f>
        <v>5</v>
      </c>
      <c r="M51" s="117">
        <f t="shared" si="7"/>
        <v>84.166666666666657</v>
      </c>
      <c r="N51" s="117">
        <f t="shared" si="8"/>
        <v>3.3666666666666663</v>
      </c>
      <c r="O51" s="316" t="str">
        <f t="shared" si="9"/>
        <v>Ajournee</v>
      </c>
      <c r="P51" s="184" t="str">
        <f t="shared" si="10"/>
        <v>juin</v>
      </c>
      <c r="Q51" s="113">
        <f t="shared" si="11"/>
        <v>0</v>
      </c>
      <c r="R51" s="113">
        <f t="shared" si="12"/>
        <v>1</v>
      </c>
      <c r="S51" s="113">
        <f t="shared" si="13"/>
        <v>1</v>
      </c>
      <c r="T51" s="113">
        <f t="shared" si="14"/>
        <v>1</v>
      </c>
      <c r="U51" s="113">
        <f t="shared" si="15"/>
        <v>1</v>
      </c>
      <c r="V51" s="113">
        <f t="shared" si="16"/>
        <v>1</v>
      </c>
      <c r="W51" s="113">
        <f t="shared" si="17"/>
        <v>1</v>
      </c>
      <c r="X51" s="113">
        <f t="shared" si="18"/>
        <v>1</v>
      </c>
      <c r="Y51" s="113">
        <f t="shared" si="19"/>
        <v>1</v>
      </c>
      <c r="Z51" s="184" t="str">
        <f>ANATOMIE3!N51</f>
        <v>Juin</v>
      </c>
      <c r="AA51" s="184" t="str">
        <f>'PHYSIO-REP 3'!N51</f>
        <v>Juin</v>
      </c>
      <c r="AB51" s="184" t="str">
        <f>'ZOOTECHINE 3'!N51</f>
        <v>Juin</v>
      </c>
      <c r="AC51" s="184" t="str">
        <f>'PHARMACOLOGIE 3'!N51</f>
        <v>Juin</v>
      </c>
      <c r="AD51" s="184" t="str">
        <f>'MICROBIOLOGIE 3'!N51</f>
        <v>Juin</v>
      </c>
      <c r="AE51" s="184" t="str">
        <f>'PARASITOLOGIE 2'!N51</f>
        <v>Juin</v>
      </c>
      <c r="AF51" s="184" t="str">
        <f>'PHYSIO-PATH 3'!N51</f>
        <v>Juin</v>
      </c>
      <c r="AG51" s="184" t="str">
        <f>SEMIOLOGIE!N51</f>
        <v>Juin</v>
      </c>
      <c r="AH51" s="184" t="str">
        <f>'ANA-PATH 2'!N51</f>
        <v>Juin</v>
      </c>
    </row>
    <row r="52" spans="1:34" ht="15.75">
      <c r="A52" s="113">
        <v>45</v>
      </c>
      <c r="B52" s="423" t="s">
        <v>829</v>
      </c>
      <c r="C52" s="423" t="s">
        <v>86</v>
      </c>
      <c r="D52" s="117">
        <f>ANATOMIE3!J52</f>
        <v>13.25</v>
      </c>
      <c r="E52" s="117">
        <f>'PHYSIO-REP 3'!J52</f>
        <v>11</v>
      </c>
      <c r="F52" s="117">
        <f>'ZOOTECHINE 3'!J52</f>
        <v>12</v>
      </c>
      <c r="G52" s="117">
        <f>'PHARMACOLOGIE 3'!J52</f>
        <v>14.5</v>
      </c>
      <c r="H52" s="117">
        <f>'MICROBIOLOGIE 3'!J52</f>
        <v>9.5</v>
      </c>
      <c r="I52" s="117">
        <f>'PARASITOLOGIE 2'!J52</f>
        <v>6</v>
      </c>
      <c r="J52" s="117">
        <f>'PHYSIO-PATH 3'!J52</f>
        <v>7.5</v>
      </c>
      <c r="K52" s="117">
        <f>SEMIOLOGIE!J52</f>
        <v>15.25</v>
      </c>
      <c r="L52" s="117">
        <f>'ANA-PATH 2'!J52</f>
        <v>6</v>
      </c>
      <c r="M52" s="117">
        <f t="shared" si="7"/>
        <v>95</v>
      </c>
      <c r="N52" s="117">
        <f t="shared" si="8"/>
        <v>3.8</v>
      </c>
      <c r="O52" s="316" t="str">
        <f t="shared" si="9"/>
        <v>Ajournee</v>
      </c>
      <c r="P52" s="184" t="str">
        <f t="shared" si="10"/>
        <v>juin</v>
      </c>
      <c r="Q52" s="113">
        <f t="shared" si="11"/>
        <v>1</v>
      </c>
      <c r="R52" s="113">
        <f t="shared" si="12"/>
        <v>1</v>
      </c>
      <c r="S52" s="113">
        <f t="shared" si="13"/>
        <v>1</v>
      </c>
      <c r="T52" s="113">
        <f t="shared" si="14"/>
        <v>1</v>
      </c>
      <c r="U52" s="113">
        <f t="shared" si="15"/>
        <v>1</v>
      </c>
      <c r="V52" s="113">
        <f t="shared" si="16"/>
        <v>1</v>
      </c>
      <c r="W52" s="113">
        <f t="shared" si="17"/>
        <v>1</v>
      </c>
      <c r="X52" s="113">
        <f t="shared" si="18"/>
        <v>0</v>
      </c>
      <c r="Y52" s="113">
        <f t="shared" si="19"/>
        <v>1</v>
      </c>
      <c r="Z52" s="184" t="str">
        <f>ANATOMIE3!N52</f>
        <v>Juin</v>
      </c>
      <c r="AA52" s="184" t="str">
        <f>'PHYSIO-REP 3'!N52</f>
        <v>Juin</v>
      </c>
      <c r="AB52" s="184" t="str">
        <f>'ZOOTECHINE 3'!N52</f>
        <v>Juin</v>
      </c>
      <c r="AC52" s="184" t="str">
        <f>'PHARMACOLOGIE 3'!N52</f>
        <v>Juin</v>
      </c>
      <c r="AD52" s="184" t="str">
        <f>'MICROBIOLOGIE 3'!N52</f>
        <v>Juin</v>
      </c>
      <c r="AE52" s="184" t="str">
        <f>'PARASITOLOGIE 2'!N52</f>
        <v>Juin</v>
      </c>
      <c r="AF52" s="184" t="str">
        <f>'PHYSIO-PATH 3'!N52</f>
        <v>Juin</v>
      </c>
      <c r="AG52" s="184" t="str">
        <f>SEMIOLOGIE!N52</f>
        <v>Juin</v>
      </c>
      <c r="AH52" s="184" t="str">
        <f>'ANA-PATH 2'!N52</f>
        <v>Juin</v>
      </c>
    </row>
    <row r="53" spans="1:34">
      <c r="A53" s="113">
        <v>46</v>
      </c>
      <c r="B53" s="425" t="s">
        <v>830</v>
      </c>
      <c r="C53" s="425" t="s">
        <v>82</v>
      </c>
      <c r="D53" s="117">
        <f>ANATOMIE3!J53</f>
        <v>11.75</v>
      </c>
      <c r="E53" s="117">
        <f>'PHYSIO-REP 3'!J53</f>
        <v>11.75</v>
      </c>
      <c r="F53" s="117">
        <f>'ZOOTECHINE 3'!J53</f>
        <v>7.5</v>
      </c>
      <c r="G53" s="117">
        <f>'PHARMACOLOGIE 3'!J53</f>
        <v>7.5</v>
      </c>
      <c r="H53" s="117">
        <f>'MICROBIOLOGIE 3'!J53</f>
        <v>5.75</v>
      </c>
      <c r="I53" s="117">
        <f>'PARASITOLOGIE 2'!J53</f>
        <v>9.3333333333333339</v>
      </c>
      <c r="J53" s="117">
        <f>'PHYSIO-PATH 3'!J53</f>
        <v>2.5</v>
      </c>
      <c r="K53" s="117">
        <f>SEMIOLOGIE!J53</f>
        <v>6.75</v>
      </c>
      <c r="L53" s="117">
        <f>'ANA-PATH 2'!J53</f>
        <v>4.666666666666667</v>
      </c>
      <c r="M53" s="117">
        <f t="shared" si="7"/>
        <v>67.5</v>
      </c>
      <c r="N53" s="117">
        <f t="shared" si="8"/>
        <v>2.7</v>
      </c>
      <c r="O53" s="316" t="str">
        <f t="shared" si="9"/>
        <v>Ajournee</v>
      </c>
      <c r="P53" s="184" t="str">
        <f t="shared" si="10"/>
        <v>juin</v>
      </c>
      <c r="Q53" s="113">
        <f t="shared" si="11"/>
        <v>1</v>
      </c>
      <c r="R53" s="113">
        <f t="shared" si="12"/>
        <v>1</v>
      </c>
      <c r="S53" s="113">
        <f t="shared" si="13"/>
        <v>1</v>
      </c>
      <c r="T53" s="113">
        <f t="shared" si="14"/>
        <v>1</v>
      </c>
      <c r="U53" s="113">
        <f t="shared" si="15"/>
        <v>1</v>
      </c>
      <c r="V53" s="113">
        <f t="shared" si="16"/>
        <v>1</v>
      </c>
      <c r="W53" s="113">
        <f t="shared" si="17"/>
        <v>1</v>
      </c>
      <c r="X53" s="113">
        <f t="shared" si="18"/>
        <v>1</v>
      </c>
      <c r="Y53" s="113">
        <f t="shared" si="19"/>
        <v>1</v>
      </c>
      <c r="Z53" s="184" t="str">
        <f>ANATOMIE3!N53</f>
        <v>Juin</v>
      </c>
      <c r="AA53" s="184" t="str">
        <f>'PHYSIO-REP 3'!N53</f>
        <v>Juin</v>
      </c>
      <c r="AB53" s="184" t="str">
        <f>'ZOOTECHINE 3'!N53</f>
        <v>Juin</v>
      </c>
      <c r="AC53" s="184" t="str">
        <f>'PHARMACOLOGIE 3'!N53</f>
        <v>Juin</v>
      </c>
      <c r="AD53" s="184" t="str">
        <f>'MICROBIOLOGIE 3'!N53</f>
        <v>Juin</v>
      </c>
      <c r="AE53" s="184" t="str">
        <f>'PARASITOLOGIE 2'!N53</f>
        <v>Juin</v>
      </c>
      <c r="AF53" s="184" t="str">
        <f>'PHYSIO-PATH 3'!N53</f>
        <v>Juin</v>
      </c>
      <c r="AG53" s="184" t="str">
        <f>SEMIOLOGIE!N53</f>
        <v>Juin</v>
      </c>
      <c r="AH53" s="184" t="str">
        <f>'ANA-PATH 2'!N53</f>
        <v>Juin</v>
      </c>
    </row>
    <row r="54" spans="1:34" ht="15.75">
      <c r="A54" s="113">
        <v>47</v>
      </c>
      <c r="B54" s="426" t="s">
        <v>88</v>
      </c>
      <c r="C54" s="426" t="s">
        <v>831</v>
      </c>
      <c r="D54" s="117">
        <f>ANATOMIE3!J54</f>
        <v>7.5</v>
      </c>
      <c r="E54" s="117">
        <f>'PHYSIO-REP 3'!J54</f>
        <v>5.25</v>
      </c>
      <c r="F54" s="117">
        <f>'ZOOTECHINE 3'!J54</f>
        <v>6</v>
      </c>
      <c r="G54" s="117">
        <f>'PHARMACOLOGIE 3'!J54</f>
        <v>7</v>
      </c>
      <c r="H54" s="117">
        <f>'MICROBIOLOGIE 3'!J54</f>
        <v>8.75</v>
      </c>
      <c r="I54" s="117">
        <f>'PARASITOLOGIE 2'!J54</f>
        <v>3.3333333333333335</v>
      </c>
      <c r="J54" s="117">
        <f>'PHYSIO-PATH 3'!J54</f>
        <v>2.5</v>
      </c>
      <c r="K54" s="117">
        <f>SEMIOLOGIE!J54</f>
        <v>13</v>
      </c>
      <c r="L54" s="117">
        <f>'ANA-PATH 2'!J54</f>
        <v>4</v>
      </c>
      <c r="M54" s="117">
        <f t="shared" si="7"/>
        <v>57.333333333333336</v>
      </c>
      <c r="N54" s="117">
        <f t="shared" si="8"/>
        <v>2.2933333333333334</v>
      </c>
      <c r="O54" s="316" t="str">
        <f t="shared" si="9"/>
        <v>Ajournee</v>
      </c>
      <c r="P54" s="184" t="str">
        <f t="shared" si="10"/>
        <v>juin</v>
      </c>
      <c r="Q54" s="113">
        <f t="shared" si="11"/>
        <v>1</v>
      </c>
      <c r="R54" s="113">
        <f t="shared" si="12"/>
        <v>1</v>
      </c>
      <c r="S54" s="113">
        <f t="shared" si="13"/>
        <v>1</v>
      </c>
      <c r="T54" s="113">
        <f t="shared" si="14"/>
        <v>1</v>
      </c>
      <c r="U54" s="113">
        <f t="shared" si="15"/>
        <v>1</v>
      </c>
      <c r="V54" s="113">
        <f t="shared" si="16"/>
        <v>1</v>
      </c>
      <c r="W54" s="113">
        <f t="shared" si="17"/>
        <v>1</v>
      </c>
      <c r="X54" s="113">
        <f t="shared" si="18"/>
        <v>1</v>
      </c>
      <c r="Y54" s="113">
        <f t="shared" si="19"/>
        <v>1</v>
      </c>
      <c r="Z54" s="184" t="str">
        <f>ANATOMIE3!N54</f>
        <v>Juin</v>
      </c>
      <c r="AA54" s="184" t="str">
        <f>'PHYSIO-REP 3'!N54</f>
        <v>Juin</v>
      </c>
      <c r="AB54" s="184" t="str">
        <f>'ZOOTECHINE 3'!N54</f>
        <v>Juin</v>
      </c>
      <c r="AC54" s="184" t="str">
        <f>'PHARMACOLOGIE 3'!N54</f>
        <v>Juin</v>
      </c>
      <c r="AD54" s="184" t="str">
        <f>'MICROBIOLOGIE 3'!N54</f>
        <v>Juin</v>
      </c>
      <c r="AE54" s="184" t="str">
        <f>'PARASITOLOGIE 2'!N54</f>
        <v>Juin</v>
      </c>
      <c r="AF54" s="184" t="str">
        <f>'PHYSIO-PATH 3'!N54</f>
        <v>Juin</v>
      </c>
      <c r="AG54" s="184" t="str">
        <f>SEMIOLOGIE!N54</f>
        <v>Juin</v>
      </c>
      <c r="AH54" s="184" t="str">
        <f>'ANA-PATH 2'!N54</f>
        <v>Juin</v>
      </c>
    </row>
    <row r="55" spans="1:34" ht="15.75">
      <c r="A55" s="113">
        <v>48</v>
      </c>
      <c r="B55" s="424" t="s">
        <v>832</v>
      </c>
      <c r="C55" s="424" t="s">
        <v>35</v>
      </c>
      <c r="D55" s="117">
        <f>ANATOMIE3!J55</f>
        <v>12</v>
      </c>
      <c r="E55" s="117">
        <f>'PHYSIO-REP 3'!J55</f>
        <v>15</v>
      </c>
      <c r="F55" s="117">
        <f>'ZOOTECHINE 3'!J55</f>
        <v>8</v>
      </c>
      <c r="G55" s="117">
        <f>'PHARMACOLOGIE 3'!J55</f>
        <v>9</v>
      </c>
      <c r="H55" s="117">
        <f>'MICROBIOLOGIE 3'!J55</f>
        <v>10.75</v>
      </c>
      <c r="I55" s="117">
        <f>'PARASITOLOGIE 2'!J55</f>
        <v>11.333333333333334</v>
      </c>
      <c r="J55" s="117">
        <f>'PHYSIO-PATH 3'!J55</f>
        <v>7</v>
      </c>
      <c r="K55" s="117">
        <f>SEMIOLOGIE!J55</f>
        <v>12.75</v>
      </c>
      <c r="L55" s="117">
        <f>'ANA-PATH 2'!J55</f>
        <v>9</v>
      </c>
      <c r="M55" s="117">
        <f t="shared" si="7"/>
        <v>94.833333333333329</v>
      </c>
      <c r="N55" s="117">
        <f t="shared" si="8"/>
        <v>3.793333333333333</v>
      </c>
      <c r="O55" s="316" t="str">
        <f t="shared" si="9"/>
        <v>Ajournee</v>
      </c>
      <c r="P55" s="184" t="str">
        <f t="shared" si="10"/>
        <v>juin</v>
      </c>
      <c r="Q55" s="113">
        <f t="shared" si="11"/>
        <v>1</v>
      </c>
      <c r="R55" s="113">
        <f t="shared" si="12"/>
        <v>0</v>
      </c>
      <c r="S55" s="113">
        <f t="shared" si="13"/>
        <v>1</v>
      </c>
      <c r="T55" s="113">
        <f t="shared" si="14"/>
        <v>1</v>
      </c>
      <c r="U55" s="113">
        <f t="shared" si="15"/>
        <v>1</v>
      </c>
      <c r="V55" s="113">
        <f t="shared" si="16"/>
        <v>0</v>
      </c>
      <c r="W55" s="113">
        <f t="shared" si="17"/>
        <v>1</v>
      </c>
      <c r="X55" s="113">
        <f t="shared" si="18"/>
        <v>1</v>
      </c>
      <c r="Y55" s="113">
        <f t="shared" si="19"/>
        <v>1</v>
      </c>
      <c r="Z55" s="184" t="str">
        <f>ANATOMIE3!N55</f>
        <v>Juin</v>
      </c>
      <c r="AA55" s="184" t="str">
        <f>'PHYSIO-REP 3'!N55</f>
        <v>Juin</v>
      </c>
      <c r="AB55" s="184" t="str">
        <f>'ZOOTECHINE 3'!N55</f>
        <v>Juin</v>
      </c>
      <c r="AC55" s="184" t="str">
        <f>'PHARMACOLOGIE 3'!N55</f>
        <v>Juin</v>
      </c>
      <c r="AD55" s="184" t="str">
        <f>'MICROBIOLOGIE 3'!N55</f>
        <v>Juin</v>
      </c>
      <c r="AE55" s="184" t="str">
        <f>'PARASITOLOGIE 2'!N55</f>
        <v>Juin</v>
      </c>
      <c r="AF55" s="184" t="str">
        <f>'PHYSIO-PATH 3'!N55</f>
        <v>Juin</v>
      </c>
      <c r="AG55" s="184" t="str">
        <f>SEMIOLOGIE!N55</f>
        <v>Juin</v>
      </c>
      <c r="AH55" s="184" t="str">
        <f>'ANA-PATH 2'!N55</f>
        <v>Juin</v>
      </c>
    </row>
    <row r="56" spans="1:34" ht="15.75">
      <c r="A56" s="113">
        <v>49</v>
      </c>
      <c r="B56" s="424" t="s">
        <v>89</v>
      </c>
      <c r="C56" s="424" t="s">
        <v>90</v>
      </c>
      <c r="D56" s="117">
        <f>ANATOMIE3!J56</f>
        <v>9.25</v>
      </c>
      <c r="E56" s="117">
        <f>'PHYSIO-REP 3'!J56</f>
        <v>5.25</v>
      </c>
      <c r="F56" s="117">
        <f>'ZOOTECHINE 3'!J56</f>
        <v>8.5</v>
      </c>
      <c r="G56" s="117">
        <f>'PHARMACOLOGIE 3'!J56</f>
        <v>7</v>
      </c>
      <c r="H56" s="117">
        <f>'MICROBIOLOGIE 3'!J56</f>
        <v>7.5</v>
      </c>
      <c r="I56" s="117">
        <f>'PARASITOLOGIE 2'!J56</f>
        <v>11.333333333333334</v>
      </c>
      <c r="J56" s="117">
        <f>'PHYSIO-PATH 3'!J56</f>
        <v>1.5</v>
      </c>
      <c r="K56" s="117">
        <f>SEMIOLOGIE!J56</f>
        <v>8.75</v>
      </c>
      <c r="L56" s="117">
        <f>'ANA-PATH 2'!J56</f>
        <v>3.6666666666666665</v>
      </c>
      <c r="M56" s="117">
        <f t="shared" si="7"/>
        <v>62.75</v>
      </c>
      <c r="N56" s="117">
        <f t="shared" si="8"/>
        <v>2.5099999999999998</v>
      </c>
      <c r="O56" s="316" t="str">
        <f t="shared" si="9"/>
        <v>Ajournee</v>
      </c>
      <c r="P56" s="184" t="str">
        <f t="shared" si="10"/>
        <v>juin</v>
      </c>
      <c r="Q56" s="113">
        <f t="shared" si="11"/>
        <v>1</v>
      </c>
      <c r="R56" s="113">
        <f t="shared" si="12"/>
        <v>1</v>
      </c>
      <c r="S56" s="113">
        <f t="shared" si="13"/>
        <v>1</v>
      </c>
      <c r="T56" s="113">
        <f t="shared" si="14"/>
        <v>1</v>
      </c>
      <c r="U56" s="113">
        <f t="shared" si="15"/>
        <v>1</v>
      </c>
      <c r="V56" s="113">
        <f t="shared" si="16"/>
        <v>0</v>
      </c>
      <c r="W56" s="113">
        <f t="shared" si="17"/>
        <v>1</v>
      </c>
      <c r="X56" s="113">
        <f t="shared" si="18"/>
        <v>1</v>
      </c>
      <c r="Y56" s="113">
        <f t="shared" si="19"/>
        <v>1</v>
      </c>
      <c r="Z56" s="184" t="str">
        <f>ANATOMIE3!N56</f>
        <v>Juin</v>
      </c>
      <c r="AA56" s="184" t="str">
        <f>'PHYSIO-REP 3'!N56</f>
        <v>Juin</v>
      </c>
      <c r="AB56" s="184" t="str">
        <f>'ZOOTECHINE 3'!N56</f>
        <v>Juin</v>
      </c>
      <c r="AC56" s="184" t="str">
        <f>'PHARMACOLOGIE 3'!N56</f>
        <v>Juin</v>
      </c>
      <c r="AD56" s="184" t="str">
        <f>'MICROBIOLOGIE 3'!N56</f>
        <v>Juin</v>
      </c>
      <c r="AE56" s="184" t="str">
        <f>'PARASITOLOGIE 2'!N56</f>
        <v>Juin</v>
      </c>
      <c r="AF56" s="184" t="str">
        <f>'PHYSIO-PATH 3'!N56</f>
        <v>Juin</v>
      </c>
      <c r="AG56" s="184" t="str">
        <f>SEMIOLOGIE!N56</f>
        <v>Juin</v>
      </c>
      <c r="AH56" s="184" t="str">
        <f>'ANA-PATH 2'!N56</f>
        <v>Juin</v>
      </c>
    </row>
    <row r="57" spans="1:34" ht="15.75">
      <c r="A57" s="113">
        <v>50</v>
      </c>
      <c r="B57" s="423" t="s">
        <v>833</v>
      </c>
      <c r="C57" s="423" t="s">
        <v>834</v>
      </c>
      <c r="D57" s="117">
        <f>ANATOMIE3!J57</f>
        <v>1.75</v>
      </c>
      <c r="E57" s="117">
        <f>'PHYSIO-REP 3'!J57</f>
        <v>9</v>
      </c>
      <c r="F57" s="117">
        <f>'ZOOTECHINE 3'!J57</f>
        <v>6</v>
      </c>
      <c r="G57" s="117">
        <f>'PHARMACOLOGIE 3'!J57</f>
        <v>6</v>
      </c>
      <c r="H57" s="117">
        <f>'MICROBIOLOGIE 3'!J57</f>
        <v>0</v>
      </c>
      <c r="I57" s="117">
        <f>'PARASITOLOGIE 2'!J57</f>
        <v>4.666666666666667</v>
      </c>
      <c r="J57" s="117">
        <f>'PHYSIO-PATH 3'!J57</f>
        <v>2.5</v>
      </c>
      <c r="K57" s="117">
        <f>SEMIOLOGIE!J57</f>
        <v>7.5</v>
      </c>
      <c r="L57" s="117">
        <f>'ANA-PATH 2'!J57</f>
        <v>5</v>
      </c>
      <c r="M57" s="117">
        <f t="shared" si="7"/>
        <v>42.416666666666671</v>
      </c>
      <c r="N57" s="117">
        <f t="shared" si="8"/>
        <v>1.6966666666666668</v>
      </c>
      <c r="O57" s="316" t="str">
        <f t="shared" si="9"/>
        <v>Ajournee</v>
      </c>
      <c r="P57" s="184" t="str">
        <f t="shared" si="10"/>
        <v>juin</v>
      </c>
      <c r="Q57" s="113">
        <f t="shared" si="11"/>
        <v>1</v>
      </c>
      <c r="R57" s="113">
        <f t="shared" si="12"/>
        <v>1</v>
      </c>
      <c r="S57" s="113">
        <f t="shared" si="13"/>
        <v>1</v>
      </c>
      <c r="T57" s="113">
        <f t="shared" si="14"/>
        <v>1</v>
      </c>
      <c r="U57" s="113">
        <f t="shared" si="15"/>
        <v>1</v>
      </c>
      <c r="V57" s="113">
        <f t="shared" si="16"/>
        <v>1</v>
      </c>
      <c r="W57" s="113">
        <f t="shared" si="17"/>
        <v>1</v>
      </c>
      <c r="X57" s="113">
        <f t="shared" si="18"/>
        <v>1</v>
      </c>
      <c r="Y57" s="113">
        <f t="shared" si="19"/>
        <v>1</v>
      </c>
      <c r="Z57" s="184" t="str">
        <f>ANATOMIE3!N57</f>
        <v>Juin</v>
      </c>
      <c r="AA57" s="184" t="str">
        <f>'PHYSIO-REP 3'!N57</f>
        <v>Juin</v>
      </c>
      <c r="AB57" s="184" t="str">
        <f>'ZOOTECHINE 3'!N57</f>
        <v>Juin</v>
      </c>
      <c r="AC57" s="184" t="str">
        <f>'PHARMACOLOGIE 3'!N57</f>
        <v>Juin</v>
      </c>
      <c r="AD57" s="184" t="str">
        <f>'MICROBIOLOGIE 3'!N57</f>
        <v>Juin</v>
      </c>
      <c r="AE57" s="184" t="str">
        <f>'PARASITOLOGIE 2'!N57</f>
        <v>Juin</v>
      </c>
      <c r="AF57" s="184" t="str">
        <f>'PHYSIO-PATH 3'!N57</f>
        <v>Juin</v>
      </c>
      <c r="AG57" s="184" t="str">
        <f>SEMIOLOGIE!N57</f>
        <v>Juin</v>
      </c>
      <c r="AH57" s="184" t="str">
        <f>'ANA-PATH 2'!N57</f>
        <v>Juin</v>
      </c>
    </row>
    <row r="58" spans="1:34" ht="15.75">
      <c r="A58" s="113">
        <v>51</v>
      </c>
      <c r="B58" s="424" t="s">
        <v>92</v>
      </c>
      <c r="C58" s="424" t="s">
        <v>93</v>
      </c>
      <c r="D58" s="117">
        <f>ANATOMIE3!J58</f>
        <v>10</v>
      </c>
      <c r="E58" s="117">
        <f>'PHYSIO-REP 3'!J58</f>
        <v>11.25</v>
      </c>
      <c r="F58" s="117">
        <f>'ZOOTECHINE 3'!J58</f>
        <v>9</v>
      </c>
      <c r="G58" s="117">
        <f>'PHARMACOLOGIE 3'!J58</f>
        <v>5.5</v>
      </c>
      <c r="H58" s="117">
        <f>'MICROBIOLOGIE 3'!J58</f>
        <v>8.25</v>
      </c>
      <c r="I58" s="117">
        <f>'PARASITOLOGIE 2'!J58</f>
        <v>6</v>
      </c>
      <c r="J58" s="117">
        <f>'PHYSIO-PATH 3'!J58</f>
        <v>2.5</v>
      </c>
      <c r="K58" s="117">
        <f>SEMIOLOGIE!J58</f>
        <v>6</v>
      </c>
      <c r="L58" s="117">
        <f>'ANA-PATH 2'!J58</f>
        <v>4.666666666666667</v>
      </c>
      <c r="M58" s="117">
        <f t="shared" si="7"/>
        <v>63.166666666666664</v>
      </c>
      <c r="N58" s="117">
        <f t="shared" si="8"/>
        <v>2.5266666666666664</v>
      </c>
      <c r="O58" s="316" t="str">
        <f t="shared" si="9"/>
        <v>Ajournee</v>
      </c>
      <c r="P58" s="184" t="str">
        <f t="shared" si="10"/>
        <v>juin</v>
      </c>
      <c r="Q58" s="113">
        <f t="shared" si="11"/>
        <v>1</v>
      </c>
      <c r="R58" s="113">
        <f t="shared" si="12"/>
        <v>1</v>
      </c>
      <c r="S58" s="113">
        <f t="shared" si="13"/>
        <v>1</v>
      </c>
      <c r="T58" s="113">
        <f t="shared" si="14"/>
        <v>1</v>
      </c>
      <c r="U58" s="113">
        <f t="shared" si="15"/>
        <v>1</v>
      </c>
      <c r="V58" s="113">
        <f t="shared" si="16"/>
        <v>1</v>
      </c>
      <c r="W58" s="113">
        <f t="shared" si="17"/>
        <v>1</v>
      </c>
      <c r="X58" s="113">
        <f t="shared" si="18"/>
        <v>1</v>
      </c>
      <c r="Y58" s="113">
        <f t="shared" si="19"/>
        <v>1</v>
      </c>
      <c r="Z58" s="184" t="str">
        <f>ANATOMIE3!N58</f>
        <v>Juin</v>
      </c>
      <c r="AA58" s="184" t="str">
        <f>'PHYSIO-REP 3'!N58</f>
        <v>Juin</v>
      </c>
      <c r="AB58" s="184" t="str">
        <f>'ZOOTECHINE 3'!N58</f>
        <v>Juin</v>
      </c>
      <c r="AC58" s="184" t="str">
        <f>'PHARMACOLOGIE 3'!N58</f>
        <v>Juin</v>
      </c>
      <c r="AD58" s="184" t="str">
        <f>'MICROBIOLOGIE 3'!N58</f>
        <v>Juin</v>
      </c>
      <c r="AE58" s="184" t="str">
        <f>'PARASITOLOGIE 2'!N58</f>
        <v>Juin</v>
      </c>
      <c r="AF58" s="184" t="str">
        <f>'PHYSIO-PATH 3'!N58</f>
        <v>Juin</v>
      </c>
      <c r="AG58" s="184" t="str">
        <f>SEMIOLOGIE!N58</f>
        <v>Juin</v>
      </c>
      <c r="AH58" s="184" t="str">
        <f>'ANA-PATH 2'!N58</f>
        <v>Juin</v>
      </c>
    </row>
    <row r="59" spans="1:34" ht="15.75">
      <c r="A59" s="113">
        <v>52</v>
      </c>
      <c r="B59" s="424" t="s">
        <v>94</v>
      </c>
      <c r="C59" s="424" t="s">
        <v>95</v>
      </c>
      <c r="D59" s="117">
        <f>ANATOMIE3!J59</f>
        <v>12.5</v>
      </c>
      <c r="E59" s="117">
        <f>'PHYSIO-REP 3'!J59</f>
        <v>14.25</v>
      </c>
      <c r="F59" s="117">
        <f>'ZOOTECHINE 3'!J59</f>
        <v>8</v>
      </c>
      <c r="G59" s="117">
        <f>'PHARMACOLOGIE 3'!J59</f>
        <v>10.25</v>
      </c>
      <c r="H59" s="117">
        <f>'MICROBIOLOGIE 3'!J59</f>
        <v>13.25</v>
      </c>
      <c r="I59" s="117">
        <f>'PARASITOLOGIE 2'!J59</f>
        <v>5.333333333333333</v>
      </c>
      <c r="J59" s="117">
        <f>'PHYSIO-PATH 3'!J59</f>
        <v>6</v>
      </c>
      <c r="K59" s="117">
        <f>SEMIOLOGIE!J59</f>
        <v>9</v>
      </c>
      <c r="L59" s="117">
        <f>'ANA-PATH 2'!J59</f>
        <v>7.333333333333333</v>
      </c>
      <c r="M59" s="117">
        <f t="shared" si="7"/>
        <v>85.916666666666671</v>
      </c>
      <c r="N59" s="117">
        <f t="shared" si="8"/>
        <v>3.436666666666667</v>
      </c>
      <c r="O59" s="316" t="str">
        <f t="shared" si="9"/>
        <v>Ajournee</v>
      </c>
      <c r="P59" s="184" t="str">
        <f t="shared" si="10"/>
        <v>juin</v>
      </c>
      <c r="Q59" s="113">
        <f t="shared" si="11"/>
        <v>1</v>
      </c>
      <c r="R59" s="113">
        <f t="shared" si="12"/>
        <v>1</v>
      </c>
      <c r="S59" s="113">
        <f t="shared" si="13"/>
        <v>1</v>
      </c>
      <c r="T59" s="113">
        <f t="shared" si="14"/>
        <v>1</v>
      </c>
      <c r="U59" s="113">
        <f t="shared" si="15"/>
        <v>1</v>
      </c>
      <c r="V59" s="113">
        <f t="shared" si="16"/>
        <v>1</v>
      </c>
      <c r="W59" s="113">
        <f t="shared" si="17"/>
        <v>1</v>
      </c>
      <c r="X59" s="113">
        <f t="shared" si="18"/>
        <v>1</v>
      </c>
      <c r="Y59" s="113">
        <f t="shared" si="19"/>
        <v>1</v>
      </c>
      <c r="Z59" s="184" t="str">
        <f>ANATOMIE3!N59</f>
        <v>Juin</v>
      </c>
      <c r="AA59" s="184" t="str">
        <f>'PHYSIO-REP 3'!N59</f>
        <v>Juin</v>
      </c>
      <c r="AB59" s="184" t="str">
        <f>'ZOOTECHINE 3'!N59</f>
        <v>Juin</v>
      </c>
      <c r="AC59" s="184" t="str">
        <f>'PHARMACOLOGIE 3'!N59</f>
        <v>Juin</v>
      </c>
      <c r="AD59" s="184" t="str">
        <f>'MICROBIOLOGIE 3'!N59</f>
        <v>Juin</v>
      </c>
      <c r="AE59" s="184" t="str">
        <f>'PARASITOLOGIE 2'!N59</f>
        <v>Juin</v>
      </c>
      <c r="AF59" s="184" t="str">
        <f>'PHYSIO-PATH 3'!N59</f>
        <v>Juin</v>
      </c>
      <c r="AG59" s="184" t="str">
        <f>SEMIOLOGIE!N59</f>
        <v>Juin</v>
      </c>
      <c r="AH59" s="184" t="str">
        <f>'ANA-PATH 2'!N59</f>
        <v>Juin</v>
      </c>
    </row>
    <row r="60" spans="1:34">
      <c r="A60" s="113">
        <v>53</v>
      </c>
      <c r="B60" s="417" t="s">
        <v>96</v>
      </c>
      <c r="C60" s="417" t="s">
        <v>835</v>
      </c>
      <c r="D60" s="117">
        <f>ANATOMIE3!J60</f>
        <v>4.75</v>
      </c>
      <c r="E60" s="117">
        <f>'PHYSIO-REP 3'!J60</f>
        <v>4.5</v>
      </c>
      <c r="F60" s="117">
        <f>'ZOOTECHINE 3'!J60</f>
        <v>5</v>
      </c>
      <c r="G60" s="117">
        <f>'PHARMACOLOGIE 3'!J60</f>
        <v>45</v>
      </c>
      <c r="H60" s="117">
        <f>'MICROBIOLOGIE 3'!J60</f>
        <v>8</v>
      </c>
      <c r="I60" s="117">
        <f>'PARASITOLOGIE 2'!J60</f>
        <v>20</v>
      </c>
      <c r="J60" s="117">
        <f>'PHYSIO-PATH 3'!J60</f>
        <v>2.5</v>
      </c>
      <c r="K60" s="117">
        <f>SEMIOLOGIE!J60</f>
        <v>36</v>
      </c>
      <c r="L60" s="117">
        <f>'ANA-PATH 2'!J60</f>
        <v>2.3333333333333335</v>
      </c>
      <c r="M60" s="117">
        <f t="shared" si="7"/>
        <v>128.08333333333334</v>
      </c>
      <c r="N60" s="117">
        <f t="shared" si="8"/>
        <v>5.123333333333334</v>
      </c>
      <c r="O60" s="316" t="str">
        <f t="shared" si="9"/>
        <v>Ajournee</v>
      </c>
      <c r="P60" s="184" t="str">
        <f t="shared" si="10"/>
        <v>juin</v>
      </c>
      <c r="Q60" s="113">
        <f t="shared" si="11"/>
        <v>1</v>
      </c>
      <c r="R60" s="113">
        <f t="shared" si="12"/>
        <v>1</v>
      </c>
      <c r="S60" s="113">
        <f t="shared" si="13"/>
        <v>1</v>
      </c>
      <c r="T60" s="113">
        <f t="shared" si="14"/>
        <v>0</v>
      </c>
      <c r="U60" s="113">
        <f t="shared" si="15"/>
        <v>1</v>
      </c>
      <c r="V60" s="113">
        <f t="shared" si="16"/>
        <v>0</v>
      </c>
      <c r="W60" s="113">
        <f t="shared" si="17"/>
        <v>1</v>
      </c>
      <c r="X60" s="113">
        <f t="shared" si="18"/>
        <v>0</v>
      </c>
      <c r="Y60" s="113">
        <f t="shared" si="19"/>
        <v>1</v>
      </c>
      <c r="Z60" s="184" t="str">
        <f>ANATOMIE3!N60</f>
        <v>Juin</v>
      </c>
      <c r="AA60" s="184" t="str">
        <f>'PHYSIO-REP 3'!N60</f>
        <v>Juin</v>
      </c>
      <c r="AB60" s="184" t="str">
        <f>'ZOOTECHINE 3'!N60</f>
        <v>Juin</v>
      </c>
      <c r="AC60" s="184" t="str">
        <f>'PHARMACOLOGIE 3'!N60</f>
        <v>Juin</v>
      </c>
      <c r="AD60" s="184" t="str">
        <f>'MICROBIOLOGIE 3'!N60</f>
        <v>Juin</v>
      </c>
      <c r="AE60" s="184" t="str">
        <f>'PARASITOLOGIE 2'!N60</f>
        <v>Juin</v>
      </c>
      <c r="AF60" s="184" t="str">
        <f>'PHYSIO-PATH 3'!N60</f>
        <v>Juin</v>
      </c>
      <c r="AG60" s="184" t="str">
        <f>SEMIOLOGIE!N60</f>
        <v>Juin</v>
      </c>
      <c r="AH60" s="184" t="str">
        <f>'ANA-PATH 2'!N60</f>
        <v>Juin</v>
      </c>
    </row>
    <row r="61" spans="1:34" ht="15.75">
      <c r="A61" s="113">
        <v>54</v>
      </c>
      <c r="B61" s="424" t="s">
        <v>97</v>
      </c>
      <c r="C61" s="424" t="s">
        <v>93</v>
      </c>
      <c r="D61" s="117">
        <f>ANATOMIE3!J61</f>
        <v>16.75</v>
      </c>
      <c r="E61" s="117">
        <f>'PHYSIO-REP 3'!J61</f>
        <v>10.5</v>
      </c>
      <c r="F61" s="117">
        <f>'ZOOTECHINE 3'!J61</f>
        <v>11</v>
      </c>
      <c r="G61" s="117">
        <f>'PHARMACOLOGIE 3'!J61</f>
        <v>9.5</v>
      </c>
      <c r="H61" s="117">
        <f>'MICROBIOLOGIE 3'!J61</f>
        <v>7.5</v>
      </c>
      <c r="I61" s="117">
        <f>'PARASITOLOGIE 2'!J61</f>
        <v>5.333333333333333</v>
      </c>
      <c r="J61" s="117">
        <f>'PHYSIO-PATH 3'!J61</f>
        <v>6</v>
      </c>
      <c r="K61" s="117">
        <f>SEMIOLOGIE!J61</f>
        <v>11</v>
      </c>
      <c r="L61" s="117">
        <f>'ANA-PATH 2'!J61</f>
        <v>5.666666666666667</v>
      </c>
      <c r="M61" s="117">
        <f t="shared" si="7"/>
        <v>83.250000000000014</v>
      </c>
      <c r="N61" s="117">
        <f t="shared" si="8"/>
        <v>3.3300000000000005</v>
      </c>
      <c r="O61" s="316" t="str">
        <f t="shared" si="9"/>
        <v>Ajournee</v>
      </c>
      <c r="P61" s="184" t="str">
        <f t="shared" si="10"/>
        <v>juin</v>
      </c>
      <c r="Q61" s="113">
        <f t="shared" si="11"/>
        <v>0</v>
      </c>
      <c r="R61" s="113">
        <f t="shared" si="12"/>
        <v>1</v>
      </c>
      <c r="S61" s="113">
        <f t="shared" si="13"/>
        <v>1</v>
      </c>
      <c r="T61" s="113">
        <f t="shared" si="14"/>
        <v>1</v>
      </c>
      <c r="U61" s="113">
        <f t="shared" si="15"/>
        <v>1</v>
      </c>
      <c r="V61" s="113">
        <f t="shared" si="16"/>
        <v>1</v>
      </c>
      <c r="W61" s="113">
        <f t="shared" si="17"/>
        <v>1</v>
      </c>
      <c r="X61" s="113">
        <f t="shared" si="18"/>
        <v>1</v>
      </c>
      <c r="Y61" s="113">
        <f t="shared" si="19"/>
        <v>1</v>
      </c>
      <c r="Z61" s="184" t="str">
        <f>ANATOMIE3!N61</f>
        <v>Juin</v>
      </c>
      <c r="AA61" s="184" t="str">
        <f>'PHYSIO-REP 3'!N61</f>
        <v>Juin</v>
      </c>
      <c r="AB61" s="184" t="str">
        <f>'ZOOTECHINE 3'!N61</f>
        <v>Juin</v>
      </c>
      <c r="AC61" s="184" t="str">
        <f>'PHARMACOLOGIE 3'!N61</f>
        <v>Juin</v>
      </c>
      <c r="AD61" s="184" t="str">
        <f>'MICROBIOLOGIE 3'!N61</f>
        <v>Juin</v>
      </c>
      <c r="AE61" s="184" t="str">
        <f>'PARASITOLOGIE 2'!N61</f>
        <v>Juin</v>
      </c>
      <c r="AF61" s="184" t="str">
        <f>'PHYSIO-PATH 3'!N61</f>
        <v>Juin</v>
      </c>
      <c r="AG61" s="184" t="str">
        <f>SEMIOLOGIE!N61</f>
        <v>Juin</v>
      </c>
      <c r="AH61" s="184" t="str">
        <f>'ANA-PATH 2'!N61</f>
        <v>Juin</v>
      </c>
    </row>
    <row r="62" spans="1:34">
      <c r="A62" s="113">
        <v>55</v>
      </c>
      <c r="B62" s="427" t="s">
        <v>836</v>
      </c>
      <c r="C62" s="427" t="s">
        <v>87</v>
      </c>
      <c r="D62" s="117">
        <f>ANATOMIE3!J62</f>
        <v>15.75</v>
      </c>
      <c r="E62" s="117">
        <f>'PHYSIO-REP 3'!J62</f>
        <v>15</v>
      </c>
      <c r="F62" s="117">
        <f>'ZOOTECHINE 3'!J62</f>
        <v>12.5</v>
      </c>
      <c r="G62" s="117">
        <f>'PHARMACOLOGIE 3'!J62</f>
        <v>9</v>
      </c>
      <c r="H62" s="117">
        <f>'MICROBIOLOGIE 3'!J62</f>
        <v>13.25</v>
      </c>
      <c r="I62" s="117">
        <f>'PARASITOLOGIE 2'!J62</f>
        <v>8.6666666666666661</v>
      </c>
      <c r="J62" s="117">
        <f>'PHYSIO-PATH 3'!J62</f>
        <v>7.5</v>
      </c>
      <c r="K62" s="117">
        <f>SEMIOLOGIE!J62</f>
        <v>10.75</v>
      </c>
      <c r="L62" s="117">
        <f>'ANA-PATH 2'!J62</f>
        <v>8</v>
      </c>
      <c r="M62" s="117">
        <f t="shared" si="7"/>
        <v>100.41666666666667</v>
      </c>
      <c r="N62" s="117">
        <f t="shared" si="8"/>
        <v>4.0166666666666666</v>
      </c>
      <c r="O62" s="316" t="str">
        <f t="shared" si="9"/>
        <v>Ajournee</v>
      </c>
      <c r="P62" s="184" t="str">
        <f t="shared" si="10"/>
        <v>juin</v>
      </c>
      <c r="Q62" s="113">
        <f t="shared" si="11"/>
        <v>0</v>
      </c>
      <c r="R62" s="113">
        <f t="shared" si="12"/>
        <v>0</v>
      </c>
      <c r="S62" s="113">
        <f t="shared" si="13"/>
        <v>1</v>
      </c>
      <c r="T62" s="113">
        <f t="shared" si="14"/>
        <v>1</v>
      </c>
      <c r="U62" s="113">
        <f t="shared" si="15"/>
        <v>1</v>
      </c>
      <c r="V62" s="113">
        <f t="shared" si="16"/>
        <v>1</v>
      </c>
      <c r="W62" s="113">
        <f t="shared" si="17"/>
        <v>1</v>
      </c>
      <c r="X62" s="113">
        <f t="shared" si="18"/>
        <v>1</v>
      </c>
      <c r="Y62" s="113">
        <f t="shared" si="19"/>
        <v>1</v>
      </c>
      <c r="Z62" s="184" t="str">
        <f>ANATOMIE3!N62</f>
        <v>Juin</v>
      </c>
      <c r="AA62" s="184" t="str">
        <f>'PHYSIO-REP 3'!N62</f>
        <v>Juin</v>
      </c>
      <c r="AB62" s="184" t="str">
        <f>'ZOOTECHINE 3'!N62</f>
        <v>Juin</v>
      </c>
      <c r="AC62" s="184" t="str">
        <f>'PHARMACOLOGIE 3'!N62</f>
        <v>Juin</v>
      </c>
      <c r="AD62" s="184" t="str">
        <f>'MICROBIOLOGIE 3'!N62</f>
        <v>Juin</v>
      </c>
      <c r="AE62" s="184" t="str">
        <f>'PARASITOLOGIE 2'!N62</f>
        <v>Juin</v>
      </c>
      <c r="AF62" s="184" t="str">
        <f>'PHYSIO-PATH 3'!N62</f>
        <v>Juin</v>
      </c>
      <c r="AG62" s="184" t="str">
        <f>SEMIOLOGIE!N62</f>
        <v>Juin</v>
      </c>
      <c r="AH62" s="184" t="str">
        <f>'ANA-PATH 2'!N62</f>
        <v>Juin</v>
      </c>
    </row>
    <row r="63" spans="1:34">
      <c r="A63" s="113">
        <v>56</v>
      </c>
      <c r="B63" s="428" t="s">
        <v>837</v>
      </c>
      <c r="C63" s="428" t="s">
        <v>838</v>
      </c>
      <c r="D63" s="117">
        <f>ANATOMIE3!J63</f>
        <v>4.5</v>
      </c>
      <c r="E63" s="117">
        <f>'PHYSIO-REP 3'!J63</f>
        <v>8.25</v>
      </c>
      <c r="F63" s="117">
        <f>'ZOOTECHINE 3'!J63</f>
        <v>9</v>
      </c>
      <c r="G63" s="117">
        <f>'PHARMACOLOGIE 3'!J63</f>
        <v>3.25</v>
      </c>
      <c r="H63" s="117">
        <f>'MICROBIOLOGIE 3'!J63</f>
        <v>30</v>
      </c>
      <c r="I63" s="117">
        <f>'PARASITOLOGIE 2'!J63</f>
        <v>22</v>
      </c>
      <c r="J63" s="117">
        <f>'PHYSIO-PATH 3'!J63</f>
        <v>2.5</v>
      </c>
      <c r="K63" s="117">
        <f>SEMIOLOGIE!J63</f>
        <v>36</v>
      </c>
      <c r="L63" s="117">
        <f>'ANA-PATH 2'!J63</f>
        <v>3</v>
      </c>
      <c r="M63" s="117">
        <f t="shared" si="7"/>
        <v>118.5</v>
      </c>
      <c r="N63" s="117">
        <f t="shared" si="8"/>
        <v>4.74</v>
      </c>
      <c r="O63" s="316" t="str">
        <f t="shared" si="9"/>
        <v>Ajournee</v>
      </c>
      <c r="P63" s="184" t="str">
        <f t="shared" si="10"/>
        <v>juin</v>
      </c>
      <c r="Q63" s="113">
        <f t="shared" si="11"/>
        <v>1</v>
      </c>
      <c r="R63" s="113">
        <f t="shared" si="12"/>
        <v>1</v>
      </c>
      <c r="S63" s="113">
        <f t="shared" si="13"/>
        <v>1</v>
      </c>
      <c r="T63" s="113">
        <f t="shared" si="14"/>
        <v>1</v>
      </c>
      <c r="U63" s="113">
        <f t="shared" si="15"/>
        <v>0</v>
      </c>
      <c r="V63" s="113">
        <f t="shared" si="16"/>
        <v>0</v>
      </c>
      <c r="W63" s="113">
        <f t="shared" si="17"/>
        <v>1</v>
      </c>
      <c r="X63" s="113">
        <f t="shared" si="18"/>
        <v>0</v>
      </c>
      <c r="Y63" s="113">
        <f t="shared" si="19"/>
        <v>1</v>
      </c>
      <c r="Z63" s="184" t="str">
        <f>ANATOMIE3!N63</f>
        <v>Juin</v>
      </c>
      <c r="AA63" s="184" t="str">
        <f>'PHYSIO-REP 3'!N63</f>
        <v>Juin</v>
      </c>
      <c r="AB63" s="184" t="str">
        <f>'ZOOTECHINE 3'!N63</f>
        <v>Juin</v>
      </c>
      <c r="AC63" s="184" t="str">
        <f>'PHARMACOLOGIE 3'!N63</f>
        <v>Juin</v>
      </c>
      <c r="AD63" s="184" t="str">
        <f>'MICROBIOLOGIE 3'!N63</f>
        <v>Juin</v>
      </c>
      <c r="AE63" s="184" t="str">
        <f>'PARASITOLOGIE 2'!N63</f>
        <v>Juin</v>
      </c>
      <c r="AF63" s="184" t="str">
        <f>'PHYSIO-PATH 3'!N63</f>
        <v>Juin</v>
      </c>
      <c r="AG63" s="184" t="str">
        <f>SEMIOLOGIE!N63</f>
        <v>Juin</v>
      </c>
      <c r="AH63" s="184" t="str">
        <f>'ANA-PATH 2'!N63</f>
        <v>Juin</v>
      </c>
    </row>
    <row r="64" spans="1:34" ht="31.5">
      <c r="A64" s="113">
        <v>57</v>
      </c>
      <c r="B64" s="424" t="s">
        <v>839</v>
      </c>
      <c r="C64" s="424" t="s">
        <v>840</v>
      </c>
      <c r="D64" s="117">
        <f>ANATOMIE3!J64</f>
        <v>30</v>
      </c>
      <c r="E64" s="117">
        <f>'PHYSIO-REP 3'!J64</f>
        <v>9</v>
      </c>
      <c r="F64" s="117">
        <f>'ZOOTECHINE 3'!J64</f>
        <v>2</v>
      </c>
      <c r="G64" s="117">
        <f>'PHARMACOLOGIE 3'!J64</f>
        <v>2.25</v>
      </c>
      <c r="H64" s="117">
        <f>'MICROBIOLOGIE 3'!J64</f>
        <v>30</v>
      </c>
      <c r="I64" s="117">
        <f>'PARASITOLOGIE 2'!J64</f>
        <v>20</v>
      </c>
      <c r="J64" s="117">
        <f>'PHYSIO-PATH 3'!J64</f>
        <v>2.5</v>
      </c>
      <c r="K64" s="117">
        <f>SEMIOLOGIE!J64</f>
        <v>30</v>
      </c>
      <c r="L64" s="117">
        <f>'ANA-PATH 2'!J64</f>
        <v>4.333333333333333</v>
      </c>
      <c r="M64" s="117">
        <f t="shared" si="7"/>
        <v>130.08333333333334</v>
      </c>
      <c r="N64" s="117">
        <f t="shared" si="8"/>
        <v>5.203333333333334</v>
      </c>
      <c r="O64" s="316" t="str">
        <f t="shared" si="9"/>
        <v>Ajournee</v>
      </c>
      <c r="P64" s="184" t="str">
        <f t="shared" si="10"/>
        <v>juin</v>
      </c>
      <c r="Q64" s="113">
        <f t="shared" si="11"/>
        <v>0</v>
      </c>
      <c r="R64" s="113">
        <f t="shared" si="12"/>
        <v>1</v>
      </c>
      <c r="S64" s="113">
        <f t="shared" si="13"/>
        <v>1</v>
      </c>
      <c r="T64" s="113">
        <f t="shared" si="14"/>
        <v>1</v>
      </c>
      <c r="U64" s="113">
        <f t="shared" si="15"/>
        <v>0</v>
      </c>
      <c r="V64" s="113">
        <f t="shared" si="16"/>
        <v>0</v>
      </c>
      <c r="W64" s="113">
        <f t="shared" si="17"/>
        <v>1</v>
      </c>
      <c r="X64" s="113">
        <f t="shared" si="18"/>
        <v>0</v>
      </c>
      <c r="Y64" s="113">
        <f t="shared" si="19"/>
        <v>1</v>
      </c>
      <c r="Z64" s="184" t="str">
        <f>ANATOMIE3!N64</f>
        <v>Juin</v>
      </c>
      <c r="AA64" s="184" t="str">
        <f>'PHYSIO-REP 3'!N64</f>
        <v>Juin</v>
      </c>
      <c r="AB64" s="184" t="str">
        <f>'ZOOTECHINE 3'!N64</f>
        <v>Juin</v>
      </c>
      <c r="AC64" s="184" t="str">
        <f>'PHARMACOLOGIE 3'!N64</f>
        <v>Juin</v>
      </c>
      <c r="AD64" s="184" t="str">
        <f>'MICROBIOLOGIE 3'!N64</f>
        <v>Juin</v>
      </c>
      <c r="AE64" s="184" t="str">
        <f>'PARASITOLOGIE 2'!N64</f>
        <v>Juin</v>
      </c>
      <c r="AF64" s="184" t="str">
        <f>'PHYSIO-PATH 3'!N64</f>
        <v>Juin</v>
      </c>
      <c r="AG64" s="184" t="str">
        <f>SEMIOLOGIE!N64</f>
        <v>Juin</v>
      </c>
      <c r="AH64" s="184" t="str">
        <f>'ANA-PATH 2'!N64</f>
        <v>Juin</v>
      </c>
    </row>
    <row r="65" spans="1:34" ht="15.75">
      <c r="A65" s="113">
        <v>58</v>
      </c>
      <c r="B65" s="424" t="s">
        <v>98</v>
      </c>
      <c r="C65" s="424" t="s">
        <v>99</v>
      </c>
      <c r="D65" s="117">
        <f>ANATOMIE3!J65</f>
        <v>13.25</v>
      </c>
      <c r="E65" s="117">
        <f>'PHYSIO-REP 3'!J65</f>
        <v>15</v>
      </c>
      <c r="F65" s="117">
        <f>'ZOOTECHINE 3'!J65</f>
        <v>9</v>
      </c>
      <c r="G65" s="117">
        <f>'PHARMACOLOGIE 3'!J65</f>
        <v>10</v>
      </c>
      <c r="H65" s="117">
        <f>'MICROBIOLOGIE 3'!J65</f>
        <v>9.5</v>
      </c>
      <c r="I65" s="117">
        <f>'PARASITOLOGIE 2'!J65</f>
        <v>11.333333333333334</v>
      </c>
      <c r="J65" s="117">
        <f>'PHYSIO-PATH 3'!J65</f>
        <v>6</v>
      </c>
      <c r="K65" s="117">
        <f>SEMIOLOGIE!J65</f>
        <v>14</v>
      </c>
      <c r="L65" s="117">
        <f>'ANA-PATH 2'!J65</f>
        <v>8.6666666666666661</v>
      </c>
      <c r="M65" s="117">
        <f t="shared" si="7"/>
        <v>96.75</v>
      </c>
      <c r="N65" s="117">
        <f t="shared" si="8"/>
        <v>3.87</v>
      </c>
      <c r="O65" s="316" t="str">
        <f t="shared" si="9"/>
        <v>Ajournee</v>
      </c>
      <c r="P65" s="184" t="str">
        <f t="shared" si="10"/>
        <v>juin</v>
      </c>
      <c r="Q65" s="113">
        <f t="shared" si="11"/>
        <v>1</v>
      </c>
      <c r="R65" s="113">
        <f t="shared" si="12"/>
        <v>0</v>
      </c>
      <c r="S65" s="113">
        <f t="shared" si="13"/>
        <v>1</v>
      </c>
      <c r="T65" s="113">
        <f t="shared" si="14"/>
        <v>1</v>
      </c>
      <c r="U65" s="113">
        <f t="shared" si="15"/>
        <v>1</v>
      </c>
      <c r="V65" s="113">
        <f t="shared" si="16"/>
        <v>0</v>
      </c>
      <c r="W65" s="113">
        <f t="shared" si="17"/>
        <v>1</v>
      </c>
      <c r="X65" s="113">
        <f t="shared" si="18"/>
        <v>1</v>
      </c>
      <c r="Y65" s="113">
        <f t="shared" si="19"/>
        <v>1</v>
      </c>
      <c r="Z65" s="184" t="str">
        <f>ANATOMIE3!N65</f>
        <v>Juin</v>
      </c>
      <c r="AA65" s="184" t="str">
        <f>'PHYSIO-REP 3'!N65</f>
        <v>Juin</v>
      </c>
      <c r="AB65" s="184" t="str">
        <f>'ZOOTECHINE 3'!N65</f>
        <v>Juin</v>
      </c>
      <c r="AC65" s="184" t="str">
        <f>'PHARMACOLOGIE 3'!N65</f>
        <v>Juin</v>
      </c>
      <c r="AD65" s="184" t="str">
        <f>'MICROBIOLOGIE 3'!N65</f>
        <v>Juin</v>
      </c>
      <c r="AE65" s="184" t="str">
        <f>'PARASITOLOGIE 2'!N65</f>
        <v>Juin</v>
      </c>
      <c r="AF65" s="184" t="str">
        <f>'PHYSIO-PATH 3'!N65</f>
        <v>Juin</v>
      </c>
      <c r="AG65" s="184" t="str">
        <f>SEMIOLOGIE!N65</f>
        <v>Juin</v>
      </c>
      <c r="AH65" s="184" t="str">
        <f>'ANA-PATH 2'!N65</f>
        <v>Juin</v>
      </c>
    </row>
    <row r="66" spans="1:34" ht="15.75">
      <c r="A66" s="113">
        <v>59</v>
      </c>
      <c r="B66" s="424" t="s">
        <v>100</v>
      </c>
      <c r="C66" s="424" t="s">
        <v>101</v>
      </c>
      <c r="D66" s="117">
        <f>ANATOMIE3!J66</f>
        <v>12</v>
      </c>
      <c r="E66" s="117">
        <f>'PHYSIO-REP 3'!J66</f>
        <v>7.5</v>
      </c>
      <c r="F66" s="117">
        <f>'ZOOTECHINE 3'!J66</f>
        <v>8</v>
      </c>
      <c r="G66" s="117">
        <f>'PHARMACOLOGIE 3'!J66</f>
        <v>10.25</v>
      </c>
      <c r="H66" s="117">
        <f>'MICROBIOLOGIE 3'!J66</f>
        <v>9.5</v>
      </c>
      <c r="I66" s="117">
        <f>'PARASITOLOGIE 2'!J66</f>
        <v>6</v>
      </c>
      <c r="J66" s="117">
        <f>'PHYSIO-PATH 3'!J66</f>
        <v>10</v>
      </c>
      <c r="K66" s="117">
        <f>SEMIOLOGIE!J66</f>
        <v>11.5</v>
      </c>
      <c r="L66" s="117">
        <f>'ANA-PATH 2'!J66</f>
        <v>5.666666666666667</v>
      </c>
      <c r="M66" s="117">
        <f t="shared" si="7"/>
        <v>80.416666666666671</v>
      </c>
      <c r="N66" s="117">
        <f t="shared" si="8"/>
        <v>3.2166666666666668</v>
      </c>
      <c r="O66" s="316" t="str">
        <f t="shared" si="9"/>
        <v>Ajournee</v>
      </c>
      <c r="P66" s="184" t="str">
        <f t="shared" si="10"/>
        <v>juin</v>
      </c>
      <c r="Q66" s="113">
        <f t="shared" si="11"/>
        <v>1</v>
      </c>
      <c r="R66" s="113">
        <f t="shared" si="12"/>
        <v>1</v>
      </c>
      <c r="S66" s="113">
        <f t="shared" si="13"/>
        <v>1</v>
      </c>
      <c r="T66" s="113">
        <f t="shared" si="14"/>
        <v>1</v>
      </c>
      <c r="U66" s="113">
        <f t="shared" si="15"/>
        <v>1</v>
      </c>
      <c r="V66" s="113">
        <f t="shared" si="16"/>
        <v>1</v>
      </c>
      <c r="W66" s="113">
        <f t="shared" si="17"/>
        <v>1</v>
      </c>
      <c r="X66" s="113">
        <f t="shared" si="18"/>
        <v>1</v>
      </c>
      <c r="Y66" s="113">
        <f t="shared" si="19"/>
        <v>1</v>
      </c>
      <c r="Z66" s="184" t="str">
        <f>ANATOMIE3!N66</f>
        <v>Juin</v>
      </c>
      <c r="AA66" s="184" t="str">
        <f>'PHYSIO-REP 3'!N66</f>
        <v>Juin</v>
      </c>
      <c r="AB66" s="184" t="str">
        <f>'ZOOTECHINE 3'!N66</f>
        <v>Juin</v>
      </c>
      <c r="AC66" s="184" t="str">
        <f>'PHARMACOLOGIE 3'!N66</f>
        <v>Juin</v>
      </c>
      <c r="AD66" s="184" t="str">
        <f>'MICROBIOLOGIE 3'!N66</f>
        <v>Juin</v>
      </c>
      <c r="AE66" s="184" t="str">
        <f>'PARASITOLOGIE 2'!N66</f>
        <v>Juin</v>
      </c>
      <c r="AF66" s="184" t="str">
        <f>'PHYSIO-PATH 3'!N66</f>
        <v>Juin</v>
      </c>
      <c r="AG66" s="184" t="str">
        <f>SEMIOLOGIE!N66</f>
        <v>Juin</v>
      </c>
      <c r="AH66" s="184" t="str">
        <f>'ANA-PATH 2'!N66</f>
        <v>Juin</v>
      </c>
    </row>
    <row r="67" spans="1:34" ht="15.75">
      <c r="A67" s="113">
        <v>60</v>
      </c>
      <c r="B67" s="424" t="s">
        <v>102</v>
      </c>
      <c r="C67" s="424" t="s">
        <v>103</v>
      </c>
      <c r="D67" s="117">
        <f>ANATOMIE3!J67</f>
        <v>13</v>
      </c>
      <c r="E67" s="117">
        <f>'PHYSIO-REP 3'!J67</f>
        <v>7.5</v>
      </c>
      <c r="F67" s="117">
        <f>'ZOOTECHINE 3'!J67</f>
        <v>10</v>
      </c>
      <c r="G67" s="117">
        <f>'PHARMACOLOGIE 3'!J67</f>
        <v>12</v>
      </c>
      <c r="H67" s="117">
        <f>'MICROBIOLOGIE 3'!J67</f>
        <v>10</v>
      </c>
      <c r="I67" s="117">
        <f>'PARASITOLOGIE 2'!J67</f>
        <v>7.333333333333333</v>
      </c>
      <c r="J67" s="117">
        <f>'PHYSIO-PATH 3'!J67</f>
        <v>3.5</v>
      </c>
      <c r="K67" s="117">
        <f>SEMIOLOGIE!J67</f>
        <v>10</v>
      </c>
      <c r="L67" s="117">
        <f>'ANA-PATH 2'!J67</f>
        <v>6</v>
      </c>
      <c r="M67" s="117">
        <f t="shared" si="7"/>
        <v>79.333333333333343</v>
      </c>
      <c r="N67" s="117">
        <f t="shared" si="8"/>
        <v>3.1733333333333338</v>
      </c>
      <c r="O67" s="316" t="str">
        <f t="shared" si="9"/>
        <v>Ajournee</v>
      </c>
      <c r="P67" s="184" t="str">
        <f t="shared" si="10"/>
        <v>juin</v>
      </c>
      <c r="Q67" s="113">
        <f t="shared" si="11"/>
        <v>1</v>
      </c>
      <c r="R67" s="113">
        <f t="shared" si="12"/>
        <v>1</v>
      </c>
      <c r="S67" s="113">
        <f t="shared" si="13"/>
        <v>1</v>
      </c>
      <c r="T67" s="113">
        <f t="shared" si="14"/>
        <v>1</v>
      </c>
      <c r="U67" s="113">
        <f t="shared" si="15"/>
        <v>1</v>
      </c>
      <c r="V67" s="113">
        <f t="shared" si="16"/>
        <v>1</v>
      </c>
      <c r="W67" s="113">
        <f t="shared" si="17"/>
        <v>1</v>
      </c>
      <c r="X67" s="113">
        <f t="shared" si="18"/>
        <v>1</v>
      </c>
      <c r="Y67" s="113">
        <f t="shared" si="19"/>
        <v>1</v>
      </c>
      <c r="Z67" s="184" t="str">
        <f>ANATOMIE3!N67</f>
        <v>Juin</v>
      </c>
      <c r="AA67" s="184" t="str">
        <f>'PHYSIO-REP 3'!N67</f>
        <v>Juin</v>
      </c>
      <c r="AB67" s="184" t="str">
        <f>'ZOOTECHINE 3'!N67</f>
        <v>Juin</v>
      </c>
      <c r="AC67" s="184" t="str">
        <f>'PHARMACOLOGIE 3'!N67</f>
        <v>Juin</v>
      </c>
      <c r="AD67" s="184" t="str">
        <f>'MICROBIOLOGIE 3'!N67</f>
        <v>Juin</v>
      </c>
      <c r="AE67" s="184" t="str">
        <f>'PARASITOLOGIE 2'!N67</f>
        <v>Juin</v>
      </c>
      <c r="AF67" s="184" t="str">
        <f>'PHYSIO-PATH 3'!N67</f>
        <v>Juin</v>
      </c>
      <c r="AG67" s="184" t="str">
        <f>SEMIOLOGIE!N67</f>
        <v>Juin</v>
      </c>
      <c r="AH67" s="184" t="str">
        <f>'ANA-PATH 2'!N67</f>
        <v>Juin</v>
      </c>
    </row>
    <row r="68" spans="1:34" ht="15.75">
      <c r="A68" s="113">
        <v>61</v>
      </c>
      <c r="B68" s="424" t="s">
        <v>104</v>
      </c>
      <c r="C68" s="424" t="s">
        <v>25</v>
      </c>
      <c r="D68" s="117">
        <f>ANATOMIE3!J68</f>
        <v>14.75</v>
      </c>
      <c r="E68" s="117">
        <f>'PHYSIO-REP 3'!J68</f>
        <v>8.25</v>
      </c>
      <c r="F68" s="117">
        <f>'ZOOTECHINE 3'!J68</f>
        <v>9</v>
      </c>
      <c r="G68" s="117">
        <f>'PHARMACOLOGIE 3'!J68</f>
        <v>8.25</v>
      </c>
      <c r="H68" s="117">
        <f>'MICROBIOLOGIE 3'!J68</f>
        <v>8.25</v>
      </c>
      <c r="I68" s="117">
        <f>'PARASITOLOGIE 2'!J68</f>
        <v>7.333333333333333</v>
      </c>
      <c r="J68" s="117">
        <f>'PHYSIO-PATH 3'!J68</f>
        <v>2.5</v>
      </c>
      <c r="K68" s="117">
        <f>SEMIOLOGIE!J68</f>
        <v>13.75</v>
      </c>
      <c r="L68" s="117">
        <f>'ANA-PATH 2'!J68</f>
        <v>8</v>
      </c>
      <c r="M68" s="117">
        <f t="shared" si="7"/>
        <v>80.083333333333343</v>
      </c>
      <c r="N68" s="117">
        <f t="shared" si="8"/>
        <v>3.2033333333333336</v>
      </c>
      <c r="O68" s="316" t="str">
        <f t="shared" si="9"/>
        <v>Ajournee</v>
      </c>
      <c r="P68" s="184" t="str">
        <f t="shared" si="10"/>
        <v>juin</v>
      </c>
      <c r="Q68" s="113">
        <f t="shared" si="11"/>
        <v>1</v>
      </c>
      <c r="R68" s="113">
        <f t="shared" si="12"/>
        <v>1</v>
      </c>
      <c r="S68" s="113">
        <f t="shared" si="13"/>
        <v>1</v>
      </c>
      <c r="T68" s="113">
        <f t="shared" si="14"/>
        <v>1</v>
      </c>
      <c r="U68" s="113">
        <f t="shared" si="15"/>
        <v>1</v>
      </c>
      <c r="V68" s="113">
        <f t="shared" si="16"/>
        <v>1</v>
      </c>
      <c r="W68" s="113">
        <f t="shared" si="17"/>
        <v>1</v>
      </c>
      <c r="X68" s="113">
        <f t="shared" si="18"/>
        <v>1</v>
      </c>
      <c r="Y68" s="113">
        <f t="shared" si="19"/>
        <v>1</v>
      </c>
      <c r="Z68" s="184" t="str">
        <f>ANATOMIE3!N68</f>
        <v>Juin</v>
      </c>
      <c r="AA68" s="184" t="str">
        <f>'PHYSIO-REP 3'!N68</f>
        <v>Juin</v>
      </c>
      <c r="AB68" s="184" t="str">
        <f>'ZOOTECHINE 3'!N68</f>
        <v>Juin</v>
      </c>
      <c r="AC68" s="184" t="str">
        <f>'PHARMACOLOGIE 3'!N68</f>
        <v>Juin</v>
      </c>
      <c r="AD68" s="184" t="str">
        <f>'MICROBIOLOGIE 3'!N68</f>
        <v>Juin</v>
      </c>
      <c r="AE68" s="184" t="str">
        <f>'PARASITOLOGIE 2'!N68</f>
        <v>Juin</v>
      </c>
      <c r="AF68" s="184" t="str">
        <f>'PHYSIO-PATH 3'!N68</f>
        <v>Juin</v>
      </c>
      <c r="AG68" s="184" t="str">
        <f>SEMIOLOGIE!N68</f>
        <v>Juin</v>
      </c>
      <c r="AH68" s="184" t="str">
        <f>'ANA-PATH 2'!N68</f>
        <v>Juin</v>
      </c>
    </row>
    <row r="69" spans="1:34" ht="15.75">
      <c r="A69" s="113">
        <v>62</v>
      </c>
      <c r="B69" s="429" t="s">
        <v>105</v>
      </c>
      <c r="C69" s="429" t="s">
        <v>842</v>
      </c>
      <c r="D69" s="117">
        <f>ANATOMIE3!J69</f>
        <v>13.5</v>
      </c>
      <c r="E69" s="117">
        <f>'PHYSIO-REP 3'!J69</f>
        <v>9.75</v>
      </c>
      <c r="F69" s="117">
        <f>'ZOOTECHINE 3'!J69</f>
        <v>7</v>
      </c>
      <c r="G69" s="117">
        <f>'PHARMACOLOGIE 3'!J69</f>
        <v>8</v>
      </c>
      <c r="H69" s="117">
        <f>'MICROBIOLOGIE 3'!J69</f>
        <v>8.25</v>
      </c>
      <c r="I69" s="117">
        <f>'PARASITOLOGIE 2'!J69</f>
        <v>4</v>
      </c>
      <c r="J69" s="117">
        <f>'PHYSIO-PATH 3'!J69</f>
        <v>4</v>
      </c>
      <c r="K69" s="117">
        <f>SEMIOLOGIE!J69</f>
        <v>15.75</v>
      </c>
      <c r="L69" s="117">
        <f>'ANA-PATH 2'!J69</f>
        <v>8</v>
      </c>
      <c r="M69" s="117">
        <f t="shared" si="7"/>
        <v>78.25</v>
      </c>
      <c r="N69" s="117">
        <f t="shared" si="8"/>
        <v>3.13</v>
      </c>
      <c r="O69" s="316" t="str">
        <f t="shared" si="9"/>
        <v>Ajournee</v>
      </c>
      <c r="P69" s="184" t="str">
        <f t="shared" si="10"/>
        <v>juin</v>
      </c>
      <c r="Q69" s="113">
        <f t="shared" si="11"/>
        <v>1</v>
      </c>
      <c r="R69" s="113">
        <f t="shared" si="12"/>
        <v>1</v>
      </c>
      <c r="S69" s="113">
        <f t="shared" si="13"/>
        <v>1</v>
      </c>
      <c r="T69" s="113">
        <f t="shared" si="14"/>
        <v>1</v>
      </c>
      <c r="U69" s="113">
        <f t="shared" si="15"/>
        <v>1</v>
      </c>
      <c r="V69" s="113">
        <f t="shared" si="16"/>
        <v>1</v>
      </c>
      <c r="W69" s="113">
        <f t="shared" si="17"/>
        <v>1</v>
      </c>
      <c r="X69" s="113">
        <f t="shared" si="18"/>
        <v>0</v>
      </c>
      <c r="Y69" s="113">
        <f t="shared" si="19"/>
        <v>1</v>
      </c>
      <c r="Z69" s="184" t="str">
        <f>ANATOMIE3!N69</f>
        <v>Juin</v>
      </c>
      <c r="AA69" s="184" t="str">
        <f>'PHYSIO-REP 3'!N69</f>
        <v>Juin</v>
      </c>
      <c r="AB69" s="184" t="str">
        <f>'ZOOTECHINE 3'!N69</f>
        <v>Juin</v>
      </c>
      <c r="AC69" s="184" t="str">
        <f>'PHARMACOLOGIE 3'!N69</f>
        <v>Juin</v>
      </c>
      <c r="AD69" s="184" t="str">
        <f>'MICROBIOLOGIE 3'!N69</f>
        <v>Juin</v>
      </c>
      <c r="AE69" s="184" t="str">
        <f>'PARASITOLOGIE 2'!N69</f>
        <v>Juin</v>
      </c>
      <c r="AF69" s="184" t="str">
        <f>'PHYSIO-PATH 3'!N69</f>
        <v>Juin</v>
      </c>
      <c r="AG69" s="184" t="str">
        <f>SEMIOLOGIE!N69</f>
        <v>Juin</v>
      </c>
      <c r="AH69" s="184" t="str">
        <f>'ANA-PATH 2'!N69</f>
        <v>Juin</v>
      </c>
    </row>
    <row r="70" spans="1:34" ht="15.75">
      <c r="A70" s="113">
        <v>63</v>
      </c>
      <c r="B70" s="424" t="s">
        <v>106</v>
      </c>
      <c r="C70" s="424" t="s">
        <v>107</v>
      </c>
      <c r="D70" s="117">
        <f>ANATOMIE3!J70</f>
        <v>17.5</v>
      </c>
      <c r="E70" s="117">
        <f>'PHYSIO-REP 3'!J70</f>
        <v>10.5</v>
      </c>
      <c r="F70" s="117">
        <f>'ZOOTECHINE 3'!J70</f>
        <v>6.5</v>
      </c>
      <c r="G70" s="117">
        <f>'PHARMACOLOGIE 3'!J70</f>
        <v>9</v>
      </c>
      <c r="H70" s="117">
        <f>'MICROBIOLOGIE 3'!J70</f>
        <v>10</v>
      </c>
      <c r="I70" s="117">
        <f>'PARASITOLOGIE 2'!J70</f>
        <v>5.333333333333333</v>
      </c>
      <c r="J70" s="117">
        <f>'PHYSIO-PATH 3'!J70</f>
        <v>6</v>
      </c>
      <c r="K70" s="117">
        <f>SEMIOLOGIE!J70</f>
        <v>11.25</v>
      </c>
      <c r="L70" s="117">
        <f>'ANA-PATH 2'!J70</f>
        <v>8</v>
      </c>
      <c r="M70" s="117">
        <f t="shared" si="7"/>
        <v>84.083333333333343</v>
      </c>
      <c r="N70" s="117">
        <f t="shared" si="8"/>
        <v>3.3633333333333337</v>
      </c>
      <c r="O70" s="316" t="str">
        <f t="shared" si="9"/>
        <v>Ajournee</v>
      </c>
      <c r="P70" s="184" t="str">
        <f t="shared" si="10"/>
        <v>juin</v>
      </c>
      <c r="Q70" s="113">
        <f t="shared" si="11"/>
        <v>0</v>
      </c>
      <c r="R70" s="113">
        <f t="shared" si="12"/>
        <v>1</v>
      </c>
      <c r="S70" s="113">
        <f t="shared" si="13"/>
        <v>1</v>
      </c>
      <c r="T70" s="113">
        <f t="shared" si="14"/>
        <v>1</v>
      </c>
      <c r="U70" s="113">
        <f t="shared" si="15"/>
        <v>1</v>
      </c>
      <c r="V70" s="113">
        <f t="shared" si="16"/>
        <v>1</v>
      </c>
      <c r="W70" s="113">
        <f t="shared" si="17"/>
        <v>1</v>
      </c>
      <c r="X70" s="113">
        <f t="shared" si="18"/>
        <v>1</v>
      </c>
      <c r="Y70" s="113">
        <f t="shared" si="19"/>
        <v>1</v>
      </c>
      <c r="Z70" s="184" t="str">
        <f>ANATOMIE3!N70</f>
        <v>Juin</v>
      </c>
      <c r="AA70" s="184" t="str">
        <f>'PHYSIO-REP 3'!N70</f>
        <v>Juin</v>
      </c>
      <c r="AB70" s="184" t="str">
        <f>'ZOOTECHINE 3'!N70</f>
        <v>Juin</v>
      </c>
      <c r="AC70" s="184" t="str">
        <f>'PHARMACOLOGIE 3'!N70</f>
        <v>Juin</v>
      </c>
      <c r="AD70" s="184" t="str">
        <f>'MICROBIOLOGIE 3'!N70</f>
        <v>Juin</v>
      </c>
      <c r="AE70" s="184" t="str">
        <f>'PARASITOLOGIE 2'!N70</f>
        <v>Juin</v>
      </c>
      <c r="AF70" s="184" t="str">
        <f>'PHYSIO-PATH 3'!N70</f>
        <v>Juin</v>
      </c>
      <c r="AG70" s="184" t="str">
        <f>SEMIOLOGIE!N70</f>
        <v>Juin</v>
      </c>
      <c r="AH70" s="184" t="str">
        <f>'ANA-PATH 2'!N70</f>
        <v>Juin</v>
      </c>
    </row>
    <row r="71" spans="1:34" ht="15.75">
      <c r="A71" s="113">
        <v>64</v>
      </c>
      <c r="B71" s="424" t="s">
        <v>108</v>
      </c>
      <c r="C71" s="424" t="s">
        <v>109</v>
      </c>
      <c r="D71" s="117">
        <f>ANATOMIE3!J71</f>
        <v>13.25</v>
      </c>
      <c r="E71" s="117">
        <f>'PHYSIO-REP 3'!J71</f>
        <v>6.75</v>
      </c>
      <c r="F71" s="117">
        <f>'ZOOTECHINE 3'!J71</f>
        <v>8</v>
      </c>
      <c r="G71" s="117">
        <f>'PHARMACOLOGIE 3'!J71</f>
        <v>8.5</v>
      </c>
      <c r="H71" s="117">
        <f>'MICROBIOLOGIE 3'!J71</f>
        <v>6.25</v>
      </c>
      <c r="I71" s="117">
        <f>'PARASITOLOGIE 2'!J71</f>
        <v>5.333333333333333</v>
      </c>
      <c r="J71" s="117">
        <f>'PHYSIO-PATH 3'!J71</f>
        <v>10.5</v>
      </c>
      <c r="K71" s="117">
        <f>SEMIOLOGIE!J71</f>
        <v>5</v>
      </c>
      <c r="L71" s="117">
        <f>'ANA-PATH 2'!J71</f>
        <v>6.333333333333333</v>
      </c>
      <c r="M71" s="117">
        <f t="shared" si="7"/>
        <v>69.916666666666671</v>
      </c>
      <c r="N71" s="117">
        <f t="shared" si="8"/>
        <v>2.7966666666666669</v>
      </c>
      <c r="O71" s="316" t="str">
        <f t="shared" si="9"/>
        <v>Ajournee</v>
      </c>
      <c r="P71" s="184" t="str">
        <f t="shared" si="10"/>
        <v>juin</v>
      </c>
      <c r="Q71" s="113">
        <f t="shared" si="11"/>
        <v>1</v>
      </c>
      <c r="R71" s="113">
        <f t="shared" si="12"/>
        <v>1</v>
      </c>
      <c r="S71" s="113">
        <f t="shared" si="13"/>
        <v>1</v>
      </c>
      <c r="T71" s="113">
        <f t="shared" si="14"/>
        <v>1</v>
      </c>
      <c r="U71" s="113">
        <f t="shared" si="15"/>
        <v>1</v>
      </c>
      <c r="V71" s="113">
        <f t="shared" si="16"/>
        <v>1</v>
      </c>
      <c r="W71" s="113">
        <f t="shared" si="17"/>
        <v>1</v>
      </c>
      <c r="X71" s="113">
        <f t="shared" si="18"/>
        <v>1</v>
      </c>
      <c r="Y71" s="113">
        <f t="shared" si="19"/>
        <v>1</v>
      </c>
      <c r="Z71" s="184" t="str">
        <f>ANATOMIE3!N71</f>
        <v>Juin</v>
      </c>
      <c r="AA71" s="184" t="str">
        <f>'PHYSIO-REP 3'!N71</f>
        <v>Juin</v>
      </c>
      <c r="AB71" s="184" t="str">
        <f>'ZOOTECHINE 3'!N71</f>
        <v>Juin</v>
      </c>
      <c r="AC71" s="184" t="str">
        <f>'PHARMACOLOGIE 3'!N71</f>
        <v>Juin</v>
      </c>
      <c r="AD71" s="184" t="str">
        <f>'MICROBIOLOGIE 3'!N71</f>
        <v>Juin</v>
      </c>
      <c r="AE71" s="184" t="str">
        <f>'PARASITOLOGIE 2'!N71</f>
        <v>Juin</v>
      </c>
      <c r="AF71" s="184" t="str">
        <f>'PHYSIO-PATH 3'!N71</f>
        <v>Juin</v>
      </c>
      <c r="AG71" s="184" t="str">
        <f>SEMIOLOGIE!N71</f>
        <v>Juin</v>
      </c>
      <c r="AH71" s="184" t="str">
        <f>'ANA-PATH 2'!N71</f>
        <v>Juin</v>
      </c>
    </row>
    <row r="72" spans="1:34">
      <c r="A72" s="113">
        <v>65</v>
      </c>
      <c r="B72" s="417" t="s">
        <v>110</v>
      </c>
      <c r="C72" s="417" t="s">
        <v>843</v>
      </c>
      <c r="D72" s="117">
        <f>ANATOMIE3!J72</f>
        <v>3</v>
      </c>
      <c r="E72" s="117">
        <f>'PHYSIO-REP 3'!J72</f>
        <v>3.75</v>
      </c>
      <c r="F72" s="117">
        <f>'ZOOTECHINE 3'!J72</f>
        <v>6</v>
      </c>
      <c r="G72" s="117">
        <f>'PHARMACOLOGIE 3'!J72</f>
        <v>0.75</v>
      </c>
      <c r="H72" s="117">
        <f>'MICROBIOLOGIE 3'!J72</f>
        <v>6.25</v>
      </c>
      <c r="I72" s="117">
        <f>'PARASITOLOGIE 2'!J72</f>
        <v>2.6666666666666665</v>
      </c>
      <c r="J72" s="117">
        <f>'PHYSIO-PATH 3'!J72</f>
        <v>1.5</v>
      </c>
      <c r="K72" s="117">
        <f>SEMIOLOGIE!J72</f>
        <v>36</v>
      </c>
      <c r="L72" s="117">
        <f>'ANA-PATH 2'!J72</f>
        <v>2.6666666666666665</v>
      </c>
      <c r="M72" s="117">
        <f t="shared" si="7"/>
        <v>62.583333333333336</v>
      </c>
      <c r="N72" s="117">
        <f t="shared" si="8"/>
        <v>2.5033333333333334</v>
      </c>
      <c r="O72" s="316" t="str">
        <f t="shared" si="9"/>
        <v>Ajournee</v>
      </c>
      <c r="P72" s="184" t="str">
        <f t="shared" si="10"/>
        <v>juin</v>
      </c>
      <c r="Q72" s="113">
        <f t="shared" si="11"/>
        <v>1</v>
      </c>
      <c r="R72" s="113">
        <f t="shared" si="12"/>
        <v>1</v>
      </c>
      <c r="S72" s="113">
        <f t="shared" si="13"/>
        <v>1</v>
      </c>
      <c r="T72" s="113">
        <f t="shared" si="14"/>
        <v>1</v>
      </c>
      <c r="U72" s="113">
        <f t="shared" si="15"/>
        <v>1</v>
      </c>
      <c r="V72" s="113">
        <f t="shared" si="16"/>
        <v>1</v>
      </c>
      <c r="W72" s="113">
        <f t="shared" si="17"/>
        <v>1</v>
      </c>
      <c r="X72" s="113">
        <f t="shared" si="18"/>
        <v>0</v>
      </c>
      <c r="Y72" s="113">
        <f t="shared" si="19"/>
        <v>1</v>
      </c>
      <c r="Z72" s="184" t="str">
        <f>ANATOMIE3!N72</f>
        <v>Juin</v>
      </c>
      <c r="AA72" s="184" t="str">
        <f>'PHYSIO-REP 3'!N72</f>
        <v>Juin</v>
      </c>
      <c r="AB72" s="184" t="str">
        <f>'ZOOTECHINE 3'!N72</f>
        <v>Juin</v>
      </c>
      <c r="AC72" s="184" t="str">
        <f>'PHARMACOLOGIE 3'!N72</f>
        <v>Juin</v>
      </c>
      <c r="AD72" s="184" t="str">
        <f>'MICROBIOLOGIE 3'!N72</f>
        <v>Juin</v>
      </c>
      <c r="AE72" s="184" t="str">
        <f>'PARASITOLOGIE 2'!N72</f>
        <v>Juin</v>
      </c>
      <c r="AF72" s="184" t="str">
        <f>'PHYSIO-PATH 3'!N72</f>
        <v>Juin</v>
      </c>
      <c r="AG72" s="184" t="str">
        <f>SEMIOLOGIE!N72</f>
        <v>Juin</v>
      </c>
      <c r="AH72" s="184" t="str">
        <f>'ANA-PATH 2'!N72</f>
        <v>Juin</v>
      </c>
    </row>
    <row r="73" spans="1:34">
      <c r="A73" s="113">
        <v>66</v>
      </c>
      <c r="B73" s="425" t="s">
        <v>844</v>
      </c>
      <c r="C73" s="425" t="s">
        <v>111</v>
      </c>
      <c r="D73" s="117">
        <f>ANATOMIE3!J73</f>
        <v>17.5</v>
      </c>
      <c r="E73" s="117">
        <f>'PHYSIO-REP 3'!J73</f>
        <v>13.5</v>
      </c>
      <c r="F73" s="117">
        <f>'ZOOTECHINE 3'!J73</f>
        <v>10</v>
      </c>
      <c r="G73" s="117">
        <f>'PHARMACOLOGIE 3'!J73</f>
        <v>7.5</v>
      </c>
      <c r="H73" s="117">
        <f>'MICROBIOLOGIE 3'!J73</f>
        <v>9.25</v>
      </c>
      <c r="I73" s="117">
        <f>'PARASITOLOGIE 2'!J73</f>
        <v>10.666666666666666</v>
      </c>
      <c r="J73" s="117">
        <f>'PHYSIO-PATH 3'!J73</f>
        <v>7</v>
      </c>
      <c r="K73" s="117">
        <f>SEMIOLOGIE!J73</f>
        <v>8.75</v>
      </c>
      <c r="L73" s="117">
        <f>'ANA-PATH 2'!J73</f>
        <v>10</v>
      </c>
      <c r="M73" s="117">
        <f t="shared" ref="M73:M136" si="20">SUM(D73:L73)</f>
        <v>94.166666666666671</v>
      </c>
      <c r="N73" s="117">
        <f t="shared" ref="N73:N136" si="21">M73/25</f>
        <v>3.7666666666666671</v>
      </c>
      <c r="O73" s="316" t="str">
        <f t="shared" ref="O73:O136" si="22">IF(OR(D73="exclus",E73="exclus",F73="exclus",G73="exclus",H73="exclus",I73="exclus",J73="exclus",K73="exclus",L73="exclus"),"exclus",IF(AND(SUM(Q73:Y73)=0,ROUND(N73,3)&gt;=10),"Admis","Ajournee"))</f>
        <v>Ajournee</v>
      </c>
      <c r="P73" s="184" t="str">
        <f t="shared" ref="P73:P136" si="23">IF(COUNTIF(Z73:AH73,"=Rattrapage")&gt;0,"Rattrapage",IF(COUNTIF(Z73:AH73,"=Synthèse")&gt;0,"Synthèse","juin"))</f>
        <v>juin</v>
      </c>
      <c r="Q73" s="113">
        <f t="shared" ref="Q73:Q136" si="24">IF(D73&lt;15,1,0)</f>
        <v>0</v>
      </c>
      <c r="R73" s="113">
        <f t="shared" ref="R73:R136" si="25">IF(E73&lt;15,1,0)</f>
        <v>1</v>
      </c>
      <c r="S73" s="113">
        <f t="shared" ref="S73:S136" si="26">IF(F73&lt;15,1,0)</f>
        <v>1</v>
      </c>
      <c r="T73" s="113">
        <f t="shared" ref="T73:T136" si="27">IF(G73&lt;15,1,0)</f>
        <v>1</v>
      </c>
      <c r="U73" s="113">
        <f t="shared" ref="U73:U136" si="28">IF(H73&lt;15,1,0)</f>
        <v>1</v>
      </c>
      <c r="V73" s="113">
        <f t="shared" ref="V73:V136" si="29">IF(I73&lt;10,1,0)</f>
        <v>0</v>
      </c>
      <c r="W73" s="113">
        <f t="shared" ref="W73:W136" si="30">IF(J73&lt;15,1,0)</f>
        <v>1</v>
      </c>
      <c r="X73" s="113">
        <f t="shared" ref="X73:X136" si="31">IF(K73&lt;15,1,0)</f>
        <v>1</v>
      </c>
      <c r="Y73" s="113">
        <f t="shared" ref="Y73:Y136" si="32">IF(L73&lt;10,1,0)</f>
        <v>0</v>
      </c>
      <c r="Z73" s="184" t="str">
        <f>ANATOMIE3!N73</f>
        <v>Juin</v>
      </c>
      <c r="AA73" s="184" t="str">
        <f>'PHYSIO-REP 3'!N73</f>
        <v>Juin</v>
      </c>
      <c r="AB73" s="184" t="str">
        <f>'ZOOTECHINE 3'!N73</f>
        <v>Juin</v>
      </c>
      <c r="AC73" s="184" t="str">
        <f>'PHARMACOLOGIE 3'!N73</f>
        <v>Juin</v>
      </c>
      <c r="AD73" s="184" t="str">
        <f>'MICROBIOLOGIE 3'!N73</f>
        <v>Juin</v>
      </c>
      <c r="AE73" s="184" t="str">
        <f>'PARASITOLOGIE 2'!N73</f>
        <v>Juin</v>
      </c>
      <c r="AF73" s="184" t="str">
        <f>'PHYSIO-PATH 3'!N73</f>
        <v>Juin</v>
      </c>
      <c r="AG73" s="184" t="str">
        <f>SEMIOLOGIE!N73</f>
        <v>Juin</v>
      </c>
      <c r="AH73" s="184" t="str">
        <f>'ANA-PATH 2'!N73</f>
        <v>Juin</v>
      </c>
    </row>
    <row r="74" spans="1:34" ht="15.75">
      <c r="A74" s="113">
        <v>67</v>
      </c>
      <c r="B74" s="424" t="s">
        <v>112</v>
      </c>
      <c r="C74" s="424" t="s">
        <v>845</v>
      </c>
      <c r="D74" s="117">
        <f>ANATOMIE3!J74</f>
        <v>7.75</v>
      </c>
      <c r="E74" s="117">
        <f>'PHYSIO-REP 3'!J74</f>
        <v>6</v>
      </c>
      <c r="F74" s="117">
        <f>'ZOOTECHINE 3'!J74</f>
        <v>8.5</v>
      </c>
      <c r="G74" s="117">
        <f>'PHARMACOLOGIE 3'!J74</f>
        <v>8.5</v>
      </c>
      <c r="H74" s="117">
        <f>'MICROBIOLOGIE 3'!J74</f>
        <v>7.75</v>
      </c>
      <c r="I74" s="117">
        <f>'PARASITOLOGIE 2'!J74</f>
        <v>7.333333333333333</v>
      </c>
      <c r="J74" s="117">
        <f>'PHYSIO-PATH 3'!J74</f>
        <v>7</v>
      </c>
      <c r="K74" s="117">
        <f>SEMIOLOGIE!J74</f>
        <v>6.25</v>
      </c>
      <c r="L74" s="117">
        <f>'ANA-PATH 2'!J74</f>
        <v>4.333333333333333</v>
      </c>
      <c r="M74" s="117">
        <f t="shared" si="20"/>
        <v>63.416666666666671</v>
      </c>
      <c r="N74" s="117">
        <f t="shared" si="21"/>
        <v>2.5366666666666671</v>
      </c>
      <c r="O74" s="316" t="str">
        <f t="shared" si="22"/>
        <v>Ajournee</v>
      </c>
      <c r="P74" s="184" t="str">
        <f t="shared" si="23"/>
        <v>juin</v>
      </c>
      <c r="Q74" s="113">
        <f t="shared" si="24"/>
        <v>1</v>
      </c>
      <c r="R74" s="113">
        <f t="shared" si="25"/>
        <v>1</v>
      </c>
      <c r="S74" s="113">
        <f t="shared" si="26"/>
        <v>1</v>
      </c>
      <c r="T74" s="113">
        <f t="shared" si="27"/>
        <v>1</v>
      </c>
      <c r="U74" s="113">
        <f t="shared" si="28"/>
        <v>1</v>
      </c>
      <c r="V74" s="113">
        <f t="shared" si="29"/>
        <v>1</v>
      </c>
      <c r="W74" s="113">
        <f t="shared" si="30"/>
        <v>1</v>
      </c>
      <c r="X74" s="113">
        <f t="shared" si="31"/>
        <v>1</v>
      </c>
      <c r="Y74" s="113">
        <f t="shared" si="32"/>
        <v>1</v>
      </c>
      <c r="Z74" s="184" t="str">
        <f>ANATOMIE3!N74</f>
        <v>Juin</v>
      </c>
      <c r="AA74" s="184" t="str">
        <f>'PHYSIO-REP 3'!N74</f>
        <v>Juin</v>
      </c>
      <c r="AB74" s="184" t="str">
        <f>'ZOOTECHINE 3'!N74</f>
        <v>Juin</v>
      </c>
      <c r="AC74" s="184" t="str">
        <f>'PHARMACOLOGIE 3'!N74</f>
        <v>Juin</v>
      </c>
      <c r="AD74" s="184" t="str">
        <f>'MICROBIOLOGIE 3'!N74</f>
        <v>Juin</v>
      </c>
      <c r="AE74" s="184" t="str">
        <f>'PARASITOLOGIE 2'!N74</f>
        <v>Juin</v>
      </c>
      <c r="AF74" s="184" t="str">
        <f>'PHYSIO-PATH 3'!N74</f>
        <v>Juin</v>
      </c>
      <c r="AG74" s="184" t="str">
        <f>SEMIOLOGIE!N74</f>
        <v>Juin</v>
      </c>
      <c r="AH74" s="184" t="str">
        <f>'ANA-PATH 2'!N74</f>
        <v>Juin</v>
      </c>
    </row>
    <row r="75" spans="1:34" ht="15.75">
      <c r="A75" s="113">
        <v>68</v>
      </c>
      <c r="B75" s="423" t="s">
        <v>846</v>
      </c>
      <c r="C75" s="423" t="s">
        <v>85</v>
      </c>
      <c r="D75" s="117">
        <f>ANATOMIE3!J75</f>
        <v>4.5</v>
      </c>
      <c r="E75" s="117">
        <f>'PHYSIO-REP 3'!J75</f>
        <v>7.5</v>
      </c>
      <c r="F75" s="117">
        <f>'ZOOTECHINE 3'!J75</f>
        <v>2.5</v>
      </c>
      <c r="G75" s="117">
        <f>'PHARMACOLOGIE 3'!J75</f>
        <v>1.5</v>
      </c>
      <c r="H75" s="117">
        <f>'MICROBIOLOGIE 3'!J75</f>
        <v>5.5</v>
      </c>
      <c r="I75" s="117">
        <f>'PARASITOLOGIE 2'!J75</f>
        <v>2.6666666666666665</v>
      </c>
      <c r="J75" s="117">
        <f>'PHYSIO-PATH 3'!J75</f>
        <v>3.5</v>
      </c>
      <c r="K75" s="117">
        <f>SEMIOLOGIE!J75</f>
        <v>7.75</v>
      </c>
      <c r="L75" s="117">
        <f>'ANA-PATH 2'!J75</f>
        <v>4</v>
      </c>
      <c r="M75" s="117">
        <f t="shared" si="20"/>
        <v>39.416666666666671</v>
      </c>
      <c r="N75" s="117">
        <f t="shared" si="21"/>
        <v>1.5766666666666669</v>
      </c>
      <c r="O75" s="316" t="str">
        <f t="shared" si="22"/>
        <v>Ajournee</v>
      </c>
      <c r="P75" s="184" t="str">
        <f t="shared" si="23"/>
        <v>juin</v>
      </c>
      <c r="Q75" s="113">
        <f t="shared" si="24"/>
        <v>1</v>
      </c>
      <c r="R75" s="113">
        <f t="shared" si="25"/>
        <v>1</v>
      </c>
      <c r="S75" s="113">
        <f t="shared" si="26"/>
        <v>1</v>
      </c>
      <c r="T75" s="113">
        <f t="shared" si="27"/>
        <v>1</v>
      </c>
      <c r="U75" s="113">
        <f t="shared" si="28"/>
        <v>1</v>
      </c>
      <c r="V75" s="113">
        <f t="shared" si="29"/>
        <v>1</v>
      </c>
      <c r="W75" s="113">
        <f t="shared" si="30"/>
        <v>1</v>
      </c>
      <c r="X75" s="113">
        <f t="shared" si="31"/>
        <v>1</v>
      </c>
      <c r="Y75" s="113">
        <f t="shared" si="32"/>
        <v>1</v>
      </c>
      <c r="Z75" s="184" t="str">
        <f>ANATOMIE3!N75</f>
        <v>Juin</v>
      </c>
      <c r="AA75" s="184" t="str">
        <f>'PHYSIO-REP 3'!N75</f>
        <v>Juin</v>
      </c>
      <c r="AB75" s="184" t="str">
        <f>'ZOOTECHINE 3'!N75</f>
        <v>Juin</v>
      </c>
      <c r="AC75" s="184" t="str">
        <f>'PHARMACOLOGIE 3'!N75</f>
        <v>Juin</v>
      </c>
      <c r="AD75" s="184" t="str">
        <f>'MICROBIOLOGIE 3'!N75</f>
        <v>Juin</v>
      </c>
      <c r="AE75" s="184" t="str">
        <f>'PARASITOLOGIE 2'!N75</f>
        <v>Juin</v>
      </c>
      <c r="AF75" s="184" t="str">
        <f>'PHYSIO-PATH 3'!N75</f>
        <v>Juin</v>
      </c>
      <c r="AG75" s="184" t="str">
        <f>SEMIOLOGIE!N75</f>
        <v>Juin</v>
      </c>
      <c r="AH75" s="184" t="str">
        <f>'ANA-PATH 2'!N75</f>
        <v>Juin</v>
      </c>
    </row>
    <row r="76" spans="1:34" ht="15.75">
      <c r="A76" s="113">
        <v>69</v>
      </c>
      <c r="B76" s="430" t="s">
        <v>113</v>
      </c>
      <c r="C76" s="430" t="s">
        <v>847</v>
      </c>
      <c r="D76" s="117">
        <f>ANATOMIE3!J76</f>
        <v>5.5</v>
      </c>
      <c r="E76" s="117">
        <f>'PHYSIO-REP 3'!J76</f>
        <v>6.75</v>
      </c>
      <c r="F76" s="117">
        <f>'ZOOTECHINE 3'!J76</f>
        <v>7</v>
      </c>
      <c r="G76" s="117">
        <f>'PHARMACOLOGIE 3'!J76</f>
        <v>1</v>
      </c>
      <c r="H76" s="117">
        <f>'MICROBIOLOGIE 3'!J76</f>
        <v>6.5</v>
      </c>
      <c r="I76" s="117">
        <f>'PARASITOLOGIE 2'!J76</f>
        <v>4</v>
      </c>
      <c r="J76" s="117">
        <f>'PHYSIO-PATH 3'!J76</f>
        <v>9.5</v>
      </c>
      <c r="K76" s="117">
        <f>SEMIOLOGIE!J76</f>
        <v>8.5</v>
      </c>
      <c r="L76" s="117">
        <f>'ANA-PATH 2'!J76</f>
        <v>3.3333333333333335</v>
      </c>
      <c r="M76" s="117">
        <f t="shared" si="20"/>
        <v>52.083333333333336</v>
      </c>
      <c r="N76" s="117">
        <f t="shared" si="21"/>
        <v>2.0833333333333335</v>
      </c>
      <c r="O76" s="316" t="str">
        <f t="shared" si="22"/>
        <v>Ajournee</v>
      </c>
      <c r="P76" s="184" t="str">
        <f t="shared" si="23"/>
        <v>juin</v>
      </c>
      <c r="Q76" s="113">
        <f t="shared" si="24"/>
        <v>1</v>
      </c>
      <c r="R76" s="113">
        <f t="shared" si="25"/>
        <v>1</v>
      </c>
      <c r="S76" s="113">
        <f t="shared" si="26"/>
        <v>1</v>
      </c>
      <c r="T76" s="113">
        <f t="shared" si="27"/>
        <v>1</v>
      </c>
      <c r="U76" s="113">
        <f t="shared" si="28"/>
        <v>1</v>
      </c>
      <c r="V76" s="113">
        <f t="shared" si="29"/>
        <v>1</v>
      </c>
      <c r="W76" s="113">
        <f t="shared" si="30"/>
        <v>1</v>
      </c>
      <c r="X76" s="113">
        <f t="shared" si="31"/>
        <v>1</v>
      </c>
      <c r="Y76" s="113">
        <f t="shared" si="32"/>
        <v>1</v>
      </c>
      <c r="Z76" s="184" t="str">
        <f>ANATOMIE3!N76</f>
        <v>Juin</v>
      </c>
      <c r="AA76" s="184" t="str">
        <f>'PHYSIO-REP 3'!N76</f>
        <v>Juin</v>
      </c>
      <c r="AB76" s="184" t="str">
        <f>'ZOOTECHINE 3'!N76</f>
        <v>Juin</v>
      </c>
      <c r="AC76" s="184" t="str">
        <f>'PHARMACOLOGIE 3'!N76</f>
        <v>Juin</v>
      </c>
      <c r="AD76" s="184" t="str">
        <f>'MICROBIOLOGIE 3'!N76</f>
        <v>Juin</v>
      </c>
      <c r="AE76" s="184" t="str">
        <f>'PARASITOLOGIE 2'!N76</f>
        <v>Juin</v>
      </c>
      <c r="AF76" s="184" t="str">
        <f>'PHYSIO-PATH 3'!N76</f>
        <v>Juin</v>
      </c>
      <c r="AG76" s="184" t="str">
        <f>SEMIOLOGIE!N76</f>
        <v>Juin</v>
      </c>
      <c r="AH76" s="184" t="str">
        <f>'ANA-PATH 2'!N76</f>
        <v>Juin</v>
      </c>
    </row>
    <row r="77" spans="1:34" ht="15.75">
      <c r="A77" s="113">
        <v>70</v>
      </c>
      <c r="B77" s="430" t="s">
        <v>114</v>
      </c>
      <c r="C77" s="430" t="s">
        <v>27</v>
      </c>
      <c r="D77" s="117">
        <f>ANATOMIE3!J77</f>
        <v>14.25</v>
      </c>
      <c r="E77" s="117">
        <f>'PHYSIO-REP 3'!J77</f>
        <v>12</v>
      </c>
      <c r="F77" s="117">
        <f>'ZOOTECHINE 3'!J77</f>
        <v>8</v>
      </c>
      <c r="G77" s="117">
        <f>'PHARMACOLOGIE 3'!J77</f>
        <v>12.5</v>
      </c>
      <c r="H77" s="117">
        <f>'MICROBIOLOGIE 3'!J77</f>
        <v>10</v>
      </c>
      <c r="I77" s="117">
        <f>'PARASITOLOGIE 2'!J77</f>
        <v>11.333333333333334</v>
      </c>
      <c r="J77" s="117">
        <f>'PHYSIO-PATH 3'!J77</f>
        <v>4</v>
      </c>
      <c r="K77" s="117">
        <f>SEMIOLOGIE!J77</f>
        <v>15.75</v>
      </c>
      <c r="L77" s="117">
        <f>'ANA-PATH 2'!J77</f>
        <v>7.666666666666667</v>
      </c>
      <c r="M77" s="117">
        <f t="shared" si="20"/>
        <v>95.5</v>
      </c>
      <c r="N77" s="117">
        <f t="shared" si="21"/>
        <v>3.82</v>
      </c>
      <c r="O77" s="316" t="str">
        <f t="shared" si="22"/>
        <v>Ajournee</v>
      </c>
      <c r="P77" s="184" t="str">
        <f t="shared" si="23"/>
        <v>juin</v>
      </c>
      <c r="Q77" s="113">
        <f t="shared" si="24"/>
        <v>1</v>
      </c>
      <c r="R77" s="113">
        <f t="shared" si="25"/>
        <v>1</v>
      </c>
      <c r="S77" s="113">
        <f t="shared" si="26"/>
        <v>1</v>
      </c>
      <c r="T77" s="113">
        <f t="shared" si="27"/>
        <v>1</v>
      </c>
      <c r="U77" s="113">
        <f t="shared" si="28"/>
        <v>1</v>
      </c>
      <c r="V77" s="113">
        <f t="shared" si="29"/>
        <v>0</v>
      </c>
      <c r="W77" s="113">
        <f t="shared" si="30"/>
        <v>1</v>
      </c>
      <c r="X77" s="113">
        <f t="shared" si="31"/>
        <v>0</v>
      </c>
      <c r="Y77" s="113">
        <f t="shared" si="32"/>
        <v>1</v>
      </c>
      <c r="Z77" s="184" t="str">
        <f>ANATOMIE3!N77</f>
        <v>Juin</v>
      </c>
      <c r="AA77" s="184" t="str">
        <f>'PHYSIO-REP 3'!N77</f>
        <v>Juin</v>
      </c>
      <c r="AB77" s="184" t="str">
        <f>'ZOOTECHINE 3'!N77</f>
        <v>Juin</v>
      </c>
      <c r="AC77" s="184" t="str">
        <f>'PHARMACOLOGIE 3'!N77</f>
        <v>Juin</v>
      </c>
      <c r="AD77" s="184" t="str">
        <f>'MICROBIOLOGIE 3'!N77</f>
        <v>Juin</v>
      </c>
      <c r="AE77" s="184" t="str">
        <f>'PARASITOLOGIE 2'!N77</f>
        <v>Juin</v>
      </c>
      <c r="AF77" s="184" t="str">
        <f>'PHYSIO-PATH 3'!N77</f>
        <v>Juin</v>
      </c>
      <c r="AG77" s="184" t="str">
        <f>SEMIOLOGIE!N77</f>
        <v>Juin</v>
      </c>
      <c r="AH77" s="184" t="str">
        <f>'ANA-PATH 2'!N77</f>
        <v>Juin</v>
      </c>
    </row>
    <row r="78" spans="1:34" ht="15.75">
      <c r="A78" s="113">
        <v>71</v>
      </c>
      <c r="B78" s="426" t="s">
        <v>115</v>
      </c>
      <c r="C78" s="426" t="s">
        <v>116</v>
      </c>
      <c r="D78" s="117">
        <f>ANATOMIE3!J78</f>
        <v>5.5</v>
      </c>
      <c r="E78" s="117">
        <f>'PHYSIO-REP 3'!J78</f>
        <v>6</v>
      </c>
      <c r="F78" s="117">
        <f>'ZOOTECHINE 3'!J78</f>
        <v>8</v>
      </c>
      <c r="G78" s="117">
        <f>'PHARMACOLOGIE 3'!J78</f>
        <v>1.5</v>
      </c>
      <c r="H78" s="117">
        <f>'MICROBIOLOGIE 3'!J78</f>
        <v>9.25</v>
      </c>
      <c r="I78" s="117">
        <f>'PARASITOLOGIE 2'!J78</f>
        <v>7.333333333333333</v>
      </c>
      <c r="J78" s="117">
        <f>'PHYSIO-PATH 3'!J78</f>
        <v>6</v>
      </c>
      <c r="K78" s="117">
        <f>SEMIOLOGIE!J78</f>
        <v>8</v>
      </c>
      <c r="L78" s="117">
        <f>'ANA-PATH 2'!J78</f>
        <v>5</v>
      </c>
      <c r="M78" s="117">
        <f t="shared" si="20"/>
        <v>56.583333333333336</v>
      </c>
      <c r="N78" s="117">
        <f t="shared" si="21"/>
        <v>2.2633333333333336</v>
      </c>
      <c r="O78" s="316" t="str">
        <f t="shared" si="22"/>
        <v>Ajournee</v>
      </c>
      <c r="P78" s="184" t="str">
        <f t="shared" si="23"/>
        <v>juin</v>
      </c>
      <c r="Q78" s="113">
        <f t="shared" si="24"/>
        <v>1</v>
      </c>
      <c r="R78" s="113">
        <f t="shared" si="25"/>
        <v>1</v>
      </c>
      <c r="S78" s="113">
        <f t="shared" si="26"/>
        <v>1</v>
      </c>
      <c r="T78" s="113">
        <f t="shared" si="27"/>
        <v>1</v>
      </c>
      <c r="U78" s="113">
        <f t="shared" si="28"/>
        <v>1</v>
      </c>
      <c r="V78" s="113">
        <f t="shared" si="29"/>
        <v>1</v>
      </c>
      <c r="W78" s="113">
        <f t="shared" si="30"/>
        <v>1</v>
      </c>
      <c r="X78" s="113">
        <f t="shared" si="31"/>
        <v>1</v>
      </c>
      <c r="Y78" s="113">
        <f t="shared" si="32"/>
        <v>1</v>
      </c>
      <c r="Z78" s="184" t="str">
        <f>ANATOMIE3!N78</f>
        <v>Juin</v>
      </c>
      <c r="AA78" s="184" t="str">
        <f>'PHYSIO-REP 3'!N78</f>
        <v>Juin</v>
      </c>
      <c r="AB78" s="184" t="str">
        <f>'ZOOTECHINE 3'!N78</f>
        <v>Juin</v>
      </c>
      <c r="AC78" s="184" t="str">
        <f>'PHARMACOLOGIE 3'!N78</f>
        <v>Juin</v>
      </c>
      <c r="AD78" s="184" t="str">
        <f>'MICROBIOLOGIE 3'!N78</f>
        <v>Juin</v>
      </c>
      <c r="AE78" s="184" t="str">
        <f>'PARASITOLOGIE 2'!N78</f>
        <v>Juin</v>
      </c>
      <c r="AF78" s="184" t="str">
        <f>'PHYSIO-PATH 3'!N78</f>
        <v>Juin</v>
      </c>
      <c r="AG78" s="184" t="str">
        <f>SEMIOLOGIE!N78</f>
        <v>Juin</v>
      </c>
      <c r="AH78" s="184" t="str">
        <f>'ANA-PATH 2'!N78</f>
        <v>Juin</v>
      </c>
    </row>
    <row r="79" spans="1:34" ht="15.75">
      <c r="A79" s="113">
        <v>72</v>
      </c>
      <c r="B79" s="430" t="s">
        <v>848</v>
      </c>
      <c r="C79" s="430" t="s">
        <v>849</v>
      </c>
      <c r="D79" s="117">
        <f>ANATOMIE3!J79</f>
        <v>14</v>
      </c>
      <c r="E79" s="117">
        <f>'PHYSIO-REP 3'!J79</f>
        <v>9.75</v>
      </c>
      <c r="F79" s="117">
        <f>'ZOOTECHINE 3'!J79</f>
        <v>9.5</v>
      </c>
      <c r="G79" s="117">
        <f>'PHARMACOLOGIE 3'!J79</f>
        <v>11</v>
      </c>
      <c r="H79" s="117">
        <f>'MICROBIOLOGIE 3'!J79</f>
        <v>12.25</v>
      </c>
      <c r="I79" s="117">
        <f>'PARASITOLOGIE 2'!J79</f>
        <v>7.333333333333333</v>
      </c>
      <c r="J79" s="117">
        <f>'PHYSIO-PATH 3'!J79</f>
        <v>11</v>
      </c>
      <c r="K79" s="117">
        <f>SEMIOLOGIE!J79</f>
        <v>14.25</v>
      </c>
      <c r="L79" s="117">
        <f>'ANA-PATH 2'!J79</f>
        <v>10.333333333333334</v>
      </c>
      <c r="M79" s="117">
        <f t="shared" si="20"/>
        <v>99.416666666666671</v>
      </c>
      <c r="N79" s="117">
        <f t="shared" si="21"/>
        <v>3.976666666666667</v>
      </c>
      <c r="O79" s="316" t="str">
        <f t="shared" si="22"/>
        <v>Ajournee</v>
      </c>
      <c r="P79" s="184" t="str">
        <f t="shared" si="23"/>
        <v>juin</v>
      </c>
      <c r="Q79" s="113">
        <f t="shared" si="24"/>
        <v>1</v>
      </c>
      <c r="R79" s="113">
        <f t="shared" si="25"/>
        <v>1</v>
      </c>
      <c r="S79" s="113">
        <f t="shared" si="26"/>
        <v>1</v>
      </c>
      <c r="T79" s="113">
        <f t="shared" si="27"/>
        <v>1</v>
      </c>
      <c r="U79" s="113">
        <f t="shared" si="28"/>
        <v>1</v>
      </c>
      <c r="V79" s="113">
        <f t="shared" si="29"/>
        <v>1</v>
      </c>
      <c r="W79" s="113">
        <f t="shared" si="30"/>
        <v>1</v>
      </c>
      <c r="X79" s="113">
        <f t="shared" si="31"/>
        <v>1</v>
      </c>
      <c r="Y79" s="113">
        <f t="shared" si="32"/>
        <v>0</v>
      </c>
      <c r="Z79" s="184" t="str">
        <f>ANATOMIE3!N79</f>
        <v>Juin</v>
      </c>
      <c r="AA79" s="184" t="str">
        <f>'PHYSIO-REP 3'!N79</f>
        <v>Juin</v>
      </c>
      <c r="AB79" s="184" t="str">
        <f>'ZOOTECHINE 3'!N79</f>
        <v>Juin</v>
      </c>
      <c r="AC79" s="184" t="str">
        <f>'PHARMACOLOGIE 3'!N79</f>
        <v>Juin</v>
      </c>
      <c r="AD79" s="184" t="str">
        <f>'MICROBIOLOGIE 3'!N79</f>
        <v>Juin</v>
      </c>
      <c r="AE79" s="184" t="str">
        <f>'PARASITOLOGIE 2'!N79</f>
        <v>Juin</v>
      </c>
      <c r="AF79" s="184" t="str">
        <f>'PHYSIO-PATH 3'!N79</f>
        <v>Juin</v>
      </c>
      <c r="AG79" s="184" t="str">
        <f>SEMIOLOGIE!N79</f>
        <v>Juin</v>
      </c>
      <c r="AH79" s="184" t="str">
        <f>'ANA-PATH 2'!N79</f>
        <v>Juin</v>
      </c>
    </row>
    <row r="80" spans="1:34" ht="15.75">
      <c r="A80" s="113">
        <v>73</v>
      </c>
      <c r="B80" s="423" t="s">
        <v>117</v>
      </c>
      <c r="C80" s="423" t="s">
        <v>293</v>
      </c>
      <c r="D80" s="117">
        <f>ANATOMIE3!J80</f>
        <v>11</v>
      </c>
      <c r="E80" s="117">
        <f>'PHYSIO-REP 3'!J80</f>
        <v>6</v>
      </c>
      <c r="F80" s="117">
        <f>'ZOOTECHINE 3'!J80</f>
        <v>8.5</v>
      </c>
      <c r="G80" s="117">
        <f>'PHARMACOLOGIE 3'!J80</f>
        <v>10</v>
      </c>
      <c r="H80" s="117">
        <f>'MICROBIOLOGIE 3'!J80</f>
        <v>11.5</v>
      </c>
      <c r="I80" s="117">
        <f>'PARASITOLOGIE 2'!J80</f>
        <v>6.666666666666667</v>
      </c>
      <c r="J80" s="117">
        <f>'PHYSIO-PATH 3'!J80</f>
        <v>6</v>
      </c>
      <c r="K80" s="117">
        <f>SEMIOLOGIE!J80</f>
        <v>10.25</v>
      </c>
      <c r="L80" s="117">
        <f>'ANA-PATH 2'!J80</f>
        <v>3</v>
      </c>
      <c r="M80" s="117">
        <f t="shared" si="20"/>
        <v>72.916666666666657</v>
      </c>
      <c r="N80" s="117">
        <f t="shared" si="21"/>
        <v>2.9166666666666661</v>
      </c>
      <c r="O80" s="316" t="str">
        <f t="shared" si="22"/>
        <v>Ajournee</v>
      </c>
      <c r="P80" s="184" t="str">
        <f t="shared" si="23"/>
        <v>juin</v>
      </c>
      <c r="Q80" s="113">
        <f t="shared" si="24"/>
        <v>1</v>
      </c>
      <c r="R80" s="113">
        <f t="shared" si="25"/>
        <v>1</v>
      </c>
      <c r="S80" s="113">
        <f t="shared" si="26"/>
        <v>1</v>
      </c>
      <c r="T80" s="113">
        <f t="shared" si="27"/>
        <v>1</v>
      </c>
      <c r="U80" s="113">
        <f t="shared" si="28"/>
        <v>1</v>
      </c>
      <c r="V80" s="113">
        <f t="shared" si="29"/>
        <v>1</v>
      </c>
      <c r="W80" s="113">
        <f t="shared" si="30"/>
        <v>1</v>
      </c>
      <c r="X80" s="113">
        <f t="shared" si="31"/>
        <v>1</v>
      </c>
      <c r="Y80" s="113">
        <f t="shared" si="32"/>
        <v>1</v>
      </c>
      <c r="Z80" s="184" t="str">
        <f>ANATOMIE3!N80</f>
        <v>Juin</v>
      </c>
      <c r="AA80" s="184" t="str">
        <f>'PHYSIO-REP 3'!N80</f>
        <v>Juin</v>
      </c>
      <c r="AB80" s="184" t="str">
        <f>'ZOOTECHINE 3'!N80</f>
        <v>Juin</v>
      </c>
      <c r="AC80" s="184" t="str">
        <f>'PHARMACOLOGIE 3'!N80</f>
        <v>Juin</v>
      </c>
      <c r="AD80" s="184" t="str">
        <f>'MICROBIOLOGIE 3'!N80</f>
        <v>Juin</v>
      </c>
      <c r="AE80" s="184" t="str">
        <f>'PARASITOLOGIE 2'!N80</f>
        <v>Juin</v>
      </c>
      <c r="AF80" s="184" t="str">
        <f>'PHYSIO-PATH 3'!N80</f>
        <v>Juin</v>
      </c>
      <c r="AG80" s="184" t="str">
        <f>SEMIOLOGIE!N80</f>
        <v>Juin</v>
      </c>
      <c r="AH80" s="184" t="str">
        <f>'ANA-PATH 2'!N80</f>
        <v>Juin</v>
      </c>
    </row>
    <row r="81" spans="1:34" ht="15.75">
      <c r="A81" s="113">
        <v>74</v>
      </c>
      <c r="B81" s="423" t="s">
        <v>119</v>
      </c>
      <c r="C81" s="423" t="s">
        <v>850</v>
      </c>
      <c r="D81" s="117">
        <f>ANATOMIE3!J81</f>
        <v>14.75</v>
      </c>
      <c r="E81" s="117">
        <f>'PHYSIO-REP 3'!J81</f>
        <v>10.5</v>
      </c>
      <c r="F81" s="117">
        <f>'ZOOTECHINE 3'!J81</f>
        <v>10</v>
      </c>
      <c r="G81" s="117">
        <f>'PHARMACOLOGIE 3'!J81</f>
        <v>9.5</v>
      </c>
      <c r="H81" s="117">
        <f>'MICROBIOLOGIE 3'!J81</f>
        <v>11.5</v>
      </c>
      <c r="I81" s="117">
        <f>'PARASITOLOGIE 2'!J81</f>
        <v>7.333333333333333</v>
      </c>
      <c r="J81" s="117">
        <f>'PHYSIO-PATH 3'!J81</f>
        <v>6</v>
      </c>
      <c r="K81" s="117">
        <f>SEMIOLOGIE!J81</f>
        <v>14.75</v>
      </c>
      <c r="L81" s="117">
        <f>'ANA-PATH 2'!J81</f>
        <v>8</v>
      </c>
      <c r="M81" s="117">
        <f t="shared" si="20"/>
        <v>92.333333333333343</v>
      </c>
      <c r="N81" s="117">
        <f t="shared" si="21"/>
        <v>3.6933333333333338</v>
      </c>
      <c r="O81" s="316" t="str">
        <f t="shared" si="22"/>
        <v>Ajournee</v>
      </c>
      <c r="P81" s="184" t="str">
        <f t="shared" si="23"/>
        <v>juin</v>
      </c>
      <c r="Q81" s="113">
        <f t="shared" si="24"/>
        <v>1</v>
      </c>
      <c r="R81" s="113">
        <f t="shared" si="25"/>
        <v>1</v>
      </c>
      <c r="S81" s="113">
        <f t="shared" si="26"/>
        <v>1</v>
      </c>
      <c r="T81" s="113">
        <f t="shared" si="27"/>
        <v>1</v>
      </c>
      <c r="U81" s="113">
        <f t="shared" si="28"/>
        <v>1</v>
      </c>
      <c r="V81" s="113">
        <f t="shared" si="29"/>
        <v>1</v>
      </c>
      <c r="W81" s="113">
        <f t="shared" si="30"/>
        <v>1</v>
      </c>
      <c r="X81" s="113">
        <f t="shared" si="31"/>
        <v>1</v>
      </c>
      <c r="Y81" s="113">
        <f t="shared" si="32"/>
        <v>1</v>
      </c>
      <c r="Z81" s="184" t="str">
        <f>ANATOMIE3!N81</f>
        <v>Juin</v>
      </c>
      <c r="AA81" s="184" t="str">
        <f>'PHYSIO-REP 3'!N81</f>
        <v>Juin</v>
      </c>
      <c r="AB81" s="184" t="str">
        <f>'ZOOTECHINE 3'!N81</f>
        <v>Juin</v>
      </c>
      <c r="AC81" s="184" t="str">
        <f>'PHARMACOLOGIE 3'!N81</f>
        <v>Juin</v>
      </c>
      <c r="AD81" s="184" t="str">
        <f>'MICROBIOLOGIE 3'!N81</f>
        <v>Juin</v>
      </c>
      <c r="AE81" s="184" t="str">
        <f>'PARASITOLOGIE 2'!N81</f>
        <v>Juin</v>
      </c>
      <c r="AF81" s="184" t="str">
        <f>'PHYSIO-PATH 3'!N81</f>
        <v>Juin</v>
      </c>
      <c r="AG81" s="184" t="str">
        <f>SEMIOLOGIE!N81</f>
        <v>Juin</v>
      </c>
      <c r="AH81" s="184" t="str">
        <f>'ANA-PATH 2'!N81</f>
        <v>Juin</v>
      </c>
    </row>
    <row r="82" spans="1:34" ht="15.75">
      <c r="A82" s="113">
        <v>75</v>
      </c>
      <c r="B82" s="424" t="s">
        <v>119</v>
      </c>
      <c r="C82" s="424" t="s">
        <v>72</v>
      </c>
      <c r="D82" s="117">
        <f>ANATOMIE3!J82</f>
        <v>14.75</v>
      </c>
      <c r="E82" s="117">
        <f>'PHYSIO-REP 3'!J82</f>
        <v>10.5</v>
      </c>
      <c r="F82" s="117">
        <f>'ZOOTECHINE 3'!J82</f>
        <v>12</v>
      </c>
      <c r="G82" s="117">
        <f>'PHARMACOLOGIE 3'!J82</f>
        <v>8</v>
      </c>
      <c r="H82" s="117">
        <f>'MICROBIOLOGIE 3'!J82</f>
        <v>12.75</v>
      </c>
      <c r="I82" s="117">
        <f>'PARASITOLOGIE 2'!J82</f>
        <v>8</v>
      </c>
      <c r="J82" s="117">
        <f>'PHYSIO-PATH 3'!J82</f>
        <v>10.5</v>
      </c>
      <c r="K82" s="117">
        <f>SEMIOLOGIE!J82</f>
        <v>12</v>
      </c>
      <c r="L82" s="117">
        <f>'ANA-PATH 2'!J82</f>
        <v>9</v>
      </c>
      <c r="M82" s="117">
        <f t="shared" si="20"/>
        <v>97.5</v>
      </c>
      <c r="N82" s="117">
        <f t="shared" si="21"/>
        <v>3.9</v>
      </c>
      <c r="O82" s="316" t="str">
        <f t="shared" si="22"/>
        <v>Ajournee</v>
      </c>
      <c r="P82" s="184" t="str">
        <f t="shared" si="23"/>
        <v>juin</v>
      </c>
      <c r="Q82" s="113">
        <f t="shared" si="24"/>
        <v>1</v>
      </c>
      <c r="R82" s="113">
        <f t="shared" si="25"/>
        <v>1</v>
      </c>
      <c r="S82" s="113">
        <f t="shared" si="26"/>
        <v>1</v>
      </c>
      <c r="T82" s="113">
        <f t="shared" si="27"/>
        <v>1</v>
      </c>
      <c r="U82" s="113">
        <f t="shared" si="28"/>
        <v>1</v>
      </c>
      <c r="V82" s="113">
        <f t="shared" si="29"/>
        <v>1</v>
      </c>
      <c r="W82" s="113">
        <f t="shared" si="30"/>
        <v>1</v>
      </c>
      <c r="X82" s="113">
        <f t="shared" si="31"/>
        <v>1</v>
      </c>
      <c r="Y82" s="113">
        <f t="shared" si="32"/>
        <v>1</v>
      </c>
      <c r="Z82" s="184" t="str">
        <f>ANATOMIE3!N82</f>
        <v>Juin</v>
      </c>
      <c r="AA82" s="184" t="str">
        <f>'PHYSIO-REP 3'!N82</f>
        <v>Juin</v>
      </c>
      <c r="AB82" s="184" t="str">
        <f>'ZOOTECHINE 3'!N82</f>
        <v>Juin</v>
      </c>
      <c r="AC82" s="184" t="str">
        <f>'PHARMACOLOGIE 3'!N82</f>
        <v>Juin</v>
      </c>
      <c r="AD82" s="184" t="str">
        <f>'MICROBIOLOGIE 3'!N82</f>
        <v>Juin</v>
      </c>
      <c r="AE82" s="184" t="str">
        <f>'PARASITOLOGIE 2'!N82</f>
        <v>Juin</v>
      </c>
      <c r="AF82" s="184" t="str">
        <f>'PHYSIO-PATH 3'!N82</f>
        <v>Juin</v>
      </c>
      <c r="AG82" s="184" t="str">
        <f>SEMIOLOGIE!N82</f>
        <v>Juin</v>
      </c>
      <c r="AH82" s="184" t="str">
        <f>'ANA-PATH 2'!N82</f>
        <v>Juin</v>
      </c>
    </row>
    <row r="83" spans="1:34" ht="15.75">
      <c r="A83" s="113">
        <v>76</v>
      </c>
      <c r="B83" s="424" t="s">
        <v>119</v>
      </c>
      <c r="C83" s="424" t="s">
        <v>851</v>
      </c>
      <c r="D83" s="117">
        <f>ANATOMIE3!J83</f>
        <v>15.25</v>
      </c>
      <c r="E83" s="117">
        <f>'PHYSIO-REP 3'!J83</f>
        <v>10.5</v>
      </c>
      <c r="F83" s="117">
        <f>'ZOOTECHINE 3'!J83</f>
        <v>9.25</v>
      </c>
      <c r="G83" s="117">
        <f>'PHARMACOLOGIE 3'!J83</f>
        <v>8</v>
      </c>
      <c r="H83" s="117">
        <f>'MICROBIOLOGIE 3'!J83</f>
        <v>9</v>
      </c>
      <c r="I83" s="117">
        <f>'PARASITOLOGIE 2'!J83</f>
        <v>10</v>
      </c>
      <c r="J83" s="117">
        <f>'PHYSIO-PATH 3'!J83</f>
        <v>6</v>
      </c>
      <c r="K83" s="117">
        <f>SEMIOLOGIE!J83</f>
        <v>13.25</v>
      </c>
      <c r="L83" s="117">
        <f>'ANA-PATH 2'!J83</f>
        <v>6.666666666666667</v>
      </c>
      <c r="M83" s="117">
        <f t="shared" si="20"/>
        <v>87.916666666666671</v>
      </c>
      <c r="N83" s="117">
        <f t="shared" si="21"/>
        <v>3.5166666666666671</v>
      </c>
      <c r="O83" s="316" t="str">
        <f t="shared" si="22"/>
        <v>Ajournee</v>
      </c>
      <c r="P83" s="184" t="str">
        <f t="shared" si="23"/>
        <v>juin</v>
      </c>
      <c r="Q83" s="113">
        <f t="shared" si="24"/>
        <v>0</v>
      </c>
      <c r="R83" s="113">
        <f t="shared" si="25"/>
        <v>1</v>
      </c>
      <c r="S83" s="113">
        <f t="shared" si="26"/>
        <v>1</v>
      </c>
      <c r="T83" s="113">
        <f t="shared" si="27"/>
        <v>1</v>
      </c>
      <c r="U83" s="113">
        <f t="shared" si="28"/>
        <v>1</v>
      </c>
      <c r="V83" s="113">
        <f t="shared" si="29"/>
        <v>0</v>
      </c>
      <c r="W83" s="113">
        <f t="shared" si="30"/>
        <v>1</v>
      </c>
      <c r="X83" s="113">
        <f t="shared" si="31"/>
        <v>1</v>
      </c>
      <c r="Y83" s="113">
        <f t="shared" si="32"/>
        <v>1</v>
      </c>
      <c r="Z83" s="184" t="str">
        <f>ANATOMIE3!N83</f>
        <v>Juin</v>
      </c>
      <c r="AA83" s="184" t="str">
        <f>'PHYSIO-REP 3'!N83</f>
        <v>Juin</v>
      </c>
      <c r="AB83" s="184" t="str">
        <f>'ZOOTECHINE 3'!N83</f>
        <v>Juin</v>
      </c>
      <c r="AC83" s="184" t="str">
        <f>'PHARMACOLOGIE 3'!N83</f>
        <v>Juin</v>
      </c>
      <c r="AD83" s="184" t="str">
        <f>'MICROBIOLOGIE 3'!N83</f>
        <v>Juin</v>
      </c>
      <c r="AE83" s="184" t="str">
        <f>'PARASITOLOGIE 2'!N83</f>
        <v>Juin</v>
      </c>
      <c r="AF83" s="184" t="str">
        <f>'PHYSIO-PATH 3'!N83</f>
        <v>Juin</v>
      </c>
      <c r="AG83" s="184" t="str">
        <f>SEMIOLOGIE!N83</f>
        <v>Juin</v>
      </c>
      <c r="AH83" s="184" t="str">
        <f>'ANA-PATH 2'!N83</f>
        <v>Juin</v>
      </c>
    </row>
    <row r="84" spans="1:34">
      <c r="A84" s="113">
        <v>77</v>
      </c>
      <c r="B84" s="417" t="s">
        <v>121</v>
      </c>
      <c r="C84" s="417" t="s">
        <v>852</v>
      </c>
      <c r="D84" s="117">
        <f>ANATOMIE3!J84</f>
        <v>8.75</v>
      </c>
      <c r="E84" s="117">
        <f>'PHYSIO-REP 3'!J84</f>
        <v>8.25</v>
      </c>
      <c r="F84" s="117">
        <f>'ZOOTECHINE 3'!J84</f>
        <v>11</v>
      </c>
      <c r="G84" s="117">
        <f>'PHARMACOLOGIE 3'!J84</f>
        <v>6.5</v>
      </c>
      <c r="H84" s="117">
        <f>'MICROBIOLOGIE 3'!J84</f>
        <v>6.5</v>
      </c>
      <c r="I84" s="117">
        <f>'PARASITOLOGIE 2'!J84</f>
        <v>22</v>
      </c>
      <c r="J84" s="117">
        <f>'PHYSIO-PATH 3'!J84</f>
        <v>2.5</v>
      </c>
      <c r="K84" s="117">
        <f>SEMIOLOGIE!J84</f>
        <v>39</v>
      </c>
      <c r="L84" s="117">
        <f>'ANA-PATH 2'!J84</f>
        <v>1.3333333333333333</v>
      </c>
      <c r="M84" s="117">
        <f t="shared" si="20"/>
        <v>105.83333333333333</v>
      </c>
      <c r="N84" s="117">
        <f t="shared" si="21"/>
        <v>4.2333333333333334</v>
      </c>
      <c r="O84" s="316" t="str">
        <f t="shared" si="22"/>
        <v>Ajournee</v>
      </c>
      <c r="P84" s="184" t="str">
        <f t="shared" si="23"/>
        <v>juin</v>
      </c>
      <c r="Q84" s="113">
        <f t="shared" si="24"/>
        <v>1</v>
      </c>
      <c r="R84" s="113">
        <f t="shared" si="25"/>
        <v>1</v>
      </c>
      <c r="S84" s="113">
        <f t="shared" si="26"/>
        <v>1</v>
      </c>
      <c r="T84" s="113">
        <f t="shared" si="27"/>
        <v>1</v>
      </c>
      <c r="U84" s="113">
        <f t="shared" si="28"/>
        <v>1</v>
      </c>
      <c r="V84" s="113">
        <f t="shared" si="29"/>
        <v>0</v>
      </c>
      <c r="W84" s="113">
        <f t="shared" si="30"/>
        <v>1</v>
      </c>
      <c r="X84" s="113">
        <f t="shared" si="31"/>
        <v>0</v>
      </c>
      <c r="Y84" s="113">
        <f t="shared" si="32"/>
        <v>1</v>
      </c>
      <c r="Z84" s="184" t="str">
        <f>ANATOMIE3!N84</f>
        <v>Juin</v>
      </c>
      <c r="AA84" s="184" t="str">
        <f>'PHYSIO-REP 3'!N84</f>
        <v>Juin</v>
      </c>
      <c r="AB84" s="184" t="str">
        <f>'ZOOTECHINE 3'!N84</f>
        <v>Juin</v>
      </c>
      <c r="AC84" s="184" t="str">
        <f>'PHARMACOLOGIE 3'!N84</f>
        <v>Juin</v>
      </c>
      <c r="AD84" s="184" t="str">
        <f>'MICROBIOLOGIE 3'!N84</f>
        <v>Juin</v>
      </c>
      <c r="AE84" s="184" t="str">
        <f>'PARASITOLOGIE 2'!N84</f>
        <v>Juin</v>
      </c>
      <c r="AF84" s="184" t="str">
        <f>'PHYSIO-PATH 3'!N84</f>
        <v>Juin</v>
      </c>
      <c r="AG84" s="184" t="str">
        <f>SEMIOLOGIE!N84</f>
        <v>Juin</v>
      </c>
      <c r="AH84" s="184" t="str">
        <f>'ANA-PATH 2'!N84</f>
        <v>Juin</v>
      </c>
    </row>
    <row r="85" spans="1:34" ht="15.75">
      <c r="A85" s="113">
        <v>78</v>
      </c>
      <c r="B85" s="426" t="s">
        <v>123</v>
      </c>
      <c r="C85" s="426" t="s">
        <v>707</v>
      </c>
      <c r="D85" s="117">
        <f>ANATOMIE3!J85</f>
        <v>17.75</v>
      </c>
      <c r="E85" s="117">
        <f>'PHYSIO-REP 3'!J85</f>
        <v>14</v>
      </c>
      <c r="F85" s="117">
        <f>'ZOOTECHINE 3'!J85</f>
        <v>10</v>
      </c>
      <c r="G85" s="117">
        <f>'PHARMACOLOGIE 3'!J85</f>
        <v>9.5</v>
      </c>
      <c r="H85" s="117">
        <f>'MICROBIOLOGIE 3'!J85</f>
        <v>18.25</v>
      </c>
      <c r="I85" s="117">
        <f>'PARASITOLOGIE 2'!J85</f>
        <v>6</v>
      </c>
      <c r="J85" s="117">
        <f>'PHYSIO-PATH 3'!J85</f>
        <v>13</v>
      </c>
      <c r="K85" s="117">
        <f>SEMIOLOGIE!J85</f>
        <v>13.25</v>
      </c>
      <c r="L85" s="117">
        <f>'ANA-PATH 2'!J85</f>
        <v>9.6666666666666661</v>
      </c>
      <c r="M85" s="117">
        <f t="shared" si="20"/>
        <v>111.41666666666667</v>
      </c>
      <c r="N85" s="117">
        <f t="shared" si="21"/>
        <v>4.456666666666667</v>
      </c>
      <c r="O85" s="316" t="str">
        <f t="shared" si="22"/>
        <v>Ajournee</v>
      </c>
      <c r="P85" s="184" t="str">
        <f t="shared" si="23"/>
        <v>juin</v>
      </c>
      <c r="Q85" s="113">
        <f t="shared" si="24"/>
        <v>0</v>
      </c>
      <c r="R85" s="113">
        <f t="shared" si="25"/>
        <v>1</v>
      </c>
      <c r="S85" s="113">
        <f t="shared" si="26"/>
        <v>1</v>
      </c>
      <c r="T85" s="113">
        <f t="shared" si="27"/>
        <v>1</v>
      </c>
      <c r="U85" s="113">
        <f t="shared" si="28"/>
        <v>0</v>
      </c>
      <c r="V85" s="113">
        <f t="shared" si="29"/>
        <v>1</v>
      </c>
      <c r="W85" s="113">
        <f t="shared" si="30"/>
        <v>1</v>
      </c>
      <c r="X85" s="113">
        <f t="shared" si="31"/>
        <v>1</v>
      </c>
      <c r="Y85" s="113">
        <f t="shared" si="32"/>
        <v>1</v>
      </c>
      <c r="Z85" s="184" t="str">
        <f>ANATOMIE3!N85</f>
        <v>Juin</v>
      </c>
      <c r="AA85" s="184" t="str">
        <f>'PHYSIO-REP 3'!N85</f>
        <v>Juin</v>
      </c>
      <c r="AB85" s="184" t="str">
        <f>'ZOOTECHINE 3'!N85</f>
        <v>Juin</v>
      </c>
      <c r="AC85" s="184" t="str">
        <f>'PHARMACOLOGIE 3'!N85</f>
        <v>Juin</v>
      </c>
      <c r="AD85" s="184" t="str">
        <f>'MICROBIOLOGIE 3'!N85</f>
        <v>Juin</v>
      </c>
      <c r="AE85" s="184" t="str">
        <f>'PARASITOLOGIE 2'!N85</f>
        <v>Juin</v>
      </c>
      <c r="AF85" s="184" t="str">
        <f>'PHYSIO-PATH 3'!N85</f>
        <v>Juin</v>
      </c>
      <c r="AG85" s="184" t="str">
        <f>SEMIOLOGIE!N85</f>
        <v>Juin</v>
      </c>
      <c r="AH85" s="184" t="str">
        <f>'ANA-PATH 2'!N85</f>
        <v>Juin</v>
      </c>
    </row>
    <row r="86" spans="1:34" ht="15.75">
      <c r="A86" s="113">
        <v>79</v>
      </c>
      <c r="B86" s="424" t="s">
        <v>124</v>
      </c>
      <c r="C86" s="424" t="s">
        <v>853</v>
      </c>
      <c r="D86" s="117">
        <f>ANATOMIE3!J86</f>
        <v>12.25</v>
      </c>
      <c r="E86" s="117">
        <f>'PHYSIO-REP 3'!J86</f>
        <v>12</v>
      </c>
      <c r="F86" s="117">
        <f>'ZOOTECHINE 3'!J86</f>
        <v>8.5</v>
      </c>
      <c r="G86" s="117">
        <f>'PHARMACOLOGIE 3'!J86</f>
        <v>10.5</v>
      </c>
      <c r="H86" s="117">
        <f>'MICROBIOLOGIE 3'!J86</f>
        <v>10</v>
      </c>
      <c r="I86" s="117">
        <f>'PARASITOLOGIE 2'!J86</f>
        <v>9.3333333333333339</v>
      </c>
      <c r="J86" s="117">
        <f>'PHYSIO-PATH 3'!J86</f>
        <v>6</v>
      </c>
      <c r="K86" s="117">
        <f>SEMIOLOGIE!J86</f>
        <v>14</v>
      </c>
      <c r="L86" s="117">
        <f>'ANA-PATH 2'!J86</f>
        <v>6.333333333333333</v>
      </c>
      <c r="M86" s="117">
        <f t="shared" si="20"/>
        <v>88.916666666666671</v>
      </c>
      <c r="N86" s="117">
        <f t="shared" si="21"/>
        <v>3.5566666666666666</v>
      </c>
      <c r="O86" s="316" t="str">
        <f t="shared" si="22"/>
        <v>Ajournee</v>
      </c>
      <c r="P86" s="184" t="str">
        <f t="shared" si="23"/>
        <v>juin</v>
      </c>
      <c r="Q86" s="113">
        <f t="shared" si="24"/>
        <v>1</v>
      </c>
      <c r="R86" s="113">
        <f t="shared" si="25"/>
        <v>1</v>
      </c>
      <c r="S86" s="113">
        <f t="shared" si="26"/>
        <v>1</v>
      </c>
      <c r="T86" s="113">
        <f t="shared" si="27"/>
        <v>1</v>
      </c>
      <c r="U86" s="113">
        <f t="shared" si="28"/>
        <v>1</v>
      </c>
      <c r="V86" s="113">
        <f t="shared" si="29"/>
        <v>1</v>
      </c>
      <c r="W86" s="113">
        <f t="shared" si="30"/>
        <v>1</v>
      </c>
      <c r="X86" s="113">
        <f t="shared" si="31"/>
        <v>1</v>
      </c>
      <c r="Y86" s="113">
        <f t="shared" si="32"/>
        <v>1</v>
      </c>
      <c r="Z86" s="184" t="str">
        <f>ANATOMIE3!N86</f>
        <v>Juin</v>
      </c>
      <c r="AA86" s="184" t="str">
        <f>'PHYSIO-REP 3'!N86</f>
        <v>Juin</v>
      </c>
      <c r="AB86" s="184" t="str">
        <f>'ZOOTECHINE 3'!N86</f>
        <v>Juin</v>
      </c>
      <c r="AC86" s="184" t="str">
        <f>'PHARMACOLOGIE 3'!N86</f>
        <v>Juin</v>
      </c>
      <c r="AD86" s="184" t="str">
        <f>'MICROBIOLOGIE 3'!N86</f>
        <v>Juin</v>
      </c>
      <c r="AE86" s="184" t="str">
        <f>'PARASITOLOGIE 2'!N86</f>
        <v>Juin</v>
      </c>
      <c r="AF86" s="184" t="str">
        <f>'PHYSIO-PATH 3'!N86</f>
        <v>Juin</v>
      </c>
      <c r="AG86" s="184" t="str">
        <f>SEMIOLOGIE!N86</f>
        <v>Juin</v>
      </c>
      <c r="AH86" s="184" t="str">
        <f>'ANA-PATH 2'!N86</f>
        <v>Juin</v>
      </c>
    </row>
    <row r="87" spans="1:34" ht="15.75">
      <c r="A87" s="113">
        <v>80</v>
      </c>
      <c r="B87" s="424" t="s">
        <v>124</v>
      </c>
      <c r="C87" s="424" t="s">
        <v>125</v>
      </c>
      <c r="D87" s="117">
        <f>ANATOMIE3!J87</f>
        <v>11</v>
      </c>
      <c r="E87" s="117">
        <f>'PHYSIO-REP 3'!J87</f>
        <v>6</v>
      </c>
      <c r="F87" s="117">
        <f>'ZOOTECHINE 3'!J87</f>
        <v>9</v>
      </c>
      <c r="G87" s="117">
        <f>'PHARMACOLOGIE 3'!J87</f>
        <v>7.25</v>
      </c>
      <c r="H87" s="117">
        <f>'MICROBIOLOGIE 3'!J87</f>
        <v>9.5</v>
      </c>
      <c r="I87" s="117">
        <f>'PARASITOLOGIE 2'!J87</f>
        <v>8</v>
      </c>
      <c r="J87" s="117">
        <f>'PHYSIO-PATH 3'!J87</f>
        <v>6</v>
      </c>
      <c r="K87" s="117">
        <f>SEMIOLOGIE!J87</f>
        <v>12.5</v>
      </c>
      <c r="L87" s="117">
        <f>'ANA-PATH 2'!J87</f>
        <v>5.333333333333333</v>
      </c>
      <c r="M87" s="117">
        <f t="shared" si="20"/>
        <v>74.583333333333329</v>
      </c>
      <c r="N87" s="117">
        <f t="shared" si="21"/>
        <v>2.9833333333333329</v>
      </c>
      <c r="O87" s="316" t="str">
        <f t="shared" si="22"/>
        <v>Ajournee</v>
      </c>
      <c r="P87" s="184" t="str">
        <f t="shared" si="23"/>
        <v>juin</v>
      </c>
      <c r="Q87" s="113">
        <f t="shared" si="24"/>
        <v>1</v>
      </c>
      <c r="R87" s="113">
        <f t="shared" si="25"/>
        <v>1</v>
      </c>
      <c r="S87" s="113">
        <f t="shared" si="26"/>
        <v>1</v>
      </c>
      <c r="T87" s="113">
        <f t="shared" si="27"/>
        <v>1</v>
      </c>
      <c r="U87" s="113">
        <f t="shared" si="28"/>
        <v>1</v>
      </c>
      <c r="V87" s="113">
        <f t="shared" si="29"/>
        <v>1</v>
      </c>
      <c r="W87" s="113">
        <f t="shared" si="30"/>
        <v>1</v>
      </c>
      <c r="X87" s="113">
        <f t="shared" si="31"/>
        <v>1</v>
      </c>
      <c r="Y87" s="113">
        <f t="shared" si="32"/>
        <v>1</v>
      </c>
      <c r="Z87" s="184" t="str">
        <f>ANATOMIE3!N87</f>
        <v>Juin</v>
      </c>
      <c r="AA87" s="184" t="str">
        <f>'PHYSIO-REP 3'!N87</f>
        <v>Juin</v>
      </c>
      <c r="AB87" s="184" t="str">
        <f>'ZOOTECHINE 3'!N87</f>
        <v>Juin</v>
      </c>
      <c r="AC87" s="184" t="str">
        <f>'PHARMACOLOGIE 3'!N87</f>
        <v>Juin</v>
      </c>
      <c r="AD87" s="184" t="str">
        <f>'MICROBIOLOGIE 3'!N87</f>
        <v>Juin</v>
      </c>
      <c r="AE87" s="184" t="str">
        <f>'PARASITOLOGIE 2'!N87</f>
        <v>Juin</v>
      </c>
      <c r="AF87" s="184" t="str">
        <f>'PHYSIO-PATH 3'!N87</f>
        <v>Juin</v>
      </c>
      <c r="AG87" s="184" t="str">
        <f>SEMIOLOGIE!N87</f>
        <v>Juin</v>
      </c>
      <c r="AH87" s="184" t="str">
        <f>'ANA-PATH 2'!N87</f>
        <v>Juin</v>
      </c>
    </row>
    <row r="88" spans="1:34" ht="15.75">
      <c r="A88" s="113">
        <v>81</v>
      </c>
      <c r="B88" s="424" t="s">
        <v>126</v>
      </c>
      <c r="C88" s="424" t="s">
        <v>127</v>
      </c>
      <c r="D88" s="117">
        <f>ANATOMIE3!J88</f>
        <v>3.75</v>
      </c>
      <c r="E88" s="117">
        <f>'PHYSIO-REP 3'!J88</f>
        <v>6.75</v>
      </c>
      <c r="F88" s="117">
        <f>'ZOOTECHINE 3'!J88</f>
        <v>6.5</v>
      </c>
      <c r="G88" s="117">
        <f>'PHARMACOLOGIE 3'!J88</f>
        <v>2</v>
      </c>
      <c r="H88" s="117">
        <f>'MICROBIOLOGIE 3'!J88</f>
        <v>9</v>
      </c>
      <c r="I88" s="117">
        <f>'PARASITOLOGIE 2'!J88</f>
        <v>6.666666666666667</v>
      </c>
      <c r="J88" s="117">
        <f>'PHYSIO-PATH 3'!J88</f>
        <v>2.5</v>
      </c>
      <c r="K88" s="117">
        <f>SEMIOLOGIE!J88</f>
        <v>7.25</v>
      </c>
      <c r="L88" s="117">
        <f>'ANA-PATH 2'!J88</f>
        <v>5</v>
      </c>
      <c r="M88" s="117">
        <f t="shared" si="20"/>
        <v>49.416666666666664</v>
      </c>
      <c r="N88" s="117">
        <f t="shared" si="21"/>
        <v>1.9766666666666666</v>
      </c>
      <c r="O88" s="316" t="str">
        <f t="shared" si="22"/>
        <v>Ajournee</v>
      </c>
      <c r="P88" s="184" t="str">
        <f t="shared" si="23"/>
        <v>juin</v>
      </c>
      <c r="Q88" s="113">
        <f t="shared" si="24"/>
        <v>1</v>
      </c>
      <c r="R88" s="113">
        <f t="shared" si="25"/>
        <v>1</v>
      </c>
      <c r="S88" s="113">
        <f t="shared" si="26"/>
        <v>1</v>
      </c>
      <c r="T88" s="113">
        <f t="shared" si="27"/>
        <v>1</v>
      </c>
      <c r="U88" s="113">
        <f t="shared" si="28"/>
        <v>1</v>
      </c>
      <c r="V88" s="113">
        <f t="shared" si="29"/>
        <v>1</v>
      </c>
      <c r="W88" s="113">
        <f t="shared" si="30"/>
        <v>1</v>
      </c>
      <c r="X88" s="113">
        <f t="shared" si="31"/>
        <v>1</v>
      </c>
      <c r="Y88" s="113">
        <f t="shared" si="32"/>
        <v>1</v>
      </c>
      <c r="Z88" s="184" t="str">
        <f>ANATOMIE3!N88</f>
        <v>Juin</v>
      </c>
      <c r="AA88" s="184" t="str">
        <f>'PHYSIO-REP 3'!N88</f>
        <v>Juin</v>
      </c>
      <c r="AB88" s="184" t="str">
        <f>'ZOOTECHINE 3'!N88</f>
        <v>Juin</v>
      </c>
      <c r="AC88" s="184" t="str">
        <f>'PHARMACOLOGIE 3'!N88</f>
        <v>Juin</v>
      </c>
      <c r="AD88" s="184" t="str">
        <f>'MICROBIOLOGIE 3'!N88</f>
        <v>Juin</v>
      </c>
      <c r="AE88" s="184" t="str">
        <f>'PARASITOLOGIE 2'!N88</f>
        <v>Juin</v>
      </c>
      <c r="AF88" s="184" t="str">
        <f>'PHYSIO-PATH 3'!N88</f>
        <v>Juin</v>
      </c>
      <c r="AG88" s="184" t="str">
        <f>SEMIOLOGIE!N88</f>
        <v>Juin</v>
      </c>
      <c r="AH88" s="184" t="str">
        <f>'ANA-PATH 2'!N88</f>
        <v>Juin</v>
      </c>
    </row>
    <row r="89" spans="1:34" ht="15.75">
      <c r="A89" s="113">
        <v>82</v>
      </c>
      <c r="B89" s="424" t="s">
        <v>128</v>
      </c>
      <c r="C89" s="424" t="s">
        <v>129</v>
      </c>
      <c r="D89" s="117">
        <f>ANATOMIE3!J89</f>
        <v>11.25</v>
      </c>
      <c r="E89" s="117">
        <f>'PHYSIO-REP 3'!J89</f>
        <v>12</v>
      </c>
      <c r="F89" s="117">
        <f>'ZOOTECHINE 3'!J89</f>
        <v>8</v>
      </c>
      <c r="G89" s="117">
        <f>'PHARMACOLOGIE 3'!J89</f>
        <v>13</v>
      </c>
      <c r="H89" s="117">
        <f>'MICROBIOLOGIE 3'!J89</f>
        <v>7.25</v>
      </c>
      <c r="I89" s="117">
        <f>'PARASITOLOGIE 2'!J89</f>
        <v>8.6666666666666661</v>
      </c>
      <c r="J89" s="117">
        <f>'PHYSIO-PATH 3'!J89</f>
        <v>2.5</v>
      </c>
      <c r="K89" s="117">
        <f>SEMIOLOGIE!J89</f>
        <v>13.75</v>
      </c>
      <c r="L89" s="117">
        <f>'ANA-PATH 2'!J89</f>
        <v>4.333333333333333</v>
      </c>
      <c r="M89" s="117">
        <f t="shared" si="20"/>
        <v>80.749999999999986</v>
      </c>
      <c r="N89" s="117">
        <f t="shared" si="21"/>
        <v>3.2299999999999995</v>
      </c>
      <c r="O89" s="316" t="str">
        <f t="shared" si="22"/>
        <v>Ajournee</v>
      </c>
      <c r="P89" s="184" t="str">
        <f t="shared" si="23"/>
        <v>juin</v>
      </c>
      <c r="Q89" s="113">
        <f t="shared" si="24"/>
        <v>1</v>
      </c>
      <c r="R89" s="113">
        <f t="shared" si="25"/>
        <v>1</v>
      </c>
      <c r="S89" s="113">
        <f t="shared" si="26"/>
        <v>1</v>
      </c>
      <c r="T89" s="113">
        <f t="shared" si="27"/>
        <v>1</v>
      </c>
      <c r="U89" s="113">
        <f t="shared" si="28"/>
        <v>1</v>
      </c>
      <c r="V89" s="113">
        <f t="shared" si="29"/>
        <v>1</v>
      </c>
      <c r="W89" s="113">
        <f t="shared" si="30"/>
        <v>1</v>
      </c>
      <c r="X89" s="113">
        <f t="shared" si="31"/>
        <v>1</v>
      </c>
      <c r="Y89" s="113">
        <f t="shared" si="32"/>
        <v>1</v>
      </c>
      <c r="Z89" s="184" t="str">
        <f>ANATOMIE3!N89</f>
        <v>Juin</v>
      </c>
      <c r="AA89" s="184" t="str">
        <f>'PHYSIO-REP 3'!N89</f>
        <v>Juin</v>
      </c>
      <c r="AB89" s="184" t="str">
        <f>'ZOOTECHINE 3'!N89</f>
        <v>Juin</v>
      </c>
      <c r="AC89" s="184" t="str">
        <f>'PHARMACOLOGIE 3'!N89</f>
        <v>Juin</v>
      </c>
      <c r="AD89" s="184" t="str">
        <f>'MICROBIOLOGIE 3'!N89</f>
        <v>Juin</v>
      </c>
      <c r="AE89" s="184" t="str">
        <f>'PARASITOLOGIE 2'!N89</f>
        <v>Juin</v>
      </c>
      <c r="AF89" s="184" t="str">
        <f>'PHYSIO-PATH 3'!N89</f>
        <v>Juin</v>
      </c>
      <c r="AG89" s="184" t="str">
        <f>SEMIOLOGIE!N89</f>
        <v>Juin</v>
      </c>
      <c r="AH89" s="184" t="str">
        <f>'ANA-PATH 2'!N89</f>
        <v>Juin</v>
      </c>
    </row>
    <row r="90" spans="1:34" ht="15.75">
      <c r="A90" s="113">
        <v>83</v>
      </c>
      <c r="B90" s="424" t="s">
        <v>128</v>
      </c>
      <c r="C90" s="424" t="s">
        <v>130</v>
      </c>
      <c r="D90" s="117">
        <f>ANATOMIE3!J90</f>
        <v>12.75</v>
      </c>
      <c r="E90" s="117">
        <f>'PHYSIO-REP 3'!J90</f>
        <v>9</v>
      </c>
      <c r="F90" s="117">
        <f>'ZOOTECHINE 3'!J90</f>
        <v>9.5</v>
      </c>
      <c r="G90" s="117">
        <f>'PHARMACOLOGIE 3'!J90</f>
        <v>11</v>
      </c>
      <c r="H90" s="117">
        <f>'MICROBIOLOGIE 3'!J90</f>
        <v>9.5</v>
      </c>
      <c r="I90" s="117">
        <f>'PARASITOLOGIE 2'!J90</f>
        <v>2.6666666666666665</v>
      </c>
      <c r="J90" s="117">
        <f>'PHYSIO-PATH 3'!J90</f>
        <v>6</v>
      </c>
      <c r="K90" s="117">
        <f>SEMIOLOGIE!J90</f>
        <v>12.5</v>
      </c>
      <c r="L90" s="117">
        <f>'ANA-PATH 2'!J90</f>
        <v>6.666666666666667</v>
      </c>
      <c r="M90" s="117">
        <f t="shared" si="20"/>
        <v>79.583333333333329</v>
      </c>
      <c r="N90" s="117">
        <f t="shared" si="21"/>
        <v>3.1833333333333331</v>
      </c>
      <c r="O90" s="316" t="str">
        <f t="shared" si="22"/>
        <v>Ajournee</v>
      </c>
      <c r="P90" s="184" t="str">
        <f t="shared" si="23"/>
        <v>juin</v>
      </c>
      <c r="Q90" s="113">
        <f t="shared" si="24"/>
        <v>1</v>
      </c>
      <c r="R90" s="113">
        <f t="shared" si="25"/>
        <v>1</v>
      </c>
      <c r="S90" s="113">
        <f t="shared" si="26"/>
        <v>1</v>
      </c>
      <c r="T90" s="113">
        <f t="shared" si="27"/>
        <v>1</v>
      </c>
      <c r="U90" s="113">
        <f t="shared" si="28"/>
        <v>1</v>
      </c>
      <c r="V90" s="113">
        <f t="shared" si="29"/>
        <v>1</v>
      </c>
      <c r="W90" s="113">
        <f t="shared" si="30"/>
        <v>1</v>
      </c>
      <c r="X90" s="113">
        <f t="shared" si="31"/>
        <v>1</v>
      </c>
      <c r="Y90" s="113">
        <f t="shared" si="32"/>
        <v>1</v>
      </c>
      <c r="Z90" s="184" t="str">
        <f>ANATOMIE3!N90</f>
        <v>Juin</v>
      </c>
      <c r="AA90" s="184" t="str">
        <f>'PHYSIO-REP 3'!N90</f>
        <v>Juin</v>
      </c>
      <c r="AB90" s="184" t="str">
        <f>'ZOOTECHINE 3'!N90</f>
        <v>Juin</v>
      </c>
      <c r="AC90" s="184" t="str">
        <f>'PHARMACOLOGIE 3'!N90</f>
        <v>Juin</v>
      </c>
      <c r="AD90" s="184" t="str">
        <f>'MICROBIOLOGIE 3'!N90</f>
        <v>Juin</v>
      </c>
      <c r="AE90" s="184" t="str">
        <f>'PARASITOLOGIE 2'!N90</f>
        <v>Juin</v>
      </c>
      <c r="AF90" s="184" t="str">
        <f>'PHYSIO-PATH 3'!N90</f>
        <v>Juin</v>
      </c>
      <c r="AG90" s="184" t="str">
        <f>SEMIOLOGIE!N90</f>
        <v>Juin</v>
      </c>
      <c r="AH90" s="184" t="str">
        <f>'ANA-PATH 2'!N90</f>
        <v>Juin</v>
      </c>
    </row>
    <row r="91" spans="1:34" ht="15.75">
      <c r="A91" s="113">
        <v>84</v>
      </c>
      <c r="B91" s="423" t="s">
        <v>131</v>
      </c>
      <c r="C91" s="423" t="s">
        <v>841</v>
      </c>
      <c r="D91" s="117">
        <f>ANATOMIE3!J91</f>
        <v>11.25</v>
      </c>
      <c r="E91" s="117">
        <f>'PHYSIO-REP 3'!J91</f>
        <v>9.5</v>
      </c>
      <c r="F91" s="117">
        <f>'ZOOTECHINE 3'!J91</f>
        <v>7</v>
      </c>
      <c r="G91" s="117">
        <f>'PHARMACOLOGIE 3'!J91</f>
        <v>10</v>
      </c>
      <c r="H91" s="117">
        <f>'MICROBIOLOGIE 3'!J91</f>
        <v>9.25</v>
      </c>
      <c r="I91" s="117">
        <f>'PARASITOLOGIE 2'!J91</f>
        <v>5.333333333333333</v>
      </c>
      <c r="J91" s="117">
        <f>'PHYSIO-PATH 3'!J91</f>
        <v>6</v>
      </c>
      <c r="K91" s="117">
        <f>SEMIOLOGIE!J91</f>
        <v>6.5</v>
      </c>
      <c r="L91" s="117">
        <f>'ANA-PATH 2'!J91</f>
        <v>4.333333333333333</v>
      </c>
      <c r="M91" s="117">
        <f t="shared" si="20"/>
        <v>69.166666666666671</v>
      </c>
      <c r="N91" s="117">
        <f t="shared" si="21"/>
        <v>2.7666666666666671</v>
      </c>
      <c r="O91" s="316" t="str">
        <f t="shared" si="22"/>
        <v>Ajournee</v>
      </c>
      <c r="P91" s="184" t="str">
        <f t="shared" si="23"/>
        <v>juin</v>
      </c>
      <c r="Q91" s="113">
        <f t="shared" si="24"/>
        <v>1</v>
      </c>
      <c r="R91" s="113">
        <f t="shared" si="25"/>
        <v>1</v>
      </c>
      <c r="S91" s="113">
        <f t="shared" si="26"/>
        <v>1</v>
      </c>
      <c r="T91" s="113">
        <f t="shared" si="27"/>
        <v>1</v>
      </c>
      <c r="U91" s="113">
        <f t="shared" si="28"/>
        <v>1</v>
      </c>
      <c r="V91" s="113">
        <f t="shared" si="29"/>
        <v>1</v>
      </c>
      <c r="W91" s="113">
        <f t="shared" si="30"/>
        <v>1</v>
      </c>
      <c r="X91" s="113">
        <f t="shared" si="31"/>
        <v>1</v>
      </c>
      <c r="Y91" s="113">
        <f t="shared" si="32"/>
        <v>1</v>
      </c>
      <c r="Z91" s="184" t="str">
        <f>ANATOMIE3!N91</f>
        <v>Juin</v>
      </c>
      <c r="AA91" s="184" t="str">
        <f>'PHYSIO-REP 3'!N91</f>
        <v>Juin</v>
      </c>
      <c r="AB91" s="184" t="str">
        <f>'ZOOTECHINE 3'!N91</f>
        <v>Juin</v>
      </c>
      <c r="AC91" s="184" t="str">
        <f>'PHARMACOLOGIE 3'!N91</f>
        <v>Juin</v>
      </c>
      <c r="AD91" s="184" t="str">
        <f>'MICROBIOLOGIE 3'!N91</f>
        <v>Juin</v>
      </c>
      <c r="AE91" s="184" t="str">
        <f>'PARASITOLOGIE 2'!N91</f>
        <v>Juin</v>
      </c>
      <c r="AF91" s="184" t="str">
        <f>'PHYSIO-PATH 3'!N91</f>
        <v>Juin</v>
      </c>
      <c r="AG91" s="184" t="str">
        <f>SEMIOLOGIE!N91</f>
        <v>Juin</v>
      </c>
      <c r="AH91" s="184" t="str">
        <f>'ANA-PATH 2'!N91</f>
        <v>Juin</v>
      </c>
    </row>
    <row r="92" spans="1:34">
      <c r="A92" s="113">
        <v>85</v>
      </c>
      <c r="B92" s="417" t="s">
        <v>854</v>
      </c>
      <c r="C92" s="417" t="s">
        <v>855</v>
      </c>
      <c r="D92" s="117">
        <f>ANATOMIE3!J92</f>
        <v>3</v>
      </c>
      <c r="E92" s="117">
        <f>'PHYSIO-REP 3'!J92</f>
        <v>5.25</v>
      </c>
      <c r="F92" s="117">
        <f>'ZOOTECHINE 3'!J92</f>
        <v>4</v>
      </c>
      <c r="G92" s="117">
        <f>'PHARMACOLOGIE 3'!J92</f>
        <v>2</v>
      </c>
      <c r="H92" s="117">
        <f>'MICROBIOLOGIE 3'!J92</f>
        <v>30.75</v>
      </c>
      <c r="I92" s="117">
        <f>'PARASITOLOGIE 2'!J92</f>
        <v>4.666666666666667</v>
      </c>
      <c r="J92" s="117">
        <f>'PHYSIO-PATH 3'!J92</f>
        <v>1.5</v>
      </c>
      <c r="K92" s="117">
        <f>SEMIOLOGIE!J92</f>
        <v>5.75</v>
      </c>
      <c r="L92" s="117">
        <f>'ANA-PATH 2'!J92</f>
        <v>5.333333333333333</v>
      </c>
      <c r="M92" s="117">
        <f t="shared" si="20"/>
        <v>62.25</v>
      </c>
      <c r="N92" s="117">
        <f t="shared" si="21"/>
        <v>2.4900000000000002</v>
      </c>
      <c r="O92" s="316" t="str">
        <f t="shared" si="22"/>
        <v>Ajournee</v>
      </c>
      <c r="P92" s="184" t="str">
        <f t="shared" si="23"/>
        <v>juin</v>
      </c>
      <c r="Q92" s="113">
        <f t="shared" si="24"/>
        <v>1</v>
      </c>
      <c r="R92" s="113">
        <f t="shared" si="25"/>
        <v>1</v>
      </c>
      <c r="S92" s="113">
        <f t="shared" si="26"/>
        <v>1</v>
      </c>
      <c r="T92" s="113">
        <f t="shared" si="27"/>
        <v>1</v>
      </c>
      <c r="U92" s="113">
        <f t="shared" si="28"/>
        <v>0</v>
      </c>
      <c r="V92" s="113">
        <f t="shared" si="29"/>
        <v>1</v>
      </c>
      <c r="W92" s="113">
        <f t="shared" si="30"/>
        <v>1</v>
      </c>
      <c r="X92" s="113">
        <f t="shared" si="31"/>
        <v>1</v>
      </c>
      <c r="Y92" s="113">
        <f t="shared" si="32"/>
        <v>1</v>
      </c>
      <c r="Z92" s="184" t="str">
        <f>ANATOMIE3!N92</f>
        <v>Juin</v>
      </c>
      <c r="AA92" s="184" t="str">
        <f>'PHYSIO-REP 3'!N92</f>
        <v>Juin</v>
      </c>
      <c r="AB92" s="184" t="str">
        <f>'ZOOTECHINE 3'!N92</f>
        <v>Juin</v>
      </c>
      <c r="AC92" s="184" t="str">
        <f>'PHARMACOLOGIE 3'!N92</f>
        <v>Juin</v>
      </c>
      <c r="AD92" s="184" t="str">
        <f>'MICROBIOLOGIE 3'!N92</f>
        <v>Juin</v>
      </c>
      <c r="AE92" s="184" t="str">
        <f>'PARASITOLOGIE 2'!N92</f>
        <v>Juin</v>
      </c>
      <c r="AF92" s="184" t="str">
        <f>'PHYSIO-PATH 3'!N92</f>
        <v>Juin</v>
      </c>
      <c r="AG92" s="184" t="str">
        <f>SEMIOLOGIE!N92</f>
        <v>Juin</v>
      </c>
      <c r="AH92" s="184" t="str">
        <f>'ANA-PATH 2'!N92</f>
        <v>Juin</v>
      </c>
    </row>
    <row r="93" spans="1:34" ht="15.75">
      <c r="A93" s="113">
        <v>86</v>
      </c>
      <c r="B93" s="431" t="s">
        <v>133</v>
      </c>
      <c r="C93" s="431" t="s">
        <v>148</v>
      </c>
      <c r="D93" s="117">
        <f>ANATOMIE3!J93</f>
        <v>2</v>
      </c>
      <c r="E93" s="117">
        <f>'PHYSIO-REP 3'!J93</f>
        <v>7.5</v>
      </c>
      <c r="F93" s="117">
        <f>'ZOOTECHINE 3'!J93</f>
        <v>6</v>
      </c>
      <c r="G93" s="117">
        <f>'PHARMACOLOGIE 3'!J93</f>
        <v>1.5</v>
      </c>
      <c r="H93" s="117">
        <f>'MICROBIOLOGIE 3'!J93</f>
        <v>8</v>
      </c>
      <c r="I93" s="117">
        <f>'PARASITOLOGIE 2'!J93</f>
        <v>0</v>
      </c>
      <c r="J93" s="117">
        <f>'PHYSIO-PATH 3'!J93</f>
        <v>1.5</v>
      </c>
      <c r="K93" s="117">
        <f>SEMIOLOGIE!J93</f>
        <v>5.25</v>
      </c>
      <c r="L93" s="117">
        <f>'ANA-PATH 2'!J93</f>
        <v>4.666666666666667</v>
      </c>
      <c r="M93" s="117">
        <f t="shared" si="20"/>
        <v>36.416666666666664</v>
      </c>
      <c r="N93" s="117">
        <f t="shared" si="21"/>
        <v>1.4566666666666666</v>
      </c>
      <c r="O93" s="316" t="str">
        <f t="shared" si="22"/>
        <v>Ajournee</v>
      </c>
      <c r="P93" s="184" t="str">
        <f t="shared" si="23"/>
        <v>juin</v>
      </c>
      <c r="Q93" s="113">
        <f t="shared" si="24"/>
        <v>1</v>
      </c>
      <c r="R93" s="113">
        <f t="shared" si="25"/>
        <v>1</v>
      </c>
      <c r="S93" s="113">
        <f t="shared" si="26"/>
        <v>1</v>
      </c>
      <c r="T93" s="113">
        <f t="shared" si="27"/>
        <v>1</v>
      </c>
      <c r="U93" s="113">
        <f t="shared" si="28"/>
        <v>1</v>
      </c>
      <c r="V93" s="113">
        <f t="shared" si="29"/>
        <v>1</v>
      </c>
      <c r="W93" s="113">
        <f t="shared" si="30"/>
        <v>1</v>
      </c>
      <c r="X93" s="113">
        <f t="shared" si="31"/>
        <v>1</v>
      </c>
      <c r="Y93" s="113">
        <f t="shared" si="32"/>
        <v>1</v>
      </c>
      <c r="Z93" s="184" t="str">
        <f>ANATOMIE3!N93</f>
        <v>Juin</v>
      </c>
      <c r="AA93" s="184" t="str">
        <f>'PHYSIO-REP 3'!N93</f>
        <v>Juin</v>
      </c>
      <c r="AB93" s="184" t="str">
        <f>'ZOOTECHINE 3'!N93</f>
        <v>Juin</v>
      </c>
      <c r="AC93" s="184" t="str">
        <f>'PHARMACOLOGIE 3'!N93</f>
        <v>Juin</v>
      </c>
      <c r="AD93" s="184" t="str">
        <f>'MICROBIOLOGIE 3'!N93</f>
        <v>Juin</v>
      </c>
      <c r="AE93" s="184" t="str">
        <f>'PARASITOLOGIE 2'!N93</f>
        <v>Juin</v>
      </c>
      <c r="AF93" s="184" t="str">
        <f>'PHYSIO-PATH 3'!N93</f>
        <v>Juin</v>
      </c>
      <c r="AG93" s="184" t="str">
        <f>SEMIOLOGIE!N93</f>
        <v>Juin</v>
      </c>
      <c r="AH93" s="184" t="str">
        <f>'ANA-PATH 2'!N93</f>
        <v>Juin</v>
      </c>
    </row>
    <row r="94" spans="1:34" ht="15.75">
      <c r="A94" s="113">
        <v>87</v>
      </c>
      <c r="B94" s="423" t="s">
        <v>135</v>
      </c>
      <c r="C94" s="423" t="s">
        <v>136</v>
      </c>
      <c r="D94" s="117">
        <f>ANATOMIE3!J94</f>
        <v>15.25</v>
      </c>
      <c r="E94" s="117">
        <f>'PHYSIO-REP 3'!J94</f>
        <v>12.75</v>
      </c>
      <c r="F94" s="117">
        <f>'ZOOTECHINE 3'!J94</f>
        <v>12.5</v>
      </c>
      <c r="G94" s="117">
        <f>'PHARMACOLOGIE 3'!J94</f>
        <v>11</v>
      </c>
      <c r="H94" s="117">
        <f>'MICROBIOLOGIE 3'!J94</f>
        <v>10.5</v>
      </c>
      <c r="I94" s="117">
        <f>'PARASITOLOGIE 2'!J94</f>
        <v>9.3333333333333339</v>
      </c>
      <c r="J94" s="117">
        <f>'PHYSIO-PATH 3'!J94</f>
        <v>6</v>
      </c>
      <c r="K94" s="117">
        <f>SEMIOLOGIE!J94</f>
        <v>13.25</v>
      </c>
      <c r="L94" s="117">
        <f>'ANA-PATH 2'!J94</f>
        <v>7.333333333333333</v>
      </c>
      <c r="M94" s="117">
        <f t="shared" si="20"/>
        <v>97.916666666666657</v>
      </c>
      <c r="N94" s="117">
        <f t="shared" si="21"/>
        <v>3.9166666666666661</v>
      </c>
      <c r="O94" s="316" t="str">
        <f t="shared" si="22"/>
        <v>Ajournee</v>
      </c>
      <c r="P94" s="184" t="str">
        <f t="shared" si="23"/>
        <v>juin</v>
      </c>
      <c r="Q94" s="113">
        <f t="shared" si="24"/>
        <v>0</v>
      </c>
      <c r="R94" s="113">
        <f t="shared" si="25"/>
        <v>1</v>
      </c>
      <c r="S94" s="113">
        <f t="shared" si="26"/>
        <v>1</v>
      </c>
      <c r="T94" s="113">
        <f t="shared" si="27"/>
        <v>1</v>
      </c>
      <c r="U94" s="113">
        <f t="shared" si="28"/>
        <v>1</v>
      </c>
      <c r="V94" s="113">
        <f t="shared" si="29"/>
        <v>1</v>
      </c>
      <c r="W94" s="113">
        <f t="shared" si="30"/>
        <v>1</v>
      </c>
      <c r="X94" s="113">
        <f t="shared" si="31"/>
        <v>1</v>
      </c>
      <c r="Y94" s="113">
        <f t="shared" si="32"/>
        <v>1</v>
      </c>
      <c r="Z94" s="184" t="str">
        <f>ANATOMIE3!N94</f>
        <v>Juin</v>
      </c>
      <c r="AA94" s="184" t="str">
        <f>'PHYSIO-REP 3'!N94</f>
        <v>Juin</v>
      </c>
      <c r="AB94" s="184" t="str">
        <f>'ZOOTECHINE 3'!N94</f>
        <v>Juin</v>
      </c>
      <c r="AC94" s="184" t="str">
        <f>'PHARMACOLOGIE 3'!N94</f>
        <v>Juin</v>
      </c>
      <c r="AD94" s="184" t="str">
        <f>'MICROBIOLOGIE 3'!N94</f>
        <v>Juin</v>
      </c>
      <c r="AE94" s="184" t="str">
        <f>'PARASITOLOGIE 2'!N94</f>
        <v>Juin</v>
      </c>
      <c r="AF94" s="184" t="str">
        <f>'PHYSIO-PATH 3'!N94</f>
        <v>Juin</v>
      </c>
      <c r="AG94" s="184" t="str">
        <f>SEMIOLOGIE!N94</f>
        <v>Juin</v>
      </c>
      <c r="AH94" s="184" t="str">
        <f>'ANA-PATH 2'!N94</f>
        <v>Juin</v>
      </c>
    </row>
    <row r="95" spans="1:34" ht="15.75">
      <c r="A95" s="113">
        <v>88</v>
      </c>
      <c r="B95" s="426" t="s">
        <v>137</v>
      </c>
      <c r="C95" s="426" t="s">
        <v>138</v>
      </c>
      <c r="D95" s="117">
        <f>ANATOMIE3!J95</f>
        <v>1.25</v>
      </c>
      <c r="E95" s="117">
        <f>'PHYSIO-REP 3'!J95</f>
        <v>6</v>
      </c>
      <c r="F95" s="117">
        <f>'ZOOTECHINE 3'!J95</f>
        <v>4.5</v>
      </c>
      <c r="G95" s="117">
        <f>'PHARMACOLOGIE 3'!J95</f>
        <v>1</v>
      </c>
      <c r="H95" s="117">
        <f>'MICROBIOLOGIE 3'!J95</f>
        <v>5</v>
      </c>
      <c r="I95" s="117">
        <f>'PARASITOLOGIE 2'!J95</f>
        <v>3.3333333333333335</v>
      </c>
      <c r="J95" s="117">
        <f>'PHYSIO-PATH 3'!J95</f>
        <v>1.5</v>
      </c>
      <c r="K95" s="117">
        <f>SEMIOLOGIE!J95</f>
        <v>3.5</v>
      </c>
      <c r="L95" s="117">
        <f>'ANA-PATH 2'!J95</f>
        <v>1.6666666666666667</v>
      </c>
      <c r="M95" s="117">
        <f t="shared" si="20"/>
        <v>27.75</v>
      </c>
      <c r="N95" s="117">
        <f t="shared" si="21"/>
        <v>1.1100000000000001</v>
      </c>
      <c r="O95" s="316" t="str">
        <f t="shared" si="22"/>
        <v>Ajournee</v>
      </c>
      <c r="P95" s="184" t="str">
        <f t="shared" si="23"/>
        <v>juin</v>
      </c>
      <c r="Q95" s="113">
        <f t="shared" si="24"/>
        <v>1</v>
      </c>
      <c r="R95" s="113">
        <f t="shared" si="25"/>
        <v>1</v>
      </c>
      <c r="S95" s="113">
        <f t="shared" si="26"/>
        <v>1</v>
      </c>
      <c r="T95" s="113">
        <f t="shared" si="27"/>
        <v>1</v>
      </c>
      <c r="U95" s="113">
        <f t="shared" si="28"/>
        <v>1</v>
      </c>
      <c r="V95" s="113">
        <f t="shared" si="29"/>
        <v>1</v>
      </c>
      <c r="W95" s="113">
        <f t="shared" si="30"/>
        <v>1</v>
      </c>
      <c r="X95" s="113">
        <f t="shared" si="31"/>
        <v>1</v>
      </c>
      <c r="Y95" s="113">
        <f t="shared" si="32"/>
        <v>1</v>
      </c>
      <c r="Z95" s="184" t="str">
        <f>ANATOMIE3!N95</f>
        <v>Juin</v>
      </c>
      <c r="AA95" s="184" t="str">
        <f>'PHYSIO-REP 3'!N95</f>
        <v>Juin</v>
      </c>
      <c r="AB95" s="184" t="str">
        <f>'ZOOTECHINE 3'!N95</f>
        <v>Juin</v>
      </c>
      <c r="AC95" s="184" t="str">
        <f>'PHARMACOLOGIE 3'!N95</f>
        <v>Juin</v>
      </c>
      <c r="AD95" s="184" t="str">
        <f>'MICROBIOLOGIE 3'!N95</f>
        <v>Juin</v>
      </c>
      <c r="AE95" s="184" t="str">
        <f>'PARASITOLOGIE 2'!N95</f>
        <v>Juin</v>
      </c>
      <c r="AF95" s="184" t="str">
        <f>'PHYSIO-PATH 3'!N95</f>
        <v>Juin</v>
      </c>
      <c r="AG95" s="184" t="str">
        <f>SEMIOLOGIE!N95</f>
        <v>Juin</v>
      </c>
      <c r="AH95" s="184" t="str">
        <f>'ANA-PATH 2'!N95</f>
        <v>Juin</v>
      </c>
    </row>
    <row r="96" spans="1:34" ht="15.75">
      <c r="A96" s="113">
        <v>89</v>
      </c>
      <c r="B96" s="423" t="s">
        <v>856</v>
      </c>
      <c r="C96" s="423" t="s">
        <v>857</v>
      </c>
      <c r="D96" s="117">
        <f>ANATOMIE3!J96</f>
        <v>14.75</v>
      </c>
      <c r="E96" s="117">
        <f>'PHYSIO-REP 3'!J96</f>
        <v>7.5</v>
      </c>
      <c r="F96" s="117">
        <f>'ZOOTECHINE 3'!J96</f>
        <v>7.75</v>
      </c>
      <c r="G96" s="117">
        <f>'PHARMACOLOGIE 3'!J96</f>
        <v>12.5</v>
      </c>
      <c r="H96" s="117">
        <f>'MICROBIOLOGIE 3'!J96</f>
        <v>7.75</v>
      </c>
      <c r="I96" s="117">
        <f>'PARASITOLOGIE 2'!J96</f>
        <v>6.666666666666667</v>
      </c>
      <c r="J96" s="117">
        <f>'PHYSIO-PATH 3'!J96</f>
        <v>11</v>
      </c>
      <c r="K96" s="117">
        <f>SEMIOLOGIE!J96</f>
        <v>12.75</v>
      </c>
      <c r="L96" s="117">
        <f>'ANA-PATH 2'!J96</f>
        <v>7</v>
      </c>
      <c r="M96" s="117">
        <f t="shared" si="20"/>
        <v>87.666666666666657</v>
      </c>
      <c r="N96" s="117">
        <f t="shared" si="21"/>
        <v>3.5066666666666664</v>
      </c>
      <c r="O96" s="316" t="str">
        <f t="shared" si="22"/>
        <v>Ajournee</v>
      </c>
      <c r="P96" s="184" t="str">
        <f t="shared" si="23"/>
        <v>juin</v>
      </c>
      <c r="Q96" s="113">
        <f t="shared" si="24"/>
        <v>1</v>
      </c>
      <c r="R96" s="113">
        <f t="shared" si="25"/>
        <v>1</v>
      </c>
      <c r="S96" s="113">
        <f t="shared" si="26"/>
        <v>1</v>
      </c>
      <c r="T96" s="113">
        <f t="shared" si="27"/>
        <v>1</v>
      </c>
      <c r="U96" s="113">
        <f t="shared" si="28"/>
        <v>1</v>
      </c>
      <c r="V96" s="113">
        <f t="shared" si="29"/>
        <v>1</v>
      </c>
      <c r="W96" s="113">
        <f t="shared" si="30"/>
        <v>1</v>
      </c>
      <c r="X96" s="113">
        <f t="shared" si="31"/>
        <v>1</v>
      </c>
      <c r="Y96" s="113">
        <f t="shared" si="32"/>
        <v>1</v>
      </c>
      <c r="Z96" s="184" t="str">
        <f>ANATOMIE3!N96</f>
        <v>Juin</v>
      </c>
      <c r="AA96" s="184" t="str">
        <f>'PHYSIO-REP 3'!N96</f>
        <v>Juin</v>
      </c>
      <c r="AB96" s="184" t="str">
        <f>'ZOOTECHINE 3'!N96</f>
        <v>Juin</v>
      </c>
      <c r="AC96" s="184" t="str">
        <f>'PHARMACOLOGIE 3'!N96</f>
        <v>Juin</v>
      </c>
      <c r="AD96" s="184" t="str">
        <f>'MICROBIOLOGIE 3'!N96</f>
        <v>Juin</v>
      </c>
      <c r="AE96" s="184" t="str">
        <f>'PARASITOLOGIE 2'!N96</f>
        <v>Juin</v>
      </c>
      <c r="AF96" s="184" t="str">
        <f>'PHYSIO-PATH 3'!N96</f>
        <v>Juin</v>
      </c>
      <c r="AG96" s="184" t="str">
        <f>SEMIOLOGIE!N96</f>
        <v>Juin</v>
      </c>
      <c r="AH96" s="184" t="str">
        <f>'ANA-PATH 2'!N96</f>
        <v>Juin</v>
      </c>
    </row>
    <row r="97" spans="1:34" ht="15.75">
      <c r="A97" s="113">
        <v>90</v>
      </c>
      <c r="B97" s="424" t="s">
        <v>139</v>
      </c>
      <c r="C97" s="424" t="s">
        <v>671</v>
      </c>
      <c r="D97" s="117">
        <f>ANATOMIE3!J97</f>
        <v>13</v>
      </c>
      <c r="E97" s="117">
        <f>'PHYSIO-REP 3'!J97</f>
        <v>10.25</v>
      </c>
      <c r="F97" s="117">
        <f>'ZOOTECHINE 3'!J97</f>
        <v>8</v>
      </c>
      <c r="G97" s="117">
        <f>'PHARMACOLOGIE 3'!J97</f>
        <v>9</v>
      </c>
      <c r="H97" s="117">
        <f>'MICROBIOLOGIE 3'!J97</f>
        <v>7.25</v>
      </c>
      <c r="I97" s="117">
        <f>'PARASITOLOGIE 2'!J97</f>
        <v>7.333333333333333</v>
      </c>
      <c r="J97" s="117">
        <f>'PHYSIO-PATH 3'!J97</f>
        <v>4</v>
      </c>
      <c r="K97" s="117">
        <f>SEMIOLOGIE!J97</f>
        <v>7.75</v>
      </c>
      <c r="L97" s="117">
        <f>'ANA-PATH 2'!J97</f>
        <v>5.333333333333333</v>
      </c>
      <c r="M97" s="117">
        <f t="shared" si="20"/>
        <v>71.916666666666671</v>
      </c>
      <c r="N97" s="117">
        <f t="shared" si="21"/>
        <v>2.8766666666666669</v>
      </c>
      <c r="O97" s="316" t="str">
        <f t="shared" si="22"/>
        <v>Ajournee</v>
      </c>
      <c r="P97" s="184" t="str">
        <f t="shared" si="23"/>
        <v>juin</v>
      </c>
      <c r="Q97" s="113">
        <f t="shared" si="24"/>
        <v>1</v>
      </c>
      <c r="R97" s="113">
        <f t="shared" si="25"/>
        <v>1</v>
      </c>
      <c r="S97" s="113">
        <f t="shared" si="26"/>
        <v>1</v>
      </c>
      <c r="T97" s="113">
        <f t="shared" si="27"/>
        <v>1</v>
      </c>
      <c r="U97" s="113">
        <f t="shared" si="28"/>
        <v>1</v>
      </c>
      <c r="V97" s="113">
        <f t="shared" si="29"/>
        <v>1</v>
      </c>
      <c r="W97" s="113">
        <f t="shared" si="30"/>
        <v>1</v>
      </c>
      <c r="X97" s="113">
        <f t="shared" si="31"/>
        <v>1</v>
      </c>
      <c r="Y97" s="113">
        <f t="shared" si="32"/>
        <v>1</v>
      </c>
      <c r="Z97" s="184" t="str">
        <f>ANATOMIE3!N97</f>
        <v>Juin</v>
      </c>
      <c r="AA97" s="184" t="str">
        <f>'PHYSIO-REP 3'!N97</f>
        <v>Juin</v>
      </c>
      <c r="AB97" s="184" t="str">
        <f>'ZOOTECHINE 3'!N97</f>
        <v>Juin</v>
      </c>
      <c r="AC97" s="184" t="str">
        <f>'PHARMACOLOGIE 3'!N97</f>
        <v>Juin</v>
      </c>
      <c r="AD97" s="184" t="str">
        <f>'MICROBIOLOGIE 3'!N97</f>
        <v>Juin</v>
      </c>
      <c r="AE97" s="184" t="str">
        <f>'PARASITOLOGIE 2'!N97</f>
        <v>Juin</v>
      </c>
      <c r="AF97" s="184" t="str">
        <f>'PHYSIO-PATH 3'!N97</f>
        <v>Juin</v>
      </c>
      <c r="AG97" s="184" t="str">
        <f>SEMIOLOGIE!N97</f>
        <v>Juin</v>
      </c>
      <c r="AH97" s="184" t="str">
        <f>'ANA-PATH 2'!N97</f>
        <v>Juin</v>
      </c>
    </row>
    <row r="98" spans="1:34" ht="15.75">
      <c r="A98" s="113">
        <v>91</v>
      </c>
      <c r="B98" s="426" t="s">
        <v>140</v>
      </c>
      <c r="C98" s="426" t="s">
        <v>141</v>
      </c>
      <c r="D98" s="117">
        <f>ANATOMIE3!J98</f>
        <v>12.75</v>
      </c>
      <c r="E98" s="117">
        <f>'PHYSIO-REP 3'!J98</f>
        <v>12.75</v>
      </c>
      <c r="F98" s="117">
        <f>'ZOOTECHINE 3'!J98</f>
        <v>9</v>
      </c>
      <c r="G98" s="117">
        <f>'PHARMACOLOGIE 3'!J98</f>
        <v>9</v>
      </c>
      <c r="H98" s="117">
        <f>'MICROBIOLOGIE 3'!J98</f>
        <v>9.5</v>
      </c>
      <c r="I98" s="117">
        <f>'PARASITOLOGIE 2'!J98</f>
        <v>6</v>
      </c>
      <c r="J98" s="117">
        <f>'PHYSIO-PATH 3'!J98</f>
        <v>7.5</v>
      </c>
      <c r="K98" s="117">
        <f>SEMIOLOGIE!J98</f>
        <v>13.25</v>
      </c>
      <c r="L98" s="117">
        <f>'ANA-PATH 2'!J98</f>
        <v>6.666666666666667</v>
      </c>
      <c r="M98" s="117">
        <f t="shared" si="20"/>
        <v>86.416666666666671</v>
      </c>
      <c r="N98" s="117">
        <f t="shared" si="21"/>
        <v>3.456666666666667</v>
      </c>
      <c r="O98" s="316" t="str">
        <f t="shared" si="22"/>
        <v>Ajournee</v>
      </c>
      <c r="P98" s="184" t="str">
        <f t="shared" si="23"/>
        <v>juin</v>
      </c>
      <c r="Q98" s="113">
        <f t="shared" si="24"/>
        <v>1</v>
      </c>
      <c r="R98" s="113">
        <f t="shared" si="25"/>
        <v>1</v>
      </c>
      <c r="S98" s="113">
        <f t="shared" si="26"/>
        <v>1</v>
      </c>
      <c r="T98" s="113">
        <f t="shared" si="27"/>
        <v>1</v>
      </c>
      <c r="U98" s="113">
        <f t="shared" si="28"/>
        <v>1</v>
      </c>
      <c r="V98" s="113">
        <f t="shared" si="29"/>
        <v>1</v>
      </c>
      <c r="W98" s="113">
        <f t="shared" si="30"/>
        <v>1</v>
      </c>
      <c r="X98" s="113">
        <f t="shared" si="31"/>
        <v>1</v>
      </c>
      <c r="Y98" s="113">
        <f t="shared" si="32"/>
        <v>1</v>
      </c>
      <c r="Z98" s="184" t="str">
        <f>ANATOMIE3!N98</f>
        <v>Juin</v>
      </c>
      <c r="AA98" s="184" t="str">
        <f>'PHYSIO-REP 3'!N98</f>
        <v>Juin</v>
      </c>
      <c r="AB98" s="184" t="str">
        <f>'ZOOTECHINE 3'!N98</f>
        <v>Juin</v>
      </c>
      <c r="AC98" s="184" t="str">
        <f>'PHARMACOLOGIE 3'!N98</f>
        <v>Juin</v>
      </c>
      <c r="AD98" s="184" t="str">
        <f>'MICROBIOLOGIE 3'!N98</f>
        <v>Juin</v>
      </c>
      <c r="AE98" s="184" t="str">
        <f>'PARASITOLOGIE 2'!N98</f>
        <v>Juin</v>
      </c>
      <c r="AF98" s="184" t="str">
        <f>'PHYSIO-PATH 3'!N98</f>
        <v>Juin</v>
      </c>
      <c r="AG98" s="184" t="str">
        <f>SEMIOLOGIE!N98</f>
        <v>Juin</v>
      </c>
      <c r="AH98" s="184" t="str">
        <f>'ANA-PATH 2'!N98</f>
        <v>Juin</v>
      </c>
    </row>
    <row r="99" spans="1:34">
      <c r="A99" s="113">
        <v>92</v>
      </c>
      <c r="B99" s="432" t="s">
        <v>142</v>
      </c>
      <c r="C99" s="432" t="s">
        <v>172</v>
      </c>
      <c r="D99" s="117">
        <f>ANATOMIE3!J99</f>
        <v>10.25</v>
      </c>
      <c r="E99" s="117">
        <f>'PHYSIO-REP 3'!J99</f>
        <v>10.5</v>
      </c>
      <c r="F99" s="117">
        <f>'ZOOTECHINE 3'!J99</f>
        <v>9.25</v>
      </c>
      <c r="G99" s="117">
        <f>'PHARMACOLOGIE 3'!J99</f>
        <v>12</v>
      </c>
      <c r="H99" s="117">
        <f>'MICROBIOLOGIE 3'!J99</f>
        <v>8.5</v>
      </c>
      <c r="I99" s="117">
        <f>'PARASITOLOGIE 2'!J99</f>
        <v>6.666666666666667</v>
      </c>
      <c r="J99" s="117">
        <f>'PHYSIO-PATH 3'!J99</f>
        <v>6</v>
      </c>
      <c r="K99" s="117">
        <f>SEMIOLOGIE!J99</f>
        <v>12</v>
      </c>
      <c r="L99" s="117">
        <f>'ANA-PATH 2'!J99</f>
        <v>6.333333333333333</v>
      </c>
      <c r="M99" s="117">
        <f t="shared" si="20"/>
        <v>81.499999999999986</v>
      </c>
      <c r="N99" s="117">
        <f t="shared" si="21"/>
        <v>3.2599999999999993</v>
      </c>
      <c r="O99" s="316" t="str">
        <f t="shared" si="22"/>
        <v>Ajournee</v>
      </c>
      <c r="P99" s="184" t="str">
        <f t="shared" si="23"/>
        <v>juin</v>
      </c>
      <c r="Q99" s="113">
        <f t="shared" si="24"/>
        <v>1</v>
      </c>
      <c r="R99" s="113">
        <f t="shared" si="25"/>
        <v>1</v>
      </c>
      <c r="S99" s="113">
        <f t="shared" si="26"/>
        <v>1</v>
      </c>
      <c r="T99" s="113">
        <f t="shared" si="27"/>
        <v>1</v>
      </c>
      <c r="U99" s="113">
        <f t="shared" si="28"/>
        <v>1</v>
      </c>
      <c r="V99" s="113">
        <f t="shared" si="29"/>
        <v>1</v>
      </c>
      <c r="W99" s="113">
        <f t="shared" si="30"/>
        <v>1</v>
      </c>
      <c r="X99" s="113">
        <f t="shared" si="31"/>
        <v>1</v>
      </c>
      <c r="Y99" s="113">
        <f t="shared" si="32"/>
        <v>1</v>
      </c>
      <c r="Z99" s="184" t="str">
        <f>ANATOMIE3!N99</f>
        <v>Juin</v>
      </c>
      <c r="AA99" s="184" t="str">
        <f>'PHYSIO-REP 3'!N99</f>
        <v>Juin</v>
      </c>
      <c r="AB99" s="184" t="str">
        <f>'ZOOTECHINE 3'!N99</f>
        <v>Juin</v>
      </c>
      <c r="AC99" s="184" t="str">
        <f>'PHARMACOLOGIE 3'!N99</f>
        <v>Juin</v>
      </c>
      <c r="AD99" s="184" t="str">
        <f>'MICROBIOLOGIE 3'!N99</f>
        <v>Juin</v>
      </c>
      <c r="AE99" s="184" t="str">
        <f>'PARASITOLOGIE 2'!N99</f>
        <v>Juin</v>
      </c>
      <c r="AF99" s="184" t="str">
        <f>'PHYSIO-PATH 3'!N99</f>
        <v>Juin</v>
      </c>
      <c r="AG99" s="184" t="str">
        <f>SEMIOLOGIE!N99</f>
        <v>Juin</v>
      </c>
      <c r="AH99" s="184" t="str">
        <f>'ANA-PATH 2'!N99</f>
        <v>Juin</v>
      </c>
    </row>
    <row r="100" spans="1:34" ht="15.75">
      <c r="A100" s="113">
        <v>93</v>
      </c>
      <c r="B100" s="423" t="s">
        <v>144</v>
      </c>
      <c r="C100" s="423" t="s">
        <v>145</v>
      </c>
      <c r="D100" s="117">
        <f>ANATOMIE3!J100</f>
        <v>3.75</v>
      </c>
      <c r="E100" s="117">
        <f>'PHYSIO-REP 3'!J100</f>
        <v>10.5</v>
      </c>
      <c r="F100" s="117">
        <f>'ZOOTECHINE 3'!J100</f>
        <v>5</v>
      </c>
      <c r="G100" s="117">
        <f>'PHARMACOLOGIE 3'!J100</f>
        <v>7</v>
      </c>
      <c r="H100" s="117">
        <f>'MICROBIOLOGIE 3'!J100</f>
        <v>8.25</v>
      </c>
      <c r="I100" s="117">
        <f>'PARASITOLOGIE 2'!J100</f>
        <v>2.6666666666666665</v>
      </c>
      <c r="J100" s="117">
        <f>'PHYSIO-PATH 3'!J100</f>
        <v>4</v>
      </c>
      <c r="K100" s="117">
        <f>SEMIOLOGIE!J100</f>
        <v>5.25</v>
      </c>
      <c r="L100" s="117">
        <f>'ANA-PATH 2'!J100</f>
        <v>3.3333333333333335</v>
      </c>
      <c r="M100" s="117">
        <f t="shared" si="20"/>
        <v>49.75</v>
      </c>
      <c r="N100" s="117">
        <f t="shared" si="21"/>
        <v>1.99</v>
      </c>
      <c r="O100" s="316" t="str">
        <f t="shared" si="22"/>
        <v>Ajournee</v>
      </c>
      <c r="P100" s="184" t="str">
        <f t="shared" si="23"/>
        <v>juin</v>
      </c>
      <c r="Q100" s="113">
        <f t="shared" si="24"/>
        <v>1</v>
      </c>
      <c r="R100" s="113">
        <f t="shared" si="25"/>
        <v>1</v>
      </c>
      <c r="S100" s="113">
        <f t="shared" si="26"/>
        <v>1</v>
      </c>
      <c r="T100" s="113">
        <f t="shared" si="27"/>
        <v>1</v>
      </c>
      <c r="U100" s="113">
        <f t="shared" si="28"/>
        <v>1</v>
      </c>
      <c r="V100" s="113">
        <f t="shared" si="29"/>
        <v>1</v>
      </c>
      <c r="W100" s="113">
        <f t="shared" si="30"/>
        <v>1</v>
      </c>
      <c r="X100" s="113">
        <f t="shared" si="31"/>
        <v>1</v>
      </c>
      <c r="Y100" s="113">
        <f t="shared" si="32"/>
        <v>1</v>
      </c>
      <c r="Z100" s="184" t="str">
        <f>ANATOMIE3!N100</f>
        <v>Juin</v>
      </c>
      <c r="AA100" s="184" t="str">
        <f>'PHYSIO-REP 3'!N100</f>
        <v>Juin</v>
      </c>
      <c r="AB100" s="184" t="str">
        <f>'ZOOTECHINE 3'!N100</f>
        <v>Juin</v>
      </c>
      <c r="AC100" s="184" t="str">
        <f>'PHARMACOLOGIE 3'!N100</f>
        <v>Juin</v>
      </c>
      <c r="AD100" s="184" t="str">
        <f>'MICROBIOLOGIE 3'!N100</f>
        <v>Juin</v>
      </c>
      <c r="AE100" s="184" t="str">
        <f>'PARASITOLOGIE 2'!N100</f>
        <v>Juin</v>
      </c>
      <c r="AF100" s="184" t="str">
        <f>'PHYSIO-PATH 3'!N100</f>
        <v>Juin</v>
      </c>
      <c r="AG100" s="184" t="str">
        <f>SEMIOLOGIE!N100</f>
        <v>Juin</v>
      </c>
      <c r="AH100" s="184" t="str">
        <f>'ANA-PATH 2'!N100</f>
        <v>Juin</v>
      </c>
    </row>
    <row r="101" spans="1:34" ht="15.75">
      <c r="A101" s="113">
        <v>94</v>
      </c>
      <c r="B101" s="423" t="s">
        <v>146</v>
      </c>
      <c r="C101" s="423" t="s">
        <v>147</v>
      </c>
      <c r="D101" s="117">
        <f>ANATOMIE3!J101</f>
        <v>12.75</v>
      </c>
      <c r="E101" s="117">
        <f>'PHYSIO-REP 3'!J101</f>
        <v>11</v>
      </c>
      <c r="F101" s="117">
        <f>'ZOOTECHINE 3'!J101</f>
        <v>11</v>
      </c>
      <c r="G101" s="117">
        <f>'PHARMACOLOGIE 3'!J101</f>
        <v>11</v>
      </c>
      <c r="H101" s="117">
        <f>'MICROBIOLOGIE 3'!J101</f>
        <v>8.5</v>
      </c>
      <c r="I101" s="117">
        <f>'PARASITOLOGIE 2'!J101</f>
        <v>8</v>
      </c>
      <c r="J101" s="117">
        <f>'PHYSIO-PATH 3'!J101</f>
        <v>10</v>
      </c>
      <c r="K101" s="117">
        <f>SEMIOLOGIE!J101</f>
        <v>15.25</v>
      </c>
      <c r="L101" s="117">
        <f>'ANA-PATH 2'!J101</f>
        <v>8</v>
      </c>
      <c r="M101" s="117">
        <f t="shared" si="20"/>
        <v>95.5</v>
      </c>
      <c r="N101" s="117">
        <f t="shared" si="21"/>
        <v>3.82</v>
      </c>
      <c r="O101" s="316" t="str">
        <f t="shared" si="22"/>
        <v>Ajournee</v>
      </c>
      <c r="P101" s="184" t="str">
        <f t="shared" si="23"/>
        <v>juin</v>
      </c>
      <c r="Q101" s="113">
        <f t="shared" si="24"/>
        <v>1</v>
      </c>
      <c r="R101" s="113">
        <f t="shared" si="25"/>
        <v>1</v>
      </c>
      <c r="S101" s="113">
        <f t="shared" si="26"/>
        <v>1</v>
      </c>
      <c r="T101" s="113">
        <f t="shared" si="27"/>
        <v>1</v>
      </c>
      <c r="U101" s="113">
        <f t="shared" si="28"/>
        <v>1</v>
      </c>
      <c r="V101" s="113">
        <f t="shared" si="29"/>
        <v>1</v>
      </c>
      <c r="W101" s="113">
        <f t="shared" si="30"/>
        <v>1</v>
      </c>
      <c r="X101" s="113">
        <f t="shared" si="31"/>
        <v>0</v>
      </c>
      <c r="Y101" s="113">
        <f t="shared" si="32"/>
        <v>1</v>
      </c>
      <c r="Z101" s="184" t="str">
        <f>ANATOMIE3!N101</f>
        <v>Juin</v>
      </c>
      <c r="AA101" s="184" t="str">
        <f>'PHYSIO-REP 3'!N101</f>
        <v>Juin</v>
      </c>
      <c r="AB101" s="184" t="str">
        <f>'ZOOTECHINE 3'!N101</f>
        <v>Juin</v>
      </c>
      <c r="AC101" s="184" t="str">
        <f>'PHARMACOLOGIE 3'!N101</f>
        <v>Juin</v>
      </c>
      <c r="AD101" s="184" t="str">
        <f>'MICROBIOLOGIE 3'!N101</f>
        <v>Juin</v>
      </c>
      <c r="AE101" s="184" t="str">
        <f>'PARASITOLOGIE 2'!N101</f>
        <v>Juin</v>
      </c>
      <c r="AF101" s="184" t="str">
        <f>'PHYSIO-PATH 3'!N101</f>
        <v>Juin</v>
      </c>
      <c r="AG101" s="184" t="str">
        <f>SEMIOLOGIE!N101</f>
        <v>Juin</v>
      </c>
      <c r="AH101" s="184" t="str">
        <f>'ANA-PATH 2'!N101</f>
        <v>Juin</v>
      </c>
    </row>
    <row r="102" spans="1:34" ht="15.75">
      <c r="A102" s="113">
        <v>95</v>
      </c>
      <c r="B102" s="424" t="s">
        <v>146</v>
      </c>
      <c r="C102" s="424" t="s">
        <v>148</v>
      </c>
      <c r="D102" s="117">
        <f>ANATOMIE3!J102</f>
        <v>16.75</v>
      </c>
      <c r="E102" s="117">
        <f>'PHYSIO-REP 3'!J102</f>
        <v>9</v>
      </c>
      <c r="F102" s="117">
        <f>'ZOOTECHINE 3'!J102</f>
        <v>7</v>
      </c>
      <c r="G102" s="117">
        <f>'PHARMACOLOGIE 3'!J102</f>
        <v>9.5</v>
      </c>
      <c r="H102" s="117">
        <f>'MICROBIOLOGIE 3'!J102</f>
        <v>7.75</v>
      </c>
      <c r="I102" s="117">
        <f>'PARASITOLOGIE 2'!J102</f>
        <v>6.666666666666667</v>
      </c>
      <c r="J102" s="117">
        <f>'PHYSIO-PATH 3'!J102</f>
        <v>2.5</v>
      </c>
      <c r="K102" s="117">
        <f>SEMIOLOGIE!J102</f>
        <v>15.75</v>
      </c>
      <c r="L102" s="117">
        <f>'ANA-PATH 2'!J102</f>
        <v>6</v>
      </c>
      <c r="M102" s="117">
        <f t="shared" si="20"/>
        <v>80.916666666666657</v>
      </c>
      <c r="N102" s="117">
        <f t="shared" si="21"/>
        <v>3.2366666666666664</v>
      </c>
      <c r="O102" s="316" t="str">
        <f t="shared" si="22"/>
        <v>Ajournee</v>
      </c>
      <c r="P102" s="184" t="str">
        <f t="shared" si="23"/>
        <v>juin</v>
      </c>
      <c r="Q102" s="113">
        <f t="shared" si="24"/>
        <v>0</v>
      </c>
      <c r="R102" s="113">
        <f t="shared" si="25"/>
        <v>1</v>
      </c>
      <c r="S102" s="113">
        <f t="shared" si="26"/>
        <v>1</v>
      </c>
      <c r="T102" s="113">
        <f t="shared" si="27"/>
        <v>1</v>
      </c>
      <c r="U102" s="113">
        <f t="shared" si="28"/>
        <v>1</v>
      </c>
      <c r="V102" s="113">
        <f t="shared" si="29"/>
        <v>1</v>
      </c>
      <c r="W102" s="113">
        <f t="shared" si="30"/>
        <v>1</v>
      </c>
      <c r="X102" s="113">
        <f t="shared" si="31"/>
        <v>0</v>
      </c>
      <c r="Y102" s="113">
        <f t="shared" si="32"/>
        <v>1</v>
      </c>
      <c r="Z102" s="184" t="str">
        <f>ANATOMIE3!N102</f>
        <v>Juin</v>
      </c>
      <c r="AA102" s="184" t="str">
        <f>'PHYSIO-REP 3'!N102</f>
        <v>Juin</v>
      </c>
      <c r="AB102" s="184" t="str">
        <f>'ZOOTECHINE 3'!N102</f>
        <v>Juin</v>
      </c>
      <c r="AC102" s="184" t="str">
        <f>'PHARMACOLOGIE 3'!N102</f>
        <v>Juin</v>
      </c>
      <c r="AD102" s="184" t="str">
        <f>'MICROBIOLOGIE 3'!N102</f>
        <v>Juin</v>
      </c>
      <c r="AE102" s="184" t="str">
        <f>'PARASITOLOGIE 2'!N102</f>
        <v>Juin</v>
      </c>
      <c r="AF102" s="184" t="str">
        <f>'PHYSIO-PATH 3'!N102</f>
        <v>Juin</v>
      </c>
      <c r="AG102" s="184" t="str">
        <f>SEMIOLOGIE!N102</f>
        <v>Juin</v>
      </c>
      <c r="AH102" s="184" t="str">
        <f>'ANA-PATH 2'!N102</f>
        <v>Juin</v>
      </c>
    </row>
    <row r="103" spans="1:34">
      <c r="A103" s="113">
        <v>96</v>
      </c>
      <c r="B103" s="417" t="s">
        <v>149</v>
      </c>
      <c r="C103" s="417" t="s">
        <v>858</v>
      </c>
      <c r="D103" s="117">
        <f>ANATOMIE3!J103</f>
        <v>1.75</v>
      </c>
      <c r="E103" s="117">
        <f>'PHYSIO-REP 3'!J103</f>
        <v>4.5</v>
      </c>
      <c r="F103" s="117">
        <f>'ZOOTECHINE 3'!J103</f>
        <v>1</v>
      </c>
      <c r="G103" s="117">
        <f>'PHARMACOLOGIE 3'!J103</f>
        <v>0.5</v>
      </c>
      <c r="H103" s="117">
        <f>'MICROBIOLOGIE 3'!J103</f>
        <v>30</v>
      </c>
      <c r="I103" s="117">
        <f>'PARASITOLOGIE 2'!J103</f>
        <v>4.666666666666667</v>
      </c>
      <c r="J103" s="117">
        <f>'PHYSIO-PATH 3'!J103</f>
        <v>2.5</v>
      </c>
      <c r="K103" s="117">
        <f>SEMIOLOGIE!J103</f>
        <v>3.5</v>
      </c>
      <c r="L103" s="117">
        <f>'ANA-PATH 2'!J103</f>
        <v>2</v>
      </c>
      <c r="M103" s="117">
        <f t="shared" si="20"/>
        <v>50.416666666666664</v>
      </c>
      <c r="N103" s="117">
        <f t="shared" si="21"/>
        <v>2.0166666666666666</v>
      </c>
      <c r="O103" s="316" t="str">
        <f t="shared" si="22"/>
        <v>Ajournee</v>
      </c>
      <c r="P103" s="184" t="str">
        <f t="shared" si="23"/>
        <v>juin</v>
      </c>
      <c r="Q103" s="113">
        <f t="shared" si="24"/>
        <v>1</v>
      </c>
      <c r="R103" s="113">
        <f t="shared" si="25"/>
        <v>1</v>
      </c>
      <c r="S103" s="113">
        <f t="shared" si="26"/>
        <v>1</v>
      </c>
      <c r="T103" s="113">
        <f t="shared" si="27"/>
        <v>1</v>
      </c>
      <c r="U103" s="113">
        <f t="shared" si="28"/>
        <v>0</v>
      </c>
      <c r="V103" s="113">
        <f t="shared" si="29"/>
        <v>1</v>
      </c>
      <c r="W103" s="113">
        <f t="shared" si="30"/>
        <v>1</v>
      </c>
      <c r="X103" s="113">
        <f t="shared" si="31"/>
        <v>1</v>
      </c>
      <c r="Y103" s="113">
        <f t="shared" si="32"/>
        <v>1</v>
      </c>
      <c r="Z103" s="184" t="str">
        <f>ANATOMIE3!N103</f>
        <v>Juin</v>
      </c>
      <c r="AA103" s="184" t="str">
        <f>'PHYSIO-REP 3'!N103</f>
        <v>Juin</v>
      </c>
      <c r="AB103" s="184" t="str">
        <f>'ZOOTECHINE 3'!N103</f>
        <v>Juin</v>
      </c>
      <c r="AC103" s="184" t="str">
        <f>'PHARMACOLOGIE 3'!N103</f>
        <v>Juin</v>
      </c>
      <c r="AD103" s="184" t="str">
        <f>'MICROBIOLOGIE 3'!N103</f>
        <v>Juin</v>
      </c>
      <c r="AE103" s="184" t="str">
        <f>'PARASITOLOGIE 2'!N103</f>
        <v>Juin</v>
      </c>
      <c r="AF103" s="184" t="str">
        <f>'PHYSIO-PATH 3'!N103</f>
        <v>Juin</v>
      </c>
      <c r="AG103" s="184" t="str">
        <f>SEMIOLOGIE!N103</f>
        <v>Juin</v>
      </c>
      <c r="AH103" s="184" t="str">
        <f>'ANA-PATH 2'!N103</f>
        <v>Juin</v>
      </c>
    </row>
    <row r="104" spans="1:34" ht="15.75">
      <c r="A104" s="113">
        <v>97</v>
      </c>
      <c r="B104" s="424" t="s">
        <v>150</v>
      </c>
      <c r="C104" s="424" t="s">
        <v>151</v>
      </c>
      <c r="D104" s="117">
        <f>ANATOMIE3!J104</f>
        <v>11</v>
      </c>
      <c r="E104" s="117">
        <f>'PHYSIO-REP 3'!J104</f>
        <v>8.25</v>
      </c>
      <c r="F104" s="117">
        <f>'ZOOTECHINE 3'!J104</f>
        <v>9</v>
      </c>
      <c r="G104" s="117">
        <f>'PHARMACOLOGIE 3'!J104</f>
        <v>6</v>
      </c>
      <c r="H104" s="117">
        <f>'MICROBIOLOGIE 3'!J104</f>
        <v>8.25</v>
      </c>
      <c r="I104" s="117">
        <f>'PARASITOLOGIE 2'!J104</f>
        <v>7.333333333333333</v>
      </c>
      <c r="J104" s="117">
        <f>'PHYSIO-PATH 3'!J104</f>
        <v>1.5</v>
      </c>
      <c r="K104" s="117">
        <f>SEMIOLOGIE!J104</f>
        <v>13</v>
      </c>
      <c r="L104" s="117">
        <f>'ANA-PATH 2'!J104</f>
        <v>5</v>
      </c>
      <c r="M104" s="117">
        <f t="shared" si="20"/>
        <v>69.333333333333343</v>
      </c>
      <c r="N104" s="117">
        <f t="shared" si="21"/>
        <v>2.7733333333333339</v>
      </c>
      <c r="O104" s="316" t="str">
        <f t="shared" si="22"/>
        <v>Ajournee</v>
      </c>
      <c r="P104" s="184" t="str">
        <f t="shared" si="23"/>
        <v>juin</v>
      </c>
      <c r="Q104" s="113">
        <f t="shared" si="24"/>
        <v>1</v>
      </c>
      <c r="R104" s="113">
        <f t="shared" si="25"/>
        <v>1</v>
      </c>
      <c r="S104" s="113">
        <f t="shared" si="26"/>
        <v>1</v>
      </c>
      <c r="T104" s="113">
        <f t="shared" si="27"/>
        <v>1</v>
      </c>
      <c r="U104" s="113">
        <f t="shared" si="28"/>
        <v>1</v>
      </c>
      <c r="V104" s="113">
        <f t="shared" si="29"/>
        <v>1</v>
      </c>
      <c r="W104" s="113">
        <f t="shared" si="30"/>
        <v>1</v>
      </c>
      <c r="X104" s="113">
        <f t="shared" si="31"/>
        <v>1</v>
      </c>
      <c r="Y104" s="113">
        <f t="shared" si="32"/>
        <v>1</v>
      </c>
      <c r="Z104" s="184" t="str">
        <f>ANATOMIE3!N104</f>
        <v>Juin</v>
      </c>
      <c r="AA104" s="184" t="str">
        <f>'PHYSIO-REP 3'!N104</f>
        <v>Juin</v>
      </c>
      <c r="AB104" s="184" t="str">
        <f>'ZOOTECHINE 3'!N104</f>
        <v>Juin</v>
      </c>
      <c r="AC104" s="184" t="str">
        <f>'PHARMACOLOGIE 3'!N104</f>
        <v>Juin</v>
      </c>
      <c r="AD104" s="184" t="str">
        <f>'MICROBIOLOGIE 3'!N104</f>
        <v>Juin</v>
      </c>
      <c r="AE104" s="184" t="str">
        <f>'PARASITOLOGIE 2'!N104</f>
        <v>Juin</v>
      </c>
      <c r="AF104" s="184" t="str">
        <f>'PHYSIO-PATH 3'!N104</f>
        <v>Juin</v>
      </c>
      <c r="AG104" s="184" t="str">
        <f>SEMIOLOGIE!N104</f>
        <v>Juin</v>
      </c>
      <c r="AH104" s="184" t="str">
        <f>'ANA-PATH 2'!N104</f>
        <v>Juin</v>
      </c>
    </row>
    <row r="105" spans="1:34" ht="15.75">
      <c r="A105" s="113">
        <v>98</v>
      </c>
      <c r="B105" s="424" t="s">
        <v>152</v>
      </c>
      <c r="C105" s="424" t="s">
        <v>67</v>
      </c>
      <c r="D105" s="117">
        <f>ANATOMIE3!J105</f>
        <v>16.5</v>
      </c>
      <c r="E105" s="117">
        <f>'PHYSIO-REP 3'!J105</f>
        <v>11.25</v>
      </c>
      <c r="F105" s="117">
        <f>'ZOOTECHINE 3'!J105</f>
        <v>9.25</v>
      </c>
      <c r="G105" s="117">
        <f>'PHARMACOLOGIE 3'!J105</f>
        <v>12.5</v>
      </c>
      <c r="H105" s="117">
        <f>'MICROBIOLOGIE 3'!J105</f>
        <v>10</v>
      </c>
      <c r="I105" s="117">
        <f>'PARASITOLOGIE 2'!J105</f>
        <v>8</v>
      </c>
      <c r="J105" s="117">
        <f>'PHYSIO-PATH 3'!J105</f>
        <v>3.5</v>
      </c>
      <c r="K105" s="117">
        <f>SEMIOLOGIE!J105</f>
        <v>11</v>
      </c>
      <c r="L105" s="117">
        <f>'ANA-PATH 2'!J105</f>
        <v>9</v>
      </c>
      <c r="M105" s="117">
        <f t="shared" si="20"/>
        <v>91</v>
      </c>
      <c r="N105" s="117">
        <f t="shared" si="21"/>
        <v>3.64</v>
      </c>
      <c r="O105" s="316" t="str">
        <f t="shared" si="22"/>
        <v>Ajournee</v>
      </c>
      <c r="P105" s="184" t="str">
        <f t="shared" si="23"/>
        <v>juin</v>
      </c>
      <c r="Q105" s="113">
        <f t="shared" si="24"/>
        <v>0</v>
      </c>
      <c r="R105" s="113">
        <f t="shared" si="25"/>
        <v>1</v>
      </c>
      <c r="S105" s="113">
        <f t="shared" si="26"/>
        <v>1</v>
      </c>
      <c r="T105" s="113">
        <f t="shared" si="27"/>
        <v>1</v>
      </c>
      <c r="U105" s="113">
        <f t="shared" si="28"/>
        <v>1</v>
      </c>
      <c r="V105" s="113">
        <f t="shared" si="29"/>
        <v>1</v>
      </c>
      <c r="W105" s="113">
        <f t="shared" si="30"/>
        <v>1</v>
      </c>
      <c r="X105" s="113">
        <f t="shared" si="31"/>
        <v>1</v>
      </c>
      <c r="Y105" s="113">
        <f t="shared" si="32"/>
        <v>1</v>
      </c>
      <c r="Z105" s="184" t="str">
        <f>ANATOMIE3!N105</f>
        <v>Juin</v>
      </c>
      <c r="AA105" s="184" t="str">
        <f>'PHYSIO-REP 3'!N105</f>
        <v>Juin</v>
      </c>
      <c r="AB105" s="184" t="str">
        <f>'ZOOTECHINE 3'!N105</f>
        <v>Juin</v>
      </c>
      <c r="AC105" s="184" t="str">
        <f>'PHARMACOLOGIE 3'!N105</f>
        <v>Juin</v>
      </c>
      <c r="AD105" s="184" t="str">
        <f>'MICROBIOLOGIE 3'!N105</f>
        <v>Juin</v>
      </c>
      <c r="AE105" s="184" t="str">
        <f>'PARASITOLOGIE 2'!N105</f>
        <v>Juin</v>
      </c>
      <c r="AF105" s="184" t="str">
        <f>'PHYSIO-PATH 3'!N105</f>
        <v>Juin</v>
      </c>
      <c r="AG105" s="184" t="str">
        <f>SEMIOLOGIE!N105</f>
        <v>Juin</v>
      </c>
      <c r="AH105" s="184" t="str">
        <f>'ANA-PATH 2'!N105</f>
        <v>Juin</v>
      </c>
    </row>
    <row r="106" spans="1:34" ht="15.75">
      <c r="A106" s="113">
        <v>99</v>
      </c>
      <c r="B106" s="426" t="s">
        <v>153</v>
      </c>
      <c r="C106" s="426" t="s">
        <v>154</v>
      </c>
      <c r="D106" s="117">
        <f>ANATOMIE3!J106</f>
        <v>14.5</v>
      </c>
      <c r="E106" s="117">
        <f>'PHYSIO-REP 3'!J106</f>
        <v>11.25</v>
      </c>
      <c r="F106" s="117">
        <f>'ZOOTECHINE 3'!J106</f>
        <v>11</v>
      </c>
      <c r="G106" s="117">
        <f>'PHARMACOLOGIE 3'!J106</f>
        <v>11</v>
      </c>
      <c r="H106" s="117">
        <f>'MICROBIOLOGIE 3'!J106</f>
        <v>9</v>
      </c>
      <c r="I106" s="117">
        <f>'PARASITOLOGIE 2'!J106</f>
        <v>7.333333333333333</v>
      </c>
      <c r="J106" s="117">
        <f>'PHYSIO-PATH 3'!J106</f>
        <v>6</v>
      </c>
      <c r="K106" s="117">
        <f>SEMIOLOGIE!J106</f>
        <v>14.5</v>
      </c>
      <c r="L106" s="117">
        <f>'ANA-PATH 2'!J106</f>
        <v>9.3333333333333339</v>
      </c>
      <c r="M106" s="117">
        <f t="shared" si="20"/>
        <v>93.916666666666657</v>
      </c>
      <c r="N106" s="117">
        <f t="shared" si="21"/>
        <v>3.7566666666666664</v>
      </c>
      <c r="O106" s="316" t="str">
        <f t="shared" si="22"/>
        <v>Ajournee</v>
      </c>
      <c r="P106" s="184" t="str">
        <f t="shared" si="23"/>
        <v>juin</v>
      </c>
      <c r="Q106" s="113">
        <f t="shared" si="24"/>
        <v>1</v>
      </c>
      <c r="R106" s="113">
        <f t="shared" si="25"/>
        <v>1</v>
      </c>
      <c r="S106" s="113">
        <f t="shared" si="26"/>
        <v>1</v>
      </c>
      <c r="T106" s="113">
        <f t="shared" si="27"/>
        <v>1</v>
      </c>
      <c r="U106" s="113">
        <f t="shared" si="28"/>
        <v>1</v>
      </c>
      <c r="V106" s="113">
        <f t="shared" si="29"/>
        <v>1</v>
      </c>
      <c r="W106" s="113">
        <f t="shared" si="30"/>
        <v>1</v>
      </c>
      <c r="X106" s="113">
        <f t="shared" si="31"/>
        <v>1</v>
      </c>
      <c r="Y106" s="113">
        <f t="shared" si="32"/>
        <v>1</v>
      </c>
      <c r="Z106" s="184" t="str">
        <f>ANATOMIE3!N106</f>
        <v>Juin</v>
      </c>
      <c r="AA106" s="184" t="str">
        <f>'PHYSIO-REP 3'!N106</f>
        <v>Juin</v>
      </c>
      <c r="AB106" s="184" t="str">
        <f>'ZOOTECHINE 3'!N106</f>
        <v>Juin</v>
      </c>
      <c r="AC106" s="184" t="str">
        <f>'PHARMACOLOGIE 3'!N106</f>
        <v>Juin</v>
      </c>
      <c r="AD106" s="184" t="str">
        <f>'MICROBIOLOGIE 3'!N106</f>
        <v>Juin</v>
      </c>
      <c r="AE106" s="184" t="str">
        <f>'PARASITOLOGIE 2'!N106</f>
        <v>Juin</v>
      </c>
      <c r="AF106" s="184" t="str">
        <f>'PHYSIO-PATH 3'!N106</f>
        <v>Juin</v>
      </c>
      <c r="AG106" s="184" t="str">
        <f>SEMIOLOGIE!N106</f>
        <v>Juin</v>
      </c>
      <c r="AH106" s="184" t="str">
        <f>'ANA-PATH 2'!N106</f>
        <v>Juin</v>
      </c>
    </row>
    <row r="107" spans="1:34" ht="15.75">
      <c r="A107" s="113">
        <v>100</v>
      </c>
      <c r="B107" s="424" t="s">
        <v>155</v>
      </c>
      <c r="C107" s="424" t="s">
        <v>156</v>
      </c>
      <c r="D107" s="117">
        <f>ANATOMIE3!J107</f>
        <v>0</v>
      </c>
      <c r="E107" s="117">
        <f>'PHYSIO-REP 3'!J107</f>
        <v>0</v>
      </c>
      <c r="F107" s="117">
        <f>'ZOOTECHINE 3'!J107</f>
        <v>0</v>
      </c>
      <c r="G107" s="117">
        <f>'PHARMACOLOGIE 3'!J107</f>
        <v>0</v>
      </c>
      <c r="H107" s="117">
        <f>'MICROBIOLOGIE 3'!J107</f>
        <v>0</v>
      </c>
      <c r="I107" s="117">
        <f>'PARASITOLOGIE 2'!J107</f>
        <v>0</v>
      </c>
      <c r="J107" s="117">
        <f>'PHYSIO-PATH 3'!J107</f>
        <v>0</v>
      </c>
      <c r="K107" s="117">
        <f>SEMIOLOGIE!J107</f>
        <v>0</v>
      </c>
      <c r="L107" s="117">
        <f>'ANA-PATH 2'!J107</f>
        <v>0</v>
      </c>
      <c r="M107" s="117">
        <f t="shared" si="20"/>
        <v>0</v>
      </c>
      <c r="N107" s="117">
        <f t="shared" si="21"/>
        <v>0</v>
      </c>
      <c r="O107" s="316" t="str">
        <f t="shared" si="22"/>
        <v>Ajournee</v>
      </c>
      <c r="P107" s="184" t="str">
        <f t="shared" si="23"/>
        <v>juin</v>
      </c>
      <c r="Q107" s="113">
        <f t="shared" si="24"/>
        <v>1</v>
      </c>
      <c r="R107" s="113">
        <f t="shared" si="25"/>
        <v>1</v>
      </c>
      <c r="S107" s="113">
        <f t="shared" si="26"/>
        <v>1</v>
      </c>
      <c r="T107" s="113">
        <f t="shared" si="27"/>
        <v>1</v>
      </c>
      <c r="U107" s="113">
        <f t="shared" si="28"/>
        <v>1</v>
      </c>
      <c r="V107" s="113">
        <f t="shared" si="29"/>
        <v>1</v>
      </c>
      <c r="W107" s="113">
        <f t="shared" si="30"/>
        <v>1</v>
      </c>
      <c r="X107" s="113">
        <f t="shared" si="31"/>
        <v>1</v>
      </c>
      <c r="Y107" s="113">
        <f t="shared" si="32"/>
        <v>1</v>
      </c>
      <c r="Z107" s="184" t="str">
        <f>ANATOMIE3!N107</f>
        <v>Juin</v>
      </c>
      <c r="AA107" s="184" t="str">
        <f>'PHYSIO-REP 3'!N107</f>
        <v>Juin</v>
      </c>
      <c r="AB107" s="184" t="str">
        <f>'ZOOTECHINE 3'!N107</f>
        <v>Juin</v>
      </c>
      <c r="AC107" s="184" t="str">
        <f>'PHARMACOLOGIE 3'!N107</f>
        <v>Juin</v>
      </c>
      <c r="AD107" s="184" t="str">
        <f>'MICROBIOLOGIE 3'!N107</f>
        <v>Juin</v>
      </c>
      <c r="AE107" s="184" t="str">
        <f>'PARASITOLOGIE 2'!N107</f>
        <v>Juin</v>
      </c>
      <c r="AF107" s="184" t="str">
        <f>'PHYSIO-PATH 3'!N107</f>
        <v>Juin</v>
      </c>
      <c r="AG107" s="184" t="str">
        <f>SEMIOLOGIE!N107</f>
        <v>Juin</v>
      </c>
      <c r="AH107" s="184" t="str">
        <f>'ANA-PATH 2'!N107</f>
        <v>Juin</v>
      </c>
    </row>
    <row r="108" spans="1:34" ht="15.75">
      <c r="A108" s="113">
        <v>101</v>
      </c>
      <c r="B108" s="424" t="s">
        <v>157</v>
      </c>
      <c r="C108" s="424" t="s">
        <v>158</v>
      </c>
      <c r="D108" s="117">
        <f>ANATOMIE3!J108</f>
        <v>15.25</v>
      </c>
      <c r="E108" s="117">
        <f>'PHYSIO-REP 3'!J108</f>
        <v>13.25</v>
      </c>
      <c r="F108" s="117">
        <f>'ZOOTECHINE 3'!J108</f>
        <v>10.5</v>
      </c>
      <c r="G108" s="117">
        <f>'PHARMACOLOGIE 3'!J108</f>
        <v>6</v>
      </c>
      <c r="H108" s="117">
        <f>'MICROBIOLOGIE 3'!J108</f>
        <v>8.5</v>
      </c>
      <c r="I108" s="117">
        <f>'PARASITOLOGIE 2'!J108</f>
        <v>7.333333333333333</v>
      </c>
      <c r="J108" s="117">
        <f>'PHYSIO-PATH 3'!J108</f>
        <v>6</v>
      </c>
      <c r="K108" s="117">
        <f>SEMIOLOGIE!J108</f>
        <v>10</v>
      </c>
      <c r="L108" s="117">
        <f>'ANA-PATH 2'!J108</f>
        <v>6.666666666666667</v>
      </c>
      <c r="M108" s="117">
        <f t="shared" si="20"/>
        <v>83.500000000000014</v>
      </c>
      <c r="N108" s="117">
        <f t="shared" si="21"/>
        <v>3.3400000000000007</v>
      </c>
      <c r="O108" s="316" t="str">
        <f t="shared" si="22"/>
        <v>Ajournee</v>
      </c>
      <c r="P108" s="184" t="str">
        <f t="shared" si="23"/>
        <v>juin</v>
      </c>
      <c r="Q108" s="113">
        <f t="shared" si="24"/>
        <v>0</v>
      </c>
      <c r="R108" s="113">
        <f t="shared" si="25"/>
        <v>1</v>
      </c>
      <c r="S108" s="113">
        <f t="shared" si="26"/>
        <v>1</v>
      </c>
      <c r="T108" s="113">
        <f t="shared" si="27"/>
        <v>1</v>
      </c>
      <c r="U108" s="113">
        <f t="shared" si="28"/>
        <v>1</v>
      </c>
      <c r="V108" s="113">
        <f t="shared" si="29"/>
        <v>1</v>
      </c>
      <c r="W108" s="113">
        <f t="shared" si="30"/>
        <v>1</v>
      </c>
      <c r="X108" s="113">
        <f t="shared" si="31"/>
        <v>1</v>
      </c>
      <c r="Y108" s="113">
        <f t="shared" si="32"/>
        <v>1</v>
      </c>
      <c r="Z108" s="184" t="str">
        <f>ANATOMIE3!N108</f>
        <v>Juin</v>
      </c>
      <c r="AA108" s="184" t="str">
        <f>'PHYSIO-REP 3'!N108</f>
        <v>Juin</v>
      </c>
      <c r="AB108" s="184" t="str">
        <f>'ZOOTECHINE 3'!N108</f>
        <v>Juin</v>
      </c>
      <c r="AC108" s="184" t="str">
        <f>'PHARMACOLOGIE 3'!N108</f>
        <v>Juin</v>
      </c>
      <c r="AD108" s="184" t="str">
        <f>'MICROBIOLOGIE 3'!N108</f>
        <v>Juin</v>
      </c>
      <c r="AE108" s="184" t="str">
        <f>'PARASITOLOGIE 2'!N108</f>
        <v>Juin</v>
      </c>
      <c r="AF108" s="184" t="str">
        <f>'PHYSIO-PATH 3'!N108</f>
        <v>Juin</v>
      </c>
      <c r="AG108" s="184" t="str">
        <f>SEMIOLOGIE!N108</f>
        <v>Juin</v>
      </c>
      <c r="AH108" s="184" t="str">
        <f>'ANA-PATH 2'!N108</f>
        <v>Juin</v>
      </c>
    </row>
    <row r="109" spans="1:34">
      <c r="A109" s="113">
        <v>102</v>
      </c>
      <c r="B109" s="417" t="s">
        <v>159</v>
      </c>
      <c r="C109" s="417" t="s">
        <v>859</v>
      </c>
      <c r="D109" s="117">
        <f>ANATOMIE3!J109</f>
        <v>30</v>
      </c>
      <c r="E109" s="117">
        <f>'PHYSIO-REP 3'!J109</f>
        <v>7</v>
      </c>
      <c r="F109" s="117">
        <f>'ZOOTECHINE 3'!J109</f>
        <v>8</v>
      </c>
      <c r="G109" s="117">
        <f>'PHARMACOLOGIE 3'!J109</f>
        <v>4.5</v>
      </c>
      <c r="H109" s="117">
        <f>'MICROBIOLOGIE 3'!J109</f>
        <v>32.25</v>
      </c>
      <c r="I109" s="117">
        <f>'PARASITOLOGIE 2'!J109</f>
        <v>4</v>
      </c>
      <c r="J109" s="117">
        <f>'PHYSIO-PATH 3'!J109</f>
        <v>3.5</v>
      </c>
      <c r="K109" s="117">
        <f>SEMIOLOGIE!J109</f>
        <v>30</v>
      </c>
      <c r="L109" s="117">
        <f>'ANA-PATH 2'!J109</f>
        <v>2.3333333333333335</v>
      </c>
      <c r="M109" s="117">
        <f t="shared" si="20"/>
        <v>121.58333333333333</v>
      </c>
      <c r="N109" s="117">
        <f t="shared" si="21"/>
        <v>4.8633333333333333</v>
      </c>
      <c r="O109" s="316" t="str">
        <f t="shared" si="22"/>
        <v>Ajournee</v>
      </c>
      <c r="P109" s="184" t="str">
        <f t="shared" si="23"/>
        <v>juin</v>
      </c>
      <c r="Q109" s="113">
        <f t="shared" si="24"/>
        <v>0</v>
      </c>
      <c r="R109" s="113">
        <f t="shared" si="25"/>
        <v>1</v>
      </c>
      <c r="S109" s="113">
        <f t="shared" si="26"/>
        <v>1</v>
      </c>
      <c r="T109" s="113">
        <f t="shared" si="27"/>
        <v>1</v>
      </c>
      <c r="U109" s="113">
        <f t="shared" si="28"/>
        <v>0</v>
      </c>
      <c r="V109" s="113">
        <f t="shared" si="29"/>
        <v>1</v>
      </c>
      <c r="W109" s="113">
        <f t="shared" si="30"/>
        <v>1</v>
      </c>
      <c r="X109" s="113">
        <f t="shared" si="31"/>
        <v>0</v>
      </c>
      <c r="Y109" s="113">
        <f t="shared" si="32"/>
        <v>1</v>
      </c>
      <c r="Z109" s="184" t="str">
        <f>ANATOMIE3!N109</f>
        <v>Juin</v>
      </c>
      <c r="AA109" s="184" t="str">
        <f>'PHYSIO-REP 3'!N109</f>
        <v>Juin</v>
      </c>
      <c r="AB109" s="184" t="str">
        <f>'ZOOTECHINE 3'!N109</f>
        <v>Juin</v>
      </c>
      <c r="AC109" s="184" t="str">
        <f>'PHARMACOLOGIE 3'!N109</f>
        <v>Juin</v>
      </c>
      <c r="AD109" s="184" t="str">
        <f>'MICROBIOLOGIE 3'!N109</f>
        <v>Juin</v>
      </c>
      <c r="AE109" s="184" t="str">
        <f>'PARASITOLOGIE 2'!N109</f>
        <v>Juin</v>
      </c>
      <c r="AF109" s="184" t="str">
        <f>'PHYSIO-PATH 3'!N109</f>
        <v>Juin</v>
      </c>
      <c r="AG109" s="184" t="str">
        <f>SEMIOLOGIE!N109</f>
        <v>Juin</v>
      </c>
      <c r="AH109" s="184" t="str">
        <f>'ANA-PATH 2'!N109</f>
        <v>Juin</v>
      </c>
    </row>
    <row r="110" spans="1:34">
      <c r="A110" s="113">
        <v>103</v>
      </c>
      <c r="B110" s="425" t="s">
        <v>860</v>
      </c>
      <c r="C110" s="425" t="s">
        <v>51</v>
      </c>
      <c r="D110" s="117">
        <f>ANATOMIE3!J110</f>
        <v>16.25</v>
      </c>
      <c r="E110" s="117">
        <f>'PHYSIO-REP 3'!J110</f>
        <v>15.25</v>
      </c>
      <c r="F110" s="117">
        <f>'ZOOTECHINE 3'!J110</f>
        <v>10</v>
      </c>
      <c r="G110" s="117">
        <f>'PHARMACOLOGIE 3'!J110</f>
        <v>16.5</v>
      </c>
      <c r="H110" s="117">
        <f>'MICROBIOLOGIE 3'!J110</f>
        <v>12</v>
      </c>
      <c r="I110" s="117">
        <f>'PARASITOLOGIE 2'!J110</f>
        <v>10</v>
      </c>
      <c r="J110" s="117">
        <f>'PHYSIO-PATH 3'!J110</f>
        <v>11</v>
      </c>
      <c r="K110" s="117">
        <f>SEMIOLOGIE!J110</f>
        <v>14</v>
      </c>
      <c r="L110" s="117">
        <f>'ANA-PATH 2'!J110</f>
        <v>10</v>
      </c>
      <c r="M110" s="117">
        <f t="shared" si="20"/>
        <v>115</v>
      </c>
      <c r="N110" s="117">
        <f t="shared" si="21"/>
        <v>4.5999999999999996</v>
      </c>
      <c r="O110" s="316" t="str">
        <f t="shared" si="22"/>
        <v>Ajournee</v>
      </c>
      <c r="P110" s="184" t="str">
        <f t="shared" si="23"/>
        <v>juin</v>
      </c>
      <c r="Q110" s="113">
        <f t="shared" si="24"/>
        <v>0</v>
      </c>
      <c r="R110" s="113">
        <f t="shared" si="25"/>
        <v>0</v>
      </c>
      <c r="S110" s="113">
        <f t="shared" si="26"/>
        <v>1</v>
      </c>
      <c r="T110" s="113">
        <f t="shared" si="27"/>
        <v>0</v>
      </c>
      <c r="U110" s="113">
        <f t="shared" si="28"/>
        <v>1</v>
      </c>
      <c r="V110" s="113">
        <f t="shared" si="29"/>
        <v>0</v>
      </c>
      <c r="W110" s="113">
        <f t="shared" si="30"/>
        <v>1</v>
      </c>
      <c r="X110" s="113">
        <f t="shared" si="31"/>
        <v>1</v>
      </c>
      <c r="Y110" s="113">
        <f t="shared" si="32"/>
        <v>0</v>
      </c>
      <c r="Z110" s="184" t="str">
        <f>ANATOMIE3!N110</f>
        <v>Juin</v>
      </c>
      <c r="AA110" s="184" t="str">
        <f>'PHYSIO-REP 3'!N110</f>
        <v>Juin</v>
      </c>
      <c r="AB110" s="184" t="str">
        <f>'ZOOTECHINE 3'!N110</f>
        <v>Juin</v>
      </c>
      <c r="AC110" s="184" t="str">
        <f>'PHARMACOLOGIE 3'!N110</f>
        <v>Juin</v>
      </c>
      <c r="AD110" s="184" t="str">
        <f>'MICROBIOLOGIE 3'!N110</f>
        <v>Juin</v>
      </c>
      <c r="AE110" s="184" t="str">
        <f>'PARASITOLOGIE 2'!N110</f>
        <v>Juin</v>
      </c>
      <c r="AF110" s="184" t="str">
        <f>'PHYSIO-PATH 3'!N110</f>
        <v>Juin</v>
      </c>
      <c r="AG110" s="184" t="str">
        <f>SEMIOLOGIE!N110</f>
        <v>Juin</v>
      </c>
      <c r="AH110" s="184" t="str">
        <f>'ANA-PATH 2'!N110</f>
        <v>Juin</v>
      </c>
    </row>
    <row r="111" spans="1:34" ht="15.75">
      <c r="A111" s="113">
        <v>104</v>
      </c>
      <c r="B111" s="423" t="s">
        <v>861</v>
      </c>
      <c r="C111" s="423" t="s">
        <v>161</v>
      </c>
      <c r="D111" s="117">
        <f>ANATOMIE3!J111</f>
        <v>6.5</v>
      </c>
      <c r="E111" s="117">
        <f>'PHYSIO-REP 3'!J111</f>
        <v>12</v>
      </c>
      <c r="F111" s="117">
        <f>'ZOOTECHINE 3'!J111</f>
        <v>6.5</v>
      </c>
      <c r="G111" s="117">
        <f>'PHARMACOLOGIE 3'!J111</f>
        <v>5</v>
      </c>
      <c r="H111" s="117">
        <f>'MICROBIOLOGIE 3'!J111</f>
        <v>7.75</v>
      </c>
      <c r="I111" s="117">
        <f>'PARASITOLOGIE 2'!J111</f>
        <v>4.666666666666667</v>
      </c>
      <c r="J111" s="117">
        <f>'PHYSIO-PATH 3'!J111</f>
        <v>3.5</v>
      </c>
      <c r="K111" s="117">
        <f>SEMIOLOGIE!J111</f>
        <v>12.5</v>
      </c>
      <c r="L111" s="117">
        <f>'ANA-PATH 2'!J111</f>
        <v>3.6666666666666665</v>
      </c>
      <c r="M111" s="117">
        <f t="shared" si="20"/>
        <v>62.083333333333329</v>
      </c>
      <c r="N111" s="117">
        <f t="shared" si="21"/>
        <v>2.4833333333333329</v>
      </c>
      <c r="O111" s="316" t="str">
        <f t="shared" si="22"/>
        <v>Ajournee</v>
      </c>
      <c r="P111" s="184" t="str">
        <f t="shared" si="23"/>
        <v>juin</v>
      </c>
      <c r="Q111" s="113">
        <f t="shared" si="24"/>
        <v>1</v>
      </c>
      <c r="R111" s="113">
        <f t="shared" si="25"/>
        <v>1</v>
      </c>
      <c r="S111" s="113">
        <f t="shared" si="26"/>
        <v>1</v>
      </c>
      <c r="T111" s="113">
        <f t="shared" si="27"/>
        <v>1</v>
      </c>
      <c r="U111" s="113">
        <f t="shared" si="28"/>
        <v>1</v>
      </c>
      <c r="V111" s="113">
        <f t="shared" si="29"/>
        <v>1</v>
      </c>
      <c r="W111" s="113">
        <f t="shared" si="30"/>
        <v>1</v>
      </c>
      <c r="X111" s="113">
        <f t="shared" si="31"/>
        <v>1</v>
      </c>
      <c r="Y111" s="113">
        <f t="shared" si="32"/>
        <v>1</v>
      </c>
      <c r="Z111" s="184" t="str">
        <f>ANATOMIE3!N111</f>
        <v>Juin</v>
      </c>
      <c r="AA111" s="184" t="str">
        <f>'PHYSIO-REP 3'!N111</f>
        <v>Juin</v>
      </c>
      <c r="AB111" s="184" t="str">
        <f>'ZOOTECHINE 3'!N111</f>
        <v>Juin</v>
      </c>
      <c r="AC111" s="184" t="str">
        <f>'PHARMACOLOGIE 3'!N111</f>
        <v>Juin</v>
      </c>
      <c r="AD111" s="184" t="str">
        <f>'MICROBIOLOGIE 3'!N111</f>
        <v>Juin</v>
      </c>
      <c r="AE111" s="184" t="str">
        <f>'PARASITOLOGIE 2'!N111</f>
        <v>Juin</v>
      </c>
      <c r="AF111" s="184" t="str">
        <f>'PHYSIO-PATH 3'!N111</f>
        <v>Juin</v>
      </c>
      <c r="AG111" s="184" t="str">
        <f>SEMIOLOGIE!N111</f>
        <v>Juin</v>
      </c>
      <c r="AH111" s="184" t="str">
        <f>'ANA-PATH 2'!N111</f>
        <v>Juin</v>
      </c>
    </row>
    <row r="112" spans="1:34" ht="15.75">
      <c r="A112" s="113">
        <v>105</v>
      </c>
      <c r="B112" s="426" t="s">
        <v>162</v>
      </c>
      <c r="C112" s="426" t="s">
        <v>862</v>
      </c>
      <c r="D112" s="117">
        <f>ANATOMIE3!J112</f>
        <v>5.25</v>
      </c>
      <c r="E112" s="117">
        <f>'PHYSIO-REP 3'!J112</f>
        <v>8.25</v>
      </c>
      <c r="F112" s="117">
        <f>'ZOOTECHINE 3'!J112</f>
        <v>9</v>
      </c>
      <c r="G112" s="117">
        <f>'PHARMACOLOGIE 3'!J112</f>
        <v>8.25</v>
      </c>
      <c r="H112" s="117">
        <f>'MICROBIOLOGIE 3'!J112</f>
        <v>8</v>
      </c>
      <c r="I112" s="117">
        <f>'PARASITOLOGIE 2'!J112</f>
        <v>7.333333333333333</v>
      </c>
      <c r="J112" s="117">
        <f>'PHYSIO-PATH 3'!J112</f>
        <v>2.5</v>
      </c>
      <c r="K112" s="117">
        <f>SEMIOLOGIE!J112</f>
        <v>11</v>
      </c>
      <c r="L112" s="117">
        <f>'ANA-PATH 2'!J112</f>
        <v>5.333333333333333</v>
      </c>
      <c r="M112" s="117">
        <f t="shared" si="20"/>
        <v>64.916666666666671</v>
      </c>
      <c r="N112" s="117">
        <f t="shared" si="21"/>
        <v>2.5966666666666667</v>
      </c>
      <c r="O112" s="316" t="str">
        <f t="shared" si="22"/>
        <v>Ajournee</v>
      </c>
      <c r="P112" s="184" t="str">
        <f t="shared" si="23"/>
        <v>juin</v>
      </c>
      <c r="Q112" s="113">
        <f t="shared" si="24"/>
        <v>1</v>
      </c>
      <c r="R112" s="113">
        <f t="shared" si="25"/>
        <v>1</v>
      </c>
      <c r="S112" s="113">
        <f t="shared" si="26"/>
        <v>1</v>
      </c>
      <c r="T112" s="113">
        <f t="shared" si="27"/>
        <v>1</v>
      </c>
      <c r="U112" s="113">
        <f t="shared" si="28"/>
        <v>1</v>
      </c>
      <c r="V112" s="113">
        <f t="shared" si="29"/>
        <v>1</v>
      </c>
      <c r="W112" s="113">
        <f t="shared" si="30"/>
        <v>1</v>
      </c>
      <c r="X112" s="113">
        <f t="shared" si="31"/>
        <v>1</v>
      </c>
      <c r="Y112" s="113">
        <f t="shared" si="32"/>
        <v>1</v>
      </c>
      <c r="Z112" s="184" t="str">
        <f>ANATOMIE3!N112</f>
        <v>Juin</v>
      </c>
      <c r="AA112" s="184" t="str">
        <f>'PHYSIO-REP 3'!N112</f>
        <v>Juin</v>
      </c>
      <c r="AB112" s="184" t="str">
        <f>'ZOOTECHINE 3'!N112</f>
        <v>Juin</v>
      </c>
      <c r="AC112" s="184" t="str">
        <f>'PHARMACOLOGIE 3'!N112</f>
        <v>Juin</v>
      </c>
      <c r="AD112" s="184" t="str">
        <f>'MICROBIOLOGIE 3'!N112</f>
        <v>Juin</v>
      </c>
      <c r="AE112" s="184" t="str">
        <f>'PARASITOLOGIE 2'!N112</f>
        <v>Juin</v>
      </c>
      <c r="AF112" s="184" t="str">
        <f>'PHYSIO-PATH 3'!N112</f>
        <v>Juin</v>
      </c>
      <c r="AG112" s="184" t="str">
        <f>SEMIOLOGIE!N112</f>
        <v>Juin</v>
      </c>
      <c r="AH112" s="184" t="str">
        <f>'ANA-PATH 2'!N112</f>
        <v>Juin</v>
      </c>
    </row>
    <row r="113" spans="1:34" ht="15.75">
      <c r="A113" s="113">
        <v>106</v>
      </c>
      <c r="B113" s="424" t="s">
        <v>163</v>
      </c>
      <c r="C113" s="424" t="s">
        <v>164</v>
      </c>
      <c r="D113" s="117">
        <f>ANATOMIE3!J113</f>
        <v>16.5</v>
      </c>
      <c r="E113" s="117">
        <f>'PHYSIO-REP 3'!J113</f>
        <v>11.25</v>
      </c>
      <c r="F113" s="117">
        <f>'ZOOTECHINE 3'!J113</f>
        <v>12</v>
      </c>
      <c r="G113" s="117">
        <f>'PHARMACOLOGIE 3'!J113</f>
        <v>13</v>
      </c>
      <c r="H113" s="117">
        <f>'MICROBIOLOGIE 3'!J113</f>
        <v>10</v>
      </c>
      <c r="I113" s="117">
        <f>'PARASITOLOGIE 2'!J113</f>
        <v>8.6666666666666661</v>
      </c>
      <c r="J113" s="117">
        <f>'PHYSIO-PATH 3'!J113</f>
        <v>13.5</v>
      </c>
      <c r="K113" s="117">
        <f>SEMIOLOGIE!J113</f>
        <v>16.25</v>
      </c>
      <c r="L113" s="117">
        <f>'ANA-PATH 2'!J113</f>
        <v>11</v>
      </c>
      <c r="M113" s="117">
        <f t="shared" si="20"/>
        <v>112.16666666666667</v>
      </c>
      <c r="N113" s="117">
        <f t="shared" si="21"/>
        <v>4.4866666666666672</v>
      </c>
      <c r="O113" s="316" t="str">
        <f t="shared" si="22"/>
        <v>Ajournee</v>
      </c>
      <c r="P113" s="184" t="str">
        <f t="shared" si="23"/>
        <v>juin</v>
      </c>
      <c r="Q113" s="113">
        <f t="shared" si="24"/>
        <v>0</v>
      </c>
      <c r="R113" s="113">
        <f t="shared" si="25"/>
        <v>1</v>
      </c>
      <c r="S113" s="113">
        <f t="shared" si="26"/>
        <v>1</v>
      </c>
      <c r="T113" s="113">
        <f t="shared" si="27"/>
        <v>1</v>
      </c>
      <c r="U113" s="113">
        <f t="shared" si="28"/>
        <v>1</v>
      </c>
      <c r="V113" s="113">
        <f t="shared" si="29"/>
        <v>1</v>
      </c>
      <c r="W113" s="113">
        <f t="shared" si="30"/>
        <v>1</v>
      </c>
      <c r="X113" s="113">
        <f t="shared" si="31"/>
        <v>0</v>
      </c>
      <c r="Y113" s="113">
        <f t="shared" si="32"/>
        <v>0</v>
      </c>
      <c r="Z113" s="184" t="str">
        <f>ANATOMIE3!N113</f>
        <v>Juin</v>
      </c>
      <c r="AA113" s="184" t="str">
        <f>'PHYSIO-REP 3'!N113</f>
        <v>Juin</v>
      </c>
      <c r="AB113" s="184" t="str">
        <f>'ZOOTECHINE 3'!N113</f>
        <v>Juin</v>
      </c>
      <c r="AC113" s="184" t="str">
        <f>'PHARMACOLOGIE 3'!N113</f>
        <v>Juin</v>
      </c>
      <c r="AD113" s="184" t="str">
        <f>'MICROBIOLOGIE 3'!N113</f>
        <v>Juin</v>
      </c>
      <c r="AE113" s="184" t="str">
        <f>'PARASITOLOGIE 2'!N113</f>
        <v>Juin</v>
      </c>
      <c r="AF113" s="184" t="str">
        <f>'PHYSIO-PATH 3'!N113</f>
        <v>Juin</v>
      </c>
      <c r="AG113" s="184" t="str">
        <f>SEMIOLOGIE!N113</f>
        <v>Juin</v>
      </c>
      <c r="AH113" s="184" t="str">
        <f>'ANA-PATH 2'!N113</f>
        <v>Juin</v>
      </c>
    </row>
    <row r="114" spans="1:34" ht="15.75">
      <c r="A114" s="113">
        <v>107</v>
      </c>
      <c r="B114" s="440" t="s">
        <v>165</v>
      </c>
      <c r="C114" s="440" t="s">
        <v>863</v>
      </c>
      <c r="D114" s="117">
        <f>ANATOMIE3!J114</f>
        <v>10.5</v>
      </c>
      <c r="E114" s="117">
        <f>'PHYSIO-REP 3'!J114</f>
        <v>8.25</v>
      </c>
      <c r="F114" s="117">
        <f>'ZOOTECHINE 3'!J114</f>
        <v>7.5</v>
      </c>
      <c r="G114" s="117">
        <f>'PHARMACOLOGIE 3'!J114</f>
        <v>5</v>
      </c>
      <c r="H114" s="117">
        <f>'MICROBIOLOGIE 3'!J114</f>
        <v>5.25</v>
      </c>
      <c r="I114" s="117">
        <f>'PARASITOLOGIE 2'!J114</f>
        <v>4</v>
      </c>
      <c r="J114" s="117">
        <f>'PHYSIO-PATH 3'!J114</f>
        <v>3</v>
      </c>
      <c r="K114" s="117">
        <f>SEMIOLOGIE!J114</f>
        <v>7.5</v>
      </c>
      <c r="L114" s="117">
        <f>'ANA-PATH 2'!J114</f>
        <v>2.3333333333333335</v>
      </c>
      <c r="M114" s="117">
        <f t="shared" si="20"/>
        <v>53.333333333333336</v>
      </c>
      <c r="N114" s="117">
        <f t="shared" si="21"/>
        <v>2.1333333333333333</v>
      </c>
      <c r="O114" s="316" t="str">
        <f t="shared" si="22"/>
        <v>Ajournee</v>
      </c>
      <c r="P114" s="184" t="str">
        <f t="shared" si="23"/>
        <v>juin</v>
      </c>
      <c r="Q114" s="113">
        <f t="shared" si="24"/>
        <v>1</v>
      </c>
      <c r="R114" s="113">
        <f t="shared" si="25"/>
        <v>1</v>
      </c>
      <c r="S114" s="113">
        <f t="shared" si="26"/>
        <v>1</v>
      </c>
      <c r="T114" s="113">
        <f t="shared" si="27"/>
        <v>1</v>
      </c>
      <c r="U114" s="113">
        <f t="shared" si="28"/>
        <v>1</v>
      </c>
      <c r="V114" s="113">
        <f t="shared" si="29"/>
        <v>1</v>
      </c>
      <c r="W114" s="113">
        <f t="shared" si="30"/>
        <v>1</v>
      </c>
      <c r="X114" s="113">
        <f t="shared" si="31"/>
        <v>1</v>
      </c>
      <c r="Y114" s="113">
        <f t="shared" si="32"/>
        <v>1</v>
      </c>
      <c r="Z114" s="184" t="str">
        <f>ANATOMIE3!N114</f>
        <v>Juin</v>
      </c>
      <c r="AA114" s="184" t="str">
        <f>'PHYSIO-REP 3'!N114</f>
        <v>Juin</v>
      </c>
      <c r="AB114" s="184" t="str">
        <f>'ZOOTECHINE 3'!N114</f>
        <v>Juin</v>
      </c>
      <c r="AC114" s="184" t="str">
        <f>'PHARMACOLOGIE 3'!N114</f>
        <v>Juin</v>
      </c>
      <c r="AD114" s="184" t="str">
        <f>'MICROBIOLOGIE 3'!N114</f>
        <v>Juin</v>
      </c>
      <c r="AE114" s="184" t="str">
        <f>'PARASITOLOGIE 2'!N114</f>
        <v>Juin</v>
      </c>
      <c r="AF114" s="184" t="str">
        <f>'PHYSIO-PATH 3'!N114</f>
        <v>Juin</v>
      </c>
      <c r="AG114" s="184" t="str">
        <f>SEMIOLOGIE!N114</f>
        <v>Juin</v>
      </c>
      <c r="AH114" s="184" t="str">
        <f>'ANA-PATH 2'!N114</f>
        <v>Juin</v>
      </c>
    </row>
    <row r="115" spans="1:34" ht="15.75">
      <c r="A115" s="113">
        <v>108</v>
      </c>
      <c r="B115" s="424" t="s">
        <v>167</v>
      </c>
      <c r="C115" s="424" t="s">
        <v>303</v>
      </c>
      <c r="D115" s="117">
        <f>ANATOMIE3!J115</f>
        <v>12.75</v>
      </c>
      <c r="E115" s="117">
        <f>'PHYSIO-REP 3'!J115</f>
        <v>5.25</v>
      </c>
      <c r="F115" s="117">
        <f>'ZOOTECHINE 3'!J115</f>
        <v>6.5</v>
      </c>
      <c r="G115" s="117">
        <f>'PHARMACOLOGIE 3'!J115</f>
        <v>11.5</v>
      </c>
      <c r="H115" s="117">
        <f>'MICROBIOLOGIE 3'!J115</f>
        <v>6.75</v>
      </c>
      <c r="I115" s="117">
        <f>'PARASITOLOGIE 2'!J115</f>
        <v>4.666666666666667</v>
      </c>
      <c r="J115" s="117">
        <f>'PHYSIO-PATH 3'!J115</f>
        <v>2.5</v>
      </c>
      <c r="K115" s="117">
        <f>SEMIOLOGIE!J115</f>
        <v>7.75</v>
      </c>
      <c r="L115" s="117">
        <f>'ANA-PATH 2'!J115</f>
        <v>8.3333333333333339</v>
      </c>
      <c r="M115" s="117">
        <f t="shared" si="20"/>
        <v>66</v>
      </c>
      <c r="N115" s="117">
        <f t="shared" si="21"/>
        <v>2.64</v>
      </c>
      <c r="O115" s="316" t="str">
        <f t="shared" si="22"/>
        <v>Ajournee</v>
      </c>
      <c r="P115" s="184" t="str">
        <f t="shared" si="23"/>
        <v>juin</v>
      </c>
      <c r="Q115" s="113">
        <f t="shared" si="24"/>
        <v>1</v>
      </c>
      <c r="R115" s="113">
        <f t="shared" si="25"/>
        <v>1</v>
      </c>
      <c r="S115" s="113">
        <f t="shared" si="26"/>
        <v>1</v>
      </c>
      <c r="T115" s="113">
        <f t="shared" si="27"/>
        <v>1</v>
      </c>
      <c r="U115" s="113">
        <f t="shared" si="28"/>
        <v>1</v>
      </c>
      <c r="V115" s="113">
        <f t="shared" si="29"/>
        <v>1</v>
      </c>
      <c r="W115" s="113">
        <f t="shared" si="30"/>
        <v>1</v>
      </c>
      <c r="X115" s="113">
        <f t="shared" si="31"/>
        <v>1</v>
      </c>
      <c r="Y115" s="113">
        <f t="shared" si="32"/>
        <v>1</v>
      </c>
      <c r="Z115" s="184" t="str">
        <f>ANATOMIE3!N115</f>
        <v>Juin</v>
      </c>
      <c r="AA115" s="184" t="str">
        <f>'PHYSIO-REP 3'!N115</f>
        <v>Juin</v>
      </c>
      <c r="AB115" s="184" t="str">
        <f>'ZOOTECHINE 3'!N115</f>
        <v>Juin</v>
      </c>
      <c r="AC115" s="184" t="str">
        <f>'PHARMACOLOGIE 3'!N115</f>
        <v>Juin</v>
      </c>
      <c r="AD115" s="184" t="str">
        <f>'MICROBIOLOGIE 3'!N115</f>
        <v>Juin</v>
      </c>
      <c r="AE115" s="184" t="str">
        <f>'PARASITOLOGIE 2'!N115</f>
        <v>Juin</v>
      </c>
      <c r="AF115" s="184" t="str">
        <f>'PHYSIO-PATH 3'!N115</f>
        <v>Juin</v>
      </c>
      <c r="AG115" s="184" t="str">
        <f>SEMIOLOGIE!N115</f>
        <v>Juin</v>
      </c>
      <c r="AH115" s="184" t="str">
        <f>'ANA-PATH 2'!N115</f>
        <v>Juin</v>
      </c>
    </row>
    <row r="116" spans="1:34" ht="15.75">
      <c r="A116" s="113">
        <v>109</v>
      </c>
      <c r="B116" s="424" t="s">
        <v>168</v>
      </c>
      <c r="C116" s="424" t="s">
        <v>169</v>
      </c>
      <c r="D116" s="117">
        <f>ANATOMIE3!J116</f>
        <v>18</v>
      </c>
      <c r="E116" s="117">
        <f>'PHYSIO-REP 3'!J116</f>
        <v>13.5</v>
      </c>
      <c r="F116" s="117">
        <f>'ZOOTECHINE 3'!J116</f>
        <v>8</v>
      </c>
      <c r="G116" s="117">
        <f>'PHARMACOLOGIE 3'!J116</f>
        <v>11</v>
      </c>
      <c r="H116" s="117">
        <f>'MICROBIOLOGIE 3'!J116</f>
        <v>13.5</v>
      </c>
      <c r="I116" s="117">
        <f>'PARASITOLOGIE 2'!J116</f>
        <v>9.3333333333333339</v>
      </c>
      <c r="J116" s="117">
        <f>'PHYSIO-PATH 3'!J116</f>
        <v>10</v>
      </c>
      <c r="K116" s="117">
        <f>SEMIOLOGIE!J116</f>
        <v>15</v>
      </c>
      <c r="L116" s="117">
        <f>'ANA-PATH 2'!J116</f>
        <v>10.666666666666666</v>
      </c>
      <c r="M116" s="117">
        <f t="shared" si="20"/>
        <v>109</v>
      </c>
      <c r="N116" s="117">
        <f t="shared" si="21"/>
        <v>4.3600000000000003</v>
      </c>
      <c r="O116" s="316" t="str">
        <f t="shared" si="22"/>
        <v>Ajournee</v>
      </c>
      <c r="P116" s="184" t="str">
        <f t="shared" si="23"/>
        <v>juin</v>
      </c>
      <c r="Q116" s="113">
        <f t="shared" si="24"/>
        <v>0</v>
      </c>
      <c r="R116" s="113">
        <f t="shared" si="25"/>
        <v>1</v>
      </c>
      <c r="S116" s="113">
        <f t="shared" si="26"/>
        <v>1</v>
      </c>
      <c r="T116" s="113">
        <f t="shared" si="27"/>
        <v>1</v>
      </c>
      <c r="U116" s="113">
        <f t="shared" si="28"/>
        <v>1</v>
      </c>
      <c r="V116" s="113">
        <f t="shared" si="29"/>
        <v>1</v>
      </c>
      <c r="W116" s="113">
        <f t="shared" si="30"/>
        <v>1</v>
      </c>
      <c r="X116" s="113">
        <f t="shared" si="31"/>
        <v>0</v>
      </c>
      <c r="Y116" s="113">
        <f t="shared" si="32"/>
        <v>0</v>
      </c>
      <c r="Z116" s="184" t="str">
        <f>ANATOMIE3!N116</f>
        <v>Juin</v>
      </c>
      <c r="AA116" s="184" t="str">
        <f>'PHYSIO-REP 3'!N116</f>
        <v>Juin</v>
      </c>
      <c r="AB116" s="184" t="str">
        <f>'ZOOTECHINE 3'!N116</f>
        <v>Juin</v>
      </c>
      <c r="AC116" s="184" t="str">
        <f>'PHARMACOLOGIE 3'!N116</f>
        <v>Juin</v>
      </c>
      <c r="AD116" s="184" t="str">
        <f>'MICROBIOLOGIE 3'!N116</f>
        <v>Juin</v>
      </c>
      <c r="AE116" s="184" t="str">
        <f>'PARASITOLOGIE 2'!N116</f>
        <v>Juin</v>
      </c>
      <c r="AF116" s="184" t="str">
        <f>'PHYSIO-PATH 3'!N116</f>
        <v>Juin</v>
      </c>
      <c r="AG116" s="184" t="str">
        <f>SEMIOLOGIE!N116</f>
        <v>Juin</v>
      </c>
      <c r="AH116" s="184" t="str">
        <f>'ANA-PATH 2'!N116</f>
        <v>Juin</v>
      </c>
    </row>
    <row r="117" spans="1:34" ht="15.75">
      <c r="A117" s="113">
        <v>110</v>
      </c>
      <c r="B117" s="424" t="s">
        <v>864</v>
      </c>
      <c r="C117" s="424" t="s">
        <v>865</v>
      </c>
      <c r="D117" s="117">
        <f>ANATOMIE3!J117</f>
        <v>10</v>
      </c>
      <c r="E117" s="117">
        <f>'PHYSIO-REP 3'!J117</f>
        <v>14.25</v>
      </c>
      <c r="F117" s="117">
        <f>'ZOOTECHINE 3'!J117</f>
        <v>7</v>
      </c>
      <c r="G117" s="117">
        <f>'PHARMACOLOGIE 3'!J117</f>
        <v>10.5</v>
      </c>
      <c r="H117" s="117">
        <f>'MICROBIOLOGIE 3'!J117</f>
        <v>10</v>
      </c>
      <c r="I117" s="117">
        <f>'PARASITOLOGIE 2'!J117</f>
        <v>5.333333333333333</v>
      </c>
      <c r="J117" s="117">
        <f>'PHYSIO-PATH 3'!J117</f>
        <v>2.5</v>
      </c>
      <c r="K117" s="117">
        <f>SEMIOLOGIE!J117</f>
        <v>12.25</v>
      </c>
      <c r="L117" s="117">
        <f>'ANA-PATH 2'!J117</f>
        <v>5</v>
      </c>
      <c r="M117" s="117">
        <f t="shared" si="20"/>
        <v>76.833333333333343</v>
      </c>
      <c r="N117" s="117">
        <f t="shared" si="21"/>
        <v>3.0733333333333337</v>
      </c>
      <c r="O117" s="316" t="str">
        <f t="shared" si="22"/>
        <v>Ajournee</v>
      </c>
      <c r="P117" s="184" t="str">
        <f t="shared" si="23"/>
        <v>juin</v>
      </c>
      <c r="Q117" s="113">
        <f t="shared" si="24"/>
        <v>1</v>
      </c>
      <c r="R117" s="113">
        <f t="shared" si="25"/>
        <v>1</v>
      </c>
      <c r="S117" s="113">
        <f t="shared" si="26"/>
        <v>1</v>
      </c>
      <c r="T117" s="113">
        <f t="shared" si="27"/>
        <v>1</v>
      </c>
      <c r="U117" s="113">
        <f t="shared" si="28"/>
        <v>1</v>
      </c>
      <c r="V117" s="113">
        <f t="shared" si="29"/>
        <v>1</v>
      </c>
      <c r="W117" s="113">
        <f t="shared" si="30"/>
        <v>1</v>
      </c>
      <c r="X117" s="113">
        <f t="shared" si="31"/>
        <v>1</v>
      </c>
      <c r="Y117" s="113">
        <f t="shared" si="32"/>
        <v>1</v>
      </c>
      <c r="Z117" s="184" t="str">
        <f>ANATOMIE3!N117</f>
        <v>Juin</v>
      </c>
      <c r="AA117" s="184" t="str">
        <f>'PHYSIO-REP 3'!N117</f>
        <v>Juin</v>
      </c>
      <c r="AB117" s="184" t="str">
        <f>'ZOOTECHINE 3'!N117</f>
        <v>Juin</v>
      </c>
      <c r="AC117" s="184" t="str">
        <f>'PHARMACOLOGIE 3'!N117</f>
        <v>Juin</v>
      </c>
      <c r="AD117" s="184" t="str">
        <f>'MICROBIOLOGIE 3'!N117</f>
        <v>Juin</v>
      </c>
      <c r="AE117" s="184" t="str">
        <f>'PARASITOLOGIE 2'!N117</f>
        <v>Juin</v>
      </c>
      <c r="AF117" s="184" t="str">
        <f>'PHYSIO-PATH 3'!N117</f>
        <v>Juin</v>
      </c>
      <c r="AG117" s="184" t="str">
        <f>SEMIOLOGIE!N117</f>
        <v>Juin</v>
      </c>
      <c r="AH117" s="184" t="str">
        <f>'ANA-PATH 2'!N117</f>
        <v>Juin</v>
      </c>
    </row>
    <row r="118" spans="1:34" ht="15.75">
      <c r="A118" s="113">
        <v>111</v>
      </c>
      <c r="B118" s="424" t="s">
        <v>866</v>
      </c>
      <c r="C118" s="424" t="s">
        <v>170</v>
      </c>
      <c r="D118" s="117">
        <f>ANATOMIE3!J118</f>
        <v>5</v>
      </c>
      <c r="E118" s="117">
        <f>'PHYSIO-REP 3'!J118</f>
        <v>4.5</v>
      </c>
      <c r="F118" s="117">
        <f>'ZOOTECHINE 3'!J118</f>
        <v>5.5</v>
      </c>
      <c r="G118" s="117">
        <f>'PHARMACOLOGIE 3'!J118</f>
        <v>3.5</v>
      </c>
      <c r="H118" s="117">
        <f>'MICROBIOLOGIE 3'!J118</f>
        <v>6</v>
      </c>
      <c r="I118" s="117">
        <f>'PARASITOLOGIE 2'!J118</f>
        <v>2.6666666666666665</v>
      </c>
      <c r="J118" s="117">
        <f>'PHYSIO-PATH 3'!J118</f>
        <v>3</v>
      </c>
      <c r="K118" s="117">
        <f>SEMIOLOGIE!J118</f>
        <v>14.75</v>
      </c>
      <c r="L118" s="117">
        <f>'ANA-PATH 2'!J118</f>
        <v>3.3333333333333335</v>
      </c>
      <c r="M118" s="117">
        <f t="shared" si="20"/>
        <v>48.250000000000007</v>
      </c>
      <c r="N118" s="117">
        <f t="shared" si="21"/>
        <v>1.9300000000000004</v>
      </c>
      <c r="O118" s="316" t="str">
        <f t="shared" si="22"/>
        <v>Ajournee</v>
      </c>
      <c r="P118" s="184" t="str">
        <f t="shared" si="23"/>
        <v>juin</v>
      </c>
      <c r="Q118" s="113">
        <f t="shared" si="24"/>
        <v>1</v>
      </c>
      <c r="R118" s="113">
        <f t="shared" si="25"/>
        <v>1</v>
      </c>
      <c r="S118" s="113">
        <f t="shared" si="26"/>
        <v>1</v>
      </c>
      <c r="T118" s="113">
        <f t="shared" si="27"/>
        <v>1</v>
      </c>
      <c r="U118" s="113">
        <f t="shared" si="28"/>
        <v>1</v>
      </c>
      <c r="V118" s="113">
        <f t="shared" si="29"/>
        <v>1</v>
      </c>
      <c r="W118" s="113">
        <f t="shared" si="30"/>
        <v>1</v>
      </c>
      <c r="X118" s="113">
        <f t="shared" si="31"/>
        <v>1</v>
      </c>
      <c r="Y118" s="113">
        <f t="shared" si="32"/>
        <v>1</v>
      </c>
      <c r="Z118" s="184" t="str">
        <f>ANATOMIE3!N118</f>
        <v>Juin</v>
      </c>
      <c r="AA118" s="184" t="str">
        <f>'PHYSIO-REP 3'!N118</f>
        <v>Juin</v>
      </c>
      <c r="AB118" s="184" t="str">
        <f>'ZOOTECHINE 3'!N118</f>
        <v>Juin</v>
      </c>
      <c r="AC118" s="184" t="str">
        <f>'PHARMACOLOGIE 3'!N118</f>
        <v>Juin</v>
      </c>
      <c r="AD118" s="184" t="str">
        <f>'MICROBIOLOGIE 3'!N118</f>
        <v>Juin</v>
      </c>
      <c r="AE118" s="184" t="str">
        <f>'PARASITOLOGIE 2'!N118</f>
        <v>Juin</v>
      </c>
      <c r="AF118" s="184" t="str">
        <f>'PHYSIO-PATH 3'!N118</f>
        <v>Juin</v>
      </c>
      <c r="AG118" s="184" t="str">
        <f>SEMIOLOGIE!N118</f>
        <v>Juin</v>
      </c>
      <c r="AH118" s="184" t="str">
        <f>'ANA-PATH 2'!N118</f>
        <v>Juin</v>
      </c>
    </row>
    <row r="119" spans="1:34" ht="15.75">
      <c r="A119" s="113">
        <v>112</v>
      </c>
      <c r="B119" s="424" t="s">
        <v>171</v>
      </c>
      <c r="C119" s="424" t="s">
        <v>172</v>
      </c>
      <c r="D119" s="117">
        <f>ANATOMIE3!J119</f>
        <v>13.75</v>
      </c>
      <c r="E119" s="117">
        <f>'PHYSIO-REP 3'!J119</f>
        <v>10.5</v>
      </c>
      <c r="F119" s="117">
        <f>'ZOOTECHINE 3'!J119</f>
        <v>7</v>
      </c>
      <c r="G119" s="117">
        <f>'PHARMACOLOGIE 3'!J119</f>
        <v>9</v>
      </c>
      <c r="H119" s="117">
        <f>'MICROBIOLOGIE 3'!J119</f>
        <v>8.5</v>
      </c>
      <c r="I119" s="117">
        <f>'PARASITOLOGIE 2'!J119</f>
        <v>8.6666666666666661</v>
      </c>
      <c r="J119" s="117">
        <f>'PHYSIO-PATH 3'!J119</f>
        <v>4</v>
      </c>
      <c r="K119" s="117">
        <f>SEMIOLOGIE!J119</f>
        <v>7.5</v>
      </c>
      <c r="L119" s="117">
        <f>'ANA-PATH 2'!J119</f>
        <v>7.333333333333333</v>
      </c>
      <c r="M119" s="117">
        <f t="shared" si="20"/>
        <v>76.249999999999986</v>
      </c>
      <c r="N119" s="117">
        <f t="shared" si="21"/>
        <v>3.0499999999999994</v>
      </c>
      <c r="O119" s="316" t="str">
        <f t="shared" si="22"/>
        <v>Ajournee</v>
      </c>
      <c r="P119" s="184" t="str">
        <f t="shared" si="23"/>
        <v>juin</v>
      </c>
      <c r="Q119" s="113">
        <f t="shared" si="24"/>
        <v>1</v>
      </c>
      <c r="R119" s="113">
        <f t="shared" si="25"/>
        <v>1</v>
      </c>
      <c r="S119" s="113">
        <f t="shared" si="26"/>
        <v>1</v>
      </c>
      <c r="T119" s="113">
        <f t="shared" si="27"/>
        <v>1</v>
      </c>
      <c r="U119" s="113">
        <f t="shared" si="28"/>
        <v>1</v>
      </c>
      <c r="V119" s="113">
        <f t="shared" si="29"/>
        <v>1</v>
      </c>
      <c r="W119" s="113">
        <f t="shared" si="30"/>
        <v>1</v>
      </c>
      <c r="X119" s="113">
        <f t="shared" si="31"/>
        <v>1</v>
      </c>
      <c r="Y119" s="113">
        <f t="shared" si="32"/>
        <v>1</v>
      </c>
      <c r="Z119" s="184" t="str">
        <f>ANATOMIE3!N119</f>
        <v>Juin</v>
      </c>
      <c r="AA119" s="184" t="str">
        <f>'PHYSIO-REP 3'!N119</f>
        <v>Juin</v>
      </c>
      <c r="AB119" s="184" t="str">
        <f>'ZOOTECHINE 3'!N119</f>
        <v>Juin</v>
      </c>
      <c r="AC119" s="184" t="str">
        <f>'PHARMACOLOGIE 3'!N119</f>
        <v>Juin</v>
      </c>
      <c r="AD119" s="184" t="str">
        <f>'MICROBIOLOGIE 3'!N119</f>
        <v>Juin</v>
      </c>
      <c r="AE119" s="184" t="str">
        <f>'PARASITOLOGIE 2'!N119</f>
        <v>Juin</v>
      </c>
      <c r="AF119" s="184" t="str">
        <f>'PHYSIO-PATH 3'!N119</f>
        <v>Juin</v>
      </c>
      <c r="AG119" s="184" t="str">
        <f>SEMIOLOGIE!N119</f>
        <v>Juin</v>
      </c>
      <c r="AH119" s="184" t="str">
        <f>'ANA-PATH 2'!N119</f>
        <v>Juin</v>
      </c>
    </row>
    <row r="120" spans="1:34" ht="15.75">
      <c r="A120" s="113">
        <v>113</v>
      </c>
      <c r="B120" s="424" t="s">
        <v>173</v>
      </c>
      <c r="C120" s="424" t="s">
        <v>174</v>
      </c>
      <c r="D120" s="117">
        <f>ANATOMIE3!J120</f>
        <v>11</v>
      </c>
      <c r="E120" s="117">
        <f>'PHYSIO-REP 3'!J120</f>
        <v>9</v>
      </c>
      <c r="F120" s="117">
        <f>'ZOOTECHINE 3'!J120</f>
        <v>9</v>
      </c>
      <c r="G120" s="117">
        <f>'PHARMACOLOGIE 3'!J120</f>
        <v>12.5</v>
      </c>
      <c r="H120" s="117">
        <f>'MICROBIOLOGIE 3'!J120</f>
        <v>8</v>
      </c>
      <c r="I120" s="117">
        <f>'PARASITOLOGIE 2'!J120</f>
        <v>10</v>
      </c>
      <c r="J120" s="117">
        <f>'PHYSIO-PATH 3'!J120</f>
        <v>9</v>
      </c>
      <c r="K120" s="117">
        <f>SEMIOLOGIE!J120</f>
        <v>9.5</v>
      </c>
      <c r="L120" s="117">
        <f>'ANA-PATH 2'!J120</f>
        <v>10.333333333333334</v>
      </c>
      <c r="M120" s="117">
        <f t="shared" si="20"/>
        <v>88.333333333333329</v>
      </c>
      <c r="N120" s="117">
        <f t="shared" si="21"/>
        <v>3.5333333333333332</v>
      </c>
      <c r="O120" s="316" t="str">
        <f t="shared" si="22"/>
        <v>Ajournee</v>
      </c>
      <c r="P120" s="184" t="str">
        <f t="shared" si="23"/>
        <v>juin</v>
      </c>
      <c r="Q120" s="113">
        <f t="shared" si="24"/>
        <v>1</v>
      </c>
      <c r="R120" s="113">
        <f t="shared" si="25"/>
        <v>1</v>
      </c>
      <c r="S120" s="113">
        <f t="shared" si="26"/>
        <v>1</v>
      </c>
      <c r="T120" s="113">
        <f t="shared" si="27"/>
        <v>1</v>
      </c>
      <c r="U120" s="113">
        <f t="shared" si="28"/>
        <v>1</v>
      </c>
      <c r="V120" s="113">
        <f t="shared" si="29"/>
        <v>0</v>
      </c>
      <c r="W120" s="113">
        <f t="shared" si="30"/>
        <v>1</v>
      </c>
      <c r="X120" s="113">
        <f t="shared" si="31"/>
        <v>1</v>
      </c>
      <c r="Y120" s="113">
        <f t="shared" si="32"/>
        <v>0</v>
      </c>
      <c r="Z120" s="184" t="str">
        <f>ANATOMIE3!N120</f>
        <v>Juin</v>
      </c>
      <c r="AA120" s="184" t="str">
        <f>'PHYSIO-REP 3'!N120</f>
        <v>Juin</v>
      </c>
      <c r="AB120" s="184" t="str">
        <f>'ZOOTECHINE 3'!N120</f>
        <v>Juin</v>
      </c>
      <c r="AC120" s="184" t="str">
        <f>'PHARMACOLOGIE 3'!N120</f>
        <v>Juin</v>
      </c>
      <c r="AD120" s="184" t="str">
        <f>'MICROBIOLOGIE 3'!N120</f>
        <v>Juin</v>
      </c>
      <c r="AE120" s="184" t="str">
        <f>'PARASITOLOGIE 2'!N120</f>
        <v>Juin</v>
      </c>
      <c r="AF120" s="184" t="str">
        <f>'PHYSIO-PATH 3'!N120</f>
        <v>Juin</v>
      </c>
      <c r="AG120" s="184" t="str">
        <f>SEMIOLOGIE!N120</f>
        <v>Juin</v>
      </c>
      <c r="AH120" s="184" t="str">
        <f>'ANA-PATH 2'!N120</f>
        <v>Juin</v>
      </c>
    </row>
    <row r="121" spans="1:34" ht="15.75">
      <c r="A121" s="113">
        <v>114</v>
      </c>
      <c r="B121" s="424" t="s">
        <v>175</v>
      </c>
      <c r="C121" s="424" t="s">
        <v>867</v>
      </c>
      <c r="D121" s="117">
        <f>ANATOMIE3!J121</f>
        <v>30.5</v>
      </c>
      <c r="E121" s="117">
        <f>'PHYSIO-REP 3'!J121</f>
        <v>9.75</v>
      </c>
      <c r="F121" s="117">
        <f>'ZOOTECHINE 3'!J121</f>
        <v>7</v>
      </c>
      <c r="G121" s="117">
        <f>'PHARMACOLOGIE 3'!J121</f>
        <v>3.5</v>
      </c>
      <c r="H121" s="117">
        <f>'MICROBIOLOGIE 3'!J121</f>
        <v>30</v>
      </c>
      <c r="I121" s="117">
        <f>'PARASITOLOGIE 2'!J121</f>
        <v>4.666666666666667</v>
      </c>
      <c r="J121" s="117">
        <f>'PHYSIO-PATH 3'!J121</f>
        <v>2.5</v>
      </c>
      <c r="K121" s="117">
        <f>SEMIOLOGIE!J121</f>
        <v>33</v>
      </c>
      <c r="L121" s="117">
        <f>'ANA-PATH 2'!J121</f>
        <v>3.3333333333333335</v>
      </c>
      <c r="M121" s="117">
        <f t="shared" si="20"/>
        <v>124.25</v>
      </c>
      <c r="N121" s="117">
        <f t="shared" si="21"/>
        <v>4.97</v>
      </c>
      <c r="O121" s="316" t="str">
        <f t="shared" si="22"/>
        <v>Ajournee</v>
      </c>
      <c r="P121" s="184" t="str">
        <f t="shared" si="23"/>
        <v>juin</v>
      </c>
      <c r="Q121" s="113">
        <f t="shared" si="24"/>
        <v>0</v>
      </c>
      <c r="R121" s="113">
        <f t="shared" si="25"/>
        <v>1</v>
      </c>
      <c r="S121" s="113">
        <f t="shared" si="26"/>
        <v>1</v>
      </c>
      <c r="T121" s="113">
        <f t="shared" si="27"/>
        <v>1</v>
      </c>
      <c r="U121" s="113">
        <f t="shared" si="28"/>
        <v>0</v>
      </c>
      <c r="V121" s="113">
        <f t="shared" si="29"/>
        <v>1</v>
      </c>
      <c r="W121" s="113">
        <f t="shared" si="30"/>
        <v>1</v>
      </c>
      <c r="X121" s="113">
        <f t="shared" si="31"/>
        <v>0</v>
      </c>
      <c r="Y121" s="113">
        <f t="shared" si="32"/>
        <v>1</v>
      </c>
      <c r="Z121" s="184" t="str">
        <f>ANATOMIE3!N121</f>
        <v>Juin</v>
      </c>
      <c r="AA121" s="184" t="str">
        <f>'PHYSIO-REP 3'!N121</f>
        <v>Juin</v>
      </c>
      <c r="AB121" s="184" t="str">
        <f>'ZOOTECHINE 3'!N121</f>
        <v>Juin</v>
      </c>
      <c r="AC121" s="184" t="str">
        <f>'PHARMACOLOGIE 3'!N121</f>
        <v>Juin</v>
      </c>
      <c r="AD121" s="184" t="str">
        <f>'MICROBIOLOGIE 3'!N121</f>
        <v>Juin</v>
      </c>
      <c r="AE121" s="184" t="str">
        <f>'PARASITOLOGIE 2'!N121</f>
        <v>Juin</v>
      </c>
      <c r="AF121" s="184" t="str">
        <f>'PHYSIO-PATH 3'!N121</f>
        <v>Juin</v>
      </c>
      <c r="AG121" s="184" t="str">
        <f>SEMIOLOGIE!N121</f>
        <v>Juin</v>
      </c>
      <c r="AH121" s="184" t="str">
        <f>'ANA-PATH 2'!N121</f>
        <v>Juin</v>
      </c>
    </row>
    <row r="122" spans="1:34" ht="15.75">
      <c r="A122" s="113">
        <v>115</v>
      </c>
      <c r="B122" s="424" t="s">
        <v>176</v>
      </c>
      <c r="C122" s="424" t="s">
        <v>177</v>
      </c>
      <c r="D122" s="117">
        <f>ANATOMIE3!J122</f>
        <v>7.25</v>
      </c>
      <c r="E122" s="117">
        <f>'PHYSIO-REP 3'!J122</f>
        <v>9</v>
      </c>
      <c r="F122" s="117">
        <f>'ZOOTECHINE 3'!J122</f>
        <v>7</v>
      </c>
      <c r="G122" s="117">
        <f>'PHARMACOLOGIE 3'!J122</f>
        <v>10.5</v>
      </c>
      <c r="H122" s="117">
        <f>'MICROBIOLOGIE 3'!J122</f>
        <v>8</v>
      </c>
      <c r="I122" s="117">
        <f>'PARASITOLOGIE 2'!J122</f>
        <v>4</v>
      </c>
      <c r="J122" s="117">
        <f>'PHYSIO-PATH 3'!J122</f>
        <v>1.5</v>
      </c>
      <c r="K122" s="117">
        <f>SEMIOLOGIE!J122</f>
        <v>14</v>
      </c>
      <c r="L122" s="117">
        <f>'ANA-PATH 2'!J122</f>
        <v>8</v>
      </c>
      <c r="M122" s="117">
        <f t="shared" si="20"/>
        <v>69.25</v>
      </c>
      <c r="N122" s="117">
        <f t="shared" si="21"/>
        <v>2.77</v>
      </c>
      <c r="O122" s="316" t="str">
        <f t="shared" si="22"/>
        <v>Ajournee</v>
      </c>
      <c r="P122" s="184" t="str">
        <f t="shared" si="23"/>
        <v>juin</v>
      </c>
      <c r="Q122" s="113">
        <f t="shared" si="24"/>
        <v>1</v>
      </c>
      <c r="R122" s="113">
        <f t="shared" si="25"/>
        <v>1</v>
      </c>
      <c r="S122" s="113">
        <f t="shared" si="26"/>
        <v>1</v>
      </c>
      <c r="T122" s="113">
        <f t="shared" si="27"/>
        <v>1</v>
      </c>
      <c r="U122" s="113">
        <f t="shared" si="28"/>
        <v>1</v>
      </c>
      <c r="V122" s="113">
        <f t="shared" si="29"/>
        <v>1</v>
      </c>
      <c r="W122" s="113">
        <f t="shared" si="30"/>
        <v>1</v>
      </c>
      <c r="X122" s="113">
        <f t="shared" si="31"/>
        <v>1</v>
      </c>
      <c r="Y122" s="113">
        <f t="shared" si="32"/>
        <v>1</v>
      </c>
      <c r="Z122" s="184" t="str">
        <f>ANATOMIE3!N122</f>
        <v>Juin</v>
      </c>
      <c r="AA122" s="184" t="str">
        <f>'PHYSIO-REP 3'!N122</f>
        <v>Juin</v>
      </c>
      <c r="AB122" s="184" t="str">
        <f>'ZOOTECHINE 3'!N122</f>
        <v>Juin</v>
      </c>
      <c r="AC122" s="184" t="str">
        <f>'PHARMACOLOGIE 3'!N122</f>
        <v>Juin</v>
      </c>
      <c r="AD122" s="184" t="str">
        <f>'MICROBIOLOGIE 3'!N122</f>
        <v>Juin</v>
      </c>
      <c r="AE122" s="184" t="str">
        <f>'PARASITOLOGIE 2'!N122</f>
        <v>Juin</v>
      </c>
      <c r="AF122" s="184" t="str">
        <f>'PHYSIO-PATH 3'!N122</f>
        <v>Juin</v>
      </c>
      <c r="AG122" s="184" t="str">
        <f>SEMIOLOGIE!N122</f>
        <v>Juin</v>
      </c>
      <c r="AH122" s="184" t="str">
        <f>'ANA-PATH 2'!N122</f>
        <v>Juin</v>
      </c>
    </row>
    <row r="123" spans="1:34">
      <c r="A123" s="113">
        <v>116</v>
      </c>
      <c r="B123" s="417" t="s">
        <v>178</v>
      </c>
      <c r="C123" s="417" t="s">
        <v>43</v>
      </c>
      <c r="D123" s="117">
        <f>ANATOMIE3!J123</f>
        <v>2</v>
      </c>
      <c r="E123" s="117">
        <f>'PHYSIO-REP 3'!J123</f>
        <v>3.75</v>
      </c>
      <c r="F123" s="117">
        <f>'ZOOTECHINE 3'!J123</f>
        <v>3</v>
      </c>
      <c r="G123" s="117">
        <f>'PHARMACOLOGIE 3'!J123</f>
        <v>49.790000000000006</v>
      </c>
      <c r="H123" s="117">
        <f>'MICROBIOLOGIE 3'!J123</f>
        <v>30</v>
      </c>
      <c r="I123" s="117">
        <f>'PARASITOLOGIE 2'!J123</f>
        <v>3.3333333333333335</v>
      </c>
      <c r="J123" s="117">
        <f>'PHYSIO-PATH 3'!J123</f>
        <v>2.5</v>
      </c>
      <c r="K123" s="117">
        <f>SEMIOLOGIE!J123</f>
        <v>36</v>
      </c>
      <c r="L123" s="117">
        <f>'ANA-PATH 2'!J123</f>
        <v>3.3333333333333335</v>
      </c>
      <c r="M123" s="117">
        <f t="shared" si="20"/>
        <v>133.70666666666668</v>
      </c>
      <c r="N123" s="117">
        <f t="shared" si="21"/>
        <v>5.3482666666666674</v>
      </c>
      <c r="O123" s="316" t="str">
        <f t="shared" si="22"/>
        <v>Ajournee</v>
      </c>
      <c r="P123" s="184" t="str">
        <f t="shared" si="23"/>
        <v>juin</v>
      </c>
      <c r="Q123" s="113">
        <f t="shared" si="24"/>
        <v>1</v>
      </c>
      <c r="R123" s="113">
        <f t="shared" si="25"/>
        <v>1</v>
      </c>
      <c r="S123" s="113">
        <f t="shared" si="26"/>
        <v>1</v>
      </c>
      <c r="T123" s="113">
        <f t="shared" si="27"/>
        <v>0</v>
      </c>
      <c r="U123" s="113">
        <f t="shared" si="28"/>
        <v>0</v>
      </c>
      <c r="V123" s="113">
        <f t="shared" si="29"/>
        <v>1</v>
      </c>
      <c r="W123" s="113">
        <f t="shared" si="30"/>
        <v>1</v>
      </c>
      <c r="X123" s="113">
        <f t="shared" si="31"/>
        <v>0</v>
      </c>
      <c r="Y123" s="113">
        <f t="shared" si="32"/>
        <v>1</v>
      </c>
      <c r="Z123" s="184" t="str">
        <f>ANATOMIE3!N123</f>
        <v>Juin</v>
      </c>
      <c r="AA123" s="184" t="str">
        <f>'PHYSIO-REP 3'!N123</f>
        <v>Juin</v>
      </c>
      <c r="AB123" s="184" t="str">
        <f>'ZOOTECHINE 3'!N123</f>
        <v>Juin</v>
      </c>
      <c r="AC123" s="184" t="str">
        <f>'PHARMACOLOGIE 3'!N123</f>
        <v>Juin</v>
      </c>
      <c r="AD123" s="184" t="str">
        <f>'MICROBIOLOGIE 3'!N123</f>
        <v>Juin</v>
      </c>
      <c r="AE123" s="184" t="str">
        <f>'PARASITOLOGIE 2'!N123</f>
        <v>Juin</v>
      </c>
      <c r="AF123" s="184" t="str">
        <f>'PHYSIO-PATH 3'!N123</f>
        <v>Juin</v>
      </c>
      <c r="AG123" s="184" t="str">
        <f>SEMIOLOGIE!N123</f>
        <v>Juin</v>
      </c>
      <c r="AH123" s="184" t="str">
        <f>'ANA-PATH 2'!N123</f>
        <v>Juin</v>
      </c>
    </row>
    <row r="124" spans="1:34" ht="15.75">
      <c r="A124" s="113">
        <v>117</v>
      </c>
      <c r="B124" s="424" t="s">
        <v>179</v>
      </c>
      <c r="C124" s="424" t="s">
        <v>180</v>
      </c>
      <c r="D124" s="117">
        <f>ANATOMIE3!J124</f>
        <v>5.75</v>
      </c>
      <c r="E124" s="117">
        <f>'PHYSIO-REP 3'!J124</f>
        <v>8.25</v>
      </c>
      <c r="F124" s="117">
        <f>'ZOOTECHINE 3'!J124</f>
        <v>6.5</v>
      </c>
      <c r="G124" s="117">
        <f>'PHARMACOLOGIE 3'!J124</f>
        <v>7.5</v>
      </c>
      <c r="H124" s="117">
        <f>'MICROBIOLOGIE 3'!J124</f>
        <v>8.25</v>
      </c>
      <c r="I124" s="117">
        <f>'PARASITOLOGIE 2'!J124</f>
        <v>6.666666666666667</v>
      </c>
      <c r="J124" s="117">
        <f>'PHYSIO-PATH 3'!J124</f>
        <v>8.5</v>
      </c>
      <c r="K124" s="117">
        <f>SEMIOLOGIE!J124</f>
        <v>14.75</v>
      </c>
      <c r="L124" s="117">
        <f>'ANA-PATH 2'!J124</f>
        <v>7.666666666666667</v>
      </c>
      <c r="M124" s="117">
        <f t="shared" si="20"/>
        <v>73.833333333333329</v>
      </c>
      <c r="N124" s="117">
        <f t="shared" si="21"/>
        <v>2.9533333333333331</v>
      </c>
      <c r="O124" s="316" t="str">
        <f t="shared" si="22"/>
        <v>Ajournee</v>
      </c>
      <c r="P124" s="184" t="str">
        <f t="shared" si="23"/>
        <v>juin</v>
      </c>
      <c r="Q124" s="113">
        <f t="shared" si="24"/>
        <v>1</v>
      </c>
      <c r="R124" s="113">
        <f t="shared" si="25"/>
        <v>1</v>
      </c>
      <c r="S124" s="113">
        <f t="shared" si="26"/>
        <v>1</v>
      </c>
      <c r="T124" s="113">
        <f t="shared" si="27"/>
        <v>1</v>
      </c>
      <c r="U124" s="113">
        <f t="shared" si="28"/>
        <v>1</v>
      </c>
      <c r="V124" s="113">
        <f t="shared" si="29"/>
        <v>1</v>
      </c>
      <c r="W124" s="113">
        <f t="shared" si="30"/>
        <v>1</v>
      </c>
      <c r="X124" s="113">
        <f t="shared" si="31"/>
        <v>1</v>
      </c>
      <c r="Y124" s="113">
        <f t="shared" si="32"/>
        <v>1</v>
      </c>
      <c r="Z124" s="184" t="str">
        <f>ANATOMIE3!N124</f>
        <v>Juin</v>
      </c>
      <c r="AA124" s="184" t="str">
        <f>'PHYSIO-REP 3'!N124</f>
        <v>Juin</v>
      </c>
      <c r="AB124" s="184" t="str">
        <f>'ZOOTECHINE 3'!N124</f>
        <v>Juin</v>
      </c>
      <c r="AC124" s="184" t="str">
        <f>'PHARMACOLOGIE 3'!N124</f>
        <v>Juin</v>
      </c>
      <c r="AD124" s="184" t="str">
        <f>'MICROBIOLOGIE 3'!N124</f>
        <v>Juin</v>
      </c>
      <c r="AE124" s="184" t="str">
        <f>'PARASITOLOGIE 2'!N124</f>
        <v>Juin</v>
      </c>
      <c r="AF124" s="184" t="str">
        <f>'PHYSIO-PATH 3'!N124</f>
        <v>Juin</v>
      </c>
      <c r="AG124" s="184" t="str">
        <f>SEMIOLOGIE!N124</f>
        <v>Juin</v>
      </c>
      <c r="AH124" s="184" t="str">
        <f>'ANA-PATH 2'!N124</f>
        <v>Juin</v>
      </c>
    </row>
    <row r="125" spans="1:34" ht="15.75">
      <c r="A125" s="113">
        <v>118</v>
      </c>
      <c r="B125" s="430" t="s">
        <v>868</v>
      </c>
      <c r="C125" s="430" t="s">
        <v>181</v>
      </c>
      <c r="D125" s="117">
        <f>ANATOMIE3!J125</f>
        <v>15.25</v>
      </c>
      <c r="E125" s="117">
        <f>'PHYSIO-REP 3'!J125</f>
        <v>12.75</v>
      </c>
      <c r="F125" s="117">
        <f>'ZOOTECHINE 3'!J125</f>
        <v>9.25</v>
      </c>
      <c r="G125" s="117">
        <f>'PHARMACOLOGIE 3'!J125</f>
        <v>10.5</v>
      </c>
      <c r="H125" s="117">
        <f>'MICROBIOLOGIE 3'!J125</f>
        <v>6.75</v>
      </c>
      <c r="I125" s="117">
        <f>'PARASITOLOGIE 2'!J125</f>
        <v>9.3333333333333339</v>
      </c>
      <c r="J125" s="117">
        <f>'PHYSIO-PATH 3'!J125</f>
        <v>8.5</v>
      </c>
      <c r="K125" s="117">
        <f>SEMIOLOGIE!J125</f>
        <v>6.75</v>
      </c>
      <c r="L125" s="117">
        <f>'ANA-PATH 2'!J125</f>
        <v>10</v>
      </c>
      <c r="M125" s="117">
        <f t="shared" si="20"/>
        <v>89.083333333333343</v>
      </c>
      <c r="N125" s="117">
        <f t="shared" si="21"/>
        <v>3.5633333333333339</v>
      </c>
      <c r="O125" s="316" t="str">
        <f t="shared" si="22"/>
        <v>Ajournee</v>
      </c>
      <c r="P125" s="184" t="str">
        <f t="shared" si="23"/>
        <v>juin</v>
      </c>
      <c r="Q125" s="113">
        <f t="shared" si="24"/>
        <v>0</v>
      </c>
      <c r="R125" s="113">
        <f t="shared" si="25"/>
        <v>1</v>
      </c>
      <c r="S125" s="113">
        <f t="shared" si="26"/>
        <v>1</v>
      </c>
      <c r="T125" s="113">
        <f t="shared" si="27"/>
        <v>1</v>
      </c>
      <c r="U125" s="113">
        <f t="shared" si="28"/>
        <v>1</v>
      </c>
      <c r="V125" s="113">
        <f t="shared" si="29"/>
        <v>1</v>
      </c>
      <c r="W125" s="113">
        <f t="shared" si="30"/>
        <v>1</v>
      </c>
      <c r="X125" s="113">
        <f t="shared" si="31"/>
        <v>1</v>
      </c>
      <c r="Y125" s="113">
        <f t="shared" si="32"/>
        <v>0</v>
      </c>
      <c r="Z125" s="184" t="str">
        <f>ANATOMIE3!N125</f>
        <v>Juin</v>
      </c>
      <c r="AA125" s="184" t="str">
        <f>'PHYSIO-REP 3'!N125</f>
        <v>Juin</v>
      </c>
      <c r="AB125" s="184" t="str">
        <f>'ZOOTECHINE 3'!N125</f>
        <v>Juin</v>
      </c>
      <c r="AC125" s="184" t="str">
        <f>'PHARMACOLOGIE 3'!N125</f>
        <v>Juin</v>
      </c>
      <c r="AD125" s="184" t="str">
        <f>'MICROBIOLOGIE 3'!N125</f>
        <v>Juin</v>
      </c>
      <c r="AE125" s="184" t="str">
        <f>'PARASITOLOGIE 2'!N125</f>
        <v>Juin</v>
      </c>
      <c r="AF125" s="184" t="str">
        <f>'PHYSIO-PATH 3'!N125</f>
        <v>Juin</v>
      </c>
      <c r="AG125" s="184" t="str">
        <f>SEMIOLOGIE!N125</f>
        <v>Juin</v>
      </c>
      <c r="AH125" s="184" t="str">
        <f>'ANA-PATH 2'!N125</f>
        <v>Juin</v>
      </c>
    </row>
    <row r="126" spans="1:34" ht="15.75">
      <c r="A126" s="113">
        <v>119</v>
      </c>
      <c r="B126" s="424" t="s">
        <v>182</v>
      </c>
      <c r="C126" s="424" t="s">
        <v>183</v>
      </c>
      <c r="D126" s="117">
        <f>ANATOMIE3!J126</f>
        <v>7.75</v>
      </c>
      <c r="E126" s="117">
        <f>'PHYSIO-REP 3'!J126</f>
        <v>6.75</v>
      </c>
      <c r="F126" s="117">
        <f>'ZOOTECHINE 3'!J126</f>
        <v>5.5</v>
      </c>
      <c r="G126" s="117">
        <f>'PHARMACOLOGIE 3'!J126</f>
        <v>3.25</v>
      </c>
      <c r="H126" s="117">
        <f>'MICROBIOLOGIE 3'!J126</f>
        <v>5.75</v>
      </c>
      <c r="I126" s="117">
        <f>'PARASITOLOGIE 2'!J126</f>
        <v>6</v>
      </c>
      <c r="J126" s="117">
        <f>'PHYSIO-PATH 3'!J126</f>
        <v>3</v>
      </c>
      <c r="K126" s="117">
        <f>SEMIOLOGIE!J126</f>
        <v>6.5</v>
      </c>
      <c r="L126" s="117">
        <f>'ANA-PATH 2'!J126</f>
        <v>3.3333333333333335</v>
      </c>
      <c r="M126" s="117">
        <f t="shared" si="20"/>
        <v>47.833333333333336</v>
      </c>
      <c r="N126" s="117">
        <f t="shared" si="21"/>
        <v>1.9133333333333333</v>
      </c>
      <c r="O126" s="316" t="str">
        <f t="shared" si="22"/>
        <v>Ajournee</v>
      </c>
      <c r="P126" s="184" t="str">
        <f t="shared" si="23"/>
        <v>juin</v>
      </c>
      <c r="Q126" s="113">
        <f t="shared" si="24"/>
        <v>1</v>
      </c>
      <c r="R126" s="113">
        <f t="shared" si="25"/>
        <v>1</v>
      </c>
      <c r="S126" s="113">
        <f t="shared" si="26"/>
        <v>1</v>
      </c>
      <c r="T126" s="113">
        <f t="shared" si="27"/>
        <v>1</v>
      </c>
      <c r="U126" s="113">
        <f t="shared" si="28"/>
        <v>1</v>
      </c>
      <c r="V126" s="113">
        <f t="shared" si="29"/>
        <v>1</v>
      </c>
      <c r="W126" s="113">
        <f t="shared" si="30"/>
        <v>1</v>
      </c>
      <c r="X126" s="113">
        <f t="shared" si="31"/>
        <v>1</v>
      </c>
      <c r="Y126" s="113">
        <f t="shared" si="32"/>
        <v>1</v>
      </c>
      <c r="Z126" s="184" t="str">
        <f>ANATOMIE3!N126</f>
        <v>Juin</v>
      </c>
      <c r="AA126" s="184" t="str">
        <f>'PHYSIO-REP 3'!N126</f>
        <v>Juin</v>
      </c>
      <c r="AB126" s="184" t="str">
        <f>'ZOOTECHINE 3'!N126</f>
        <v>Juin</v>
      </c>
      <c r="AC126" s="184" t="str">
        <f>'PHARMACOLOGIE 3'!N126</f>
        <v>Juin</v>
      </c>
      <c r="AD126" s="184" t="str">
        <f>'MICROBIOLOGIE 3'!N126</f>
        <v>Juin</v>
      </c>
      <c r="AE126" s="184" t="str">
        <f>'PARASITOLOGIE 2'!N126</f>
        <v>Juin</v>
      </c>
      <c r="AF126" s="184" t="str">
        <f>'PHYSIO-PATH 3'!N126</f>
        <v>Juin</v>
      </c>
      <c r="AG126" s="184" t="str">
        <f>SEMIOLOGIE!N126</f>
        <v>Juin</v>
      </c>
      <c r="AH126" s="184" t="str">
        <f>'ANA-PATH 2'!N126</f>
        <v>Juin</v>
      </c>
    </row>
    <row r="127" spans="1:34">
      <c r="A127" s="113">
        <v>120</v>
      </c>
      <c r="B127" s="417" t="s">
        <v>184</v>
      </c>
      <c r="C127" s="417" t="s">
        <v>185</v>
      </c>
      <c r="D127" s="117">
        <f>ANATOMIE3!J127</f>
        <v>1.75</v>
      </c>
      <c r="E127" s="117">
        <f>'PHYSIO-REP 3'!J127</f>
        <v>4.5</v>
      </c>
      <c r="F127" s="117">
        <f>'ZOOTECHINE 3'!J127</f>
        <v>2</v>
      </c>
      <c r="G127" s="117">
        <f>'PHARMACOLOGIE 3'!J127</f>
        <v>0.5</v>
      </c>
      <c r="H127" s="117">
        <f>'MICROBIOLOGIE 3'!J127</f>
        <v>30.75</v>
      </c>
      <c r="I127" s="117">
        <f>'PARASITOLOGIE 2'!J127</f>
        <v>5.333333333333333</v>
      </c>
      <c r="J127" s="117">
        <f>'PHYSIO-PATH 3'!J127</f>
        <v>6</v>
      </c>
      <c r="K127" s="117">
        <f>SEMIOLOGIE!J127</f>
        <v>36</v>
      </c>
      <c r="L127" s="117">
        <f>'ANA-PATH 2'!J127</f>
        <v>2.6666666666666665</v>
      </c>
      <c r="M127" s="117">
        <f t="shared" si="20"/>
        <v>89.500000000000014</v>
      </c>
      <c r="N127" s="117">
        <f t="shared" si="21"/>
        <v>3.5800000000000005</v>
      </c>
      <c r="O127" s="316" t="str">
        <f t="shared" si="22"/>
        <v>Ajournee</v>
      </c>
      <c r="P127" s="184" t="str">
        <f t="shared" si="23"/>
        <v>juin</v>
      </c>
      <c r="Q127" s="113">
        <f t="shared" si="24"/>
        <v>1</v>
      </c>
      <c r="R127" s="113">
        <f t="shared" si="25"/>
        <v>1</v>
      </c>
      <c r="S127" s="113">
        <f t="shared" si="26"/>
        <v>1</v>
      </c>
      <c r="T127" s="113">
        <f t="shared" si="27"/>
        <v>1</v>
      </c>
      <c r="U127" s="113">
        <f t="shared" si="28"/>
        <v>0</v>
      </c>
      <c r="V127" s="113">
        <f t="shared" si="29"/>
        <v>1</v>
      </c>
      <c r="W127" s="113">
        <f t="shared" si="30"/>
        <v>1</v>
      </c>
      <c r="X127" s="113">
        <f t="shared" si="31"/>
        <v>0</v>
      </c>
      <c r="Y127" s="113">
        <f t="shared" si="32"/>
        <v>1</v>
      </c>
      <c r="Z127" s="184" t="str">
        <f>ANATOMIE3!N127</f>
        <v>Juin</v>
      </c>
      <c r="AA127" s="184" t="str">
        <f>'PHYSIO-REP 3'!N127</f>
        <v>Juin</v>
      </c>
      <c r="AB127" s="184" t="str">
        <f>'ZOOTECHINE 3'!N127</f>
        <v>Juin</v>
      </c>
      <c r="AC127" s="184" t="str">
        <f>'PHARMACOLOGIE 3'!N127</f>
        <v>Juin</v>
      </c>
      <c r="AD127" s="184" t="str">
        <f>'MICROBIOLOGIE 3'!N127</f>
        <v>Juin</v>
      </c>
      <c r="AE127" s="184" t="str">
        <f>'PARASITOLOGIE 2'!N127</f>
        <v>Juin</v>
      </c>
      <c r="AF127" s="184" t="str">
        <f>'PHYSIO-PATH 3'!N127</f>
        <v>Juin</v>
      </c>
      <c r="AG127" s="184" t="str">
        <f>SEMIOLOGIE!N127</f>
        <v>Juin</v>
      </c>
      <c r="AH127" s="184" t="str">
        <f>'ANA-PATH 2'!N127</f>
        <v>Juin</v>
      </c>
    </row>
    <row r="128" spans="1:34">
      <c r="A128" s="113">
        <v>121</v>
      </c>
      <c r="B128" s="417" t="s">
        <v>186</v>
      </c>
      <c r="C128" s="417" t="s">
        <v>869</v>
      </c>
      <c r="D128" s="117">
        <f>ANATOMIE3!J128</f>
        <v>30</v>
      </c>
      <c r="E128" s="117">
        <f>'PHYSIO-REP 3'!J128</f>
        <v>6</v>
      </c>
      <c r="F128" s="117">
        <f>'ZOOTECHINE 3'!J128</f>
        <v>31.5</v>
      </c>
      <c r="G128" s="117">
        <f>'PHARMACOLOGIE 3'!J128</f>
        <v>6</v>
      </c>
      <c r="H128" s="117">
        <f>'MICROBIOLOGIE 3'!J128</f>
        <v>31.130000000000003</v>
      </c>
      <c r="I128" s="117">
        <f>'PARASITOLOGIE 2'!J128</f>
        <v>10</v>
      </c>
      <c r="J128" s="117">
        <f>'PHYSIO-PATH 3'!J128</f>
        <v>6</v>
      </c>
      <c r="K128" s="117">
        <f>SEMIOLOGIE!J128</f>
        <v>36</v>
      </c>
      <c r="L128" s="117">
        <f>'ANA-PATH 2'!J128</f>
        <v>3</v>
      </c>
      <c r="M128" s="117">
        <f t="shared" si="20"/>
        <v>159.63</v>
      </c>
      <c r="N128" s="117">
        <f t="shared" si="21"/>
        <v>6.3852000000000002</v>
      </c>
      <c r="O128" s="316" t="str">
        <f t="shared" si="22"/>
        <v>Ajournee</v>
      </c>
      <c r="P128" s="184" t="str">
        <f t="shared" si="23"/>
        <v>juin</v>
      </c>
      <c r="Q128" s="113">
        <f t="shared" si="24"/>
        <v>0</v>
      </c>
      <c r="R128" s="113">
        <f t="shared" si="25"/>
        <v>1</v>
      </c>
      <c r="S128" s="113">
        <f t="shared" si="26"/>
        <v>0</v>
      </c>
      <c r="T128" s="113">
        <f t="shared" si="27"/>
        <v>1</v>
      </c>
      <c r="U128" s="113">
        <f t="shared" si="28"/>
        <v>0</v>
      </c>
      <c r="V128" s="113">
        <f t="shared" si="29"/>
        <v>0</v>
      </c>
      <c r="W128" s="113">
        <f t="shared" si="30"/>
        <v>1</v>
      </c>
      <c r="X128" s="113">
        <f t="shared" si="31"/>
        <v>0</v>
      </c>
      <c r="Y128" s="113">
        <f t="shared" si="32"/>
        <v>1</v>
      </c>
      <c r="Z128" s="184" t="str">
        <f>ANATOMIE3!N128</f>
        <v>Juin</v>
      </c>
      <c r="AA128" s="184" t="str">
        <f>'PHYSIO-REP 3'!N128</f>
        <v>Juin</v>
      </c>
      <c r="AB128" s="184" t="str">
        <f>'ZOOTECHINE 3'!N128</f>
        <v>Juin</v>
      </c>
      <c r="AC128" s="184" t="str">
        <f>'PHARMACOLOGIE 3'!N128</f>
        <v>Juin</v>
      </c>
      <c r="AD128" s="184" t="str">
        <f>'MICROBIOLOGIE 3'!N128</f>
        <v>Juin</v>
      </c>
      <c r="AE128" s="184" t="str">
        <f>'PARASITOLOGIE 2'!N128</f>
        <v>Juin</v>
      </c>
      <c r="AF128" s="184" t="str">
        <f>'PHYSIO-PATH 3'!N128</f>
        <v>Juin</v>
      </c>
      <c r="AG128" s="184" t="str">
        <f>SEMIOLOGIE!N128</f>
        <v>Juin</v>
      </c>
      <c r="AH128" s="184" t="str">
        <f>'ANA-PATH 2'!N128</f>
        <v>Juin</v>
      </c>
    </row>
    <row r="129" spans="1:34">
      <c r="A129" s="113">
        <v>122</v>
      </c>
      <c r="B129" s="417" t="s">
        <v>187</v>
      </c>
      <c r="C129" s="417" t="s">
        <v>870</v>
      </c>
      <c r="D129" s="117">
        <f>ANATOMIE3!J129</f>
        <v>1</v>
      </c>
      <c r="E129" s="117">
        <f>'PHYSIO-REP 3'!J129</f>
        <v>5.25</v>
      </c>
      <c r="F129" s="117">
        <f>'ZOOTECHINE 3'!J129</f>
        <v>39</v>
      </c>
      <c r="G129" s="117">
        <f>'PHARMACOLOGIE 3'!J129</f>
        <v>0.5</v>
      </c>
      <c r="H129" s="117">
        <f>'MICROBIOLOGIE 3'!J129</f>
        <v>30.75</v>
      </c>
      <c r="I129" s="117">
        <f>'PARASITOLOGIE 2'!J129</f>
        <v>20</v>
      </c>
      <c r="J129" s="117">
        <f>'PHYSIO-PATH 3'!J129</f>
        <v>10</v>
      </c>
      <c r="K129" s="117">
        <f>SEMIOLOGIE!J129</f>
        <v>31.75</v>
      </c>
      <c r="L129" s="117">
        <f>'ANA-PATH 2'!J129</f>
        <v>1.3333333333333333</v>
      </c>
      <c r="M129" s="117">
        <f t="shared" si="20"/>
        <v>139.58333333333334</v>
      </c>
      <c r="N129" s="117">
        <f t="shared" si="21"/>
        <v>5.5833333333333339</v>
      </c>
      <c r="O129" s="316" t="str">
        <f t="shared" si="22"/>
        <v>Ajournee</v>
      </c>
      <c r="P129" s="184" t="str">
        <f t="shared" si="23"/>
        <v>juin</v>
      </c>
      <c r="Q129" s="113">
        <f t="shared" si="24"/>
        <v>1</v>
      </c>
      <c r="R129" s="113">
        <f t="shared" si="25"/>
        <v>1</v>
      </c>
      <c r="S129" s="113">
        <f t="shared" si="26"/>
        <v>0</v>
      </c>
      <c r="T129" s="113">
        <f t="shared" si="27"/>
        <v>1</v>
      </c>
      <c r="U129" s="113">
        <f t="shared" si="28"/>
        <v>0</v>
      </c>
      <c r="V129" s="113">
        <f t="shared" si="29"/>
        <v>0</v>
      </c>
      <c r="W129" s="113">
        <f t="shared" si="30"/>
        <v>1</v>
      </c>
      <c r="X129" s="113">
        <f t="shared" si="31"/>
        <v>0</v>
      </c>
      <c r="Y129" s="113">
        <f t="shared" si="32"/>
        <v>1</v>
      </c>
      <c r="Z129" s="184" t="str">
        <f>ANATOMIE3!N129</f>
        <v>Juin</v>
      </c>
      <c r="AA129" s="184" t="str">
        <f>'PHYSIO-REP 3'!N129</f>
        <v>Juin</v>
      </c>
      <c r="AB129" s="184" t="str">
        <f>'ZOOTECHINE 3'!N129</f>
        <v>Juin</v>
      </c>
      <c r="AC129" s="184" t="str">
        <f>'PHARMACOLOGIE 3'!N129</f>
        <v>Juin</v>
      </c>
      <c r="AD129" s="184" t="str">
        <f>'MICROBIOLOGIE 3'!N129</f>
        <v>Juin</v>
      </c>
      <c r="AE129" s="184" t="str">
        <f>'PARASITOLOGIE 2'!N129</f>
        <v>Juin</v>
      </c>
      <c r="AF129" s="184" t="str">
        <f>'PHYSIO-PATH 3'!N129</f>
        <v>Juin</v>
      </c>
      <c r="AG129" s="184" t="str">
        <f>SEMIOLOGIE!N129</f>
        <v>Juin</v>
      </c>
      <c r="AH129" s="184" t="str">
        <f>'ANA-PATH 2'!N129</f>
        <v>Juin</v>
      </c>
    </row>
    <row r="130" spans="1:34" ht="15.75">
      <c r="A130" s="113">
        <v>123</v>
      </c>
      <c r="B130" s="424" t="s">
        <v>871</v>
      </c>
      <c r="C130" s="424" t="s">
        <v>188</v>
      </c>
      <c r="D130" s="117">
        <f>ANATOMIE3!J130</f>
        <v>19</v>
      </c>
      <c r="E130" s="117">
        <f>'PHYSIO-REP 3'!J130</f>
        <v>11.75</v>
      </c>
      <c r="F130" s="117">
        <f>'ZOOTECHINE 3'!J130</f>
        <v>12</v>
      </c>
      <c r="G130" s="117">
        <f>'PHARMACOLOGIE 3'!J130</f>
        <v>14.5</v>
      </c>
      <c r="H130" s="117">
        <f>'MICROBIOLOGIE 3'!J130</f>
        <v>13.5</v>
      </c>
      <c r="I130" s="117">
        <f>'PARASITOLOGIE 2'!J130</f>
        <v>11.333333333333334</v>
      </c>
      <c r="J130" s="117">
        <f>'PHYSIO-PATH 3'!J130</f>
        <v>13.5</v>
      </c>
      <c r="K130" s="117">
        <f>SEMIOLOGIE!J130</f>
        <v>17.25</v>
      </c>
      <c r="L130" s="117">
        <f>'ANA-PATH 2'!J130</f>
        <v>11.333333333333334</v>
      </c>
      <c r="M130" s="117">
        <f t="shared" si="20"/>
        <v>124.16666666666666</v>
      </c>
      <c r="N130" s="117">
        <f t="shared" si="21"/>
        <v>4.9666666666666659</v>
      </c>
      <c r="O130" s="316" t="str">
        <f t="shared" si="22"/>
        <v>Ajournee</v>
      </c>
      <c r="P130" s="184" t="str">
        <f t="shared" si="23"/>
        <v>juin</v>
      </c>
      <c r="Q130" s="113">
        <f t="shared" si="24"/>
        <v>0</v>
      </c>
      <c r="R130" s="113">
        <f t="shared" si="25"/>
        <v>1</v>
      </c>
      <c r="S130" s="113">
        <f t="shared" si="26"/>
        <v>1</v>
      </c>
      <c r="T130" s="113">
        <f t="shared" si="27"/>
        <v>1</v>
      </c>
      <c r="U130" s="113">
        <f t="shared" si="28"/>
        <v>1</v>
      </c>
      <c r="V130" s="113">
        <f t="shared" si="29"/>
        <v>0</v>
      </c>
      <c r="W130" s="113">
        <f t="shared" si="30"/>
        <v>1</v>
      </c>
      <c r="X130" s="113">
        <f t="shared" si="31"/>
        <v>0</v>
      </c>
      <c r="Y130" s="113">
        <f t="shared" si="32"/>
        <v>0</v>
      </c>
      <c r="Z130" s="184" t="str">
        <f>ANATOMIE3!N130</f>
        <v>Juin</v>
      </c>
      <c r="AA130" s="184" t="str">
        <f>'PHYSIO-REP 3'!N130</f>
        <v>Juin</v>
      </c>
      <c r="AB130" s="184" t="str">
        <f>'ZOOTECHINE 3'!N130</f>
        <v>Juin</v>
      </c>
      <c r="AC130" s="184" t="str">
        <f>'PHARMACOLOGIE 3'!N130</f>
        <v>Juin</v>
      </c>
      <c r="AD130" s="184" t="str">
        <f>'MICROBIOLOGIE 3'!N130</f>
        <v>Juin</v>
      </c>
      <c r="AE130" s="184" t="str">
        <f>'PARASITOLOGIE 2'!N130</f>
        <v>Juin</v>
      </c>
      <c r="AF130" s="184" t="str">
        <f>'PHYSIO-PATH 3'!N130</f>
        <v>Juin</v>
      </c>
      <c r="AG130" s="184" t="str">
        <f>SEMIOLOGIE!N130</f>
        <v>Juin</v>
      </c>
      <c r="AH130" s="184" t="str">
        <f>'ANA-PATH 2'!N130</f>
        <v>Juin</v>
      </c>
    </row>
    <row r="131" spans="1:34" ht="15.75">
      <c r="A131" s="113">
        <v>124</v>
      </c>
      <c r="B131" s="424" t="s">
        <v>189</v>
      </c>
      <c r="C131" s="424" t="s">
        <v>31</v>
      </c>
      <c r="D131" s="117">
        <f>ANATOMIE3!J131</f>
        <v>9.5</v>
      </c>
      <c r="E131" s="117">
        <f>'PHYSIO-REP 3'!J131</f>
        <v>9.5</v>
      </c>
      <c r="F131" s="117">
        <f>'ZOOTECHINE 3'!J131</f>
        <v>8</v>
      </c>
      <c r="G131" s="117">
        <f>'PHARMACOLOGIE 3'!J131</f>
        <v>11</v>
      </c>
      <c r="H131" s="117">
        <f>'MICROBIOLOGIE 3'!J131</f>
        <v>8</v>
      </c>
      <c r="I131" s="117">
        <f>'PARASITOLOGIE 2'!J131</f>
        <v>4.666666666666667</v>
      </c>
      <c r="J131" s="117">
        <f>'PHYSIO-PATH 3'!J131</f>
        <v>4</v>
      </c>
      <c r="K131" s="117">
        <f>SEMIOLOGIE!J131</f>
        <v>8.75</v>
      </c>
      <c r="L131" s="117">
        <f>'ANA-PATH 2'!J131</f>
        <v>6.333333333333333</v>
      </c>
      <c r="M131" s="117">
        <f t="shared" si="20"/>
        <v>69.75</v>
      </c>
      <c r="N131" s="117">
        <f t="shared" si="21"/>
        <v>2.79</v>
      </c>
      <c r="O131" s="316" t="str">
        <f t="shared" si="22"/>
        <v>Ajournee</v>
      </c>
      <c r="P131" s="184" t="str">
        <f t="shared" si="23"/>
        <v>juin</v>
      </c>
      <c r="Q131" s="113">
        <f t="shared" si="24"/>
        <v>1</v>
      </c>
      <c r="R131" s="113">
        <f t="shared" si="25"/>
        <v>1</v>
      </c>
      <c r="S131" s="113">
        <f t="shared" si="26"/>
        <v>1</v>
      </c>
      <c r="T131" s="113">
        <f t="shared" si="27"/>
        <v>1</v>
      </c>
      <c r="U131" s="113">
        <f t="shared" si="28"/>
        <v>1</v>
      </c>
      <c r="V131" s="113">
        <f t="shared" si="29"/>
        <v>1</v>
      </c>
      <c r="W131" s="113">
        <f t="shared" si="30"/>
        <v>1</v>
      </c>
      <c r="X131" s="113">
        <f t="shared" si="31"/>
        <v>1</v>
      </c>
      <c r="Y131" s="113">
        <f t="shared" si="32"/>
        <v>1</v>
      </c>
      <c r="Z131" s="184" t="str">
        <f>ANATOMIE3!N131</f>
        <v>Juin</v>
      </c>
      <c r="AA131" s="184" t="str">
        <f>'PHYSIO-REP 3'!N131</f>
        <v>Juin</v>
      </c>
      <c r="AB131" s="184" t="str">
        <f>'ZOOTECHINE 3'!N131</f>
        <v>Juin</v>
      </c>
      <c r="AC131" s="184" t="str">
        <f>'PHARMACOLOGIE 3'!N131</f>
        <v>Juin</v>
      </c>
      <c r="AD131" s="184" t="str">
        <f>'MICROBIOLOGIE 3'!N131</f>
        <v>Juin</v>
      </c>
      <c r="AE131" s="184" t="str">
        <f>'PARASITOLOGIE 2'!N131</f>
        <v>Juin</v>
      </c>
      <c r="AF131" s="184" t="str">
        <f>'PHYSIO-PATH 3'!N131</f>
        <v>Juin</v>
      </c>
      <c r="AG131" s="184" t="str">
        <f>SEMIOLOGIE!N131</f>
        <v>Juin</v>
      </c>
      <c r="AH131" s="184" t="str">
        <f>'ANA-PATH 2'!N131</f>
        <v>Juin</v>
      </c>
    </row>
    <row r="132" spans="1:34" ht="15.75">
      <c r="A132" s="113">
        <v>125</v>
      </c>
      <c r="B132" s="423" t="s">
        <v>190</v>
      </c>
      <c r="C132" s="423" t="s">
        <v>191</v>
      </c>
      <c r="D132" s="117">
        <f>ANATOMIE3!J132</f>
        <v>9.5</v>
      </c>
      <c r="E132" s="117">
        <f>'PHYSIO-REP 3'!J132</f>
        <v>9</v>
      </c>
      <c r="F132" s="117">
        <f>'ZOOTECHINE 3'!J132</f>
        <v>6</v>
      </c>
      <c r="G132" s="117">
        <f>'PHARMACOLOGIE 3'!J132</f>
        <v>2</v>
      </c>
      <c r="H132" s="117">
        <f>'MICROBIOLOGIE 3'!J132</f>
        <v>10.25</v>
      </c>
      <c r="I132" s="117">
        <f>'PARASITOLOGIE 2'!J132</f>
        <v>3.3333333333333335</v>
      </c>
      <c r="J132" s="117">
        <f>'PHYSIO-PATH 3'!J132</f>
        <v>2.5</v>
      </c>
      <c r="K132" s="117">
        <f>SEMIOLOGIE!J132</f>
        <v>10</v>
      </c>
      <c r="L132" s="117">
        <f>'ANA-PATH 2'!J132</f>
        <v>2</v>
      </c>
      <c r="M132" s="117">
        <f t="shared" si="20"/>
        <v>54.583333333333336</v>
      </c>
      <c r="N132" s="117">
        <f t="shared" si="21"/>
        <v>2.1833333333333336</v>
      </c>
      <c r="O132" s="316" t="str">
        <f t="shared" si="22"/>
        <v>Ajournee</v>
      </c>
      <c r="P132" s="184" t="str">
        <f t="shared" si="23"/>
        <v>juin</v>
      </c>
      <c r="Q132" s="113">
        <f t="shared" si="24"/>
        <v>1</v>
      </c>
      <c r="R132" s="113">
        <f t="shared" si="25"/>
        <v>1</v>
      </c>
      <c r="S132" s="113">
        <f t="shared" si="26"/>
        <v>1</v>
      </c>
      <c r="T132" s="113">
        <f t="shared" si="27"/>
        <v>1</v>
      </c>
      <c r="U132" s="113">
        <f t="shared" si="28"/>
        <v>1</v>
      </c>
      <c r="V132" s="113">
        <f t="shared" si="29"/>
        <v>1</v>
      </c>
      <c r="W132" s="113">
        <f t="shared" si="30"/>
        <v>1</v>
      </c>
      <c r="X132" s="113">
        <f t="shared" si="31"/>
        <v>1</v>
      </c>
      <c r="Y132" s="113">
        <f t="shared" si="32"/>
        <v>1</v>
      </c>
      <c r="Z132" s="184" t="str">
        <f>ANATOMIE3!N132</f>
        <v>Juin</v>
      </c>
      <c r="AA132" s="184" t="str">
        <f>'PHYSIO-REP 3'!N132</f>
        <v>Juin</v>
      </c>
      <c r="AB132" s="184" t="str">
        <f>'ZOOTECHINE 3'!N132</f>
        <v>Juin</v>
      </c>
      <c r="AC132" s="184" t="str">
        <f>'PHARMACOLOGIE 3'!N132</f>
        <v>Juin</v>
      </c>
      <c r="AD132" s="184" t="str">
        <f>'MICROBIOLOGIE 3'!N132</f>
        <v>Juin</v>
      </c>
      <c r="AE132" s="184" t="str">
        <f>'PARASITOLOGIE 2'!N132</f>
        <v>Juin</v>
      </c>
      <c r="AF132" s="184" t="str">
        <f>'PHYSIO-PATH 3'!N132</f>
        <v>Juin</v>
      </c>
      <c r="AG132" s="184" t="str">
        <f>SEMIOLOGIE!N132</f>
        <v>Juin</v>
      </c>
      <c r="AH132" s="184" t="str">
        <f>'ANA-PATH 2'!N132</f>
        <v>Juin</v>
      </c>
    </row>
    <row r="133" spans="1:34">
      <c r="A133" s="113">
        <v>126</v>
      </c>
      <c r="B133" s="425" t="s">
        <v>192</v>
      </c>
      <c r="C133" s="425" t="s">
        <v>193</v>
      </c>
      <c r="D133" s="117">
        <f>ANATOMIE3!J133</f>
        <v>6.75</v>
      </c>
      <c r="E133" s="117">
        <f>'PHYSIO-REP 3'!J133</f>
        <v>9</v>
      </c>
      <c r="F133" s="117">
        <f>'ZOOTECHINE 3'!J133</f>
        <v>9</v>
      </c>
      <c r="G133" s="117">
        <f>'PHARMACOLOGIE 3'!J133</f>
        <v>11</v>
      </c>
      <c r="H133" s="117">
        <f>'MICROBIOLOGIE 3'!J133</f>
        <v>8.25</v>
      </c>
      <c r="I133" s="117">
        <f>'PARASITOLOGIE 2'!J133</f>
        <v>2</v>
      </c>
      <c r="J133" s="117">
        <f>'PHYSIO-PATH 3'!J133</f>
        <v>6</v>
      </c>
      <c r="K133" s="117">
        <f>SEMIOLOGIE!J133</f>
        <v>13</v>
      </c>
      <c r="L133" s="117">
        <f>'ANA-PATH 2'!J133</f>
        <v>7.333333333333333</v>
      </c>
      <c r="M133" s="117">
        <f t="shared" si="20"/>
        <v>72.333333333333329</v>
      </c>
      <c r="N133" s="117">
        <f t="shared" si="21"/>
        <v>2.8933333333333331</v>
      </c>
      <c r="O133" s="316" t="str">
        <f t="shared" si="22"/>
        <v>Ajournee</v>
      </c>
      <c r="P133" s="184" t="str">
        <f t="shared" si="23"/>
        <v>juin</v>
      </c>
      <c r="Q133" s="113">
        <f t="shared" si="24"/>
        <v>1</v>
      </c>
      <c r="R133" s="113">
        <f t="shared" si="25"/>
        <v>1</v>
      </c>
      <c r="S133" s="113">
        <f t="shared" si="26"/>
        <v>1</v>
      </c>
      <c r="T133" s="113">
        <f t="shared" si="27"/>
        <v>1</v>
      </c>
      <c r="U133" s="113">
        <f t="shared" si="28"/>
        <v>1</v>
      </c>
      <c r="V133" s="113">
        <f t="shared" si="29"/>
        <v>1</v>
      </c>
      <c r="W133" s="113">
        <f t="shared" si="30"/>
        <v>1</v>
      </c>
      <c r="X133" s="113">
        <f t="shared" si="31"/>
        <v>1</v>
      </c>
      <c r="Y133" s="113">
        <f t="shared" si="32"/>
        <v>1</v>
      </c>
      <c r="Z133" s="184" t="str">
        <f>ANATOMIE3!N133</f>
        <v>Juin</v>
      </c>
      <c r="AA133" s="184" t="str">
        <f>'PHYSIO-REP 3'!N133</f>
        <v>Juin</v>
      </c>
      <c r="AB133" s="184" t="str">
        <f>'ZOOTECHINE 3'!N133</f>
        <v>Juin</v>
      </c>
      <c r="AC133" s="184" t="str">
        <f>'PHARMACOLOGIE 3'!N133</f>
        <v>Juin</v>
      </c>
      <c r="AD133" s="184" t="str">
        <f>'MICROBIOLOGIE 3'!N133</f>
        <v>Juin</v>
      </c>
      <c r="AE133" s="184" t="str">
        <f>'PARASITOLOGIE 2'!N133</f>
        <v>Juin</v>
      </c>
      <c r="AF133" s="184" t="str">
        <f>'PHYSIO-PATH 3'!N133</f>
        <v>Juin</v>
      </c>
      <c r="AG133" s="184" t="str">
        <f>SEMIOLOGIE!N133</f>
        <v>Juin</v>
      </c>
      <c r="AH133" s="184" t="str">
        <f>'ANA-PATH 2'!N133</f>
        <v>Juin</v>
      </c>
    </row>
    <row r="134" spans="1:34" ht="15.75">
      <c r="A134" s="113">
        <v>127</v>
      </c>
      <c r="B134" s="426" t="s">
        <v>194</v>
      </c>
      <c r="C134" s="426" t="s">
        <v>195</v>
      </c>
      <c r="D134" s="117">
        <f>ANATOMIE3!J134</f>
        <v>7.25</v>
      </c>
      <c r="E134" s="117">
        <f>'PHYSIO-REP 3'!J134</f>
        <v>6</v>
      </c>
      <c r="F134" s="117">
        <f>'ZOOTECHINE 3'!J134</f>
        <v>6</v>
      </c>
      <c r="G134" s="117">
        <f>'PHARMACOLOGIE 3'!J134</f>
        <v>5.5</v>
      </c>
      <c r="H134" s="117">
        <f>'MICROBIOLOGIE 3'!J134</f>
        <v>7.5</v>
      </c>
      <c r="I134" s="117">
        <f>'PARASITOLOGIE 2'!J134</f>
        <v>0</v>
      </c>
      <c r="J134" s="117">
        <f>'PHYSIO-PATH 3'!J134</f>
        <v>1.5</v>
      </c>
      <c r="K134" s="117">
        <f>SEMIOLOGIE!J134</f>
        <v>4</v>
      </c>
      <c r="L134" s="117">
        <f>'ANA-PATH 2'!J134</f>
        <v>3</v>
      </c>
      <c r="M134" s="117">
        <f t="shared" si="20"/>
        <v>40.75</v>
      </c>
      <c r="N134" s="117">
        <f t="shared" si="21"/>
        <v>1.63</v>
      </c>
      <c r="O134" s="316" t="str">
        <f t="shared" si="22"/>
        <v>Ajournee</v>
      </c>
      <c r="P134" s="184" t="str">
        <f t="shared" si="23"/>
        <v>juin</v>
      </c>
      <c r="Q134" s="113">
        <f t="shared" si="24"/>
        <v>1</v>
      </c>
      <c r="R134" s="113">
        <f t="shared" si="25"/>
        <v>1</v>
      </c>
      <c r="S134" s="113">
        <f t="shared" si="26"/>
        <v>1</v>
      </c>
      <c r="T134" s="113">
        <f t="shared" si="27"/>
        <v>1</v>
      </c>
      <c r="U134" s="113">
        <f t="shared" si="28"/>
        <v>1</v>
      </c>
      <c r="V134" s="113">
        <f t="shared" si="29"/>
        <v>1</v>
      </c>
      <c r="W134" s="113">
        <f t="shared" si="30"/>
        <v>1</v>
      </c>
      <c r="X134" s="113">
        <f t="shared" si="31"/>
        <v>1</v>
      </c>
      <c r="Y134" s="113">
        <f t="shared" si="32"/>
        <v>1</v>
      </c>
      <c r="Z134" s="184" t="str">
        <f>ANATOMIE3!N134</f>
        <v>Juin</v>
      </c>
      <c r="AA134" s="184" t="str">
        <f>'PHYSIO-REP 3'!N134</f>
        <v>Juin</v>
      </c>
      <c r="AB134" s="184" t="str">
        <f>'ZOOTECHINE 3'!N134</f>
        <v>Juin</v>
      </c>
      <c r="AC134" s="184" t="str">
        <f>'PHARMACOLOGIE 3'!N134</f>
        <v>Juin</v>
      </c>
      <c r="AD134" s="184" t="str">
        <f>'MICROBIOLOGIE 3'!N134</f>
        <v>Juin</v>
      </c>
      <c r="AE134" s="184" t="str">
        <f>'PARASITOLOGIE 2'!N134</f>
        <v>Juin</v>
      </c>
      <c r="AF134" s="184" t="str">
        <f>'PHYSIO-PATH 3'!N134</f>
        <v>Juin</v>
      </c>
      <c r="AG134" s="184" t="str">
        <f>SEMIOLOGIE!N134</f>
        <v>Juin</v>
      </c>
      <c r="AH134" s="184" t="str">
        <f>'ANA-PATH 2'!N134</f>
        <v>Juin</v>
      </c>
    </row>
    <row r="135" spans="1:34" ht="15.75">
      <c r="A135" s="113">
        <v>128</v>
      </c>
      <c r="B135" s="424" t="s">
        <v>196</v>
      </c>
      <c r="C135" s="424" t="s">
        <v>197</v>
      </c>
      <c r="D135" s="117">
        <f>ANATOMIE3!J135</f>
        <v>16</v>
      </c>
      <c r="E135" s="117">
        <f>'PHYSIO-REP 3'!J135</f>
        <v>10.5</v>
      </c>
      <c r="F135" s="117">
        <f>'ZOOTECHINE 3'!J135</f>
        <v>10.75</v>
      </c>
      <c r="G135" s="117">
        <f>'PHARMACOLOGIE 3'!J135</f>
        <v>15.5</v>
      </c>
      <c r="H135" s="117">
        <f>'MICROBIOLOGIE 3'!J135</f>
        <v>12.75</v>
      </c>
      <c r="I135" s="117">
        <f>'PARASITOLOGIE 2'!J135</f>
        <v>8.6666666666666661</v>
      </c>
      <c r="J135" s="117">
        <f>'PHYSIO-PATH 3'!J135</f>
        <v>12</v>
      </c>
      <c r="K135" s="117">
        <f>SEMIOLOGIE!J135</f>
        <v>16.25</v>
      </c>
      <c r="L135" s="117">
        <f>'ANA-PATH 2'!J135</f>
        <v>10</v>
      </c>
      <c r="M135" s="117">
        <f t="shared" si="20"/>
        <v>112.41666666666667</v>
      </c>
      <c r="N135" s="117">
        <f t="shared" si="21"/>
        <v>4.496666666666667</v>
      </c>
      <c r="O135" s="316" t="str">
        <f t="shared" si="22"/>
        <v>Ajournee</v>
      </c>
      <c r="P135" s="184" t="str">
        <f t="shared" si="23"/>
        <v>juin</v>
      </c>
      <c r="Q135" s="113">
        <f t="shared" si="24"/>
        <v>0</v>
      </c>
      <c r="R135" s="113">
        <f t="shared" si="25"/>
        <v>1</v>
      </c>
      <c r="S135" s="113">
        <f t="shared" si="26"/>
        <v>1</v>
      </c>
      <c r="T135" s="113">
        <f t="shared" si="27"/>
        <v>0</v>
      </c>
      <c r="U135" s="113">
        <f t="shared" si="28"/>
        <v>1</v>
      </c>
      <c r="V135" s="113">
        <f t="shared" si="29"/>
        <v>1</v>
      </c>
      <c r="W135" s="113">
        <f t="shared" si="30"/>
        <v>1</v>
      </c>
      <c r="X135" s="113">
        <f t="shared" si="31"/>
        <v>0</v>
      </c>
      <c r="Y135" s="113">
        <f t="shared" si="32"/>
        <v>0</v>
      </c>
      <c r="Z135" s="184" t="str">
        <f>ANATOMIE3!N135</f>
        <v>Juin</v>
      </c>
      <c r="AA135" s="184" t="str">
        <f>'PHYSIO-REP 3'!N135</f>
        <v>Juin</v>
      </c>
      <c r="AB135" s="184" t="str">
        <f>'ZOOTECHINE 3'!N135</f>
        <v>Juin</v>
      </c>
      <c r="AC135" s="184" t="str">
        <f>'PHARMACOLOGIE 3'!N135</f>
        <v>Juin</v>
      </c>
      <c r="AD135" s="184" t="str">
        <f>'MICROBIOLOGIE 3'!N135</f>
        <v>Juin</v>
      </c>
      <c r="AE135" s="184" t="str">
        <f>'PARASITOLOGIE 2'!N135</f>
        <v>Juin</v>
      </c>
      <c r="AF135" s="184" t="str">
        <f>'PHYSIO-PATH 3'!N135</f>
        <v>Juin</v>
      </c>
      <c r="AG135" s="184" t="str">
        <f>SEMIOLOGIE!N135</f>
        <v>Juin</v>
      </c>
      <c r="AH135" s="184" t="str">
        <f>'ANA-PATH 2'!N135</f>
        <v>Juin</v>
      </c>
    </row>
    <row r="136" spans="1:34" ht="15.75">
      <c r="A136" s="113">
        <v>129</v>
      </c>
      <c r="B136" s="424" t="s">
        <v>198</v>
      </c>
      <c r="C136" s="424" t="s">
        <v>160</v>
      </c>
      <c r="D136" s="117">
        <f>ANATOMIE3!J136</f>
        <v>9.75</v>
      </c>
      <c r="E136" s="117">
        <f>'PHYSIO-REP 3'!J136</f>
        <v>5</v>
      </c>
      <c r="F136" s="117">
        <f>'ZOOTECHINE 3'!J136</f>
        <v>5.5</v>
      </c>
      <c r="G136" s="117">
        <f>'PHARMACOLOGIE 3'!J136</f>
        <v>6</v>
      </c>
      <c r="H136" s="117">
        <f>'MICROBIOLOGIE 3'!J136</f>
        <v>8</v>
      </c>
      <c r="I136" s="117">
        <f>'PARASITOLOGIE 2'!J136</f>
        <v>4</v>
      </c>
      <c r="J136" s="117">
        <f>'PHYSIO-PATH 3'!J136</f>
        <v>3.5</v>
      </c>
      <c r="K136" s="117">
        <f>SEMIOLOGIE!J136</f>
        <v>5.25</v>
      </c>
      <c r="L136" s="117">
        <f>'ANA-PATH 2'!J136</f>
        <v>5</v>
      </c>
      <c r="M136" s="117">
        <f t="shared" si="20"/>
        <v>52</v>
      </c>
      <c r="N136" s="117">
        <f t="shared" si="21"/>
        <v>2.08</v>
      </c>
      <c r="O136" s="316" t="str">
        <f t="shared" si="22"/>
        <v>Ajournee</v>
      </c>
      <c r="P136" s="184" t="str">
        <f t="shared" si="23"/>
        <v>juin</v>
      </c>
      <c r="Q136" s="113">
        <f t="shared" si="24"/>
        <v>1</v>
      </c>
      <c r="R136" s="113">
        <f t="shared" si="25"/>
        <v>1</v>
      </c>
      <c r="S136" s="113">
        <f t="shared" si="26"/>
        <v>1</v>
      </c>
      <c r="T136" s="113">
        <f t="shared" si="27"/>
        <v>1</v>
      </c>
      <c r="U136" s="113">
        <f t="shared" si="28"/>
        <v>1</v>
      </c>
      <c r="V136" s="113">
        <f t="shared" si="29"/>
        <v>1</v>
      </c>
      <c r="W136" s="113">
        <f t="shared" si="30"/>
        <v>1</v>
      </c>
      <c r="X136" s="113">
        <f t="shared" si="31"/>
        <v>1</v>
      </c>
      <c r="Y136" s="113">
        <f t="shared" si="32"/>
        <v>1</v>
      </c>
      <c r="Z136" s="184" t="str">
        <f>ANATOMIE3!N136</f>
        <v>Juin</v>
      </c>
      <c r="AA136" s="184" t="str">
        <f>'PHYSIO-REP 3'!N136</f>
        <v>Juin</v>
      </c>
      <c r="AB136" s="184" t="str">
        <f>'ZOOTECHINE 3'!N136</f>
        <v>Juin</v>
      </c>
      <c r="AC136" s="184" t="str">
        <f>'PHARMACOLOGIE 3'!N136</f>
        <v>Juin</v>
      </c>
      <c r="AD136" s="184" t="str">
        <f>'MICROBIOLOGIE 3'!N136</f>
        <v>Juin</v>
      </c>
      <c r="AE136" s="184" t="str">
        <f>'PARASITOLOGIE 2'!N136</f>
        <v>Juin</v>
      </c>
      <c r="AF136" s="184" t="str">
        <f>'PHYSIO-PATH 3'!N136</f>
        <v>Juin</v>
      </c>
      <c r="AG136" s="184" t="str">
        <f>SEMIOLOGIE!N136</f>
        <v>Juin</v>
      </c>
      <c r="AH136" s="184" t="str">
        <f>'ANA-PATH 2'!N136</f>
        <v>Juin</v>
      </c>
    </row>
    <row r="137" spans="1:34">
      <c r="A137" s="113">
        <v>130</v>
      </c>
      <c r="B137" s="417" t="s">
        <v>199</v>
      </c>
      <c r="C137" s="417" t="s">
        <v>872</v>
      </c>
      <c r="D137" s="117">
        <f>ANATOMIE3!J137</f>
        <v>6.5</v>
      </c>
      <c r="E137" s="117">
        <f>'PHYSIO-REP 3'!J137</f>
        <v>7.5</v>
      </c>
      <c r="F137" s="117">
        <f>'ZOOTECHINE 3'!J137</f>
        <v>32.5</v>
      </c>
      <c r="G137" s="117">
        <f>'PHARMACOLOGIE 3'!J137</f>
        <v>36</v>
      </c>
      <c r="H137" s="117">
        <f>'MICROBIOLOGIE 3'!J137</f>
        <v>6.25</v>
      </c>
      <c r="I137" s="117">
        <f>'PARASITOLOGIE 2'!J137</f>
        <v>8</v>
      </c>
      <c r="J137" s="117">
        <f>'PHYSIO-PATH 3'!J137</f>
        <v>9</v>
      </c>
      <c r="K137" s="117">
        <f>SEMIOLOGIE!J137</f>
        <v>36</v>
      </c>
      <c r="L137" s="117">
        <f>'ANA-PATH 2'!J137</f>
        <v>2.3333333333333335</v>
      </c>
      <c r="M137" s="117">
        <f t="shared" ref="M137:M200" si="33">SUM(D137:L137)</f>
        <v>144.08333333333334</v>
      </c>
      <c r="N137" s="117">
        <f t="shared" ref="N137:N200" si="34">M137/25</f>
        <v>5.7633333333333336</v>
      </c>
      <c r="O137" s="316" t="str">
        <f t="shared" ref="O137:O200" si="35">IF(OR(D137="exclus",E137="exclus",F137="exclus",G137="exclus",H137="exclus",I137="exclus",J137="exclus",K137="exclus",L137="exclus"),"exclus",IF(AND(SUM(Q137:Y137)=0,ROUND(N137,3)&gt;=10),"Admis","Ajournee"))</f>
        <v>Ajournee</v>
      </c>
      <c r="P137" s="184" t="str">
        <f t="shared" ref="P137:P200" si="36">IF(COUNTIF(Z137:AH137,"=Rattrapage")&gt;0,"Rattrapage",IF(COUNTIF(Z137:AH137,"=Synthèse")&gt;0,"Synthèse","juin"))</f>
        <v>juin</v>
      </c>
      <c r="Q137" s="113">
        <f t="shared" ref="Q137:Q200" si="37">IF(D137&lt;15,1,0)</f>
        <v>1</v>
      </c>
      <c r="R137" s="113">
        <f t="shared" ref="R137:R200" si="38">IF(E137&lt;15,1,0)</f>
        <v>1</v>
      </c>
      <c r="S137" s="113">
        <f t="shared" ref="S137:S200" si="39">IF(F137&lt;15,1,0)</f>
        <v>0</v>
      </c>
      <c r="T137" s="113">
        <f t="shared" ref="T137:T200" si="40">IF(G137&lt;15,1,0)</f>
        <v>0</v>
      </c>
      <c r="U137" s="113">
        <f t="shared" ref="U137:U200" si="41">IF(H137&lt;15,1,0)</f>
        <v>1</v>
      </c>
      <c r="V137" s="113">
        <f t="shared" ref="V137:V200" si="42">IF(I137&lt;10,1,0)</f>
        <v>1</v>
      </c>
      <c r="W137" s="113">
        <f t="shared" ref="W137:W200" si="43">IF(J137&lt;15,1,0)</f>
        <v>1</v>
      </c>
      <c r="X137" s="113">
        <f t="shared" ref="X137:X200" si="44">IF(K137&lt;15,1,0)</f>
        <v>0</v>
      </c>
      <c r="Y137" s="113">
        <f t="shared" ref="Y137:Y200" si="45">IF(L137&lt;10,1,0)</f>
        <v>1</v>
      </c>
      <c r="Z137" s="184" t="str">
        <f>ANATOMIE3!N137</f>
        <v>Juin</v>
      </c>
      <c r="AA137" s="184" t="str">
        <f>'PHYSIO-REP 3'!N137</f>
        <v>Juin</v>
      </c>
      <c r="AB137" s="184" t="str">
        <f>'ZOOTECHINE 3'!N137</f>
        <v>Juin</v>
      </c>
      <c r="AC137" s="184" t="str">
        <f>'PHARMACOLOGIE 3'!N137</f>
        <v>Juin</v>
      </c>
      <c r="AD137" s="184" t="str">
        <f>'MICROBIOLOGIE 3'!N137</f>
        <v>Juin</v>
      </c>
      <c r="AE137" s="184" t="str">
        <f>'PARASITOLOGIE 2'!N137</f>
        <v>Juin</v>
      </c>
      <c r="AF137" s="184" t="str">
        <f>'PHYSIO-PATH 3'!N137</f>
        <v>Juin</v>
      </c>
      <c r="AG137" s="184" t="str">
        <f>SEMIOLOGIE!N137</f>
        <v>Juin</v>
      </c>
      <c r="AH137" s="184" t="str">
        <f>'ANA-PATH 2'!N137</f>
        <v>Juin</v>
      </c>
    </row>
    <row r="138" spans="1:34" ht="15.75">
      <c r="A138" s="113">
        <v>131</v>
      </c>
      <c r="B138" s="424" t="s">
        <v>200</v>
      </c>
      <c r="C138" s="424" t="s">
        <v>201</v>
      </c>
      <c r="D138" s="117">
        <f>ANATOMIE3!J138</f>
        <v>17.25</v>
      </c>
      <c r="E138" s="117">
        <f>'PHYSIO-REP 3'!J138</f>
        <v>20</v>
      </c>
      <c r="F138" s="117">
        <f>'ZOOTECHINE 3'!J138</f>
        <v>14</v>
      </c>
      <c r="G138" s="117">
        <f>'PHARMACOLOGIE 3'!J138</f>
        <v>12.5</v>
      </c>
      <c r="H138" s="117">
        <f>'MICROBIOLOGIE 3'!J138</f>
        <v>16.75</v>
      </c>
      <c r="I138" s="117">
        <f>'PARASITOLOGIE 2'!J138</f>
        <v>10</v>
      </c>
      <c r="J138" s="117">
        <f>'PHYSIO-PATH 3'!J138</f>
        <v>10.5</v>
      </c>
      <c r="K138" s="117">
        <f>SEMIOLOGIE!J138</f>
        <v>17.25</v>
      </c>
      <c r="L138" s="117">
        <f>'ANA-PATH 2'!J138</f>
        <v>12</v>
      </c>
      <c r="M138" s="117">
        <f t="shared" si="33"/>
        <v>130.25</v>
      </c>
      <c r="N138" s="117">
        <f t="shared" si="34"/>
        <v>5.21</v>
      </c>
      <c r="O138" s="316" t="str">
        <f t="shared" si="35"/>
        <v>Ajournee</v>
      </c>
      <c r="P138" s="184" t="str">
        <f t="shared" si="36"/>
        <v>juin</v>
      </c>
      <c r="Q138" s="113">
        <f t="shared" si="37"/>
        <v>0</v>
      </c>
      <c r="R138" s="113">
        <f t="shared" si="38"/>
        <v>0</v>
      </c>
      <c r="S138" s="113">
        <f t="shared" si="39"/>
        <v>1</v>
      </c>
      <c r="T138" s="113">
        <f t="shared" si="40"/>
        <v>1</v>
      </c>
      <c r="U138" s="113">
        <f t="shared" si="41"/>
        <v>0</v>
      </c>
      <c r="V138" s="113">
        <f t="shared" si="42"/>
        <v>0</v>
      </c>
      <c r="W138" s="113">
        <f t="shared" si="43"/>
        <v>1</v>
      </c>
      <c r="X138" s="113">
        <f t="shared" si="44"/>
        <v>0</v>
      </c>
      <c r="Y138" s="113">
        <f t="shared" si="45"/>
        <v>0</v>
      </c>
      <c r="Z138" s="184" t="str">
        <f>ANATOMIE3!N138</f>
        <v>Juin</v>
      </c>
      <c r="AA138" s="184" t="str">
        <f>'PHYSIO-REP 3'!N138</f>
        <v>Juin</v>
      </c>
      <c r="AB138" s="184" t="str">
        <f>'ZOOTECHINE 3'!N138</f>
        <v>Juin</v>
      </c>
      <c r="AC138" s="184" t="str">
        <f>'PHARMACOLOGIE 3'!N138</f>
        <v>Juin</v>
      </c>
      <c r="AD138" s="184" t="str">
        <f>'MICROBIOLOGIE 3'!N138</f>
        <v>Juin</v>
      </c>
      <c r="AE138" s="184" t="str">
        <f>'PARASITOLOGIE 2'!N138</f>
        <v>Juin</v>
      </c>
      <c r="AF138" s="184" t="str">
        <f>'PHYSIO-PATH 3'!N138</f>
        <v>Juin</v>
      </c>
      <c r="AG138" s="184" t="str">
        <f>SEMIOLOGIE!N138</f>
        <v>Juin</v>
      </c>
      <c r="AH138" s="184" t="str">
        <f>'ANA-PATH 2'!N138</f>
        <v>Juin</v>
      </c>
    </row>
    <row r="139" spans="1:34" ht="15.75">
      <c r="A139" s="113">
        <v>132</v>
      </c>
      <c r="B139" s="424" t="s">
        <v>202</v>
      </c>
      <c r="C139" s="424" t="s">
        <v>203</v>
      </c>
      <c r="D139" s="117">
        <f>ANATOMIE3!J139</f>
        <v>5.5</v>
      </c>
      <c r="E139" s="117">
        <f>'PHYSIO-REP 3'!J139</f>
        <v>5.25</v>
      </c>
      <c r="F139" s="117">
        <f>'ZOOTECHINE 3'!J139</f>
        <v>6</v>
      </c>
      <c r="G139" s="117">
        <f>'PHARMACOLOGIE 3'!J139</f>
        <v>8.5</v>
      </c>
      <c r="H139" s="117">
        <f>'MICROBIOLOGIE 3'!J139</f>
        <v>8</v>
      </c>
      <c r="I139" s="117">
        <f>'PARASITOLOGIE 2'!J139</f>
        <v>7.333333333333333</v>
      </c>
      <c r="J139" s="117">
        <f>'PHYSIO-PATH 3'!J139</f>
        <v>3</v>
      </c>
      <c r="K139" s="117">
        <f>SEMIOLOGIE!J139</f>
        <v>10.25</v>
      </c>
      <c r="L139" s="117">
        <f>'ANA-PATH 2'!J139</f>
        <v>3.3333333333333335</v>
      </c>
      <c r="M139" s="117">
        <f t="shared" si="33"/>
        <v>57.166666666666671</v>
      </c>
      <c r="N139" s="117">
        <f t="shared" si="34"/>
        <v>2.2866666666666671</v>
      </c>
      <c r="O139" s="316" t="str">
        <f t="shared" si="35"/>
        <v>Ajournee</v>
      </c>
      <c r="P139" s="184" t="str">
        <f t="shared" si="36"/>
        <v>juin</v>
      </c>
      <c r="Q139" s="113">
        <f t="shared" si="37"/>
        <v>1</v>
      </c>
      <c r="R139" s="113">
        <f t="shared" si="38"/>
        <v>1</v>
      </c>
      <c r="S139" s="113">
        <f t="shared" si="39"/>
        <v>1</v>
      </c>
      <c r="T139" s="113">
        <f t="shared" si="40"/>
        <v>1</v>
      </c>
      <c r="U139" s="113">
        <f t="shared" si="41"/>
        <v>1</v>
      </c>
      <c r="V139" s="113">
        <f t="shared" si="42"/>
        <v>1</v>
      </c>
      <c r="W139" s="113">
        <f t="shared" si="43"/>
        <v>1</v>
      </c>
      <c r="X139" s="113">
        <f t="shared" si="44"/>
        <v>1</v>
      </c>
      <c r="Y139" s="113">
        <f t="shared" si="45"/>
        <v>1</v>
      </c>
      <c r="Z139" s="184" t="str">
        <f>ANATOMIE3!N139</f>
        <v>Juin</v>
      </c>
      <c r="AA139" s="184" t="str">
        <f>'PHYSIO-REP 3'!N139</f>
        <v>Juin</v>
      </c>
      <c r="AB139" s="184" t="str">
        <f>'ZOOTECHINE 3'!N139</f>
        <v>Juin</v>
      </c>
      <c r="AC139" s="184" t="str">
        <f>'PHARMACOLOGIE 3'!N139</f>
        <v>Juin</v>
      </c>
      <c r="AD139" s="184" t="str">
        <f>'MICROBIOLOGIE 3'!N139</f>
        <v>Juin</v>
      </c>
      <c r="AE139" s="184" t="str">
        <f>'PARASITOLOGIE 2'!N139</f>
        <v>Juin</v>
      </c>
      <c r="AF139" s="184" t="str">
        <f>'PHYSIO-PATH 3'!N139</f>
        <v>Juin</v>
      </c>
      <c r="AG139" s="184" t="str">
        <f>SEMIOLOGIE!N139</f>
        <v>Juin</v>
      </c>
      <c r="AH139" s="184" t="str">
        <f>'ANA-PATH 2'!N139</f>
        <v>Juin</v>
      </c>
    </row>
    <row r="140" spans="1:34" ht="15.75">
      <c r="A140" s="113">
        <v>133</v>
      </c>
      <c r="B140" s="424" t="s">
        <v>873</v>
      </c>
      <c r="C140" s="424" t="s">
        <v>204</v>
      </c>
      <c r="D140" s="117">
        <f>ANATOMIE3!J140</f>
        <v>12.5</v>
      </c>
      <c r="E140" s="117">
        <f>'PHYSIO-REP 3'!J140</f>
        <v>10.5</v>
      </c>
      <c r="F140" s="117">
        <f>'ZOOTECHINE 3'!J140</f>
        <v>9</v>
      </c>
      <c r="G140" s="117">
        <f>'PHARMACOLOGIE 3'!J140</f>
        <v>5</v>
      </c>
      <c r="H140" s="117">
        <f>'MICROBIOLOGIE 3'!J140</f>
        <v>7.5</v>
      </c>
      <c r="I140" s="117">
        <f>'PARASITOLOGIE 2'!J140</f>
        <v>10.666666666666666</v>
      </c>
      <c r="J140" s="117">
        <f>'PHYSIO-PATH 3'!J140</f>
        <v>1.5</v>
      </c>
      <c r="K140" s="117">
        <f>SEMIOLOGIE!J140</f>
        <v>13.25</v>
      </c>
      <c r="L140" s="117">
        <f>'ANA-PATH 2'!J140</f>
        <v>5</v>
      </c>
      <c r="M140" s="117">
        <f t="shared" si="33"/>
        <v>74.916666666666657</v>
      </c>
      <c r="N140" s="117">
        <f t="shared" si="34"/>
        <v>2.9966666666666661</v>
      </c>
      <c r="O140" s="316" t="str">
        <f t="shared" si="35"/>
        <v>Ajournee</v>
      </c>
      <c r="P140" s="184" t="str">
        <f t="shared" si="36"/>
        <v>juin</v>
      </c>
      <c r="Q140" s="113">
        <f t="shared" si="37"/>
        <v>1</v>
      </c>
      <c r="R140" s="113">
        <f t="shared" si="38"/>
        <v>1</v>
      </c>
      <c r="S140" s="113">
        <f t="shared" si="39"/>
        <v>1</v>
      </c>
      <c r="T140" s="113">
        <f t="shared" si="40"/>
        <v>1</v>
      </c>
      <c r="U140" s="113">
        <f t="shared" si="41"/>
        <v>1</v>
      </c>
      <c r="V140" s="113">
        <f t="shared" si="42"/>
        <v>0</v>
      </c>
      <c r="W140" s="113">
        <f t="shared" si="43"/>
        <v>1</v>
      </c>
      <c r="X140" s="113">
        <f t="shared" si="44"/>
        <v>1</v>
      </c>
      <c r="Y140" s="113">
        <f t="shared" si="45"/>
        <v>1</v>
      </c>
      <c r="Z140" s="184" t="str">
        <f>ANATOMIE3!N140</f>
        <v>Juin</v>
      </c>
      <c r="AA140" s="184" t="str">
        <f>'PHYSIO-REP 3'!N140</f>
        <v>Juin</v>
      </c>
      <c r="AB140" s="184" t="str">
        <f>'ZOOTECHINE 3'!N140</f>
        <v>Juin</v>
      </c>
      <c r="AC140" s="184" t="str">
        <f>'PHARMACOLOGIE 3'!N140</f>
        <v>Juin</v>
      </c>
      <c r="AD140" s="184" t="str">
        <f>'MICROBIOLOGIE 3'!N140</f>
        <v>Juin</v>
      </c>
      <c r="AE140" s="184" t="str">
        <f>'PARASITOLOGIE 2'!N140</f>
        <v>Juin</v>
      </c>
      <c r="AF140" s="184" t="str">
        <f>'PHYSIO-PATH 3'!N140</f>
        <v>Juin</v>
      </c>
      <c r="AG140" s="184" t="str">
        <f>SEMIOLOGIE!N140</f>
        <v>Juin</v>
      </c>
      <c r="AH140" s="184" t="str">
        <f>'ANA-PATH 2'!N140</f>
        <v>Juin</v>
      </c>
    </row>
    <row r="141" spans="1:34" ht="15.75">
      <c r="A141" s="113">
        <v>134</v>
      </c>
      <c r="B141" s="423" t="s">
        <v>205</v>
      </c>
      <c r="C141" s="423" t="s">
        <v>185</v>
      </c>
      <c r="D141" s="117">
        <f>ANATOMIE3!J141</f>
        <v>16.25</v>
      </c>
      <c r="E141" s="117">
        <f>'PHYSIO-REP 3'!J141</f>
        <v>8</v>
      </c>
      <c r="F141" s="117">
        <f>'ZOOTECHINE 3'!J141</f>
        <v>7</v>
      </c>
      <c r="G141" s="117">
        <f>'PHARMACOLOGIE 3'!J141</f>
        <v>8.5</v>
      </c>
      <c r="H141" s="117">
        <f>'MICROBIOLOGIE 3'!J141</f>
        <v>10.25</v>
      </c>
      <c r="I141" s="117">
        <f>'PARASITOLOGIE 2'!J141</f>
        <v>8</v>
      </c>
      <c r="J141" s="117">
        <f>'PHYSIO-PATH 3'!J141</f>
        <v>6</v>
      </c>
      <c r="K141" s="117">
        <f>SEMIOLOGIE!J141</f>
        <v>15.75</v>
      </c>
      <c r="L141" s="117">
        <f>'ANA-PATH 2'!J141</f>
        <v>6.333333333333333</v>
      </c>
      <c r="M141" s="117">
        <f t="shared" si="33"/>
        <v>86.083333333333329</v>
      </c>
      <c r="N141" s="117">
        <f t="shared" si="34"/>
        <v>3.4433333333333334</v>
      </c>
      <c r="O141" s="316" t="str">
        <f t="shared" si="35"/>
        <v>Ajournee</v>
      </c>
      <c r="P141" s="184" t="str">
        <f t="shared" si="36"/>
        <v>juin</v>
      </c>
      <c r="Q141" s="113">
        <f t="shared" si="37"/>
        <v>0</v>
      </c>
      <c r="R141" s="113">
        <f t="shared" si="38"/>
        <v>1</v>
      </c>
      <c r="S141" s="113">
        <f t="shared" si="39"/>
        <v>1</v>
      </c>
      <c r="T141" s="113">
        <f t="shared" si="40"/>
        <v>1</v>
      </c>
      <c r="U141" s="113">
        <f t="shared" si="41"/>
        <v>1</v>
      </c>
      <c r="V141" s="113">
        <f t="shared" si="42"/>
        <v>1</v>
      </c>
      <c r="W141" s="113">
        <f t="shared" si="43"/>
        <v>1</v>
      </c>
      <c r="X141" s="113">
        <f t="shared" si="44"/>
        <v>0</v>
      </c>
      <c r="Y141" s="113">
        <f t="shared" si="45"/>
        <v>1</v>
      </c>
      <c r="Z141" s="184" t="str">
        <f>ANATOMIE3!N141</f>
        <v>Juin</v>
      </c>
      <c r="AA141" s="184" t="str">
        <f>'PHYSIO-REP 3'!N141</f>
        <v>Juin</v>
      </c>
      <c r="AB141" s="184" t="str">
        <f>'ZOOTECHINE 3'!N141</f>
        <v>Juin</v>
      </c>
      <c r="AC141" s="184" t="str">
        <f>'PHARMACOLOGIE 3'!N141</f>
        <v>Juin</v>
      </c>
      <c r="AD141" s="184" t="str">
        <f>'MICROBIOLOGIE 3'!N141</f>
        <v>Juin</v>
      </c>
      <c r="AE141" s="184" t="str">
        <f>'PARASITOLOGIE 2'!N141</f>
        <v>Juin</v>
      </c>
      <c r="AF141" s="184" t="str">
        <f>'PHYSIO-PATH 3'!N141</f>
        <v>Juin</v>
      </c>
      <c r="AG141" s="184" t="str">
        <f>SEMIOLOGIE!N141</f>
        <v>Juin</v>
      </c>
      <c r="AH141" s="184" t="str">
        <f>'ANA-PATH 2'!N141</f>
        <v>Juin</v>
      </c>
    </row>
    <row r="142" spans="1:34" ht="15.75">
      <c r="A142" s="113">
        <v>135</v>
      </c>
      <c r="B142" s="424" t="s">
        <v>206</v>
      </c>
      <c r="C142" s="424" t="s">
        <v>207</v>
      </c>
      <c r="D142" s="117">
        <f>ANATOMIE3!J142</f>
        <v>2</v>
      </c>
      <c r="E142" s="117">
        <f>'PHYSIO-REP 3'!J142</f>
        <v>6.75</v>
      </c>
      <c r="F142" s="117">
        <f>'ZOOTECHINE 3'!J142</f>
        <v>6</v>
      </c>
      <c r="G142" s="117">
        <f>'PHARMACOLOGIE 3'!J142</f>
        <v>8.5</v>
      </c>
      <c r="H142" s="117">
        <f>'MICROBIOLOGIE 3'!J142</f>
        <v>8.25</v>
      </c>
      <c r="I142" s="117">
        <f>'PARASITOLOGIE 2'!J142</f>
        <v>4</v>
      </c>
      <c r="J142" s="117">
        <f>'PHYSIO-PATH 3'!J142</f>
        <v>2.5</v>
      </c>
      <c r="K142" s="117">
        <f>SEMIOLOGIE!J142</f>
        <v>5.75</v>
      </c>
      <c r="L142" s="117">
        <f>'ANA-PATH 2'!J142</f>
        <v>5.333333333333333</v>
      </c>
      <c r="M142" s="117">
        <f t="shared" si="33"/>
        <v>49.083333333333336</v>
      </c>
      <c r="N142" s="117">
        <f t="shared" si="34"/>
        <v>1.9633333333333334</v>
      </c>
      <c r="O142" s="316" t="str">
        <f t="shared" si="35"/>
        <v>Ajournee</v>
      </c>
      <c r="P142" s="184" t="str">
        <f t="shared" si="36"/>
        <v>juin</v>
      </c>
      <c r="Q142" s="113">
        <f t="shared" si="37"/>
        <v>1</v>
      </c>
      <c r="R142" s="113">
        <f t="shared" si="38"/>
        <v>1</v>
      </c>
      <c r="S142" s="113">
        <f t="shared" si="39"/>
        <v>1</v>
      </c>
      <c r="T142" s="113">
        <f t="shared" si="40"/>
        <v>1</v>
      </c>
      <c r="U142" s="113">
        <f t="shared" si="41"/>
        <v>1</v>
      </c>
      <c r="V142" s="113">
        <f t="shared" si="42"/>
        <v>1</v>
      </c>
      <c r="W142" s="113">
        <f t="shared" si="43"/>
        <v>1</v>
      </c>
      <c r="X142" s="113">
        <f t="shared" si="44"/>
        <v>1</v>
      </c>
      <c r="Y142" s="113">
        <f t="shared" si="45"/>
        <v>1</v>
      </c>
      <c r="Z142" s="184" t="str">
        <f>ANATOMIE3!N142</f>
        <v>Juin</v>
      </c>
      <c r="AA142" s="184" t="str">
        <f>'PHYSIO-REP 3'!N142</f>
        <v>Juin</v>
      </c>
      <c r="AB142" s="184" t="str">
        <f>'ZOOTECHINE 3'!N142</f>
        <v>Juin</v>
      </c>
      <c r="AC142" s="184" t="str">
        <f>'PHARMACOLOGIE 3'!N142</f>
        <v>Juin</v>
      </c>
      <c r="AD142" s="184" t="str">
        <f>'MICROBIOLOGIE 3'!N142</f>
        <v>Juin</v>
      </c>
      <c r="AE142" s="184" t="str">
        <f>'PARASITOLOGIE 2'!N142</f>
        <v>Juin</v>
      </c>
      <c r="AF142" s="184" t="str">
        <f>'PHYSIO-PATH 3'!N142</f>
        <v>Juin</v>
      </c>
      <c r="AG142" s="184" t="str">
        <f>SEMIOLOGIE!N142</f>
        <v>Juin</v>
      </c>
      <c r="AH142" s="184" t="str">
        <f>'ANA-PATH 2'!N142</f>
        <v>Juin</v>
      </c>
    </row>
    <row r="143" spans="1:34" ht="15.75">
      <c r="A143" s="113">
        <v>136</v>
      </c>
      <c r="B143" s="431" t="s">
        <v>874</v>
      </c>
      <c r="C143" s="426" t="s">
        <v>875</v>
      </c>
      <c r="D143" s="117">
        <f>ANATOMIE3!J143</f>
        <v>4.25</v>
      </c>
      <c r="E143" s="117">
        <f>'PHYSIO-REP 3'!J143</f>
        <v>9</v>
      </c>
      <c r="F143" s="117">
        <f>'ZOOTECHINE 3'!J143</f>
        <v>5.5</v>
      </c>
      <c r="G143" s="117">
        <f>'PHARMACOLOGIE 3'!J143</f>
        <v>3.75</v>
      </c>
      <c r="H143" s="117">
        <f>'MICROBIOLOGIE 3'!J143</f>
        <v>5.25</v>
      </c>
      <c r="I143" s="117">
        <f>'PARASITOLOGIE 2'!J143</f>
        <v>4.666666666666667</v>
      </c>
      <c r="J143" s="117">
        <f>'PHYSIO-PATH 3'!J143</f>
        <v>2.5</v>
      </c>
      <c r="K143" s="117">
        <f>SEMIOLOGIE!J143</f>
        <v>4</v>
      </c>
      <c r="L143" s="117">
        <f>'ANA-PATH 2'!J143</f>
        <v>2.3333333333333335</v>
      </c>
      <c r="M143" s="117">
        <f t="shared" si="33"/>
        <v>41.25</v>
      </c>
      <c r="N143" s="117">
        <f t="shared" si="34"/>
        <v>1.65</v>
      </c>
      <c r="O143" s="316" t="str">
        <f t="shared" si="35"/>
        <v>Ajournee</v>
      </c>
      <c r="P143" s="184" t="str">
        <f t="shared" si="36"/>
        <v>juin</v>
      </c>
      <c r="Q143" s="113">
        <f t="shared" si="37"/>
        <v>1</v>
      </c>
      <c r="R143" s="113">
        <f t="shared" si="38"/>
        <v>1</v>
      </c>
      <c r="S143" s="113">
        <f t="shared" si="39"/>
        <v>1</v>
      </c>
      <c r="T143" s="113">
        <f t="shared" si="40"/>
        <v>1</v>
      </c>
      <c r="U143" s="113">
        <f t="shared" si="41"/>
        <v>1</v>
      </c>
      <c r="V143" s="113">
        <f t="shared" si="42"/>
        <v>1</v>
      </c>
      <c r="W143" s="113">
        <f t="shared" si="43"/>
        <v>1</v>
      </c>
      <c r="X143" s="113">
        <f t="shared" si="44"/>
        <v>1</v>
      </c>
      <c r="Y143" s="113">
        <f t="shared" si="45"/>
        <v>1</v>
      </c>
      <c r="Z143" s="184" t="str">
        <f>ANATOMIE3!N143</f>
        <v>Juin</v>
      </c>
      <c r="AA143" s="184" t="str">
        <f>'PHYSIO-REP 3'!N143</f>
        <v>Juin</v>
      </c>
      <c r="AB143" s="184" t="str">
        <f>'ZOOTECHINE 3'!N143</f>
        <v>Juin</v>
      </c>
      <c r="AC143" s="184" t="str">
        <f>'PHARMACOLOGIE 3'!N143</f>
        <v>Juin</v>
      </c>
      <c r="AD143" s="184" t="str">
        <f>'MICROBIOLOGIE 3'!N143</f>
        <v>Juin</v>
      </c>
      <c r="AE143" s="184" t="str">
        <f>'PARASITOLOGIE 2'!N143</f>
        <v>Juin</v>
      </c>
      <c r="AF143" s="184" t="str">
        <f>'PHYSIO-PATH 3'!N143</f>
        <v>Juin</v>
      </c>
      <c r="AG143" s="184" t="str">
        <f>SEMIOLOGIE!N143</f>
        <v>Juin</v>
      </c>
      <c r="AH143" s="184" t="str">
        <f>'ANA-PATH 2'!N143</f>
        <v>Juin</v>
      </c>
    </row>
    <row r="144" spans="1:34" ht="15.75">
      <c r="A144" s="113">
        <v>137</v>
      </c>
      <c r="B144" s="426" t="s">
        <v>208</v>
      </c>
      <c r="C144" s="426" t="s">
        <v>876</v>
      </c>
      <c r="D144" s="117">
        <f>ANATOMIE3!J144</f>
        <v>16</v>
      </c>
      <c r="E144" s="117">
        <f>'PHYSIO-REP 3'!J144</f>
        <v>11.25</v>
      </c>
      <c r="F144" s="117">
        <f>'ZOOTECHINE 3'!J144</f>
        <v>11.25</v>
      </c>
      <c r="G144" s="117">
        <f>'PHARMACOLOGIE 3'!J144</f>
        <v>14</v>
      </c>
      <c r="H144" s="117">
        <f>'MICROBIOLOGIE 3'!J144</f>
        <v>9.25</v>
      </c>
      <c r="I144" s="117">
        <f>'PARASITOLOGIE 2'!J144</f>
        <v>7.333333333333333</v>
      </c>
      <c r="J144" s="117">
        <f>'PHYSIO-PATH 3'!J144</f>
        <v>7.5</v>
      </c>
      <c r="K144" s="117">
        <f>SEMIOLOGIE!J144</f>
        <v>11</v>
      </c>
      <c r="L144" s="117">
        <f>'ANA-PATH 2'!J144</f>
        <v>7.333333333333333</v>
      </c>
      <c r="M144" s="117">
        <f t="shared" si="33"/>
        <v>94.916666666666657</v>
      </c>
      <c r="N144" s="117">
        <f t="shared" si="34"/>
        <v>3.7966666666666664</v>
      </c>
      <c r="O144" s="316" t="str">
        <f t="shared" si="35"/>
        <v>Ajournee</v>
      </c>
      <c r="P144" s="184" t="str">
        <f t="shared" si="36"/>
        <v>juin</v>
      </c>
      <c r="Q144" s="113">
        <f t="shared" si="37"/>
        <v>0</v>
      </c>
      <c r="R144" s="113">
        <f t="shared" si="38"/>
        <v>1</v>
      </c>
      <c r="S144" s="113">
        <f t="shared" si="39"/>
        <v>1</v>
      </c>
      <c r="T144" s="113">
        <f t="shared" si="40"/>
        <v>1</v>
      </c>
      <c r="U144" s="113">
        <f t="shared" si="41"/>
        <v>1</v>
      </c>
      <c r="V144" s="113">
        <f t="shared" si="42"/>
        <v>1</v>
      </c>
      <c r="W144" s="113">
        <f t="shared" si="43"/>
        <v>1</v>
      </c>
      <c r="X144" s="113">
        <f t="shared" si="44"/>
        <v>1</v>
      </c>
      <c r="Y144" s="113">
        <f t="shared" si="45"/>
        <v>1</v>
      </c>
      <c r="Z144" s="184" t="str">
        <f>ANATOMIE3!N144</f>
        <v>Juin</v>
      </c>
      <c r="AA144" s="184" t="str">
        <f>'PHYSIO-REP 3'!N144</f>
        <v>Juin</v>
      </c>
      <c r="AB144" s="184" t="str">
        <f>'ZOOTECHINE 3'!N144</f>
        <v>Juin</v>
      </c>
      <c r="AC144" s="184" t="str">
        <f>'PHARMACOLOGIE 3'!N144</f>
        <v>Juin</v>
      </c>
      <c r="AD144" s="184" t="str">
        <f>'MICROBIOLOGIE 3'!N144</f>
        <v>Juin</v>
      </c>
      <c r="AE144" s="184" t="str">
        <f>'PARASITOLOGIE 2'!N144</f>
        <v>Juin</v>
      </c>
      <c r="AF144" s="184" t="str">
        <f>'PHYSIO-PATH 3'!N144</f>
        <v>Juin</v>
      </c>
      <c r="AG144" s="184" t="str">
        <f>SEMIOLOGIE!N144</f>
        <v>Juin</v>
      </c>
      <c r="AH144" s="184" t="str">
        <f>'ANA-PATH 2'!N144</f>
        <v>Juin</v>
      </c>
    </row>
    <row r="145" spans="1:34" ht="15.75">
      <c r="A145" s="113">
        <v>138</v>
      </c>
      <c r="B145" s="424" t="s">
        <v>209</v>
      </c>
      <c r="C145" s="424" t="s">
        <v>132</v>
      </c>
      <c r="D145" s="117">
        <f>ANATOMIE3!J145</f>
        <v>11.75</v>
      </c>
      <c r="E145" s="117">
        <f>'PHYSIO-REP 3'!J145</f>
        <v>6.75</v>
      </c>
      <c r="F145" s="117">
        <f>'ZOOTECHINE 3'!J145</f>
        <v>8</v>
      </c>
      <c r="G145" s="117">
        <f>'PHARMACOLOGIE 3'!J145</f>
        <v>7</v>
      </c>
      <c r="H145" s="117">
        <f>'MICROBIOLOGIE 3'!J145</f>
        <v>9</v>
      </c>
      <c r="I145" s="117">
        <f>'PARASITOLOGIE 2'!J145</f>
        <v>2.6666666666666665</v>
      </c>
      <c r="J145" s="117">
        <f>'PHYSIO-PATH 3'!J145</f>
        <v>7.5</v>
      </c>
      <c r="K145" s="117">
        <f>SEMIOLOGIE!J145</f>
        <v>13.25</v>
      </c>
      <c r="L145" s="117">
        <f>'ANA-PATH 2'!J145</f>
        <v>5.666666666666667</v>
      </c>
      <c r="M145" s="117">
        <f t="shared" si="33"/>
        <v>71.583333333333329</v>
      </c>
      <c r="N145" s="117">
        <f t="shared" si="34"/>
        <v>2.8633333333333333</v>
      </c>
      <c r="O145" s="316" t="str">
        <f t="shared" si="35"/>
        <v>Ajournee</v>
      </c>
      <c r="P145" s="184" t="str">
        <f t="shared" si="36"/>
        <v>juin</v>
      </c>
      <c r="Q145" s="113">
        <f t="shared" si="37"/>
        <v>1</v>
      </c>
      <c r="R145" s="113">
        <f t="shared" si="38"/>
        <v>1</v>
      </c>
      <c r="S145" s="113">
        <f t="shared" si="39"/>
        <v>1</v>
      </c>
      <c r="T145" s="113">
        <f t="shared" si="40"/>
        <v>1</v>
      </c>
      <c r="U145" s="113">
        <f t="shared" si="41"/>
        <v>1</v>
      </c>
      <c r="V145" s="113">
        <f t="shared" si="42"/>
        <v>1</v>
      </c>
      <c r="W145" s="113">
        <f t="shared" si="43"/>
        <v>1</v>
      </c>
      <c r="X145" s="113">
        <f t="shared" si="44"/>
        <v>1</v>
      </c>
      <c r="Y145" s="113">
        <f t="shared" si="45"/>
        <v>1</v>
      </c>
      <c r="Z145" s="184" t="str">
        <f>ANATOMIE3!N145</f>
        <v>Juin</v>
      </c>
      <c r="AA145" s="184" t="str">
        <f>'PHYSIO-REP 3'!N145</f>
        <v>Juin</v>
      </c>
      <c r="AB145" s="184" t="str">
        <f>'ZOOTECHINE 3'!N145</f>
        <v>Juin</v>
      </c>
      <c r="AC145" s="184" t="str">
        <f>'PHARMACOLOGIE 3'!N145</f>
        <v>Juin</v>
      </c>
      <c r="AD145" s="184" t="str">
        <f>'MICROBIOLOGIE 3'!N145</f>
        <v>Juin</v>
      </c>
      <c r="AE145" s="184" t="str">
        <f>'PARASITOLOGIE 2'!N145</f>
        <v>Juin</v>
      </c>
      <c r="AF145" s="184" t="str">
        <f>'PHYSIO-PATH 3'!N145</f>
        <v>Juin</v>
      </c>
      <c r="AG145" s="184" t="str">
        <f>SEMIOLOGIE!N145</f>
        <v>Juin</v>
      </c>
      <c r="AH145" s="184" t="str">
        <f>'ANA-PATH 2'!N145</f>
        <v>Juin</v>
      </c>
    </row>
    <row r="146" spans="1:34" ht="15.75">
      <c r="A146" s="113">
        <v>139</v>
      </c>
      <c r="B146" s="424" t="s">
        <v>210</v>
      </c>
      <c r="C146" s="424" t="s">
        <v>757</v>
      </c>
      <c r="D146" s="117">
        <f>ANATOMIE3!J146</f>
        <v>12.25</v>
      </c>
      <c r="E146" s="117">
        <f>'PHYSIO-REP 3'!J146</f>
        <v>10.25</v>
      </c>
      <c r="F146" s="117">
        <f>'ZOOTECHINE 3'!J146</f>
        <v>8.5</v>
      </c>
      <c r="G146" s="117">
        <f>'PHARMACOLOGIE 3'!J146</f>
        <v>13.5</v>
      </c>
      <c r="H146" s="117">
        <f>'MICROBIOLOGIE 3'!J146</f>
        <v>7.75</v>
      </c>
      <c r="I146" s="117">
        <f>'PARASITOLOGIE 2'!J146</f>
        <v>6.666666666666667</v>
      </c>
      <c r="J146" s="117">
        <f>'PHYSIO-PATH 3'!J146</f>
        <v>3.5</v>
      </c>
      <c r="K146" s="117">
        <f>SEMIOLOGIE!J146</f>
        <v>12</v>
      </c>
      <c r="L146" s="117">
        <f>'ANA-PATH 2'!J146</f>
        <v>7</v>
      </c>
      <c r="M146" s="117">
        <f t="shared" si="33"/>
        <v>81.416666666666657</v>
      </c>
      <c r="N146" s="117">
        <f t="shared" si="34"/>
        <v>3.2566666666666664</v>
      </c>
      <c r="O146" s="316" t="str">
        <f t="shared" si="35"/>
        <v>Ajournee</v>
      </c>
      <c r="P146" s="184" t="str">
        <f t="shared" si="36"/>
        <v>juin</v>
      </c>
      <c r="Q146" s="113">
        <f t="shared" si="37"/>
        <v>1</v>
      </c>
      <c r="R146" s="113">
        <f t="shared" si="38"/>
        <v>1</v>
      </c>
      <c r="S146" s="113">
        <f t="shared" si="39"/>
        <v>1</v>
      </c>
      <c r="T146" s="113">
        <f t="shared" si="40"/>
        <v>1</v>
      </c>
      <c r="U146" s="113">
        <f t="shared" si="41"/>
        <v>1</v>
      </c>
      <c r="V146" s="113">
        <f t="shared" si="42"/>
        <v>1</v>
      </c>
      <c r="W146" s="113">
        <f t="shared" si="43"/>
        <v>1</v>
      </c>
      <c r="X146" s="113">
        <f t="shared" si="44"/>
        <v>1</v>
      </c>
      <c r="Y146" s="113">
        <f t="shared" si="45"/>
        <v>1</v>
      </c>
      <c r="Z146" s="184" t="str">
        <f>ANATOMIE3!N146</f>
        <v>Juin</v>
      </c>
      <c r="AA146" s="184" t="str">
        <f>'PHYSIO-REP 3'!N146</f>
        <v>Juin</v>
      </c>
      <c r="AB146" s="184" t="str">
        <f>'ZOOTECHINE 3'!N146</f>
        <v>Juin</v>
      </c>
      <c r="AC146" s="184" t="str">
        <f>'PHARMACOLOGIE 3'!N146</f>
        <v>Juin</v>
      </c>
      <c r="AD146" s="184" t="str">
        <f>'MICROBIOLOGIE 3'!N146</f>
        <v>Juin</v>
      </c>
      <c r="AE146" s="184" t="str">
        <f>'PARASITOLOGIE 2'!N146</f>
        <v>Juin</v>
      </c>
      <c r="AF146" s="184" t="str">
        <f>'PHYSIO-PATH 3'!N146</f>
        <v>Juin</v>
      </c>
      <c r="AG146" s="184" t="str">
        <f>SEMIOLOGIE!N146</f>
        <v>Juin</v>
      </c>
      <c r="AH146" s="184" t="str">
        <f>'ANA-PATH 2'!N146</f>
        <v>Juin</v>
      </c>
    </row>
    <row r="147" spans="1:34" ht="15.75">
      <c r="A147" s="113">
        <v>140</v>
      </c>
      <c r="B147" s="424" t="s">
        <v>211</v>
      </c>
      <c r="C147" s="424" t="s">
        <v>212</v>
      </c>
      <c r="D147" s="117">
        <f>ANATOMIE3!J147</f>
        <v>15</v>
      </c>
      <c r="E147" s="117">
        <f>'PHYSIO-REP 3'!J147</f>
        <v>10.5</v>
      </c>
      <c r="F147" s="117">
        <f>'ZOOTECHINE 3'!J147</f>
        <v>7</v>
      </c>
      <c r="G147" s="117">
        <f>'PHARMACOLOGIE 3'!J147</f>
        <v>15.5</v>
      </c>
      <c r="H147" s="117">
        <f>'MICROBIOLOGIE 3'!J147</f>
        <v>11.5</v>
      </c>
      <c r="I147" s="117">
        <f>'PARASITOLOGIE 2'!J147</f>
        <v>7.333333333333333</v>
      </c>
      <c r="J147" s="117">
        <f>'PHYSIO-PATH 3'!J147</f>
        <v>3.5</v>
      </c>
      <c r="K147" s="117">
        <f>SEMIOLOGIE!J147</f>
        <v>17</v>
      </c>
      <c r="L147" s="117">
        <f>'ANA-PATH 2'!J147</f>
        <v>8.6666666666666661</v>
      </c>
      <c r="M147" s="117">
        <f t="shared" si="33"/>
        <v>96</v>
      </c>
      <c r="N147" s="117">
        <f t="shared" si="34"/>
        <v>3.84</v>
      </c>
      <c r="O147" s="316" t="str">
        <f t="shared" si="35"/>
        <v>Ajournee</v>
      </c>
      <c r="P147" s="184" t="str">
        <f t="shared" si="36"/>
        <v>juin</v>
      </c>
      <c r="Q147" s="113">
        <f t="shared" si="37"/>
        <v>0</v>
      </c>
      <c r="R147" s="113">
        <f t="shared" si="38"/>
        <v>1</v>
      </c>
      <c r="S147" s="113">
        <f t="shared" si="39"/>
        <v>1</v>
      </c>
      <c r="T147" s="113">
        <f t="shared" si="40"/>
        <v>0</v>
      </c>
      <c r="U147" s="113">
        <f t="shared" si="41"/>
        <v>1</v>
      </c>
      <c r="V147" s="113">
        <f t="shared" si="42"/>
        <v>1</v>
      </c>
      <c r="W147" s="113">
        <f t="shared" si="43"/>
        <v>1</v>
      </c>
      <c r="X147" s="113">
        <f t="shared" si="44"/>
        <v>0</v>
      </c>
      <c r="Y147" s="113">
        <f t="shared" si="45"/>
        <v>1</v>
      </c>
      <c r="Z147" s="184" t="str">
        <f>ANATOMIE3!N147</f>
        <v>Juin</v>
      </c>
      <c r="AA147" s="184" t="str">
        <f>'PHYSIO-REP 3'!N147</f>
        <v>Juin</v>
      </c>
      <c r="AB147" s="184" t="str">
        <f>'ZOOTECHINE 3'!N147</f>
        <v>Juin</v>
      </c>
      <c r="AC147" s="184" t="str">
        <f>'PHARMACOLOGIE 3'!N147</f>
        <v>Juin</v>
      </c>
      <c r="AD147" s="184" t="str">
        <f>'MICROBIOLOGIE 3'!N147</f>
        <v>Juin</v>
      </c>
      <c r="AE147" s="184" t="str">
        <f>'PARASITOLOGIE 2'!N147</f>
        <v>Juin</v>
      </c>
      <c r="AF147" s="184" t="str">
        <f>'PHYSIO-PATH 3'!N147</f>
        <v>Juin</v>
      </c>
      <c r="AG147" s="184" t="str">
        <f>SEMIOLOGIE!N147</f>
        <v>Juin</v>
      </c>
      <c r="AH147" s="184" t="str">
        <f>'ANA-PATH 2'!N147</f>
        <v>Juin</v>
      </c>
    </row>
    <row r="148" spans="1:34" ht="15.75">
      <c r="A148" s="113">
        <v>141</v>
      </c>
      <c r="B148" s="424" t="s">
        <v>877</v>
      </c>
      <c r="C148" s="424" t="s">
        <v>878</v>
      </c>
      <c r="D148" s="117">
        <f>ANATOMIE3!J148</f>
        <v>9.75</v>
      </c>
      <c r="E148" s="117">
        <f>'PHYSIO-REP 3'!J148</f>
        <v>8.75</v>
      </c>
      <c r="F148" s="117">
        <f>'ZOOTECHINE 3'!J148</f>
        <v>6</v>
      </c>
      <c r="G148" s="117">
        <f>'PHARMACOLOGIE 3'!J148</f>
        <v>5.25</v>
      </c>
      <c r="H148" s="117">
        <f>'MICROBIOLOGIE 3'!J148</f>
        <v>10</v>
      </c>
      <c r="I148" s="117">
        <f>'PARASITOLOGIE 2'!J148</f>
        <v>6.666666666666667</v>
      </c>
      <c r="J148" s="117">
        <f>'PHYSIO-PATH 3'!J148</f>
        <v>1.5</v>
      </c>
      <c r="K148" s="117">
        <f>SEMIOLOGIE!J148</f>
        <v>11.75</v>
      </c>
      <c r="L148" s="117">
        <f>'ANA-PATH 2'!J148</f>
        <v>5.333333333333333</v>
      </c>
      <c r="M148" s="117">
        <f t="shared" si="33"/>
        <v>65</v>
      </c>
      <c r="N148" s="117">
        <f t="shared" si="34"/>
        <v>2.6</v>
      </c>
      <c r="O148" s="316" t="str">
        <f t="shared" si="35"/>
        <v>Ajournee</v>
      </c>
      <c r="P148" s="184" t="str">
        <f t="shared" si="36"/>
        <v>juin</v>
      </c>
      <c r="Q148" s="113">
        <f t="shared" si="37"/>
        <v>1</v>
      </c>
      <c r="R148" s="113">
        <f t="shared" si="38"/>
        <v>1</v>
      </c>
      <c r="S148" s="113">
        <f t="shared" si="39"/>
        <v>1</v>
      </c>
      <c r="T148" s="113">
        <f t="shared" si="40"/>
        <v>1</v>
      </c>
      <c r="U148" s="113">
        <f t="shared" si="41"/>
        <v>1</v>
      </c>
      <c r="V148" s="113">
        <f t="shared" si="42"/>
        <v>1</v>
      </c>
      <c r="W148" s="113">
        <f t="shared" si="43"/>
        <v>1</v>
      </c>
      <c r="X148" s="113">
        <f t="shared" si="44"/>
        <v>1</v>
      </c>
      <c r="Y148" s="113">
        <f t="shared" si="45"/>
        <v>1</v>
      </c>
      <c r="Z148" s="184" t="str">
        <f>ANATOMIE3!N148</f>
        <v>Juin</v>
      </c>
      <c r="AA148" s="184" t="str">
        <f>'PHYSIO-REP 3'!N148</f>
        <v>Juin</v>
      </c>
      <c r="AB148" s="184" t="str">
        <f>'ZOOTECHINE 3'!N148</f>
        <v>Juin</v>
      </c>
      <c r="AC148" s="184" t="str">
        <f>'PHARMACOLOGIE 3'!N148</f>
        <v>Juin</v>
      </c>
      <c r="AD148" s="184" t="str">
        <f>'MICROBIOLOGIE 3'!N148</f>
        <v>Juin</v>
      </c>
      <c r="AE148" s="184" t="str">
        <f>'PARASITOLOGIE 2'!N148</f>
        <v>Juin</v>
      </c>
      <c r="AF148" s="184" t="str">
        <f>'PHYSIO-PATH 3'!N148</f>
        <v>Juin</v>
      </c>
      <c r="AG148" s="184" t="str">
        <f>SEMIOLOGIE!N148</f>
        <v>Juin</v>
      </c>
      <c r="AH148" s="184" t="str">
        <f>'ANA-PATH 2'!N148</f>
        <v>Juin</v>
      </c>
    </row>
    <row r="149" spans="1:34" ht="15.75">
      <c r="A149" s="113">
        <v>142</v>
      </c>
      <c r="B149" s="424" t="s">
        <v>213</v>
      </c>
      <c r="C149" s="424" t="s">
        <v>879</v>
      </c>
      <c r="D149" s="117">
        <f>ANATOMIE3!J149</f>
        <v>12.25</v>
      </c>
      <c r="E149" s="117">
        <f>'PHYSIO-REP 3'!J149</f>
        <v>9.75</v>
      </c>
      <c r="F149" s="117">
        <f>'ZOOTECHINE 3'!J149</f>
        <v>11.5</v>
      </c>
      <c r="G149" s="117">
        <f>'PHARMACOLOGIE 3'!J149</f>
        <v>5.75</v>
      </c>
      <c r="H149" s="117">
        <f>'MICROBIOLOGIE 3'!J149</f>
        <v>8</v>
      </c>
      <c r="I149" s="117">
        <f>'PARASITOLOGIE 2'!J149</f>
        <v>6</v>
      </c>
      <c r="J149" s="117">
        <f>'PHYSIO-PATH 3'!J149</f>
        <v>6</v>
      </c>
      <c r="K149" s="117">
        <f>SEMIOLOGIE!J149</f>
        <v>10.75</v>
      </c>
      <c r="L149" s="117">
        <f>'ANA-PATH 2'!J149</f>
        <v>5.333333333333333</v>
      </c>
      <c r="M149" s="117">
        <f t="shared" si="33"/>
        <v>75.333333333333329</v>
      </c>
      <c r="N149" s="117">
        <f t="shared" si="34"/>
        <v>3.0133333333333332</v>
      </c>
      <c r="O149" s="316" t="str">
        <f t="shared" si="35"/>
        <v>Ajournee</v>
      </c>
      <c r="P149" s="184" t="str">
        <f t="shared" si="36"/>
        <v>juin</v>
      </c>
      <c r="Q149" s="113">
        <f t="shared" si="37"/>
        <v>1</v>
      </c>
      <c r="R149" s="113">
        <f t="shared" si="38"/>
        <v>1</v>
      </c>
      <c r="S149" s="113">
        <f t="shared" si="39"/>
        <v>1</v>
      </c>
      <c r="T149" s="113">
        <f t="shared" si="40"/>
        <v>1</v>
      </c>
      <c r="U149" s="113">
        <f t="shared" si="41"/>
        <v>1</v>
      </c>
      <c r="V149" s="113">
        <f t="shared" si="42"/>
        <v>1</v>
      </c>
      <c r="W149" s="113">
        <f t="shared" si="43"/>
        <v>1</v>
      </c>
      <c r="X149" s="113">
        <f t="shared" si="44"/>
        <v>1</v>
      </c>
      <c r="Y149" s="113">
        <f t="shared" si="45"/>
        <v>1</v>
      </c>
      <c r="Z149" s="184" t="str">
        <f>ANATOMIE3!N149</f>
        <v>Juin</v>
      </c>
      <c r="AA149" s="184" t="str">
        <f>'PHYSIO-REP 3'!N149</f>
        <v>Juin</v>
      </c>
      <c r="AB149" s="184" t="str">
        <f>'ZOOTECHINE 3'!N149</f>
        <v>Juin</v>
      </c>
      <c r="AC149" s="184" t="str">
        <f>'PHARMACOLOGIE 3'!N149</f>
        <v>Juin</v>
      </c>
      <c r="AD149" s="184" t="str">
        <f>'MICROBIOLOGIE 3'!N149</f>
        <v>Juin</v>
      </c>
      <c r="AE149" s="184" t="str">
        <f>'PARASITOLOGIE 2'!N149</f>
        <v>Juin</v>
      </c>
      <c r="AF149" s="184" t="str">
        <f>'PHYSIO-PATH 3'!N149</f>
        <v>Juin</v>
      </c>
      <c r="AG149" s="184" t="str">
        <f>SEMIOLOGIE!N149</f>
        <v>Juin</v>
      </c>
      <c r="AH149" s="184" t="str">
        <f>'ANA-PATH 2'!N149</f>
        <v>Juin</v>
      </c>
    </row>
    <row r="150" spans="1:34" ht="15.75">
      <c r="A150" s="113">
        <v>143</v>
      </c>
      <c r="B150" s="426" t="s">
        <v>880</v>
      </c>
      <c r="C150" s="426" t="s">
        <v>214</v>
      </c>
      <c r="D150" s="117">
        <f>ANATOMIE3!J150</f>
        <v>5.5</v>
      </c>
      <c r="E150" s="117">
        <f>'PHYSIO-REP 3'!J150</f>
        <v>7.5</v>
      </c>
      <c r="F150" s="117">
        <f>'ZOOTECHINE 3'!J150</f>
        <v>6.5</v>
      </c>
      <c r="G150" s="117">
        <f>'PHARMACOLOGIE 3'!J150</f>
        <v>7.25</v>
      </c>
      <c r="H150" s="117">
        <f>'MICROBIOLOGIE 3'!J150</f>
        <v>8.75</v>
      </c>
      <c r="I150" s="117">
        <f>'PARASITOLOGIE 2'!J150</f>
        <v>3.3333333333333335</v>
      </c>
      <c r="J150" s="117">
        <f>'PHYSIO-PATH 3'!J150</f>
        <v>3.5</v>
      </c>
      <c r="K150" s="117">
        <f>SEMIOLOGIE!J150</f>
        <v>12</v>
      </c>
      <c r="L150" s="117">
        <f>'ANA-PATH 2'!J150</f>
        <v>4.666666666666667</v>
      </c>
      <c r="M150" s="117">
        <f t="shared" si="33"/>
        <v>59</v>
      </c>
      <c r="N150" s="117">
        <f t="shared" si="34"/>
        <v>2.36</v>
      </c>
      <c r="O150" s="316" t="str">
        <f t="shared" si="35"/>
        <v>Ajournee</v>
      </c>
      <c r="P150" s="184" t="str">
        <f t="shared" si="36"/>
        <v>juin</v>
      </c>
      <c r="Q150" s="113">
        <f t="shared" si="37"/>
        <v>1</v>
      </c>
      <c r="R150" s="113">
        <f t="shared" si="38"/>
        <v>1</v>
      </c>
      <c r="S150" s="113">
        <f t="shared" si="39"/>
        <v>1</v>
      </c>
      <c r="T150" s="113">
        <f t="shared" si="40"/>
        <v>1</v>
      </c>
      <c r="U150" s="113">
        <f t="shared" si="41"/>
        <v>1</v>
      </c>
      <c r="V150" s="113">
        <f t="shared" si="42"/>
        <v>1</v>
      </c>
      <c r="W150" s="113">
        <f t="shared" si="43"/>
        <v>1</v>
      </c>
      <c r="X150" s="113">
        <f t="shared" si="44"/>
        <v>1</v>
      </c>
      <c r="Y150" s="113">
        <f t="shared" si="45"/>
        <v>1</v>
      </c>
      <c r="Z150" s="184" t="str">
        <f>ANATOMIE3!N150</f>
        <v>Juin</v>
      </c>
      <c r="AA150" s="184" t="str">
        <f>'PHYSIO-REP 3'!N150</f>
        <v>Juin</v>
      </c>
      <c r="AB150" s="184" t="str">
        <f>'ZOOTECHINE 3'!N150</f>
        <v>Juin</v>
      </c>
      <c r="AC150" s="184" t="str">
        <f>'PHARMACOLOGIE 3'!N150</f>
        <v>Juin</v>
      </c>
      <c r="AD150" s="184" t="str">
        <f>'MICROBIOLOGIE 3'!N150</f>
        <v>Juin</v>
      </c>
      <c r="AE150" s="184" t="str">
        <f>'PARASITOLOGIE 2'!N150</f>
        <v>Juin</v>
      </c>
      <c r="AF150" s="184" t="str">
        <f>'PHYSIO-PATH 3'!N150</f>
        <v>Juin</v>
      </c>
      <c r="AG150" s="184" t="str">
        <f>SEMIOLOGIE!N150</f>
        <v>Juin</v>
      </c>
      <c r="AH150" s="184" t="str">
        <f>'ANA-PATH 2'!N150</f>
        <v>Juin</v>
      </c>
    </row>
    <row r="151" spans="1:34" ht="15.75">
      <c r="A151" s="113">
        <v>144</v>
      </c>
      <c r="B151" s="426" t="s">
        <v>215</v>
      </c>
      <c r="C151" s="426" t="s">
        <v>216</v>
      </c>
      <c r="D151" s="117">
        <f>ANATOMIE3!J151</f>
        <v>7</v>
      </c>
      <c r="E151" s="117">
        <f>'PHYSIO-REP 3'!J151</f>
        <v>6.75</v>
      </c>
      <c r="F151" s="117">
        <f>'ZOOTECHINE 3'!J151</f>
        <v>9</v>
      </c>
      <c r="G151" s="117">
        <f>'PHARMACOLOGIE 3'!J151</f>
        <v>7.75</v>
      </c>
      <c r="H151" s="117">
        <f>'MICROBIOLOGIE 3'!J151</f>
        <v>5.25</v>
      </c>
      <c r="I151" s="117">
        <f>'PARASITOLOGIE 2'!J151</f>
        <v>8</v>
      </c>
      <c r="J151" s="117">
        <f>'PHYSIO-PATH 3'!J151</f>
        <v>6</v>
      </c>
      <c r="K151" s="117">
        <f>SEMIOLOGIE!J151</f>
        <v>13.5</v>
      </c>
      <c r="L151" s="117">
        <f>'ANA-PATH 2'!J151</f>
        <v>4.666666666666667</v>
      </c>
      <c r="M151" s="117">
        <f t="shared" si="33"/>
        <v>67.916666666666671</v>
      </c>
      <c r="N151" s="117">
        <f t="shared" si="34"/>
        <v>2.7166666666666668</v>
      </c>
      <c r="O151" s="316" t="str">
        <f t="shared" si="35"/>
        <v>Ajournee</v>
      </c>
      <c r="P151" s="184" t="str">
        <f t="shared" si="36"/>
        <v>juin</v>
      </c>
      <c r="Q151" s="113">
        <f t="shared" si="37"/>
        <v>1</v>
      </c>
      <c r="R151" s="113">
        <f t="shared" si="38"/>
        <v>1</v>
      </c>
      <c r="S151" s="113">
        <f t="shared" si="39"/>
        <v>1</v>
      </c>
      <c r="T151" s="113">
        <f t="shared" si="40"/>
        <v>1</v>
      </c>
      <c r="U151" s="113">
        <f t="shared" si="41"/>
        <v>1</v>
      </c>
      <c r="V151" s="113">
        <f t="shared" si="42"/>
        <v>1</v>
      </c>
      <c r="W151" s="113">
        <f t="shared" si="43"/>
        <v>1</v>
      </c>
      <c r="X151" s="113">
        <f t="shared" si="44"/>
        <v>1</v>
      </c>
      <c r="Y151" s="113">
        <f t="shared" si="45"/>
        <v>1</v>
      </c>
      <c r="Z151" s="184" t="str">
        <f>ANATOMIE3!N151</f>
        <v>Juin</v>
      </c>
      <c r="AA151" s="184" t="str">
        <f>'PHYSIO-REP 3'!N151</f>
        <v>Juin</v>
      </c>
      <c r="AB151" s="184" t="str">
        <f>'ZOOTECHINE 3'!N151</f>
        <v>Juin</v>
      </c>
      <c r="AC151" s="184" t="str">
        <f>'PHARMACOLOGIE 3'!N151</f>
        <v>Juin</v>
      </c>
      <c r="AD151" s="184" t="str">
        <f>'MICROBIOLOGIE 3'!N151</f>
        <v>Juin</v>
      </c>
      <c r="AE151" s="184" t="str">
        <f>'PARASITOLOGIE 2'!N151</f>
        <v>Juin</v>
      </c>
      <c r="AF151" s="184" t="str">
        <f>'PHYSIO-PATH 3'!N151</f>
        <v>Juin</v>
      </c>
      <c r="AG151" s="184" t="str">
        <f>SEMIOLOGIE!N151</f>
        <v>Juin</v>
      </c>
      <c r="AH151" s="184" t="str">
        <f>'ANA-PATH 2'!N151</f>
        <v>Juin</v>
      </c>
    </row>
    <row r="152" spans="1:34" ht="15.75">
      <c r="A152" s="113">
        <v>145</v>
      </c>
      <c r="B152" s="426" t="s">
        <v>217</v>
      </c>
      <c r="C152" s="426" t="s">
        <v>218</v>
      </c>
      <c r="D152" s="117">
        <f>ANATOMIE3!J152</f>
        <v>38.75</v>
      </c>
      <c r="E152" s="117">
        <f>'PHYSIO-REP 3'!J152</f>
        <v>9</v>
      </c>
      <c r="F152" s="117">
        <f>'ZOOTECHINE 3'!J152</f>
        <v>33</v>
      </c>
      <c r="G152" s="117">
        <f>'PHARMACOLOGIE 3'!J152</f>
        <v>6</v>
      </c>
      <c r="H152" s="117">
        <f>'MICROBIOLOGIE 3'!J152</f>
        <v>30</v>
      </c>
      <c r="I152" s="117">
        <f>'PARASITOLOGIE 2'!J152</f>
        <v>7.333333333333333</v>
      </c>
      <c r="J152" s="117">
        <f>'PHYSIO-PATH 3'!J152</f>
        <v>8.5</v>
      </c>
      <c r="K152" s="117">
        <f>SEMIOLOGIE!J152</f>
        <v>30</v>
      </c>
      <c r="L152" s="117">
        <f>'ANA-PATH 2'!J152</f>
        <v>5.333333333333333</v>
      </c>
      <c r="M152" s="117">
        <f t="shared" si="33"/>
        <v>167.91666666666666</v>
      </c>
      <c r="N152" s="117">
        <f t="shared" si="34"/>
        <v>6.7166666666666659</v>
      </c>
      <c r="O152" s="316" t="str">
        <f t="shared" si="35"/>
        <v>Ajournee</v>
      </c>
      <c r="P152" s="184" t="str">
        <f t="shared" si="36"/>
        <v>juin</v>
      </c>
      <c r="Q152" s="113">
        <f t="shared" si="37"/>
        <v>0</v>
      </c>
      <c r="R152" s="113">
        <f t="shared" si="38"/>
        <v>1</v>
      </c>
      <c r="S152" s="113">
        <f t="shared" si="39"/>
        <v>0</v>
      </c>
      <c r="T152" s="113">
        <f t="shared" si="40"/>
        <v>1</v>
      </c>
      <c r="U152" s="113">
        <f t="shared" si="41"/>
        <v>0</v>
      </c>
      <c r="V152" s="113">
        <f t="shared" si="42"/>
        <v>1</v>
      </c>
      <c r="W152" s="113">
        <f t="shared" si="43"/>
        <v>1</v>
      </c>
      <c r="X152" s="113">
        <f t="shared" si="44"/>
        <v>0</v>
      </c>
      <c r="Y152" s="113">
        <f t="shared" si="45"/>
        <v>1</v>
      </c>
      <c r="Z152" s="184" t="str">
        <f>ANATOMIE3!N152</f>
        <v>Juin</v>
      </c>
      <c r="AA152" s="184" t="str">
        <f>'PHYSIO-REP 3'!N152</f>
        <v>Juin</v>
      </c>
      <c r="AB152" s="184" t="str">
        <f>'ZOOTECHINE 3'!N152</f>
        <v>Juin</v>
      </c>
      <c r="AC152" s="184" t="str">
        <f>'PHARMACOLOGIE 3'!N152</f>
        <v>Juin</v>
      </c>
      <c r="AD152" s="184" t="str">
        <f>'MICROBIOLOGIE 3'!N152</f>
        <v>Juin</v>
      </c>
      <c r="AE152" s="184" t="str">
        <f>'PARASITOLOGIE 2'!N152</f>
        <v>Juin</v>
      </c>
      <c r="AF152" s="184" t="str">
        <f>'PHYSIO-PATH 3'!N152</f>
        <v>Juin</v>
      </c>
      <c r="AG152" s="184" t="str">
        <f>SEMIOLOGIE!N152</f>
        <v>Juin</v>
      </c>
      <c r="AH152" s="184" t="str">
        <f>'ANA-PATH 2'!N152</f>
        <v>Juin</v>
      </c>
    </row>
    <row r="153" spans="1:34">
      <c r="A153" s="113">
        <v>146</v>
      </c>
      <c r="B153" s="413" t="s">
        <v>217</v>
      </c>
      <c r="C153" s="413" t="s">
        <v>47</v>
      </c>
      <c r="D153" s="117">
        <f>ANATOMIE3!J153</f>
        <v>8.75</v>
      </c>
      <c r="E153" s="117">
        <f>'PHYSIO-REP 3'!J153</f>
        <v>9</v>
      </c>
      <c r="F153" s="117">
        <f>'ZOOTECHINE 3'!J153</f>
        <v>8</v>
      </c>
      <c r="G153" s="117">
        <f>'PHARMACOLOGIE 3'!J153</f>
        <v>3.75</v>
      </c>
      <c r="H153" s="117">
        <f>'MICROBIOLOGIE 3'!J153</f>
        <v>6.75</v>
      </c>
      <c r="I153" s="117">
        <f>'PARASITOLOGIE 2'!J153</f>
        <v>5.333333333333333</v>
      </c>
      <c r="J153" s="117">
        <f>'PHYSIO-PATH 3'!J153</f>
        <v>6</v>
      </c>
      <c r="K153" s="117">
        <f>SEMIOLOGIE!J153</f>
        <v>7.75</v>
      </c>
      <c r="L153" s="117">
        <f>'ANA-PATH 2'!J153</f>
        <v>3.3333333333333335</v>
      </c>
      <c r="M153" s="117">
        <f t="shared" si="33"/>
        <v>58.666666666666671</v>
      </c>
      <c r="N153" s="117">
        <f t="shared" si="34"/>
        <v>2.3466666666666667</v>
      </c>
      <c r="O153" s="316" t="str">
        <f t="shared" si="35"/>
        <v>Ajournee</v>
      </c>
      <c r="P153" s="184" t="str">
        <f t="shared" si="36"/>
        <v>juin</v>
      </c>
      <c r="Q153" s="113">
        <f t="shared" si="37"/>
        <v>1</v>
      </c>
      <c r="R153" s="113">
        <f t="shared" si="38"/>
        <v>1</v>
      </c>
      <c r="S153" s="113">
        <f t="shared" si="39"/>
        <v>1</v>
      </c>
      <c r="T153" s="113">
        <f t="shared" si="40"/>
        <v>1</v>
      </c>
      <c r="U153" s="113">
        <f t="shared" si="41"/>
        <v>1</v>
      </c>
      <c r="V153" s="113">
        <f t="shared" si="42"/>
        <v>1</v>
      </c>
      <c r="W153" s="113">
        <f t="shared" si="43"/>
        <v>1</v>
      </c>
      <c r="X153" s="113">
        <f t="shared" si="44"/>
        <v>1</v>
      </c>
      <c r="Y153" s="113">
        <f t="shared" si="45"/>
        <v>1</v>
      </c>
      <c r="Z153" s="184" t="str">
        <f>ANATOMIE3!N153</f>
        <v>Juin</v>
      </c>
      <c r="AA153" s="184" t="str">
        <f>'PHYSIO-REP 3'!N153</f>
        <v>Juin</v>
      </c>
      <c r="AB153" s="184" t="str">
        <f>'ZOOTECHINE 3'!N153</f>
        <v>Juin</v>
      </c>
      <c r="AC153" s="184" t="str">
        <f>'PHARMACOLOGIE 3'!N153</f>
        <v>Juin</v>
      </c>
      <c r="AD153" s="184" t="str">
        <f>'MICROBIOLOGIE 3'!N153</f>
        <v>Juin</v>
      </c>
      <c r="AE153" s="184" t="str">
        <f>'PARASITOLOGIE 2'!N153</f>
        <v>Juin</v>
      </c>
      <c r="AF153" s="184" t="str">
        <f>'PHYSIO-PATH 3'!N153</f>
        <v>Juin</v>
      </c>
      <c r="AG153" s="184" t="str">
        <f>SEMIOLOGIE!N153</f>
        <v>Juin</v>
      </c>
      <c r="AH153" s="184" t="str">
        <f>'ANA-PATH 2'!N153</f>
        <v>Juin</v>
      </c>
    </row>
    <row r="154" spans="1:34" ht="15.75">
      <c r="A154" s="113">
        <v>147</v>
      </c>
      <c r="B154" s="424" t="s">
        <v>219</v>
      </c>
      <c r="C154" s="424" t="s">
        <v>220</v>
      </c>
      <c r="D154" s="117">
        <f>ANATOMIE3!J154</f>
        <v>15.25</v>
      </c>
      <c r="E154" s="117">
        <f>'PHYSIO-REP 3'!J154</f>
        <v>6.75</v>
      </c>
      <c r="F154" s="117">
        <f>'ZOOTECHINE 3'!J154</f>
        <v>10</v>
      </c>
      <c r="G154" s="117">
        <f>'PHARMACOLOGIE 3'!J154</f>
        <v>11.5</v>
      </c>
      <c r="H154" s="117">
        <f>'MICROBIOLOGIE 3'!J154</f>
        <v>10.25</v>
      </c>
      <c r="I154" s="117">
        <f>'PARASITOLOGIE 2'!J154</f>
        <v>7.333333333333333</v>
      </c>
      <c r="J154" s="117">
        <f>'PHYSIO-PATH 3'!J154</f>
        <v>11</v>
      </c>
      <c r="K154" s="117">
        <f>SEMIOLOGIE!J154</f>
        <v>15.25</v>
      </c>
      <c r="L154" s="117">
        <f>'ANA-PATH 2'!J154</f>
        <v>5.333333333333333</v>
      </c>
      <c r="M154" s="117">
        <f t="shared" si="33"/>
        <v>92.666666666666671</v>
      </c>
      <c r="N154" s="117">
        <f t="shared" si="34"/>
        <v>3.706666666666667</v>
      </c>
      <c r="O154" s="316" t="str">
        <f t="shared" si="35"/>
        <v>Ajournee</v>
      </c>
      <c r="P154" s="184" t="str">
        <f t="shared" si="36"/>
        <v>juin</v>
      </c>
      <c r="Q154" s="113">
        <f t="shared" si="37"/>
        <v>0</v>
      </c>
      <c r="R154" s="113">
        <f t="shared" si="38"/>
        <v>1</v>
      </c>
      <c r="S154" s="113">
        <f t="shared" si="39"/>
        <v>1</v>
      </c>
      <c r="T154" s="113">
        <f t="shared" si="40"/>
        <v>1</v>
      </c>
      <c r="U154" s="113">
        <f t="shared" si="41"/>
        <v>1</v>
      </c>
      <c r="V154" s="113">
        <f t="shared" si="42"/>
        <v>1</v>
      </c>
      <c r="W154" s="113">
        <f t="shared" si="43"/>
        <v>1</v>
      </c>
      <c r="X154" s="113">
        <f t="shared" si="44"/>
        <v>0</v>
      </c>
      <c r="Y154" s="113">
        <f t="shared" si="45"/>
        <v>1</v>
      </c>
      <c r="Z154" s="184" t="str">
        <f>ANATOMIE3!N154</f>
        <v>Juin</v>
      </c>
      <c r="AA154" s="184" t="str">
        <f>'PHYSIO-REP 3'!N154</f>
        <v>Juin</v>
      </c>
      <c r="AB154" s="184" t="str">
        <f>'ZOOTECHINE 3'!N154</f>
        <v>Juin</v>
      </c>
      <c r="AC154" s="184" t="str">
        <f>'PHARMACOLOGIE 3'!N154</f>
        <v>Juin</v>
      </c>
      <c r="AD154" s="184" t="str">
        <f>'MICROBIOLOGIE 3'!N154</f>
        <v>Juin</v>
      </c>
      <c r="AE154" s="184" t="str">
        <f>'PARASITOLOGIE 2'!N154</f>
        <v>Juin</v>
      </c>
      <c r="AF154" s="184" t="str">
        <f>'PHYSIO-PATH 3'!N154</f>
        <v>Juin</v>
      </c>
      <c r="AG154" s="184" t="str">
        <f>SEMIOLOGIE!N154</f>
        <v>Juin</v>
      </c>
      <c r="AH154" s="184" t="str">
        <f>'ANA-PATH 2'!N154</f>
        <v>Juin</v>
      </c>
    </row>
    <row r="155" spans="1:34" ht="15.75">
      <c r="A155" s="113">
        <v>148</v>
      </c>
      <c r="B155" s="424" t="s">
        <v>221</v>
      </c>
      <c r="C155" s="424" t="s">
        <v>222</v>
      </c>
      <c r="D155" s="117">
        <f>ANATOMIE3!J155</f>
        <v>15.25</v>
      </c>
      <c r="E155" s="117">
        <f>'PHYSIO-REP 3'!J155</f>
        <v>12.5</v>
      </c>
      <c r="F155" s="117">
        <f>'ZOOTECHINE 3'!J155</f>
        <v>8.5</v>
      </c>
      <c r="G155" s="117">
        <f>'PHARMACOLOGIE 3'!J155</f>
        <v>13.25</v>
      </c>
      <c r="H155" s="117">
        <f>'MICROBIOLOGIE 3'!J155</f>
        <v>10.5</v>
      </c>
      <c r="I155" s="117">
        <f>'PARASITOLOGIE 2'!J155</f>
        <v>8</v>
      </c>
      <c r="J155" s="117">
        <f>'PHYSIO-PATH 3'!J155</f>
        <v>3.5</v>
      </c>
      <c r="K155" s="117">
        <f>SEMIOLOGIE!J155</f>
        <v>15.25</v>
      </c>
      <c r="L155" s="117">
        <f>'ANA-PATH 2'!J155</f>
        <v>6.666666666666667</v>
      </c>
      <c r="M155" s="117">
        <f t="shared" si="33"/>
        <v>93.416666666666671</v>
      </c>
      <c r="N155" s="117">
        <f t="shared" si="34"/>
        <v>3.7366666666666668</v>
      </c>
      <c r="O155" s="316" t="str">
        <f t="shared" si="35"/>
        <v>Ajournee</v>
      </c>
      <c r="P155" s="184" t="str">
        <f t="shared" si="36"/>
        <v>juin</v>
      </c>
      <c r="Q155" s="113">
        <f t="shared" si="37"/>
        <v>0</v>
      </c>
      <c r="R155" s="113">
        <f t="shared" si="38"/>
        <v>1</v>
      </c>
      <c r="S155" s="113">
        <f t="shared" si="39"/>
        <v>1</v>
      </c>
      <c r="T155" s="113">
        <f t="shared" si="40"/>
        <v>1</v>
      </c>
      <c r="U155" s="113">
        <f t="shared" si="41"/>
        <v>1</v>
      </c>
      <c r="V155" s="113">
        <f t="shared" si="42"/>
        <v>1</v>
      </c>
      <c r="W155" s="113">
        <f t="shared" si="43"/>
        <v>1</v>
      </c>
      <c r="X155" s="113">
        <f t="shared" si="44"/>
        <v>0</v>
      </c>
      <c r="Y155" s="113">
        <f t="shared" si="45"/>
        <v>1</v>
      </c>
      <c r="Z155" s="184" t="str">
        <f>ANATOMIE3!N155</f>
        <v>Juin</v>
      </c>
      <c r="AA155" s="184" t="str">
        <f>'PHYSIO-REP 3'!N155</f>
        <v>Juin</v>
      </c>
      <c r="AB155" s="184" t="str">
        <f>'ZOOTECHINE 3'!N155</f>
        <v>Juin</v>
      </c>
      <c r="AC155" s="184" t="str">
        <f>'PHARMACOLOGIE 3'!N155</f>
        <v>Juin</v>
      </c>
      <c r="AD155" s="184" t="str">
        <f>'MICROBIOLOGIE 3'!N155</f>
        <v>Juin</v>
      </c>
      <c r="AE155" s="184" t="str">
        <f>'PARASITOLOGIE 2'!N155</f>
        <v>Juin</v>
      </c>
      <c r="AF155" s="184" t="str">
        <f>'PHYSIO-PATH 3'!N155</f>
        <v>Juin</v>
      </c>
      <c r="AG155" s="184" t="str">
        <f>SEMIOLOGIE!N155</f>
        <v>Juin</v>
      </c>
      <c r="AH155" s="184" t="str">
        <f>'ANA-PATH 2'!N155</f>
        <v>Juin</v>
      </c>
    </row>
    <row r="156" spans="1:34" ht="15.75">
      <c r="A156" s="113">
        <v>149</v>
      </c>
      <c r="B156" s="423" t="s">
        <v>881</v>
      </c>
      <c r="C156" s="423" t="s">
        <v>212</v>
      </c>
      <c r="D156" s="117">
        <f>ANATOMIE3!J156</f>
        <v>13</v>
      </c>
      <c r="E156" s="117">
        <f>'PHYSIO-REP 3'!J156</f>
        <v>13.5</v>
      </c>
      <c r="F156" s="117">
        <f>'ZOOTECHINE 3'!J156</f>
        <v>10.5</v>
      </c>
      <c r="G156" s="117">
        <f>'PHARMACOLOGIE 3'!J156</f>
        <v>12.5</v>
      </c>
      <c r="H156" s="117">
        <f>'MICROBIOLOGIE 3'!J156</f>
        <v>13.25</v>
      </c>
      <c r="I156" s="117">
        <f>'PARASITOLOGIE 2'!J156</f>
        <v>8</v>
      </c>
      <c r="J156" s="117">
        <f>'PHYSIO-PATH 3'!J156</f>
        <v>4</v>
      </c>
      <c r="K156" s="117">
        <f>SEMIOLOGIE!J156</f>
        <v>12.5</v>
      </c>
      <c r="L156" s="117">
        <f>'ANA-PATH 2'!J156</f>
        <v>7.333333333333333</v>
      </c>
      <c r="M156" s="117">
        <f t="shared" si="33"/>
        <v>94.583333333333329</v>
      </c>
      <c r="N156" s="117">
        <f t="shared" si="34"/>
        <v>3.7833333333333332</v>
      </c>
      <c r="O156" s="316" t="str">
        <f t="shared" si="35"/>
        <v>Ajournee</v>
      </c>
      <c r="P156" s="184" t="str">
        <f t="shared" si="36"/>
        <v>juin</v>
      </c>
      <c r="Q156" s="113">
        <f t="shared" si="37"/>
        <v>1</v>
      </c>
      <c r="R156" s="113">
        <f t="shared" si="38"/>
        <v>1</v>
      </c>
      <c r="S156" s="113">
        <f t="shared" si="39"/>
        <v>1</v>
      </c>
      <c r="T156" s="113">
        <f t="shared" si="40"/>
        <v>1</v>
      </c>
      <c r="U156" s="113">
        <f t="shared" si="41"/>
        <v>1</v>
      </c>
      <c r="V156" s="113">
        <f t="shared" si="42"/>
        <v>1</v>
      </c>
      <c r="W156" s="113">
        <f t="shared" si="43"/>
        <v>1</v>
      </c>
      <c r="X156" s="113">
        <f t="shared" si="44"/>
        <v>1</v>
      </c>
      <c r="Y156" s="113">
        <f t="shared" si="45"/>
        <v>1</v>
      </c>
      <c r="Z156" s="184" t="str">
        <f>ANATOMIE3!N156</f>
        <v>Juin</v>
      </c>
      <c r="AA156" s="184" t="str">
        <f>'PHYSIO-REP 3'!N156</f>
        <v>Juin</v>
      </c>
      <c r="AB156" s="184" t="str">
        <f>'ZOOTECHINE 3'!N156</f>
        <v>Juin</v>
      </c>
      <c r="AC156" s="184" t="str">
        <f>'PHARMACOLOGIE 3'!N156</f>
        <v>Juin</v>
      </c>
      <c r="AD156" s="184" t="str">
        <f>'MICROBIOLOGIE 3'!N156</f>
        <v>Juin</v>
      </c>
      <c r="AE156" s="184" t="str">
        <f>'PARASITOLOGIE 2'!N156</f>
        <v>Juin</v>
      </c>
      <c r="AF156" s="184" t="str">
        <f>'PHYSIO-PATH 3'!N156</f>
        <v>Juin</v>
      </c>
      <c r="AG156" s="184" t="str">
        <f>SEMIOLOGIE!N156</f>
        <v>Juin</v>
      </c>
      <c r="AH156" s="184" t="str">
        <f>'ANA-PATH 2'!N156</f>
        <v>Juin</v>
      </c>
    </row>
    <row r="157" spans="1:34" ht="15.75">
      <c r="A157" s="113">
        <v>150</v>
      </c>
      <c r="B157" s="430" t="s">
        <v>223</v>
      </c>
      <c r="C157" s="430" t="s">
        <v>882</v>
      </c>
      <c r="D157" s="117">
        <f>ANATOMIE3!J157</f>
        <v>11.75</v>
      </c>
      <c r="E157" s="117">
        <f>'PHYSIO-REP 3'!J157</f>
        <v>7.5</v>
      </c>
      <c r="F157" s="117">
        <f>'ZOOTECHINE 3'!J157</f>
        <v>5</v>
      </c>
      <c r="G157" s="117">
        <f>'PHARMACOLOGIE 3'!J157</f>
        <v>4</v>
      </c>
      <c r="H157" s="117">
        <f>'MICROBIOLOGIE 3'!J157</f>
        <v>9.5</v>
      </c>
      <c r="I157" s="117">
        <f>'PARASITOLOGIE 2'!J157</f>
        <v>7.333333333333333</v>
      </c>
      <c r="J157" s="117">
        <f>'PHYSIO-PATH 3'!J157</f>
        <v>2.5</v>
      </c>
      <c r="K157" s="117">
        <f>SEMIOLOGIE!J157</f>
        <v>4.75</v>
      </c>
      <c r="L157" s="117">
        <f>'ANA-PATH 2'!J157</f>
        <v>4</v>
      </c>
      <c r="M157" s="117">
        <f t="shared" si="33"/>
        <v>56.333333333333336</v>
      </c>
      <c r="N157" s="117">
        <f t="shared" si="34"/>
        <v>2.2533333333333334</v>
      </c>
      <c r="O157" s="316" t="str">
        <f t="shared" si="35"/>
        <v>Ajournee</v>
      </c>
      <c r="P157" s="184" t="str">
        <f t="shared" si="36"/>
        <v>juin</v>
      </c>
      <c r="Q157" s="113">
        <f t="shared" si="37"/>
        <v>1</v>
      </c>
      <c r="R157" s="113">
        <f t="shared" si="38"/>
        <v>1</v>
      </c>
      <c r="S157" s="113">
        <f t="shared" si="39"/>
        <v>1</v>
      </c>
      <c r="T157" s="113">
        <f t="shared" si="40"/>
        <v>1</v>
      </c>
      <c r="U157" s="113">
        <f t="shared" si="41"/>
        <v>1</v>
      </c>
      <c r="V157" s="113">
        <f t="shared" si="42"/>
        <v>1</v>
      </c>
      <c r="W157" s="113">
        <f t="shared" si="43"/>
        <v>1</v>
      </c>
      <c r="X157" s="113">
        <f t="shared" si="44"/>
        <v>1</v>
      </c>
      <c r="Y157" s="113">
        <f t="shared" si="45"/>
        <v>1</v>
      </c>
      <c r="Z157" s="184" t="str">
        <f>ANATOMIE3!N157</f>
        <v>Juin</v>
      </c>
      <c r="AA157" s="184" t="str">
        <f>'PHYSIO-REP 3'!N157</f>
        <v>Juin</v>
      </c>
      <c r="AB157" s="184" t="str">
        <f>'ZOOTECHINE 3'!N157</f>
        <v>Juin</v>
      </c>
      <c r="AC157" s="184" t="str">
        <f>'PHARMACOLOGIE 3'!N157</f>
        <v>Juin</v>
      </c>
      <c r="AD157" s="184" t="str">
        <f>'MICROBIOLOGIE 3'!N157</f>
        <v>Juin</v>
      </c>
      <c r="AE157" s="184" t="str">
        <f>'PARASITOLOGIE 2'!N157</f>
        <v>Juin</v>
      </c>
      <c r="AF157" s="184" t="str">
        <f>'PHYSIO-PATH 3'!N157</f>
        <v>Juin</v>
      </c>
      <c r="AG157" s="184" t="str">
        <f>SEMIOLOGIE!N157</f>
        <v>Juin</v>
      </c>
      <c r="AH157" s="184" t="str">
        <f>'ANA-PATH 2'!N157</f>
        <v>Juin</v>
      </c>
    </row>
    <row r="158" spans="1:34">
      <c r="A158" s="113">
        <v>151</v>
      </c>
      <c r="B158" s="427" t="s">
        <v>224</v>
      </c>
      <c r="C158" s="427" t="s">
        <v>225</v>
      </c>
      <c r="D158" s="117">
        <f>ANATOMIE3!J158</f>
        <v>11.25</v>
      </c>
      <c r="E158" s="117">
        <f>'PHYSIO-REP 3'!J158</f>
        <v>10.5</v>
      </c>
      <c r="F158" s="117">
        <f>'ZOOTECHINE 3'!J158</f>
        <v>8.5</v>
      </c>
      <c r="G158" s="117">
        <f>'PHARMACOLOGIE 3'!J158</f>
        <v>8</v>
      </c>
      <c r="H158" s="117">
        <f>'MICROBIOLOGIE 3'!J158</f>
        <v>8.5</v>
      </c>
      <c r="I158" s="117">
        <f>'PARASITOLOGIE 2'!J158</f>
        <v>3.3333333333333335</v>
      </c>
      <c r="J158" s="117">
        <f>'PHYSIO-PATH 3'!J158</f>
        <v>8</v>
      </c>
      <c r="K158" s="117">
        <f>SEMIOLOGIE!J158</f>
        <v>14.75</v>
      </c>
      <c r="L158" s="117">
        <f>'ANA-PATH 2'!J158</f>
        <v>3.6666666666666665</v>
      </c>
      <c r="M158" s="117">
        <f t="shared" si="33"/>
        <v>76.500000000000014</v>
      </c>
      <c r="N158" s="117">
        <f t="shared" si="34"/>
        <v>3.0600000000000005</v>
      </c>
      <c r="O158" s="316" t="str">
        <f t="shared" si="35"/>
        <v>Ajournee</v>
      </c>
      <c r="P158" s="184" t="str">
        <f t="shared" si="36"/>
        <v>juin</v>
      </c>
      <c r="Q158" s="113">
        <f t="shared" si="37"/>
        <v>1</v>
      </c>
      <c r="R158" s="113">
        <f t="shared" si="38"/>
        <v>1</v>
      </c>
      <c r="S158" s="113">
        <f t="shared" si="39"/>
        <v>1</v>
      </c>
      <c r="T158" s="113">
        <f t="shared" si="40"/>
        <v>1</v>
      </c>
      <c r="U158" s="113">
        <f t="shared" si="41"/>
        <v>1</v>
      </c>
      <c r="V158" s="113">
        <f t="shared" si="42"/>
        <v>1</v>
      </c>
      <c r="W158" s="113">
        <f t="shared" si="43"/>
        <v>1</v>
      </c>
      <c r="X158" s="113">
        <f t="shared" si="44"/>
        <v>1</v>
      </c>
      <c r="Y158" s="113">
        <f t="shared" si="45"/>
        <v>1</v>
      </c>
      <c r="Z158" s="184" t="str">
        <f>ANATOMIE3!N158</f>
        <v>Juin</v>
      </c>
      <c r="AA158" s="184" t="str">
        <f>'PHYSIO-REP 3'!N158</f>
        <v>Juin</v>
      </c>
      <c r="AB158" s="184" t="str">
        <f>'ZOOTECHINE 3'!N158</f>
        <v>Juin</v>
      </c>
      <c r="AC158" s="184" t="str">
        <f>'PHARMACOLOGIE 3'!N158</f>
        <v>Juin</v>
      </c>
      <c r="AD158" s="184" t="str">
        <f>'MICROBIOLOGIE 3'!N158</f>
        <v>Juin</v>
      </c>
      <c r="AE158" s="184" t="str">
        <f>'PARASITOLOGIE 2'!N158</f>
        <v>Juin</v>
      </c>
      <c r="AF158" s="184" t="str">
        <f>'PHYSIO-PATH 3'!N158</f>
        <v>Juin</v>
      </c>
      <c r="AG158" s="184" t="str">
        <f>SEMIOLOGIE!N158</f>
        <v>Juin</v>
      </c>
      <c r="AH158" s="184" t="str">
        <f>'ANA-PATH 2'!N158</f>
        <v>Juin</v>
      </c>
    </row>
    <row r="159" spans="1:34" ht="15.75">
      <c r="A159" s="113">
        <v>152</v>
      </c>
      <c r="B159" s="424" t="s">
        <v>226</v>
      </c>
      <c r="C159" s="424" t="s">
        <v>227</v>
      </c>
      <c r="D159" s="117">
        <f>ANATOMIE3!J159</f>
        <v>14.5</v>
      </c>
      <c r="E159" s="117">
        <f>'PHYSIO-REP 3'!J159</f>
        <v>11.25</v>
      </c>
      <c r="F159" s="117">
        <f>'ZOOTECHINE 3'!J159</f>
        <v>9</v>
      </c>
      <c r="G159" s="117">
        <f>'PHARMACOLOGIE 3'!J159</f>
        <v>9.5</v>
      </c>
      <c r="H159" s="117">
        <f>'MICROBIOLOGIE 3'!J159</f>
        <v>9.25</v>
      </c>
      <c r="I159" s="117">
        <f>'PARASITOLOGIE 2'!J159</f>
        <v>7.333333333333333</v>
      </c>
      <c r="J159" s="117">
        <f>'PHYSIO-PATH 3'!J159</f>
        <v>10</v>
      </c>
      <c r="K159" s="117">
        <f>SEMIOLOGIE!J159</f>
        <v>15.5</v>
      </c>
      <c r="L159" s="117">
        <f>'ANA-PATH 2'!J159</f>
        <v>6.333333333333333</v>
      </c>
      <c r="M159" s="117">
        <f t="shared" si="33"/>
        <v>92.666666666666671</v>
      </c>
      <c r="N159" s="117">
        <f t="shared" si="34"/>
        <v>3.706666666666667</v>
      </c>
      <c r="O159" s="316" t="str">
        <f t="shared" si="35"/>
        <v>Ajournee</v>
      </c>
      <c r="P159" s="184" t="str">
        <f t="shared" si="36"/>
        <v>juin</v>
      </c>
      <c r="Q159" s="113">
        <f t="shared" si="37"/>
        <v>1</v>
      </c>
      <c r="R159" s="113">
        <f t="shared" si="38"/>
        <v>1</v>
      </c>
      <c r="S159" s="113">
        <f t="shared" si="39"/>
        <v>1</v>
      </c>
      <c r="T159" s="113">
        <f t="shared" si="40"/>
        <v>1</v>
      </c>
      <c r="U159" s="113">
        <f t="shared" si="41"/>
        <v>1</v>
      </c>
      <c r="V159" s="113">
        <f t="shared" si="42"/>
        <v>1</v>
      </c>
      <c r="W159" s="113">
        <f t="shared" si="43"/>
        <v>1</v>
      </c>
      <c r="X159" s="113">
        <f t="shared" si="44"/>
        <v>0</v>
      </c>
      <c r="Y159" s="113">
        <f t="shared" si="45"/>
        <v>1</v>
      </c>
      <c r="Z159" s="184" t="str">
        <f>ANATOMIE3!N159</f>
        <v>Juin</v>
      </c>
      <c r="AA159" s="184" t="str">
        <f>'PHYSIO-REP 3'!N159</f>
        <v>Juin</v>
      </c>
      <c r="AB159" s="184" t="str">
        <f>'ZOOTECHINE 3'!N159</f>
        <v>Juin</v>
      </c>
      <c r="AC159" s="184" t="str">
        <f>'PHARMACOLOGIE 3'!N159</f>
        <v>Juin</v>
      </c>
      <c r="AD159" s="184" t="str">
        <f>'MICROBIOLOGIE 3'!N159</f>
        <v>Juin</v>
      </c>
      <c r="AE159" s="184" t="str">
        <f>'PARASITOLOGIE 2'!N159</f>
        <v>Juin</v>
      </c>
      <c r="AF159" s="184" t="str">
        <f>'PHYSIO-PATH 3'!N159</f>
        <v>Juin</v>
      </c>
      <c r="AG159" s="184" t="str">
        <f>SEMIOLOGIE!N159</f>
        <v>Juin</v>
      </c>
      <c r="AH159" s="184" t="str">
        <f>'ANA-PATH 2'!N159</f>
        <v>Juin</v>
      </c>
    </row>
    <row r="160" spans="1:34" ht="15.75">
      <c r="A160" s="113">
        <v>153</v>
      </c>
      <c r="B160" s="424" t="s">
        <v>228</v>
      </c>
      <c r="C160" s="424" t="s">
        <v>229</v>
      </c>
      <c r="D160" s="117">
        <f>ANATOMIE3!J160</f>
        <v>12.75</v>
      </c>
      <c r="E160" s="117">
        <f>'PHYSIO-REP 3'!J160</f>
        <v>7.25</v>
      </c>
      <c r="F160" s="117">
        <f>'ZOOTECHINE 3'!J160</f>
        <v>5</v>
      </c>
      <c r="G160" s="117">
        <f>'PHARMACOLOGIE 3'!J160</f>
        <v>3</v>
      </c>
      <c r="H160" s="117">
        <f>'MICROBIOLOGIE 3'!J160</f>
        <v>7.5</v>
      </c>
      <c r="I160" s="117">
        <f>'PARASITOLOGIE 2'!J160</f>
        <v>4</v>
      </c>
      <c r="J160" s="117">
        <f>'PHYSIO-PATH 3'!J160</f>
        <v>3</v>
      </c>
      <c r="K160" s="117">
        <f>SEMIOLOGIE!J160</f>
        <v>8.5</v>
      </c>
      <c r="L160" s="117">
        <f>'ANA-PATH 2'!J160</f>
        <v>4</v>
      </c>
      <c r="M160" s="117">
        <f t="shared" si="33"/>
        <v>55</v>
      </c>
      <c r="N160" s="117">
        <f t="shared" si="34"/>
        <v>2.2000000000000002</v>
      </c>
      <c r="O160" s="316" t="str">
        <f t="shared" si="35"/>
        <v>Ajournee</v>
      </c>
      <c r="P160" s="184" t="str">
        <f t="shared" si="36"/>
        <v>juin</v>
      </c>
      <c r="Q160" s="113">
        <f t="shared" si="37"/>
        <v>1</v>
      </c>
      <c r="R160" s="113">
        <f t="shared" si="38"/>
        <v>1</v>
      </c>
      <c r="S160" s="113">
        <f t="shared" si="39"/>
        <v>1</v>
      </c>
      <c r="T160" s="113">
        <f t="shared" si="40"/>
        <v>1</v>
      </c>
      <c r="U160" s="113">
        <f t="shared" si="41"/>
        <v>1</v>
      </c>
      <c r="V160" s="113">
        <f t="shared" si="42"/>
        <v>1</v>
      </c>
      <c r="W160" s="113">
        <f t="shared" si="43"/>
        <v>1</v>
      </c>
      <c r="X160" s="113">
        <f t="shared" si="44"/>
        <v>1</v>
      </c>
      <c r="Y160" s="113">
        <f t="shared" si="45"/>
        <v>1</v>
      </c>
      <c r="Z160" s="184" t="str">
        <f>ANATOMIE3!N160</f>
        <v>Juin</v>
      </c>
      <c r="AA160" s="184" t="str">
        <f>'PHYSIO-REP 3'!N160</f>
        <v>Juin</v>
      </c>
      <c r="AB160" s="184" t="str">
        <f>'ZOOTECHINE 3'!N160</f>
        <v>Juin</v>
      </c>
      <c r="AC160" s="184" t="str">
        <f>'PHARMACOLOGIE 3'!N160</f>
        <v>Juin</v>
      </c>
      <c r="AD160" s="184" t="str">
        <f>'MICROBIOLOGIE 3'!N160</f>
        <v>Juin</v>
      </c>
      <c r="AE160" s="184" t="str">
        <f>'PARASITOLOGIE 2'!N160</f>
        <v>Juin</v>
      </c>
      <c r="AF160" s="184" t="str">
        <f>'PHYSIO-PATH 3'!N160</f>
        <v>Juin</v>
      </c>
      <c r="AG160" s="184" t="str">
        <f>SEMIOLOGIE!N160</f>
        <v>Juin</v>
      </c>
      <c r="AH160" s="184" t="str">
        <f>'ANA-PATH 2'!N160</f>
        <v>Juin</v>
      </c>
    </row>
    <row r="161" spans="1:34" ht="15.75">
      <c r="A161" s="113">
        <v>154</v>
      </c>
      <c r="B161" s="424" t="s">
        <v>230</v>
      </c>
      <c r="C161" s="424" t="s">
        <v>231</v>
      </c>
      <c r="D161" s="117">
        <f>ANATOMIE3!J161</f>
        <v>13</v>
      </c>
      <c r="E161" s="117">
        <f>'PHYSIO-REP 3'!J161</f>
        <v>9</v>
      </c>
      <c r="F161" s="117">
        <f>'ZOOTECHINE 3'!J161</f>
        <v>6.5</v>
      </c>
      <c r="G161" s="117">
        <f>'PHARMACOLOGIE 3'!J161</f>
        <v>9.5</v>
      </c>
      <c r="H161" s="117">
        <f>'MICROBIOLOGIE 3'!J161</f>
        <v>10.75</v>
      </c>
      <c r="I161" s="117">
        <f>'PARASITOLOGIE 2'!J161</f>
        <v>8</v>
      </c>
      <c r="J161" s="117">
        <f>'PHYSIO-PATH 3'!J161</f>
        <v>6</v>
      </c>
      <c r="K161" s="117">
        <f>SEMIOLOGIE!J161</f>
        <v>14.5</v>
      </c>
      <c r="L161" s="117">
        <f>'ANA-PATH 2'!J161</f>
        <v>8.3333333333333339</v>
      </c>
      <c r="M161" s="117">
        <f t="shared" si="33"/>
        <v>85.583333333333329</v>
      </c>
      <c r="N161" s="117">
        <f t="shared" si="34"/>
        <v>3.4233333333333333</v>
      </c>
      <c r="O161" s="316" t="str">
        <f t="shared" si="35"/>
        <v>Ajournee</v>
      </c>
      <c r="P161" s="184" t="str">
        <f t="shared" si="36"/>
        <v>juin</v>
      </c>
      <c r="Q161" s="113">
        <f t="shared" si="37"/>
        <v>1</v>
      </c>
      <c r="R161" s="113">
        <f t="shared" si="38"/>
        <v>1</v>
      </c>
      <c r="S161" s="113">
        <f t="shared" si="39"/>
        <v>1</v>
      </c>
      <c r="T161" s="113">
        <f t="shared" si="40"/>
        <v>1</v>
      </c>
      <c r="U161" s="113">
        <f t="shared" si="41"/>
        <v>1</v>
      </c>
      <c r="V161" s="113">
        <f t="shared" si="42"/>
        <v>1</v>
      </c>
      <c r="W161" s="113">
        <f t="shared" si="43"/>
        <v>1</v>
      </c>
      <c r="X161" s="113">
        <f t="shared" si="44"/>
        <v>1</v>
      </c>
      <c r="Y161" s="113">
        <f t="shared" si="45"/>
        <v>1</v>
      </c>
      <c r="Z161" s="184" t="str">
        <f>ANATOMIE3!N161</f>
        <v>Juin</v>
      </c>
      <c r="AA161" s="184" t="str">
        <f>'PHYSIO-REP 3'!N161</f>
        <v>Juin</v>
      </c>
      <c r="AB161" s="184" t="str">
        <f>'ZOOTECHINE 3'!N161</f>
        <v>Juin</v>
      </c>
      <c r="AC161" s="184" t="str">
        <f>'PHARMACOLOGIE 3'!N161</f>
        <v>Juin</v>
      </c>
      <c r="AD161" s="184" t="str">
        <f>'MICROBIOLOGIE 3'!N161</f>
        <v>Juin</v>
      </c>
      <c r="AE161" s="184" t="str">
        <f>'PARASITOLOGIE 2'!N161</f>
        <v>Juin</v>
      </c>
      <c r="AF161" s="184" t="str">
        <f>'PHYSIO-PATH 3'!N161</f>
        <v>Juin</v>
      </c>
      <c r="AG161" s="184" t="str">
        <f>SEMIOLOGIE!N161</f>
        <v>Juin</v>
      </c>
      <c r="AH161" s="184" t="str">
        <f>'ANA-PATH 2'!N161</f>
        <v>Juin</v>
      </c>
    </row>
    <row r="162" spans="1:34" ht="15.75">
      <c r="A162" s="113">
        <v>155</v>
      </c>
      <c r="B162" s="424" t="s">
        <v>232</v>
      </c>
      <c r="C162" s="424" t="s">
        <v>233</v>
      </c>
      <c r="D162" s="117">
        <f>ANATOMIE3!J162</f>
        <v>30</v>
      </c>
      <c r="E162" s="117">
        <f>'PHYSIO-REP 3'!J162</f>
        <v>4.5</v>
      </c>
      <c r="F162" s="117">
        <f>'ZOOTECHINE 3'!J162</f>
        <v>31.5</v>
      </c>
      <c r="G162" s="117">
        <f>'PHARMACOLOGIE 3'!J162</f>
        <v>4.5</v>
      </c>
      <c r="H162" s="117">
        <f>'MICROBIOLOGIE 3'!J162</f>
        <v>38.25</v>
      </c>
      <c r="I162" s="117">
        <f>'PARASITOLOGIE 2'!J162</f>
        <v>4.666666666666667</v>
      </c>
      <c r="J162" s="117">
        <f>'PHYSIO-PATH 3'!J162</f>
        <v>1.5</v>
      </c>
      <c r="K162" s="117">
        <f>SEMIOLOGIE!J162</f>
        <v>5</v>
      </c>
      <c r="L162" s="117">
        <f>'ANA-PATH 2'!J162</f>
        <v>3.6666666666666665</v>
      </c>
      <c r="M162" s="117">
        <f t="shared" si="33"/>
        <v>123.58333333333334</v>
      </c>
      <c r="N162" s="117">
        <f t="shared" si="34"/>
        <v>4.9433333333333334</v>
      </c>
      <c r="O162" s="316" t="str">
        <f t="shared" si="35"/>
        <v>Ajournee</v>
      </c>
      <c r="P162" s="184" t="str">
        <f t="shared" si="36"/>
        <v>juin</v>
      </c>
      <c r="Q162" s="113">
        <f t="shared" si="37"/>
        <v>0</v>
      </c>
      <c r="R162" s="113">
        <f t="shared" si="38"/>
        <v>1</v>
      </c>
      <c r="S162" s="113">
        <f t="shared" si="39"/>
        <v>0</v>
      </c>
      <c r="T162" s="113">
        <f t="shared" si="40"/>
        <v>1</v>
      </c>
      <c r="U162" s="113">
        <f t="shared" si="41"/>
        <v>0</v>
      </c>
      <c r="V162" s="113">
        <f t="shared" si="42"/>
        <v>1</v>
      </c>
      <c r="W162" s="113">
        <f t="shared" si="43"/>
        <v>1</v>
      </c>
      <c r="X162" s="113">
        <f t="shared" si="44"/>
        <v>1</v>
      </c>
      <c r="Y162" s="113">
        <f t="shared" si="45"/>
        <v>1</v>
      </c>
      <c r="Z162" s="184" t="str">
        <f>ANATOMIE3!N162</f>
        <v>Juin</v>
      </c>
      <c r="AA162" s="184" t="str">
        <f>'PHYSIO-REP 3'!N162</f>
        <v>Juin</v>
      </c>
      <c r="AB162" s="184" t="str">
        <f>'ZOOTECHINE 3'!N162</f>
        <v>Juin</v>
      </c>
      <c r="AC162" s="184" t="str">
        <f>'PHARMACOLOGIE 3'!N162</f>
        <v>Juin</v>
      </c>
      <c r="AD162" s="184" t="str">
        <f>'MICROBIOLOGIE 3'!N162</f>
        <v>Juin</v>
      </c>
      <c r="AE162" s="184" t="str">
        <f>'PARASITOLOGIE 2'!N162</f>
        <v>Juin</v>
      </c>
      <c r="AF162" s="184" t="str">
        <f>'PHYSIO-PATH 3'!N162</f>
        <v>Juin</v>
      </c>
      <c r="AG162" s="184" t="str">
        <f>SEMIOLOGIE!N162</f>
        <v>Juin</v>
      </c>
      <c r="AH162" s="184" t="str">
        <f>'ANA-PATH 2'!N162</f>
        <v>Juin</v>
      </c>
    </row>
    <row r="163" spans="1:34" ht="15.75">
      <c r="A163" s="113">
        <v>156</v>
      </c>
      <c r="B163" s="424" t="s">
        <v>234</v>
      </c>
      <c r="C163" s="424" t="s">
        <v>235</v>
      </c>
      <c r="D163" s="117">
        <f>ANATOMIE3!J163</f>
        <v>5.5</v>
      </c>
      <c r="E163" s="117">
        <f>'PHYSIO-REP 3'!J163</f>
        <v>8.25</v>
      </c>
      <c r="F163" s="117">
        <f>'ZOOTECHINE 3'!J163</f>
        <v>8.5</v>
      </c>
      <c r="G163" s="117">
        <f>'PHARMACOLOGIE 3'!J163</f>
        <v>5</v>
      </c>
      <c r="H163" s="117">
        <f>'MICROBIOLOGIE 3'!J163</f>
        <v>8</v>
      </c>
      <c r="I163" s="117">
        <f>'PARASITOLOGIE 2'!J163</f>
        <v>8.6666666666666661</v>
      </c>
      <c r="J163" s="117">
        <f>'PHYSIO-PATH 3'!J163</f>
        <v>2.5</v>
      </c>
      <c r="K163" s="117">
        <f>SEMIOLOGIE!J163</f>
        <v>14.5</v>
      </c>
      <c r="L163" s="117">
        <f>'ANA-PATH 2'!J163</f>
        <v>5.333333333333333</v>
      </c>
      <c r="M163" s="117">
        <f t="shared" si="33"/>
        <v>66.25</v>
      </c>
      <c r="N163" s="117">
        <f t="shared" si="34"/>
        <v>2.65</v>
      </c>
      <c r="O163" s="316" t="str">
        <f t="shared" si="35"/>
        <v>Ajournee</v>
      </c>
      <c r="P163" s="184" t="str">
        <f t="shared" si="36"/>
        <v>juin</v>
      </c>
      <c r="Q163" s="113">
        <f t="shared" si="37"/>
        <v>1</v>
      </c>
      <c r="R163" s="113">
        <f t="shared" si="38"/>
        <v>1</v>
      </c>
      <c r="S163" s="113">
        <f t="shared" si="39"/>
        <v>1</v>
      </c>
      <c r="T163" s="113">
        <f t="shared" si="40"/>
        <v>1</v>
      </c>
      <c r="U163" s="113">
        <f t="shared" si="41"/>
        <v>1</v>
      </c>
      <c r="V163" s="113">
        <f t="shared" si="42"/>
        <v>1</v>
      </c>
      <c r="W163" s="113">
        <f t="shared" si="43"/>
        <v>1</v>
      </c>
      <c r="X163" s="113">
        <f t="shared" si="44"/>
        <v>1</v>
      </c>
      <c r="Y163" s="113">
        <f t="shared" si="45"/>
        <v>1</v>
      </c>
      <c r="Z163" s="184" t="str">
        <f>ANATOMIE3!N163</f>
        <v>Juin</v>
      </c>
      <c r="AA163" s="184" t="str">
        <f>'PHYSIO-REP 3'!N163</f>
        <v>Juin</v>
      </c>
      <c r="AB163" s="184" t="str">
        <f>'ZOOTECHINE 3'!N163</f>
        <v>Juin</v>
      </c>
      <c r="AC163" s="184" t="str">
        <f>'PHARMACOLOGIE 3'!N163</f>
        <v>Juin</v>
      </c>
      <c r="AD163" s="184" t="str">
        <f>'MICROBIOLOGIE 3'!N163</f>
        <v>Juin</v>
      </c>
      <c r="AE163" s="184" t="str">
        <f>'PARASITOLOGIE 2'!N163</f>
        <v>Juin</v>
      </c>
      <c r="AF163" s="184" t="str">
        <f>'PHYSIO-PATH 3'!N163</f>
        <v>Juin</v>
      </c>
      <c r="AG163" s="184" t="str">
        <f>SEMIOLOGIE!N163</f>
        <v>Juin</v>
      </c>
      <c r="AH163" s="184" t="str">
        <f>'ANA-PATH 2'!N163</f>
        <v>Juin</v>
      </c>
    </row>
    <row r="164" spans="1:34" ht="15.75">
      <c r="A164" s="113">
        <v>157</v>
      </c>
      <c r="B164" s="424" t="s">
        <v>236</v>
      </c>
      <c r="C164" s="424" t="s">
        <v>237</v>
      </c>
      <c r="D164" s="117">
        <f>ANATOMIE3!J164</f>
        <v>10.5</v>
      </c>
      <c r="E164" s="117">
        <f>'PHYSIO-REP 3'!J164</f>
        <v>10.5</v>
      </c>
      <c r="F164" s="117">
        <f>'ZOOTECHINE 3'!J164</f>
        <v>7.5</v>
      </c>
      <c r="G164" s="117">
        <f>'PHARMACOLOGIE 3'!J164</f>
        <v>12</v>
      </c>
      <c r="H164" s="117">
        <f>'MICROBIOLOGIE 3'!J164</f>
        <v>9.5</v>
      </c>
      <c r="I164" s="117">
        <f>'PARASITOLOGIE 2'!J164</f>
        <v>10</v>
      </c>
      <c r="J164" s="117">
        <f>'PHYSIO-PATH 3'!J164</f>
        <v>8.5</v>
      </c>
      <c r="K164" s="117">
        <f>SEMIOLOGIE!J164</f>
        <v>14.5</v>
      </c>
      <c r="L164" s="117">
        <f>'ANA-PATH 2'!J164</f>
        <v>7.333333333333333</v>
      </c>
      <c r="M164" s="117">
        <f t="shared" si="33"/>
        <v>90.333333333333329</v>
      </c>
      <c r="N164" s="117">
        <f t="shared" si="34"/>
        <v>3.6133333333333333</v>
      </c>
      <c r="O164" s="316" t="str">
        <f t="shared" si="35"/>
        <v>Ajournee</v>
      </c>
      <c r="P164" s="184" t="str">
        <f t="shared" si="36"/>
        <v>juin</v>
      </c>
      <c r="Q164" s="113">
        <f t="shared" si="37"/>
        <v>1</v>
      </c>
      <c r="R164" s="113">
        <f t="shared" si="38"/>
        <v>1</v>
      </c>
      <c r="S164" s="113">
        <f t="shared" si="39"/>
        <v>1</v>
      </c>
      <c r="T164" s="113">
        <f t="shared" si="40"/>
        <v>1</v>
      </c>
      <c r="U164" s="113">
        <f t="shared" si="41"/>
        <v>1</v>
      </c>
      <c r="V164" s="113">
        <f t="shared" si="42"/>
        <v>0</v>
      </c>
      <c r="W164" s="113">
        <f t="shared" si="43"/>
        <v>1</v>
      </c>
      <c r="X164" s="113">
        <f t="shared" si="44"/>
        <v>1</v>
      </c>
      <c r="Y164" s="113">
        <f t="shared" si="45"/>
        <v>1</v>
      </c>
      <c r="Z164" s="184" t="str">
        <f>ANATOMIE3!N164</f>
        <v>Juin</v>
      </c>
      <c r="AA164" s="184" t="str">
        <f>'PHYSIO-REP 3'!N164</f>
        <v>Juin</v>
      </c>
      <c r="AB164" s="184" t="str">
        <f>'ZOOTECHINE 3'!N164</f>
        <v>Juin</v>
      </c>
      <c r="AC164" s="184" t="str">
        <f>'PHARMACOLOGIE 3'!N164</f>
        <v>Juin</v>
      </c>
      <c r="AD164" s="184" t="str">
        <f>'MICROBIOLOGIE 3'!N164</f>
        <v>Juin</v>
      </c>
      <c r="AE164" s="184" t="str">
        <f>'PARASITOLOGIE 2'!N164</f>
        <v>Juin</v>
      </c>
      <c r="AF164" s="184" t="str">
        <f>'PHYSIO-PATH 3'!N164</f>
        <v>Juin</v>
      </c>
      <c r="AG164" s="184" t="str">
        <f>SEMIOLOGIE!N164</f>
        <v>Juin</v>
      </c>
      <c r="AH164" s="184" t="str">
        <f>'ANA-PATH 2'!N164</f>
        <v>Juin</v>
      </c>
    </row>
    <row r="165" spans="1:34" ht="15.75">
      <c r="A165" s="113">
        <v>158</v>
      </c>
      <c r="B165" s="424" t="s">
        <v>238</v>
      </c>
      <c r="C165" s="424" t="s">
        <v>883</v>
      </c>
      <c r="D165" s="117">
        <f>ANATOMIE3!J165</f>
        <v>2</v>
      </c>
      <c r="E165" s="117">
        <f>'PHYSIO-REP 3'!J165</f>
        <v>5.25</v>
      </c>
      <c r="F165" s="117">
        <f>'ZOOTECHINE 3'!J165</f>
        <v>5</v>
      </c>
      <c r="G165" s="117">
        <f>'PHARMACOLOGIE 3'!J165</f>
        <v>6</v>
      </c>
      <c r="H165" s="117">
        <f>'MICROBIOLOGIE 3'!J165</f>
        <v>7</v>
      </c>
      <c r="I165" s="117">
        <f>'PARASITOLOGIE 2'!J165</f>
        <v>6.666666666666667</v>
      </c>
      <c r="J165" s="117">
        <f>'PHYSIO-PATH 3'!J165</f>
        <v>2.5</v>
      </c>
      <c r="K165" s="117">
        <f>SEMIOLOGIE!J165</f>
        <v>42</v>
      </c>
      <c r="L165" s="117">
        <f>'ANA-PATH 2'!J165</f>
        <v>4.333333333333333</v>
      </c>
      <c r="M165" s="117">
        <f t="shared" si="33"/>
        <v>80.75</v>
      </c>
      <c r="N165" s="117">
        <f t="shared" si="34"/>
        <v>3.23</v>
      </c>
      <c r="O165" s="316" t="str">
        <f t="shared" si="35"/>
        <v>Ajournee</v>
      </c>
      <c r="P165" s="184" t="str">
        <f t="shared" si="36"/>
        <v>juin</v>
      </c>
      <c r="Q165" s="113">
        <f t="shared" si="37"/>
        <v>1</v>
      </c>
      <c r="R165" s="113">
        <f t="shared" si="38"/>
        <v>1</v>
      </c>
      <c r="S165" s="113">
        <f t="shared" si="39"/>
        <v>1</v>
      </c>
      <c r="T165" s="113">
        <f t="shared" si="40"/>
        <v>1</v>
      </c>
      <c r="U165" s="113">
        <f t="shared" si="41"/>
        <v>1</v>
      </c>
      <c r="V165" s="113">
        <f t="shared" si="42"/>
        <v>1</v>
      </c>
      <c r="W165" s="113">
        <f t="shared" si="43"/>
        <v>1</v>
      </c>
      <c r="X165" s="113">
        <f t="shared" si="44"/>
        <v>0</v>
      </c>
      <c r="Y165" s="113">
        <f t="shared" si="45"/>
        <v>1</v>
      </c>
      <c r="Z165" s="184" t="str">
        <f>ANATOMIE3!N165</f>
        <v>Juin</v>
      </c>
      <c r="AA165" s="184" t="str">
        <f>'PHYSIO-REP 3'!N165</f>
        <v>Juin</v>
      </c>
      <c r="AB165" s="184" t="str">
        <f>'ZOOTECHINE 3'!N165</f>
        <v>Juin</v>
      </c>
      <c r="AC165" s="184" t="str">
        <f>'PHARMACOLOGIE 3'!N165</f>
        <v>Juin</v>
      </c>
      <c r="AD165" s="184" t="str">
        <f>'MICROBIOLOGIE 3'!N165</f>
        <v>Juin</v>
      </c>
      <c r="AE165" s="184" t="str">
        <f>'PARASITOLOGIE 2'!N165</f>
        <v>Juin</v>
      </c>
      <c r="AF165" s="184" t="str">
        <f>'PHYSIO-PATH 3'!N165</f>
        <v>Juin</v>
      </c>
      <c r="AG165" s="184" t="str">
        <f>SEMIOLOGIE!N165</f>
        <v>Juin</v>
      </c>
      <c r="AH165" s="184" t="str">
        <f>'ANA-PATH 2'!N165</f>
        <v>Juin</v>
      </c>
    </row>
    <row r="166" spans="1:34" ht="15.75">
      <c r="A166" s="113">
        <v>159</v>
      </c>
      <c r="B166" s="426" t="s">
        <v>239</v>
      </c>
      <c r="C166" s="426" t="s">
        <v>671</v>
      </c>
      <c r="D166" s="117">
        <f>ANATOMIE3!J166</f>
        <v>17</v>
      </c>
      <c r="E166" s="117">
        <f>'PHYSIO-REP 3'!J166</f>
        <v>14</v>
      </c>
      <c r="F166" s="117">
        <f>'ZOOTECHINE 3'!J166</f>
        <v>9</v>
      </c>
      <c r="G166" s="117">
        <f>'PHARMACOLOGIE 3'!J166</f>
        <v>9</v>
      </c>
      <c r="H166" s="117">
        <f>'MICROBIOLOGIE 3'!J166</f>
        <v>14.75</v>
      </c>
      <c r="I166" s="117">
        <f>'PARASITOLOGIE 2'!J166</f>
        <v>10</v>
      </c>
      <c r="J166" s="117">
        <f>'PHYSIO-PATH 3'!J166</f>
        <v>13</v>
      </c>
      <c r="K166" s="117">
        <f>SEMIOLOGIE!J166</f>
        <v>15.25</v>
      </c>
      <c r="L166" s="117">
        <f>'ANA-PATH 2'!J166</f>
        <v>12.333333333333334</v>
      </c>
      <c r="M166" s="117">
        <f t="shared" si="33"/>
        <v>114.33333333333333</v>
      </c>
      <c r="N166" s="117">
        <f t="shared" si="34"/>
        <v>4.5733333333333333</v>
      </c>
      <c r="O166" s="316" t="str">
        <f t="shared" si="35"/>
        <v>Ajournee</v>
      </c>
      <c r="P166" s="184" t="str">
        <f t="shared" si="36"/>
        <v>juin</v>
      </c>
      <c r="Q166" s="113">
        <f t="shared" si="37"/>
        <v>0</v>
      </c>
      <c r="R166" s="113">
        <f t="shared" si="38"/>
        <v>1</v>
      </c>
      <c r="S166" s="113">
        <f t="shared" si="39"/>
        <v>1</v>
      </c>
      <c r="T166" s="113">
        <f t="shared" si="40"/>
        <v>1</v>
      </c>
      <c r="U166" s="113">
        <f t="shared" si="41"/>
        <v>1</v>
      </c>
      <c r="V166" s="113">
        <f t="shared" si="42"/>
        <v>0</v>
      </c>
      <c r="W166" s="113">
        <f t="shared" si="43"/>
        <v>1</v>
      </c>
      <c r="X166" s="113">
        <f t="shared" si="44"/>
        <v>0</v>
      </c>
      <c r="Y166" s="113">
        <f t="shared" si="45"/>
        <v>0</v>
      </c>
      <c r="Z166" s="184" t="str">
        <f>ANATOMIE3!N166</f>
        <v>Juin</v>
      </c>
      <c r="AA166" s="184" t="str">
        <f>'PHYSIO-REP 3'!N166</f>
        <v>Juin</v>
      </c>
      <c r="AB166" s="184" t="str">
        <f>'ZOOTECHINE 3'!N166</f>
        <v>Juin</v>
      </c>
      <c r="AC166" s="184" t="str">
        <f>'PHARMACOLOGIE 3'!N166</f>
        <v>Juin</v>
      </c>
      <c r="AD166" s="184" t="str">
        <f>'MICROBIOLOGIE 3'!N166</f>
        <v>Juin</v>
      </c>
      <c r="AE166" s="184" t="str">
        <f>'PARASITOLOGIE 2'!N166</f>
        <v>Juin</v>
      </c>
      <c r="AF166" s="184" t="str">
        <f>'PHYSIO-PATH 3'!N166</f>
        <v>Juin</v>
      </c>
      <c r="AG166" s="184" t="str">
        <f>SEMIOLOGIE!N166</f>
        <v>Juin</v>
      </c>
      <c r="AH166" s="184" t="str">
        <f>'ANA-PATH 2'!N166</f>
        <v>Juin</v>
      </c>
    </row>
    <row r="167" spans="1:34" ht="15.75">
      <c r="A167" s="113">
        <v>160</v>
      </c>
      <c r="B167" s="424" t="s">
        <v>240</v>
      </c>
      <c r="C167" s="424" t="s">
        <v>241</v>
      </c>
      <c r="D167" s="117">
        <f>ANATOMIE3!J167</f>
        <v>13.5</v>
      </c>
      <c r="E167" s="117">
        <f>'PHYSIO-REP 3'!J167</f>
        <v>7.5</v>
      </c>
      <c r="F167" s="117">
        <f>'ZOOTECHINE 3'!J167</f>
        <v>8</v>
      </c>
      <c r="G167" s="117">
        <f>'PHARMACOLOGIE 3'!J167</f>
        <v>9</v>
      </c>
      <c r="H167" s="117">
        <f>'MICROBIOLOGIE 3'!J167</f>
        <v>6</v>
      </c>
      <c r="I167" s="117">
        <f>'PARASITOLOGIE 2'!J167</f>
        <v>8.6666666666666661</v>
      </c>
      <c r="J167" s="117">
        <f>'PHYSIO-PATH 3'!J167</f>
        <v>6</v>
      </c>
      <c r="K167" s="117">
        <f>SEMIOLOGIE!J167</f>
        <v>13</v>
      </c>
      <c r="L167" s="117">
        <f>'ANA-PATH 2'!J167</f>
        <v>6.666666666666667</v>
      </c>
      <c r="M167" s="117">
        <f t="shared" si="33"/>
        <v>78.333333333333329</v>
      </c>
      <c r="N167" s="117">
        <f t="shared" si="34"/>
        <v>3.1333333333333333</v>
      </c>
      <c r="O167" s="316" t="str">
        <f t="shared" si="35"/>
        <v>Ajournee</v>
      </c>
      <c r="P167" s="184" t="str">
        <f t="shared" si="36"/>
        <v>juin</v>
      </c>
      <c r="Q167" s="113">
        <f t="shared" si="37"/>
        <v>1</v>
      </c>
      <c r="R167" s="113">
        <f t="shared" si="38"/>
        <v>1</v>
      </c>
      <c r="S167" s="113">
        <f t="shared" si="39"/>
        <v>1</v>
      </c>
      <c r="T167" s="113">
        <f t="shared" si="40"/>
        <v>1</v>
      </c>
      <c r="U167" s="113">
        <f t="shared" si="41"/>
        <v>1</v>
      </c>
      <c r="V167" s="113">
        <f t="shared" si="42"/>
        <v>1</v>
      </c>
      <c r="W167" s="113">
        <f t="shared" si="43"/>
        <v>1</v>
      </c>
      <c r="X167" s="113">
        <f t="shared" si="44"/>
        <v>1</v>
      </c>
      <c r="Y167" s="113">
        <f t="shared" si="45"/>
        <v>1</v>
      </c>
      <c r="Z167" s="184" t="str">
        <f>ANATOMIE3!N167</f>
        <v>Juin</v>
      </c>
      <c r="AA167" s="184" t="str">
        <f>'PHYSIO-REP 3'!N167</f>
        <v>Juin</v>
      </c>
      <c r="AB167" s="184" t="str">
        <f>'ZOOTECHINE 3'!N167</f>
        <v>Juin</v>
      </c>
      <c r="AC167" s="184" t="str">
        <f>'PHARMACOLOGIE 3'!N167</f>
        <v>Juin</v>
      </c>
      <c r="AD167" s="184" t="str">
        <f>'MICROBIOLOGIE 3'!N167</f>
        <v>Juin</v>
      </c>
      <c r="AE167" s="184" t="str">
        <f>'PARASITOLOGIE 2'!N167</f>
        <v>Juin</v>
      </c>
      <c r="AF167" s="184" t="str">
        <f>'PHYSIO-PATH 3'!N167</f>
        <v>Juin</v>
      </c>
      <c r="AG167" s="184" t="str">
        <f>SEMIOLOGIE!N167</f>
        <v>Juin</v>
      </c>
      <c r="AH167" s="184" t="str">
        <f>'ANA-PATH 2'!N167</f>
        <v>Juin</v>
      </c>
    </row>
    <row r="168" spans="1:34" ht="15.75">
      <c r="A168" s="113">
        <v>161</v>
      </c>
      <c r="B168" s="424" t="s">
        <v>242</v>
      </c>
      <c r="C168" s="424" t="s">
        <v>884</v>
      </c>
      <c r="D168" s="117">
        <f>ANATOMIE3!J168</f>
        <v>36</v>
      </c>
      <c r="E168" s="117">
        <f>'PHYSIO-REP 3'!J168</f>
        <v>3.75</v>
      </c>
      <c r="F168" s="117">
        <f>'ZOOTECHINE 3'!J168</f>
        <v>8</v>
      </c>
      <c r="G168" s="117">
        <f>'PHARMACOLOGIE 3'!J168</f>
        <v>1.75</v>
      </c>
      <c r="H168" s="117">
        <f>'MICROBIOLOGIE 3'!J168</f>
        <v>7.75</v>
      </c>
      <c r="I168" s="117">
        <f>'PARASITOLOGIE 2'!J168</f>
        <v>10.666666666666666</v>
      </c>
      <c r="J168" s="117">
        <f>'PHYSIO-PATH 3'!J168</f>
        <v>2.5</v>
      </c>
      <c r="K168" s="117">
        <f>SEMIOLOGIE!J168</f>
        <v>33</v>
      </c>
      <c r="L168" s="117">
        <f>'ANA-PATH 2'!J168</f>
        <v>4.333333333333333</v>
      </c>
      <c r="M168" s="117">
        <f t="shared" si="33"/>
        <v>107.75</v>
      </c>
      <c r="N168" s="117">
        <f t="shared" si="34"/>
        <v>4.3099999999999996</v>
      </c>
      <c r="O168" s="316" t="str">
        <f t="shared" si="35"/>
        <v>Ajournee</v>
      </c>
      <c r="P168" s="184" t="str">
        <f t="shared" si="36"/>
        <v>juin</v>
      </c>
      <c r="Q168" s="113">
        <f t="shared" si="37"/>
        <v>0</v>
      </c>
      <c r="R168" s="113">
        <f t="shared" si="38"/>
        <v>1</v>
      </c>
      <c r="S168" s="113">
        <f t="shared" si="39"/>
        <v>1</v>
      </c>
      <c r="T168" s="113">
        <f t="shared" si="40"/>
        <v>1</v>
      </c>
      <c r="U168" s="113">
        <f t="shared" si="41"/>
        <v>1</v>
      </c>
      <c r="V168" s="113">
        <f t="shared" si="42"/>
        <v>0</v>
      </c>
      <c r="W168" s="113">
        <f t="shared" si="43"/>
        <v>1</v>
      </c>
      <c r="X168" s="113">
        <f t="shared" si="44"/>
        <v>0</v>
      </c>
      <c r="Y168" s="113">
        <f t="shared" si="45"/>
        <v>1</v>
      </c>
      <c r="Z168" s="184" t="str">
        <f>ANATOMIE3!N168</f>
        <v>Juin</v>
      </c>
      <c r="AA168" s="184" t="str">
        <f>'PHYSIO-REP 3'!N168</f>
        <v>Juin</v>
      </c>
      <c r="AB168" s="184" t="str">
        <f>'ZOOTECHINE 3'!N168</f>
        <v>Juin</v>
      </c>
      <c r="AC168" s="184" t="str">
        <f>'PHARMACOLOGIE 3'!N168</f>
        <v>Juin</v>
      </c>
      <c r="AD168" s="184" t="str">
        <f>'MICROBIOLOGIE 3'!N168</f>
        <v>Juin</v>
      </c>
      <c r="AE168" s="184" t="str">
        <f>'PARASITOLOGIE 2'!N168</f>
        <v>Juin</v>
      </c>
      <c r="AF168" s="184" t="str">
        <f>'PHYSIO-PATH 3'!N168</f>
        <v>Juin</v>
      </c>
      <c r="AG168" s="184" t="str">
        <f>SEMIOLOGIE!N168</f>
        <v>Juin</v>
      </c>
      <c r="AH168" s="184" t="str">
        <f>'ANA-PATH 2'!N168</f>
        <v>Juin</v>
      </c>
    </row>
    <row r="169" spans="1:34">
      <c r="A169" s="113">
        <v>162</v>
      </c>
      <c r="B169" s="413" t="s">
        <v>243</v>
      </c>
      <c r="C169" s="413" t="s">
        <v>25</v>
      </c>
      <c r="D169" s="117">
        <f>ANATOMIE3!J169</f>
        <v>12</v>
      </c>
      <c r="E169" s="117">
        <f>'PHYSIO-REP 3'!J169</f>
        <v>9</v>
      </c>
      <c r="F169" s="117">
        <f>'ZOOTECHINE 3'!J169</f>
        <v>12</v>
      </c>
      <c r="G169" s="117">
        <f>'PHARMACOLOGIE 3'!J169</f>
        <v>10</v>
      </c>
      <c r="H169" s="117">
        <f>'MICROBIOLOGIE 3'!J169</f>
        <v>10</v>
      </c>
      <c r="I169" s="117">
        <f>'PARASITOLOGIE 2'!J169</f>
        <v>4</v>
      </c>
      <c r="J169" s="117">
        <f>'PHYSIO-PATH 3'!J169</f>
        <v>9</v>
      </c>
      <c r="K169" s="117">
        <f>SEMIOLOGIE!J169</f>
        <v>14</v>
      </c>
      <c r="L169" s="117">
        <f>'ANA-PATH 2'!J169</f>
        <v>7.333333333333333</v>
      </c>
      <c r="M169" s="117">
        <f t="shared" si="33"/>
        <v>87.333333333333329</v>
      </c>
      <c r="N169" s="117">
        <f t="shared" si="34"/>
        <v>3.4933333333333332</v>
      </c>
      <c r="O169" s="316" t="str">
        <f t="shared" si="35"/>
        <v>Ajournee</v>
      </c>
      <c r="P169" s="184" t="str">
        <f t="shared" si="36"/>
        <v>juin</v>
      </c>
      <c r="Q169" s="113">
        <f t="shared" si="37"/>
        <v>1</v>
      </c>
      <c r="R169" s="113">
        <f t="shared" si="38"/>
        <v>1</v>
      </c>
      <c r="S169" s="113">
        <f t="shared" si="39"/>
        <v>1</v>
      </c>
      <c r="T169" s="113">
        <f t="shared" si="40"/>
        <v>1</v>
      </c>
      <c r="U169" s="113">
        <f t="shared" si="41"/>
        <v>1</v>
      </c>
      <c r="V169" s="113">
        <f t="shared" si="42"/>
        <v>1</v>
      </c>
      <c r="W169" s="113">
        <f t="shared" si="43"/>
        <v>1</v>
      </c>
      <c r="X169" s="113">
        <f t="shared" si="44"/>
        <v>1</v>
      </c>
      <c r="Y169" s="113">
        <f t="shared" si="45"/>
        <v>1</v>
      </c>
      <c r="Z169" s="184" t="str">
        <f>ANATOMIE3!N169</f>
        <v>Juin</v>
      </c>
      <c r="AA169" s="184" t="str">
        <f>'PHYSIO-REP 3'!N169</f>
        <v>Juin</v>
      </c>
      <c r="AB169" s="184" t="str">
        <f>'ZOOTECHINE 3'!N169</f>
        <v>Juin</v>
      </c>
      <c r="AC169" s="184" t="str">
        <f>'PHARMACOLOGIE 3'!N169</f>
        <v>Juin</v>
      </c>
      <c r="AD169" s="184" t="str">
        <f>'MICROBIOLOGIE 3'!N169</f>
        <v>Juin</v>
      </c>
      <c r="AE169" s="184" t="str">
        <f>'PARASITOLOGIE 2'!N169</f>
        <v>Juin</v>
      </c>
      <c r="AF169" s="184" t="str">
        <f>'PHYSIO-PATH 3'!N169</f>
        <v>Juin</v>
      </c>
      <c r="AG169" s="184" t="str">
        <f>SEMIOLOGIE!N169</f>
        <v>Juin</v>
      </c>
      <c r="AH169" s="184" t="str">
        <f>'ANA-PATH 2'!N169</f>
        <v>Juin</v>
      </c>
    </row>
    <row r="170" spans="1:34">
      <c r="A170" s="113">
        <v>163</v>
      </c>
      <c r="B170" s="413" t="s">
        <v>244</v>
      </c>
      <c r="C170" s="413" t="s">
        <v>245</v>
      </c>
      <c r="D170" s="117">
        <f>ANATOMIE3!J170</f>
        <v>33</v>
      </c>
      <c r="E170" s="117">
        <f>'PHYSIO-REP 3'!J170</f>
        <v>7.5</v>
      </c>
      <c r="F170" s="117">
        <f>'ZOOTECHINE 3'!J170</f>
        <v>34.5</v>
      </c>
      <c r="G170" s="117">
        <f>'PHARMACOLOGIE 3'!J170</f>
        <v>4.25</v>
      </c>
      <c r="H170" s="117">
        <f>'MICROBIOLOGIE 3'!J170</f>
        <v>7.5</v>
      </c>
      <c r="I170" s="117">
        <f>'PARASITOLOGIE 2'!J170</f>
        <v>4</v>
      </c>
      <c r="J170" s="117">
        <f>'PHYSIO-PATH 3'!J170</f>
        <v>3</v>
      </c>
      <c r="K170" s="117">
        <f>SEMIOLOGIE!J170</f>
        <v>4.25</v>
      </c>
      <c r="L170" s="117">
        <f>'ANA-PATH 2'!J170</f>
        <v>2.3333333333333335</v>
      </c>
      <c r="M170" s="117">
        <f t="shared" si="33"/>
        <v>100.33333333333333</v>
      </c>
      <c r="N170" s="117">
        <f t="shared" si="34"/>
        <v>4.0133333333333328</v>
      </c>
      <c r="O170" s="316" t="str">
        <f t="shared" si="35"/>
        <v>Ajournee</v>
      </c>
      <c r="P170" s="184" t="str">
        <f t="shared" si="36"/>
        <v>juin</v>
      </c>
      <c r="Q170" s="113">
        <f t="shared" si="37"/>
        <v>0</v>
      </c>
      <c r="R170" s="113">
        <f t="shared" si="38"/>
        <v>1</v>
      </c>
      <c r="S170" s="113">
        <f t="shared" si="39"/>
        <v>0</v>
      </c>
      <c r="T170" s="113">
        <f t="shared" si="40"/>
        <v>1</v>
      </c>
      <c r="U170" s="113">
        <f t="shared" si="41"/>
        <v>1</v>
      </c>
      <c r="V170" s="113">
        <f t="shared" si="42"/>
        <v>1</v>
      </c>
      <c r="W170" s="113">
        <f t="shared" si="43"/>
        <v>1</v>
      </c>
      <c r="X170" s="113">
        <f t="shared" si="44"/>
        <v>1</v>
      </c>
      <c r="Y170" s="113">
        <f t="shared" si="45"/>
        <v>1</v>
      </c>
      <c r="Z170" s="184" t="str">
        <f>ANATOMIE3!N170</f>
        <v>Juin</v>
      </c>
      <c r="AA170" s="184" t="str">
        <f>'PHYSIO-REP 3'!N170</f>
        <v>Juin</v>
      </c>
      <c r="AB170" s="184" t="str">
        <f>'ZOOTECHINE 3'!N170</f>
        <v>Juin</v>
      </c>
      <c r="AC170" s="184" t="str">
        <f>'PHARMACOLOGIE 3'!N170</f>
        <v>Juin</v>
      </c>
      <c r="AD170" s="184" t="str">
        <f>'MICROBIOLOGIE 3'!N170</f>
        <v>Juin</v>
      </c>
      <c r="AE170" s="184" t="str">
        <f>'PARASITOLOGIE 2'!N170</f>
        <v>Juin</v>
      </c>
      <c r="AF170" s="184" t="str">
        <f>'PHYSIO-PATH 3'!N170</f>
        <v>Juin</v>
      </c>
      <c r="AG170" s="184" t="str">
        <f>SEMIOLOGIE!N170</f>
        <v>Juin</v>
      </c>
      <c r="AH170" s="184" t="str">
        <f>'ANA-PATH 2'!N170</f>
        <v>Juin</v>
      </c>
    </row>
    <row r="171" spans="1:34">
      <c r="A171" s="113">
        <v>164</v>
      </c>
      <c r="B171" s="432" t="s">
        <v>246</v>
      </c>
      <c r="C171" s="432" t="s">
        <v>247</v>
      </c>
      <c r="D171" s="117">
        <f>ANATOMIE3!J171</f>
        <v>37.5</v>
      </c>
      <c r="E171" s="117">
        <f>'PHYSIO-REP 3'!J171</f>
        <v>6</v>
      </c>
      <c r="F171" s="117">
        <f>'ZOOTECHINE 3'!J171</f>
        <v>8.5</v>
      </c>
      <c r="G171" s="117">
        <f>'PHARMACOLOGIE 3'!J171</f>
        <v>33</v>
      </c>
      <c r="H171" s="117">
        <f>'MICROBIOLOGIE 3'!J171</f>
        <v>30.75</v>
      </c>
      <c r="I171" s="117">
        <f>'PARASITOLOGIE 2'!J171</f>
        <v>4</v>
      </c>
      <c r="J171" s="117">
        <f>'PHYSIO-PATH 3'!J171</f>
        <v>1.5</v>
      </c>
      <c r="K171" s="117">
        <f>SEMIOLOGIE!J171</f>
        <v>5.75</v>
      </c>
      <c r="L171" s="117">
        <f>'ANA-PATH 2'!J171</f>
        <v>4.666666666666667</v>
      </c>
      <c r="M171" s="117">
        <f t="shared" si="33"/>
        <v>131.66666666666666</v>
      </c>
      <c r="N171" s="117">
        <f t="shared" si="34"/>
        <v>5.2666666666666666</v>
      </c>
      <c r="O171" s="316" t="str">
        <f t="shared" si="35"/>
        <v>Ajournee</v>
      </c>
      <c r="P171" s="184" t="str">
        <f t="shared" si="36"/>
        <v>juin</v>
      </c>
      <c r="Q171" s="113">
        <f t="shared" si="37"/>
        <v>0</v>
      </c>
      <c r="R171" s="113">
        <f t="shared" si="38"/>
        <v>1</v>
      </c>
      <c r="S171" s="113">
        <f t="shared" si="39"/>
        <v>1</v>
      </c>
      <c r="T171" s="113">
        <f t="shared" si="40"/>
        <v>0</v>
      </c>
      <c r="U171" s="113">
        <f t="shared" si="41"/>
        <v>0</v>
      </c>
      <c r="V171" s="113">
        <f t="shared" si="42"/>
        <v>1</v>
      </c>
      <c r="W171" s="113">
        <f t="shared" si="43"/>
        <v>1</v>
      </c>
      <c r="X171" s="113">
        <f t="shared" si="44"/>
        <v>1</v>
      </c>
      <c r="Y171" s="113">
        <f t="shared" si="45"/>
        <v>1</v>
      </c>
      <c r="Z171" s="184" t="str">
        <f>ANATOMIE3!N171</f>
        <v>Juin</v>
      </c>
      <c r="AA171" s="184" t="str">
        <f>'PHYSIO-REP 3'!N171</f>
        <v>Juin</v>
      </c>
      <c r="AB171" s="184" t="str">
        <f>'ZOOTECHINE 3'!N171</f>
        <v>Juin</v>
      </c>
      <c r="AC171" s="184" t="str">
        <f>'PHARMACOLOGIE 3'!N171</f>
        <v>Juin</v>
      </c>
      <c r="AD171" s="184" t="str">
        <f>'MICROBIOLOGIE 3'!N171</f>
        <v>Juin</v>
      </c>
      <c r="AE171" s="184" t="str">
        <f>'PARASITOLOGIE 2'!N171</f>
        <v>Juin</v>
      </c>
      <c r="AF171" s="184" t="str">
        <f>'PHYSIO-PATH 3'!N171</f>
        <v>Juin</v>
      </c>
      <c r="AG171" s="184" t="str">
        <f>SEMIOLOGIE!N171</f>
        <v>Juin</v>
      </c>
      <c r="AH171" s="184" t="str">
        <f>'ANA-PATH 2'!N171</f>
        <v>Juin</v>
      </c>
    </row>
    <row r="172" spans="1:34">
      <c r="A172" s="113">
        <v>165</v>
      </c>
      <c r="B172" s="419" t="s">
        <v>885</v>
      </c>
      <c r="C172" s="419" t="s">
        <v>886</v>
      </c>
      <c r="D172" s="117">
        <f>ANATOMIE3!J172</f>
        <v>14.25</v>
      </c>
      <c r="E172" s="117">
        <f>'PHYSIO-REP 3'!J172</f>
        <v>12</v>
      </c>
      <c r="F172" s="117">
        <f>'ZOOTECHINE 3'!J172</f>
        <v>7.5</v>
      </c>
      <c r="G172" s="117">
        <f>'PHARMACOLOGIE 3'!J172</f>
        <v>6</v>
      </c>
      <c r="H172" s="117">
        <f>'MICROBIOLOGIE 3'!J172</f>
        <v>7.25</v>
      </c>
      <c r="I172" s="117">
        <f>'PARASITOLOGIE 2'!J172</f>
        <v>4.666666666666667</v>
      </c>
      <c r="J172" s="117">
        <f>'PHYSIO-PATH 3'!J172</f>
        <v>6</v>
      </c>
      <c r="K172" s="117">
        <f>SEMIOLOGIE!J172</f>
        <v>8.5</v>
      </c>
      <c r="L172" s="117">
        <f>'ANA-PATH 2'!J172</f>
        <v>7.666666666666667</v>
      </c>
      <c r="M172" s="117">
        <f t="shared" si="33"/>
        <v>73.833333333333329</v>
      </c>
      <c r="N172" s="117">
        <f t="shared" si="34"/>
        <v>2.9533333333333331</v>
      </c>
      <c r="O172" s="316" t="str">
        <f t="shared" si="35"/>
        <v>Ajournee</v>
      </c>
      <c r="P172" s="184" t="str">
        <f t="shared" si="36"/>
        <v>juin</v>
      </c>
      <c r="Q172" s="113">
        <f t="shared" si="37"/>
        <v>1</v>
      </c>
      <c r="R172" s="113">
        <f t="shared" si="38"/>
        <v>1</v>
      </c>
      <c r="S172" s="113">
        <f t="shared" si="39"/>
        <v>1</v>
      </c>
      <c r="T172" s="113">
        <f t="shared" si="40"/>
        <v>1</v>
      </c>
      <c r="U172" s="113">
        <f t="shared" si="41"/>
        <v>1</v>
      </c>
      <c r="V172" s="113">
        <f t="shared" si="42"/>
        <v>1</v>
      </c>
      <c r="W172" s="113">
        <f t="shared" si="43"/>
        <v>1</v>
      </c>
      <c r="X172" s="113">
        <f t="shared" si="44"/>
        <v>1</v>
      </c>
      <c r="Y172" s="113">
        <f t="shared" si="45"/>
        <v>1</v>
      </c>
      <c r="Z172" s="184" t="str">
        <f>ANATOMIE3!N172</f>
        <v>Juin</v>
      </c>
      <c r="AA172" s="184" t="str">
        <f>'PHYSIO-REP 3'!N172</f>
        <v>Juin</v>
      </c>
      <c r="AB172" s="184" t="str">
        <f>'ZOOTECHINE 3'!N172</f>
        <v>Juin</v>
      </c>
      <c r="AC172" s="184" t="str">
        <f>'PHARMACOLOGIE 3'!N172</f>
        <v>Juin</v>
      </c>
      <c r="AD172" s="184" t="str">
        <f>'MICROBIOLOGIE 3'!N172</f>
        <v>Juin</v>
      </c>
      <c r="AE172" s="184" t="str">
        <f>'PARASITOLOGIE 2'!N172</f>
        <v>Juin</v>
      </c>
      <c r="AF172" s="184" t="str">
        <f>'PHYSIO-PATH 3'!N172</f>
        <v>Juin</v>
      </c>
      <c r="AG172" s="184" t="str">
        <f>SEMIOLOGIE!N172</f>
        <v>Juin</v>
      </c>
      <c r="AH172" s="184" t="str">
        <f>'ANA-PATH 2'!N172</f>
        <v>Juin</v>
      </c>
    </row>
    <row r="173" spans="1:34">
      <c r="A173" s="113">
        <v>166</v>
      </c>
      <c r="B173" s="413" t="s">
        <v>887</v>
      </c>
      <c r="C173" s="413" t="s">
        <v>248</v>
      </c>
      <c r="D173" s="117">
        <f>ANATOMIE3!J173</f>
        <v>8.25</v>
      </c>
      <c r="E173" s="117">
        <f>'PHYSIO-REP 3'!J173</f>
        <v>6.75</v>
      </c>
      <c r="F173" s="117">
        <f>'ZOOTECHINE 3'!J173</f>
        <v>6</v>
      </c>
      <c r="G173" s="117">
        <f>'PHARMACOLOGIE 3'!J173</f>
        <v>1</v>
      </c>
      <c r="H173" s="117">
        <f>'MICROBIOLOGIE 3'!J173</f>
        <v>30.75</v>
      </c>
      <c r="I173" s="117">
        <f>'PARASITOLOGIE 2'!J173</f>
        <v>20</v>
      </c>
      <c r="J173" s="117">
        <f>'PHYSIO-PATH 3'!J173</f>
        <v>6</v>
      </c>
      <c r="K173" s="117">
        <f>SEMIOLOGIE!J173</f>
        <v>39</v>
      </c>
      <c r="L173" s="117">
        <f>'ANA-PATH 2'!J173</f>
        <v>4</v>
      </c>
      <c r="M173" s="117">
        <f t="shared" si="33"/>
        <v>121.75</v>
      </c>
      <c r="N173" s="117">
        <f t="shared" si="34"/>
        <v>4.87</v>
      </c>
      <c r="O173" s="316" t="str">
        <f t="shared" si="35"/>
        <v>Ajournee</v>
      </c>
      <c r="P173" s="184" t="str">
        <f t="shared" si="36"/>
        <v>juin</v>
      </c>
      <c r="Q173" s="113">
        <f t="shared" si="37"/>
        <v>1</v>
      </c>
      <c r="R173" s="113">
        <f t="shared" si="38"/>
        <v>1</v>
      </c>
      <c r="S173" s="113">
        <f t="shared" si="39"/>
        <v>1</v>
      </c>
      <c r="T173" s="113">
        <f t="shared" si="40"/>
        <v>1</v>
      </c>
      <c r="U173" s="113">
        <f t="shared" si="41"/>
        <v>0</v>
      </c>
      <c r="V173" s="113">
        <f t="shared" si="42"/>
        <v>0</v>
      </c>
      <c r="W173" s="113">
        <f t="shared" si="43"/>
        <v>1</v>
      </c>
      <c r="X173" s="113">
        <f t="shared" si="44"/>
        <v>0</v>
      </c>
      <c r="Y173" s="113">
        <f t="shared" si="45"/>
        <v>1</v>
      </c>
      <c r="Z173" s="184" t="str">
        <f>ANATOMIE3!N173</f>
        <v>Juin</v>
      </c>
      <c r="AA173" s="184" t="str">
        <f>'PHYSIO-REP 3'!N173</f>
        <v>Juin</v>
      </c>
      <c r="AB173" s="184" t="str">
        <f>'ZOOTECHINE 3'!N173</f>
        <v>Juin</v>
      </c>
      <c r="AC173" s="184" t="str">
        <f>'PHARMACOLOGIE 3'!N173</f>
        <v>Juin</v>
      </c>
      <c r="AD173" s="184" t="str">
        <f>'MICROBIOLOGIE 3'!N173</f>
        <v>Juin</v>
      </c>
      <c r="AE173" s="184" t="str">
        <f>'PARASITOLOGIE 2'!N173</f>
        <v>Juin</v>
      </c>
      <c r="AF173" s="184" t="str">
        <f>'PHYSIO-PATH 3'!N173</f>
        <v>Juin</v>
      </c>
      <c r="AG173" s="184" t="str">
        <f>SEMIOLOGIE!N173</f>
        <v>Juin</v>
      </c>
      <c r="AH173" s="184" t="str">
        <f>'ANA-PATH 2'!N173</f>
        <v>Juin</v>
      </c>
    </row>
    <row r="174" spans="1:34">
      <c r="A174" s="113">
        <v>167</v>
      </c>
      <c r="B174" s="413" t="s">
        <v>249</v>
      </c>
      <c r="C174" s="413" t="s">
        <v>154</v>
      </c>
      <c r="D174" s="117">
        <f>ANATOMIE3!J174</f>
        <v>10.75</v>
      </c>
      <c r="E174" s="117">
        <f>'PHYSIO-REP 3'!J174</f>
        <v>6.75</v>
      </c>
      <c r="F174" s="117">
        <f>'ZOOTECHINE 3'!J174</f>
        <v>9.25</v>
      </c>
      <c r="G174" s="117">
        <f>'PHARMACOLOGIE 3'!J174</f>
        <v>7.25</v>
      </c>
      <c r="H174" s="117">
        <f>'MICROBIOLOGIE 3'!J174</f>
        <v>8.5</v>
      </c>
      <c r="I174" s="117">
        <f>'PARASITOLOGIE 2'!J174</f>
        <v>2</v>
      </c>
      <c r="J174" s="117">
        <f>'PHYSIO-PATH 3'!J174</f>
        <v>6</v>
      </c>
      <c r="K174" s="117">
        <f>SEMIOLOGIE!J174</f>
        <v>9.75</v>
      </c>
      <c r="L174" s="117">
        <f>'ANA-PATH 2'!J174</f>
        <v>4.666666666666667</v>
      </c>
      <c r="M174" s="117">
        <f t="shared" si="33"/>
        <v>64.916666666666671</v>
      </c>
      <c r="N174" s="117">
        <f t="shared" si="34"/>
        <v>2.5966666666666667</v>
      </c>
      <c r="O174" s="316" t="str">
        <f t="shared" si="35"/>
        <v>Ajournee</v>
      </c>
      <c r="P174" s="184" t="str">
        <f t="shared" si="36"/>
        <v>juin</v>
      </c>
      <c r="Q174" s="113">
        <f t="shared" si="37"/>
        <v>1</v>
      </c>
      <c r="R174" s="113">
        <f t="shared" si="38"/>
        <v>1</v>
      </c>
      <c r="S174" s="113">
        <f t="shared" si="39"/>
        <v>1</v>
      </c>
      <c r="T174" s="113">
        <f t="shared" si="40"/>
        <v>1</v>
      </c>
      <c r="U174" s="113">
        <f t="shared" si="41"/>
        <v>1</v>
      </c>
      <c r="V174" s="113">
        <f t="shared" si="42"/>
        <v>1</v>
      </c>
      <c r="W174" s="113">
        <f t="shared" si="43"/>
        <v>1</v>
      </c>
      <c r="X174" s="113">
        <f t="shared" si="44"/>
        <v>1</v>
      </c>
      <c r="Y174" s="113">
        <f t="shared" si="45"/>
        <v>1</v>
      </c>
      <c r="Z174" s="184" t="str">
        <f>ANATOMIE3!N174</f>
        <v>Juin</v>
      </c>
      <c r="AA174" s="184" t="str">
        <f>'PHYSIO-REP 3'!N174</f>
        <v>Juin</v>
      </c>
      <c r="AB174" s="184" t="str">
        <f>'ZOOTECHINE 3'!N174</f>
        <v>Juin</v>
      </c>
      <c r="AC174" s="184" t="str">
        <f>'PHARMACOLOGIE 3'!N174</f>
        <v>Juin</v>
      </c>
      <c r="AD174" s="184" t="str">
        <f>'MICROBIOLOGIE 3'!N174</f>
        <v>Juin</v>
      </c>
      <c r="AE174" s="184" t="str">
        <f>'PARASITOLOGIE 2'!N174</f>
        <v>Juin</v>
      </c>
      <c r="AF174" s="184" t="str">
        <f>'PHYSIO-PATH 3'!N174</f>
        <v>Juin</v>
      </c>
      <c r="AG174" s="184" t="str">
        <f>SEMIOLOGIE!N174</f>
        <v>Juin</v>
      </c>
      <c r="AH174" s="184" t="str">
        <f>'ANA-PATH 2'!N174</f>
        <v>Juin</v>
      </c>
    </row>
    <row r="175" spans="1:34">
      <c r="A175" s="113">
        <v>168</v>
      </c>
      <c r="B175" s="413" t="s">
        <v>250</v>
      </c>
      <c r="C175" s="413" t="s">
        <v>692</v>
      </c>
      <c r="D175" s="117">
        <f>ANATOMIE3!J175</f>
        <v>15.75</v>
      </c>
      <c r="E175" s="117">
        <f>'PHYSIO-REP 3'!J175</f>
        <v>7.25</v>
      </c>
      <c r="F175" s="117">
        <f>'ZOOTECHINE 3'!J175</f>
        <v>10.5</v>
      </c>
      <c r="G175" s="117">
        <f>'PHARMACOLOGIE 3'!J175</f>
        <v>12</v>
      </c>
      <c r="H175" s="117">
        <f>'MICROBIOLOGIE 3'!J175</f>
        <v>10</v>
      </c>
      <c r="I175" s="117">
        <f>'PARASITOLOGIE 2'!J175</f>
        <v>6.666666666666667</v>
      </c>
      <c r="J175" s="117">
        <f>'PHYSIO-PATH 3'!J175</f>
        <v>10</v>
      </c>
      <c r="K175" s="117">
        <f>SEMIOLOGIE!J175</f>
        <v>16.25</v>
      </c>
      <c r="L175" s="117">
        <f>'ANA-PATH 2'!J175</f>
        <v>8.3333333333333339</v>
      </c>
      <c r="M175" s="117">
        <f t="shared" si="33"/>
        <v>96.749999999999986</v>
      </c>
      <c r="N175" s="117">
        <f t="shared" si="34"/>
        <v>3.8699999999999992</v>
      </c>
      <c r="O175" s="316" t="str">
        <f t="shared" si="35"/>
        <v>Ajournee</v>
      </c>
      <c r="P175" s="184" t="str">
        <f t="shared" si="36"/>
        <v>juin</v>
      </c>
      <c r="Q175" s="113">
        <f t="shared" si="37"/>
        <v>0</v>
      </c>
      <c r="R175" s="113">
        <f t="shared" si="38"/>
        <v>1</v>
      </c>
      <c r="S175" s="113">
        <f t="shared" si="39"/>
        <v>1</v>
      </c>
      <c r="T175" s="113">
        <f t="shared" si="40"/>
        <v>1</v>
      </c>
      <c r="U175" s="113">
        <f t="shared" si="41"/>
        <v>1</v>
      </c>
      <c r="V175" s="113">
        <f t="shared" si="42"/>
        <v>1</v>
      </c>
      <c r="W175" s="113">
        <f t="shared" si="43"/>
        <v>1</v>
      </c>
      <c r="X175" s="113">
        <f t="shared" si="44"/>
        <v>0</v>
      </c>
      <c r="Y175" s="113">
        <f t="shared" si="45"/>
        <v>1</v>
      </c>
      <c r="Z175" s="184" t="str">
        <f>ANATOMIE3!N175</f>
        <v>Juin</v>
      </c>
      <c r="AA175" s="184" t="str">
        <f>'PHYSIO-REP 3'!N175</f>
        <v>Juin</v>
      </c>
      <c r="AB175" s="184" t="str">
        <f>'ZOOTECHINE 3'!N175</f>
        <v>Juin</v>
      </c>
      <c r="AC175" s="184" t="str">
        <f>'PHARMACOLOGIE 3'!N175</f>
        <v>Juin</v>
      </c>
      <c r="AD175" s="184" t="str">
        <f>'MICROBIOLOGIE 3'!N175</f>
        <v>Juin</v>
      </c>
      <c r="AE175" s="184" t="str">
        <f>'PARASITOLOGIE 2'!N175</f>
        <v>Juin</v>
      </c>
      <c r="AF175" s="184" t="str">
        <f>'PHYSIO-PATH 3'!N175</f>
        <v>Juin</v>
      </c>
      <c r="AG175" s="184" t="str">
        <f>SEMIOLOGIE!N175</f>
        <v>Juin</v>
      </c>
      <c r="AH175" s="184" t="str">
        <f>'ANA-PATH 2'!N175</f>
        <v>Juin</v>
      </c>
    </row>
    <row r="176" spans="1:34">
      <c r="A176" s="113">
        <v>169</v>
      </c>
      <c r="B176" s="418" t="s">
        <v>251</v>
      </c>
      <c r="C176" s="418" t="s">
        <v>252</v>
      </c>
      <c r="D176" s="117">
        <f>ANATOMIE3!J176</f>
        <v>0.75</v>
      </c>
      <c r="E176" s="117">
        <f>'PHYSIO-REP 3'!J176</f>
        <v>8.25</v>
      </c>
      <c r="F176" s="117">
        <f>'ZOOTECHINE 3'!J176</f>
        <v>0.5</v>
      </c>
      <c r="G176" s="117">
        <f>'PHARMACOLOGIE 3'!J176</f>
        <v>1</v>
      </c>
      <c r="H176" s="117">
        <f>'MICROBIOLOGIE 3'!J176</f>
        <v>7</v>
      </c>
      <c r="I176" s="117">
        <f>'PARASITOLOGIE 2'!J176</f>
        <v>10</v>
      </c>
      <c r="J176" s="117">
        <f>'PHYSIO-PATH 3'!J176</f>
        <v>10.5</v>
      </c>
      <c r="K176" s="117">
        <f>SEMIOLOGIE!J176</f>
        <v>8.25</v>
      </c>
      <c r="L176" s="117">
        <f>'ANA-PATH 2'!J176</f>
        <v>9.6666666666666661</v>
      </c>
      <c r="M176" s="117">
        <f t="shared" si="33"/>
        <v>55.916666666666664</v>
      </c>
      <c r="N176" s="117">
        <f t="shared" si="34"/>
        <v>2.2366666666666664</v>
      </c>
      <c r="O176" s="316" t="str">
        <f t="shared" si="35"/>
        <v>Ajournee</v>
      </c>
      <c r="P176" s="184" t="str">
        <f t="shared" si="36"/>
        <v>juin</v>
      </c>
      <c r="Q176" s="113">
        <f t="shared" si="37"/>
        <v>1</v>
      </c>
      <c r="R176" s="113">
        <f t="shared" si="38"/>
        <v>1</v>
      </c>
      <c r="S176" s="113">
        <f t="shared" si="39"/>
        <v>1</v>
      </c>
      <c r="T176" s="113">
        <f t="shared" si="40"/>
        <v>1</v>
      </c>
      <c r="U176" s="113">
        <f t="shared" si="41"/>
        <v>1</v>
      </c>
      <c r="V176" s="113">
        <f t="shared" si="42"/>
        <v>0</v>
      </c>
      <c r="W176" s="113">
        <f t="shared" si="43"/>
        <v>1</v>
      </c>
      <c r="X176" s="113">
        <f t="shared" si="44"/>
        <v>1</v>
      </c>
      <c r="Y176" s="113">
        <f t="shared" si="45"/>
        <v>1</v>
      </c>
      <c r="Z176" s="184" t="str">
        <f>ANATOMIE3!N176</f>
        <v>Juin</v>
      </c>
      <c r="AA176" s="184" t="str">
        <f>'PHYSIO-REP 3'!N176</f>
        <v>Juin</v>
      </c>
      <c r="AB176" s="184" t="str">
        <f>'ZOOTECHINE 3'!N176</f>
        <v>Juin</v>
      </c>
      <c r="AC176" s="184" t="str">
        <f>'PHARMACOLOGIE 3'!N176</f>
        <v>Juin</v>
      </c>
      <c r="AD176" s="184" t="str">
        <f>'MICROBIOLOGIE 3'!N176</f>
        <v>Juin</v>
      </c>
      <c r="AE176" s="184" t="str">
        <f>'PARASITOLOGIE 2'!N176</f>
        <v>Juin</v>
      </c>
      <c r="AF176" s="184" t="str">
        <f>'PHYSIO-PATH 3'!N176</f>
        <v>Juin</v>
      </c>
      <c r="AG176" s="184" t="str">
        <f>SEMIOLOGIE!N176</f>
        <v>Juin</v>
      </c>
      <c r="AH176" s="184" t="str">
        <f>'ANA-PATH 2'!N176</f>
        <v>Juin</v>
      </c>
    </row>
    <row r="177" spans="1:34">
      <c r="A177" s="113">
        <v>170</v>
      </c>
      <c r="B177" s="413" t="s">
        <v>251</v>
      </c>
      <c r="C177" s="413" t="s">
        <v>69</v>
      </c>
      <c r="D177" s="117">
        <f>ANATOMIE3!J177</f>
        <v>9.25</v>
      </c>
      <c r="E177" s="117">
        <f>'PHYSIO-REP 3'!J177</f>
        <v>0</v>
      </c>
      <c r="F177" s="117">
        <f>'ZOOTECHINE 3'!J177</f>
        <v>4.5</v>
      </c>
      <c r="G177" s="117">
        <f>'PHARMACOLOGIE 3'!J177</f>
        <v>4</v>
      </c>
      <c r="H177" s="117">
        <f>'MICROBIOLOGIE 3'!J177</f>
        <v>7</v>
      </c>
      <c r="I177" s="117">
        <f>'PARASITOLOGIE 2'!J177</f>
        <v>3.3333333333333335</v>
      </c>
      <c r="J177" s="117">
        <f>'PHYSIO-PATH 3'!J177</f>
        <v>3</v>
      </c>
      <c r="K177" s="117">
        <f>SEMIOLOGIE!J177</f>
        <v>4.25</v>
      </c>
      <c r="L177" s="117">
        <f>'ANA-PATH 2'!J177</f>
        <v>2.6666666666666665</v>
      </c>
      <c r="M177" s="117">
        <f t="shared" si="33"/>
        <v>37.999999999999993</v>
      </c>
      <c r="N177" s="117">
        <f t="shared" si="34"/>
        <v>1.5199999999999998</v>
      </c>
      <c r="O177" s="316" t="str">
        <f t="shared" si="35"/>
        <v>Ajournee</v>
      </c>
      <c r="P177" s="184" t="str">
        <f t="shared" si="36"/>
        <v>juin</v>
      </c>
      <c r="Q177" s="113">
        <f t="shared" si="37"/>
        <v>1</v>
      </c>
      <c r="R177" s="113">
        <f t="shared" si="38"/>
        <v>1</v>
      </c>
      <c r="S177" s="113">
        <f t="shared" si="39"/>
        <v>1</v>
      </c>
      <c r="T177" s="113">
        <f t="shared" si="40"/>
        <v>1</v>
      </c>
      <c r="U177" s="113">
        <f t="shared" si="41"/>
        <v>1</v>
      </c>
      <c r="V177" s="113">
        <f t="shared" si="42"/>
        <v>1</v>
      </c>
      <c r="W177" s="113">
        <f t="shared" si="43"/>
        <v>1</v>
      </c>
      <c r="X177" s="113">
        <f t="shared" si="44"/>
        <v>1</v>
      </c>
      <c r="Y177" s="113">
        <f t="shared" si="45"/>
        <v>1</v>
      </c>
      <c r="Z177" s="184" t="str">
        <f>ANATOMIE3!N177</f>
        <v>Juin</v>
      </c>
      <c r="AA177" s="184" t="str">
        <f>'PHYSIO-REP 3'!N177</f>
        <v>Juin</v>
      </c>
      <c r="AB177" s="184" t="str">
        <f>'ZOOTECHINE 3'!N177</f>
        <v>Juin</v>
      </c>
      <c r="AC177" s="184" t="str">
        <f>'PHARMACOLOGIE 3'!N177</f>
        <v>Juin</v>
      </c>
      <c r="AD177" s="184" t="str">
        <f>'MICROBIOLOGIE 3'!N177</f>
        <v>Juin</v>
      </c>
      <c r="AE177" s="184" t="str">
        <f>'PARASITOLOGIE 2'!N177</f>
        <v>Juin</v>
      </c>
      <c r="AF177" s="184" t="str">
        <f>'PHYSIO-PATH 3'!N177</f>
        <v>Juin</v>
      </c>
      <c r="AG177" s="184" t="str">
        <f>SEMIOLOGIE!N177</f>
        <v>Juin</v>
      </c>
      <c r="AH177" s="184" t="str">
        <f>'ANA-PATH 2'!N177</f>
        <v>Juin</v>
      </c>
    </row>
    <row r="178" spans="1:34">
      <c r="A178" s="113">
        <v>171</v>
      </c>
      <c r="B178" s="413" t="s">
        <v>253</v>
      </c>
      <c r="C178" s="413" t="s">
        <v>233</v>
      </c>
      <c r="D178" s="117">
        <f>ANATOMIE3!J178</f>
        <v>30</v>
      </c>
      <c r="E178" s="117">
        <f>'PHYSIO-REP 3'!J178</f>
        <v>9.75</v>
      </c>
      <c r="F178" s="117">
        <f>'ZOOTECHINE 3'!J178</f>
        <v>30.25</v>
      </c>
      <c r="G178" s="117">
        <f>'PHARMACOLOGIE 3'!J178</f>
        <v>6</v>
      </c>
      <c r="H178" s="117">
        <f>'MICROBIOLOGIE 3'!J178</f>
        <v>30</v>
      </c>
      <c r="I178" s="117">
        <f>'PARASITOLOGIE 2'!J178</f>
        <v>7.333333333333333</v>
      </c>
      <c r="J178" s="117">
        <f>'PHYSIO-PATH 3'!J178</f>
        <v>1.5</v>
      </c>
      <c r="K178" s="117">
        <f>SEMIOLOGIE!J178</f>
        <v>36</v>
      </c>
      <c r="L178" s="117">
        <f>'ANA-PATH 2'!J178</f>
        <v>3.6666666666666665</v>
      </c>
      <c r="M178" s="117">
        <f t="shared" si="33"/>
        <v>154.49999999999997</v>
      </c>
      <c r="N178" s="117">
        <f t="shared" si="34"/>
        <v>6.1799999999999988</v>
      </c>
      <c r="O178" s="316" t="str">
        <f t="shared" si="35"/>
        <v>Ajournee</v>
      </c>
      <c r="P178" s="184" t="str">
        <f t="shared" si="36"/>
        <v>juin</v>
      </c>
      <c r="Q178" s="113">
        <f t="shared" si="37"/>
        <v>0</v>
      </c>
      <c r="R178" s="113">
        <f t="shared" si="38"/>
        <v>1</v>
      </c>
      <c r="S178" s="113">
        <f t="shared" si="39"/>
        <v>0</v>
      </c>
      <c r="T178" s="113">
        <f t="shared" si="40"/>
        <v>1</v>
      </c>
      <c r="U178" s="113">
        <f t="shared" si="41"/>
        <v>0</v>
      </c>
      <c r="V178" s="113">
        <f t="shared" si="42"/>
        <v>1</v>
      </c>
      <c r="W178" s="113">
        <f t="shared" si="43"/>
        <v>1</v>
      </c>
      <c r="X178" s="113">
        <f t="shared" si="44"/>
        <v>0</v>
      </c>
      <c r="Y178" s="113">
        <f t="shared" si="45"/>
        <v>1</v>
      </c>
      <c r="Z178" s="184" t="str">
        <f>ANATOMIE3!N178</f>
        <v>Juin</v>
      </c>
      <c r="AA178" s="184" t="str">
        <f>'PHYSIO-REP 3'!N178</f>
        <v>Juin</v>
      </c>
      <c r="AB178" s="184" t="str">
        <f>'ZOOTECHINE 3'!N178</f>
        <v>Juin</v>
      </c>
      <c r="AC178" s="184" t="str">
        <f>'PHARMACOLOGIE 3'!N178</f>
        <v>Juin</v>
      </c>
      <c r="AD178" s="184" t="str">
        <f>'MICROBIOLOGIE 3'!N178</f>
        <v>Juin</v>
      </c>
      <c r="AE178" s="184" t="str">
        <f>'PARASITOLOGIE 2'!N178</f>
        <v>Juin</v>
      </c>
      <c r="AF178" s="184" t="str">
        <f>'PHYSIO-PATH 3'!N178</f>
        <v>Juin</v>
      </c>
      <c r="AG178" s="184" t="str">
        <f>SEMIOLOGIE!N178</f>
        <v>Juin</v>
      </c>
      <c r="AH178" s="184" t="str">
        <f>'ANA-PATH 2'!N178</f>
        <v>Juin</v>
      </c>
    </row>
    <row r="179" spans="1:34">
      <c r="A179" s="113">
        <v>172</v>
      </c>
      <c r="B179" s="413" t="s">
        <v>254</v>
      </c>
      <c r="C179" s="413" t="s">
        <v>255</v>
      </c>
      <c r="D179" s="117">
        <f>ANATOMIE3!J179</f>
        <v>30.25</v>
      </c>
      <c r="E179" s="117">
        <f>'PHYSIO-REP 3'!J179</f>
        <v>8.25</v>
      </c>
      <c r="F179" s="117">
        <f>'ZOOTECHINE 3'!J179</f>
        <v>31.5</v>
      </c>
      <c r="G179" s="117">
        <f>'PHARMACOLOGIE 3'!J179</f>
        <v>30.75</v>
      </c>
      <c r="H179" s="117">
        <f>'MICROBIOLOGIE 3'!J179</f>
        <v>9.5</v>
      </c>
      <c r="I179" s="117">
        <f>'PARASITOLOGIE 2'!J179</f>
        <v>20</v>
      </c>
      <c r="J179" s="117">
        <f>'PHYSIO-PATH 3'!J179</f>
        <v>8.5</v>
      </c>
      <c r="K179" s="117">
        <f>SEMIOLOGIE!J179</f>
        <v>36</v>
      </c>
      <c r="L179" s="117">
        <f>'ANA-PATH 2'!J179</f>
        <v>5.666666666666667</v>
      </c>
      <c r="M179" s="117">
        <f t="shared" si="33"/>
        <v>180.41666666666666</v>
      </c>
      <c r="N179" s="117">
        <f t="shared" si="34"/>
        <v>7.2166666666666659</v>
      </c>
      <c r="O179" s="316" t="str">
        <f t="shared" si="35"/>
        <v>Ajournee</v>
      </c>
      <c r="P179" s="184" t="str">
        <f t="shared" si="36"/>
        <v>juin</v>
      </c>
      <c r="Q179" s="113">
        <f t="shared" si="37"/>
        <v>0</v>
      </c>
      <c r="R179" s="113">
        <f t="shared" si="38"/>
        <v>1</v>
      </c>
      <c r="S179" s="113">
        <f t="shared" si="39"/>
        <v>0</v>
      </c>
      <c r="T179" s="113">
        <f t="shared" si="40"/>
        <v>0</v>
      </c>
      <c r="U179" s="113">
        <f t="shared" si="41"/>
        <v>1</v>
      </c>
      <c r="V179" s="113">
        <f t="shared" si="42"/>
        <v>0</v>
      </c>
      <c r="W179" s="113">
        <f t="shared" si="43"/>
        <v>1</v>
      </c>
      <c r="X179" s="113">
        <f t="shared" si="44"/>
        <v>0</v>
      </c>
      <c r="Y179" s="113">
        <f t="shared" si="45"/>
        <v>1</v>
      </c>
      <c r="Z179" s="184" t="str">
        <f>ANATOMIE3!N179</f>
        <v>Juin</v>
      </c>
      <c r="AA179" s="184" t="str">
        <f>'PHYSIO-REP 3'!N179</f>
        <v>Juin</v>
      </c>
      <c r="AB179" s="184" t="str">
        <f>'ZOOTECHINE 3'!N179</f>
        <v>Juin</v>
      </c>
      <c r="AC179" s="184" t="str">
        <f>'PHARMACOLOGIE 3'!N179</f>
        <v>Juin</v>
      </c>
      <c r="AD179" s="184" t="str">
        <f>'MICROBIOLOGIE 3'!N179</f>
        <v>Juin</v>
      </c>
      <c r="AE179" s="184" t="str">
        <f>'PARASITOLOGIE 2'!N179</f>
        <v>Juin</v>
      </c>
      <c r="AF179" s="184" t="str">
        <f>'PHYSIO-PATH 3'!N179</f>
        <v>Juin</v>
      </c>
      <c r="AG179" s="184" t="str">
        <f>SEMIOLOGIE!N179</f>
        <v>Juin</v>
      </c>
      <c r="AH179" s="184" t="str">
        <f>'ANA-PATH 2'!N179</f>
        <v>Juin</v>
      </c>
    </row>
    <row r="180" spans="1:34">
      <c r="A180" s="113">
        <v>173</v>
      </c>
      <c r="B180" s="413" t="s">
        <v>256</v>
      </c>
      <c r="C180" s="413" t="s">
        <v>888</v>
      </c>
      <c r="D180" s="117">
        <f>ANATOMIE3!J180</f>
        <v>15</v>
      </c>
      <c r="E180" s="117">
        <f>'PHYSIO-REP 3'!J180</f>
        <v>13.5</v>
      </c>
      <c r="F180" s="117">
        <f>'ZOOTECHINE 3'!J180</f>
        <v>7</v>
      </c>
      <c r="G180" s="117">
        <f>'PHARMACOLOGIE 3'!J180</f>
        <v>8.5</v>
      </c>
      <c r="H180" s="117">
        <f>'MICROBIOLOGIE 3'!J180</f>
        <v>12.75</v>
      </c>
      <c r="I180" s="117">
        <f>'PARASITOLOGIE 2'!J180</f>
        <v>8</v>
      </c>
      <c r="J180" s="117">
        <f>'PHYSIO-PATH 3'!J180</f>
        <v>10.5</v>
      </c>
      <c r="K180" s="117">
        <f>SEMIOLOGIE!J180</f>
        <v>7.25</v>
      </c>
      <c r="L180" s="117">
        <f>'ANA-PATH 2'!J180</f>
        <v>7.333333333333333</v>
      </c>
      <c r="M180" s="117">
        <f t="shared" si="33"/>
        <v>89.833333333333329</v>
      </c>
      <c r="N180" s="117">
        <f t="shared" si="34"/>
        <v>3.5933333333333333</v>
      </c>
      <c r="O180" s="316" t="str">
        <f t="shared" si="35"/>
        <v>Ajournee</v>
      </c>
      <c r="P180" s="184" t="str">
        <f t="shared" si="36"/>
        <v>juin</v>
      </c>
      <c r="Q180" s="113">
        <f t="shared" si="37"/>
        <v>0</v>
      </c>
      <c r="R180" s="113">
        <f t="shared" si="38"/>
        <v>1</v>
      </c>
      <c r="S180" s="113">
        <f t="shared" si="39"/>
        <v>1</v>
      </c>
      <c r="T180" s="113">
        <f t="shared" si="40"/>
        <v>1</v>
      </c>
      <c r="U180" s="113">
        <f t="shared" si="41"/>
        <v>1</v>
      </c>
      <c r="V180" s="113">
        <f t="shared" si="42"/>
        <v>1</v>
      </c>
      <c r="W180" s="113">
        <f t="shared" si="43"/>
        <v>1</v>
      </c>
      <c r="X180" s="113">
        <f t="shared" si="44"/>
        <v>1</v>
      </c>
      <c r="Y180" s="113">
        <f t="shared" si="45"/>
        <v>1</v>
      </c>
      <c r="Z180" s="184" t="str">
        <f>ANATOMIE3!N180</f>
        <v>Juin</v>
      </c>
      <c r="AA180" s="184" t="str">
        <f>'PHYSIO-REP 3'!N180</f>
        <v>Juin</v>
      </c>
      <c r="AB180" s="184" t="str">
        <f>'ZOOTECHINE 3'!N180</f>
        <v>Juin</v>
      </c>
      <c r="AC180" s="184" t="str">
        <f>'PHARMACOLOGIE 3'!N180</f>
        <v>Juin</v>
      </c>
      <c r="AD180" s="184" t="str">
        <f>'MICROBIOLOGIE 3'!N180</f>
        <v>Juin</v>
      </c>
      <c r="AE180" s="184" t="str">
        <f>'PARASITOLOGIE 2'!N180</f>
        <v>Juin</v>
      </c>
      <c r="AF180" s="184" t="str">
        <f>'PHYSIO-PATH 3'!N180</f>
        <v>Juin</v>
      </c>
      <c r="AG180" s="184" t="str">
        <f>SEMIOLOGIE!N180</f>
        <v>Juin</v>
      </c>
      <c r="AH180" s="184" t="str">
        <f>'ANA-PATH 2'!N180</f>
        <v>Juin</v>
      </c>
    </row>
    <row r="181" spans="1:34">
      <c r="A181" s="113">
        <v>174</v>
      </c>
      <c r="B181" s="419" t="s">
        <v>889</v>
      </c>
      <c r="C181" s="419" t="s">
        <v>890</v>
      </c>
      <c r="D181" s="117">
        <f>ANATOMIE3!J181</f>
        <v>14.25</v>
      </c>
      <c r="E181" s="117">
        <f>'PHYSIO-REP 3'!J181</f>
        <v>15</v>
      </c>
      <c r="F181" s="117">
        <f>'ZOOTECHINE 3'!J181</f>
        <v>7</v>
      </c>
      <c r="G181" s="117">
        <f>'PHARMACOLOGIE 3'!J181</f>
        <v>7.5</v>
      </c>
      <c r="H181" s="117">
        <f>'MICROBIOLOGIE 3'!J181</f>
        <v>14.75</v>
      </c>
      <c r="I181" s="117">
        <f>'PARASITOLOGIE 2'!J181</f>
        <v>6</v>
      </c>
      <c r="J181" s="117">
        <f>'PHYSIO-PATH 3'!J181</f>
        <v>8.5</v>
      </c>
      <c r="K181" s="117">
        <f>SEMIOLOGIE!J181</f>
        <v>14.5</v>
      </c>
      <c r="L181" s="117">
        <f>'ANA-PATH 2'!J181</f>
        <v>8</v>
      </c>
      <c r="M181" s="117">
        <f t="shared" si="33"/>
        <v>95.5</v>
      </c>
      <c r="N181" s="117">
        <f t="shared" si="34"/>
        <v>3.82</v>
      </c>
      <c r="O181" s="316" t="str">
        <f t="shared" si="35"/>
        <v>Ajournee</v>
      </c>
      <c r="P181" s="184" t="str">
        <f t="shared" si="36"/>
        <v>juin</v>
      </c>
      <c r="Q181" s="113">
        <f t="shared" si="37"/>
        <v>1</v>
      </c>
      <c r="R181" s="113">
        <f t="shared" si="38"/>
        <v>0</v>
      </c>
      <c r="S181" s="113">
        <f t="shared" si="39"/>
        <v>1</v>
      </c>
      <c r="T181" s="113">
        <f t="shared" si="40"/>
        <v>1</v>
      </c>
      <c r="U181" s="113">
        <f t="shared" si="41"/>
        <v>1</v>
      </c>
      <c r="V181" s="113">
        <f t="shared" si="42"/>
        <v>1</v>
      </c>
      <c r="W181" s="113">
        <f t="shared" si="43"/>
        <v>1</v>
      </c>
      <c r="X181" s="113">
        <f t="shared" si="44"/>
        <v>1</v>
      </c>
      <c r="Y181" s="113">
        <f t="shared" si="45"/>
        <v>1</v>
      </c>
      <c r="Z181" s="184" t="str">
        <f>ANATOMIE3!N181</f>
        <v>Juin</v>
      </c>
      <c r="AA181" s="184" t="str">
        <f>'PHYSIO-REP 3'!N181</f>
        <v>Juin</v>
      </c>
      <c r="AB181" s="184" t="str">
        <f>'ZOOTECHINE 3'!N181</f>
        <v>Juin</v>
      </c>
      <c r="AC181" s="184" t="str">
        <f>'PHARMACOLOGIE 3'!N181</f>
        <v>Juin</v>
      </c>
      <c r="AD181" s="184" t="str">
        <f>'MICROBIOLOGIE 3'!N181</f>
        <v>Juin</v>
      </c>
      <c r="AE181" s="184" t="str">
        <f>'PARASITOLOGIE 2'!N181</f>
        <v>Juin</v>
      </c>
      <c r="AF181" s="184" t="str">
        <f>'PHYSIO-PATH 3'!N181</f>
        <v>Juin</v>
      </c>
      <c r="AG181" s="184" t="str">
        <f>SEMIOLOGIE!N181</f>
        <v>Juin</v>
      </c>
      <c r="AH181" s="184" t="str">
        <f>'ANA-PATH 2'!N181</f>
        <v>Juin</v>
      </c>
    </row>
    <row r="182" spans="1:34">
      <c r="A182" s="113">
        <v>175</v>
      </c>
      <c r="B182" s="413" t="s">
        <v>257</v>
      </c>
      <c r="C182" s="413" t="s">
        <v>891</v>
      </c>
      <c r="D182" s="117">
        <f>ANATOMIE3!J182</f>
        <v>9.25</v>
      </c>
      <c r="E182" s="117">
        <f>'PHYSIO-REP 3'!J182</f>
        <v>9</v>
      </c>
      <c r="F182" s="117">
        <f>'ZOOTECHINE 3'!J182</f>
        <v>6</v>
      </c>
      <c r="G182" s="117">
        <f>'PHARMACOLOGIE 3'!J182</f>
        <v>10</v>
      </c>
      <c r="H182" s="117">
        <f>'MICROBIOLOGIE 3'!J182</f>
        <v>10.5</v>
      </c>
      <c r="I182" s="117">
        <f>'PARASITOLOGIE 2'!J182</f>
        <v>8.6666666666666661</v>
      </c>
      <c r="J182" s="117">
        <f>'PHYSIO-PATH 3'!J182</f>
        <v>6</v>
      </c>
      <c r="K182" s="117">
        <f>SEMIOLOGIE!J182</f>
        <v>7.75</v>
      </c>
      <c r="L182" s="117">
        <f>'ANA-PATH 2'!J182</f>
        <v>7.666666666666667</v>
      </c>
      <c r="M182" s="117">
        <f t="shared" si="33"/>
        <v>74.833333333333329</v>
      </c>
      <c r="N182" s="117">
        <f t="shared" si="34"/>
        <v>2.9933333333333332</v>
      </c>
      <c r="O182" s="316" t="str">
        <f t="shared" si="35"/>
        <v>Ajournee</v>
      </c>
      <c r="P182" s="184" t="str">
        <f t="shared" si="36"/>
        <v>juin</v>
      </c>
      <c r="Q182" s="113">
        <f t="shared" si="37"/>
        <v>1</v>
      </c>
      <c r="R182" s="113">
        <f t="shared" si="38"/>
        <v>1</v>
      </c>
      <c r="S182" s="113">
        <f t="shared" si="39"/>
        <v>1</v>
      </c>
      <c r="T182" s="113">
        <f t="shared" si="40"/>
        <v>1</v>
      </c>
      <c r="U182" s="113">
        <f t="shared" si="41"/>
        <v>1</v>
      </c>
      <c r="V182" s="113">
        <f t="shared" si="42"/>
        <v>1</v>
      </c>
      <c r="W182" s="113">
        <f t="shared" si="43"/>
        <v>1</v>
      </c>
      <c r="X182" s="113">
        <f t="shared" si="44"/>
        <v>1</v>
      </c>
      <c r="Y182" s="113">
        <f t="shared" si="45"/>
        <v>1</v>
      </c>
      <c r="Z182" s="184" t="str">
        <f>ANATOMIE3!N182</f>
        <v>Juin</v>
      </c>
      <c r="AA182" s="184" t="str">
        <f>'PHYSIO-REP 3'!N182</f>
        <v>Juin</v>
      </c>
      <c r="AB182" s="184" t="str">
        <f>'ZOOTECHINE 3'!N182</f>
        <v>Juin</v>
      </c>
      <c r="AC182" s="184" t="str">
        <f>'PHARMACOLOGIE 3'!N182</f>
        <v>Juin</v>
      </c>
      <c r="AD182" s="184" t="str">
        <f>'MICROBIOLOGIE 3'!N182</f>
        <v>Juin</v>
      </c>
      <c r="AE182" s="184" t="str">
        <f>'PARASITOLOGIE 2'!N182</f>
        <v>Juin</v>
      </c>
      <c r="AF182" s="184" t="str">
        <f>'PHYSIO-PATH 3'!N182</f>
        <v>Juin</v>
      </c>
      <c r="AG182" s="184" t="str">
        <f>SEMIOLOGIE!N182</f>
        <v>Juin</v>
      </c>
      <c r="AH182" s="184" t="str">
        <f>'ANA-PATH 2'!N182</f>
        <v>Juin</v>
      </c>
    </row>
    <row r="183" spans="1:34">
      <c r="A183" s="113">
        <v>176</v>
      </c>
      <c r="B183" s="419" t="s">
        <v>892</v>
      </c>
      <c r="C183" s="419" t="s">
        <v>533</v>
      </c>
      <c r="D183" s="117">
        <f>ANATOMIE3!J183</f>
        <v>16</v>
      </c>
      <c r="E183" s="117">
        <f>'PHYSIO-REP 3'!J183</f>
        <v>14</v>
      </c>
      <c r="F183" s="117">
        <f>'ZOOTECHINE 3'!J183</f>
        <v>14</v>
      </c>
      <c r="G183" s="117">
        <f>'PHARMACOLOGIE 3'!J183</f>
        <v>12</v>
      </c>
      <c r="H183" s="117">
        <f>'MICROBIOLOGIE 3'!J183</f>
        <v>13.5</v>
      </c>
      <c r="I183" s="117">
        <f>'PARASITOLOGIE 2'!J183</f>
        <v>6.666666666666667</v>
      </c>
      <c r="J183" s="117">
        <f>'PHYSIO-PATH 3'!J183</f>
        <v>11</v>
      </c>
      <c r="K183" s="117">
        <f>SEMIOLOGIE!J183</f>
        <v>15</v>
      </c>
      <c r="L183" s="117">
        <f>'ANA-PATH 2'!J183</f>
        <v>10</v>
      </c>
      <c r="M183" s="117">
        <f t="shared" si="33"/>
        <v>112.16666666666667</v>
      </c>
      <c r="N183" s="117">
        <f t="shared" si="34"/>
        <v>4.4866666666666672</v>
      </c>
      <c r="O183" s="316" t="str">
        <f t="shared" si="35"/>
        <v>Ajournee</v>
      </c>
      <c r="P183" s="184" t="str">
        <f t="shared" si="36"/>
        <v>juin</v>
      </c>
      <c r="Q183" s="113">
        <f t="shared" si="37"/>
        <v>0</v>
      </c>
      <c r="R183" s="113">
        <f t="shared" si="38"/>
        <v>1</v>
      </c>
      <c r="S183" s="113">
        <f t="shared" si="39"/>
        <v>1</v>
      </c>
      <c r="T183" s="113">
        <f t="shared" si="40"/>
        <v>1</v>
      </c>
      <c r="U183" s="113">
        <f t="shared" si="41"/>
        <v>1</v>
      </c>
      <c r="V183" s="113">
        <f t="shared" si="42"/>
        <v>1</v>
      </c>
      <c r="W183" s="113">
        <f t="shared" si="43"/>
        <v>1</v>
      </c>
      <c r="X183" s="113">
        <f t="shared" si="44"/>
        <v>0</v>
      </c>
      <c r="Y183" s="113">
        <f t="shared" si="45"/>
        <v>0</v>
      </c>
      <c r="Z183" s="184" t="str">
        <f>ANATOMIE3!N183</f>
        <v>Juin</v>
      </c>
      <c r="AA183" s="184" t="str">
        <f>'PHYSIO-REP 3'!N183</f>
        <v>Juin</v>
      </c>
      <c r="AB183" s="184" t="str">
        <f>'ZOOTECHINE 3'!N183</f>
        <v>Juin</v>
      </c>
      <c r="AC183" s="184" t="str">
        <f>'PHARMACOLOGIE 3'!N183</f>
        <v>Juin</v>
      </c>
      <c r="AD183" s="184" t="str">
        <f>'MICROBIOLOGIE 3'!N183</f>
        <v>Juin</v>
      </c>
      <c r="AE183" s="184" t="str">
        <f>'PARASITOLOGIE 2'!N183</f>
        <v>Juin</v>
      </c>
      <c r="AF183" s="184" t="str">
        <f>'PHYSIO-PATH 3'!N183</f>
        <v>Juin</v>
      </c>
      <c r="AG183" s="184" t="str">
        <f>SEMIOLOGIE!N183</f>
        <v>Juin</v>
      </c>
      <c r="AH183" s="184" t="str">
        <f>'ANA-PATH 2'!N183</f>
        <v>Juin</v>
      </c>
    </row>
    <row r="184" spans="1:34">
      <c r="A184" s="113">
        <v>177</v>
      </c>
      <c r="B184" s="419" t="s">
        <v>258</v>
      </c>
      <c r="C184" s="419" t="s">
        <v>259</v>
      </c>
      <c r="D184" s="117">
        <f>ANATOMIE3!J184</f>
        <v>8.5</v>
      </c>
      <c r="E184" s="117">
        <f>'PHYSIO-REP 3'!J184</f>
        <v>7.5</v>
      </c>
      <c r="F184" s="117">
        <f>'ZOOTECHINE 3'!J184</f>
        <v>8</v>
      </c>
      <c r="G184" s="117">
        <f>'PHARMACOLOGIE 3'!J184</f>
        <v>34.5</v>
      </c>
      <c r="H184" s="117">
        <f>'MICROBIOLOGIE 3'!J184</f>
        <v>5.75</v>
      </c>
      <c r="I184" s="117">
        <f>'PARASITOLOGIE 2'!J184</f>
        <v>6</v>
      </c>
      <c r="J184" s="117">
        <f>'PHYSIO-PATH 3'!J184</f>
        <v>6</v>
      </c>
      <c r="K184" s="117">
        <f>SEMIOLOGIE!J184</f>
        <v>30</v>
      </c>
      <c r="L184" s="117">
        <f>'ANA-PATH 2'!J184</f>
        <v>6</v>
      </c>
      <c r="M184" s="117">
        <f t="shared" si="33"/>
        <v>112.25</v>
      </c>
      <c r="N184" s="117">
        <f t="shared" si="34"/>
        <v>4.49</v>
      </c>
      <c r="O184" s="316" t="str">
        <f t="shared" si="35"/>
        <v>Ajournee</v>
      </c>
      <c r="P184" s="184" t="str">
        <f t="shared" si="36"/>
        <v>juin</v>
      </c>
      <c r="Q184" s="113">
        <f t="shared" si="37"/>
        <v>1</v>
      </c>
      <c r="R184" s="113">
        <f t="shared" si="38"/>
        <v>1</v>
      </c>
      <c r="S184" s="113">
        <f t="shared" si="39"/>
        <v>1</v>
      </c>
      <c r="T184" s="113">
        <f t="shared" si="40"/>
        <v>0</v>
      </c>
      <c r="U184" s="113">
        <f t="shared" si="41"/>
        <v>1</v>
      </c>
      <c r="V184" s="113">
        <f t="shared" si="42"/>
        <v>1</v>
      </c>
      <c r="W184" s="113">
        <f t="shared" si="43"/>
        <v>1</v>
      </c>
      <c r="X184" s="113">
        <f t="shared" si="44"/>
        <v>0</v>
      </c>
      <c r="Y184" s="113">
        <f t="shared" si="45"/>
        <v>1</v>
      </c>
      <c r="Z184" s="184" t="str">
        <f>ANATOMIE3!N184</f>
        <v>Juin</v>
      </c>
      <c r="AA184" s="184" t="str">
        <f>'PHYSIO-REP 3'!N184</f>
        <v>Juin</v>
      </c>
      <c r="AB184" s="184" t="str">
        <f>'ZOOTECHINE 3'!N184</f>
        <v>Juin</v>
      </c>
      <c r="AC184" s="184" t="str">
        <f>'PHARMACOLOGIE 3'!N184</f>
        <v>Juin</v>
      </c>
      <c r="AD184" s="184" t="str">
        <f>'MICROBIOLOGIE 3'!N184</f>
        <v>Juin</v>
      </c>
      <c r="AE184" s="184" t="str">
        <f>'PARASITOLOGIE 2'!N184</f>
        <v>Juin</v>
      </c>
      <c r="AF184" s="184" t="str">
        <f>'PHYSIO-PATH 3'!N184</f>
        <v>Juin</v>
      </c>
      <c r="AG184" s="184" t="str">
        <f>SEMIOLOGIE!N184</f>
        <v>Juin</v>
      </c>
      <c r="AH184" s="184" t="str">
        <f>'ANA-PATH 2'!N184</f>
        <v>Juin</v>
      </c>
    </row>
    <row r="185" spans="1:34">
      <c r="A185" s="113">
        <v>178</v>
      </c>
      <c r="B185" s="413" t="s">
        <v>260</v>
      </c>
      <c r="C185" s="413" t="s">
        <v>893</v>
      </c>
      <c r="D185" s="117">
        <f>ANATOMIE3!J185</f>
        <v>8.5</v>
      </c>
      <c r="E185" s="117">
        <f>'PHYSIO-REP 3'!J185</f>
        <v>9.75</v>
      </c>
      <c r="F185" s="117">
        <f>'ZOOTECHINE 3'!J185</f>
        <v>8.25</v>
      </c>
      <c r="G185" s="117">
        <f>'PHARMACOLOGIE 3'!J185</f>
        <v>8</v>
      </c>
      <c r="H185" s="117">
        <f>'MICROBIOLOGIE 3'!J185</f>
        <v>8.25</v>
      </c>
      <c r="I185" s="117">
        <f>'PARASITOLOGIE 2'!J185</f>
        <v>7.333333333333333</v>
      </c>
      <c r="J185" s="117">
        <f>'PHYSIO-PATH 3'!J185</f>
        <v>7.5</v>
      </c>
      <c r="K185" s="117">
        <f>SEMIOLOGIE!J185</f>
        <v>14.75</v>
      </c>
      <c r="L185" s="117">
        <f>'ANA-PATH 2'!J185</f>
        <v>5.333333333333333</v>
      </c>
      <c r="M185" s="117">
        <f t="shared" si="33"/>
        <v>77.666666666666671</v>
      </c>
      <c r="N185" s="117">
        <f t="shared" si="34"/>
        <v>3.1066666666666669</v>
      </c>
      <c r="O185" s="316" t="str">
        <f t="shared" si="35"/>
        <v>Ajournee</v>
      </c>
      <c r="P185" s="184" t="str">
        <f t="shared" si="36"/>
        <v>juin</v>
      </c>
      <c r="Q185" s="113">
        <f t="shared" si="37"/>
        <v>1</v>
      </c>
      <c r="R185" s="113">
        <f t="shared" si="38"/>
        <v>1</v>
      </c>
      <c r="S185" s="113">
        <f t="shared" si="39"/>
        <v>1</v>
      </c>
      <c r="T185" s="113">
        <f t="shared" si="40"/>
        <v>1</v>
      </c>
      <c r="U185" s="113">
        <f t="shared" si="41"/>
        <v>1</v>
      </c>
      <c r="V185" s="113">
        <f t="shared" si="42"/>
        <v>1</v>
      </c>
      <c r="W185" s="113">
        <f t="shared" si="43"/>
        <v>1</v>
      </c>
      <c r="X185" s="113">
        <f t="shared" si="44"/>
        <v>1</v>
      </c>
      <c r="Y185" s="113">
        <f t="shared" si="45"/>
        <v>1</v>
      </c>
      <c r="Z185" s="184" t="str">
        <f>ANATOMIE3!N185</f>
        <v>Juin</v>
      </c>
      <c r="AA185" s="184" t="str">
        <f>'PHYSIO-REP 3'!N185</f>
        <v>Juin</v>
      </c>
      <c r="AB185" s="184" t="str">
        <f>'ZOOTECHINE 3'!N185</f>
        <v>Juin</v>
      </c>
      <c r="AC185" s="184" t="str">
        <f>'PHARMACOLOGIE 3'!N185</f>
        <v>Juin</v>
      </c>
      <c r="AD185" s="184" t="str">
        <f>'MICROBIOLOGIE 3'!N185</f>
        <v>Juin</v>
      </c>
      <c r="AE185" s="184" t="str">
        <f>'PARASITOLOGIE 2'!N185</f>
        <v>Juin</v>
      </c>
      <c r="AF185" s="184" t="str">
        <f>'PHYSIO-PATH 3'!N185</f>
        <v>Juin</v>
      </c>
      <c r="AG185" s="184" t="str">
        <f>SEMIOLOGIE!N185</f>
        <v>Juin</v>
      </c>
      <c r="AH185" s="184" t="str">
        <f>'ANA-PATH 2'!N185</f>
        <v>Juin</v>
      </c>
    </row>
    <row r="186" spans="1:34">
      <c r="A186" s="113">
        <v>179</v>
      </c>
      <c r="B186" s="432" t="s">
        <v>261</v>
      </c>
      <c r="C186" s="432" t="s">
        <v>172</v>
      </c>
      <c r="D186" s="117">
        <f>ANATOMIE3!J186</f>
        <v>12.5</v>
      </c>
      <c r="E186" s="117">
        <f>'PHYSIO-REP 3'!J186</f>
        <v>9</v>
      </c>
      <c r="F186" s="117">
        <f>'ZOOTECHINE 3'!J186</f>
        <v>11</v>
      </c>
      <c r="G186" s="117">
        <f>'PHARMACOLOGIE 3'!J186</f>
        <v>7.5</v>
      </c>
      <c r="H186" s="117">
        <f>'MICROBIOLOGIE 3'!J186</f>
        <v>8.25</v>
      </c>
      <c r="I186" s="117">
        <f>'PARASITOLOGIE 2'!J186</f>
        <v>10</v>
      </c>
      <c r="J186" s="117">
        <f>'PHYSIO-PATH 3'!J186</f>
        <v>6</v>
      </c>
      <c r="K186" s="117">
        <f>SEMIOLOGIE!J186</f>
        <v>8.25</v>
      </c>
      <c r="L186" s="117">
        <f>'ANA-PATH 2'!J186</f>
        <v>4.666666666666667</v>
      </c>
      <c r="M186" s="117">
        <f t="shared" si="33"/>
        <v>77.166666666666671</v>
      </c>
      <c r="N186" s="117">
        <f t="shared" si="34"/>
        <v>3.0866666666666669</v>
      </c>
      <c r="O186" s="316" t="str">
        <f t="shared" si="35"/>
        <v>Ajournee</v>
      </c>
      <c r="P186" s="184" t="str">
        <f t="shared" si="36"/>
        <v>juin</v>
      </c>
      <c r="Q186" s="113">
        <f t="shared" si="37"/>
        <v>1</v>
      </c>
      <c r="R186" s="113">
        <f t="shared" si="38"/>
        <v>1</v>
      </c>
      <c r="S186" s="113">
        <f t="shared" si="39"/>
        <v>1</v>
      </c>
      <c r="T186" s="113">
        <f t="shared" si="40"/>
        <v>1</v>
      </c>
      <c r="U186" s="113">
        <f t="shared" si="41"/>
        <v>1</v>
      </c>
      <c r="V186" s="113">
        <f t="shared" si="42"/>
        <v>0</v>
      </c>
      <c r="W186" s="113">
        <f t="shared" si="43"/>
        <v>1</v>
      </c>
      <c r="X186" s="113">
        <f t="shared" si="44"/>
        <v>1</v>
      </c>
      <c r="Y186" s="113">
        <f t="shared" si="45"/>
        <v>1</v>
      </c>
      <c r="Z186" s="184" t="str">
        <f>ANATOMIE3!N186</f>
        <v>Juin</v>
      </c>
      <c r="AA186" s="184" t="str">
        <f>'PHYSIO-REP 3'!N186</f>
        <v>Juin</v>
      </c>
      <c r="AB186" s="184" t="str">
        <f>'ZOOTECHINE 3'!N186</f>
        <v>Juin</v>
      </c>
      <c r="AC186" s="184" t="str">
        <f>'PHARMACOLOGIE 3'!N186</f>
        <v>Juin</v>
      </c>
      <c r="AD186" s="184" t="str">
        <f>'MICROBIOLOGIE 3'!N186</f>
        <v>Juin</v>
      </c>
      <c r="AE186" s="184" t="str">
        <f>'PARASITOLOGIE 2'!N186</f>
        <v>Juin</v>
      </c>
      <c r="AF186" s="184" t="str">
        <f>'PHYSIO-PATH 3'!N186</f>
        <v>Juin</v>
      </c>
      <c r="AG186" s="184" t="str">
        <f>SEMIOLOGIE!N186</f>
        <v>Juin</v>
      </c>
      <c r="AH186" s="184" t="str">
        <f>'ANA-PATH 2'!N186</f>
        <v>Juin</v>
      </c>
    </row>
    <row r="187" spans="1:34">
      <c r="A187" s="113">
        <v>180</v>
      </c>
      <c r="B187" s="413" t="s">
        <v>262</v>
      </c>
      <c r="C187" s="413" t="s">
        <v>263</v>
      </c>
      <c r="D187" s="117">
        <f>ANATOMIE3!J187</f>
        <v>12</v>
      </c>
      <c r="E187" s="117">
        <f>'PHYSIO-REP 3'!J187</f>
        <v>10.75</v>
      </c>
      <c r="F187" s="117">
        <f>'ZOOTECHINE 3'!J187</f>
        <v>11.5</v>
      </c>
      <c r="G187" s="117">
        <f>'PHARMACOLOGIE 3'!J187</f>
        <v>7</v>
      </c>
      <c r="H187" s="117">
        <f>'MICROBIOLOGIE 3'!J187</f>
        <v>7.5</v>
      </c>
      <c r="I187" s="117">
        <f>'PARASITOLOGIE 2'!J187</f>
        <v>8</v>
      </c>
      <c r="J187" s="117">
        <f>'PHYSIO-PATH 3'!J187</f>
        <v>14.5</v>
      </c>
      <c r="K187" s="117">
        <f>SEMIOLOGIE!J187</f>
        <v>9.25</v>
      </c>
      <c r="L187" s="117">
        <f>'ANA-PATH 2'!J187</f>
        <v>7.333333333333333</v>
      </c>
      <c r="M187" s="117">
        <f t="shared" si="33"/>
        <v>87.833333333333329</v>
      </c>
      <c r="N187" s="117">
        <f t="shared" si="34"/>
        <v>3.5133333333333332</v>
      </c>
      <c r="O187" s="316" t="str">
        <f t="shared" si="35"/>
        <v>Ajournee</v>
      </c>
      <c r="P187" s="184" t="str">
        <f t="shared" si="36"/>
        <v>juin</v>
      </c>
      <c r="Q187" s="113">
        <f t="shared" si="37"/>
        <v>1</v>
      </c>
      <c r="R187" s="113">
        <f t="shared" si="38"/>
        <v>1</v>
      </c>
      <c r="S187" s="113">
        <f t="shared" si="39"/>
        <v>1</v>
      </c>
      <c r="T187" s="113">
        <f t="shared" si="40"/>
        <v>1</v>
      </c>
      <c r="U187" s="113">
        <f t="shared" si="41"/>
        <v>1</v>
      </c>
      <c r="V187" s="113">
        <f t="shared" si="42"/>
        <v>1</v>
      </c>
      <c r="W187" s="113">
        <f t="shared" si="43"/>
        <v>1</v>
      </c>
      <c r="X187" s="113">
        <f t="shared" si="44"/>
        <v>1</v>
      </c>
      <c r="Y187" s="113">
        <f t="shared" si="45"/>
        <v>1</v>
      </c>
      <c r="Z187" s="184" t="str">
        <f>ANATOMIE3!N187</f>
        <v>Juin</v>
      </c>
      <c r="AA187" s="184" t="str">
        <f>'PHYSIO-REP 3'!N187</f>
        <v>Juin</v>
      </c>
      <c r="AB187" s="184" t="str">
        <f>'ZOOTECHINE 3'!N187</f>
        <v>Juin</v>
      </c>
      <c r="AC187" s="184" t="str">
        <f>'PHARMACOLOGIE 3'!N187</f>
        <v>Juin</v>
      </c>
      <c r="AD187" s="184" t="str">
        <f>'MICROBIOLOGIE 3'!N187</f>
        <v>Juin</v>
      </c>
      <c r="AE187" s="184" t="str">
        <f>'PARASITOLOGIE 2'!N187</f>
        <v>Juin</v>
      </c>
      <c r="AF187" s="184" t="str">
        <f>'PHYSIO-PATH 3'!N187</f>
        <v>Juin</v>
      </c>
      <c r="AG187" s="184" t="str">
        <f>SEMIOLOGIE!N187</f>
        <v>Juin</v>
      </c>
      <c r="AH187" s="184" t="str">
        <f>'ANA-PATH 2'!N187</f>
        <v>Juin</v>
      </c>
    </row>
    <row r="188" spans="1:34">
      <c r="A188" s="113">
        <v>181</v>
      </c>
      <c r="B188" s="413" t="s">
        <v>264</v>
      </c>
      <c r="C188" s="413" t="s">
        <v>894</v>
      </c>
      <c r="D188" s="117">
        <f>ANATOMIE3!J188</f>
        <v>3.25</v>
      </c>
      <c r="E188" s="117">
        <f>'PHYSIO-REP 3'!J188</f>
        <v>6</v>
      </c>
      <c r="F188" s="117">
        <f>'ZOOTECHINE 3'!J188</f>
        <v>8.5</v>
      </c>
      <c r="G188" s="117">
        <f>'PHARMACOLOGIE 3'!J188</f>
        <v>5.5</v>
      </c>
      <c r="H188" s="117">
        <f>'MICROBIOLOGIE 3'!J188</f>
        <v>8.5</v>
      </c>
      <c r="I188" s="117">
        <f>'PARASITOLOGIE 2'!J188</f>
        <v>3.3333333333333335</v>
      </c>
      <c r="J188" s="117">
        <f>'PHYSIO-PATH 3'!J188</f>
        <v>0</v>
      </c>
      <c r="K188" s="117">
        <f>SEMIOLOGIE!J188</f>
        <v>7</v>
      </c>
      <c r="L188" s="117">
        <f>'ANA-PATH 2'!J188</f>
        <v>2.6666666666666665</v>
      </c>
      <c r="M188" s="117">
        <f t="shared" si="33"/>
        <v>44.75</v>
      </c>
      <c r="N188" s="117">
        <f t="shared" si="34"/>
        <v>1.79</v>
      </c>
      <c r="O188" s="316" t="str">
        <f t="shared" si="35"/>
        <v>Ajournee</v>
      </c>
      <c r="P188" s="184" t="str">
        <f t="shared" si="36"/>
        <v>juin</v>
      </c>
      <c r="Q188" s="113">
        <f t="shared" si="37"/>
        <v>1</v>
      </c>
      <c r="R188" s="113">
        <f t="shared" si="38"/>
        <v>1</v>
      </c>
      <c r="S188" s="113">
        <f t="shared" si="39"/>
        <v>1</v>
      </c>
      <c r="T188" s="113">
        <f t="shared" si="40"/>
        <v>1</v>
      </c>
      <c r="U188" s="113">
        <f t="shared" si="41"/>
        <v>1</v>
      </c>
      <c r="V188" s="113">
        <f t="shared" si="42"/>
        <v>1</v>
      </c>
      <c r="W188" s="113">
        <f t="shared" si="43"/>
        <v>1</v>
      </c>
      <c r="X188" s="113">
        <f t="shared" si="44"/>
        <v>1</v>
      </c>
      <c r="Y188" s="113">
        <f t="shared" si="45"/>
        <v>1</v>
      </c>
      <c r="Z188" s="184" t="str">
        <f>ANATOMIE3!N188</f>
        <v>Juin</v>
      </c>
      <c r="AA188" s="184" t="str">
        <f>'PHYSIO-REP 3'!N188</f>
        <v>Juin</v>
      </c>
      <c r="AB188" s="184" t="str">
        <f>'ZOOTECHINE 3'!N188</f>
        <v>Juin</v>
      </c>
      <c r="AC188" s="184" t="str">
        <f>'PHARMACOLOGIE 3'!N188</f>
        <v>Juin</v>
      </c>
      <c r="AD188" s="184" t="str">
        <f>'MICROBIOLOGIE 3'!N188</f>
        <v>Juin</v>
      </c>
      <c r="AE188" s="184" t="str">
        <f>'PARASITOLOGIE 2'!N188</f>
        <v>Juin</v>
      </c>
      <c r="AF188" s="184" t="str">
        <f>'PHYSIO-PATH 3'!N188</f>
        <v>Juin</v>
      </c>
      <c r="AG188" s="184" t="str">
        <f>SEMIOLOGIE!N188</f>
        <v>Juin</v>
      </c>
      <c r="AH188" s="184" t="str">
        <f>'ANA-PATH 2'!N188</f>
        <v>Juin</v>
      </c>
    </row>
    <row r="189" spans="1:34">
      <c r="A189" s="113">
        <v>182</v>
      </c>
      <c r="B189" s="413" t="s">
        <v>265</v>
      </c>
      <c r="C189" s="413" t="s">
        <v>895</v>
      </c>
      <c r="D189" s="117">
        <f>ANATOMIE3!J189</f>
        <v>9.75</v>
      </c>
      <c r="E189" s="117">
        <f>'PHYSIO-REP 3'!J189</f>
        <v>12</v>
      </c>
      <c r="F189" s="117">
        <f>'ZOOTECHINE 3'!J189</f>
        <v>8.5</v>
      </c>
      <c r="G189" s="117">
        <f>'PHARMACOLOGIE 3'!J189</f>
        <v>6</v>
      </c>
      <c r="H189" s="117">
        <f>'MICROBIOLOGIE 3'!J189</f>
        <v>8.5</v>
      </c>
      <c r="I189" s="117">
        <f>'PARASITOLOGIE 2'!J189</f>
        <v>7.333333333333333</v>
      </c>
      <c r="J189" s="117">
        <f>'PHYSIO-PATH 3'!J189</f>
        <v>11</v>
      </c>
      <c r="K189" s="117">
        <f>SEMIOLOGIE!J189</f>
        <v>11.25</v>
      </c>
      <c r="L189" s="117">
        <f>'ANA-PATH 2'!J189</f>
        <v>2.6666666666666665</v>
      </c>
      <c r="M189" s="117">
        <f t="shared" si="33"/>
        <v>77.000000000000014</v>
      </c>
      <c r="N189" s="117">
        <f t="shared" si="34"/>
        <v>3.0800000000000005</v>
      </c>
      <c r="O189" s="316" t="str">
        <f t="shared" si="35"/>
        <v>Ajournee</v>
      </c>
      <c r="P189" s="184" t="str">
        <f t="shared" si="36"/>
        <v>juin</v>
      </c>
      <c r="Q189" s="113">
        <f t="shared" si="37"/>
        <v>1</v>
      </c>
      <c r="R189" s="113">
        <f t="shared" si="38"/>
        <v>1</v>
      </c>
      <c r="S189" s="113">
        <f t="shared" si="39"/>
        <v>1</v>
      </c>
      <c r="T189" s="113">
        <f t="shared" si="40"/>
        <v>1</v>
      </c>
      <c r="U189" s="113">
        <f t="shared" si="41"/>
        <v>1</v>
      </c>
      <c r="V189" s="113">
        <f t="shared" si="42"/>
        <v>1</v>
      </c>
      <c r="W189" s="113">
        <f t="shared" si="43"/>
        <v>1</v>
      </c>
      <c r="X189" s="113">
        <f t="shared" si="44"/>
        <v>1</v>
      </c>
      <c r="Y189" s="113">
        <f t="shared" si="45"/>
        <v>1</v>
      </c>
      <c r="Z189" s="184" t="str">
        <f>ANATOMIE3!N189</f>
        <v>Juin</v>
      </c>
      <c r="AA189" s="184" t="str">
        <f>'PHYSIO-REP 3'!N189</f>
        <v>Juin</v>
      </c>
      <c r="AB189" s="184" t="str">
        <f>'ZOOTECHINE 3'!N189</f>
        <v>Juin</v>
      </c>
      <c r="AC189" s="184" t="str">
        <f>'PHARMACOLOGIE 3'!N189</f>
        <v>Juin</v>
      </c>
      <c r="AD189" s="184" t="str">
        <f>'MICROBIOLOGIE 3'!N189</f>
        <v>Juin</v>
      </c>
      <c r="AE189" s="184" t="str">
        <f>'PARASITOLOGIE 2'!N189</f>
        <v>Juin</v>
      </c>
      <c r="AF189" s="184" t="str">
        <f>'PHYSIO-PATH 3'!N189</f>
        <v>Juin</v>
      </c>
      <c r="AG189" s="184" t="str">
        <f>SEMIOLOGIE!N189</f>
        <v>Juin</v>
      </c>
      <c r="AH189" s="184" t="str">
        <f>'ANA-PATH 2'!N189</f>
        <v>Juin</v>
      </c>
    </row>
    <row r="190" spans="1:34">
      <c r="A190" s="113">
        <v>183</v>
      </c>
      <c r="B190" s="413" t="s">
        <v>896</v>
      </c>
      <c r="C190" s="413" t="s">
        <v>897</v>
      </c>
      <c r="D190" s="117">
        <f>ANATOMIE3!J190</f>
        <v>7.25</v>
      </c>
      <c r="E190" s="117">
        <f>'PHYSIO-REP 3'!J190</f>
        <v>8.75</v>
      </c>
      <c r="F190" s="117">
        <f>'ZOOTECHINE 3'!J190</f>
        <v>8</v>
      </c>
      <c r="G190" s="117">
        <f>'PHARMACOLOGIE 3'!J190</f>
        <v>2</v>
      </c>
      <c r="H190" s="117">
        <f>'MICROBIOLOGIE 3'!J190</f>
        <v>9</v>
      </c>
      <c r="I190" s="117">
        <f>'PARASITOLOGIE 2'!J190</f>
        <v>5.333333333333333</v>
      </c>
      <c r="J190" s="117">
        <f>'PHYSIO-PATH 3'!J190</f>
        <v>6</v>
      </c>
      <c r="K190" s="117">
        <f>SEMIOLOGIE!J190</f>
        <v>6.5</v>
      </c>
      <c r="L190" s="117">
        <f>'ANA-PATH 2'!J190</f>
        <v>6.666666666666667</v>
      </c>
      <c r="M190" s="117">
        <f t="shared" si="33"/>
        <v>59.5</v>
      </c>
      <c r="N190" s="117">
        <f t="shared" si="34"/>
        <v>2.38</v>
      </c>
      <c r="O190" s="316" t="str">
        <f t="shared" si="35"/>
        <v>Ajournee</v>
      </c>
      <c r="P190" s="184" t="str">
        <f t="shared" si="36"/>
        <v>juin</v>
      </c>
      <c r="Q190" s="113">
        <f t="shared" si="37"/>
        <v>1</v>
      </c>
      <c r="R190" s="113">
        <f t="shared" si="38"/>
        <v>1</v>
      </c>
      <c r="S190" s="113">
        <f t="shared" si="39"/>
        <v>1</v>
      </c>
      <c r="T190" s="113">
        <f t="shared" si="40"/>
        <v>1</v>
      </c>
      <c r="U190" s="113">
        <f t="shared" si="41"/>
        <v>1</v>
      </c>
      <c r="V190" s="113">
        <f t="shared" si="42"/>
        <v>1</v>
      </c>
      <c r="W190" s="113">
        <f t="shared" si="43"/>
        <v>1</v>
      </c>
      <c r="X190" s="113">
        <f t="shared" si="44"/>
        <v>1</v>
      </c>
      <c r="Y190" s="113">
        <f t="shared" si="45"/>
        <v>1</v>
      </c>
      <c r="Z190" s="184" t="str">
        <f>ANATOMIE3!N190</f>
        <v>Juin</v>
      </c>
      <c r="AA190" s="184" t="str">
        <f>'PHYSIO-REP 3'!N190</f>
        <v>Juin</v>
      </c>
      <c r="AB190" s="184" t="str">
        <f>'ZOOTECHINE 3'!N190</f>
        <v>Juin</v>
      </c>
      <c r="AC190" s="184" t="str">
        <f>'PHARMACOLOGIE 3'!N190</f>
        <v>Juin</v>
      </c>
      <c r="AD190" s="184" t="str">
        <f>'MICROBIOLOGIE 3'!N190</f>
        <v>Juin</v>
      </c>
      <c r="AE190" s="184" t="str">
        <f>'PARASITOLOGIE 2'!N190</f>
        <v>Juin</v>
      </c>
      <c r="AF190" s="184" t="str">
        <f>'PHYSIO-PATH 3'!N190</f>
        <v>Juin</v>
      </c>
      <c r="AG190" s="184" t="str">
        <f>SEMIOLOGIE!N190</f>
        <v>Juin</v>
      </c>
      <c r="AH190" s="184" t="str">
        <f>'ANA-PATH 2'!N190</f>
        <v>Juin</v>
      </c>
    </row>
    <row r="191" spans="1:34">
      <c r="A191" s="113">
        <v>184</v>
      </c>
      <c r="B191" s="413" t="s">
        <v>266</v>
      </c>
      <c r="C191" s="413" t="s">
        <v>136</v>
      </c>
      <c r="D191" s="117">
        <f>ANATOMIE3!J191</f>
        <v>12.5</v>
      </c>
      <c r="E191" s="117">
        <f>'PHYSIO-REP 3'!J191</f>
        <v>11.25</v>
      </c>
      <c r="F191" s="117">
        <f>'ZOOTECHINE 3'!J191</f>
        <v>8.5</v>
      </c>
      <c r="G191" s="117">
        <f>'PHARMACOLOGIE 3'!J191</f>
        <v>6.75</v>
      </c>
      <c r="H191" s="117">
        <f>'MICROBIOLOGIE 3'!J191</f>
        <v>13.5</v>
      </c>
      <c r="I191" s="117">
        <f>'PARASITOLOGIE 2'!J191</f>
        <v>4.666666666666667</v>
      </c>
      <c r="J191" s="117">
        <f>'PHYSIO-PATH 3'!J191</f>
        <v>8</v>
      </c>
      <c r="K191" s="117">
        <f>SEMIOLOGIE!J191</f>
        <v>9</v>
      </c>
      <c r="L191" s="117">
        <f>'ANA-PATH 2'!J191</f>
        <v>5.333333333333333</v>
      </c>
      <c r="M191" s="117">
        <f t="shared" si="33"/>
        <v>79.499999999999986</v>
      </c>
      <c r="N191" s="117">
        <f t="shared" si="34"/>
        <v>3.1799999999999993</v>
      </c>
      <c r="O191" s="316" t="str">
        <f t="shared" si="35"/>
        <v>Ajournee</v>
      </c>
      <c r="P191" s="184" t="str">
        <f t="shared" si="36"/>
        <v>juin</v>
      </c>
      <c r="Q191" s="113">
        <f t="shared" si="37"/>
        <v>1</v>
      </c>
      <c r="R191" s="113">
        <f t="shared" si="38"/>
        <v>1</v>
      </c>
      <c r="S191" s="113">
        <f t="shared" si="39"/>
        <v>1</v>
      </c>
      <c r="T191" s="113">
        <f t="shared" si="40"/>
        <v>1</v>
      </c>
      <c r="U191" s="113">
        <f t="shared" si="41"/>
        <v>1</v>
      </c>
      <c r="V191" s="113">
        <f t="shared" si="42"/>
        <v>1</v>
      </c>
      <c r="W191" s="113">
        <f t="shared" si="43"/>
        <v>1</v>
      </c>
      <c r="X191" s="113">
        <f t="shared" si="44"/>
        <v>1</v>
      </c>
      <c r="Y191" s="113">
        <f t="shared" si="45"/>
        <v>1</v>
      </c>
      <c r="Z191" s="184" t="str">
        <f>ANATOMIE3!N191</f>
        <v>Juin</v>
      </c>
      <c r="AA191" s="184" t="str">
        <f>'PHYSIO-REP 3'!N191</f>
        <v>Juin</v>
      </c>
      <c r="AB191" s="184" t="str">
        <f>'ZOOTECHINE 3'!N191</f>
        <v>Juin</v>
      </c>
      <c r="AC191" s="184" t="str">
        <f>'PHARMACOLOGIE 3'!N191</f>
        <v>Juin</v>
      </c>
      <c r="AD191" s="184" t="str">
        <f>'MICROBIOLOGIE 3'!N191</f>
        <v>Juin</v>
      </c>
      <c r="AE191" s="184" t="str">
        <f>'PARASITOLOGIE 2'!N191</f>
        <v>Juin</v>
      </c>
      <c r="AF191" s="184" t="str">
        <f>'PHYSIO-PATH 3'!N191</f>
        <v>Juin</v>
      </c>
      <c r="AG191" s="184" t="str">
        <f>SEMIOLOGIE!N191</f>
        <v>Juin</v>
      </c>
      <c r="AH191" s="184" t="str">
        <f>'ANA-PATH 2'!N191</f>
        <v>Juin</v>
      </c>
    </row>
    <row r="192" spans="1:34">
      <c r="A192" s="113">
        <v>185</v>
      </c>
      <c r="B192" s="425" t="s">
        <v>898</v>
      </c>
      <c r="C192" s="425" t="s">
        <v>267</v>
      </c>
      <c r="D192" s="117">
        <f>ANATOMIE3!J192</f>
        <v>13.75</v>
      </c>
      <c r="E192" s="117">
        <f>'PHYSIO-REP 3'!J192</f>
        <v>10.5</v>
      </c>
      <c r="F192" s="117">
        <f>'ZOOTECHINE 3'!J192</f>
        <v>6</v>
      </c>
      <c r="G192" s="117">
        <f>'PHARMACOLOGIE 3'!J192</f>
        <v>7</v>
      </c>
      <c r="H192" s="117">
        <f>'MICROBIOLOGIE 3'!J192</f>
        <v>8.75</v>
      </c>
      <c r="I192" s="117">
        <f>'PARASITOLOGIE 2'!J192</f>
        <v>10</v>
      </c>
      <c r="J192" s="117">
        <f>'PHYSIO-PATH 3'!J192</f>
        <v>6</v>
      </c>
      <c r="K192" s="117">
        <f>SEMIOLOGIE!J192</f>
        <v>12</v>
      </c>
      <c r="L192" s="117">
        <f>'ANA-PATH 2'!J192</f>
        <v>7.666666666666667</v>
      </c>
      <c r="M192" s="117">
        <f t="shared" si="33"/>
        <v>81.666666666666671</v>
      </c>
      <c r="N192" s="117">
        <f t="shared" si="34"/>
        <v>3.2666666666666671</v>
      </c>
      <c r="O192" s="316" t="str">
        <f t="shared" si="35"/>
        <v>Ajournee</v>
      </c>
      <c r="P192" s="184" t="str">
        <f t="shared" si="36"/>
        <v>juin</v>
      </c>
      <c r="Q192" s="113">
        <f t="shared" si="37"/>
        <v>1</v>
      </c>
      <c r="R192" s="113">
        <f t="shared" si="38"/>
        <v>1</v>
      </c>
      <c r="S192" s="113">
        <f t="shared" si="39"/>
        <v>1</v>
      </c>
      <c r="T192" s="113">
        <f t="shared" si="40"/>
        <v>1</v>
      </c>
      <c r="U192" s="113">
        <f t="shared" si="41"/>
        <v>1</v>
      </c>
      <c r="V192" s="113">
        <f t="shared" si="42"/>
        <v>0</v>
      </c>
      <c r="W192" s="113">
        <f t="shared" si="43"/>
        <v>1</v>
      </c>
      <c r="X192" s="113">
        <f t="shared" si="44"/>
        <v>1</v>
      </c>
      <c r="Y192" s="113">
        <f t="shared" si="45"/>
        <v>1</v>
      </c>
      <c r="Z192" s="184" t="str">
        <f>ANATOMIE3!N192</f>
        <v>Juin</v>
      </c>
      <c r="AA192" s="184" t="str">
        <f>'PHYSIO-REP 3'!N192</f>
        <v>Juin</v>
      </c>
      <c r="AB192" s="184" t="str">
        <f>'ZOOTECHINE 3'!N192</f>
        <v>Juin</v>
      </c>
      <c r="AC192" s="184" t="str">
        <f>'PHARMACOLOGIE 3'!N192</f>
        <v>Juin</v>
      </c>
      <c r="AD192" s="184" t="str">
        <f>'MICROBIOLOGIE 3'!N192</f>
        <v>Juin</v>
      </c>
      <c r="AE192" s="184" t="str">
        <f>'PARASITOLOGIE 2'!N192</f>
        <v>Juin</v>
      </c>
      <c r="AF192" s="184" t="str">
        <f>'PHYSIO-PATH 3'!N192</f>
        <v>Juin</v>
      </c>
      <c r="AG192" s="184" t="str">
        <f>SEMIOLOGIE!N192</f>
        <v>Juin</v>
      </c>
      <c r="AH192" s="184" t="str">
        <f>'ANA-PATH 2'!N192</f>
        <v>Juin</v>
      </c>
    </row>
    <row r="193" spans="1:34">
      <c r="A193" s="113">
        <v>186</v>
      </c>
      <c r="B193" s="413" t="s">
        <v>268</v>
      </c>
      <c r="C193" s="413" t="s">
        <v>95</v>
      </c>
      <c r="D193" s="117">
        <f>ANATOMIE3!J193</f>
        <v>11</v>
      </c>
      <c r="E193" s="117">
        <f>'PHYSIO-REP 3'!J193</f>
        <v>8.75</v>
      </c>
      <c r="F193" s="117">
        <f>'ZOOTECHINE 3'!J193</f>
        <v>9</v>
      </c>
      <c r="G193" s="117">
        <f>'PHARMACOLOGIE 3'!J193</f>
        <v>10</v>
      </c>
      <c r="H193" s="117">
        <f>'MICROBIOLOGIE 3'!J193</f>
        <v>12.5</v>
      </c>
      <c r="I193" s="117">
        <f>'PARASITOLOGIE 2'!J193</f>
        <v>6.666666666666667</v>
      </c>
      <c r="J193" s="117">
        <f>'PHYSIO-PATH 3'!J193</f>
        <v>9</v>
      </c>
      <c r="K193" s="117">
        <f>SEMIOLOGIE!J193</f>
        <v>15.5</v>
      </c>
      <c r="L193" s="117">
        <f>'ANA-PATH 2'!J193</f>
        <v>6.666666666666667</v>
      </c>
      <c r="M193" s="117">
        <f t="shared" si="33"/>
        <v>89.083333333333329</v>
      </c>
      <c r="N193" s="117">
        <f t="shared" si="34"/>
        <v>3.563333333333333</v>
      </c>
      <c r="O193" s="316" t="str">
        <f t="shared" si="35"/>
        <v>Ajournee</v>
      </c>
      <c r="P193" s="184" t="str">
        <f t="shared" si="36"/>
        <v>juin</v>
      </c>
      <c r="Q193" s="113">
        <f t="shared" si="37"/>
        <v>1</v>
      </c>
      <c r="R193" s="113">
        <f t="shared" si="38"/>
        <v>1</v>
      </c>
      <c r="S193" s="113">
        <f t="shared" si="39"/>
        <v>1</v>
      </c>
      <c r="T193" s="113">
        <f t="shared" si="40"/>
        <v>1</v>
      </c>
      <c r="U193" s="113">
        <f t="shared" si="41"/>
        <v>1</v>
      </c>
      <c r="V193" s="113">
        <f t="shared" si="42"/>
        <v>1</v>
      </c>
      <c r="W193" s="113">
        <f t="shared" si="43"/>
        <v>1</v>
      </c>
      <c r="X193" s="113">
        <f t="shared" si="44"/>
        <v>0</v>
      </c>
      <c r="Y193" s="113">
        <f t="shared" si="45"/>
        <v>1</v>
      </c>
      <c r="Z193" s="184" t="str">
        <f>ANATOMIE3!N193</f>
        <v>Juin</v>
      </c>
      <c r="AA193" s="184" t="str">
        <f>'PHYSIO-REP 3'!N193</f>
        <v>Juin</v>
      </c>
      <c r="AB193" s="184" t="str">
        <f>'ZOOTECHINE 3'!N193</f>
        <v>Juin</v>
      </c>
      <c r="AC193" s="184" t="str">
        <f>'PHARMACOLOGIE 3'!N193</f>
        <v>Juin</v>
      </c>
      <c r="AD193" s="184" t="str">
        <f>'MICROBIOLOGIE 3'!N193</f>
        <v>Juin</v>
      </c>
      <c r="AE193" s="184" t="str">
        <f>'PARASITOLOGIE 2'!N193</f>
        <v>Juin</v>
      </c>
      <c r="AF193" s="184" t="str">
        <f>'PHYSIO-PATH 3'!N193</f>
        <v>Juin</v>
      </c>
      <c r="AG193" s="184" t="str">
        <f>SEMIOLOGIE!N193</f>
        <v>Juin</v>
      </c>
      <c r="AH193" s="184" t="str">
        <f>'ANA-PATH 2'!N193</f>
        <v>Juin</v>
      </c>
    </row>
    <row r="194" spans="1:34">
      <c r="A194" s="113">
        <v>187</v>
      </c>
      <c r="B194" s="419" t="s">
        <v>899</v>
      </c>
      <c r="C194" s="419" t="s">
        <v>900</v>
      </c>
      <c r="D194" s="117">
        <f>ANATOMIE3!J194</f>
        <v>12.5</v>
      </c>
      <c r="E194" s="117">
        <f>'PHYSIO-REP 3'!J194</f>
        <v>10.5</v>
      </c>
      <c r="F194" s="117">
        <f>'ZOOTECHINE 3'!J194</f>
        <v>11</v>
      </c>
      <c r="G194" s="117">
        <f>'PHARMACOLOGIE 3'!J194</f>
        <v>11</v>
      </c>
      <c r="H194" s="117">
        <f>'MICROBIOLOGIE 3'!J194</f>
        <v>7.5</v>
      </c>
      <c r="I194" s="117">
        <f>'PARASITOLOGIE 2'!J194</f>
        <v>8.6666666666666661</v>
      </c>
      <c r="J194" s="117">
        <f>'PHYSIO-PATH 3'!J194</f>
        <v>3</v>
      </c>
      <c r="K194" s="117">
        <f>SEMIOLOGIE!J194</f>
        <v>36</v>
      </c>
      <c r="L194" s="117">
        <f>'ANA-PATH 2'!J194</f>
        <v>9</v>
      </c>
      <c r="M194" s="117">
        <f t="shared" si="33"/>
        <v>109.16666666666666</v>
      </c>
      <c r="N194" s="117">
        <f t="shared" si="34"/>
        <v>4.3666666666666663</v>
      </c>
      <c r="O194" s="316" t="str">
        <f t="shared" si="35"/>
        <v>Ajournee</v>
      </c>
      <c r="P194" s="184" t="str">
        <f t="shared" si="36"/>
        <v>juin</v>
      </c>
      <c r="Q194" s="113">
        <f t="shared" si="37"/>
        <v>1</v>
      </c>
      <c r="R194" s="113">
        <f t="shared" si="38"/>
        <v>1</v>
      </c>
      <c r="S194" s="113">
        <f t="shared" si="39"/>
        <v>1</v>
      </c>
      <c r="T194" s="113">
        <f t="shared" si="40"/>
        <v>1</v>
      </c>
      <c r="U194" s="113">
        <f t="shared" si="41"/>
        <v>1</v>
      </c>
      <c r="V194" s="113">
        <f t="shared" si="42"/>
        <v>1</v>
      </c>
      <c r="W194" s="113">
        <f t="shared" si="43"/>
        <v>1</v>
      </c>
      <c r="X194" s="113">
        <f t="shared" si="44"/>
        <v>0</v>
      </c>
      <c r="Y194" s="113">
        <f t="shared" si="45"/>
        <v>1</v>
      </c>
      <c r="Z194" s="184" t="str">
        <f>ANATOMIE3!N194</f>
        <v>Juin</v>
      </c>
      <c r="AA194" s="184" t="str">
        <f>'PHYSIO-REP 3'!N194</f>
        <v>Juin</v>
      </c>
      <c r="AB194" s="184" t="str">
        <f>'ZOOTECHINE 3'!N194</f>
        <v>Juin</v>
      </c>
      <c r="AC194" s="184" t="str">
        <f>'PHARMACOLOGIE 3'!N194</f>
        <v>Juin</v>
      </c>
      <c r="AD194" s="184" t="str">
        <f>'MICROBIOLOGIE 3'!N194</f>
        <v>Juin</v>
      </c>
      <c r="AE194" s="184" t="str">
        <f>'PARASITOLOGIE 2'!N194</f>
        <v>Juin</v>
      </c>
      <c r="AF194" s="184" t="str">
        <f>'PHYSIO-PATH 3'!N194</f>
        <v>Juin</v>
      </c>
      <c r="AG194" s="184" t="str">
        <f>SEMIOLOGIE!N194</f>
        <v>Juin</v>
      </c>
      <c r="AH194" s="184" t="str">
        <f>'ANA-PATH 2'!N194</f>
        <v>Juin</v>
      </c>
    </row>
    <row r="195" spans="1:34">
      <c r="A195" s="113">
        <v>188</v>
      </c>
      <c r="B195" s="413" t="s">
        <v>269</v>
      </c>
      <c r="C195" s="413" t="s">
        <v>270</v>
      </c>
      <c r="D195" s="117">
        <f>ANATOMIE3!J195</f>
        <v>5.5</v>
      </c>
      <c r="E195" s="117">
        <f>'PHYSIO-REP 3'!J195</f>
        <v>4.5</v>
      </c>
      <c r="F195" s="117">
        <f>'ZOOTECHINE 3'!J195</f>
        <v>8</v>
      </c>
      <c r="G195" s="117">
        <f>'PHARMACOLOGIE 3'!J195</f>
        <v>3.25</v>
      </c>
      <c r="H195" s="117">
        <f>'MICROBIOLOGIE 3'!J195</f>
        <v>8.5</v>
      </c>
      <c r="I195" s="117">
        <f>'PARASITOLOGIE 2'!J195</f>
        <v>20</v>
      </c>
      <c r="J195" s="117">
        <f>'PHYSIO-PATH 3'!J195</f>
        <v>1.5</v>
      </c>
      <c r="K195" s="117">
        <f>SEMIOLOGIE!J195</f>
        <v>14.25</v>
      </c>
      <c r="L195" s="117">
        <f>'ANA-PATH 2'!J195</f>
        <v>3.6666666666666665</v>
      </c>
      <c r="M195" s="117">
        <f t="shared" si="33"/>
        <v>69.166666666666671</v>
      </c>
      <c r="N195" s="117">
        <f t="shared" si="34"/>
        <v>2.7666666666666671</v>
      </c>
      <c r="O195" s="316" t="str">
        <f t="shared" si="35"/>
        <v>Ajournee</v>
      </c>
      <c r="P195" s="184" t="str">
        <f t="shared" si="36"/>
        <v>juin</v>
      </c>
      <c r="Q195" s="113">
        <f t="shared" si="37"/>
        <v>1</v>
      </c>
      <c r="R195" s="113">
        <f t="shared" si="38"/>
        <v>1</v>
      </c>
      <c r="S195" s="113">
        <f t="shared" si="39"/>
        <v>1</v>
      </c>
      <c r="T195" s="113">
        <f t="shared" si="40"/>
        <v>1</v>
      </c>
      <c r="U195" s="113">
        <f t="shared" si="41"/>
        <v>1</v>
      </c>
      <c r="V195" s="113">
        <f t="shared" si="42"/>
        <v>0</v>
      </c>
      <c r="W195" s="113">
        <f t="shared" si="43"/>
        <v>1</v>
      </c>
      <c r="X195" s="113">
        <f t="shared" si="44"/>
        <v>1</v>
      </c>
      <c r="Y195" s="113">
        <f t="shared" si="45"/>
        <v>1</v>
      </c>
      <c r="Z195" s="184" t="str">
        <f>ANATOMIE3!N195</f>
        <v>Juin</v>
      </c>
      <c r="AA195" s="184" t="str">
        <f>'PHYSIO-REP 3'!N195</f>
        <v>Juin</v>
      </c>
      <c r="AB195" s="184" t="str">
        <f>'ZOOTECHINE 3'!N195</f>
        <v>Juin</v>
      </c>
      <c r="AC195" s="184" t="str">
        <f>'PHARMACOLOGIE 3'!N195</f>
        <v>Juin</v>
      </c>
      <c r="AD195" s="184" t="str">
        <f>'MICROBIOLOGIE 3'!N195</f>
        <v>Juin</v>
      </c>
      <c r="AE195" s="184" t="str">
        <f>'PARASITOLOGIE 2'!N195</f>
        <v>Juin</v>
      </c>
      <c r="AF195" s="184" t="str">
        <f>'PHYSIO-PATH 3'!N195</f>
        <v>Juin</v>
      </c>
      <c r="AG195" s="184" t="str">
        <f>SEMIOLOGIE!N195</f>
        <v>Juin</v>
      </c>
      <c r="AH195" s="184" t="str">
        <f>'ANA-PATH 2'!N195</f>
        <v>Juin</v>
      </c>
    </row>
    <row r="196" spans="1:34">
      <c r="A196" s="113">
        <v>189</v>
      </c>
      <c r="B196" s="413" t="s">
        <v>271</v>
      </c>
      <c r="C196" s="413" t="s">
        <v>272</v>
      </c>
      <c r="D196" s="117">
        <f>ANATOMIE3!J196</f>
        <v>19.25</v>
      </c>
      <c r="E196" s="117">
        <f>'PHYSIO-REP 3'!J196</f>
        <v>11</v>
      </c>
      <c r="F196" s="117">
        <f>'ZOOTECHINE 3'!J196</f>
        <v>9</v>
      </c>
      <c r="G196" s="117">
        <f>'PHARMACOLOGIE 3'!J196</f>
        <v>14.5</v>
      </c>
      <c r="H196" s="117">
        <f>'MICROBIOLOGIE 3'!J196</f>
        <v>12</v>
      </c>
      <c r="I196" s="117">
        <f>'PARASITOLOGIE 2'!J196</f>
        <v>10</v>
      </c>
      <c r="J196" s="117">
        <f>'PHYSIO-PATH 3'!J196</f>
        <v>15</v>
      </c>
      <c r="K196" s="117">
        <f>SEMIOLOGIE!J196</f>
        <v>14.5</v>
      </c>
      <c r="L196" s="117">
        <f>'ANA-PATH 2'!J196</f>
        <v>6.333333333333333</v>
      </c>
      <c r="M196" s="117">
        <f t="shared" si="33"/>
        <v>111.58333333333333</v>
      </c>
      <c r="N196" s="117">
        <f t="shared" si="34"/>
        <v>4.4633333333333329</v>
      </c>
      <c r="O196" s="316" t="str">
        <f t="shared" si="35"/>
        <v>Ajournee</v>
      </c>
      <c r="P196" s="184" t="str">
        <f t="shared" si="36"/>
        <v>juin</v>
      </c>
      <c r="Q196" s="113">
        <f t="shared" si="37"/>
        <v>0</v>
      </c>
      <c r="R196" s="113">
        <f t="shared" si="38"/>
        <v>1</v>
      </c>
      <c r="S196" s="113">
        <f t="shared" si="39"/>
        <v>1</v>
      </c>
      <c r="T196" s="113">
        <f t="shared" si="40"/>
        <v>1</v>
      </c>
      <c r="U196" s="113">
        <f t="shared" si="41"/>
        <v>1</v>
      </c>
      <c r="V196" s="113">
        <f t="shared" si="42"/>
        <v>0</v>
      </c>
      <c r="W196" s="113">
        <f t="shared" si="43"/>
        <v>0</v>
      </c>
      <c r="X196" s="113">
        <f t="shared" si="44"/>
        <v>1</v>
      </c>
      <c r="Y196" s="113">
        <f t="shared" si="45"/>
        <v>1</v>
      </c>
      <c r="Z196" s="184" t="str">
        <f>ANATOMIE3!N196</f>
        <v>Juin</v>
      </c>
      <c r="AA196" s="184" t="str">
        <f>'PHYSIO-REP 3'!N196</f>
        <v>Juin</v>
      </c>
      <c r="AB196" s="184" t="str">
        <f>'ZOOTECHINE 3'!N196</f>
        <v>Juin</v>
      </c>
      <c r="AC196" s="184" t="str">
        <f>'PHARMACOLOGIE 3'!N196</f>
        <v>Juin</v>
      </c>
      <c r="AD196" s="184" t="str">
        <f>'MICROBIOLOGIE 3'!N196</f>
        <v>Juin</v>
      </c>
      <c r="AE196" s="184" t="str">
        <f>'PARASITOLOGIE 2'!N196</f>
        <v>Juin</v>
      </c>
      <c r="AF196" s="184" t="str">
        <f>'PHYSIO-PATH 3'!N196</f>
        <v>Juin</v>
      </c>
      <c r="AG196" s="184" t="str">
        <f>SEMIOLOGIE!N196</f>
        <v>Juin</v>
      </c>
      <c r="AH196" s="184" t="str">
        <f>'ANA-PATH 2'!N196</f>
        <v>Juin</v>
      </c>
    </row>
    <row r="197" spans="1:34">
      <c r="A197" s="113">
        <v>190</v>
      </c>
      <c r="B197" s="413" t="s">
        <v>273</v>
      </c>
      <c r="C197" s="413" t="s">
        <v>607</v>
      </c>
      <c r="D197" s="117">
        <f>ANATOMIE3!J197</f>
        <v>16.25</v>
      </c>
      <c r="E197" s="117">
        <f>'PHYSIO-REP 3'!J197</f>
        <v>13.5</v>
      </c>
      <c r="F197" s="117">
        <f>'ZOOTECHINE 3'!J197</f>
        <v>9</v>
      </c>
      <c r="G197" s="117">
        <f>'PHARMACOLOGIE 3'!J197</f>
        <v>15</v>
      </c>
      <c r="H197" s="117">
        <f>'MICROBIOLOGIE 3'!J197</f>
        <v>12.5</v>
      </c>
      <c r="I197" s="117">
        <f>'PARASITOLOGIE 2'!J197</f>
        <v>6.666666666666667</v>
      </c>
      <c r="J197" s="117">
        <f>'PHYSIO-PATH 3'!J197</f>
        <v>8</v>
      </c>
      <c r="K197" s="117">
        <f>SEMIOLOGIE!J197</f>
        <v>35.75</v>
      </c>
      <c r="L197" s="117">
        <f>'ANA-PATH 2'!J197</f>
        <v>9</v>
      </c>
      <c r="M197" s="117">
        <f t="shared" si="33"/>
        <v>125.66666666666667</v>
      </c>
      <c r="N197" s="117">
        <f t="shared" si="34"/>
        <v>5.0266666666666673</v>
      </c>
      <c r="O197" s="316" t="str">
        <f t="shared" si="35"/>
        <v>Ajournee</v>
      </c>
      <c r="P197" s="184" t="str">
        <f t="shared" si="36"/>
        <v>juin</v>
      </c>
      <c r="Q197" s="113">
        <f t="shared" si="37"/>
        <v>0</v>
      </c>
      <c r="R197" s="113">
        <f t="shared" si="38"/>
        <v>1</v>
      </c>
      <c r="S197" s="113">
        <f t="shared" si="39"/>
        <v>1</v>
      </c>
      <c r="T197" s="113">
        <f t="shared" si="40"/>
        <v>0</v>
      </c>
      <c r="U197" s="113">
        <f t="shared" si="41"/>
        <v>1</v>
      </c>
      <c r="V197" s="113">
        <f t="shared" si="42"/>
        <v>1</v>
      </c>
      <c r="W197" s="113">
        <f t="shared" si="43"/>
        <v>1</v>
      </c>
      <c r="X197" s="113">
        <f t="shared" si="44"/>
        <v>0</v>
      </c>
      <c r="Y197" s="113">
        <f t="shared" si="45"/>
        <v>1</v>
      </c>
      <c r="Z197" s="184" t="str">
        <f>ANATOMIE3!N197</f>
        <v>Juin</v>
      </c>
      <c r="AA197" s="184" t="str">
        <f>'PHYSIO-REP 3'!N197</f>
        <v>Juin</v>
      </c>
      <c r="AB197" s="184" t="str">
        <f>'ZOOTECHINE 3'!N197</f>
        <v>Juin</v>
      </c>
      <c r="AC197" s="184" t="str">
        <f>'PHARMACOLOGIE 3'!N197</f>
        <v>Juin</v>
      </c>
      <c r="AD197" s="184" t="str">
        <f>'MICROBIOLOGIE 3'!N197</f>
        <v>Juin</v>
      </c>
      <c r="AE197" s="184" t="str">
        <f>'PARASITOLOGIE 2'!N197</f>
        <v>Juin</v>
      </c>
      <c r="AF197" s="184" t="str">
        <f>'PHYSIO-PATH 3'!N197</f>
        <v>Juin</v>
      </c>
      <c r="AG197" s="184" t="str">
        <f>SEMIOLOGIE!N197</f>
        <v>Juin</v>
      </c>
      <c r="AH197" s="184" t="str">
        <f>'ANA-PATH 2'!N197</f>
        <v>Juin</v>
      </c>
    </row>
    <row r="198" spans="1:34">
      <c r="A198" s="113">
        <v>191</v>
      </c>
      <c r="B198" s="419" t="s">
        <v>274</v>
      </c>
      <c r="C198" s="419" t="s">
        <v>245</v>
      </c>
      <c r="D198" s="117">
        <f>ANATOMIE3!J198</f>
        <v>30</v>
      </c>
      <c r="E198" s="117">
        <f>'PHYSIO-REP 3'!J198</f>
        <v>10.5</v>
      </c>
      <c r="F198" s="117">
        <f>'ZOOTECHINE 3'!J198</f>
        <v>9.25</v>
      </c>
      <c r="G198" s="117">
        <f>'PHARMACOLOGIE 3'!J198</f>
        <v>33</v>
      </c>
      <c r="H198" s="117">
        <f>'MICROBIOLOGIE 3'!J198</f>
        <v>7.75</v>
      </c>
      <c r="I198" s="117">
        <f>'PARASITOLOGIE 2'!J198</f>
        <v>20</v>
      </c>
      <c r="J198" s="117">
        <f>'PHYSIO-PATH 3'!J198</f>
        <v>2.5</v>
      </c>
      <c r="K198" s="117">
        <f>SEMIOLOGIE!J198</f>
        <v>13.5</v>
      </c>
      <c r="L198" s="117">
        <f>'ANA-PATH 2'!J198</f>
        <v>5.666666666666667</v>
      </c>
      <c r="M198" s="117">
        <f t="shared" si="33"/>
        <v>132.16666666666666</v>
      </c>
      <c r="N198" s="117">
        <f t="shared" si="34"/>
        <v>5.2866666666666662</v>
      </c>
      <c r="O198" s="316" t="str">
        <f t="shared" si="35"/>
        <v>Ajournee</v>
      </c>
      <c r="P198" s="184" t="str">
        <f t="shared" si="36"/>
        <v>juin</v>
      </c>
      <c r="Q198" s="113">
        <f t="shared" si="37"/>
        <v>0</v>
      </c>
      <c r="R198" s="113">
        <f t="shared" si="38"/>
        <v>1</v>
      </c>
      <c r="S198" s="113">
        <f t="shared" si="39"/>
        <v>1</v>
      </c>
      <c r="T198" s="113">
        <f t="shared" si="40"/>
        <v>0</v>
      </c>
      <c r="U198" s="113">
        <f t="shared" si="41"/>
        <v>1</v>
      </c>
      <c r="V198" s="113">
        <f t="shared" si="42"/>
        <v>0</v>
      </c>
      <c r="W198" s="113">
        <f t="shared" si="43"/>
        <v>1</v>
      </c>
      <c r="X198" s="113">
        <f t="shared" si="44"/>
        <v>1</v>
      </c>
      <c r="Y198" s="113">
        <f t="shared" si="45"/>
        <v>1</v>
      </c>
      <c r="Z198" s="184" t="str">
        <f>ANATOMIE3!N198</f>
        <v>Juin</v>
      </c>
      <c r="AA198" s="184" t="str">
        <f>'PHYSIO-REP 3'!N198</f>
        <v>Juin</v>
      </c>
      <c r="AB198" s="184" t="str">
        <f>'ZOOTECHINE 3'!N198</f>
        <v>Juin</v>
      </c>
      <c r="AC198" s="184" t="str">
        <f>'PHARMACOLOGIE 3'!N198</f>
        <v>Juin</v>
      </c>
      <c r="AD198" s="184" t="str">
        <f>'MICROBIOLOGIE 3'!N198</f>
        <v>Juin</v>
      </c>
      <c r="AE198" s="184" t="str">
        <f>'PARASITOLOGIE 2'!N198</f>
        <v>Juin</v>
      </c>
      <c r="AF198" s="184" t="str">
        <f>'PHYSIO-PATH 3'!N198</f>
        <v>Juin</v>
      </c>
      <c r="AG198" s="184" t="str">
        <f>SEMIOLOGIE!N198</f>
        <v>Juin</v>
      </c>
      <c r="AH198" s="184" t="str">
        <f>'ANA-PATH 2'!N198</f>
        <v>Juin</v>
      </c>
    </row>
    <row r="199" spans="1:34">
      <c r="A199" s="113">
        <v>192</v>
      </c>
      <c r="B199" s="413" t="s">
        <v>275</v>
      </c>
      <c r="C199" s="413" t="s">
        <v>901</v>
      </c>
      <c r="D199" s="117">
        <f>ANATOMIE3!J199</f>
        <v>12</v>
      </c>
      <c r="E199" s="117">
        <f>'PHYSIO-REP 3'!J199</f>
        <v>10.5</v>
      </c>
      <c r="F199" s="117">
        <f>'ZOOTECHINE 3'!J199</f>
        <v>8</v>
      </c>
      <c r="G199" s="117">
        <f>'PHARMACOLOGIE 3'!J199</f>
        <v>8.5</v>
      </c>
      <c r="H199" s="117">
        <f>'MICROBIOLOGIE 3'!J199</f>
        <v>6.75</v>
      </c>
      <c r="I199" s="117">
        <f>'PARASITOLOGIE 2'!J199</f>
        <v>7.333333333333333</v>
      </c>
      <c r="J199" s="117">
        <f>'PHYSIO-PATH 3'!J199</f>
        <v>2.5</v>
      </c>
      <c r="K199" s="117">
        <f>SEMIOLOGIE!J199</f>
        <v>15.25</v>
      </c>
      <c r="L199" s="117">
        <f>'ANA-PATH 2'!J199</f>
        <v>3.6666666666666665</v>
      </c>
      <c r="M199" s="117">
        <f t="shared" si="33"/>
        <v>74.500000000000014</v>
      </c>
      <c r="N199" s="117">
        <f t="shared" si="34"/>
        <v>2.9800000000000004</v>
      </c>
      <c r="O199" s="316" t="str">
        <f t="shared" si="35"/>
        <v>Ajournee</v>
      </c>
      <c r="P199" s="184" t="str">
        <f t="shared" si="36"/>
        <v>juin</v>
      </c>
      <c r="Q199" s="113">
        <f t="shared" si="37"/>
        <v>1</v>
      </c>
      <c r="R199" s="113">
        <f t="shared" si="38"/>
        <v>1</v>
      </c>
      <c r="S199" s="113">
        <f t="shared" si="39"/>
        <v>1</v>
      </c>
      <c r="T199" s="113">
        <f t="shared" si="40"/>
        <v>1</v>
      </c>
      <c r="U199" s="113">
        <f t="shared" si="41"/>
        <v>1</v>
      </c>
      <c r="V199" s="113">
        <f t="shared" si="42"/>
        <v>1</v>
      </c>
      <c r="W199" s="113">
        <f t="shared" si="43"/>
        <v>1</v>
      </c>
      <c r="X199" s="113">
        <f t="shared" si="44"/>
        <v>0</v>
      </c>
      <c r="Y199" s="113">
        <f t="shared" si="45"/>
        <v>1</v>
      </c>
      <c r="Z199" s="184" t="str">
        <f>ANATOMIE3!N199</f>
        <v>Juin</v>
      </c>
      <c r="AA199" s="184" t="str">
        <f>'PHYSIO-REP 3'!N199</f>
        <v>Juin</v>
      </c>
      <c r="AB199" s="184" t="str">
        <f>'ZOOTECHINE 3'!N199</f>
        <v>Juin</v>
      </c>
      <c r="AC199" s="184" t="str">
        <f>'PHARMACOLOGIE 3'!N199</f>
        <v>Juin</v>
      </c>
      <c r="AD199" s="184" t="str">
        <f>'MICROBIOLOGIE 3'!N199</f>
        <v>Juin</v>
      </c>
      <c r="AE199" s="184" t="str">
        <f>'PARASITOLOGIE 2'!N199</f>
        <v>Juin</v>
      </c>
      <c r="AF199" s="184" t="str">
        <f>'PHYSIO-PATH 3'!N199</f>
        <v>Juin</v>
      </c>
      <c r="AG199" s="184" t="str">
        <f>SEMIOLOGIE!N199</f>
        <v>Juin</v>
      </c>
      <c r="AH199" s="184" t="str">
        <f>'ANA-PATH 2'!N199</f>
        <v>Juin</v>
      </c>
    </row>
    <row r="200" spans="1:34">
      <c r="A200" s="113">
        <v>193</v>
      </c>
      <c r="B200" s="413" t="s">
        <v>276</v>
      </c>
      <c r="C200" s="413" t="s">
        <v>902</v>
      </c>
      <c r="D200" s="117">
        <f>ANATOMIE3!J200</f>
        <v>12.75</v>
      </c>
      <c r="E200" s="117">
        <f>'PHYSIO-REP 3'!J200</f>
        <v>12</v>
      </c>
      <c r="F200" s="117">
        <f>'ZOOTECHINE 3'!J200</f>
        <v>13</v>
      </c>
      <c r="G200" s="117">
        <f>'PHARMACOLOGIE 3'!J200</f>
        <v>6.5</v>
      </c>
      <c r="H200" s="117">
        <f>'MICROBIOLOGIE 3'!J200</f>
        <v>8.25</v>
      </c>
      <c r="I200" s="117">
        <f>'PARASITOLOGIE 2'!J200</f>
        <v>8</v>
      </c>
      <c r="J200" s="117">
        <f>'PHYSIO-PATH 3'!J200</f>
        <v>6</v>
      </c>
      <c r="K200" s="117">
        <f>SEMIOLOGIE!J200</f>
        <v>14</v>
      </c>
      <c r="L200" s="117">
        <f>'ANA-PATH 2'!J200</f>
        <v>7.666666666666667</v>
      </c>
      <c r="M200" s="117">
        <f t="shared" si="33"/>
        <v>88.166666666666671</v>
      </c>
      <c r="N200" s="117">
        <f t="shared" si="34"/>
        <v>3.5266666666666668</v>
      </c>
      <c r="O200" s="316" t="str">
        <f t="shared" si="35"/>
        <v>Ajournee</v>
      </c>
      <c r="P200" s="184" t="str">
        <f t="shared" si="36"/>
        <v>juin</v>
      </c>
      <c r="Q200" s="113">
        <f t="shared" si="37"/>
        <v>1</v>
      </c>
      <c r="R200" s="113">
        <f t="shared" si="38"/>
        <v>1</v>
      </c>
      <c r="S200" s="113">
        <f t="shared" si="39"/>
        <v>1</v>
      </c>
      <c r="T200" s="113">
        <f t="shared" si="40"/>
        <v>1</v>
      </c>
      <c r="U200" s="113">
        <f t="shared" si="41"/>
        <v>1</v>
      </c>
      <c r="V200" s="113">
        <f t="shared" si="42"/>
        <v>1</v>
      </c>
      <c r="W200" s="113">
        <f t="shared" si="43"/>
        <v>1</v>
      </c>
      <c r="X200" s="113">
        <f t="shared" si="44"/>
        <v>1</v>
      </c>
      <c r="Y200" s="113">
        <f t="shared" si="45"/>
        <v>1</v>
      </c>
      <c r="Z200" s="184" t="str">
        <f>ANATOMIE3!N200</f>
        <v>Juin</v>
      </c>
      <c r="AA200" s="184" t="str">
        <f>'PHYSIO-REP 3'!N200</f>
        <v>Juin</v>
      </c>
      <c r="AB200" s="184" t="str">
        <f>'ZOOTECHINE 3'!N200</f>
        <v>Juin</v>
      </c>
      <c r="AC200" s="184" t="str">
        <f>'PHARMACOLOGIE 3'!N200</f>
        <v>Juin</v>
      </c>
      <c r="AD200" s="184" t="str">
        <f>'MICROBIOLOGIE 3'!N200</f>
        <v>Juin</v>
      </c>
      <c r="AE200" s="184" t="str">
        <f>'PARASITOLOGIE 2'!N200</f>
        <v>Juin</v>
      </c>
      <c r="AF200" s="184" t="str">
        <f>'PHYSIO-PATH 3'!N200</f>
        <v>Juin</v>
      </c>
      <c r="AG200" s="184" t="str">
        <f>SEMIOLOGIE!N200</f>
        <v>Juin</v>
      </c>
      <c r="AH200" s="184" t="str">
        <f>'ANA-PATH 2'!N200</f>
        <v>Juin</v>
      </c>
    </row>
    <row r="201" spans="1:34">
      <c r="A201" s="113">
        <v>194</v>
      </c>
      <c r="B201" s="413" t="s">
        <v>277</v>
      </c>
      <c r="C201" s="413" t="s">
        <v>278</v>
      </c>
      <c r="D201" s="117">
        <f>ANATOMIE3!J201</f>
        <v>17</v>
      </c>
      <c r="E201" s="117">
        <f>'PHYSIO-REP 3'!J201</f>
        <v>12.25</v>
      </c>
      <c r="F201" s="117">
        <f>'ZOOTECHINE 3'!J201</f>
        <v>13.5</v>
      </c>
      <c r="G201" s="117">
        <f>'PHARMACOLOGIE 3'!J201</f>
        <v>19</v>
      </c>
      <c r="H201" s="117">
        <f>'MICROBIOLOGIE 3'!J201</f>
        <v>15.75</v>
      </c>
      <c r="I201" s="117">
        <f>'PARASITOLOGIE 2'!J201</f>
        <v>9.3333333333333339</v>
      </c>
      <c r="J201" s="117">
        <f>'PHYSIO-PATH 3'!J201</f>
        <v>16</v>
      </c>
      <c r="K201" s="117">
        <f>SEMIOLOGIE!J201</f>
        <v>16.75</v>
      </c>
      <c r="L201" s="117">
        <f>'ANA-PATH 2'!J201</f>
        <v>10.666666666666666</v>
      </c>
      <c r="M201" s="117">
        <f t="shared" ref="M201:M264" si="46">SUM(D201:L201)</f>
        <v>130.25</v>
      </c>
      <c r="N201" s="117">
        <f t="shared" ref="N201:N264" si="47">M201/25</f>
        <v>5.21</v>
      </c>
      <c r="O201" s="316" t="str">
        <f t="shared" ref="O201:O264" si="48">IF(OR(D201="exclus",E201="exclus",F201="exclus",G201="exclus",H201="exclus",I201="exclus",J201="exclus",K201="exclus",L201="exclus"),"exclus",IF(AND(SUM(Q201:Y201)=0,ROUND(N201,3)&gt;=10),"Admis","Ajournee"))</f>
        <v>Ajournee</v>
      </c>
      <c r="P201" s="184" t="str">
        <f t="shared" ref="P201:P264" si="49">IF(COUNTIF(Z201:AH201,"=Rattrapage")&gt;0,"Rattrapage",IF(COUNTIF(Z201:AH201,"=Synthèse")&gt;0,"Synthèse","juin"))</f>
        <v>juin</v>
      </c>
      <c r="Q201" s="113">
        <f t="shared" ref="Q201:Q264" si="50">IF(D201&lt;15,1,0)</f>
        <v>0</v>
      </c>
      <c r="R201" s="113">
        <f t="shared" ref="R201:R264" si="51">IF(E201&lt;15,1,0)</f>
        <v>1</v>
      </c>
      <c r="S201" s="113">
        <f t="shared" ref="S201:S264" si="52">IF(F201&lt;15,1,0)</f>
        <v>1</v>
      </c>
      <c r="T201" s="113">
        <f t="shared" ref="T201:T264" si="53">IF(G201&lt;15,1,0)</f>
        <v>0</v>
      </c>
      <c r="U201" s="113">
        <f t="shared" ref="U201:U264" si="54">IF(H201&lt;15,1,0)</f>
        <v>0</v>
      </c>
      <c r="V201" s="113">
        <f t="shared" ref="V201:V264" si="55">IF(I201&lt;10,1,0)</f>
        <v>1</v>
      </c>
      <c r="W201" s="113">
        <f t="shared" ref="W201:W264" si="56">IF(J201&lt;15,1,0)</f>
        <v>0</v>
      </c>
      <c r="X201" s="113">
        <f t="shared" ref="X201:X264" si="57">IF(K201&lt;15,1,0)</f>
        <v>0</v>
      </c>
      <c r="Y201" s="113">
        <f t="shared" ref="Y201:Y264" si="58">IF(L201&lt;10,1,0)</f>
        <v>0</v>
      </c>
      <c r="Z201" s="184" t="str">
        <f>ANATOMIE3!N201</f>
        <v>Juin</v>
      </c>
      <c r="AA201" s="184" t="str">
        <f>'PHYSIO-REP 3'!N201</f>
        <v>Juin</v>
      </c>
      <c r="AB201" s="184" t="str">
        <f>'ZOOTECHINE 3'!N201</f>
        <v>Juin</v>
      </c>
      <c r="AC201" s="184" t="str">
        <f>'PHARMACOLOGIE 3'!N201</f>
        <v>Juin</v>
      </c>
      <c r="AD201" s="184" t="str">
        <f>'MICROBIOLOGIE 3'!N201</f>
        <v>Juin</v>
      </c>
      <c r="AE201" s="184" t="str">
        <f>'PARASITOLOGIE 2'!N201</f>
        <v>Juin</v>
      </c>
      <c r="AF201" s="184" t="str">
        <f>'PHYSIO-PATH 3'!N201</f>
        <v>Juin</v>
      </c>
      <c r="AG201" s="184" t="str">
        <f>SEMIOLOGIE!N201</f>
        <v>Juin</v>
      </c>
      <c r="AH201" s="184" t="str">
        <f>'ANA-PATH 2'!N201</f>
        <v>Juin</v>
      </c>
    </row>
    <row r="202" spans="1:34">
      <c r="A202" s="113">
        <v>195</v>
      </c>
      <c r="B202" s="413" t="s">
        <v>277</v>
      </c>
      <c r="C202" s="413" t="s">
        <v>903</v>
      </c>
      <c r="D202" s="117">
        <f>ANATOMIE3!J202</f>
        <v>13.25</v>
      </c>
      <c r="E202" s="117">
        <f>'PHYSIO-REP 3'!J202</f>
        <v>11</v>
      </c>
      <c r="F202" s="117">
        <f>'ZOOTECHINE 3'!J202</f>
        <v>12.25</v>
      </c>
      <c r="G202" s="117">
        <f>'PHARMACOLOGIE 3'!J202</f>
        <v>15.5</v>
      </c>
      <c r="H202" s="117">
        <f>'MICROBIOLOGIE 3'!J202</f>
        <v>14.5</v>
      </c>
      <c r="I202" s="117">
        <f>'PARASITOLOGIE 2'!J202</f>
        <v>6.666666666666667</v>
      </c>
      <c r="J202" s="117">
        <f>'PHYSIO-PATH 3'!J202</f>
        <v>13</v>
      </c>
      <c r="K202" s="117">
        <f>SEMIOLOGIE!J202</f>
        <v>17</v>
      </c>
      <c r="L202" s="117">
        <f>'ANA-PATH 2'!J202</f>
        <v>9.3333333333333339</v>
      </c>
      <c r="M202" s="117">
        <f t="shared" si="46"/>
        <v>112.5</v>
      </c>
      <c r="N202" s="117">
        <f t="shared" si="47"/>
        <v>4.5</v>
      </c>
      <c r="O202" s="316" t="str">
        <f t="shared" si="48"/>
        <v>Ajournee</v>
      </c>
      <c r="P202" s="184" t="str">
        <f t="shared" si="49"/>
        <v>juin</v>
      </c>
      <c r="Q202" s="113">
        <f t="shared" si="50"/>
        <v>1</v>
      </c>
      <c r="R202" s="113">
        <f t="shared" si="51"/>
        <v>1</v>
      </c>
      <c r="S202" s="113">
        <f t="shared" si="52"/>
        <v>1</v>
      </c>
      <c r="T202" s="113">
        <f t="shared" si="53"/>
        <v>0</v>
      </c>
      <c r="U202" s="113">
        <f t="shared" si="54"/>
        <v>1</v>
      </c>
      <c r="V202" s="113">
        <f t="shared" si="55"/>
        <v>1</v>
      </c>
      <c r="W202" s="113">
        <f t="shared" si="56"/>
        <v>1</v>
      </c>
      <c r="X202" s="113">
        <f t="shared" si="57"/>
        <v>0</v>
      </c>
      <c r="Y202" s="113">
        <f t="shared" si="58"/>
        <v>1</v>
      </c>
      <c r="Z202" s="184" t="str">
        <f>ANATOMIE3!N202</f>
        <v>Juin</v>
      </c>
      <c r="AA202" s="184" t="str">
        <f>'PHYSIO-REP 3'!N202</f>
        <v>Juin</v>
      </c>
      <c r="AB202" s="184" t="str">
        <f>'ZOOTECHINE 3'!N202</f>
        <v>Juin</v>
      </c>
      <c r="AC202" s="184" t="str">
        <f>'PHARMACOLOGIE 3'!N202</f>
        <v>Juin</v>
      </c>
      <c r="AD202" s="184" t="str">
        <f>'MICROBIOLOGIE 3'!N202</f>
        <v>Juin</v>
      </c>
      <c r="AE202" s="184" t="str">
        <f>'PARASITOLOGIE 2'!N202</f>
        <v>Juin</v>
      </c>
      <c r="AF202" s="184" t="str">
        <f>'PHYSIO-PATH 3'!N202</f>
        <v>Juin</v>
      </c>
      <c r="AG202" s="184" t="str">
        <f>SEMIOLOGIE!N202</f>
        <v>Juin</v>
      </c>
      <c r="AH202" s="184" t="str">
        <f>'ANA-PATH 2'!N202</f>
        <v>Juin</v>
      </c>
    </row>
    <row r="203" spans="1:34">
      <c r="A203" s="113">
        <v>196</v>
      </c>
      <c r="B203" s="413" t="s">
        <v>279</v>
      </c>
      <c r="C203" s="413" t="s">
        <v>362</v>
      </c>
      <c r="D203" s="117">
        <f>ANATOMIE3!J203</f>
        <v>12.75</v>
      </c>
      <c r="E203" s="117">
        <f>'PHYSIO-REP 3'!J203</f>
        <v>7.5</v>
      </c>
      <c r="F203" s="117">
        <f>'ZOOTECHINE 3'!J203</f>
        <v>6.5</v>
      </c>
      <c r="G203" s="117">
        <f>'PHARMACOLOGIE 3'!J203</f>
        <v>5.25</v>
      </c>
      <c r="H203" s="117">
        <f>'MICROBIOLOGIE 3'!J203</f>
        <v>8.25</v>
      </c>
      <c r="I203" s="117">
        <f>'PARASITOLOGIE 2'!J203</f>
        <v>5.333333333333333</v>
      </c>
      <c r="J203" s="117">
        <f>'PHYSIO-PATH 3'!J203</f>
        <v>6</v>
      </c>
      <c r="K203" s="117">
        <f>SEMIOLOGIE!J203</f>
        <v>9</v>
      </c>
      <c r="L203" s="117">
        <f>'ANA-PATH 2'!J203</f>
        <v>3.6666666666666665</v>
      </c>
      <c r="M203" s="117">
        <f t="shared" si="46"/>
        <v>64.25</v>
      </c>
      <c r="N203" s="117">
        <f t="shared" si="47"/>
        <v>2.57</v>
      </c>
      <c r="O203" s="316" t="str">
        <f t="shared" si="48"/>
        <v>Ajournee</v>
      </c>
      <c r="P203" s="184" t="str">
        <f t="shared" si="49"/>
        <v>juin</v>
      </c>
      <c r="Q203" s="113">
        <f t="shared" si="50"/>
        <v>1</v>
      </c>
      <c r="R203" s="113">
        <f t="shared" si="51"/>
        <v>1</v>
      </c>
      <c r="S203" s="113">
        <f t="shared" si="52"/>
        <v>1</v>
      </c>
      <c r="T203" s="113">
        <f t="shared" si="53"/>
        <v>1</v>
      </c>
      <c r="U203" s="113">
        <f t="shared" si="54"/>
        <v>1</v>
      </c>
      <c r="V203" s="113">
        <f t="shared" si="55"/>
        <v>1</v>
      </c>
      <c r="W203" s="113">
        <f t="shared" si="56"/>
        <v>1</v>
      </c>
      <c r="X203" s="113">
        <f t="shared" si="57"/>
        <v>1</v>
      </c>
      <c r="Y203" s="113">
        <f t="shared" si="58"/>
        <v>1</v>
      </c>
      <c r="Z203" s="184" t="str">
        <f>ANATOMIE3!N203</f>
        <v>Juin</v>
      </c>
      <c r="AA203" s="184" t="str">
        <f>'PHYSIO-REP 3'!N203</f>
        <v>Juin</v>
      </c>
      <c r="AB203" s="184" t="str">
        <f>'ZOOTECHINE 3'!N203</f>
        <v>Juin</v>
      </c>
      <c r="AC203" s="184" t="str">
        <f>'PHARMACOLOGIE 3'!N203</f>
        <v>Juin</v>
      </c>
      <c r="AD203" s="184" t="str">
        <f>'MICROBIOLOGIE 3'!N203</f>
        <v>Juin</v>
      </c>
      <c r="AE203" s="184" t="str">
        <f>'PARASITOLOGIE 2'!N203</f>
        <v>Juin</v>
      </c>
      <c r="AF203" s="184" t="str">
        <f>'PHYSIO-PATH 3'!N203</f>
        <v>Juin</v>
      </c>
      <c r="AG203" s="184" t="str">
        <f>SEMIOLOGIE!N203</f>
        <v>Juin</v>
      </c>
      <c r="AH203" s="184" t="str">
        <f>'ANA-PATH 2'!N203</f>
        <v>Juin</v>
      </c>
    </row>
    <row r="204" spans="1:34">
      <c r="A204" s="113">
        <v>197</v>
      </c>
      <c r="B204" s="419" t="s">
        <v>280</v>
      </c>
      <c r="C204" s="419" t="s">
        <v>281</v>
      </c>
      <c r="D204" s="117">
        <f>ANATOMIE3!J204</f>
        <v>9.75</v>
      </c>
      <c r="E204" s="117">
        <f>'PHYSIO-REP 3'!J204</f>
        <v>9</v>
      </c>
      <c r="F204" s="117">
        <f>'ZOOTECHINE 3'!J204</f>
        <v>7.5</v>
      </c>
      <c r="G204" s="117">
        <f>'PHARMACOLOGIE 3'!J204</f>
        <v>7.5</v>
      </c>
      <c r="H204" s="117">
        <f>'MICROBIOLOGIE 3'!J204</f>
        <v>8.5</v>
      </c>
      <c r="I204" s="117">
        <f>'PARASITOLOGIE 2'!J204</f>
        <v>10.666666666666666</v>
      </c>
      <c r="J204" s="117">
        <f>'PHYSIO-PATH 3'!J204</f>
        <v>7.5</v>
      </c>
      <c r="K204" s="117">
        <f>SEMIOLOGIE!J204</f>
        <v>12</v>
      </c>
      <c r="L204" s="117">
        <f>'ANA-PATH 2'!J204</f>
        <v>6</v>
      </c>
      <c r="M204" s="117">
        <f t="shared" si="46"/>
        <v>78.416666666666657</v>
      </c>
      <c r="N204" s="117">
        <f t="shared" si="47"/>
        <v>3.1366666666666663</v>
      </c>
      <c r="O204" s="316" t="str">
        <f t="shared" si="48"/>
        <v>Ajournee</v>
      </c>
      <c r="P204" s="184" t="str">
        <f t="shared" si="49"/>
        <v>juin</v>
      </c>
      <c r="Q204" s="113">
        <f t="shared" si="50"/>
        <v>1</v>
      </c>
      <c r="R204" s="113">
        <f t="shared" si="51"/>
        <v>1</v>
      </c>
      <c r="S204" s="113">
        <f t="shared" si="52"/>
        <v>1</v>
      </c>
      <c r="T204" s="113">
        <f t="shared" si="53"/>
        <v>1</v>
      </c>
      <c r="U204" s="113">
        <f t="shared" si="54"/>
        <v>1</v>
      </c>
      <c r="V204" s="113">
        <f t="shared" si="55"/>
        <v>0</v>
      </c>
      <c r="W204" s="113">
        <f t="shared" si="56"/>
        <v>1</v>
      </c>
      <c r="X204" s="113">
        <f t="shared" si="57"/>
        <v>1</v>
      </c>
      <c r="Y204" s="113">
        <f t="shared" si="58"/>
        <v>1</v>
      </c>
      <c r="Z204" s="184" t="str">
        <f>ANATOMIE3!N204</f>
        <v>Juin</v>
      </c>
      <c r="AA204" s="184" t="str">
        <f>'PHYSIO-REP 3'!N204</f>
        <v>Juin</v>
      </c>
      <c r="AB204" s="184" t="str">
        <f>'ZOOTECHINE 3'!N204</f>
        <v>Juin</v>
      </c>
      <c r="AC204" s="184" t="str">
        <f>'PHARMACOLOGIE 3'!N204</f>
        <v>Juin</v>
      </c>
      <c r="AD204" s="184" t="str">
        <f>'MICROBIOLOGIE 3'!N204</f>
        <v>Juin</v>
      </c>
      <c r="AE204" s="184" t="str">
        <f>'PARASITOLOGIE 2'!N204</f>
        <v>Juin</v>
      </c>
      <c r="AF204" s="184" t="str">
        <f>'PHYSIO-PATH 3'!N204</f>
        <v>Juin</v>
      </c>
      <c r="AG204" s="184" t="str">
        <f>SEMIOLOGIE!N204</f>
        <v>Juin</v>
      </c>
      <c r="AH204" s="184" t="str">
        <f>'ANA-PATH 2'!N204</f>
        <v>Juin</v>
      </c>
    </row>
    <row r="205" spans="1:34">
      <c r="A205" s="113">
        <v>198</v>
      </c>
      <c r="B205" s="413" t="s">
        <v>282</v>
      </c>
      <c r="C205" s="413" t="s">
        <v>904</v>
      </c>
      <c r="D205" s="117">
        <f>ANATOMIE3!J205</f>
        <v>16</v>
      </c>
      <c r="E205" s="117">
        <f>'PHYSIO-REP 3'!J205</f>
        <v>12</v>
      </c>
      <c r="F205" s="117">
        <f>'ZOOTECHINE 3'!J205</f>
        <v>9.25</v>
      </c>
      <c r="G205" s="117">
        <f>'PHARMACOLOGIE 3'!J205</f>
        <v>10</v>
      </c>
      <c r="H205" s="117">
        <f>'MICROBIOLOGIE 3'!J205</f>
        <v>7.5</v>
      </c>
      <c r="I205" s="117">
        <f>'PARASITOLOGIE 2'!J205</f>
        <v>6.666666666666667</v>
      </c>
      <c r="J205" s="117">
        <f>'PHYSIO-PATH 3'!J205</f>
        <v>3.5</v>
      </c>
      <c r="K205" s="117">
        <f>SEMIOLOGIE!J205</f>
        <v>15.5</v>
      </c>
      <c r="L205" s="117">
        <f>'ANA-PATH 2'!J205</f>
        <v>5</v>
      </c>
      <c r="M205" s="117">
        <f t="shared" si="46"/>
        <v>85.416666666666657</v>
      </c>
      <c r="N205" s="117">
        <f t="shared" si="47"/>
        <v>3.4166666666666661</v>
      </c>
      <c r="O205" s="316" t="str">
        <f t="shared" si="48"/>
        <v>Ajournee</v>
      </c>
      <c r="P205" s="184" t="str">
        <f t="shared" si="49"/>
        <v>juin</v>
      </c>
      <c r="Q205" s="113">
        <f t="shared" si="50"/>
        <v>0</v>
      </c>
      <c r="R205" s="113">
        <f t="shared" si="51"/>
        <v>1</v>
      </c>
      <c r="S205" s="113">
        <f t="shared" si="52"/>
        <v>1</v>
      </c>
      <c r="T205" s="113">
        <f t="shared" si="53"/>
        <v>1</v>
      </c>
      <c r="U205" s="113">
        <f t="shared" si="54"/>
        <v>1</v>
      </c>
      <c r="V205" s="113">
        <f t="shared" si="55"/>
        <v>1</v>
      </c>
      <c r="W205" s="113">
        <f t="shared" si="56"/>
        <v>1</v>
      </c>
      <c r="X205" s="113">
        <f t="shared" si="57"/>
        <v>0</v>
      </c>
      <c r="Y205" s="113">
        <f t="shared" si="58"/>
        <v>1</v>
      </c>
      <c r="Z205" s="184" t="str">
        <f>ANATOMIE3!N205</f>
        <v>Juin</v>
      </c>
      <c r="AA205" s="184" t="str">
        <f>'PHYSIO-REP 3'!N205</f>
        <v>Juin</v>
      </c>
      <c r="AB205" s="184" t="str">
        <f>'ZOOTECHINE 3'!N205</f>
        <v>Juin</v>
      </c>
      <c r="AC205" s="184" t="str">
        <f>'PHARMACOLOGIE 3'!N205</f>
        <v>Juin</v>
      </c>
      <c r="AD205" s="184" t="str">
        <f>'MICROBIOLOGIE 3'!N205</f>
        <v>Juin</v>
      </c>
      <c r="AE205" s="184" t="str">
        <f>'PARASITOLOGIE 2'!N205</f>
        <v>Juin</v>
      </c>
      <c r="AF205" s="184" t="str">
        <f>'PHYSIO-PATH 3'!N205</f>
        <v>Juin</v>
      </c>
      <c r="AG205" s="184" t="str">
        <f>SEMIOLOGIE!N205</f>
        <v>Juin</v>
      </c>
      <c r="AH205" s="184" t="str">
        <f>'ANA-PATH 2'!N205</f>
        <v>Juin</v>
      </c>
    </row>
    <row r="206" spans="1:34">
      <c r="A206" s="113">
        <v>199</v>
      </c>
      <c r="B206" s="413" t="s">
        <v>283</v>
      </c>
      <c r="C206" s="413" t="s">
        <v>905</v>
      </c>
      <c r="D206" s="117">
        <f>ANATOMIE3!J206</f>
        <v>30</v>
      </c>
      <c r="E206" s="117">
        <f>'PHYSIO-REP 3'!J206</f>
        <v>8.25</v>
      </c>
      <c r="F206" s="117">
        <f>'ZOOTECHINE 3'!J206</f>
        <v>8.5</v>
      </c>
      <c r="G206" s="117">
        <f>'PHARMACOLOGIE 3'!J206</f>
        <v>6</v>
      </c>
      <c r="H206" s="117">
        <f>'MICROBIOLOGIE 3'!J206</f>
        <v>10.5</v>
      </c>
      <c r="I206" s="117">
        <f>'PARASITOLOGIE 2'!J206</f>
        <v>4</v>
      </c>
      <c r="J206" s="117">
        <f>'PHYSIO-PATH 3'!J206</f>
        <v>6</v>
      </c>
      <c r="K206" s="117">
        <f>SEMIOLOGIE!J206</f>
        <v>36</v>
      </c>
      <c r="L206" s="117">
        <f>'ANA-PATH 2'!J206</f>
        <v>5</v>
      </c>
      <c r="M206" s="117">
        <f t="shared" si="46"/>
        <v>114.25</v>
      </c>
      <c r="N206" s="117">
        <f t="shared" si="47"/>
        <v>4.57</v>
      </c>
      <c r="O206" s="316" t="str">
        <f t="shared" si="48"/>
        <v>Ajournee</v>
      </c>
      <c r="P206" s="184" t="str">
        <f t="shared" si="49"/>
        <v>juin</v>
      </c>
      <c r="Q206" s="113">
        <f t="shared" si="50"/>
        <v>0</v>
      </c>
      <c r="R206" s="113">
        <f t="shared" si="51"/>
        <v>1</v>
      </c>
      <c r="S206" s="113">
        <f t="shared" si="52"/>
        <v>1</v>
      </c>
      <c r="T206" s="113">
        <f t="shared" si="53"/>
        <v>1</v>
      </c>
      <c r="U206" s="113">
        <f t="shared" si="54"/>
        <v>1</v>
      </c>
      <c r="V206" s="113">
        <f t="shared" si="55"/>
        <v>1</v>
      </c>
      <c r="W206" s="113">
        <f t="shared" si="56"/>
        <v>1</v>
      </c>
      <c r="X206" s="113">
        <f t="shared" si="57"/>
        <v>0</v>
      </c>
      <c r="Y206" s="113">
        <f t="shared" si="58"/>
        <v>1</v>
      </c>
      <c r="Z206" s="184" t="str">
        <f>ANATOMIE3!N206</f>
        <v>Juin</v>
      </c>
      <c r="AA206" s="184" t="str">
        <f>'PHYSIO-REP 3'!N206</f>
        <v>Juin</v>
      </c>
      <c r="AB206" s="184" t="str">
        <f>'ZOOTECHINE 3'!N206</f>
        <v>Juin</v>
      </c>
      <c r="AC206" s="184" t="str">
        <f>'PHARMACOLOGIE 3'!N206</f>
        <v>Juin</v>
      </c>
      <c r="AD206" s="184" t="str">
        <f>'MICROBIOLOGIE 3'!N206</f>
        <v>Juin</v>
      </c>
      <c r="AE206" s="184" t="str">
        <f>'PARASITOLOGIE 2'!N206</f>
        <v>Juin</v>
      </c>
      <c r="AF206" s="184" t="str">
        <f>'PHYSIO-PATH 3'!N206</f>
        <v>Juin</v>
      </c>
      <c r="AG206" s="184" t="str">
        <f>SEMIOLOGIE!N206</f>
        <v>Juin</v>
      </c>
      <c r="AH206" s="184" t="str">
        <f>'ANA-PATH 2'!N206</f>
        <v>Juin</v>
      </c>
    </row>
    <row r="207" spans="1:34">
      <c r="A207" s="113">
        <v>200</v>
      </c>
      <c r="B207" s="418" t="s">
        <v>906</v>
      </c>
      <c r="C207" s="418" t="s">
        <v>907</v>
      </c>
      <c r="D207" s="117">
        <f>ANATOMIE3!J207</f>
        <v>9.75</v>
      </c>
      <c r="E207" s="117">
        <f>'PHYSIO-REP 3'!J207</f>
        <v>9.75</v>
      </c>
      <c r="F207" s="117">
        <f>'ZOOTECHINE 3'!J207</f>
        <v>5.5</v>
      </c>
      <c r="G207" s="117">
        <f>'PHARMACOLOGIE 3'!J207</f>
        <v>10.25</v>
      </c>
      <c r="H207" s="117">
        <f>'MICROBIOLOGIE 3'!J207</f>
        <v>7.75</v>
      </c>
      <c r="I207" s="117">
        <f>'PARASITOLOGIE 2'!J207</f>
        <v>5.333333333333333</v>
      </c>
      <c r="J207" s="117">
        <f>'PHYSIO-PATH 3'!J207</f>
        <v>9.5</v>
      </c>
      <c r="K207" s="117">
        <f>SEMIOLOGIE!J207</f>
        <v>10</v>
      </c>
      <c r="L207" s="117">
        <f>'ANA-PATH 2'!J207</f>
        <v>5.333333333333333</v>
      </c>
      <c r="M207" s="117">
        <f t="shared" si="46"/>
        <v>73.166666666666671</v>
      </c>
      <c r="N207" s="117">
        <f t="shared" si="47"/>
        <v>2.9266666666666667</v>
      </c>
      <c r="O207" s="316" t="str">
        <f t="shared" si="48"/>
        <v>Ajournee</v>
      </c>
      <c r="P207" s="184" t="str">
        <f t="shared" si="49"/>
        <v>juin</v>
      </c>
      <c r="Q207" s="113">
        <f t="shared" si="50"/>
        <v>1</v>
      </c>
      <c r="R207" s="113">
        <f t="shared" si="51"/>
        <v>1</v>
      </c>
      <c r="S207" s="113">
        <f t="shared" si="52"/>
        <v>1</v>
      </c>
      <c r="T207" s="113">
        <f t="shared" si="53"/>
        <v>1</v>
      </c>
      <c r="U207" s="113">
        <f t="shared" si="54"/>
        <v>1</v>
      </c>
      <c r="V207" s="113">
        <f t="shared" si="55"/>
        <v>1</v>
      </c>
      <c r="W207" s="113">
        <f t="shared" si="56"/>
        <v>1</v>
      </c>
      <c r="X207" s="113">
        <f t="shared" si="57"/>
        <v>1</v>
      </c>
      <c r="Y207" s="113">
        <f t="shared" si="58"/>
        <v>1</v>
      </c>
      <c r="Z207" s="184" t="str">
        <f>ANATOMIE3!N207</f>
        <v>Juin</v>
      </c>
      <c r="AA207" s="184" t="str">
        <f>'PHYSIO-REP 3'!N207</f>
        <v>Juin</v>
      </c>
      <c r="AB207" s="184" t="str">
        <f>'ZOOTECHINE 3'!N207</f>
        <v>Juin</v>
      </c>
      <c r="AC207" s="184" t="str">
        <f>'PHARMACOLOGIE 3'!N207</f>
        <v>Juin</v>
      </c>
      <c r="AD207" s="184" t="str">
        <f>'MICROBIOLOGIE 3'!N207</f>
        <v>Juin</v>
      </c>
      <c r="AE207" s="184" t="str">
        <f>'PARASITOLOGIE 2'!N207</f>
        <v>Juin</v>
      </c>
      <c r="AF207" s="184" t="str">
        <f>'PHYSIO-PATH 3'!N207</f>
        <v>Juin</v>
      </c>
      <c r="AG207" s="184" t="str">
        <f>SEMIOLOGIE!N207</f>
        <v>Juin</v>
      </c>
      <c r="AH207" s="184" t="str">
        <f>'ANA-PATH 2'!N207</f>
        <v>Juin</v>
      </c>
    </row>
    <row r="208" spans="1:34">
      <c r="A208" s="113">
        <v>201</v>
      </c>
      <c r="B208" s="413" t="s">
        <v>284</v>
      </c>
      <c r="C208" s="413" t="s">
        <v>908</v>
      </c>
      <c r="D208" s="117">
        <f>ANATOMIE3!J208</f>
        <v>17.5</v>
      </c>
      <c r="E208" s="117">
        <f>'PHYSIO-REP 3'!J208</f>
        <v>8.25</v>
      </c>
      <c r="F208" s="117">
        <f>'ZOOTECHINE 3'!J208</f>
        <v>9.25</v>
      </c>
      <c r="G208" s="117">
        <f>'PHARMACOLOGIE 3'!J208</f>
        <v>11</v>
      </c>
      <c r="H208" s="117">
        <f>'MICROBIOLOGIE 3'!J208</f>
        <v>9</v>
      </c>
      <c r="I208" s="117">
        <f>'PARASITOLOGIE 2'!J208</f>
        <v>9.3333333333333339</v>
      </c>
      <c r="J208" s="117">
        <f>'PHYSIO-PATH 3'!J208</f>
        <v>12.5</v>
      </c>
      <c r="K208" s="117">
        <f>SEMIOLOGIE!J208</f>
        <v>16.25</v>
      </c>
      <c r="L208" s="117">
        <f>'ANA-PATH 2'!J208</f>
        <v>9</v>
      </c>
      <c r="M208" s="117">
        <f t="shared" si="46"/>
        <v>102.08333333333333</v>
      </c>
      <c r="N208" s="117">
        <f t="shared" si="47"/>
        <v>4.083333333333333</v>
      </c>
      <c r="O208" s="316" t="str">
        <f t="shared" si="48"/>
        <v>Ajournee</v>
      </c>
      <c r="P208" s="184" t="str">
        <f t="shared" si="49"/>
        <v>juin</v>
      </c>
      <c r="Q208" s="113">
        <f t="shared" si="50"/>
        <v>0</v>
      </c>
      <c r="R208" s="113">
        <f t="shared" si="51"/>
        <v>1</v>
      </c>
      <c r="S208" s="113">
        <f t="shared" si="52"/>
        <v>1</v>
      </c>
      <c r="T208" s="113">
        <f t="shared" si="53"/>
        <v>1</v>
      </c>
      <c r="U208" s="113">
        <f t="shared" si="54"/>
        <v>1</v>
      </c>
      <c r="V208" s="113">
        <f t="shared" si="55"/>
        <v>1</v>
      </c>
      <c r="W208" s="113">
        <f t="shared" si="56"/>
        <v>1</v>
      </c>
      <c r="X208" s="113">
        <f t="shared" si="57"/>
        <v>0</v>
      </c>
      <c r="Y208" s="113">
        <f t="shared" si="58"/>
        <v>1</v>
      </c>
      <c r="Z208" s="184" t="str">
        <f>ANATOMIE3!N208</f>
        <v>Juin</v>
      </c>
      <c r="AA208" s="184" t="str">
        <f>'PHYSIO-REP 3'!N208</f>
        <v>Juin</v>
      </c>
      <c r="AB208" s="184" t="str">
        <f>'ZOOTECHINE 3'!N208</f>
        <v>Juin</v>
      </c>
      <c r="AC208" s="184" t="str">
        <f>'PHARMACOLOGIE 3'!N208</f>
        <v>Juin</v>
      </c>
      <c r="AD208" s="184" t="str">
        <f>'MICROBIOLOGIE 3'!N208</f>
        <v>Juin</v>
      </c>
      <c r="AE208" s="184" t="str">
        <f>'PARASITOLOGIE 2'!N208</f>
        <v>Juin</v>
      </c>
      <c r="AF208" s="184" t="str">
        <f>'PHYSIO-PATH 3'!N208</f>
        <v>Juin</v>
      </c>
      <c r="AG208" s="184" t="str">
        <f>SEMIOLOGIE!N208</f>
        <v>Juin</v>
      </c>
      <c r="AH208" s="184" t="str">
        <f>'ANA-PATH 2'!N208</f>
        <v>Juin</v>
      </c>
    </row>
    <row r="209" spans="1:34">
      <c r="A209" s="113">
        <v>202</v>
      </c>
      <c r="B209" s="413" t="s">
        <v>285</v>
      </c>
      <c r="C209" s="413" t="s">
        <v>67</v>
      </c>
      <c r="D209" s="117">
        <f>ANATOMIE3!J209</f>
        <v>5.75</v>
      </c>
      <c r="E209" s="117">
        <f>'PHYSIO-REP 3'!J209</f>
        <v>11.25</v>
      </c>
      <c r="F209" s="117">
        <f>'ZOOTECHINE 3'!J209</f>
        <v>6</v>
      </c>
      <c r="G209" s="117">
        <f>'PHARMACOLOGIE 3'!J209</f>
        <v>8</v>
      </c>
      <c r="H209" s="117">
        <f>'MICROBIOLOGIE 3'!J209</f>
        <v>7.5</v>
      </c>
      <c r="I209" s="117">
        <f>'PARASITOLOGIE 2'!J209</f>
        <v>6</v>
      </c>
      <c r="J209" s="117">
        <f>'PHYSIO-PATH 3'!J209</f>
        <v>2.5</v>
      </c>
      <c r="K209" s="117">
        <f>SEMIOLOGIE!J209</f>
        <v>7.75</v>
      </c>
      <c r="L209" s="117">
        <f>'ANA-PATH 2'!J209</f>
        <v>2.6666666666666665</v>
      </c>
      <c r="M209" s="117">
        <f t="shared" si="46"/>
        <v>57.416666666666664</v>
      </c>
      <c r="N209" s="117">
        <f t="shared" si="47"/>
        <v>2.2966666666666664</v>
      </c>
      <c r="O209" s="316" t="str">
        <f t="shared" si="48"/>
        <v>Ajournee</v>
      </c>
      <c r="P209" s="184" t="str">
        <f t="shared" si="49"/>
        <v>juin</v>
      </c>
      <c r="Q209" s="113">
        <f t="shared" si="50"/>
        <v>1</v>
      </c>
      <c r="R209" s="113">
        <f t="shared" si="51"/>
        <v>1</v>
      </c>
      <c r="S209" s="113">
        <f t="shared" si="52"/>
        <v>1</v>
      </c>
      <c r="T209" s="113">
        <f t="shared" si="53"/>
        <v>1</v>
      </c>
      <c r="U209" s="113">
        <f t="shared" si="54"/>
        <v>1</v>
      </c>
      <c r="V209" s="113">
        <f t="shared" si="55"/>
        <v>1</v>
      </c>
      <c r="W209" s="113">
        <f t="shared" si="56"/>
        <v>1</v>
      </c>
      <c r="X209" s="113">
        <f t="shared" si="57"/>
        <v>1</v>
      </c>
      <c r="Y209" s="113">
        <f t="shared" si="58"/>
        <v>1</v>
      </c>
      <c r="Z209" s="184" t="str">
        <f>ANATOMIE3!N209</f>
        <v>Juin</v>
      </c>
      <c r="AA209" s="184" t="str">
        <f>'PHYSIO-REP 3'!N209</f>
        <v>Juin</v>
      </c>
      <c r="AB209" s="184" t="str">
        <f>'ZOOTECHINE 3'!N209</f>
        <v>Juin</v>
      </c>
      <c r="AC209" s="184" t="str">
        <f>'PHARMACOLOGIE 3'!N209</f>
        <v>Juin</v>
      </c>
      <c r="AD209" s="184" t="str">
        <f>'MICROBIOLOGIE 3'!N209</f>
        <v>Juin</v>
      </c>
      <c r="AE209" s="184" t="str">
        <f>'PARASITOLOGIE 2'!N209</f>
        <v>Juin</v>
      </c>
      <c r="AF209" s="184" t="str">
        <f>'PHYSIO-PATH 3'!N209</f>
        <v>Juin</v>
      </c>
      <c r="AG209" s="184" t="str">
        <f>SEMIOLOGIE!N209</f>
        <v>Juin</v>
      </c>
      <c r="AH209" s="184" t="str">
        <f>'ANA-PATH 2'!N209</f>
        <v>Juin</v>
      </c>
    </row>
    <row r="210" spans="1:34">
      <c r="A210" s="113">
        <v>203</v>
      </c>
      <c r="B210" s="433" t="s">
        <v>285</v>
      </c>
      <c r="C210" s="433" t="s">
        <v>43</v>
      </c>
      <c r="D210" s="117">
        <f>ANATOMIE3!J210</f>
        <v>10.25</v>
      </c>
      <c r="E210" s="117">
        <f>'PHYSIO-REP 3'!J210</f>
        <v>8</v>
      </c>
      <c r="F210" s="117">
        <f>'ZOOTECHINE 3'!J210</f>
        <v>8</v>
      </c>
      <c r="G210" s="117">
        <f>'PHARMACOLOGIE 3'!J210</f>
        <v>9.5</v>
      </c>
      <c r="H210" s="117">
        <f>'MICROBIOLOGIE 3'!J210</f>
        <v>8.75</v>
      </c>
      <c r="I210" s="117">
        <f>'PARASITOLOGIE 2'!J210</f>
        <v>8.6666666666666661</v>
      </c>
      <c r="J210" s="117">
        <f>'PHYSIO-PATH 3'!J210</f>
        <v>2.5</v>
      </c>
      <c r="K210" s="117">
        <f>SEMIOLOGIE!J210</f>
        <v>11.75</v>
      </c>
      <c r="L210" s="117">
        <f>'ANA-PATH 2'!J210</f>
        <v>3.3333333333333335</v>
      </c>
      <c r="M210" s="117">
        <f t="shared" si="46"/>
        <v>70.749999999999986</v>
      </c>
      <c r="N210" s="117">
        <f t="shared" si="47"/>
        <v>2.8299999999999996</v>
      </c>
      <c r="O210" s="316" t="str">
        <f t="shared" si="48"/>
        <v>Ajournee</v>
      </c>
      <c r="P210" s="184" t="str">
        <f t="shared" si="49"/>
        <v>juin</v>
      </c>
      <c r="Q210" s="113">
        <f t="shared" si="50"/>
        <v>1</v>
      </c>
      <c r="R210" s="113">
        <f t="shared" si="51"/>
        <v>1</v>
      </c>
      <c r="S210" s="113">
        <f t="shared" si="52"/>
        <v>1</v>
      </c>
      <c r="T210" s="113">
        <f t="shared" si="53"/>
        <v>1</v>
      </c>
      <c r="U210" s="113">
        <f t="shared" si="54"/>
        <v>1</v>
      </c>
      <c r="V210" s="113">
        <f t="shared" si="55"/>
        <v>1</v>
      </c>
      <c r="W210" s="113">
        <f t="shared" si="56"/>
        <v>1</v>
      </c>
      <c r="X210" s="113">
        <f t="shared" si="57"/>
        <v>1</v>
      </c>
      <c r="Y210" s="113">
        <f t="shared" si="58"/>
        <v>1</v>
      </c>
      <c r="Z210" s="184" t="str">
        <f>ANATOMIE3!N210</f>
        <v>Juin</v>
      </c>
      <c r="AA210" s="184" t="str">
        <f>'PHYSIO-REP 3'!N210</f>
        <v>Juin</v>
      </c>
      <c r="AB210" s="184" t="str">
        <f>'ZOOTECHINE 3'!N210</f>
        <v>Juin</v>
      </c>
      <c r="AC210" s="184" t="str">
        <f>'PHARMACOLOGIE 3'!N210</f>
        <v>Juin</v>
      </c>
      <c r="AD210" s="184" t="str">
        <f>'MICROBIOLOGIE 3'!N210</f>
        <v>Juin</v>
      </c>
      <c r="AE210" s="184" t="str">
        <f>'PARASITOLOGIE 2'!N210</f>
        <v>Juin</v>
      </c>
      <c r="AF210" s="184" t="str">
        <f>'PHYSIO-PATH 3'!N210</f>
        <v>Juin</v>
      </c>
      <c r="AG210" s="184" t="str">
        <f>SEMIOLOGIE!N210</f>
        <v>Juin</v>
      </c>
      <c r="AH210" s="184" t="str">
        <f>'ANA-PATH 2'!N210</f>
        <v>Juin</v>
      </c>
    </row>
    <row r="211" spans="1:34">
      <c r="A211" s="113">
        <v>204</v>
      </c>
      <c r="B211" s="413" t="s">
        <v>909</v>
      </c>
      <c r="C211" s="413" t="s">
        <v>286</v>
      </c>
      <c r="D211" s="117">
        <f>ANATOMIE3!J211</f>
        <v>13.5</v>
      </c>
      <c r="E211" s="117">
        <f>'PHYSIO-REP 3'!J211</f>
        <v>9.75</v>
      </c>
      <c r="F211" s="117">
        <f>'ZOOTECHINE 3'!J211</f>
        <v>7</v>
      </c>
      <c r="G211" s="117">
        <f>'PHARMACOLOGIE 3'!J211</f>
        <v>8</v>
      </c>
      <c r="H211" s="117">
        <f>'MICROBIOLOGIE 3'!J211</f>
        <v>8</v>
      </c>
      <c r="I211" s="117">
        <f>'PARASITOLOGIE 2'!J211</f>
        <v>7.333333333333333</v>
      </c>
      <c r="J211" s="117">
        <f>'PHYSIO-PATH 3'!J211</f>
        <v>7.5</v>
      </c>
      <c r="K211" s="117">
        <f>SEMIOLOGIE!J211</f>
        <v>15.5</v>
      </c>
      <c r="L211" s="117">
        <f>'ANA-PATH 2'!J211</f>
        <v>8</v>
      </c>
      <c r="M211" s="117">
        <f t="shared" si="46"/>
        <v>84.583333333333343</v>
      </c>
      <c r="N211" s="117">
        <f t="shared" si="47"/>
        <v>3.3833333333333337</v>
      </c>
      <c r="O211" s="316" t="str">
        <f t="shared" si="48"/>
        <v>Ajournee</v>
      </c>
      <c r="P211" s="184" t="str">
        <f t="shared" si="49"/>
        <v>juin</v>
      </c>
      <c r="Q211" s="113">
        <f t="shared" si="50"/>
        <v>1</v>
      </c>
      <c r="R211" s="113">
        <f t="shared" si="51"/>
        <v>1</v>
      </c>
      <c r="S211" s="113">
        <f t="shared" si="52"/>
        <v>1</v>
      </c>
      <c r="T211" s="113">
        <f t="shared" si="53"/>
        <v>1</v>
      </c>
      <c r="U211" s="113">
        <f t="shared" si="54"/>
        <v>1</v>
      </c>
      <c r="V211" s="113">
        <f t="shared" si="55"/>
        <v>1</v>
      </c>
      <c r="W211" s="113">
        <f t="shared" si="56"/>
        <v>1</v>
      </c>
      <c r="X211" s="113">
        <f t="shared" si="57"/>
        <v>0</v>
      </c>
      <c r="Y211" s="113">
        <f t="shared" si="58"/>
        <v>1</v>
      </c>
      <c r="Z211" s="184" t="str">
        <f>ANATOMIE3!N211</f>
        <v>Juin</v>
      </c>
      <c r="AA211" s="184" t="str">
        <f>'PHYSIO-REP 3'!N211</f>
        <v>Juin</v>
      </c>
      <c r="AB211" s="184" t="str">
        <f>'ZOOTECHINE 3'!N211</f>
        <v>Juin</v>
      </c>
      <c r="AC211" s="184" t="str">
        <f>'PHARMACOLOGIE 3'!N211</f>
        <v>Juin</v>
      </c>
      <c r="AD211" s="184" t="str">
        <f>'MICROBIOLOGIE 3'!N211</f>
        <v>Juin</v>
      </c>
      <c r="AE211" s="184" t="str">
        <f>'PARASITOLOGIE 2'!N211</f>
        <v>Juin</v>
      </c>
      <c r="AF211" s="184" t="str">
        <f>'PHYSIO-PATH 3'!N211</f>
        <v>Juin</v>
      </c>
      <c r="AG211" s="184" t="str">
        <f>SEMIOLOGIE!N211</f>
        <v>Juin</v>
      </c>
      <c r="AH211" s="184" t="str">
        <f>'ANA-PATH 2'!N211</f>
        <v>Juin</v>
      </c>
    </row>
    <row r="212" spans="1:34">
      <c r="A212" s="113">
        <v>205</v>
      </c>
      <c r="B212" s="413" t="s">
        <v>287</v>
      </c>
      <c r="C212" s="413" t="s">
        <v>91</v>
      </c>
      <c r="D212" s="117">
        <f>ANATOMIE3!J212</f>
        <v>14.75</v>
      </c>
      <c r="E212" s="117">
        <f>'PHYSIO-REP 3'!J212</f>
        <v>11</v>
      </c>
      <c r="F212" s="117">
        <f>'ZOOTECHINE 3'!J212</f>
        <v>8</v>
      </c>
      <c r="G212" s="117">
        <f>'PHARMACOLOGIE 3'!J212</f>
        <v>6.5</v>
      </c>
      <c r="H212" s="117">
        <f>'MICROBIOLOGIE 3'!J212</f>
        <v>13</v>
      </c>
      <c r="I212" s="117">
        <f>'PARASITOLOGIE 2'!J212</f>
        <v>7.333333333333333</v>
      </c>
      <c r="J212" s="117">
        <f>'PHYSIO-PATH 3'!J212</f>
        <v>1.5</v>
      </c>
      <c r="K212" s="117">
        <f>SEMIOLOGIE!J212</f>
        <v>13</v>
      </c>
      <c r="L212" s="117">
        <f>'ANA-PATH 2'!J212</f>
        <v>4.666666666666667</v>
      </c>
      <c r="M212" s="117">
        <f t="shared" si="46"/>
        <v>79.750000000000014</v>
      </c>
      <c r="N212" s="117">
        <f t="shared" si="47"/>
        <v>3.1900000000000004</v>
      </c>
      <c r="O212" s="316" t="str">
        <f t="shared" si="48"/>
        <v>Ajournee</v>
      </c>
      <c r="P212" s="184" t="str">
        <f t="shared" si="49"/>
        <v>juin</v>
      </c>
      <c r="Q212" s="113">
        <f t="shared" si="50"/>
        <v>1</v>
      </c>
      <c r="R212" s="113">
        <f t="shared" si="51"/>
        <v>1</v>
      </c>
      <c r="S212" s="113">
        <f t="shared" si="52"/>
        <v>1</v>
      </c>
      <c r="T212" s="113">
        <f t="shared" si="53"/>
        <v>1</v>
      </c>
      <c r="U212" s="113">
        <f t="shared" si="54"/>
        <v>1</v>
      </c>
      <c r="V212" s="113">
        <f t="shared" si="55"/>
        <v>1</v>
      </c>
      <c r="W212" s="113">
        <f t="shared" si="56"/>
        <v>1</v>
      </c>
      <c r="X212" s="113">
        <f t="shared" si="57"/>
        <v>1</v>
      </c>
      <c r="Y212" s="113">
        <f t="shared" si="58"/>
        <v>1</v>
      </c>
      <c r="Z212" s="184" t="str">
        <f>ANATOMIE3!N212</f>
        <v>Juin</v>
      </c>
      <c r="AA212" s="184" t="str">
        <f>'PHYSIO-REP 3'!N212</f>
        <v>Juin</v>
      </c>
      <c r="AB212" s="184" t="str">
        <f>'ZOOTECHINE 3'!N212</f>
        <v>Juin</v>
      </c>
      <c r="AC212" s="184" t="str">
        <f>'PHARMACOLOGIE 3'!N212</f>
        <v>Juin</v>
      </c>
      <c r="AD212" s="184" t="str">
        <f>'MICROBIOLOGIE 3'!N212</f>
        <v>Juin</v>
      </c>
      <c r="AE212" s="184" t="str">
        <f>'PARASITOLOGIE 2'!N212</f>
        <v>Juin</v>
      </c>
      <c r="AF212" s="184" t="str">
        <f>'PHYSIO-PATH 3'!N212</f>
        <v>Juin</v>
      </c>
      <c r="AG212" s="184" t="str">
        <f>SEMIOLOGIE!N212</f>
        <v>Juin</v>
      </c>
      <c r="AH212" s="184" t="str">
        <f>'ANA-PATH 2'!N212</f>
        <v>Juin</v>
      </c>
    </row>
    <row r="213" spans="1:34">
      <c r="A213" s="113">
        <v>206</v>
      </c>
      <c r="B213" s="419" t="s">
        <v>288</v>
      </c>
      <c r="C213" s="419" t="s">
        <v>51</v>
      </c>
      <c r="D213" s="117">
        <f>ANATOMIE3!J213</f>
        <v>12</v>
      </c>
      <c r="E213" s="117">
        <f>'PHYSIO-REP 3'!J213</f>
        <v>12</v>
      </c>
      <c r="F213" s="117">
        <f>'ZOOTECHINE 3'!J213</f>
        <v>8.5</v>
      </c>
      <c r="G213" s="117">
        <f>'PHARMACOLOGIE 3'!J213</f>
        <v>8.5</v>
      </c>
      <c r="H213" s="117">
        <f>'MICROBIOLOGIE 3'!J213</f>
        <v>9.5</v>
      </c>
      <c r="I213" s="117">
        <f>'PARASITOLOGIE 2'!J213</f>
        <v>8</v>
      </c>
      <c r="J213" s="117">
        <f>'PHYSIO-PATH 3'!J213</f>
        <v>6</v>
      </c>
      <c r="K213" s="117">
        <f>SEMIOLOGIE!J213</f>
        <v>14.75</v>
      </c>
      <c r="L213" s="117">
        <f>'ANA-PATH 2'!J213</f>
        <v>8.3333333333333339</v>
      </c>
      <c r="M213" s="117">
        <f t="shared" si="46"/>
        <v>87.583333333333329</v>
      </c>
      <c r="N213" s="117">
        <f t="shared" si="47"/>
        <v>3.503333333333333</v>
      </c>
      <c r="O213" s="316" t="str">
        <f t="shared" si="48"/>
        <v>Ajournee</v>
      </c>
      <c r="P213" s="184" t="str">
        <f t="shared" si="49"/>
        <v>juin</v>
      </c>
      <c r="Q213" s="113">
        <f t="shared" si="50"/>
        <v>1</v>
      </c>
      <c r="R213" s="113">
        <f t="shared" si="51"/>
        <v>1</v>
      </c>
      <c r="S213" s="113">
        <f t="shared" si="52"/>
        <v>1</v>
      </c>
      <c r="T213" s="113">
        <f t="shared" si="53"/>
        <v>1</v>
      </c>
      <c r="U213" s="113">
        <f t="shared" si="54"/>
        <v>1</v>
      </c>
      <c r="V213" s="113">
        <f t="shared" si="55"/>
        <v>1</v>
      </c>
      <c r="W213" s="113">
        <f t="shared" si="56"/>
        <v>1</v>
      </c>
      <c r="X213" s="113">
        <f t="shared" si="57"/>
        <v>1</v>
      </c>
      <c r="Y213" s="113">
        <f t="shared" si="58"/>
        <v>1</v>
      </c>
      <c r="Z213" s="184" t="str">
        <f>ANATOMIE3!N213</f>
        <v>Juin</v>
      </c>
      <c r="AA213" s="184" t="str">
        <f>'PHYSIO-REP 3'!N213</f>
        <v>Juin</v>
      </c>
      <c r="AB213" s="184" t="str">
        <f>'ZOOTECHINE 3'!N213</f>
        <v>Juin</v>
      </c>
      <c r="AC213" s="184" t="str">
        <f>'PHARMACOLOGIE 3'!N213</f>
        <v>Juin</v>
      </c>
      <c r="AD213" s="184" t="str">
        <f>'MICROBIOLOGIE 3'!N213</f>
        <v>Juin</v>
      </c>
      <c r="AE213" s="184" t="str">
        <f>'PARASITOLOGIE 2'!N213</f>
        <v>Juin</v>
      </c>
      <c r="AF213" s="184" t="str">
        <f>'PHYSIO-PATH 3'!N213</f>
        <v>Juin</v>
      </c>
      <c r="AG213" s="184" t="str">
        <f>SEMIOLOGIE!N213</f>
        <v>Juin</v>
      </c>
      <c r="AH213" s="184" t="str">
        <f>'ANA-PATH 2'!N213</f>
        <v>Juin</v>
      </c>
    </row>
    <row r="214" spans="1:34">
      <c r="A214" s="113">
        <v>207</v>
      </c>
      <c r="B214" s="413" t="s">
        <v>910</v>
      </c>
      <c r="C214" s="413" t="s">
        <v>289</v>
      </c>
      <c r="D214" s="117">
        <f>ANATOMIE3!J214</f>
        <v>11</v>
      </c>
      <c r="E214" s="117">
        <f>'PHYSIO-REP 3'!J214</f>
        <v>8.75</v>
      </c>
      <c r="F214" s="117">
        <f>'ZOOTECHINE 3'!J214</f>
        <v>9.25</v>
      </c>
      <c r="G214" s="117">
        <f>'PHARMACOLOGIE 3'!J214</f>
        <v>6</v>
      </c>
      <c r="H214" s="117">
        <f>'MICROBIOLOGIE 3'!J214</f>
        <v>6.5</v>
      </c>
      <c r="I214" s="117">
        <f>'PARASITOLOGIE 2'!J214</f>
        <v>4</v>
      </c>
      <c r="J214" s="117">
        <f>'PHYSIO-PATH 3'!J214</f>
        <v>2.5</v>
      </c>
      <c r="K214" s="117">
        <f>SEMIOLOGIE!J214</f>
        <v>10.25</v>
      </c>
      <c r="L214" s="117">
        <f>'ANA-PATH 2'!J214</f>
        <v>4.666666666666667</v>
      </c>
      <c r="M214" s="117">
        <f t="shared" si="46"/>
        <v>62.916666666666664</v>
      </c>
      <c r="N214" s="117">
        <f t="shared" si="47"/>
        <v>2.5166666666666666</v>
      </c>
      <c r="O214" s="316" t="str">
        <f t="shared" si="48"/>
        <v>Ajournee</v>
      </c>
      <c r="P214" s="184" t="str">
        <f t="shared" si="49"/>
        <v>juin</v>
      </c>
      <c r="Q214" s="113">
        <f t="shared" si="50"/>
        <v>1</v>
      </c>
      <c r="R214" s="113">
        <f t="shared" si="51"/>
        <v>1</v>
      </c>
      <c r="S214" s="113">
        <f t="shared" si="52"/>
        <v>1</v>
      </c>
      <c r="T214" s="113">
        <f t="shared" si="53"/>
        <v>1</v>
      </c>
      <c r="U214" s="113">
        <f t="shared" si="54"/>
        <v>1</v>
      </c>
      <c r="V214" s="113">
        <f t="shared" si="55"/>
        <v>1</v>
      </c>
      <c r="W214" s="113">
        <f t="shared" si="56"/>
        <v>1</v>
      </c>
      <c r="X214" s="113">
        <f t="shared" si="57"/>
        <v>1</v>
      </c>
      <c r="Y214" s="113">
        <f t="shared" si="58"/>
        <v>1</v>
      </c>
      <c r="Z214" s="184" t="str">
        <f>ANATOMIE3!N214</f>
        <v>Juin</v>
      </c>
      <c r="AA214" s="184" t="str">
        <f>'PHYSIO-REP 3'!N214</f>
        <v>Juin</v>
      </c>
      <c r="AB214" s="184" t="str">
        <f>'ZOOTECHINE 3'!N214</f>
        <v>Juin</v>
      </c>
      <c r="AC214" s="184" t="str">
        <f>'PHARMACOLOGIE 3'!N214</f>
        <v>Juin</v>
      </c>
      <c r="AD214" s="184" t="str">
        <f>'MICROBIOLOGIE 3'!N214</f>
        <v>Juin</v>
      </c>
      <c r="AE214" s="184" t="str">
        <f>'PARASITOLOGIE 2'!N214</f>
        <v>Juin</v>
      </c>
      <c r="AF214" s="184" t="str">
        <f>'PHYSIO-PATH 3'!N214</f>
        <v>Juin</v>
      </c>
      <c r="AG214" s="184" t="str">
        <f>SEMIOLOGIE!N214</f>
        <v>Juin</v>
      </c>
      <c r="AH214" s="184" t="str">
        <f>'ANA-PATH 2'!N214</f>
        <v>Juin</v>
      </c>
    </row>
    <row r="215" spans="1:34">
      <c r="A215" s="113">
        <v>208</v>
      </c>
      <c r="B215" s="413" t="s">
        <v>290</v>
      </c>
      <c r="C215" s="413" t="s">
        <v>911</v>
      </c>
      <c r="D215" s="117">
        <f>ANATOMIE3!J215</f>
        <v>14.5</v>
      </c>
      <c r="E215" s="117">
        <f>'PHYSIO-REP 3'!J215</f>
        <v>14</v>
      </c>
      <c r="F215" s="117">
        <f>'ZOOTECHINE 3'!J215</f>
        <v>12</v>
      </c>
      <c r="G215" s="117">
        <f>'PHARMACOLOGIE 3'!J215</f>
        <v>8.5</v>
      </c>
      <c r="H215" s="117">
        <f>'MICROBIOLOGIE 3'!J215</f>
        <v>7.75</v>
      </c>
      <c r="I215" s="117">
        <f>'PARASITOLOGIE 2'!J215</f>
        <v>6.666666666666667</v>
      </c>
      <c r="J215" s="117">
        <f>'PHYSIO-PATH 3'!J215</f>
        <v>6</v>
      </c>
      <c r="K215" s="117">
        <f>SEMIOLOGIE!J215</f>
        <v>12.25</v>
      </c>
      <c r="L215" s="117">
        <f>'ANA-PATH 2'!J215</f>
        <v>9</v>
      </c>
      <c r="M215" s="117">
        <f t="shared" si="46"/>
        <v>90.666666666666657</v>
      </c>
      <c r="N215" s="117">
        <f t="shared" si="47"/>
        <v>3.6266666666666665</v>
      </c>
      <c r="O215" s="316" t="str">
        <f t="shared" si="48"/>
        <v>Ajournee</v>
      </c>
      <c r="P215" s="184" t="str">
        <f t="shared" si="49"/>
        <v>juin</v>
      </c>
      <c r="Q215" s="113">
        <f t="shared" si="50"/>
        <v>1</v>
      </c>
      <c r="R215" s="113">
        <f t="shared" si="51"/>
        <v>1</v>
      </c>
      <c r="S215" s="113">
        <f t="shared" si="52"/>
        <v>1</v>
      </c>
      <c r="T215" s="113">
        <f t="shared" si="53"/>
        <v>1</v>
      </c>
      <c r="U215" s="113">
        <f t="shared" si="54"/>
        <v>1</v>
      </c>
      <c r="V215" s="113">
        <f t="shared" si="55"/>
        <v>1</v>
      </c>
      <c r="W215" s="113">
        <f t="shared" si="56"/>
        <v>1</v>
      </c>
      <c r="X215" s="113">
        <f t="shared" si="57"/>
        <v>1</v>
      </c>
      <c r="Y215" s="113">
        <f t="shared" si="58"/>
        <v>1</v>
      </c>
      <c r="Z215" s="184" t="str">
        <f>ANATOMIE3!N215</f>
        <v>Juin</v>
      </c>
      <c r="AA215" s="184" t="str">
        <f>'PHYSIO-REP 3'!N215</f>
        <v>Juin</v>
      </c>
      <c r="AB215" s="184" t="str">
        <f>'ZOOTECHINE 3'!N215</f>
        <v>Juin</v>
      </c>
      <c r="AC215" s="184" t="str">
        <f>'PHARMACOLOGIE 3'!N215</f>
        <v>Juin</v>
      </c>
      <c r="AD215" s="184" t="str">
        <f>'MICROBIOLOGIE 3'!N215</f>
        <v>Juin</v>
      </c>
      <c r="AE215" s="184" t="str">
        <f>'PARASITOLOGIE 2'!N215</f>
        <v>Juin</v>
      </c>
      <c r="AF215" s="184" t="str">
        <f>'PHYSIO-PATH 3'!N215</f>
        <v>Juin</v>
      </c>
      <c r="AG215" s="184" t="str">
        <f>SEMIOLOGIE!N215</f>
        <v>Juin</v>
      </c>
      <c r="AH215" s="184" t="str">
        <f>'ANA-PATH 2'!N215</f>
        <v>Juin</v>
      </c>
    </row>
    <row r="216" spans="1:34">
      <c r="A216" s="113">
        <v>209</v>
      </c>
      <c r="B216" s="419" t="s">
        <v>912</v>
      </c>
      <c r="C216" s="419" t="s">
        <v>95</v>
      </c>
      <c r="D216" s="117">
        <f>ANATOMIE3!J216</f>
        <v>16.25</v>
      </c>
      <c r="E216" s="117">
        <f>'PHYSIO-REP 3'!J216</f>
        <v>12.5</v>
      </c>
      <c r="F216" s="117">
        <f>'ZOOTECHINE 3'!J216</f>
        <v>13</v>
      </c>
      <c r="G216" s="117">
        <f>'PHARMACOLOGIE 3'!J216</f>
        <v>8.5</v>
      </c>
      <c r="H216" s="117">
        <f>'MICROBIOLOGIE 3'!J216</f>
        <v>10</v>
      </c>
      <c r="I216" s="117">
        <f>'PARASITOLOGIE 2'!J216</f>
        <v>4.666666666666667</v>
      </c>
      <c r="J216" s="117">
        <f>'PHYSIO-PATH 3'!J216</f>
        <v>7.5</v>
      </c>
      <c r="K216" s="117">
        <f>SEMIOLOGIE!J216</f>
        <v>5.25</v>
      </c>
      <c r="L216" s="117">
        <f>'ANA-PATH 2'!J216</f>
        <v>8</v>
      </c>
      <c r="M216" s="117">
        <f t="shared" si="46"/>
        <v>85.666666666666671</v>
      </c>
      <c r="N216" s="117">
        <f t="shared" si="47"/>
        <v>3.4266666666666667</v>
      </c>
      <c r="O216" s="316" t="str">
        <f t="shared" si="48"/>
        <v>Ajournee</v>
      </c>
      <c r="P216" s="184" t="str">
        <f t="shared" si="49"/>
        <v>juin</v>
      </c>
      <c r="Q216" s="113">
        <f t="shared" si="50"/>
        <v>0</v>
      </c>
      <c r="R216" s="113">
        <f t="shared" si="51"/>
        <v>1</v>
      </c>
      <c r="S216" s="113">
        <f t="shared" si="52"/>
        <v>1</v>
      </c>
      <c r="T216" s="113">
        <f t="shared" si="53"/>
        <v>1</v>
      </c>
      <c r="U216" s="113">
        <f t="shared" si="54"/>
        <v>1</v>
      </c>
      <c r="V216" s="113">
        <f t="shared" si="55"/>
        <v>1</v>
      </c>
      <c r="W216" s="113">
        <f t="shared" si="56"/>
        <v>1</v>
      </c>
      <c r="X216" s="113">
        <f t="shared" si="57"/>
        <v>1</v>
      </c>
      <c r="Y216" s="113">
        <f t="shared" si="58"/>
        <v>1</v>
      </c>
      <c r="Z216" s="184" t="str">
        <f>ANATOMIE3!N216</f>
        <v>Juin</v>
      </c>
      <c r="AA216" s="184" t="str">
        <f>'PHYSIO-REP 3'!N216</f>
        <v>Juin</v>
      </c>
      <c r="AB216" s="184" t="str">
        <f>'ZOOTECHINE 3'!N216</f>
        <v>Juin</v>
      </c>
      <c r="AC216" s="184" t="str">
        <f>'PHARMACOLOGIE 3'!N216</f>
        <v>Juin</v>
      </c>
      <c r="AD216" s="184" t="str">
        <f>'MICROBIOLOGIE 3'!N216</f>
        <v>Juin</v>
      </c>
      <c r="AE216" s="184" t="str">
        <f>'PARASITOLOGIE 2'!N216</f>
        <v>Juin</v>
      </c>
      <c r="AF216" s="184" t="str">
        <f>'PHYSIO-PATH 3'!N216</f>
        <v>Juin</v>
      </c>
      <c r="AG216" s="184" t="str">
        <f>SEMIOLOGIE!N216</f>
        <v>Juin</v>
      </c>
      <c r="AH216" s="184" t="str">
        <f>'ANA-PATH 2'!N216</f>
        <v>Juin</v>
      </c>
    </row>
    <row r="217" spans="1:34">
      <c r="A217" s="113">
        <v>210</v>
      </c>
      <c r="B217" s="413" t="s">
        <v>291</v>
      </c>
      <c r="C217" s="413" t="s">
        <v>913</v>
      </c>
      <c r="D217" s="117">
        <f>ANATOMIE3!J217</f>
        <v>10.25</v>
      </c>
      <c r="E217" s="117">
        <f>'PHYSIO-REP 3'!J217</f>
        <v>12</v>
      </c>
      <c r="F217" s="117">
        <f>'ZOOTECHINE 3'!J217</f>
        <v>9.5</v>
      </c>
      <c r="G217" s="117">
        <f>'PHARMACOLOGIE 3'!J217</f>
        <v>5.25</v>
      </c>
      <c r="H217" s="117">
        <f>'MICROBIOLOGIE 3'!J217</f>
        <v>8</v>
      </c>
      <c r="I217" s="117">
        <f>'PARASITOLOGIE 2'!J217</f>
        <v>9.3333333333333339</v>
      </c>
      <c r="J217" s="117">
        <f>'PHYSIO-PATH 3'!J217</f>
        <v>6</v>
      </c>
      <c r="K217" s="117">
        <f>SEMIOLOGIE!J217</f>
        <v>13.5</v>
      </c>
      <c r="L217" s="117">
        <f>'ANA-PATH 2'!J217</f>
        <v>4.333333333333333</v>
      </c>
      <c r="M217" s="117">
        <f t="shared" si="46"/>
        <v>78.166666666666671</v>
      </c>
      <c r="N217" s="117">
        <f t="shared" si="47"/>
        <v>3.1266666666666669</v>
      </c>
      <c r="O217" s="316" t="str">
        <f t="shared" si="48"/>
        <v>Ajournee</v>
      </c>
      <c r="P217" s="184" t="str">
        <f t="shared" si="49"/>
        <v>juin</v>
      </c>
      <c r="Q217" s="113">
        <f t="shared" si="50"/>
        <v>1</v>
      </c>
      <c r="R217" s="113">
        <f t="shared" si="51"/>
        <v>1</v>
      </c>
      <c r="S217" s="113">
        <f t="shared" si="52"/>
        <v>1</v>
      </c>
      <c r="T217" s="113">
        <f t="shared" si="53"/>
        <v>1</v>
      </c>
      <c r="U217" s="113">
        <f t="shared" si="54"/>
        <v>1</v>
      </c>
      <c r="V217" s="113">
        <f t="shared" si="55"/>
        <v>1</v>
      </c>
      <c r="W217" s="113">
        <f t="shared" si="56"/>
        <v>1</v>
      </c>
      <c r="X217" s="113">
        <f t="shared" si="57"/>
        <v>1</v>
      </c>
      <c r="Y217" s="113">
        <f t="shared" si="58"/>
        <v>1</v>
      </c>
      <c r="Z217" s="184" t="str">
        <f>ANATOMIE3!N217</f>
        <v>Juin</v>
      </c>
      <c r="AA217" s="184" t="str">
        <f>'PHYSIO-REP 3'!N217</f>
        <v>Juin</v>
      </c>
      <c r="AB217" s="184" t="str">
        <f>'ZOOTECHINE 3'!N217</f>
        <v>Juin</v>
      </c>
      <c r="AC217" s="184" t="str">
        <f>'PHARMACOLOGIE 3'!N217</f>
        <v>Juin</v>
      </c>
      <c r="AD217" s="184" t="str">
        <f>'MICROBIOLOGIE 3'!N217</f>
        <v>Juin</v>
      </c>
      <c r="AE217" s="184" t="str">
        <f>'PARASITOLOGIE 2'!N217</f>
        <v>Juin</v>
      </c>
      <c r="AF217" s="184" t="str">
        <f>'PHYSIO-PATH 3'!N217</f>
        <v>Juin</v>
      </c>
      <c r="AG217" s="184" t="str">
        <f>SEMIOLOGIE!N217</f>
        <v>Juin</v>
      </c>
      <c r="AH217" s="184" t="str">
        <f>'ANA-PATH 2'!N217</f>
        <v>Juin</v>
      </c>
    </row>
    <row r="218" spans="1:34">
      <c r="A218" s="113">
        <v>211</v>
      </c>
      <c r="B218" s="413" t="s">
        <v>291</v>
      </c>
      <c r="C218" s="413" t="s">
        <v>292</v>
      </c>
      <c r="D218" s="117">
        <f>ANATOMIE3!J218</f>
        <v>7.5</v>
      </c>
      <c r="E218" s="117">
        <f>'PHYSIO-REP 3'!J218</f>
        <v>6</v>
      </c>
      <c r="F218" s="117">
        <f>'ZOOTECHINE 3'!J218</f>
        <v>5.5</v>
      </c>
      <c r="G218" s="117">
        <f>'PHARMACOLOGIE 3'!J218</f>
        <v>5</v>
      </c>
      <c r="H218" s="117">
        <f>'MICROBIOLOGIE 3'!J218</f>
        <v>8</v>
      </c>
      <c r="I218" s="117">
        <f>'PARASITOLOGIE 2'!J218</f>
        <v>6.666666666666667</v>
      </c>
      <c r="J218" s="117">
        <f>'PHYSIO-PATH 3'!J218</f>
        <v>1.5</v>
      </c>
      <c r="K218" s="117">
        <f>SEMIOLOGIE!J218</f>
        <v>7.5</v>
      </c>
      <c r="L218" s="117">
        <f>'ANA-PATH 2'!J218</f>
        <v>4.333333333333333</v>
      </c>
      <c r="M218" s="117">
        <f t="shared" si="46"/>
        <v>52</v>
      </c>
      <c r="N218" s="117">
        <f t="shared" si="47"/>
        <v>2.08</v>
      </c>
      <c r="O218" s="316" t="str">
        <f t="shared" si="48"/>
        <v>Ajournee</v>
      </c>
      <c r="P218" s="184" t="str">
        <f t="shared" si="49"/>
        <v>juin</v>
      </c>
      <c r="Q218" s="113">
        <f t="shared" si="50"/>
        <v>1</v>
      </c>
      <c r="R218" s="113">
        <f t="shared" si="51"/>
        <v>1</v>
      </c>
      <c r="S218" s="113">
        <f t="shared" si="52"/>
        <v>1</v>
      </c>
      <c r="T218" s="113">
        <f t="shared" si="53"/>
        <v>1</v>
      </c>
      <c r="U218" s="113">
        <f t="shared" si="54"/>
        <v>1</v>
      </c>
      <c r="V218" s="113">
        <f t="shared" si="55"/>
        <v>1</v>
      </c>
      <c r="W218" s="113">
        <f t="shared" si="56"/>
        <v>1</v>
      </c>
      <c r="X218" s="113">
        <f t="shared" si="57"/>
        <v>1</v>
      </c>
      <c r="Y218" s="113">
        <f t="shared" si="58"/>
        <v>1</v>
      </c>
      <c r="Z218" s="184" t="str">
        <f>ANATOMIE3!N218</f>
        <v>Juin</v>
      </c>
      <c r="AA218" s="184" t="str">
        <f>'PHYSIO-REP 3'!N218</f>
        <v>Juin</v>
      </c>
      <c r="AB218" s="184" t="str">
        <f>'ZOOTECHINE 3'!N218</f>
        <v>Juin</v>
      </c>
      <c r="AC218" s="184" t="str">
        <f>'PHARMACOLOGIE 3'!N218</f>
        <v>Juin</v>
      </c>
      <c r="AD218" s="184" t="str">
        <f>'MICROBIOLOGIE 3'!N218</f>
        <v>Juin</v>
      </c>
      <c r="AE218" s="184" t="str">
        <f>'PARASITOLOGIE 2'!N218</f>
        <v>Juin</v>
      </c>
      <c r="AF218" s="184" t="str">
        <f>'PHYSIO-PATH 3'!N218</f>
        <v>Juin</v>
      </c>
      <c r="AG218" s="184" t="str">
        <f>SEMIOLOGIE!N218</f>
        <v>Juin</v>
      </c>
      <c r="AH218" s="184" t="str">
        <f>'ANA-PATH 2'!N218</f>
        <v>Juin</v>
      </c>
    </row>
    <row r="219" spans="1:34">
      <c r="A219" s="113">
        <v>212</v>
      </c>
      <c r="B219" s="419" t="s">
        <v>291</v>
      </c>
      <c r="C219" s="419" t="s">
        <v>293</v>
      </c>
      <c r="D219" s="117">
        <f>ANATOMIE3!J219</f>
        <v>8.25</v>
      </c>
      <c r="E219" s="117">
        <f>'PHYSIO-REP 3'!J219</f>
        <v>3.75</v>
      </c>
      <c r="F219" s="117">
        <f>'ZOOTECHINE 3'!J219</f>
        <v>5</v>
      </c>
      <c r="G219" s="117">
        <f>'PHARMACOLOGIE 3'!J219</f>
        <v>0.5</v>
      </c>
      <c r="H219" s="117">
        <f>'MICROBIOLOGIE 3'!J219</f>
        <v>4.5</v>
      </c>
      <c r="I219" s="117">
        <f>'PARASITOLOGIE 2'!J219</f>
        <v>2.6666666666666665</v>
      </c>
      <c r="J219" s="117">
        <f>'PHYSIO-PATH 3'!J219</f>
        <v>1.5</v>
      </c>
      <c r="K219" s="117">
        <f>SEMIOLOGIE!J219</f>
        <v>5</v>
      </c>
      <c r="L219" s="117">
        <f>'ANA-PATH 2'!J219</f>
        <v>3.6666666666666665</v>
      </c>
      <c r="M219" s="117">
        <f t="shared" si="46"/>
        <v>34.833333333333336</v>
      </c>
      <c r="N219" s="117">
        <f t="shared" si="47"/>
        <v>1.3933333333333335</v>
      </c>
      <c r="O219" s="316" t="str">
        <f t="shared" si="48"/>
        <v>Ajournee</v>
      </c>
      <c r="P219" s="184" t="str">
        <f t="shared" si="49"/>
        <v>juin</v>
      </c>
      <c r="Q219" s="113">
        <f t="shared" si="50"/>
        <v>1</v>
      </c>
      <c r="R219" s="113">
        <f t="shared" si="51"/>
        <v>1</v>
      </c>
      <c r="S219" s="113">
        <f t="shared" si="52"/>
        <v>1</v>
      </c>
      <c r="T219" s="113">
        <f t="shared" si="53"/>
        <v>1</v>
      </c>
      <c r="U219" s="113">
        <f t="shared" si="54"/>
        <v>1</v>
      </c>
      <c r="V219" s="113">
        <f t="shared" si="55"/>
        <v>1</v>
      </c>
      <c r="W219" s="113">
        <f t="shared" si="56"/>
        <v>1</v>
      </c>
      <c r="X219" s="113">
        <f t="shared" si="57"/>
        <v>1</v>
      </c>
      <c r="Y219" s="113">
        <f t="shared" si="58"/>
        <v>1</v>
      </c>
      <c r="Z219" s="184" t="str">
        <f>ANATOMIE3!N219</f>
        <v>Juin</v>
      </c>
      <c r="AA219" s="184" t="str">
        <f>'PHYSIO-REP 3'!N219</f>
        <v>Juin</v>
      </c>
      <c r="AB219" s="184" t="str">
        <f>'ZOOTECHINE 3'!N219</f>
        <v>Juin</v>
      </c>
      <c r="AC219" s="184" t="str">
        <f>'PHARMACOLOGIE 3'!N219</f>
        <v>Juin</v>
      </c>
      <c r="AD219" s="184" t="str">
        <f>'MICROBIOLOGIE 3'!N219</f>
        <v>Juin</v>
      </c>
      <c r="AE219" s="184" t="str">
        <f>'PARASITOLOGIE 2'!N219</f>
        <v>Juin</v>
      </c>
      <c r="AF219" s="184" t="str">
        <f>'PHYSIO-PATH 3'!N219</f>
        <v>Juin</v>
      </c>
      <c r="AG219" s="184" t="str">
        <f>SEMIOLOGIE!N219</f>
        <v>Juin</v>
      </c>
      <c r="AH219" s="184" t="str">
        <f>'ANA-PATH 2'!N219</f>
        <v>Juin</v>
      </c>
    </row>
    <row r="220" spans="1:34">
      <c r="A220" s="113">
        <v>213</v>
      </c>
      <c r="B220" s="413" t="s">
        <v>294</v>
      </c>
      <c r="C220" s="413" t="s">
        <v>185</v>
      </c>
      <c r="D220" s="117">
        <f>ANATOMIE3!J220</f>
        <v>11.25</v>
      </c>
      <c r="E220" s="117">
        <f>'PHYSIO-REP 3'!J220</f>
        <v>6.75</v>
      </c>
      <c r="F220" s="117">
        <f>'ZOOTECHINE 3'!J220</f>
        <v>8</v>
      </c>
      <c r="G220" s="117">
        <f>'PHARMACOLOGIE 3'!J220</f>
        <v>5.5</v>
      </c>
      <c r="H220" s="117">
        <f>'MICROBIOLOGIE 3'!J220</f>
        <v>6.25</v>
      </c>
      <c r="I220" s="117">
        <f>'PARASITOLOGIE 2'!J220</f>
        <v>6.666666666666667</v>
      </c>
      <c r="J220" s="117">
        <f>'PHYSIO-PATH 3'!J220</f>
        <v>2.5</v>
      </c>
      <c r="K220" s="117">
        <f>SEMIOLOGIE!J220</f>
        <v>11.5</v>
      </c>
      <c r="L220" s="117">
        <f>'ANA-PATH 2'!J220</f>
        <v>3</v>
      </c>
      <c r="M220" s="117">
        <f t="shared" si="46"/>
        <v>61.416666666666664</v>
      </c>
      <c r="N220" s="117">
        <f t="shared" si="47"/>
        <v>2.4566666666666666</v>
      </c>
      <c r="O220" s="316" t="str">
        <f t="shared" si="48"/>
        <v>Ajournee</v>
      </c>
      <c r="P220" s="184" t="str">
        <f t="shared" si="49"/>
        <v>juin</v>
      </c>
      <c r="Q220" s="113">
        <f t="shared" si="50"/>
        <v>1</v>
      </c>
      <c r="R220" s="113">
        <f t="shared" si="51"/>
        <v>1</v>
      </c>
      <c r="S220" s="113">
        <f t="shared" si="52"/>
        <v>1</v>
      </c>
      <c r="T220" s="113">
        <f t="shared" si="53"/>
        <v>1</v>
      </c>
      <c r="U220" s="113">
        <f t="shared" si="54"/>
        <v>1</v>
      </c>
      <c r="V220" s="113">
        <f t="shared" si="55"/>
        <v>1</v>
      </c>
      <c r="W220" s="113">
        <f t="shared" si="56"/>
        <v>1</v>
      </c>
      <c r="X220" s="113">
        <f t="shared" si="57"/>
        <v>1</v>
      </c>
      <c r="Y220" s="113">
        <f t="shared" si="58"/>
        <v>1</v>
      </c>
      <c r="Z220" s="184" t="str">
        <f>ANATOMIE3!N220</f>
        <v>Juin</v>
      </c>
      <c r="AA220" s="184" t="str">
        <f>'PHYSIO-REP 3'!N220</f>
        <v>Juin</v>
      </c>
      <c r="AB220" s="184" t="str">
        <f>'ZOOTECHINE 3'!N220</f>
        <v>Juin</v>
      </c>
      <c r="AC220" s="184" t="str">
        <f>'PHARMACOLOGIE 3'!N220</f>
        <v>Juin</v>
      </c>
      <c r="AD220" s="184" t="str">
        <f>'MICROBIOLOGIE 3'!N220</f>
        <v>Juin</v>
      </c>
      <c r="AE220" s="184" t="str">
        <f>'PARASITOLOGIE 2'!N220</f>
        <v>Juin</v>
      </c>
      <c r="AF220" s="184" t="str">
        <f>'PHYSIO-PATH 3'!N220</f>
        <v>Juin</v>
      </c>
      <c r="AG220" s="184" t="str">
        <f>SEMIOLOGIE!N220</f>
        <v>Juin</v>
      </c>
      <c r="AH220" s="184" t="str">
        <f>'ANA-PATH 2'!N220</f>
        <v>Juin</v>
      </c>
    </row>
    <row r="221" spans="1:34">
      <c r="A221" s="113">
        <v>214</v>
      </c>
      <c r="B221" s="432" t="s">
        <v>295</v>
      </c>
      <c r="C221" s="432" t="s">
        <v>914</v>
      </c>
      <c r="D221" s="117">
        <f>ANATOMIE3!J221</f>
        <v>12.25</v>
      </c>
      <c r="E221" s="117">
        <f>'PHYSIO-REP 3'!J221</f>
        <v>11.25</v>
      </c>
      <c r="F221" s="117">
        <f>'ZOOTECHINE 3'!J221</f>
        <v>13</v>
      </c>
      <c r="G221" s="117">
        <f>'PHARMACOLOGIE 3'!J221</f>
        <v>8.5</v>
      </c>
      <c r="H221" s="117">
        <f>'MICROBIOLOGIE 3'!J221</f>
        <v>9.5</v>
      </c>
      <c r="I221" s="117">
        <f>'PARASITOLOGIE 2'!J221</f>
        <v>9.3333333333333339</v>
      </c>
      <c r="J221" s="117">
        <f>'PHYSIO-PATH 3'!J221</f>
        <v>8.5</v>
      </c>
      <c r="K221" s="117">
        <f>SEMIOLOGIE!J221</f>
        <v>8.5</v>
      </c>
      <c r="L221" s="117">
        <f>'ANA-PATH 2'!J221</f>
        <v>4.666666666666667</v>
      </c>
      <c r="M221" s="117">
        <f t="shared" si="46"/>
        <v>85.500000000000014</v>
      </c>
      <c r="N221" s="117">
        <f t="shared" si="47"/>
        <v>3.4200000000000004</v>
      </c>
      <c r="O221" s="316" t="str">
        <f t="shared" si="48"/>
        <v>Ajournee</v>
      </c>
      <c r="P221" s="184" t="str">
        <f t="shared" si="49"/>
        <v>juin</v>
      </c>
      <c r="Q221" s="113">
        <f t="shared" si="50"/>
        <v>1</v>
      </c>
      <c r="R221" s="113">
        <f t="shared" si="51"/>
        <v>1</v>
      </c>
      <c r="S221" s="113">
        <f t="shared" si="52"/>
        <v>1</v>
      </c>
      <c r="T221" s="113">
        <f t="shared" si="53"/>
        <v>1</v>
      </c>
      <c r="U221" s="113">
        <f t="shared" si="54"/>
        <v>1</v>
      </c>
      <c r="V221" s="113">
        <f t="shared" si="55"/>
        <v>1</v>
      </c>
      <c r="W221" s="113">
        <f t="shared" si="56"/>
        <v>1</v>
      </c>
      <c r="X221" s="113">
        <f t="shared" si="57"/>
        <v>1</v>
      </c>
      <c r="Y221" s="113">
        <f t="shared" si="58"/>
        <v>1</v>
      </c>
      <c r="Z221" s="184" t="str">
        <f>ANATOMIE3!N221</f>
        <v>Juin</v>
      </c>
      <c r="AA221" s="184" t="str">
        <f>'PHYSIO-REP 3'!N221</f>
        <v>Juin</v>
      </c>
      <c r="AB221" s="184" t="str">
        <f>'ZOOTECHINE 3'!N221</f>
        <v>Juin</v>
      </c>
      <c r="AC221" s="184" t="str">
        <f>'PHARMACOLOGIE 3'!N221</f>
        <v>Juin</v>
      </c>
      <c r="AD221" s="184" t="str">
        <f>'MICROBIOLOGIE 3'!N221</f>
        <v>Juin</v>
      </c>
      <c r="AE221" s="184" t="str">
        <f>'PARASITOLOGIE 2'!N221</f>
        <v>Juin</v>
      </c>
      <c r="AF221" s="184" t="str">
        <f>'PHYSIO-PATH 3'!N221</f>
        <v>Juin</v>
      </c>
      <c r="AG221" s="184" t="str">
        <f>SEMIOLOGIE!N221</f>
        <v>Juin</v>
      </c>
      <c r="AH221" s="184" t="str">
        <f>'ANA-PATH 2'!N221</f>
        <v>Juin</v>
      </c>
    </row>
    <row r="222" spans="1:34">
      <c r="A222" s="113">
        <v>215</v>
      </c>
      <c r="B222" s="419" t="s">
        <v>296</v>
      </c>
      <c r="C222" s="419" t="s">
        <v>297</v>
      </c>
      <c r="D222" s="117">
        <f>ANATOMIE3!J222</f>
        <v>14</v>
      </c>
      <c r="E222" s="117">
        <f>'PHYSIO-REP 3'!J222</f>
        <v>12.75</v>
      </c>
      <c r="F222" s="117">
        <f>'ZOOTECHINE 3'!J222</f>
        <v>8</v>
      </c>
      <c r="G222" s="117">
        <f>'PHARMACOLOGIE 3'!J222</f>
        <v>7</v>
      </c>
      <c r="H222" s="117">
        <f>'MICROBIOLOGIE 3'!J222</f>
        <v>11</v>
      </c>
      <c r="I222" s="117">
        <f>'PARASITOLOGIE 2'!J222</f>
        <v>5.333333333333333</v>
      </c>
      <c r="J222" s="117">
        <f>'PHYSIO-PATH 3'!J222</f>
        <v>2.5</v>
      </c>
      <c r="K222" s="117">
        <f>SEMIOLOGIE!J222</f>
        <v>13</v>
      </c>
      <c r="L222" s="117">
        <f>'ANA-PATH 2'!J222</f>
        <v>6.333333333333333</v>
      </c>
      <c r="M222" s="117">
        <f t="shared" si="46"/>
        <v>79.916666666666671</v>
      </c>
      <c r="N222" s="117">
        <f t="shared" si="47"/>
        <v>3.1966666666666668</v>
      </c>
      <c r="O222" s="316" t="str">
        <f t="shared" si="48"/>
        <v>Ajournee</v>
      </c>
      <c r="P222" s="184" t="str">
        <f t="shared" si="49"/>
        <v>juin</v>
      </c>
      <c r="Q222" s="113">
        <f t="shared" si="50"/>
        <v>1</v>
      </c>
      <c r="R222" s="113">
        <f t="shared" si="51"/>
        <v>1</v>
      </c>
      <c r="S222" s="113">
        <f t="shared" si="52"/>
        <v>1</v>
      </c>
      <c r="T222" s="113">
        <f t="shared" si="53"/>
        <v>1</v>
      </c>
      <c r="U222" s="113">
        <f t="shared" si="54"/>
        <v>1</v>
      </c>
      <c r="V222" s="113">
        <f t="shared" si="55"/>
        <v>1</v>
      </c>
      <c r="W222" s="113">
        <f t="shared" si="56"/>
        <v>1</v>
      </c>
      <c r="X222" s="113">
        <f t="shared" si="57"/>
        <v>1</v>
      </c>
      <c r="Y222" s="113">
        <f t="shared" si="58"/>
        <v>1</v>
      </c>
      <c r="Z222" s="184" t="str">
        <f>ANATOMIE3!N222</f>
        <v>Juin</v>
      </c>
      <c r="AA222" s="184" t="str">
        <f>'PHYSIO-REP 3'!N222</f>
        <v>Juin</v>
      </c>
      <c r="AB222" s="184" t="str">
        <f>'ZOOTECHINE 3'!N222</f>
        <v>Juin</v>
      </c>
      <c r="AC222" s="184" t="str">
        <f>'PHARMACOLOGIE 3'!N222</f>
        <v>Juin</v>
      </c>
      <c r="AD222" s="184" t="str">
        <f>'MICROBIOLOGIE 3'!N222</f>
        <v>Juin</v>
      </c>
      <c r="AE222" s="184" t="str">
        <f>'PARASITOLOGIE 2'!N222</f>
        <v>Juin</v>
      </c>
      <c r="AF222" s="184" t="str">
        <f>'PHYSIO-PATH 3'!N222</f>
        <v>Juin</v>
      </c>
      <c r="AG222" s="184" t="str">
        <f>SEMIOLOGIE!N222</f>
        <v>Juin</v>
      </c>
      <c r="AH222" s="184" t="str">
        <f>'ANA-PATH 2'!N222</f>
        <v>Juin</v>
      </c>
    </row>
    <row r="223" spans="1:34">
      <c r="A223" s="113">
        <v>216</v>
      </c>
      <c r="B223" s="419" t="s">
        <v>298</v>
      </c>
      <c r="C223" s="419" t="s">
        <v>299</v>
      </c>
      <c r="D223" s="117">
        <f>ANATOMIE3!J223</f>
        <v>13.5</v>
      </c>
      <c r="E223" s="117">
        <f>'PHYSIO-REP 3'!J223</f>
        <v>8.25</v>
      </c>
      <c r="F223" s="117">
        <f>'ZOOTECHINE 3'!J223</f>
        <v>8</v>
      </c>
      <c r="G223" s="117">
        <f>'PHARMACOLOGIE 3'!J223</f>
        <v>4.5</v>
      </c>
      <c r="H223" s="117">
        <f>'MICROBIOLOGIE 3'!J223</f>
        <v>9</v>
      </c>
      <c r="I223" s="117">
        <f>'PARASITOLOGIE 2'!J223</f>
        <v>10.666666666666666</v>
      </c>
      <c r="J223" s="117">
        <f>'PHYSIO-PATH 3'!J223</f>
        <v>6</v>
      </c>
      <c r="K223" s="117">
        <f>SEMIOLOGIE!J223</f>
        <v>9.75</v>
      </c>
      <c r="L223" s="117">
        <f>'ANA-PATH 2'!J223</f>
        <v>5.666666666666667</v>
      </c>
      <c r="M223" s="117">
        <f t="shared" si="46"/>
        <v>75.333333333333329</v>
      </c>
      <c r="N223" s="117">
        <f t="shared" si="47"/>
        <v>3.0133333333333332</v>
      </c>
      <c r="O223" s="316" t="str">
        <f t="shared" si="48"/>
        <v>Ajournee</v>
      </c>
      <c r="P223" s="184" t="str">
        <f t="shared" si="49"/>
        <v>juin</v>
      </c>
      <c r="Q223" s="113">
        <f t="shared" si="50"/>
        <v>1</v>
      </c>
      <c r="R223" s="113">
        <f t="shared" si="51"/>
        <v>1</v>
      </c>
      <c r="S223" s="113">
        <f t="shared" si="52"/>
        <v>1</v>
      </c>
      <c r="T223" s="113">
        <f t="shared" si="53"/>
        <v>1</v>
      </c>
      <c r="U223" s="113">
        <f t="shared" si="54"/>
        <v>1</v>
      </c>
      <c r="V223" s="113">
        <f t="shared" si="55"/>
        <v>0</v>
      </c>
      <c r="W223" s="113">
        <f t="shared" si="56"/>
        <v>1</v>
      </c>
      <c r="X223" s="113">
        <f t="shared" si="57"/>
        <v>1</v>
      </c>
      <c r="Y223" s="113">
        <f t="shared" si="58"/>
        <v>1</v>
      </c>
      <c r="Z223" s="184" t="str">
        <f>ANATOMIE3!N223</f>
        <v>Juin</v>
      </c>
      <c r="AA223" s="184" t="str">
        <f>'PHYSIO-REP 3'!N223</f>
        <v>Juin</v>
      </c>
      <c r="AB223" s="184" t="str">
        <f>'ZOOTECHINE 3'!N223</f>
        <v>Juin</v>
      </c>
      <c r="AC223" s="184" t="str">
        <f>'PHARMACOLOGIE 3'!N223</f>
        <v>Juin</v>
      </c>
      <c r="AD223" s="184" t="str">
        <f>'MICROBIOLOGIE 3'!N223</f>
        <v>Juin</v>
      </c>
      <c r="AE223" s="184" t="str">
        <f>'PARASITOLOGIE 2'!N223</f>
        <v>Juin</v>
      </c>
      <c r="AF223" s="184" t="str">
        <f>'PHYSIO-PATH 3'!N223</f>
        <v>Juin</v>
      </c>
      <c r="AG223" s="184" t="str">
        <f>SEMIOLOGIE!N223</f>
        <v>Juin</v>
      </c>
      <c r="AH223" s="184" t="str">
        <f>'ANA-PATH 2'!N223</f>
        <v>Juin</v>
      </c>
    </row>
    <row r="224" spans="1:34">
      <c r="A224" s="113">
        <v>217</v>
      </c>
      <c r="B224" s="419" t="s">
        <v>300</v>
      </c>
      <c r="C224" s="419" t="s">
        <v>301</v>
      </c>
      <c r="D224" s="117">
        <f>ANATOMIE3!J224</f>
        <v>12</v>
      </c>
      <c r="E224" s="117">
        <f>'PHYSIO-REP 3'!J224</f>
        <v>14</v>
      </c>
      <c r="F224" s="117">
        <f>'ZOOTECHINE 3'!J224</f>
        <v>10</v>
      </c>
      <c r="G224" s="117">
        <f>'PHARMACOLOGIE 3'!J224</f>
        <v>9</v>
      </c>
      <c r="H224" s="117">
        <f>'MICROBIOLOGIE 3'!J224</f>
        <v>15.25</v>
      </c>
      <c r="I224" s="117">
        <f>'PARASITOLOGIE 2'!J224</f>
        <v>12.666666666666666</v>
      </c>
      <c r="J224" s="117">
        <f>'PHYSIO-PATH 3'!J224</f>
        <v>3</v>
      </c>
      <c r="K224" s="117">
        <f>SEMIOLOGIE!J224</f>
        <v>14</v>
      </c>
      <c r="L224" s="117">
        <f>'ANA-PATH 2'!J224</f>
        <v>9</v>
      </c>
      <c r="M224" s="117">
        <f t="shared" si="46"/>
        <v>98.916666666666671</v>
      </c>
      <c r="N224" s="117">
        <f t="shared" si="47"/>
        <v>3.956666666666667</v>
      </c>
      <c r="O224" s="316" t="str">
        <f t="shared" si="48"/>
        <v>Ajournee</v>
      </c>
      <c r="P224" s="184" t="str">
        <f t="shared" si="49"/>
        <v>juin</v>
      </c>
      <c r="Q224" s="113">
        <f t="shared" si="50"/>
        <v>1</v>
      </c>
      <c r="R224" s="113">
        <f t="shared" si="51"/>
        <v>1</v>
      </c>
      <c r="S224" s="113">
        <f t="shared" si="52"/>
        <v>1</v>
      </c>
      <c r="T224" s="113">
        <f t="shared" si="53"/>
        <v>1</v>
      </c>
      <c r="U224" s="113">
        <f t="shared" si="54"/>
        <v>0</v>
      </c>
      <c r="V224" s="113">
        <f t="shared" si="55"/>
        <v>0</v>
      </c>
      <c r="W224" s="113">
        <f t="shared" si="56"/>
        <v>1</v>
      </c>
      <c r="X224" s="113">
        <f t="shared" si="57"/>
        <v>1</v>
      </c>
      <c r="Y224" s="113">
        <f t="shared" si="58"/>
        <v>1</v>
      </c>
      <c r="Z224" s="184" t="str">
        <f>ANATOMIE3!N224</f>
        <v>Juin</v>
      </c>
      <c r="AA224" s="184" t="str">
        <f>'PHYSIO-REP 3'!N224</f>
        <v>Juin</v>
      </c>
      <c r="AB224" s="184" t="str">
        <f>'ZOOTECHINE 3'!N224</f>
        <v>Juin</v>
      </c>
      <c r="AC224" s="184" t="str">
        <f>'PHARMACOLOGIE 3'!N224</f>
        <v>Juin</v>
      </c>
      <c r="AD224" s="184" t="str">
        <f>'MICROBIOLOGIE 3'!N224</f>
        <v>Juin</v>
      </c>
      <c r="AE224" s="184" t="str">
        <f>'PARASITOLOGIE 2'!N224</f>
        <v>Juin</v>
      </c>
      <c r="AF224" s="184" t="str">
        <f>'PHYSIO-PATH 3'!N224</f>
        <v>Juin</v>
      </c>
      <c r="AG224" s="184" t="str">
        <f>SEMIOLOGIE!N224</f>
        <v>Juin</v>
      </c>
      <c r="AH224" s="184" t="str">
        <f>'ANA-PATH 2'!N224</f>
        <v>Juin</v>
      </c>
    </row>
    <row r="225" spans="1:34">
      <c r="A225" s="113">
        <v>218</v>
      </c>
      <c r="B225" s="417" t="s">
        <v>302</v>
      </c>
      <c r="C225" s="417" t="s">
        <v>915</v>
      </c>
      <c r="D225" s="117">
        <f>ANATOMIE3!J225</f>
        <v>2.75</v>
      </c>
      <c r="E225" s="117">
        <f>'PHYSIO-REP 3'!J225</f>
        <v>7.25</v>
      </c>
      <c r="F225" s="117">
        <f>'ZOOTECHINE 3'!J225</f>
        <v>1.5</v>
      </c>
      <c r="G225" s="117">
        <f>'PHARMACOLOGIE 3'!J225</f>
        <v>1.5</v>
      </c>
      <c r="H225" s="117">
        <f>'MICROBIOLOGIE 3'!J225</f>
        <v>9.25</v>
      </c>
      <c r="I225" s="117">
        <f>'PARASITOLOGIE 2'!J225</f>
        <v>9.3333333333333339</v>
      </c>
      <c r="J225" s="117">
        <f>'PHYSIO-PATH 3'!J225</f>
        <v>1.5</v>
      </c>
      <c r="K225" s="117">
        <f>SEMIOLOGIE!J225</f>
        <v>39</v>
      </c>
      <c r="L225" s="117">
        <f>'ANA-PATH 2'!J225</f>
        <v>0.33333333333333331</v>
      </c>
      <c r="M225" s="117">
        <f t="shared" si="46"/>
        <v>72.416666666666671</v>
      </c>
      <c r="N225" s="117">
        <f t="shared" si="47"/>
        <v>2.8966666666666669</v>
      </c>
      <c r="O225" s="316" t="str">
        <f t="shared" si="48"/>
        <v>Ajournee</v>
      </c>
      <c r="P225" s="184" t="str">
        <f t="shared" si="49"/>
        <v>juin</v>
      </c>
      <c r="Q225" s="113">
        <f t="shared" si="50"/>
        <v>1</v>
      </c>
      <c r="R225" s="113">
        <f t="shared" si="51"/>
        <v>1</v>
      </c>
      <c r="S225" s="113">
        <f t="shared" si="52"/>
        <v>1</v>
      </c>
      <c r="T225" s="113">
        <f t="shared" si="53"/>
        <v>1</v>
      </c>
      <c r="U225" s="113">
        <f t="shared" si="54"/>
        <v>1</v>
      </c>
      <c r="V225" s="113">
        <f t="shared" si="55"/>
        <v>1</v>
      </c>
      <c r="W225" s="113">
        <f t="shared" si="56"/>
        <v>1</v>
      </c>
      <c r="X225" s="113">
        <f t="shared" si="57"/>
        <v>0</v>
      </c>
      <c r="Y225" s="113">
        <f t="shared" si="58"/>
        <v>1</v>
      </c>
      <c r="Z225" s="184" t="str">
        <f>ANATOMIE3!N225</f>
        <v>Juin</v>
      </c>
      <c r="AA225" s="184" t="str">
        <f>'PHYSIO-REP 3'!N225</f>
        <v>Juin</v>
      </c>
      <c r="AB225" s="184" t="str">
        <f>'ZOOTECHINE 3'!N225</f>
        <v>Juin</v>
      </c>
      <c r="AC225" s="184" t="str">
        <f>'PHARMACOLOGIE 3'!N225</f>
        <v>Juin</v>
      </c>
      <c r="AD225" s="184" t="str">
        <f>'MICROBIOLOGIE 3'!N225</f>
        <v>Juin</v>
      </c>
      <c r="AE225" s="184" t="str">
        <f>'PARASITOLOGIE 2'!N225</f>
        <v>Juin</v>
      </c>
      <c r="AF225" s="184" t="str">
        <f>'PHYSIO-PATH 3'!N225</f>
        <v>Juin</v>
      </c>
      <c r="AG225" s="184" t="str">
        <f>SEMIOLOGIE!N225</f>
        <v>Juin</v>
      </c>
      <c r="AH225" s="184" t="str">
        <f>'ANA-PATH 2'!N225</f>
        <v>Juin</v>
      </c>
    </row>
    <row r="226" spans="1:34">
      <c r="A226" s="113">
        <v>219</v>
      </c>
      <c r="B226" s="413" t="s">
        <v>304</v>
      </c>
      <c r="C226" s="413" t="s">
        <v>305</v>
      </c>
      <c r="D226" s="117">
        <f>ANATOMIE3!J226</f>
        <v>1.75</v>
      </c>
      <c r="E226" s="117">
        <f>'PHYSIO-REP 3'!J226</f>
        <v>6</v>
      </c>
      <c r="F226" s="117">
        <f>'ZOOTECHINE 3'!J226</f>
        <v>4</v>
      </c>
      <c r="G226" s="117">
        <f>'PHARMACOLOGIE 3'!J226</f>
        <v>0.25</v>
      </c>
      <c r="H226" s="117">
        <f>'MICROBIOLOGIE 3'!J226</f>
        <v>8.5</v>
      </c>
      <c r="I226" s="117">
        <f>'PARASITOLOGIE 2'!J226</f>
        <v>5.333333333333333</v>
      </c>
      <c r="J226" s="117">
        <f>'PHYSIO-PATH 3'!J226</f>
        <v>1.5</v>
      </c>
      <c r="K226" s="117">
        <f>SEMIOLOGIE!J226</f>
        <v>10</v>
      </c>
      <c r="L226" s="117">
        <f>'ANA-PATH 2'!J226</f>
        <v>4.666666666666667</v>
      </c>
      <c r="M226" s="117">
        <f t="shared" si="46"/>
        <v>41.999999999999993</v>
      </c>
      <c r="N226" s="117">
        <f t="shared" si="47"/>
        <v>1.6799999999999997</v>
      </c>
      <c r="O226" s="316" t="str">
        <f t="shared" si="48"/>
        <v>Ajournee</v>
      </c>
      <c r="P226" s="184" t="str">
        <f t="shared" si="49"/>
        <v>juin</v>
      </c>
      <c r="Q226" s="113">
        <f t="shared" si="50"/>
        <v>1</v>
      </c>
      <c r="R226" s="113">
        <f t="shared" si="51"/>
        <v>1</v>
      </c>
      <c r="S226" s="113">
        <f t="shared" si="52"/>
        <v>1</v>
      </c>
      <c r="T226" s="113">
        <f t="shared" si="53"/>
        <v>1</v>
      </c>
      <c r="U226" s="113">
        <f t="shared" si="54"/>
        <v>1</v>
      </c>
      <c r="V226" s="113">
        <f t="shared" si="55"/>
        <v>1</v>
      </c>
      <c r="W226" s="113">
        <f t="shared" si="56"/>
        <v>1</v>
      </c>
      <c r="X226" s="113">
        <f t="shared" si="57"/>
        <v>1</v>
      </c>
      <c r="Y226" s="113">
        <f t="shared" si="58"/>
        <v>1</v>
      </c>
      <c r="Z226" s="184" t="str">
        <f>ANATOMIE3!N226</f>
        <v>Juin</v>
      </c>
      <c r="AA226" s="184" t="str">
        <f>'PHYSIO-REP 3'!N226</f>
        <v>Juin</v>
      </c>
      <c r="AB226" s="184" t="str">
        <f>'ZOOTECHINE 3'!N226</f>
        <v>Juin</v>
      </c>
      <c r="AC226" s="184" t="str">
        <f>'PHARMACOLOGIE 3'!N226</f>
        <v>Juin</v>
      </c>
      <c r="AD226" s="184" t="str">
        <f>'MICROBIOLOGIE 3'!N226</f>
        <v>Juin</v>
      </c>
      <c r="AE226" s="184" t="str">
        <f>'PARASITOLOGIE 2'!N226</f>
        <v>Juin</v>
      </c>
      <c r="AF226" s="184" t="str">
        <f>'PHYSIO-PATH 3'!N226</f>
        <v>Juin</v>
      </c>
      <c r="AG226" s="184" t="str">
        <f>SEMIOLOGIE!N226</f>
        <v>Juin</v>
      </c>
      <c r="AH226" s="184" t="str">
        <f>'ANA-PATH 2'!N226</f>
        <v>Juin</v>
      </c>
    </row>
    <row r="227" spans="1:34">
      <c r="A227" s="113">
        <v>220</v>
      </c>
      <c r="B227" s="413" t="s">
        <v>306</v>
      </c>
      <c r="C227" s="413" t="s">
        <v>916</v>
      </c>
      <c r="D227" s="117">
        <f>ANATOMIE3!J227</f>
        <v>30</v>
      </c>
      <c r="E227" s="117">
        <f>'PHYSIO-REP 3'!J227</f>
        <v>5.75</v>
      </c>
      <c r="F227" s="117">
        <f>'ZOOTECHINE 3'!J227</f>
        <v>8</v>
      </c>
      <c r="G227" s="117">
        <f>'PHARMACOLOGIE 3'!J227</f>
        <v>31.5</v>
      </c>
      <c r="H227" s="117">
        <f>'MICROBIOLOGIE 3'!J227</f>
        <v>30.75</v>
      </c>
      <c r="I227" s="117">
        <f>'PARASITOLOGIE 2'!J227</f>
        <v>20</v>
      </c>
      <c r="J227" s="117">
        <f>'PHYSIO-PATH 3'!J227</f>
        <v>1.5</v>
      </c>
      <c r="K227" s="117">
        <f>SEMIOLOGIE!J227</f>
        <v>39</v>
      </c>
      <c r="L227" s="117">
        <f>'ANA-PATH 2'!J227</f>
        <v>4.666666666666667</v>
      </c>
      <c r="M227" s="117">
        <f t="shared" si="46"/>
        <v>171.16666666666666</v>
      </c>
      <c r="N227" s="117">
        <f t="shared" si="47"/>
        <v>6.8466666666666667</v>
      </c>
      <c r="O227" s="316" t="str">
        <f t="shared" si="48"/>
        <v>Ajournee</v>
      </c>
      <c r="P227" s="184" t="str">
        <f t="shared" si="49"/>
        <v>juin</v>
      </c>
      <c r="Q227" s="113">
        <f t="shared" si="50"/>
        <v>0</v>
      </c>
      <c r="R227" s="113">
        <f t="shared" si="51"/>
        <v>1</v>
      </c>
      <c r="S227" s="113">
        <f t="shared" si="52"/>
        <v>1</v>
      </c>
      <c r="T227" s="113">
        <f t="shared" si="53"/>
        <v>0</v>
      </c>
      <c r="U227" s="113">
        <f t="shared" si="54"/>
        <v>0</v>
      </c>
      <c r="V227" s="113">
        <f t="shared" si="55"/>
        <v>0</v>
      </c>
      <c r="W227" s="113">
        <f t="shared" si="56"/>
        <v>1</v>
      </c>
      <c r="X227" s="113">
        <f t="shared" si="57"/>
        <v>0</v>
      </c>
      <c r="Y227" s="113">
        <f t="shared" si="58"/>
        <v>1</v>
      </c>
      <c r="Z227" s="184" t="str">
        <f>ANATOMIE3!N227</f>
        <v>Juin</v>
      </c>
      <c r="AA227" s="184" t="str">
        <f>'PHYSIO-REP 3'!N227</f>
        <v>Juin</v>
      </c>
      <c r="AB227" s="184" t="str">
        <f>'ZOOTECHINE 3'!N227</f>
        <v>Juin</v>
      </c>
      <c r="AC227" s="184" t="str">
        <f>'PHARMACOLOGIE 3'!N227</f>
        <v>Juin</v>
      </c>
      <c r="AD227" s="184" t="str">
        <f>'MICROBIOLOGIE 3'!N227</f>
        <v>Juin</v>
      </c>
      <c r="AE227" s="184" t="str">
        <f>'PARASITOLOGIE 2'!N227</f>
        <v>Juin</v>
      </c>
      <c r="AF227" s="184" t="str">
        <f>'PHYSIO-PATH 3'!N227</f>
        <v>Juin</v>
      </c>
      <c r="AG227" s="184" t="str">
        <f>SEMIOLOGIE!N227</f>
        <v>Juin</v>
      </c>
      <c r="AH227" s="184" t="str">
        <f>'ANA-PATH 2'!N227</f>
        <v>Juin</v>
      </c>
    </row>
    <row r="228" spans="1:34">
      <c r="A228" s="113">
        <v>221</v>
      </c>
      <c r="B228" s="419" t="s">
        <v>307</v>
      </c>
      <c r="C228" s="419" t="s">
        <v>212</v>
      </c>
      <c r="D228" s="117">
        <f>ANATOMIE3!J228</f>
        <v>3.25</v>
      </c>
      <c r="E228" s="117">
        <f>'PHYSIO-REP 3'!J228</f>
        <v>3.75</v>
      </c>
      <c r="F228" s="117">
        <f>'ZOOTECHINE 3'!J228</f>
        <v>4.75</v>
      </c>
      <c r="G228" s="117">
        <f>'PHARMACOLOGIE 3'!J228</f>
        <v>3.5</v>
      </c>
      <c r="H228" s="117">
        <f>'MICROBIOLOGIE 3'!J228</f>
        <v>7.25</v>
      </c>
      <c r="I228" s="117">
        <f>'PARASITOLOGIE 2'!J228</f>
        <v>4</v>
      </c>
      <c r="J228" s="117">
        <f>'PHYSIO-PATH 3'!J228</f>
        <v>3</v>
      </c>
      <c r="K228" s="117">
        <f>SEMIOLOGIE!J228</f>
        <v>3</v>
      </c>
      <c r="L228" s="117">
        <f>'ANA-PATH 2'!J228</f>
        <v>4.333333333333333</v>
      </c>
      <c r="M228" s="117">
        <f t="shared" si="46"/>
        <v>36.833333333333336</v>
      </c>
      <c r="N228" s="117">
        <f t="shared" si="47"/>
        <v>1.4733333333333334</v>
      </c>
      <c r="O228" s="316" t="str">
        <f t="shared" si="48"/>
        <v>Ajournee</v>
      </c>
      <c r="P228" s="184" t="str">
        <f t="shared" si="49"/>
        <v>juin</v>
      </c>
      <c r="Q228" s="113">
        <f t="shared" si="50"/>
        <v>1</v>
      </c>
      <c r="R228" s="113">
        <f t="shared" si="51"/>
        <v>1</v>
      </c>
      <c r="S228" s="113">
        <f t="shared" si="52"/>
        <v>1</v>
      </c>
      <c r="T228" s="113">
        <f t="shared" si="53"/>
        <v>1</v>
      </c>
      <c r="U228" s="113">
        <f t="shared" si="54"/>
        <v>1</v>
      </c>
      <c r="V228" s="113">
        <f t="shared" si="55"/>
        <v>1</v>
      </c>
      <c r="W228" s="113">
        <f t="shared" si="56"/>
        <v>1</v>
      </c>
      <c r="X228" s="113">
        <f t="shared" si="57"/>
        <v>1</v>
      </c>
      <c r="Y228" s="113">
        <f t="shared" si="58"/>
        <v>1</v>
      </c>
      <c r="Z228" s="184" t="str">
        <f>ANATOMIE3!N228</f>
        <v>Juin</v>
      </c>
      <c r="AA228" s="184" t="str">
        <f>'PHYSIO-REP 3'!N228</f>
        <v>Juin</v>
      </c>
      <c r="AB228" s="184" t="str">
        <f>'ZOOTECHINE 3'!N228</f>
        <v>Juin</v>
      </c>
      <c r="AC228" s="184" t="str">
        <f>'PHARMACOLOGIE 3'!N228</f>
        <v>Juin</v>
      </c>
      <c r="AD228" s="184" t="str">
        <f>'MICROBIOLOGIE 3'!N228</f>
        <v>Juin</v>
      </c>
      <c r="AE228" s="184" t="str">
        <f>'PARASITOLOGIE 2'!N228</f>
        <v>Juin</v>
      </c>
      <c r="AF228" s="184" t="str">
        <f>'PHYSIO-PATH 3'!N228</f>
        <v>Juin</v>
      </c>
      <c r="AG228" s="184" t="str">
        <f>SEMIOLOGIE!N228</f>
        <v>Juin</v>
      </c>
      <c r="AH228" s="184" t="str">
        <f>'ANA-PATH 2'!N228</f>
        <v>Juin</v>
      </c>
    </row>
    <row r="229" spans="1:34">
      <c r="A229" s="113">
        <v>222</v>
      </c>
      <c r="B229" s="413" t="s">
        <v>308</v>
      </c>
      <c r="C229" s="413" t="s">
        <v>635</v>
      </c>
      <c r="D229" s="117">
        <f>ANATOMIE3!J229</f>
        <v>16.75</v>
      </c>
      <c r="E229" s="117">
        <f>'PHYSIO-REP 3'!J229</f>
        <v>16.25</v>
      </c>
      <c r="F229" s="117">
        <f>'ZOOTECHINE 3'!J229</f>
        <v>10.5</v>
      </c>
      <c r="G229" s="117">
        <f>'PHARMACOLOGIE 3'!J229</f>
        <v>14</v>
      </c>
      <c r="H229" s="117">
        <f>'MICROBIOLOGIE 3'!J229</f>
        <v>17</v>
      </c>
      <c r="I229" s="117">
        <f>'PARASITOLOGIE 2'!J229</f>
        <v>11.333333333333334</v>
      </c>
      <c r="J229" s="117">
        <f>'PHYSIO-PATH 3'!J229</f>
        <v>9.5</v>
      </c>
      <c r="K229" s="117">
        <f>SEMIOLOGIE!J229</f>
        <v>10.5</v>
      </c>
      <c r="L229" s="117">
        <f>'ANA-PATH 2'!J229</f>
        <v>12.333333333333334</v>
      </c>
      <c r="M229" s="117">
        <f t="shared" si="46"/>
        <v>118.16666666666666</v>
      </c>
      <c r="N229" s="117">
        <f t="shared" si="47"/>
        <v>4.7266666666666666</v>
      </c>
      <c r="O229" s="316" t="str">
        <f t="shared" si="48"/>
        <v>Ajournee</v>
      </c>
      <c r="P229" s="184" t="str">
        <f t="shared" si="49"/>
        <v>juin</v>
      </c>
      <c r="Q229" s="113">
        <f t="shared" si="50"/>
        <v>0</v>
      </c>
      <c r="R229" s="113">
        <f t="shared" si="51"/>
        <v>0</v>
      </c>
      <c r="S229" s="113">
        <f t="shared" si="52"/>
        <v>1</v>
      </c>
      <c r="T229" s="113">
        <f t="shared" si="53"/>
        <v>1</v>
      </c>
      <c r="U229" s="113">
        <f t="shared" si="54"/>
        <v>0</v>
      </c>
      <c r="V229" s="113">
        <f t="shared" si="55"/>
        <v>0</v>
      </c>
      <c r="W229" s="113">
        <f t="shared" si="56"/>
        <v>1</v>
      </c>
      <c r="X229" s="113">
        <f t="shared" si="57"/>
        <v>1</v>
      </c>
      <c r="Y229" s="113">
        <f t="shared" si="58"/>
        <v>0</v>
      </c>
      <c r="Z229" s="184" t="str">
        <f>ANATOMIE3!N229</f>
        <v>Juin</v>
      </c>
      <c r="AA229" s="184" t="str">
        <f>'PHYSIO-REP 3'!N229</f>
        <v>Juin</v>
      </c>
      <c r="AB229" s="184" t="str">
        <f>'ZOOTECHINE 3'!N229</f>
        <v>Juin</v>
      </c>
      <c r="AC229" s="184" t="str">
        <f>'PHARMACOLOGIE 3'!N229</f>
        <v>Juin</v>
      </c>
      <c r="AD229" s="184" t="str">
        <f>'MICROBIOLOGIE 3'!N229</f>
        <v>Juin</v>
      </c>
      <c r="AE229" s="184" t="str">
        <f>'PARASITOLOGIE 2'!N229</f>
        <v>Juin</v>
      </c>
      <c r="AF229" s="184" t="str">
        <f>'PHYSIO-PATH 3'!N229</f>
        <v>Juin</v>
      </c>
      <c r="AG229" s="184" t="str">
        <f>SEMIOLOGIE!N229</f>
        <v>Juin</v>
      </c>
      <c r="AH229" s="184" t="str">
        <f>'ANA-PATH 2'!N229</f>
        <v>Juin</v>
      </c>
    </row>
    <row r="230" spans="1:34">
      <c r="A230" s="113">
        <v>223</v>
      </c>
      <c r="B230" s="413" t="s">
        <v>309</v>
      </c>
      <c r="C230" s="413" t="s">
        <v>161</v>
      </c>
      <c r="D230" s="117">
        <f>ANATOMIE3!J230</f>
        <v>3.75</v>
      </c>
      <c r="E230" s="117">
        <f>'PHYSIO-REP 3'!J230</f>
        <v>4.5</v>
      </c>
      <c r="F230" s="117">
        <f>'ZOOTECHINE 3'!J230</f>
        <v>9.5</v>
      </c>
      <c r="G230" s="117">
        <f>'PHARMACOLOGIE 3'!J230</f>
        <v>3</v>
      </c>
      <c r="H230" s="117">
        <f>'MICROBIOLOGIE 3'!J230</f>
        <v>8</v>
      </c>
      <c r="I230" s="117">
        <f>'PARASITOLOGIE 2'!J230</f>
        <v>8.6666666666666661</v>
      </c>
      <c r="J230" s="117">
        <f>'PHYSIO-PATH 3'!J230</f>
        <v>1.5</v>
      </c>
      <c r="K230" s="117">
        <f>SEMIOLOGIE!J230</f>
        <v>6.5</v>
      </c>
      <c r="L230" s="117">
        <f>'ANA-PATH 2'!J230</f>
        <v>3</v>
      </c>
      <c r="M230" s="117">
        <f t="shared" si="46"/>
        <v>48.416666666666664</v>
      </c>
      <c r="N230" s="117">
        <f t="shared" si="47"/>
        <v>1.9366666666666665</v>
      </c>
      <c r="O230" s="316" t="str">
        <f t="shared" si="48"/>
        <v>Ajournee</v>
      </c>
      <c r="P230" s="184" t="str">
        <f t="shared" si="49"/>
        <v>juin</v>
      </c>
      <c r="Q230" s="113">
        <f t="shared" si="50"/>
        <v>1</v>
      </c>
      <c r="R230" s="113">
        <f t="shared" si="51"/>
        <v>1</v>
      </c>
      <c r="S230" s="113">
        <f t="shared" si="52"/>
        <v>1</v>
      </c>
      <c r="T230" s="113">
        <f t="shared" si="53"/>
        <v>1</v>
      </c>
      <c r="U230" s="113">
        <f t="shared" si="54"/>
        <v>1</v>
      </c>
      <c r="V230" s="113">
        <f t="shared" si="55"/>
        <v>1</v>
      </c>
      <c r="W230" s="113">
        <f t="shared" si="56"/>
        <v>1</v>
      </c>
      <c r="X230" s="113">
        <f t="shared" si="57"/>
        <v>1</v>
      </c>
      <c r="Y230" s="113">
        <f t="shared" si="58"/>
        <v>1</v>
      </c>
      <c r="Z230" s="184" t="str">
        <f>ANATOMIE3!N230</f>
        <v>Juin</v>
      </c>
      <c r="AA230" s="184" t="str">
        <f>'PHYSIO-REP 3'!N230</f>
        <v>Juin</v>
      </c>
      <c r="AB230" s="184" t="str">
        <f>'ZOOTECHINE 3'!N230</f>
        <v>Juin</v>
      </c>
      <c r="AC230" s="184" t="str">
        <f>'PHARMACOLOGIE 3'!N230</f>
        <v>Juin</v>
      </c>
      <c r="AD230" s="184" t="str">
        <f>'MICROBIOLOGIE 3'!N230</f>
        <v>Juin</v>
      </c>
      <c r="AE230" s="184" t="str">
        <f>'PARASITOLOGIE 2'!N230</f>
        <v>Juin</v>
      </c>
      <c r="AF230" s="184" t="str">
        <f>'PHYSIO-PATH 3'!N230</f>
        <v>Juin</v>
      </c>
      <c r="AG230" s="184" t="str">
        <f>SEMIOLOGIE!N230</f>
        <v>Juin</v>
      </c>
      <c r="AH230" s="184" t="str">
        <f>'ANA-PATH 2'!N230</f>
        <v>Juin</v>
      </c>
    </row>
    <row r="231" spans="1:34">
      <c r="A231" s="113">
        <v>224</v>
      </c>
      <c r="B231" s="413" t="s">
        <v>310</v>
      </c>
      <c r="C231" s="413" t="s">
        <v>311</v>
      </c>
      <c r="D231" s="117">
        <f>ANATOMIE3!J231</f>
        <v>14</v>
      </c>
      <c r="E231" s="117">
        <f>'PHYSIO-REP 3'!J231</f>
        <v>10.5</v>
      </c>
      <c r="F231" s="117">
        <f>'ZOOTECHINE 3'!J231</f>
        <v>12</v>
      </c>
      <c r="G231" s="117">
        <f>'PHARMACOLOGIE 3'!J231</f>
        <v>10.5</v>
      </c>
      <c r="H231" s="117">
        <f>'MICROBIOLOGIE 3'!J231</f>
        <v>12.75</v>
      </c>
      <c r="I231" s="117">
        <f>'PARASITOLOGIE 2'!J231</f>
        <v>8.6666666666666661</v>
      </c>
      <c r="J231" s="117">
        <f>'PHYSIO-PATH 3'!J231</f>
        <v>7.5</v>
      </c>
      <c r="K231" s="117">
        <f>SEMIOLOGIE!J231</f>
        <v>15.5</v>
      </c>
      <c r="L231" s="117">
        <f>'ANA-PATH 2'!J231</f>
        <v>7.333333333333333</v>
      </c>
      <c r="M231" s="117">
        <f t="shared" si="46"/>
        <v>98.75</v>
      </c>
      <c r="N231" s="117">
        <f t="shared" si="47"/>
        <v>3.95</v>
      </c>
      <c r="O231" s="316" t="str">
        <f t="shared" si="48"/>
        <v>Ajournee</v>
      </c>
      <c r="P231" s="184" t="str">
        <f t="shared" si="49"/>
        <v>juin</v>
      </c>
      <c r="Q231" s="113">
        <f t="shared" si="50"/>
        <v>1</v>
      </c>
      <c r="R231" s="113">
        <f t="shared" si="51"/>
        <v>1</v>
      </c>
      <c r="S231" s="113">
        <f t="shared" si="52"/>
        <v>1</v>
      </c>
      <c r="T231" s="113">
        <f t="shared" si="53"/>
        <v>1</v>
      </c>
      <c r="U231" s="113">
        <f t="shared" si="54"/>
        <v>1</v>
      </c>
      <c r="V231" s="113">
        <f t="shared" si="55"/>
        <v>1</v>
      </c>
      <c r="W231" s="113">
        <f t="shared" si="56"/>
        <v>1</v>
      </c>
      <c r="X231" s="113">
        <f t="shared" si="57"/>
        <v>0</v>
      </c>
      <c r="Y231" s="113">
        <f t="shared" si="58"/>
        <v>1</v>
      </c>
      <c r="Z231" s="184" t="str">
        <f>ANATOMIE3!N231</f>
        <v>Juin</v>
      </c>
      <c r="AA231" s="184" t="str">
        <f>'PHYSIO-REP 3'!N231</f>
        <v>Juin</v>
      </c>
      <c r="AB231" s="184" t="str">
        <f>'ZOOTECHINE 3'!N231</f>
        <v>Juin</v>
      </c>
      <c r="AC231" s="184" t="str">
        <f>'PHARMACOLOGIE 3'!N231</f>
        <v>Juin</v>
      </c>
      <c r="AD231" s="184" t="str">
        <f>'MICROBIOLOGIE 3'!N231</f>
        <v>Juin</v>
      </c>
      <c r="AE231" s="184" t="str">
        <f>'PARASITOLOGIE 2'!N231</f>
        <v>Juin</v>
      </c>
      <c r="AF231" s="184" t="str">
        <f>'PHYSIO-PATH 3'!N231</f>
        <v>Juin</v>
      </c>
      <c r="AG231" s="184" t="str">
        <f>SEMIOLOGIE!N231</f>
        <v>Juin</v>
      </c>
      <c r="AH231" s="184" t="str">
        <f>'ANA-PATH 2'!N231</f>
        <v>Juin</v>
      </c>
    </row>
    <row r="232" spans="1:34">
      <c r="A232" s="113">
        <v>225</v>
      </c>
      <c r="B232" s="413" t="s">
        <v>312</v>
      </c>
      <c r="C232" s="413" t="s">
        <v>917</v>
      </c>
      <c r="D232" s="117">
        <f>ANATOMIE3!J232</f>
        <v>0</v>
      </c>
      <c r="E232" s="117">
        <f>'PHYSIO-REP 3'!J232</f>
        <v>0</v>
      </c>
      <c r="F232" s="117">
        <f>'ZOOTECHINE 3'!J232</f>
        <v>30</v>
      </c>
      <c r="G232" s="117">
        <f>'PHARMACOLOGIE 3'!J232</f>
        <v>0.25</v>
      </c>
      <c r="H232" s="117">
        <f>'MICROBIOLOGIE 3'!J232</f>
        <v>33</v>
      </c>
      <c r="I232" s="117">
        <f>'PARASITOLOGIE 2'!J232</f>
        <v>20</v>
      </c>
      <c r="J232" s="117">
        <f>'PHYSIO-PATH 3'!J232</f>
        <v>0</v>
      </c>
      <c r="K232" s="117">
        <f>SEMIOLOGIE!J232</f>
        <v>39</v>
      </c>
      <c r="L232" s="117">
        <f>'ANA-PATH 2'!J232</f>
        <v>0</v>
      </c>
      <c r="M232" s="117">
        <f t="shared" si="46"/>
        <v>122.25</v>
      </c>
      <c r="N232" s="117">
        <f t="shared" si="47"/>
        <v>4.8899999999999997</v>
      </c>
      <c r="O232" s="316" t="str">
        <f t="shared" si="48"/>
        <v>Ajournee</v>
      </c>
      <c r="P232" s="184" t="str">
        <f t="shared" si="49"/>
        <v>juin</v>
      </c>
      <c r="Q232" s="113">
        <f t="shared" si="50"/>
        <v>1</v>
      </c>
      <c r="R232" s="113">
        <f t="shared" si="51"/>
        <v>1</v>
      </c>
      <c r="S232" s="113">
        <f t="shared" si="52"/>
        <v>0</v>
      </c>
      <c r="T232" s="113">
        <f t="shared" si="53"/>
        <v>1</v>
      </c>
      <c r="U232" s="113">
        <f t="shared" si="54"/>
        <v>0</v>
      </c>
      <c r="V232" s="113">
        <f t="shared" si="55"/>
        <v>0</v>
      </c>
      <c r="W232" s="113">
        <f t="shared" si="56"/>
        <v>1</v>
      </c>
      <c r="X232" s="113">
        <f t="shared" si="57"/>
        <v>0</v>
      </c>
      <c r="Y232" s="113">
        <f t="shared" si="58"/>
        <v>1</v>
      </c>
      <c r="Z232" s="184" t="str">
        <f>ANATOMIE3!N232</f>
        <v>Juin</v>
      </c>
      <c r="AA232" s="184" t="str">
        <f>'PHYSIO-REP 3'!N232</f>
        <v>Juin</v>
      </c>
      <c r="AB232" s="184" t="str">
        <f>'ZOOTECHINE 3'!N232</f>
        <v>Juin</v>
      </c>
      <c r="AC232" s="184" t="str">
        <f>'PHARMACOLOGIE 3'!N232</f>
        <v>Juin</v>
      </c>
      <c r="AD232" s="184" t="str">
        <f>'MICROBIOLOGIE 3'!N232</f>
        <v>Juin</v>
      </c>
      <c r="AE232" s="184" t="str">
        <f>'PARASITOLOGIE 2'!N232</f>
        <v>Juin</v>
      </c>
      <c r="AF232" s="184" t="str">
        <f>'PHYSIO-PATH 3'!N232</f>
        <v>Juin</v>
      </c>
      <c r="AG232" s="184" t="str">
        <f>SEMIOLOGIE!N232</f>
        <v>Juin</v>
      </c>
      <c r="AH232" s="184" t="str">
        <f>'ANA-PATH 2'!N232</f>
        <v>Juin</v>
      </c>
    </row>
    <row r="233" spans="1:34">
      <c r="A233" s="113">
        <v>226</v>
      </c>
      <c r="B233" s="413" t="s">
        <v>313</v>
      </c>
      <c r="C233" s="413" t="s">
        <v>314</v>
      </c>
      <c r="D233" s="117">
        <f>ANATOMIE3!J233</f>
        <v>12.25</v>
      </c>
      <c r="E233" s="117">
        <f>'PHYSIO-REP 3'!J233</f>
        <v>9</v>
      </c>
      <c r="F233" s="117">
        <f>'ZOOTECHINE 3'!J233</f>
        <v>10.5</v>
      </c>
      <c r="G233" s="117">
        <f>'PHARMACOLOGIE 3'!J233</f>
        <v>7.5</v>
      </c>
      <c r="H233" s="117">
        <f>'MICROBIOLOGIE 3'!J233</f>
        <v>10</v>
      </c>
      <c r="I233" s="117">
        <f>'PARASITOLOGIE 2'!J233</f>
        <v>6.666666666666667</v>
      </c>
      <c r="J233" s="117">
        <f>'PHYSIO-PATH 3'!J233</f>
        <v>8</v>
      </c>
      <c r="K233" s="117">
        <f>SEMIOLOGIE!J233</f>
        <v>6.75</v>
      </c>
      <c r="L233" s="117">
        <f>'ANA-PATH 2'!J233</f>
        <v>6.666666666666667</v>
      </c>
      <c r="M233" s="117">
        <f t="shared" si="46"/>
        <v>77.333333333333329</v>
      </c>
      <c r="N233" s="117">
        <f t="shared" si="47"/>
        <v>3.0933333333333333</v>
      </c>
      <c r="O233" s="316" t="str">
        <f t="shared" si="48"/>
        <v>Ajournee</v>
      </c>
      <c r="P233" s="184" t="str">
        <f t="shared" si="49"/>
        <v>juin</v>
      </c>
      <c r="Q233" s="113">
        <f t="shared" si="50"/>
        <v>1</v>
      </c>
      <c r="R233" s="113">
        <f t="shared" si="51"/>
        <v>1</v>
      </c>
      <c r="S233" s="113">
        <f t="shared" si="52"/>
        <v>1</v>
      </c>
      <c r="T233" s="113">
        <f t="shared" si="53"/>
        <v>1</v>
      </c>
      <c r="U233" s="113">
        <f t="shared" si="54"/>
        <v>1</v>
      </c>
      <c r="V233" s="113">
        <f t="shared" si="55"/>
        <v>1</v>
      </c>
      <c r="W233" s="113">
        <f t="shared" si="56"/>
        <v>1</v>
      </c>
      <c r="X233" s="113">
        <f t="shared" si="57"/>
        <v>1</v>
      </c>
      <c r="Y233" s="113">
        <f t="shared" si="58"/>
        <v>1</v>
      </c>
      <c r="Z233" s="184" t="str">
        <f>ANATOMIE3!N233</f>
        <v>Juin</v>
      </c>
      <c r="AA233" s="184" t="str">
        <f>'PHYSIO-REP 3'!N233</f>
        <v>Juin</v>
      </c>
      <c r="AB233" s="184" t="str">
        <f>'ZOOTECHINE 3'!N233</f>
        <v>Juin</v>
      </c>
      <c r="AC233" s="184" t="str">
        <f>'PHARMACOLOGIE 3'!N233</f>
        <v>Juin</v>
      </c>
      <c r="AD233" s="184" t="str">
        <f>'MICROBIOLOGIE 3'!N233</f>
        <v>Juin</v>
      </c>
      <c r="AE233" s="184" t="str">
        <f>'PARASITOLOGIE 2'!N233</f>
        <v>Juin</v>
      </c>
      <c r="AF233" s="184" t="str">
        <f>'PHYSIO-PATH 3'!N233</f>
        <v>Juin</v>
      </c>
      <c r="AG233" s="184" t="str">
        <f>SEMIOLOGIE!N233</f>
        <v>Juin</v>
      </c>
      <c r="AH233" s="184" t="str">
        <f>'ANA-PATH 2'!N233</f>
        <v>Juin</v>
      </c>
    </row>
    <row r="234" spans="1:34">
      <c r="A234" s="113">
        <v>227</v>
      </c>
      <c r="B234" s="413" t="s">
        <v>315</v>
      </c>
      <c r="C234" s="413" t="s">
        <v>20</v>
      </c>
      <c r="D234" s="117">
        <f>ANATOMIE3!J234</f>
        <v>13</v>
      </c>
      <c r="E234" s="117">
        <f>'PHYSIO-REP 3'!J234</f>
        <v>11.75</v>
      </c>
      <c r="F234" s="117">
        <f>'ZOOTECHINE 3'!J234</f>
        <v>8.5</v>
      </c>
      <c r="G234" s="117">
        <f>'PHARMACOLOGIE 3'!J234</f>
        <v>11</v>
      </c>
      <c r="H234" s="117">
        <f>'MICROBIOLOGIE 3'!J234</f>
        <v>5.75</v>
      </c>
      <c r="I234" s="117">
        <f>'PARASITOLOGIE 2'!J234</f>
        <v>8</v>
      </c>
      <c r="J234" s="117">
        <f>'PHYSIO-PATH 3'!J234</f>
        <v>2.5</v>
      </c>
      <c r="K234" s="117">
        <f>SEMIOLOGIE!J234</f>
        <v>9.25</v>
      </c>
      <c r="L234" s="117">
        <f>'ANA-PATH 2'!J234</f>
        <v>6.333333333333333</v>
      </c>
      <c r="M234" s="117">
        <f t="shared" si="46"/>
        <v>76.083333333333329</v>
      </c>
      <c r="N234" s="117">
        <f t="shared" si="47"/>
        <v>3.043333333333333</v>
      </c>
      <c r="O234" s="316" t="str">
        <f t="shared" si="48"/>
        <v>Ajournee</v>
      </c>
      <c r="P234" s="184" t="str">
        <f t="shared" si="49"/>
        <v>juin</v>
      </c>
      <c r="Q234" s="113">
        <f t="shared" si="50"/>
        <v>1</v>
      </c>
      <c r="R234" s="113">
        <f t="shared" si="51"/>
        <v>1</v>
      </c>
      <c r="S234" s="113">
        <f t="shared" si="52"/>
        <v>1</v>
      </c>
      <c r="T234" s="113">
        <f t="shared" si="53"/>
        <v>1</v>
      </c>
      <c r="U234" s="113">
        <f t="shared" si="54"/>
        <v>1</v>
      </c>
      <c r="V234" s="113">
        <f t="shared" si="55"/>
        <v>1</v>
      </c>
      <c r="W234" s="113">
        <f t="shared" si="56"/>
        <v>1</v>
      </c>
      <c r="X234" s="113">
        <f t="shared" si="57"/>
        <v>1</v>
      </c>
      <c r="Y234" s="113">
        <f t="shared" si="58"/>
        <v>1</v>
      </c>
      <c r="Z234" s="184" t="str">
        <f>ANATOMIE3!N234</f>
        <v>Juin</v>
      </c>
      <c r="AA234" s="184" t="str">
        <f>'PHYSIO-REP 3'!N234</f>
        <v>Juin</v>
      </c>
      <c r="AB234" s="184" t="str">
        <f>'ZOOTECHINE 3'!N234</f>
        <v>Juin</v>
      </c>
      <c r="AC234" s="184" t="str">
        <f>'PHARMACOLOGIE 3'!N234</f>
        <v>Juin</v>
      </c>
      <c r="AD234" s="184" t="str">
        <f>'MICROBIOLOGIE 3'!N234</f>
        <v>Juin</v>
      </c>
      <c r="AE234" s="184" t="str">
        <f>'PARASITOLOGIE 2'!N234</f>
        <v>Juin</v>
      </c>
      <c r="AF234" s="184" t="str">
        <f>'PHYSIO-PATH 3'!N234</f>
        <v>Juin</v>
      </c>
      <c r="AG234" s="184" t="str">
        <f>SEMIOLOGIE!N234</f>
        <v>Juin</v>
      </c>
      <c r="AH234" s="184" t="str">
        <f>'ANA-PATH 2'!N234</f>
        <v>Juin</v>
      </c>
    </row>
    <row r="235" spans="1:34">
      <c r="A235" s="113">
        <v>228</v>
      </c>
      <c r="B235" s="425" t="s">
        <v>918</v>
      </c>
      <c r="C235" s="425" t="s">
        <v>317</v>
      </c>
      <c r="D235" s="117">
        <f>ANATOMIE3!J235</f>
        <v>11.75</v>
      </c>
      <c r="E235" s="117">
        <f>'PHYSIO-REP 3'!J235</f>
        <v>6.75</v>
      </c>
      <c r="F235" s="117">
        <f>'ZOOTECHINE 3'!J235</f>
        <v>7</v>
      </c>
      <c r="G235" s="117">
        <f>'PHARMACOLOGIE 3'!J235</f>
        <v>8.5</v>
      </c>
      <c r="H235" s="117">
        <f>'MICROBIOLOGIE 3'!J235</f>
        <v>4.75</v>
      </c>
      <c r="I235" s="117">
        <f>'PARASITOLOGIE 2'!J235</f>
        <v>7.333333333333333</v>
      </c>
      <c r="J235" s="117">
        <f>'PHYSIO-PATH 3'!J235</f>
        <v>1.5</v>
      </c>
      <c r="K235" s="117">
        <f>SEMIOLOGIE!J235</f>
        <v>6</v>
      </c>
      <c r="L235" s="117">
        <f>'ANA-PATH 2'!J235</f>
        <v>2.3333333333333335</v>
      </c>
      <c r="M235" s="117">
        <f t="shared" si="46"/>
        <v>55.916666666666671</v>
      </c>
      <c r="N235" s="117">
        <f t="shared" si="47"/>
        <v>2.2366666666666668</v>
      </c>
      <c r="O235" s="316" t="str">
        <f t="shared" si="48"/>
        <v>Ajournee</v>
      </c>
      <c r="P235" s="184" t="str">
        <f t="shared" si="49"/>
        <v>juin</v>
      </c>
      <c r="Q235" s="113">
        <f t="shared" si="50"/>
        <v>1</v>
      </c>
      <c r="R235" s="113">
        <f t="shared" si="51"/>
        <v>1</v>
      </c>
      <c r="S235" s="113">
        <f t="shared" si="52"/>
        <v>1</v>
      </c>
      <c r="T235" s="113">
        <f t="shared" si="53"/>
        <v>1</v>
      </c>
      <c r="U235" s="113">
        <f t="shared" si="54"/>
        <v>1</v>
      </c>
      <c r="V235" s="113">
        <f t="shared" si="55"/>
        <v>1</v>
      </c>
      <c r="W235" s="113">
        <f t="shared" si="56"/>
        <v>1</v>
      </c>
      <c r="X235" s="113">
        <f t="shared" si="57"/>
        <v>1</v>
      </c>
      <c r="Y235" s="113">
        <f t="shared" si="58"/>
        <v>1</v>
      </c>
      <c r="Z235" s="184" t="str">
        <f>ANATOMIE3!N235</f>
        <v>Juin</v>
      </c>
      <c r="AA235" s="184" t="str">
        <f>'PHYSIO-REP 3'!N235</f>
        <v>Juin</v>
      </c>
      <c r="AB235" s="184" t="str">
        <f>'ZOOTECHINE 3'!N235</f>
        <v>Juin</v>
      </c>
      <c r="AC235" s="184" t="str">
        <f>'PHARMACOLOGIE 3'!N235</f>
        <v>Juin</v>
      </c>
      <c r="AD235" s="184" t="str">
        <f>'MICROBIOLOGIE 3'!N235</f>
        <v>Juin</v>
      </c>
      <c r="AE235" s="184" t="str">
        <f>'PARASITOLOGIE 2'!N235</f>
        <v>Juin</v>
      </c>
      <c r="AF235" s="184" t="str">
        <f>'PHYSIO-PATH 3'!N235</f>
        <v>Juin</v>
      </c>
      <c r="AG235" s="184" t="str">
        <f>SEMIOLOGIE!N235</f>
        <v>Juin</v>
      </c>
      <c r="AH235" s="184" t="str">
        <f>'ANA-PATH 2'!N235</f>
        <v>Juin</v>
      </c>
    </row>
    <row r="236" spans="1:34">
      <c r="A236" s="113">
        <v>229</v>
      </c>
      <c r="B236" s="425" t="s">
        <v>318</v>
      </c>
      <c r="C236" s="425" t="s">
        <v>919</v>
      </c>
      <c r="D236" s="117">
        <f>ANATOMIE3!J236</f>
        <v>3.75</v>
      </c>
      <c r="E236" s="117">
        <f>'PHYSIO-REP 3'!J236</f>
        <v>6</v>
      </c>
      <c r="F236" s="117">
        <f>'ZOOTECHINE 3'!J236</f>
        <v>6</v>
      </c>
      <c r="G236" s="117">
        <f>'PHARMACOLOGIE 3'!J236</f>
        <v>31.5</v>
      </c>
      <c r="H236" s="117">
        <f>'MICROBIOLOGIE 3'!J236</f>
        <v>5.75</v>
      </c>
      <c r="I236" s="117">
        <f>'PARASITOLOGIE 2'!J236</f>
        <v>6</v>
      </c>
      <c r="J236" s="117">
        <f>'PHYSIO-PATH 3'!J236</f>
        <v>2.5</v>
      </c>
      <c r="K236" s="117">
        <f>SEMIOLOGIE!J236</f>
        <v>39</v>
      </c>
      <c r="L236" s="117">
        <f>'ANA-PATH 2'!J236</f>
        <v>2</v>
      </c>
      <c r="M236" s="117">
        <f t="shared" si="46"/>
        <v>102.5</v>
      </c>
      <c r="N236" s="117">
        <f t="shared" si="47"/>
        <v>4.0999999999999996</v>
      </c>
      <c r="O236" s="316" t="str">
        <f t="shared" si="48"/>
        <v>Ajournee</v>
      </c>
      <c r="P236" s="184" t="str">
        <f t="shared" si="49"/>
        <v>juin</v>
      </c>
      <c r="Q236" s="113">
        <f t="shared" si="50"/>
        <v>1</v>
      </c>
      <c r="R236" s="113">
        <f t="shared" si="51"/>
        <v>1</v>
      </c>
      <c r="S236" s="113">
        <f t="shared" si="52"/>
        <v>1</v>
      </c>
      <c r="T236" s="113">
        <f t="shared" si="53"/>
        <v>0</v>
      </c>
      <c r="U236" s="113">
        <f t="shared" si="54"/>
        <v>1</v>
      </c>
      <c r="V236" s="113">
        <f t="shared" si="55"/>
        <v>1</v>
      </c>
      <c r="W236" s="113">
        <f t="shared" si="56"/>
        <v>1</v>
      </c>
      <c r="X236" s="113">
        <f t="shared" si="57"/>
        <v>0</v>
      </c>
      <c r="Y236" s="113">
        <f t="shared" si="58"/>
        <v>1</v>
      </c>
      <c r="Z236" s="184" t="str">
        <f>ANATOMIE3!N236</f>
        <v>Juin</v>
      </c>
      <c r="AA236" s="184" t="str">
        <f>'PHYSIO-REP 3'!N236</f>
        <v>Juin</v>
      </c>
      <c r="AB236" s="184" t="str">
        <f>'ZOOTECHINE 3'!N236</f>
        <v>Juin</v>
      </c>
      <c r="AC236" s="184" t="str">
        <f>'PHARMACOLOGIE 3'!N236</f>
        <v>Juin</v>
      </c>
      <c r="AD236" s="184" t="str">
        <f>'MICROBIOLOGIE 3'!N236</f>
        <v>Juin</v>
      </c>
      <c r="AE236" s="184" t="str">
        <f>'PARASITOLOGIE 2'!N236</f>
        <v>Juin</v>
      </c>
      <c r="AF236" s="184" t="str">
        <f>'PHYSIO-PATH 3'!N236</f>
        <v>Juin</v>
      </c>
      <c r="AG236" s="184" t="str">
        <f>SEMIOLOGIE!N236</f>
        <v>Juin</v>
      </c>
      <c r="AH236" s="184" t="str">
        <f>'ANA-PATH 2'!N236</f>
        <v>Juin</v>
      </c>
    </row>
    <row r="237" spans="1:34">
      <c r="A237" s="113">
        <v>230</v>
      </c>
      <c r="B237" s="425" t="s">
        <v>319</v>
      </c>
      <c r="C237" s="425" t="s">
        <v>316</v>
      </c>
      <c r="D237" s="117">
        <f>ANATOMIE3!J237</f>
        <v>7.75</v>
      </c>
      <c r="E237" s="117">
        <f>'PHYSIO-REP 3'!J237</f>
        <v>9</v>
      </c>
      <c r="F237" s="117">
        <f>'ZOOTECHINE 3'!J237</f>
        <v>8.5</v>
      </c>
      <c r="G237" s="117">
        <f>'PHARMACOLOGIE 3'!J237</f>
        <v>5</v>
      </c>
      <c r="H237" s="117">
        <f>'MICROBIOLOGIE 3'!J237</f>
        <v>8</v>
      </c>
      <c r="I237" s="117">
        <f>'PARASITOLOGIE 2'!J237</f>
        <v>8.6666666666666661</v>
      </c>
      <c r="J237" s="117">
        <f>'PHYSIO-PATH 3'!J237</f>
        <v>2.5</v>
      </c>
      <c r="K237" s="117">
        <f>SEMIOLOGIE!J237</f>
        <v>6</v>
      </c>
      <c r="L237" s="117">
        <f>'ANA-PATH 2'!J237</f>
        <v>8</v>
      </c>
      <c r="M237" s="117">
        <f t="shared" si="46"/>
        <v>63.416666666666664</v>
      </c>
      <c r="N237" s="117">
        <f t="shared" si="47"/>
        <v>2.5366666666666666</v>
      </c>
      <c r="O237" s="316" t="str">
        <f t="shared" si="48"/>
        <v>Ajournee</v>
      </c>
      <c r="P237" s="184" t="str">
        <f t="shared" si="49"/>
        <v>juin</v>
      </c>
      <c r="Q237" s="113">
        <f t="shared" si="50"/>
        <v>1</v>
      </c>
      <c r="R237" s="113">
        <f t="shared" si="51"/>
        <v>1</v>
      </c>
      <c r="S237" s="113">
        <f t="shared" si="52"/>
        <v>1</v>
      </c>
      <c r="T237" s="113">
        <f t="shared" si="53"/>
        <v>1</v>
      </c>
      <c r="U237" s="113">
        <f t="shared" si="54"/>
        <v>1</v>
      </c>
      <c r="V237" s="113">
        <f t="shared" si="55"/>
        <v>1</v>
      </c>
      <c r="W237" s="113">
        <f t="shared" si="56"/>
        <v>1</v>
      </c>
      <c r="X237" s="113">
        <f t="shared" si="57"/>
        <v>1</v>
      </c>
      <c r="Y237" s="113">
        <f t="shared" si="58"/>
        <v>1</v>
      </c>
      <c r="Z237" s="184" t="str">
        <f>ANATOMIE3!N237</f>
        <v>Juin</v>
      </c>
      <c r="AA237" s="184" t="str">
        <f>'PHYSIO-REP 3'!N237</f>
        <v>Juin</v>
      </c>
      <c r="AB237" s="184" t="str">
        <f>'ZOOTECHINE 3'!N237</f>
        <v>Juin</v>
      </c>
      <c r="AC237" s="184" t="str">
        <f>'PHARMACOLOGIE 3'!N237</f>
        <v>Juin</v>
      </c>
      <c r="AD237" s="184" t="str">
        <f>'MICROBIOLOGIE 3'!N237</f>
        <v>Juin</v>
      </c>
      <c r="AE237" s="184" t="str">
        <f>'PARASITOLOGIE 2'!N237</f>
        <v>Juin</v>
      </c>
      <c r="AF237" s="184" t="str">
        <f>'PHYSIO-PATH 3'!N237</f>
        <v>Juin</v>
      </c>
      <c r="AG237" s="184" t="str">
        <f>SEMIOLOGIE!N237</f>
        <v>Juin</v>
      </c>
      <c r="AH237" s="184" t="str">
        <f>'ANA-PATH 2'!N237</f>
        <v>Juin</v>
      </c>
    </row>
    <row r="238" spans="1:34">
      <c r="A238" s="113">
        <v>231</v>
      </c>
      <c r="B238" s="419" t="s">
        <v>920</v>
      </c>
      <c r="C238" s="419" t="s">
        <v>921</v>
      </c>
      <c r="D238" s="117">
        <f>ANATOMIE3!J238</f>
        <v>4</v>
      </c>
      <c r="E238" s="117">
        <f>'PHYSIO-REP 3'!J238</f>
        <v>5.75</v>
      </c>
      <c r="F238" s="117">
        <f>'ZOOTECHINE 3'!J238</f>
        <v>3.5</v>
      </c>
      <c r="G238" s="117">
        <f>'PHARMACOLOGIE 3'!J238</f>
        <v>1.25</v>
      </c>
      <c r="H238" s="117">
        <f>'MICROBIOLOGIE 3'!J238</f>
        <v>5.25</v>
      </c>
      <c r="I238" s="117">
        <f>'PARASITOLOGIE 2'!J238</f>
        <v>1.3333333333333333</v>
      </c>
      <c r="J238" s="117">
        <f>'PHYSIO-PATH 3'!J238</f>
        <v>4</v>
      </c>
      <c r="K238" s="117">
        <f>SEMIOLOGIE!J238</f>
        <v>9.75</v>
      </c>
      <c r="L238" s="117">
        <f>'ANA-PATH 2'!J238</f>
        <v>2</v>
      </c>
      <c r="M238" s="117">
        <f t="shared" si="46"/>
        <v>36.833333333333329</v>
      </c>
      <c r="N238" s="117">
        <f t="shared" si="47"/>
        <v>1.4733333333333332</v>
      </c>
      <c r="O238" s="316" t="str">
        <f t="shared" si="48"/>
        <v>Ajournee</v>
      </c>
      <c r="P238" s="184" t="str">
        <f t="shared" si="49"/>
        <v>juin</v>
      </c>
      <c r="Q238" s="113">
        <f t="shared" si="50"/>
        <v>1</v>
      </c>
      <c r="R238" s="113">
        <f t="shared" si="51"/>
        <v>1</v>
      </c>
      <c r="S238" s="113">
        <f t="shared" si="52"/>
        <v>1</v>
      </c>
      <c r="T238" s="113">
        <f t="shared" si="53"/>
        <v>1</v>
      </c>
      <c r="U238" s="113">
        <f t="shared" si="54"/>
        <v>1</v>
      </c>
      <c r="V238" s="113">
        <f t="shared" si="55"/>
        <v>1</v>
      </c>
      <c r="W238" s="113">
        <f t="shared" si="56"/>
        <v>1</v>
      </c>
      <c r="X238" s="113">
        <f t="shared" si="57"/>
        <v>1</v>
      </c>
      <c r="Y238" s="113">
        <f t="shared" si="58"/>
        <v>1</v>
      </c>
      <c r="Z238" s="184" t="str">
        <f>ANATOMIE3!N238</f>
        <v>Juin</v>
      </c>
      <c r="AA238" s="184" t="str">
        <f>'PHYSIO-REP 3'!N238</f>
        <v>Juin</v>
      </c>
      <c r="AB238" s="184" t="str">
        <f>'ZOOTECHINE 3'!N238</f>
        <v>Juin</v>
      </c>
      <c r="AC238" s="184" t="str">
        <f>'PHARMACOLOGIE 3'!N238</f>
        <v>Juin</v>
      </c>
      <c r="AD238" s="184" t="str">
        <f>'MICROBIOLOGIE 3'!N238</f>
        <v>Juin</v>
      </c>
      <c r="AE238" s="184" t="str">
        <f>'PARASITOLOGIE 2'!N238</f>
        <v>Juin</v>
      </c>
      <c r="AF238" s="184" t="str">
        <f>'PHYSIO-PATH 3'!N238</f>
        <v>Juin</v>
      </c>
      <c r="AG238" s="184" t="str">
        <f>SEMIOLOGIE!N238</f>
        <v>Juin</v>
      </c>
      <c r="AH238" s="184" t="str">
        <f>'ANA-PATH 2'!N238</f>
        <v>Juin</v>
      </c>
    </row>
    <row r="239" spans="1:34">
      <c r="A239" s="113">
        <v>232</v>
      </c>
      <c r="B239" s="413" t="s">
        <v>320</v>
      </c>
      <c r="C239" s="413" t="s">
        <v>922</v>
      </c>
      <c r="D239" s="117">
        <f>ANATOMIE3!J239</f>
        <v>11</v>
      </c>
      <c r="E239" s="117">
        <f>'PHYSIO-REP 3'!J239</f>
        <v>13.5</v>
      </c>
      <c r="F239" s="117">
        <f>'ZOOTECHINE 3'!J239</f>
        <v>7</v>
      </c>
      <c r="G239" s="117">
        <f>'PHARMACOLOGIE 3'!J239</f>
        <v>8</v>
      </c>
      <c r="H239" s="117">
        <f>'MICROBIOLOGIE 3'!J239</f>
        <v>10.25</v>
      </c>
      <c r="I239" s="117">
        <f>'PARASITOLOGIE 2'!J239</f>
        <v>8.6666666666666661</v>
      </c>
      <c r="J239" s="117">
        <f>'PHYSIO-PATH 3'!J239</f>
        <v>6</v>
      </c>
      <c r="K239" s="117">
        <f>SEMIOLOGIE!J239</f>
        <v>11.25</v>
      </c>
      <c r="L239" s="117">
        <f>'ANA-PATH 2'!J239</f>
        <v>7.666666666666667</v>
      </c>
      <c r="M239" s="117">
        <f t="shared" si="46"/>
        <v>83.333333333333329</v>
      </c>
      <c r="N239" s="117">
        <f t="shared" si="47"/>
        <v>3.333333333333333</v>
      </c>
      <c r="O239" s="316" t="str">
        <f t="shared" si="48"/>
        <v>Ajournee</v>
      </c>
      <c r="P239" s="184" t="str">
        <f t="shared" si="49"/>
        <v>juin</v>
      </c>
      <c r="Q239" s="113">
        <f t="shared" si="50"/>
        <v>1</v>
      </c>
      <c r="R239" s="113">
        <f t="shared" si="51"/>
        <v>1</v>
      </c>
      <c r="S239" s="113">
        <f t="shared" si="52"/>
        <v>1</v>
      </c>
      <c r="T239" s="113">
        <f t="shared" si="53"/>
        <v>1</v>
      </c>
      <c r="U239" s="113">
        <f t="shared" si="54"/>
        <v>1</v>
      </c>
      <c r="V239" s="113">
        <f t="shared" si="55"/>
        <v>1</v>
      </c>
      <c r="W239" s="113">
        <f t="shared" si="56"/>
        <v>1</v>
      </c>
      <c r="X239" s="113">
        <f t="shared" si="57"/>
        <v>1</v>
      </c>
      <c r="Y239" s="113">
        <f t="shared" si="58"/>
        <v>1</v>
      </c>
      <c r="Z239" s="184" t="str">
        <f>ANATOMIE3!N239</f>
        <v>Juin</v>
      </c>
      <c r="AA239" s="184" t="str">
        <f>'PHYSIO-REP 3'!N239</f>
        <v>Juin</v>
      </c>
      <c r="AB239" s="184" t="str">
        <f>'ZOOTECHINE 3'!N239</f>
        <v>Juin</v>
      </c>
      <c r="AC239" s="184" t="str">
        <f>'PHARMACOLOGIE 3'!N239</f>
        <v>Juin</v>
      </c>
      <c r="AD239" s="184" t="str">
        <f>'MICROBIOLOGIE 3'!N239</f>
        <v>Juin</v>
      </c>
      <c r="AE239" s="184" t="str">
        <f>'PARASITOLOGIE 2'!N239</f>
        <v>Juin</v>
      </c>
      <c r="AF239" s="184" t="str">
        <f>'PHYSIO-PATH 3'!N239</f>
        <v>Juin</v>
      </c>
      <c r="AG239" s="184" t="str">
        <f>SEMIOLOGIE!N239</f>
        <v>Juin</v>
      </c>
      <c r="AH239" s="184" t="str">
        <f>'ANA-PATH 2'!N239</f>
        <v>Juin</v>
      </c>
    </row>
    <row r="240" spans="1:34">
      <c r="A240" s="113">
        <v>233</v>
      </c>
      <c r="B240" s="413" t="s">
        <v>321</v>
      </c>
      <c r="C240" s="413" t="s">
        <v>923</v>
      </c>
      <c r="D240" s="117">
        <f>ANATOMIE3!J240</f>
        <v>11.25</v>
      </c>
      <c r="E240" s="117">
        <f>'PHYSIO-REP 3'!J240</f>
        <v>8</v>
      </c>
      <c r="F240" s="117">
        <f>'ZOOTECHINE 3'!J240</f>
        <v>9</v>
      </c>
      <c r="G240" s="117">
        <f>'PHARMACOLOGIE 3'!J240</f>
        <v>10</v>
      </c>
      <c r="H240" s="117">
        <f>'MICROBIOLOGIE 3'!J240</f>
        <v>7.25</v>
      </c>
      <c r="I240" s="117">
        <f>'PARASITOLOGIE 2'!J240</f>
        <v>5.333333333333333</v>
      </c>
      <c r="J240" s="117">
        <f>'PHYSIO-PATH 3'!J240</f>
        <v>7</v>
      </c>
      <c r="K240" s="117">
        <f>SEMIOLOGIE!J240</f>
        <v>12</v>
      </c>
      <c r="L240" s="117">
        <f>'ANA-PATH 2'!J240</f>
        <v>6</v>
      </c>
      <c r="M240" s="117">
        <f t="shared" si="46"/>
        <v>75.833333333333343</v>
      </c>
      <c r="N240" s="117">
        <f t="shared" si="47"/>
        <v>3.0333333333333337</v>
      </c>
      <c r="O240" s="316" t="str">
        <f t="shared" si="48"/>
        <v>Ajournee</v>
      </c>
      <c r="P240" s="184" t="str">
        <f t="shared" si="49"/>
        <v>juin</v>
      </c>
      <c r="Q240" s="113">
        <f t="shared" si="50"/>
        <v>1</v>
      </c>
      <c r="R240" s="113">
        <f t="shared" si="51"/>
        <v>1</v>
      </c>
      <c r="S240" s="113">
        <f t="shared" si="52"/>
        <v>1</v>
      </c>
      <c r="T240" s="113">
        <f t="shared" si="53"/>
        <v>1</v>
      </c>
      <c r="U240" s="113">
        <f t="shared" si="54"/>
        <v>1</v>
      </c>
      <c r="V240" s="113">
        <f t="shared" si="55"/>
        <v>1</v>
      </c>
      <c r="W240" s="113">
        <f t="shared" si="56"/>
        <v>1</v>
      </c>
      <c r="X240" s="113">
        <f t="shared" si="57"/>
        <v>1</v>
      </c>
      <c r="Y240" s="113">
        <f t="shared" si="58"/>
        <v>1</v>
      </c>
      <c r="Z240" s="184" t="str">
        <f>ANATOMIE3!N240</f>
        <v>Juin</v>
      </c>
      <c r="AA240" s="184" t="str">
        <f>'PHYSIO-REP 3'!N240</f>
        <v>Juin</v>
      </c>
      <c r="AB240" s="184" t="str">
        <f>'ZOOTECHINE 3'!N240</f>
        <v>Juin</v>
      </c>
      <c r="AC240" s="184" t="str">
        <f>'PHARMACOLOGIE 3'!N240</f>
        <v>Juin</v>
      </c>
      <c r="AD240" s="184" t="str">
        <f>'MICROBIOLOGIE 3'!N240</f>
        <v>Juin</v>
      </c>
      <c r="AE240" s="184" t="str">
        <f>'PARASITOLOGIE 2'!N240</f>
        <v>Juin</v>
      </c>
      <c r="AF240" s="184" t="str">
        <f>'PHYSIO-PATH 3'!N240</f>
        <v>Juin</v>
      </c>
      <c r="AG240" s="184" t="str">
        <f>SEMIOLOGIE!N240</f>
        <v>Juin</v>
      </c>
      <c r="AH240" s="184" t="str">
        <f>'ANA-PATH 2'!N240</f>
        <v>Juin</v>
      </c>
    </row>
    <row r="241" spans="1:34">
      <c r="A241" s="113">
        <v>234</v>
      </c>
      <c r="B241" s="419" t="s">
        <v>321</v>
      </c>
      <c r="C241" s="419" t="s">
        <v>322</v>
      </c>
      <c r="D241" s="117">
        <f>ANATOMIE3!J241</f>
        <v>12.5</v>
      </c>
      <c r="E241" s="117">
        <f>'PHYSIO-REP 3'!J241</f>
        <v>8.25</v>
      </c>
      <c r="F241" s="117">
        <f>'ZOOTECHINE 3'!J241</f>
        <v>7.5</v>
      </c>
      <c r="G241" s="117">
        <f>'PHARMACOLOGIE 3'!J241</f>
        <v>9</v>
      </c>
      <c r="H241" s="117">
        <f>'MICROBIOLOGIE 3'!J241</f>
        <v>9.25</v>
      </c>
      <c r="I241" s="117">
        <f>'PARASITOLOGIE 2'!J241</f>
        <v>8</v>
      </c>
      <c r="J241" s="117">
        <f>'PHYSIO-PATH 3'!J241</f>
        <v>10.5</v>
      </c>
      <c r="K241" s="117">
        <f>SEMIOLOGIE!J241</f>
        <v>12</v>
      </c>
      <c r="L241" s="117">
        <f>'ANA-PATH 2'!J241</f>
        <v>7</v>
      </c>
      <c r="M241" s="117">
        <f t="shared" si="46"/>
        <v>84</v>
      </c>
      <c r="N241" s="117">
        <f t="shared" si="47"/>
        <v>3.36</v>
      </c>
      <c r="O241" s="316" t="str">
        <f t="shared" si="48"/>
        <v>Ajournee</v>
      </c>
      <c r="P241" s="184" t="str">
        <f t="shared" si="49"/>
        <v>juin</v>
      </c>
      <c r="Q241" s="113">
        <f t="shared" si="50"/>
        <v>1</v>
      </c>
      <c r="R241" s="113">
        <f t="shared" si="51"/>
        <v>1</v>
      </c>
      <c r="S241" s="113">
        <f t="shared" si="52"/>
        <v>1</v>
      </c>
      <c r="T241" s="113">
        <f t="shared" si="53"/>
        <v>1</v>
      </c>
      <c r="U241" s="113">
        <f t="shared" si="54"/>
        <v>1</v>
      </c>
      <c r="V241" s="113">
        <f t="shared" si="55"/>
        <v>1</v>
      </c>
      <c r="W241" s="113">
        <f t="shared" si="56"/>
        <v>1</v>
      </c>
      <c r="X241" s="113">
        <f t="shared" si="57"/>
        <v>1</v>
      </c>
      <c r="Y241" s="113">
        <f t="shared" si="58"/>
        <v>1</v>
      </c>
      <c r="Z241" s="184" t="str">
        <f>ANATOMIE3!N241</f>
        <v>Juin</v>
      </c>
      <c r="AA241" s="184" t="str">
        <f>'PHYSIO-REP 3'!N241</f>
        <v>Juin</v>
      </c>
      <c r="AB241" s="184" t="str">
        <f>'ZOOTECHINE 3'!N241</f>
        <v>Juin</v>
      </c>
      <c r="AC241" s="184" t="str">
        <f>'PHARMACOLOGIE 3'!N241</f>
        <v>Juin</v>
      </c>
      <c r="AD241" s="184" t="str">
        <f>'MICROBIOLOGIE 3'!N241</f>
        <v>Juin</v>
      </c>
      <c r="AE241" s="184" t="str">
        <f>'PARASITOLOGIE 2'!N241</f>
        <v>Juin</v>
      </c>
      <c r="AF241" s="184" t="str">
        <f>'PHYSIO-PATH 3'!N241</f>
        <v>Juin</v>
      </c>
      <c r="AG241" s="184" t="str">
        <f>SEMIOLOGIE!N241</f>
        <v>Juin</v>
      </c>
      <c r="AH241" s="184" t="str">
        <f>'ANA-PATH 2'!N241</f>
        <v>Juin</v>
      </c>
    </row>
    <row r="242" spans="1:34">
      <c r="A242" s="113">
        <v>235</v>
      </c>
      <c r="B242" s="413" t="s">
        <v>323</v>
      </c>
      <c r="C242" s="413" t="s">
        <v>924</v>
      </c>
      <c r="D242" s="117">
        <f>ANATOMIE3!J242</f>
        <v>13.25</v>
      </c>
      <c r="E242" s="117">
        <f>'PHYSIO-REP 3'!J242</f>
        <v>12</v>
      </c>
      <c r="F242" s="117">
        <f>'ZOOTECHINE 3'!J242</f>
        <v>9.5</v>
      </c>
      <c r="G242" s="117">
        <f>'PHARMACOLOGIE 3'!J242</f>
        <v>12</v>
      </c>
      <c r="H242" s="117">
        <f>'MICROBIOLOGIE 3'!J242</f>
        <v>11.5</v>
      </c>
      <c r="I242" s="117">
        <f>'PARASITOLOGIE 2'!J242</f>
        <v>4</v>
      </c>
      <c r="J242" s="117">
        <f>'PHYSIO-PATH 3'!J242</f>
        <v>2.5</v>
      </c>
      <c r="K242" s="117">
        <f>SEMIOLOGIE!J242</f>
        <v>12.5</v>
      </c>
      <c r="L242" s="117">
        <f>'ANA-PATH 2'!J242</f>
        <v>6</v>
      </c>
      <c r="M242" s="117">
        <f t="shared" si="46"/>
        <v>83.25</v>
      </c>
      <c r="N242" s="117">
        <f t="shared" si="47"/>
        <v>3.33</v>
      </c>
      <c r="O242" s="316" t="str">
        <f t="shared" si="48"/>
        <v>Ajournee</v>
      </c>
      <c r="P242" s="184" t="str">
        <f t="shared" si="49"/>
        <v>juin</v>
      </c>
      <c r="Q242" s="113">
        <f t="shared" si="50"/>
        <v>1</v>
      </c>
      <c r="R242" s="113">
        <f t="shared" si="51"/>
        <v>1</v>
      </c>
      <c r="S242" s="113">
        <f t="shared" si="52"/>
        <v>1</v>
      </c>
      <c r="T242" s="113">
        <f t="shared" si="53"/>
        <v>1</v>
      </c>
      <c r="U242" s="113">
        <f t="shared" si="54"/>
        <v>1</v>
      </c>
      <c r="V242" s="113">
        <f t="shared" si="55"/>
        <v>1</v>
      </c>
      <c r="W242" s="113">
        <f t="shared" si="56"/>
        <v>1</v>
      </c>
      <c r="X242" s="113">
        <f t="shared" si="57"/>
        <v>1</v>
      </c>
      <c r="Y242" s="113">
        <f t="shared" si="58"/>
        <v>1</v>
      </c>
      <c r="Z242" s="184" t="str">
        <f>ANATOMIE3!N242</f>
        <v>Juin</v>
      </c>
      <c r="AA242" s="184" t="str">
        <f>'PHYSIO-REP 3'!N242</f>
        <v>Juin</v>
      </c>
      <c r="AB242" s="184" t="str">
        <f>'ZOOTECHINE 3'!N242</f>
        <v>Juin</v>
      </c>
      <c r="AC242" s="184" t="str">
        <f>'PHARMACOLOGIE 3'!N242</f>
        <v>Juin</v>
      </c>
      <c r="AD242" s="184" t="str">
        <f>'MICROBIOLOGIE 3'!N242</f>
        <v>Juin</v>
      </c>
      <c r="AE242" s="184" t="str">
        <f>'PARASITOLOGIE 2'!N242</f>
        <v>Juin</v>
      </c>
      <c r="AF242" s="184" t="str">
        <f>'PHYSIO-PATH 3'!N242</f>
        <v>Juin</v>
      </c>
      <c r="AG242" s="184" t="str">
        <f>SEMIOLOGIE!N242</f>
        <v>Juin</v>
      </c>
      <c r="AH242" s="184" t="str">
        <f>'ANA-PATH 2'!N242</f>
        <v>Juin</v>
      </c>
    </row>
    <row r="243" spans="1:34">
      <c r="A243" s="113">
        <v>236</v>
      </c>
      <c r="B243" s="432" t="s">
        <v>324</v>
      </c>
      <c r="C243" s="432" t="s">
        <v>925</v>
      </c>
      <c r="D243" s="117">
        <f>ANATOMIE3!J243</f>
        <v>30</v>
      </c>
      <c r="E243" s="117">
        <f>'PHYSIO-REP 3'!J243</f>
        <v>9</v>
      </c>
      <c r="F243" s="117">
        <f>'ZOOTECHINE 3'!J243</f>
        <v>30.75</v>
      </c>
      <c r="G243" s="117">
        <f>'PHARMACOLOGIE 3'!J243</f>
        <v>1</v>
      </c>
      <c r="H243" s="117">
        <f>'MICROBIOLOGIE 3'!J243</f>
        <v>30</v>
      </c>
      <c r="I243" s="117">
        <f>'PARASITOLOGIE 2'!J243</f>
        <v>22</v>
      </c>
      <c r="J243" s="117">
        <f>'PHYSIO-PATH 3'!J243</f>
        <v>2.5</v>
      </c>
      <c r="K243" s="117">
        <f>SEMIOLOGIE!J243</f>
        <v>30</v>
      </c>
      <c r="L243" s="117">
        <f>'ANA-PATH 2'!J243</f>
        <v>2.3333333333333335</v>
      </c>
      <c r="M243" s="117">
        <f t="shared" si="46"/>
        <v>157.58333333333334</v>
      </c>
      <c r="N243" s="117">
        <f t="shared" si="47"/>
        <v>6.3033333333333337</v>
      </c>
      <c r="O243" s="316" t="str">
        <f t="shared" si="48"/>
        <v>Ajournee</v>
      </c>
      <c r="P243" s="184" t="str">
        <f t="shared" si="49"/>
        <v>juin</v>
      </c>
      <c r="Q243" s="113">
        <f t="shared" si="50"/>
        <v>0</v>
      </c>
      <c r="R243" s="113">
        <f t="shared" si="51"/>
        <v>1</v>
      </c>
      <c r="S243" s="113">
        <f t="shared" si="52"/>
        <v>0</v>
      </c>
      <c r="T243" s="113">
        <f t="shared" si="53"/>
        <v>1</v>
      </c>
      <c r="U243" s="113">
        <f t="shared" si="54"/>
        <v>0</v>
      </c>
      <c r="V243" s="113">
        <f t="shared" si="55"/>
        <v>0</v>
      </c>
      <c r="W243" s="113">
        <f t="shared" si="56"/>
        <v>1</v>
      </c>
      <c r="X243" s="113">
        <f t="shared" si="57"/>
        <v>0</v>
      </c>
      <c r="Y243" s="113">
        <f t="shared" si="58"/>
        <v>1</v>
      </c>
      <c r="Z243" s="184" t="str">
        <f>ANATOMIE3!N243</f>
        <v>Juin</v>
      </c>
      <c r="AA243" s="184" t="str">
        <f>'PHYSIO-REP 3'!N243</f>
        <v>Juin</v>
      </c>
      <c r="AB243" s="184" t="str">
        <f>'ZOOTECHINE 3'!N243</f>
        <v>Juin</v>
      </c>
      <c r="AC243" s="184" t="str">
        <f>'PHARMACOLOGIE 3'!N243</f>
        <v>Juin</v>
      </c>
      <c r="AD243" s="184" t="str">
        <f>'MICROBIOLOGIE 3'!N243</f>
        <v>Juin</v>
      </c>
      <c r="AE243" s="184" t="str">
        <f>'PARASITOLOGIE 2'!N243</f>
        <v>Juin</v>
      </c>
      <c r="AF243" s="184" t="str">
        <f>'PHYSIO-PATH 3'!N243</f>
        <v>Juin</v>
      </c>
      <c r="AG243" s="184" t="str">
        <f>SEMIOLOGIE!N243</f>
        <v>Juin</v>
      </c>
      <c r="AH243" s="184" t="str">
        <f>'ANA-PATH 2'!N243</f>
        <v>Juin</v>
      </c>
    </row>
    <row r="244" spans="1:34">
      <c r="A244" s="113">
        <v>237</v>
      </c>
      <c r="B244" s="413" t="s">
        <v>326</v>
      </c>
      <c r="C244" s="413" t="s">
        <v>327</v>
      </c>
      <c r="D244" s="117">
        <f>ANATOMIE3!J244</f>
        <v>1</v>
      </c>
      <c r="E244" s="117">
        <f>'PHYSIO-REP 3'!J244</f>
        <v>4.5</v>
      </c>
      <c r="F244" s="117">
        <f>'ZOOTECHINE 3'!J244</f>
        <v>5</v>
      </c>
      <c r="G244" s="117">
        <f>'PHARMACOLOGIE 3'!J244</f>
        <v>1</v>
      </c>
      <c r="H244" s="117">
        <f>'MICROBIOLOGIE 3'!J244</f>
        <v>8.5</v>
      </c>
      <c r="I244" s="117">
        <f>'PARASITOLOGIE 2'!J244</f>
        <v>3.3333333333333335</v>
      </c>
      <c r="J244" s="117">
        <f>'PHYSIO-PATH 3'!J244</f>
        <v>2.5</v>
      </c>
      <c r="K244" s="117">
        <f>SEMIOLOGIE!J244</f>
        <v>3.75</v>
      </c>
      <c r="L244" s="117">
        <f>'ANA-PATH 2'!J244</f>
        <v>4</v>
      </c>
      <c r="M244" s="117">
        <f t="shared" si="46"/>
        <v>33.583333333333329</v>
      </c>
      <c r="N244" s="117">
        <f t="shared" si="47"/>
        <v>1.343333333333333</v>
      </c>
      <c r="O244" s="316" t="str">
        <f t="shared" si="48"/>
        <v>Ajournee</v>
      </c>
      <c r="P244" s="184" t="str">
        <f t="shared" si="49"/>
        <v>juin</v>
      </c>
      <c r="Q244" s="113">
        <f t="shared" si="50"/>
        <v>1</v>
      </c>
      <c r="R244" s="113">
        <f t="shared" si="51"/>
        <v>1</v>
      </c>
      <c r="S244" s="113">
        <f t="shared" si="52"/>
        <v>1</v>
      </c>
      <c r="T244" s="113">
        <f t="shared" si="53"/>
        <v>1</v>
      </c>
      <c r="U244" s="113">
        <f t="shared" si="54"/>
        <v>1</v>
      </c>
      <c r="V244" s="113">
        <f t="shared" si="55"/>
        <v>1</v>
      </c>
      <c r="W244" s="113">
        <f t="shared" si="56"/>
        <v>1</v>
      </c>
      <c r="X244" s="113">
        <f t="shared" si="57"/>
        <v>1</v>
      </c>
      <c r="Y244" s="113">
        <f t="shared" si="58"/>
        <v>1</v>
      </c>
      <c r="Z244" s="184" t="str">
        <f>ANATOMIE3!N244</f>
        <v>Juin</v>
      </c>
      <c r="AA244" s="184" t="str">
        <f>'PHYSIO-REP 3'!N244</f>
        <v>Juin</v>
      </c>
      <c r="AB244" s="184" t="str">
        <f>'ZOOTECHINE 3'!N244</f>
        <v>Juin</v>
      </c>
      <c r="AC244" s="184" t="str">
        <f>'PHARMACOLOGIE 3'!N244</f>
        <v>Juin</v>
      </c>
      <c r="AD244" s="184" t="str">
        <f>'MICROBIOLOGIE 3'!N244</f>
        <v>Juin</v>
      </c>
      <c r="AE244" s="184" t="str">
        <f>'PARASITOLOGIE 2'!N244</f>
        <v>Juin</v>
      </c>
      <c r="AF244" s="184" t="str">
        <f>'PHYSIO-PATH 3'!N244</f>
        <v>Juin</v>
      </c>
      <c r="AG244" s="184" t="str">
        <f>SEMIOLOGIE!N244</f>
        <v>Juin</v>
      </c>
      <c r="AH244" s="184" t="str">
        <f>'ANA-PATH 2'!N244</f>
        <v>Juin</v>
      </c>
    </row>
    <row r="245" spans="1:34">
      <c r="A245" s="113">
        <v>238</v>
      </c>
      <c r="B245" s="413" t="s">
        <v>328</v>
      </c>
      <c r="C245" s="413" t="s">
        <v>43</v>
      </c>
      <c r="D245" s="117">
        <f>ANATOMIE3!J245</f>
        <v>10</v>
      </c>
      <c r="E245" s="117">
        <f>'PHYSIO-REP 3'!J245</f>
        <v>8.75</v>
      </c>
      <c r="F245" s="117">
        <f>'ZOOTECHINE 3'!J245</f>
        <v>8.5</v>
      </c>
      <c r="G245" s="117">
        <f>'PHARMACOLOGIE 3'!J245</f>
        <v>11</v>
      </c>
      <c r="H245" s="117">
        <f>'MICROBIOLOGIE 3'!J245</f>
        <v>10.5</v>
      </c>
      <c r="I245" s="117">
        <f>'PARASITOLOGIE 2'!J245</f>
        <v>10.666666666666666</v>
      </c>
      <c r="J245" s="117">
        <f>'PHYSIO-PATH 3'!J245</f>
        <v>10</v>
      </c>
      <c r="K245" s="117">
        <f>SEMIOLOGIE!J245</f>
        <v>14.75</v>
      </c>
      <c r="L245" s="117">
        <f>'ANA-PATH 2'!J245</f>
        <v>5</v>
      </c>
      <c r="M245" s="117">
        <f t="shared" si="46"/>
        <v>89.166666666666657</v>
      </c>
      <c r="N245" s="117">
        <f t="shared" si="47"/>
        <v>3.5666666666666664</v>
      </c>
      <c r="O245" s="316" t="str">
        <f t="shared" si="48"/>
        <v>Ajournee</v>
      </c>
      <c r="P245" s="184" t="str">
        <f t="shared" si="49"/>
        <v>juin</v>
      </c>
      <c r="Q245" s="113">
        <f t="shared" si="50"/>
        <v>1</v>
      </c>
      <c r="R245" s="113">
        <f t="shared" si="51"/>
        <v>1</v>
      </c>
      <c r="S245" s="113">
        <f t="shared" si="52"/>
        <v>1</v>
      </c>
      <c r="T245" s="113">
        <f t="shared" si="53"/>
        <v>1</v>
      </c>
      <c r="U245" s="113">
        <f t="shared" si="54"/>
        <v>1</v>
      </c>
      <c r="V245" s="113">
        <f t="shared" si="55"/>
        <v>0</v>
      </c>
      <c r="W245" s="113">
        <f t="shared" si="56"/>
        <v>1</v>
      </c>
      <c r="X245" s="113">
        <f t="shared" si="57"/>
        <v>1</v>
      </c>
      <c r="Y245" s="113">
        <f t="shared" si="58"/>
        <v>1</v>
      </c>
      <c r="Z245" s="184" t="str">
        <f>ANATOMIE3!N245</f>
        <v>Juin</v>
      </c>
      <c r="AA245" s="184" t="str">
        <f>'PHYSIO-REP 3'!N245</f>
        <v>Juin</v>
      </c>
      <c r="AB245" s="184" t="str">
        <f>'ZOOTECHINE 3'!N245</f>
        <v>Juin</v>
      </c>
      <c r="AC245" s="184" t="str">
        <f>'PHARMACOLOGIE 3'!N245</f>
        <v>Juin</v>
      </c>
      <c r="AD245" s="184" t="str">
        <f>'MICROBIOLOGIE 3'!N245</f>
        <v>Juin</v>
      </c>
      <c r="AE245" s="184" t="str">
        <f>'PARASITOLOGIE 2'!N245</f>
        <v>Juin</v>
      </c>
      <c r="AF245" s="184" t="str">
        <f>'PHYSIO-PATH 3'!N245</f>
        <v>Juin</v>
      </c>
      <c r="AG245" s="184" t="str">
        <f>SEMIOLOGIE!N245</f>
        <v>Juin</v>
      </c>
      <c r="AH245" s="184" t="str">
        <f>'ANA-PATH 2'!N245</f>
        <v>Juin</v>
      </c>
    </row>
    <row r="246" spans="1:34">
      <c r="A246" s="113">
        <v>239</v>
      </c>
      <c r="B246" s="419" t="s">
        <v>926</v>
      </c>
      <c r="C246" s="419" t="s">
        <v>927</v>
      </c>
      <c r="D246" s="117">
        <f>ANATOMIE3!J246</f>
        <v>6.75</v>
      </c>
      <c r="E246" s="117">
        <f>'PHYSIO-REP 3'!J246</f>
        <v>3</v>
      </c>
      <c r="F246" s="117">
        <f>'ZOOTECHINE 3'!J246</f>
        <v>4.5</v>
      </c>
      <c r="G246" s="117">
        <f>'PHARMACOLOGIE 3'!J246</f>
        <v>6.5</v>
      </c>
      <c r="H246" s="117">
        <f>'MICROBIOLOGIE 3'!J246</f>
        <v>7</v>
      </c>
      <c r="I246" s="117">
        <f>'PARASITOLOGIE 2'!J246</f>
        <v>4.666666666666667</v>
      </c>
      <c r="J246" s="117">
        <f>'PHYSIO-PATH 3'!J246</f>
        <v>2.5</v>
      </c>
      <c r="K246" s="117">
        <f>SEMIOLOGIE!J246</f>
        <v>7</v>
      </c>
      <c r="L246" s="117">
        <f>'ANA-PATH 2'!J246</f>
        <v>2.6666666666666665</v>
      </c>
      <c r="M246" s="117">
        <f t="shared" si="46"/>
        <v>44.583333333333329</v>
      </c>
      <c r="N246" s="117">
        <f t="shared" si="47"/>
        <v>1.7833333333333332</v>
      </c>
      <c r="O246" s="316" t="str">
        <f t="shared" si="48"/>
        <v>Ajournee</v>
      </c>
      <c r="P246" s="184" t="str">
        <f t="shared" si="49"/>
        <v>juin</v>
      </c>
      <c r="Q246" s="113">
        <f t="shared" si="50"/>
        <v>1</v>
      </c>
      <c r="R246" s="113">
        <f t="shared" si="51"/>
        <v>1</v>
      </c>
      <c r="S246" s="113">
        <f t="shared" si="52"/>
        <v>1</v>
      </c>
      <c r="T246" s="113">
        <f t="shared" si="53"/>
        <v>1</v>
      </c>
      <c r="U246" s="113">
        <f t="shared" si="54"/>
        <v>1</v>
      </c>
      <c r="V246" s="113">
        <f t="shared" si="55"/>
        <v>1</v>
      </c>
      <c r="W246" s="113">
        <f t="shared" si="56"/>
        <v>1</v>
      </c>
      <c r="X246" s="113">
        <f t="shared" si="57"/>
        <v>1</v>
      </c>
      <c r="Y246" s="113">
        <f t="shared" si="58"/>
        <v>1</v>
      </c>
      <c r="Z246" s="184" t="str">
        <f>ANATOMIE3!N246</f>
        <v>Juin</v>
      </c>
      <c r="AA246" s="184" t="str">
        <f>'PHYSIO-REP 3'!N246</f>
        <v>Juin</v>
      </c>
      <c r="AB246" s="184" t="str">
        <f>'ZOOTECHINE 3'!N246</f>
        <v>Juin</v>
      </c>
      <c r="AC246" s="184" t="str">
        <f>'PHARMACOLOGIE 3'!N246</f>
        <v>Juin</v>
      </c>
      <c r="AD246" s="184" t="str">
        <f>'MICROBIOLOGIE 3'!N246</f>
        <v>Juin</v>
      </c>
      <c r="AE246" s="184" t="str">
        <f>'PARASITOLOGIE 2'!N246</f>
        <v>Juin</v>
      </c>
      <c r="AF246" s="184" t="str">
        <f>'PHYSIO-PATH 3'!N246</f>
        <v>Juin</v>
      </c>
      <c r="AG246" s="184" t="str">
        <f>SEMIOLOGIE!N246</f>
        <v>Juin</v>
      </c>
      <c r="AH246" s="184" t="str">
        <f>'ANA-PATH 2'!N246</f>
        <v>Juin</v>
      </c>
    </row>
    <row r="247" spans="1:34">
      <c r="A247" s="113">
        <v>240</v>
      </c>
      <c r="B247" s="413" t="s">
        <v>329</v>
      </c>
      <c r="C247" s="413" t="s">
        <v>164</v>
      </c>
      <c r="D247" s="117">
        <f>ANATOMIE3!J247</f>
        <v>11.5</v>
      </c>
      <c r="E247" s="117">
        <f>'PHYSIO-REP 3'!J247</f>
        <v>9.75</v>
      </c>
      <c r="F247" s="117">
        <f>'ZOOTECHINE 3'!J247</f>
        <v>10</v>
      </c>
      <c r="G247" s="117">
        <f>'PHARMACOLOGIE 3'!J247</f>
        <v>9</v>
      </c>
      <c r="H247" s="117">
        <f>'MICROBIOLOGIE 3'!J247</f>
        <v>5.25</v>
      </c>
      <c r="I247" s="117">
        <f>'PARASITOLOGIE 2'!J247</f>
        <v>8</v>
      </c>
      <c r="J247" s="117">
        <f>'PHYSIO-PATH 3'!J247</f>
        <v>2.5</v>
      </c>
      <c r="K247" s="117">
        <f>SEMIOLOGIE!J247</f>
        <v>12.5</v>
      </c>
      <c r="L247" s="117">
        <f>'ANA-PATH 2'!J247</f>
        <v>7</v>
      </c>
      <c r="M247" s="117">
        <f t="shared" si="46"/>
        <v>75.5</v>
      </c>
      <c r="N247" s="117">
        <f t="shared" si="47"/>
        <v>3.02</v>
      </c>
      <c r="O247" s="316" t="str">
        <f t="shared" si="48"/>
        <v>Ajournee</v>
      </c>
      <c r="P247" s="184" t="str">
        <f t="shared" si="49"/>
        <v>juin</v>
      </c>
      <c r="Q247" s="113">
        <f t="shared" si="50"/>
        <v>1</v>
      </c>
      <c r="R247" s="113">
        <f t="shared" si="51"/>
        <v>1</v>
      </c>
      <c r="S247" s="113">
        <f t="shared" si="52"/>
        <v>1</v>
      </c>
      <c r="T247" s="113">
        <f t="shared" si="53"/>
        <v>1</v>
      </c>
      <c r="U247" s="113">
        <f t="shared" si="54"/>
        <v>1</v>
      </c>
      <c r="V247" s="113">
        <f t="shared" si="55"/>
        <v>1</v>
      </c>
      <c r="W247" s="113">
        <f t="shared" si="56"/>
        <v>1</v>
      </c>
      <c r="X247" s="113">
        <f t="shared" si="57"/>
        <v>1</v>
      </c>
      <c r="Y247" s="113">
        <f t="shared" si="58"/>
        <v>1</v>
      </c>
      <c r="Z247" s="184" t="str">
        <f>ANATOMIE3!N247</f>
        <v>Juin</v>
      </c>
      <c r="AA247" s="184" t="str">
        <f>'PHYSIO-REP 3'!N247</f>
        <v>Juin</v>
      </c>
      <c r="AB247" s="184" t="str">
        <f>'ZOOTECHINE 3'!N247</f>
        <v>Juin</v>
      </c>
      <c r="AC247" s="184" t="str">
        <f>'PHARMACOLOGIE 3'!N247</f>
        <v>Juin</v>
      </c>
      <c r="AD247" s="184" t="str">
        <f>'MICROBIOLOGIE 3'!N247</f>
        <v>Juin</v>
      </c>
      <c r="AE247" s="184" t="str">
        <f>'PARASITOLOGIE 2'!N247</f>
        <v>Juin</v>
      </c>
      <c r="AF247" s="184" t="str">
        <f>'PHYSIO-PATH 3'!N247</f>
        <v>Juin</v>
      </c>
      <c r="AG247" s="184" t="str">
        <f>SEMIOLOGIE!N247</f>
        <v>Juin</v>
      </c>
      <c r="AH247" s="184" t="str">
        <f>'ANA-PATH 2'!N247</f>
        <v>Juin</v>
      </c>
    </row>
    <row r="248" spans="1:34">
      <c r="A248" s="113">
        <v>241</v>
      </c>
      <c r="B248" s="419" t="s">
        <v>330</v>
      </c>
      <c r="C248" s="419" t="s">
        <v>331</v>
      </c>
      <c r="D248" s="117">
        <f>ANATOMIE3!J248</f>
        <v>7.75</v>
      </c>
      <c r="E248" s="117">
        <f>'PHYSIO-REP 3'!J248</f>
        <v>7.25</v>
      </c>
      <c r="F248" s="117">
        <f>'ZOOTECHINE 3'!J248</f>
        <v>12.25</v>
      </c>
      <c r="G248" s="117">
        <f>'PHARMACOLOGIE 3'!J248</f>
        <v>10</v>
      </c>
      <c r="H248" s="117">
        <f>'MICROBIOLOGIE 3'!J248</f>
        <v>9.5</v>
      </c>
      <c r="I248" s="117">
        <f>'PARASITOLOGIE 2'!J248</f>
        <v>4.666666666666667</v>
      </c>
      <c r="J248" s="117">
        <f>'PHYSIO-PATH 3'!J248</f>
        <v>3</v>
      </c>
      <c r="K248" s="117">
        <f>SEMIOLOGIE!J248</f>
        <v>14.25</v>
      </c>
      <c r="L248" s="117">
        <f>'ANA-PATH 2'!J248</f>
        <v>7</v>
      </c>
      <c r="M248" s="117">
        <f t="shared" si="46"/>
        <v>75.666666666666657</v>
      </c>
      <c r="N248" s="117">
        <f t="shared" si="47"/>
        <v>3.0266666666666664</v>
      </c>
      <c r="O248" s="316" t="str">
        <f t="shared" si="48"/>
        <v>Ajournee</v>
      </c>
      <c r="P248" s="184" t="str">
        <f t="shared" si="49"/>
        <v>juin</v>
      </c>
      <c r="Q248" s="113">
        <f t="shared" si="50"/>
        <v>1</v>
      </c>
      <c r="R248" s="113">
        <f t="shared" si="51"/>
        <v>1</v>
      </c>
      <c r="S248" s="113">
        <f t="shared" si="52"/>
        <v>1</v>
      </c>
      <c r="T248" s="113">
        <f t="shared" si="53"/>
        <v>1</v>
      </c>
      <c r="U248" s="113">
        <f t="shared" si="54"/>
        <v>1</v>
      </c>
      <c r="V248" s="113">
        <f t="shared" si="55"/>
        <v>1</v>
      </c>
      <c r="W248" s="113">
        <f t="shared" si="56"/>
        <v>1</v>
      </c>
      <c r="X248" s="113">
        <f t="shared" si="57"/>
        <v>1</v>
      </c>
      <c r="Y248" s="113">
        <f t="shared" si="58"/>
        <v>1</v>
      </c>
      <c r="Z248" s="184" t="str">
        <f>ANATOMIE3!N248</f>
        <v>Juin</v>
      </c>
      <c r="AA248" s="184" t="str">
        <f>'PHYSIO-REP 3'!N248</f>
        <v>Juin</v>
      </c>
      <c r="AB248" s="184" t="str">
        <f>'ZOOTECHINE 3'!N248</f>
        <v>Juin</v>
      </c>
      <c r="AC248" s="184" t="str">
        <f>'PHARMACOLOGIE 3'!N248</f>
        <v>Juin</v>
      </c>
      <c r="AD248" s="184" t="str">
        <f>'MICROBIOLOGIE 3'!N248</f>
        <v>Juin</v>
      </c>
      <c r="AE248" s="184" t="str">
        <f>'PARASITOLOGIE 2'!N248</f>
        <v>Juin</v>
      </c>
      <c r="AF248" s="184" t="str">
        <f>'PHYSIO-PATH 3'!N248</f>
        <v>Juin</v>
      </c>
      <c r="AG248" s="184" t="str">
        <f>SEMIOLOGIE!N248</f>
        <v>Juin</v>
      </c>
      <c r="AH248" s="184" t="str">
        <f>'ANA-PATH 2'!N248</f>
        <v>Juin</v>
      </c>
    </row>
    <row r="249" spans="1:34">
      <c r="A249" s="113">
        <v>242</v>
      </c>
      <c r="B249" s="413" t="s">
        <v>332</v>
      </c>
      <c r="C249" s="413" t="s">
        <v>333</v>
      </c>
      <c r="D249" s="117">
        <f>ANATOMIE3!J249</f>
        <v>11</v>
      </c>
      <c r="E249" s="117">
        <f>'PHYSIO-REP 3'!J249</f>
        <v>11</v>
      </c>
      <c r="F249" s="117">
        <f>'ZOOTECHINE 3'!J249</f>
        <v>7.5</v>
      </c>
      <c r="G249" s="117">
        <f>'PHARMACOLOGIE 3'!J249</f>
        <v>11</v>
      </c>
      <c r="H249" s="117">
        <f>'MICROBIOLOGIE 3'!J249</f>
        <v>8.75</v>
      </c>
      <c r="I249" s="117">
        <f>'PARASITOLOGIE 2'!J249</f>
        <v>4.666666666666667</v>
      </c>
      <c r="J249" s="117">
        <f>'PHYSIO-PATH 3'!J249</f>
        <v>2.5</v>
      </c>
      <c r="K249" s="117">
        <f>SEMIOLOGIE!J249</f>
        <v>15.5</v>
      </c>
      <c r="L249" s="117">
        <f>'ANA-PATH 2'!J249</f>
        <v>7.333333333333333</v>
      </c>
      <c r="M249" s="117">
        <f t="shared" si="46"/>
        <v>79.249999999999986</v>
      </c>
      <c r="N249" s="117">
        <f t="shared" si="47"/>
        <v>3.1699999999999995</v>
      </c>
      <c r="O249" s="316" t="str">
        <f t="shared" si="48"/>
        <v>Ajournee</v>
      </c>
      <c r="P249" s="184" t="str">
        <f t="shared" si="49"/>
        <v>juin</v>
      </c>
      <c r="Q249" s="113">
        <f t="shared" si="50"/>
        <v>1</v>
      </c>
      <c r="R249" s="113">
        <f t="shared" si="51"/>
        <v>1</v>
      </c>
      <c r="S249" s="113">
        <f t="shared" si="52"/>
        <v>1</v>
      </c>
      <c r="T249" s="113">
        <f t="shared" si="53"/>
        <v>1</v>
      </c>
      <c r="U249" s="113">
        <f t="shared" si="54"/>
        <v>1</v>
      </c>
      <c r="V249" s="113">
        <f t="shared" si="55"/>
        <v>1</v>
      </c>
      <c r="W249" s="113">
        <f t="shared" si="56"/>
        <v>1</v>
      </c>
      <c r="X249" s="113">
        <f t="shared" si="57"/>
        <v>0</v>
      </c>
      <c r="Y249" s="113">
        <f t="shared" si="58"/>
        <v>1</v>
      </c>
      <c r="Z249" s="184" t="str">
        <f>ANATOMIE3!N249</f>
        <v>Juin</v>
      </c>
      <c r="AA249" s="184" t="str">
        <f>'PHYSIO-REP 3'!N249</f>
        <v>Juin</v>
      </c>
      <c r="AB249" s="184" t="str">
        <f>'ZOOTECHINE 3'!N249</f>
        <v>Juin</v>
      </c>
      <c r="AC249" s="184" t="str">
        <f>'PHARMACOLOGIE 3'!N249</f>
        <v>Juin</v>
      </c>
      <c r="AD249" s="184" t="str">
        <f>'MICROBIOLOGIE 3'!N249</f>
        <v>Juin</v>
      </c>
      <c r="AE249" s="184" t="str">
        <f>'PARASITOLOGIE 2'!N249</f>
        <v>Juin</v>
      </c>
      <c r="AF249" s="184" t="str">
        <f>'PHYSIO-PATH 3'!N249</f>
        <v>Juin</v>
      </c>
      <c r="AG249" s="184" t="str">
        <f>SEMIOLOGIE!N249</f>
        <v>Juin</v>
      </c>
      <c r="AH249" s="184" t="str">
        <f>'ANA-PATH 2'!N249</f>
        <v>Juin</v>
      </c>
    </row>
    <row r="250" spans="1:34">
      <c r="A250" s="113">
        <v>243</v>
      </c>
      <c r="B250" s="413" t="s">
        <v>332</v>
      </c>
      <c r="C250" s="413" t="s">
        <v>334</v>
      </c>
      <c r="D250" s="117">
        <f>ANATOMIE3!J250</f>
        <v>10.25</v>
      </c>
      <c r="E250" s="117">
        <f>'PHYSIO-REP 3'!J250</f>
        <v>8</v>
      </c>
      <c r="F250" s="117">
        <f>'ZOOTECHINE 3'!J250</f>
        <v>7</v>
      </c>
      <c r="G250" s="117">
        <f>'PHARMACOLOGIE 3'!J250</f>
        <v>6</v>
      </c>
      <c r="H250" s="117">
        <f>'MICROBIOLOGIE 3'!J250</f>
        <v>8.5</v>
      </c>
      <c r="I250" s="117">
        <f>'PARASITOLOGIE 2'!J250</f>
        <v>9.3333333333333339</v>
      </c>
      <c r="J250" s="117">
        <f>'PHYSIO-PATH 3'!J250</f>
        <v>7</v>
      </c>
      <c r="K250" s="117">
        <f>SEMIOLOGIE!J250</f>
        <v>14.25</v>
      </c>
      <c r="L250" s="117">
        <f>'ANA-PATH 2'!J250</f>
        <v>4.333333333333333</v>
      </c>
      <c r="M250" s="117">
        <f t="shared" si="46"/>
        <v>74.666666666666671</v>
      </c>
      <c r="N250" s="117">
        <f t="shared" si="47"/>
        <v>2.9866666666666668</v>
      </c>
      <c r="O250" s="316" t="str">
        <f t="shared" si="48"/>
        <v>Ajournee</v>
      </c>
      <c r="P250" s="184" t="str">
        <f t="shared" si="49"/>
        <v>juin</v>
      </c>
      <c r="Q250" s="113">
        <f t="shared" si="50"/>
        <v>1</v>
      </c>
      <c r="R250" s="113">
        <f t="shared" si="51"/>
        <v>1</v>
      </c>
      <c r="S250" s="113">
        <f t="shared" si="52"/>
        <v>1</v>
      </c>
      <c r="T250" s="113">
        <f t="shared" si="53"/>
        <v>1</v>
      </c>
      <c r="U250" s="113">
        <f t="shared" si="54"/>
        <v>1</v>
      </c>
      <c r="V250" s="113">
        <f t="shared" si="55"/>
        <v>1</v>
      </c>
      <c r="W250" s="113">
        <f t="shared" si="56"/>
        <v>1</v>
      </c>
      <c r="X250" s="113">
        <f t="shared" si="57"/>
        <v>1</v>
      </c>
      <c r="Y250" s="113">
        <f t="shared" si="58"/>
        <v>1</v>
      </c>
      <c r="Z250" s="184" t="str">
        <f>ANATOMIE3!N250</f>
        <v>Juin</v>
      </c>
      <c r="AA250" s="184" t="str">
        <f>'PHYSIO-REP 3'!N250</f>
        <v>Juin</v>
      </c>
      <c r="AB250" s="184" t="str">
        <f>'ZOOTECHINE 3'!N250</f>
        <v>Juin</v>
      </c>
      <c r="AC250" s="184" t="str">
        <f>'PHARMACOLOGIE 3'!N250</f>
        <v>Juin</v>
      </c>
      <c r="AD250" s="184" t="str">
        <f>'MICROBIOLOGIE 3'!N250</f>
        <v>Juin</v>
      </c>
      <c r="AE250" s="184" t="str">
        <f>'PARASITOLOGIE 2'!N250</f>
        <v>Juin</v>
      </c>
      <c r="AF250" s="184" t="str">
        <f>'PHYSIO-PATH 3'!N250</f>
        <v>Juin</v>
      </c>
      <c r="AG250" s="184" t="str">
        <f>SEMIOLOGIE!N250</f>
        <v>Juin</v>
      </c>
      <c r="AH250" s="184" t="str">
        <f>'ANA-PATH 2'!N250</f>
        <v>Juin</v>
      </c>
    </row>
    <row r="251" spans="1:34">
      <c r="A251" s="113">
        <v>244</v>
      </c>
      <c r="B251" s="419" t="s">
        <v>928</v>
      </c>
      <c r="C251" s="419" t="s">
        <v>372</v>
      </c>
      <c r="D251" s="117">
        <f>ANATOMIE3!J251</f>
        <v>17.25</v>
      </c>
      <c r="E251" s="117">
        <f>'PHYSIO-REP 3'!J251</f>
        <v>15</v>
      </c>
      <c r="F251" s="117">
        <f>'ZOOTECHINE 3'!J251</f>
        <v>11.5</v>
      </c>
      <c r="G251" s="117">
        <f>'PHARMACOLOGIE 3'!J251</f>
        <v>14.5</v>
      </c>
      <c r="H251" s="117">
        <f>'MICROBIOLOGIE 3'!J251</f>
        <v>9</v>
      </c>
      <c r="I251" s="117">
        <f>'PARASITOLOGIE 2'!J251</f>
        <v>10</v>
      </c>
      <c r="J251" s="117">
        <f>'PHYSIO-PATH 3'!J251</f>
        <v>9</v>
      </c>
      <c r="K251" s="117">
        <f>SEMIOLOGIE!J251</f>
        <v>10</v>
      </c>
      <c r="L251" s="117">
        <f>'ANA-PATH 2'!J251</f>
        <v>11.333333333333334</v>
      </c>
      <c r="M251" s="117">
        <f t="shared" si="46"/>
        <v>107.58333333333333</v>
      </c>
      <c r="N251" s="117">
        <f t="shared" si="47"/>
        <v>4.3033333333333328</v>
      </c>
      <c r="O251" s="316" t="str">
        <f t="shared" si="48"/>
        <v>Ajournee</v>
      </c>
      <c r="P251" s="184" t="str">
        <f t="shared" si="49"/>
        <v>juin</v>
      </c>
      <c r="Q251" s="113">
        <f t="shared" si="50"/>
        <v>0</v>
      </c>
      <c r="R251" s="113">
        <f t="shared" si="51"/>
        <v>0</v>
      </c>
      <c r="S251" s="113">
        <f t="shared" si="52"/>
        <v>1</v>
      </c>
      <c r="T251" s="113">
        <f t="shared" si="53"/>
        <v>1</v>
      </c>
      <c r="U251" s="113">
        <f t="shared" si="54"/>
        <v>1</v>
      </c>
      <c r="V251" s="113">
        <f t="shared" si="55"/>
        <v>0</v>
      </c>
      <c r="W251" s="113">
        <f t="shared" si="56"/>
        <v>1</v>
      </c>
      <c r="X251" s="113">
        <f t="shared" si="57"/>
        <v>1</v>
      </c>
      <c r="Y251" s="113">
        <f t="shared" si="58"/>
        <v>0</v>
      </c>
      <c r="Z251" s="184" t="str">
        <f>ANATOMIE3!N251</f>
        <v>Juin</v>
      </c>
      <c r="AA251" s="184" t="str">
        <f>'PHYSIO-REP 3'!N251</f>
        <v>Juin</v>
      </c>
      <c r="AB251" s="184" t="str">
        <f>'ZOOTECHINE 3'!N251</f>
        <v>Juin</v>
      </c>
      <c r="AC251" s="184" t="str">
        <f>'PHARMACOLOGIE 3'!N251</f>
        <v>Juin</v>
      </c>
      <c r="AD251" s="184" t="str">
        <f>'MICROBIOLOGIE 3'!N251</f>
        <v>Juin</v>
      </c>
      <c r="AE251" s="184" t="str">
        <f>'PARASITOLOGIE 2'!N251</f>
        <v>Juin</v>
      </c>
      <c r="AF251" s="184" t="str">
        <f>'PHYSIO-PATH 3'!N251</f>
        <v>Juin</v>
      </c>
      <c r="AG251" s="184" t="str">
        <f>SEMIOLOGIE!N251</f>
        <v>Juin</v>
      </c>
      <c r="AH251" s="184" t="str">
        <f>'ANA-PATH 2'!N251</f>
        <v>Juin</v>
      </c>
    </row>
    <row r="252" spans="1:34">
      <c r="A252" s="113">
        <v>245</v>
      </c>
      <c r="B252" s="413" t="s">
        <v>335</v>
      </c>
      <c r="C252" s="413" t="s">
        <v>336</v>
      </c>
      <c r="D252" s="117">
        <f>ANATOMIE3!J252</f>
        <v>17.25</v>
      </c>
      <c r="E252" s="117">
        <f>'PHYSIO-REP 3'!J252</f>
        <v>12</v>
      </c>
      <c r="F252" s="117">
        <f>'ZOOTECHINE 3'!J252</f>
        <v>9</v>
      </c>
      <c r="G252" s="117">
        <f>'PHARMACOLOGIE 3'!J252</f>
        <v>14.5</v>
      </c>
      <c r="H252" s="117">
        <f>'MICROBIOLOGIE 3'!J252</f>
        <v>11.25</v>
      </c>
      <c r="I252" s="117">
        <f>'PARASITOLOGIE 2'!J252</f>
        <v>4</v>
      </c>
      <c r="J252" s="117">
        <f>'PHYSIO-PATH 3'!J252</f>
        <v>3.5</v>
      </c>
      <c r="K252" s="117">
        <f>SEMIOLOGIE!J252</f>
        <v>15</v>
      </c>
      <c r="L252" s="117">
        <f>'ANA-PATH 2'!J252</f>
        <v>8.3333333333333339</v>
      </c>
      <c r="M252" s="117">
        <f t="shared" si="46"/>
        <v>94.833333333333329</v>
      </c>
      <c r="N252" s="117">
        <f t="shared" si="47"/>
        <v>3.793333333333333</v>
      </c>
      <c r="O252" s="316" t="str">
        <f t="shared" si="48"/>
        <v>Ajournee</v>
      </c>
      <c r="P252" s="184" t="str">
        <f t="shared" si="49"/>
        <v>juin</v>
      </c>
      <c r="Q252" s="113">
        <f t="shared" si="50"/>
        <v>0</v>
      </c>
      <c r="R252" s="113">
        <f t="shared" si="51"/>
        <v>1</v>
      </c>
      <c r="S252" s="113">
        <f t="shared" si="52"/>
        <v>1</v>
      </c>
      <c r="T252" s="113">
        <f t="shared" si="53"/>
        <v>1</v>
      </c>
      <c r="U252" s="113">
        <f t="shared" si="54"/>
        <v>1</v>
      </c>
      <c r="V252" s="113">
        <f t="shared" si="55"/>
        <v>1</v>
      </c>
      <c r="W252" s="113">
        <f t="shared" si="56"/>
        <v>1</v>
      </c>
      <c r="X252" s="113">
        <f t="shared" si="57"/>
        <v>0</v>
      </c>
      <c r="Y252" s="113">
        <f t="shared" si="58"/>
        <v>1</v>
      </c>
      <c r="Z252" s="184" t="str">
        <f>ANATOMIE3!N252</f>
        <v>Juin</v>
      </c>
      <c r="AA252" s="184" t="str">
        <f>'PHYSIO-REP 3'!N252</f>
        <v>Juin</v>
      </c>
      <c r="AB252" s="184" t="str">
        <f>'ZOOTECHINE 3'!N252</f>
        <v>Juin</v>
      </c>
      <c r="AC252" s="184" t="str">
        <f>'PHARMACOLOGIE 3'!N252</f>
        <v>Juin</v>
      </c>
      <c r="AD252" s="184" t="str">
        <f>'MICROBIOLOGIE 3'!N252</f>
        <v>Juin</v>
      </c>
      <c r="AE252" s="184" t="str">
        <f>'PARASITOLOGIE 2'!N252</f>
        <v>Juin</v>
      </c>
      <c r="AF252" s="184" t="str">
        <f>'PHYSIO-PATH 3'!N252</f>
        <v>Juin</v>
      </c>
      <c r="AG252" s="184" t="str">
        <f>SEMIOLOGIE!N252</f>
        <v>Juin</v>
      </c>
      <c r="AH252" s="184" t="str">
        <f>'ANA-PATH 2'!N252</f>
        <v>Juin</v>
      </c>
    </row>
    <row r="253" spans="1:34">
      <c r="A253" s="113">
        <v>246</v>
      </c>
      <c r="B253" s="419" t="s">
        <v>337</v>
      </c>
      <c r="C253" s="419" t="s">
        <v>99</v>
      </c>
      <c r="D253" s="117">
        <f>ANATOMIE3!J253</f>
        <v>30.25</v>
      </c>
      <c r="E253" s="117">
        <f>'PHYSIO-REP 3'!J253</f>
        <v>9</v>
      </c>
      <c r="F253" s="117">
        <f>'ZOOTECHINE 3'!J253</f>
        <v>35.5</v>
      </c>
      <c r="G253" s="117">
        <f>'PHARMACOLOGIE 3'!J253</f>
        <v>7.25</v>
      </c>
      <c r="H253" s="117">
        <f>'MICROBIOLOGIE 3'!J253</f>
        <v>30.380000000000003</v>
      </c>
      <c r="I253" s="117">
        <f>'PARASITOLOGIE 2'!J253</f>
        <v>8.6666666666666661</v>
      </c>
      <c r="J253" s="117">
        <f>'PHYSIO-PATH 3'!J253</f>
        <v>4</v>
      </c>
      <c r="K253" s="117">
        <f>SEMIOLOGIE!J253</f>
        <v>33</v>
      </c>
      <c r="L253" s="117">
        <f>'ANA-PATH 2'!J253</f>
        <v>6.666666666666667</v>
      </c>
      <c r="M253" s="117">
        <f t="shared" si="46"/>
        <v>164.71333333333334</v>
      </c>
      <c r="N253" s="117">
        <f t="shared" si="47"/>
        <v>6.5885333333333334</v>
      </c>
      <c r="O253" s="316" t="str">
        <f t="shared" si="48"/>
        <v>Ajournee</v>
      </c>
      <c r="P253" s="184" t="str">
        <f t="shared" si="49"/>
        <v>juin</v>
      </c>
      <c r="Q253" s="113">
        <f t="shared" si="50"/>
        <v>0</v>
      </c>
      <c r="R253" s="113">
        <f t="shared" si="51"/>
        <v>1</v>
      </c>
      <c r="S253" s="113">
        <f t="shared" si="52"/>
        <v>0</v>
      </c>
      <c r="T253" s="113">
        <f t="shared" si="53"/>
        <v>1</v>
      </c>
      <c r="U253" s="113">
        <f t="shared" si="54"/>
        <v>0</v>
      </c>
      <c r="V253" s="113">
        <f t="shared" si="55"/>
        <v>1</v>
      </c>
      <c r="W253" s="113">
        <f t="shared" si="56"/>
        <v>1</v>
      </c>
      <c r="X253" s="113">
        <f t="shared" si="57"/>
        <v>0</v>
      </c>
      <c r="Y253" s="113">
        <f t="shared" si="58"/>
        <v>1</v>
      </c>
      <c r="Z253" s="184" t="str">
        <f>ANATOMIE3!N253</f>
        <v>Juin</v>
      </c>
      <c r="AA253" s="184" t="str">
        <f>'PHYSIO-REP 3'!N253</f>
        <v>Juin</v>
      </c>
      <c r="AB253" s="184" t="str">
        <f>'ZOOTECHINE 3'!N253</f>
        <v>Juin</v>
      </c>
      <c r="AC253" s="184" t="str">
        <f>'PHARMACOLOGIE 3'!N253</f>
        <v>Juin</v>
      </c>
      <c r="AD253" s="184" t="str">
        <f>'MICROBIOLOGIE 3'!N253</f>
        <v>Juin</v>
      </c>
      <c r="AE253" s="184" t="str">
        <f>'PARASITOLOGIE 2'!N253</f>
        <v>Juin</v>
      </c>
      <c r="AF253" s="184" t="str">
        <f>'PHYSIO-PATH 3'!N253</f>
        <v>Juin</v>
      </c>
      <c r="AG253" s="184" t="str">
        <f>SEMIOLOGIE!N253</f>
        <v>Juin</v>
      </c>
      <c r="AH253" s="184" t="str">
        <f>'ANA-PATH 2'!N253</f>
        <v>Juin</v>
      </c>
    </row>
    <row r="254" spans="1:34">
      <c r="A254" s="113">
        <v>247</v>
      </c>
      <c r="B254" s="419" t="s">
        <v>929</v>
      </c>
      <c r="C254" s="419" t="s">
        <v>930</v>
      </c>
      <c r="D254" s="117">
        <f>ANATOMIE3!J254</f>
        <v>6</v>
      </c>
      <c r="E254" s="117">
        <f>'PHYSIO-REP 3'!J254</f>
        <v>5.25</v>
      </c>
      <c r="F254" s="117">
        <f>'ZOOTECHINE 3'!J254</f>
        <v>9</v>
      </c>
      <c r="G254" s="117">
        <f>'PHARMACOLOGIE 3'!J254</f>
        <v>3</v>
      </c>
      <c r="H254" s="117">
        <f>'MICROBIOLOGIE 3'!J254</f>
        <v>8</v>
      </c>
      <c r="I254" s="117">
        <f>'PARASITOLOGIE 2'!J254</f>
        <v>8</v>
      </c>
      <c r="J254" s="117">
        <f>'PHYSIO-PATH 3'!J254</f>
        <v>6</v>
      </c>
      <c r="K254" s="117">
        <f>SEMIOLOGIE!J254</f>
        <v>7.75</v>
      </c>
      <c r="L254" s="117">
        <f>'ANA-PATH 2'!J254</f>
        <v>3</v>
      </c>
      <c r="M254" s="117">
        <f t="shared" si="46"/>
        <v>56</v>
      </c>
      <c r="N254" s="117">
        <f t="shared" si="47"/>
        <v>2.2400000000000002</v>
      </c>
      <c r="O254" s="316" t="str">
        <f t="shared" si="48"/>
        <v>Ajournee</v>
      </c>
      <c r="P254" s="184" t="str">
        <f t="shared" si="49"/>
        <v>juin</v>
      </c>
      <c r="Q254" s="113">
        <f t="shared" si="50"/>
        <v>1</v>
      </c>
      <c r="R254" s="113">
        <f t="shared" si="51"/>
        <v>1</v>
      </c>
      <c r="S254" s="113">
        <f t="shared" si="52"/>
        <v>1</v>
      </c>
      <c r="T254" s="113">
        <f t="shared" si="53"/>
        <v>1</v>
      </c>
      <c r="U254" s="113">
        <f t="shared" si="54"/>
        <v>1</v>
      </c>
      <c r="V254" s="113">
        <f t="shared" si="55"/>
        <v>1</v>
      </c>
      <c r="W254" s="113">
        <f t="shared" si="56"/>
        <v>1</v>
      </c>
      <c r="X254" s="113">
        <f t="shared" si="57"/>
        <v>1</v>
      </c>
      <c r="Y254" s="113">
        <f t="shared" si="58"/>
        <v>1</v>
      </c>
      <c r="Z254" s="184" t="str">
        <f>ANATOMIE3!N254</f>
        <v>Juin</v>
      </c>
      <c r="AA254" s="184" t="str">
        <f>'PHYSIO-REP 3'!N254</f>
        <v>Juin</v>
      </c>
      <c r="AB254" s="184" t="str">
        <f>'ZOOTECHINE 3'!N254</f>
        <v>Juin</v>
      </c>
      <c r="AC254" s="184" t="str">
        <f>'PHARMACOLOGIE 3'!N254</f>
        <v>Juin</v>
      </c>
      <c r="AD254" s="184" t="str">
        <f>'MICROBIOLOGIE 3'!N254</f>
        <v>Juin</v>
      </c>
      <c r="AE254" s="184" t="str">
        <f>'PARASITOLOGIE 2'!N254</f>
        <v>Juin</v>
      </c>
      <c r="AF254" s="184" t="str">
        <f>'PHYSIO-PATH 3'!N254</f>
        <v>Juin</v>
      </c>
      <c r="AG254" s="184" t="str">
        <f>SEMIOLOGIE!N254</f>
        <v>Juin</v>
      </c>
      <c r="AH254" s="184" t="str">
        <f>'ANA-PATH 2'!N254</f>
        <v>Juin</v>
      </c>
    </row>
    <row r="255" spans="1:34">
      <c r="A255" s="113">
        <v>248</v>
      </c>
      <c r="B255" s="418" t="s">
        <v>338</v>
      </c>
      <c r="C255" s="418" t="s">
        <v>339</v>
      </c>
      <c r="D255" s="117">
        <f>ANATOMIE3!J255</f>
        <v>1.5</v>
      </c>
      <c r="E255" s="117">
        <f>'PHYSIO-REP 3'!J255</f>
        <v>3</v>
      </c>
      <c r="F255" s="117">
        <f>'ZOOTECHINE 3'!J255</f>
        <v>2</v>
      </c>
      <c r="G255" s="117">
        <f>'PHARMACOLOGIE 3'!J255</f>
        <v>0.5</v>
      </c>
      <c r="H255" s="117">
        <f>'MICROBIOLOGIE 3'!J255</f>
        <v>6</v>
      </c>
      <c r="I255" s="117">
        <f>'PARASITOLOGIE 2'!J255</f>
        <v>20</v>
      </c>
      <c r="J255" s="117">
        <f>'PHYSIO-PATH 3'!J255</f>
        <v>1.5</v>
      </c>
      <c r="K255" s="117">
        <f>SEMIOLOGIE!J255</f>
        <v>3.25</v>
      </c>
      <c r="L255" s="117">
        <f>'ANA-PATH 2'!J255</f>
        <v>3.6666666666666665</v>
      </c>
      <c r="M255" s="117">
        <f t="shared" si="46"/>
        <v>41.416666666666664</v>
      </c>
      <c r="N255" s="117">
        <f t="shared" si="47"/>
        <v>1.6566666666666665</v>
      </c>
      <c r="O255" s="316" t="str">
        <f t="shared" si="48"/>
        <v>Ajournee</v>
      </c>
      <c r="P255" s="184" t="str">
        <f t="shared" si="49"/>
        <v>juin</v>
      </c>
      <c r="Q255" s="113">
        <f t="shared" si="50"/>
        <v>1</v>
      </c>
      <c r="R255" s="113">
        <f t="shared" si="51"/>
        <v>1</v>
      </c>
      <c r="S255" s="113">
        <f t="shared" si="52"/>
        <v>1</v>
      </c>
      <c r="T255" s="113">
        <f t="shared" si="53"/>
        <v>1</v>
      </c>
      <c r="U255" s="113">
        <f t="shared" si="54"/>
        <v>1</v>
      </c>
      <c r="V255" s="113">
        <f t="shared" si="55"/>
        <v>0</v>
      </c>
      <c r="W255" s="113">
        <f t="shared" si="56"/>
        <v>1</v>
      </c>
      <c r="X255" s="113">
        <f t="shared" si="57"/>
        <v>1</v>
      </c>
      <c r="Y255" s="113">
        <f t="shared" si="58"/>
        <v>1</v>
      </c>
      <c r="Z255" s="184" t="str">
        <f>ANATOMIE3!N255</f>
        <v>Juin</v>
      </c>
      <c r="AA255" s="184" t="str">
        <f>'PHYSIO-REP 3'!N255</f>
        <v>Juin</v>
      </c>
      <c r="AB255" s="184" t="str">
        <f>'ZOOTECHINE 3'!N255</f>
        <v>Juin</v>
      </c>
      <c r="AC255" s="184" t="str">
        <f>'PHARMACOLOGIE 3'!N255</f>
        <v>Juin</v>
      </c>
      <c r="AD255" s="184" t="str">
        <f>'MICROBIOLOGIE 3'!N255</f>
        <v>Juin</v>
      </c>
      <c r="AE255" s="184" t="str">
        <f>'PARASITOLOGIE 2'!N255</f>
        <v>Juin</v>
      </c>
      <c r="AF255" s="184" t="str">
        <f>'PHYSIO-PATH 3'!N255</f>
        <v>Juin</v>
      </c>
      <c r="AG255" s="184" t="str">
        <f>SEMIOLOGIE!N255</f>
        <v>Juin</v>
      </c>
      <c r="AH255" s="184" t="str">
        <f>'ANA-PATH 2'!N255</f>
        <v>Juin</v>
      </c>
    </row>
    <row r="256" spans="1:34">
      <c r="A256" s="113">
        <v>249</v>
      </c>
      <c r="B256" s="413" t="s">
        <v>340</v>
      </c>
      <c r="C256" s="413" t="s">
        <v>322</v>
      </c>
      <c r="D256" s="117">
        <f>ANATOMIE3!J256</f>
        <v>13.25</v>
      </c>
      <c r="E256" s="117">
        <f>'PHYSIO-REP 3'!J256</f>
        <v>6.5</v>
      </c>
      <c r="F256" s="117">
        <f>'ZOOTECHINE 3'!J256</f>
        <v>6.5</v>
      </c>
      <c r="G256" s="117">
        <f>'PHARMACOLOGIE 3'!J256</f>
        <v>7</v>
      </c>
      <c r="H256" s="117">
        <f>'MICROBIOLOGIE 3'!J256</f>
        <v>6.5</v>
      </c>
      <c r="I256" s="117">
        <f>'PARASITOLOGIE 2'!J256</f>
        <v>5.333333333333333</v>
      </c>
      <c r="J256" s="117">
        <f>'PHYSIO-PATH 3'!J256</f>
        <v>3.5</v>
      </c>
      <c r="K256" s="117">
        <f>SEMIOLOGIE!J256</f>
        <v>10</v>
      </c>
      <c r="L256" s="117">
        <f>'ANA-PATH 2'!J256</f>
        <v>4.333333333333333</v>
      </c>
      <c r="M256" s="117">
        <f t="shared" si="46"/>
        <v>62.916666666666671</v>
      </c>
      <c r="N256" s="117">
        <f t="shared" si="47"/>
        <v>2.5166666666666671</v>
      </c>
      <c r="O256" s="316" t="str">
        <f t="shared" si="48"/>
        <v>Ajournee</v>
      </c>
      <c r="P256" s="184" t="str">
        <f t="shared" si="49"/>
        <v>juin</v>
      </c>
      <c r="Q256" s="113">
        <f t="shared" si="50"/>
        <v>1</v>
      </c>
      <c r="R256" s="113">
        <f t="shared" si="51"/>
        <v>1</v>
      </c>
      <c r="S256" s="113">
        <f t="shared" si="52"/>
        <v>1</v>
      </c>
      <c r="T256" s="113">
        <f t="shared" si="53"/>
        <v>1</v>
      </c>
      <c r="U256" s="113">
        <f t="shared" si="54"/>
        <v>1</v>
      </c>
      <c r="V256" s="113">
        <f t="shared" si="55"/>
        <v>1</v>
      </c>
      <c r="W256" s="113">
        <f t="shared" si="56"/>
        <v>1</v>
      </c>
      <c r="X256" s="113">
        <f t="shared" si="57"/>
        <v>1</v>
      </c>
      <c r="Y256" s="113">
        <f t="shared" si="58"/>
        <v>1</v>
      </c>
      <c r="Z256" s="184" t="str">
        <f>ANATOMIE3!N256</f>
        <v>Juin</v>
      </c>
      <c r="AA256" s="184" t="str">
        <f>'PHYSIO-REP 3'!N256</f>
        <v>Juin</v>
      </c>
      <c r="AB256" s="184" t="str">
        <f>'ZOOTECHINE 3'!N256</f>
        <v>Juin</v>
      </c>
      <c r="AC256" s="184" t="str">
        <f>'PHARMACOLOGIE 3'!N256</f>
        <v>Juin</v>
      </c>
      <c r="AD256" s="184" t="str">
        <f>'MICROBIOLOGIE 3'!N256</f>
        <v>Juin</v>
      </c>
      <c r="AE256" s="184" t="str">
        <f>'PARASITOLOGIE 2'!N256</f>
        <v>Juin</v>
      </c>
      <c r="AF256" s="184" t="str">
        <f>'PHYSIO-PATH 3'!N256</f>
        <v>Juin</v>
      </c>
      <c r="AG256" s="184" t="str">
        <f>SEMIOLOGIE!N256</f>
        <v>Juin</v>
      </c>
      <c r="AH256" s="184" t="str">
        <f>'ANA-PATH 2'!N256</f>
        <v>Juin</v>
      </c>
    </row>
    <row r="257" spans="1:34">
      <c r="A257" s="113">
        <v>250</v>
      </c>
      <c r="B257" s="417" t="s">
        <v>341</v>
      </c>
      <c r="C257" s="417" t="s">
        <v>342</v>
      </c>
      <c r="D257" s="117">
        <f>ANATOMIE3!J257</f>
        <v>30</v>
      </c>
      <c r="E257" s="117">
        <f>'PHYSIO-REP 3'!J257</f>
        <v>9.75</v>
      </c>
      <c r="F257" s="117">
        <f>'ZOOTECHINE 3'!J257</f>
        <v>31.5</v>
      </c>
      <c r="G257" s="117">
        <f>'PHARMACOLOGIE 3'!J257</f>
        <v>10</v>
      </c>
      <c r="H257" s="117">
        <f>'MICROBIOLOGIE 3'!J257</f>
        <v>30.380000000000003</v>
      </c>
      <c r="I257" s="117">
        <f>'PARASITOLOGIE 2'!J257</f>
        <v>2.6666666666666665</v>
      </c>
      <c r="J257" s="117">
        <f>'PHYSIO-PATH 3'!J257</f>
        <v>3</v>
      </c>
      <c r="K257" s="117">
        <f>SEMIOLOGIE!J257</f>
        <v>30</v>
      </c>
      <c r="L257" s="117">
        <f>'ANA-PATH 2'!J257</f>
        <v>4</v>
      </c>
      <c r="M257" s="117">
        <f t="shared" si="46"/>
        <v>151.29666666666668</v>
      </c>
      <c r="N257" s="117">
        <f t="shared" si="47"/>
        <v>6.0518666666666672</v>
      </c>
      <c r="O257" s="316" t="str">
        <f t="shared" si="48"/>
        <v>Ajournee</v>
      </c>
      <c r="P257" s="184" t="str">
        <f t="shared" si="49"/>
        <v>juin</v>
      </c>
      <c r="Q257" s="113">
        <f t="shared" si="50"/>
        <v>0</v>
      </c>
      <c r="R257" s="113">
        <f t="shared" si="51"/>
        <v>1</v>
      </c>
      <c r="S257" s="113">
        <f t="shared" si="52"/>
        <v>0</v>
      </c>
      <c r="T257" s="113">
        <f t="shared" si="53"/>
        <v>1</v>
      </c>
      <c r="U257" s="113">
        <f t="shared" si="54"/>
        <v>0</v>
      </c>
      <c r="V257" s="113">
        <f t="shared" si="55"/>
        <v>1</v>
      </c>
      <c r="W257" s="113">
        <f t="shared" si="56"/>
        <v>1</v>
      </c>
      <c r="X257" s="113">
        <f t="shared" si="57"/>
        <v>0</v>
      </c>
      <c r="Y257" s="113">
        <f t="shared" si="58"/>
        <v>1</v>
      </c>
      <c r="Z257" s="184" t="str">
        <f>ANATOMIE3!N257</f>
        <v>Juin</v>
      </c>
      <c r="AA257" s="184" t="str">
        <f>'PHYSIO-REP 3'!N257</f>
        <v>Juin</v>
      </c>
      <c r="AB257" s="184" t="str">
        <f>'ZOOTECHINE 3'!N257</f>
        <v>Juin</v>
      </c>
      <c r="AC257" s="184" t="str">
        <f>'PHARMACOLOGIE 3'!N257</f>
        <v>Juin</v>
      </c>
      <c r="AD257" s="184" t="str">
        <f>'MICROBIOLOGIE 3'!N257</f>
        <v>Juin</v>
      </c>
      <c r="AE257" s="184" t="str">
        <f>'PARASITOLOGIE 2'!N257</f>
        <v>Juin</v>
      </c>
      <c r="AF257" s="184" t="str">
        <f>'PHYSIO-PATH 3'!N257</f>
        <v>Juin</v>
      </c>
      <c r="AG257" s="184" t="str">
        <f>SEMIOLOGIE!N257</f>
        <v>Juin</v>
      </c>
      <c r="AH257" s="184" t="str">
        <f>'ANA-PATH 2'!N257</f>
        <v>Juin</v>
      </c>
    </row>
    <row r="258" spans="1:34">
      <c r="A258" s="113">
        <v>251</v>
      </c>
      <c r="B258" s="434" t="s">
        <v>343</v>
      </c>
      <c r="C258" s="417" t="s">
        <v>857</v>
      </c>
      <c r="D258" s="117">
        <f>ANATOMIE3!J258</f>
        <v>4.75</v>
      </c>
      <c r="E258" s="117">
        <f>'PHYSIO-REP 3'!J258</f>
        <v>7.5</v>
      </c>
      <c r="F258" s="117">
        <f>'ZOOTECHINE 3'!J258</f>
        <v>4</v>
      </c>
      <c r="G258" s="117">
        <f>'PHARMACOLOGIE 3'!J258</f>
        <v>2.5</v>
      </c>
      <c r="H258" s="117">
        <f>'MICROBIOLOGIE 3'!J258</f>
        <v>7.5</v>
      </c>
      <c r="I258" s="117">
        <f>'PARASITOLOGIE 2'!J258</f>
        <v>5.333333333333333</v>
      </c>
      <c r="J258" s="117">
        <f>'PHYSIO-PATH 3'!J258</f>
        <v>2.5</v>
      </c>
      <c r="K258" s="117">
        <f>SEMIOLOGIE!J258</f>
        <v>30</v>
      </c>
      <c r="L258" s="117">
        <f>'ANA-PATH 2'!J258</f>
        <v>3.6666666666666665</v>
      </c>
      <c r="M258" s="117">
        <f t="shared" si="46"/>
        <v>67.75</v>
      </c>
      <c r="N258" s="117">
        <f t="shared" si="47"/>
        <v>2.71</v>
      </c>
      <c r="O258" s="316" t="str">
        <f t="shared" si="48"/>
        <v>Ajournee</v>
      </c>
      <c r="P258" s="184" t="str">
        <f t="shared" si="49"/>
        <v>juin</v>
      </c>
      <c r="Q258" s="113">
        <f t="shared" si="50"/>
        <v>1</v>
      </c>
      <c r="R258" s="113">
        <f t="shared" si="51"/>
        <v>1</v>
      </c>
      <c r="S258" s="113">
        <f t="shared" si="52"/>
        <v>1</v>
      </c>
      <c r="T258" s="113">
        <f t="shared" si="53"/>
        <v>1</v>
      </c>
      <c r="U258" s="113">
        <f t="shared" si="54"/>
        <v>1</v>
      </c>
      <c r="V258" s="113">
        <f t="shared" si="55"/>
        <v>1</v>
      </c>
      <c r="W258" s="113">
        <f t="shared" si="56"/>
        <v>1</v>
      </c>
      <c r="X258" s="113">
        <f t="shared" si="57"/>
        <v>0</v>
      </c>
      <c r="Y258" s="113">
        <f t="shared" si="58"/>
        <v>1</v>
      </c>
      <c r="Z258" s="184" t="str">
        <f>ANATOMIE3!N258</f>
        <v>Juin</v>
      </c>
      <c r="AA258" s="184" t="str">
        <f>'PHYSIO-REP 3'!N258</f>
        <v>Juin</v>
      </c>
      <c r="AB258" s="184" t="str">
        <f>'ZOOTECHINE 3'!N258</f>
        <v>Juin</v>
      </c>
      <c r="AC258" s="184" t="str">
        <f>'PHARMACOLOGIE 3'!N258</f>
        <v>Juin</v>
      </c>
      <c r="AD258" s="184" t="str">
        <f>'MICROBIOLOGIE 3'!N258</f>
        <v>Juin</v>
      </c>
      <c r="AE258" s="184" t="str">
        <f>'PARASITOLOGIE 2'!N258</f>
        <v>Juin</v>
      </c>
      <c r="AF258" s="184" t="str">
        <f>'PHYSIO-PATH 3'!N258</f>
        <v>Juin</v>
      </c>
      <c r="AG258" s="184" t="str">
        <f>SEMIOLOGIE!N258</f>
        <v>Juin</v>
      </c>
      <c r="AH258" s="184" t="str">
        <f>'ANA-PATH 2'!N258</f>
        <v>Juin</v>
      </c>
    </row>
    <row r="259" spans="1:34">
      <c r="A259" s="113">
        <v>252</v>
      </c>
      <c r="B259" s="419" t="s">
        <v>931</v>
      </c>
      <c r="C259" s="419" t="s">
        <v>118</v>
      </c>
      <c r="D259" s="117">
        <f>ANATOMIE3!J259</f>
        <v>7.5</v>
      </c>
      <c r="E259" s="117">
        <f>'PHYSIO-REP 3'!J259</f>
        <v>5.25</v>
      </c>
      <c r="F259" s="117">
        <f>'ZOOTECHINE 3'!J259</f>
        <v>5</v>
      </c>
      <c r="G259" s="117">
        <f>'PHARMACOLOGIE 3'!J259</f>
        <v>0.5</v>
      </c>
      <c r="H259" s="117">
        <f>'MICROBIOLOGIE 3'!J259</f>
        <v>7.25</v>
      </c>
      <c r="I259" s="117">
        <f>'PARASITOLOGIE 2'!J259</f>
        <v>7.333333333333333</v>
      </c>
      <c r="J259" s="117">
        <f>'PHYSIO-PATH 3'!J259</f>
        <v>1.5</v>
      </c>
      <c r="K259" s="117">
        <f>SEMIOLOGIE!J259</f>
        <v>5.5</v>
      </c>
      <c r="L259" s="117">
        <f>'ANA-PATH 2'!J259</f>
        <v>2.6666666666666665</v>
      </c>
      <c r="M259" s="117">
        <f t="shared" si="46"/>
        <v>42.5</v>
      </c>
      <c r="N259" s="117">
        <f t="shared" si="47"/>
        <v>1.7</v>
      </c>
      <c r="O259" s="316" t="str">
        <f t="shared" si="48"/>
        <v>Ajournee</v>
      </c>
      <c r="P259" s="184" t="str">
        <f t="shared" si="49"/>
        <v>juin</v>
      </c>
      <c r="Q259" s="113">
        <f t="shared" si="50"/>
        <v>1</v>
      </c>
      <c r="R259" s="113">
        <f t="shared" si="51"/>
        <v>1</v>
      </c>
      <c r="S259" s="113">
        <f t="shared" si="52"/>
        <v>1</v>
      </c>
      <c r="T259" s="113">
        <f t="shared" si="53"/>
        <v>1</v>
      </c>
      <c r="U259" s="113">
        <f t="shared" si="54"/>
        <v>1</v>
      </c>
      <c r="V259" s="113">
        <f t="shared" si="55"/>
        <v>1</v>
      </c>
      <c r="W259" s="113">
        <f t="shared" si="56"/>
        <v>1</v>
      </c>
      <c r="X259" s="113">
        <f t="shared" si="57"/>
        <v>1</v>
      </c>
      <c r="Y259" s="113">
        <f t="shared" si="58"/>
        <v>1</v>
      </c>
      <c r="Z259" s="184" t="str">
        <f>ANATOMIE3!N259</f>
        <v>Juin</v>
      </c>
      <c r="AA259" s="184" t="str">
        <f>'PHYSIO-REP 3'!N259</f>
        <v>Juin</v>
      </c>
      <c r="AB259" s="184" t="str">
        <f>'ZOOTECHINE 3'!N259</f>
        <v>Juin</v>
      </c>
      <c r="AC259" s="184" t="str">
        <f>'PHARMACOLOGIE 3'!N259</f>
        <v>Juin</v>
      </c>
      <c r="AD259" s="184" t="str">
        <f>'MICROBIOLOGIE 3'!N259</f>
        <v>Juin</v>
      </c>
      <c r="AE259" s="184" t="str">
        <f>'PARASITOLOGIE 2'!N259</f>
        <v>Juin</v>
      </c>
      <c r="AF259" s="184" t="str">
        <f>'PHYSIO-PATH 3'!N259</f>
        <v>Juin</v>
      </c>
      <c r="AG259" s="184" t="str">
        <f>SEMIOLOGIE!N259</f>
        <v>Juin</v>
      </c>
      <c r="AH259" s="184" t="str">
        <f>'ANA-PATH 2'!N259</f>
        <v>Juin</v>
      </c>
    </row>
    <row r="260" spans="1:34">
      <c r="A260" s="113">
        <v>253</v>
      </c>
      <c r="B260" s="413" t="s">
        <v>344</v>
      </c>
      <c r="C260" s="413" t="s">
        <v>707</v>
      </c>
      <c r="D260" s="117">
        <f>ANATOMIE3!J260</f>
        <v>13.75</v>
      </c>
      <c r="E260" s="117">
        <f>'PHYSIO-REP 3'!J260</f>
        <v>10.5</v>
      </c>
      <c r="F260" s="117">
        <f>'ZOOTECHINE 3'!J260</f>
        <v>8.5</v>
      </c>
      <c r="G260" s="117">
        <f>'PHARMACOLOGIE 3'!J260</f>
        <v>11.5</v>
      </c>
      <c r="H260" s="117">
        <f>'MICROBIOLOGIE 3'!J260</f>
        <v>8.5</v>
      </c>
      <c r="I260" s="117">
        <f>'PARASITOLOGIE 2'!J260</f>
        <v>6</v>
      </c>
      <c r="J260" s="117">
        <f>'PHYSIO-PATH 3'!J260</f>
        <v>3.5</v>
      </c>
      <c r="K260" s="117">
        <f>SEMIOLOGIE!J260</f>
        <v>13</v>
      </c>
      <c r="L260" s="117">
        <f>'ANA-PATH 2'!J260</f>
        <v>7.333333333333333</v>
      </c>
      <c r="M260" s="117">
        <f t="shared" si="46"/>
        <v>82.583333333333329</v>
      </c>
      <c r="N260" s="117">
        <f t="shared" si="47"/>
        <v>3.3033333333333332</v>
      </c>
      <c r="O260" s="316" t="str">
        <f t="shared" si="48"/>
        <v>Ajournee</v>
      </c>
      <c r="P260" s="184" t="str">
        <f t="shared" si="49"/>
        <v>juin</v>
      </c>
      <c r="Q260" s="113">
        <f t="shared" si="50"/>
        <v>1</v>
      </c>
      <c r="R260" s="113">
        <f t="shared" si="51"/>
        <v>1</v>
      </c>
      <c r="S260" s="113">
        <f t="shared" si="52"/>
        <v>1</v>
      </c>
      <c r="T260" s="113">
        <f t="shared" si="53"/>
        <v>1</v>
      </c>
      <c r="U260" s="113">
        <f t="shared" si="54"/>
        <v>1</v>
      </c>
      <c r="V260" s="113">
        <f t="shared" si="55"/>
        <v>1</v>
      </c>
      <c r="W260" s="113">
        <f t="shared" si="56"/>
        <v>1</v>
      </c>
      <c r="X260" s="113">
        <f t="shared" si="57"/>
        <v>1</v>
      </c>
      <c r="Y260" s="113">
        <f t="shared" si="58"/>
        <v>1</v>
      </c>
      <c r="Z260" s="184" t="str">
        <f>ANATOMIE3!N260</f>
        <v>Juin</v>
      </c>
      <c r="AA260" s="184" t="str">
        <f>'PHYSIO-REP 3'!N260</f>
        <v>Juin</v>
      </c>
      <c r="AB260" s="184" t="str">
        <f>'ZOOTECHINE 3'!N260</f>
        <v>Juin</v>
      </c>
      <c r="AC260" s="184" t="str">
        <f>'PHARMACOLOGIE 3'!N260</f>
        <v>Juin</v>
      </c>
      <c r="AD260" s="184" t="str">
        <f>'MICROBIOLOGIE 3'!N260</f>
        <v>Juin</v>
      </c>
      <c r="AE260" s="184" t="str">
        <f>'PARASITOLOGIE 2'!N260</f>
        <v>Juin</v>
      </c>
      <c r="AF260" s="184" t="str">
        <f>'PHYSIO-PATH 3'!N260</f>
        <v>Juin</v>
      </c>
      <c r="AG260" s="184" t="str">
        <f>SEMIOLOGIE!N260</f>
        <v>Juin</v>
      </c>
      <c r="AH260" s="184" t="str">
        <f>'ANA-PATH 2'!N260</f>
        <v>Juin</v>
      </c>
    </row>
    <row r="261" spans="1:34">
      <c r="A261" s="113">
        <v>254</v>
      </c>
      <c r="B261" s="419" t="s">
        <v>345</v>
      </c>
      <c r="C261" s="419" t="s">
        <v>346</v>
      </c>
      <c r="D261" s="117">
        <f>ANATOMIE3!J261</f>
        <v>7.75</v>
      </c>
      <c r="E261" s="117">
        <f>'PHYSIO-REP 3'!J261</f>
        <v>3</v>
      </c>
      <c r="F261" s="117">
        <f>'ZOOTECHINE 3'!J261</f>
        <v>5</v>
      </c>
      <c r="G261" s="117">
        <f>'PHARMACOLOGIE 3'!J261</f>
        <v>4</v>
      </c>
      <c r="H261" s="117">
        <f>'MICROBIOLOGIE 3'!J261</f>
        <v>6.5</v>
      </c>
      <c r="I261" s="117">
        <f>'PARASITOLOGIE 2'!J261</f>
        <v>3.3333333333333335</v>
      </c>
      <c r="J261" s="117">
        <f>'PHYSIO-PATH 3'!J261</f>
        <v>2.5</v>
      </c>
      <c r="K261" s="117">
        <f>SEMIOLOGIE!J261</f>
        <v>4.25</v>
      </c>
      <c r="L261" s="117">
        <f>'ANA-PATH 2'!J261</f>
        <v>5</v>
      </c>
      <c r="M261" s="117">
        <f t="shared" si="46"/>
        <v>41.333333333333329</v>
      </c>
      <c r="N261" s="117">
        <f t="shared" si="47"/>
        <v>1.6533333333333331</v>
      </c>
      <c r="O261" s="316" t="str">
        <f t="shared" si="48"/>
        <v>Ajournee</v>
      </c>
      <c r="P261" s="184" t="str">
        <f t="shared" si="49"/>
        <v>juin</v>
      </c>
      <c r="Q261" s="113">
        <f t="shared" si="50"/>
        <v>1</v>
      </c>
      <c r="R261" s="113">
        <f t="shared" si="51"/>
        <v>1</v>
      </c>
      <c r="S261" s="113">
        <f t="shared" si="52"/>
        <v>1</v>
      </c>
      <c r="T261" s="113">
        <f t="shared" si="53"/>
        <v>1</v>
      </c>
      <c r="U261" s="113">
        <f t="shared" si="54"/>
        <v>1</v>
      </c>
      <c r="V261" s="113">
        <f t="shared" si="55"/>
        <v>1</v>
      </c>
      <c r="W261" s="113">
        <f t="shared" si="56"/>
        <v>1</v>
      </c>
      <c r="X261" s="113">
        <f t="shared" si="57"/>
        <v>1</v>
      </c>
      <c r="Y261" s="113">
        <f t="shared" si="58"/>
        <v>1</v>
      </c>
      <c r="Z261" s="184" t="str">
        <f>ANATOMIE3!N261</f>
        <v>Juin</v>
      </c>
      <c r="AA261" s="184" t="str">
        <f>'PHYSIO-REP 3'!N261</f>
        <v>Juin</v>
      </c>
      <c r="AB261" s="184" t="str">
        <f>'ZOOTECHINE 3'!N261</f>
        <v>Juin</v>
      </c>
      <c r="AC261" s="184" t="str">
        <f>'PHARMACOLOGIE 3'!N261</f>
        <v>Juin</v>
      </c>
      <c r="AD261" s="184" t="str">
        <f>'MICROBIOLOGIE 3'!N261</f>
        <v>Juin</v>
      </c>
      <c r="AE261" s="184" t="str">
        <f>'PARASITOLOGIE 2'!N261</f>
        <v>Juin</v>
      </c>
      <c r="AF261" s="184" t="str">
        <f>'PHYSIO-PATH 3'!N261</f>
        <v>Juin</v>
      </c>
      <c r="AG261" s="184" t="str">
        <f>SEMIOLOGIE!N261</f>
        <v>Juin</v>
      </c>
      <c r="AH261" s="184" t="str">
        <f>'ANA-PATH 2'!N261</f>
        <v>Juin</v>
      </c>
    </row>
    <row r="262" spans="1:34">
      <c r="A262" s="113">
        <v>255</v>
      </c>
      <c r="B262" s="419" t="s">
        <v>347</v>
      </c>
      <c r="C262" s="419" t="s">
        <v>348</v>
      </c>
      <c r="D262" s="117">
        <f>ANATOMIE3!J262</f>
        <v>0</v>
      </c>
      <c r="E262" s="117">
        <f>'PHYSIO-REP 3'!J262</f>
        <v>0</v>
      </c>
      <c r="F262" s="117">
        <f>'ZOOTECHINE 3'!J262</f>
        <v>4.5</v>
      </c>
      <c r="G262" s="117">
        <f>'PHARMACOLOGIE 3'!J262</f>
        <v>5</v>
      </c>
      <c r="H262" s="117">
        <f>'MICROBIOLOGIE 3'!J262</f>
        <v>6.5</v>
      </c>
      <c r="I262" s="117">
        <f>'PARASITOLOGIE 2'!J262</f>
        <v>7.333333333333333</v>
      </c>
      <c r="J262" s="117">
        <f>'PHYSIO-PATH 3'!J262</f>
        <v>2.5</v>
      </c>
      <c r="K262" s="117">
        <f>SEMIOLOGIE!J262</f>
        <v>4</v>
      </c>
      <c r="L262" s="117">
        <f>'ANA-PATH 2'!J262</f>
        <v>4.666666666666667</v>
      </c>
      <c r="M262" s="117">
        <f t="shared" si="46"/>
        <v>34.5</v>
      </c>
      <c r="N262" s="117">
        <f t="shared" si="47"/>
        <v>1.38</v>
      </c>
      <c r="O262" s="316" t="str">
        <f t="shared" si="48"/>
        <v>Ajournee</v>
      </c>
      <c r="P262" s="184" t="str">
        <f t="shared" si="49"/>
        <v>juin</v>
      </c>
      <c r="Q262" s="113">
        <f t="shared" si="50"/>
        <v>1</v>
      </c>
      <c r="R262" s="113">
        <f t="shared" si="51"/>
        <v>1</v>
      </c>
      <c r="S262" s="113">
        <f t="shared" si="52"/>
        <v>1</v>
      </c>
      <c r="T262" s="113">
        <f t="shared" si="53"/>
        <v>1</v>
      </c>
      <c r="U262" s="113">
        <f t="shared" si="54"/>
        <v>1</v>
      </c>
      <c r="V262" s="113">
        <f t="shared" si="55"/>
        <v>1</v>
      </c>
      <c r="W262" s="113">
        <f t="shared" si="56"/>
        <v>1</v>
      </c>
      <c r="X262" s="113">
        <f t="shared" si="57"/>
        <v>1</v>
      </c>
      <c r="Y262" s="113">
        <f t="shared" si="58"/>
        <v>1</v>
      </c>
      <c r="Z262" s="184" t="str">
        <f>ANATOMIE3!N262</f>
        <v>Juin</v>
      </c>
      <c r="AA262" s="184" t="str">
        <f>'PHYSIO-REP 3'!N262</f>
        <v>Juin</v>
      </c>
      <c r="AB262" s="184" t="str">
        <f>'ZOOTECHINE 3'!N262</f>
        <v>Juin</v>
      </c>
      <c r="AC262" s="184" t="str">
        <f>'PHARMACOLOGIE 3'!N262</f>
        <v>Juin</v>
      </c>
      <c r="AD262" s="184" t="str">
        <f>'MICROBIOLOGIE 3'!N262</f>
        <v>Juin</v>
      </c>
      <c r="AE262" s="184" t="str">
        <f>'PARASITOLOGIE 2'!N262</f>
        <v>Juin</v>
      </c>
      <c r="AF262" s="184" t="str">
        <f>'PHYSIO-PATH 3'!N262</f>
        <v>Juin</v>
      </c>
      <c r="AG262" s="184" t="str">
        <f>SEMIOLOGIE!N262</f>
        <v>Juin</v>
      </c>
      <c r="AH262" s="184" t="str">
        <f>'ANA-PATH 2'!N262</f>
        <v>Juin</v>
      </c>
    </row>
    <row r="263" spans="1:34">
      <c r="A263" s="113">
        <v>256</v>
      </c>
      <c r="B263" s="413" t="s">
        <v>349</v>
      </c>
      <c r="C263" s="413" t="s">
        <v>118</v>
      </c>
      <c r="D263" s="117">
        <f>ANATOMIE3!J263</f>
        <v>2</v>
      </c>
      <c r="E263" s="117">
        <f>'PHYSIO-REP 3'!J263</f>
        <v>4.5</v>
      </c>
      <c r="F263" s="117">
        <f>'ZOOTECHINE 3'!J263</f>
        <v>5</v>
      </c>
      <c r="G263" s="117">
        <f>'PHARMACOLOGIE 3'!J263</f>
        <v>4</v>
      </c>
      <c r="H263" s="117">
        <f>'MICROBIOLOGIE 3'!J263</f>
        <v>8</v>
      </c>
      <c r="I263" s="117">
        <f>'PARASITOLOGIE 2'!J263</f>
        <v>6</v>
      </c>
      <c r="J263" s="117">
        <f>'PHYSIO-PATH 3'!J263</f>
        <v>1.5</v>
      </c>
      <c r="K263" s="117">
        <f>SEMIOLOGIE!J263</f>
        <v>4.75</v>
      </c>
      <c r="L263" s="117">
        <f>'ANA-PATH 2'!J263</f>
        <v>3.3333333333333335</v>
      </c>
      <c r="M263" s="117">
        <f t="shared" si="46"/>
        <v>39.083333333333336</v>
      </c>
      <c r="N263" s="117">
        <f t="shared" si="47"/>
        <v>1.5633333333333335</v>
      </c>
      <c r="O263" s="316" t="str">
        <f t="shared" si="48"/>
        <v>Ajournee</v>
      </c>
      <c r="P263" s="184" t="str">
        <f t="shared" si="49"/>
        <v>juin</v>
      </c>
      <c r="Q263" s="113">
        <f t="shared" si="50"/>
        <v>1</v>
      </c>
      <c r="R263" s="113">
        <f t="shared" si="51"/>
        <v>1</v>
      </c>
      <c r="S263" s="113">
        <f t="shared" si="52"/>
        <v>1</v>
      </c>
      <c r="T263" s="113">
        <f t="shared" si="53"/>
        <v>1</v>
      </c>
      <c r="U263" s="113">
        <f t="shared" si="54"/>
        <v>1</v>
      </c>
      <c r="V263" s="113">
        <f t="shared" si="55"/>
        <v>1</v>
      </c>
      <c r="W263" s="113">
        <f t="shared" si="56"/>
        <v>1</v>
      </c>
      <c r="X263" s="113">
        <f t="shared" si="57"/>
        <v>1</v>
      </c>
      <c r="Y263" s="113">
        <f t="shared" si="58"/>
        <v>1</v>
      </c>
      <c r="Z263" s="184" t="str">
        <f>ANATOMIE3!N263</f>
        <v>Juin</v>
      </c>
      <c r="AA263" s="184" t="str">
        <f>'PHYSIO-REP 3'!N263</f>
        <v>Juin</v>
      </c>
      <c r="AB263" s="184" t="str">
        <f>'ZOOTECHINE 3'!N263</f>
        <v>Juin</v>
      </c>
      <c r="AC263" s="184" t="str">
        <f>'PHARMACOLOGIE 3'!N263</f>
        <v>Juin</v>
      </c>
      <c r="AD263" s="184" t="str">
        <f>'MICROBIOLOGIE 3'!N263</f>
        <v>Juin</v>
      </c>
      <c r="AE263" s="184" t="str">
        <f>'PARASITOLOGIE 2'!N263</f>
        <v>Juin</v>
      </c>
      <c r="AF263" s="184" t="str">
        <f>'PHYSIO-PATH 3'!N263</f>
        <v>Juin</v>
      </c>
      <c r="AG263" s="184" t="str">
        <f>SEMIOLOGIE!N263</f>
        <v>Juin</v>
      </c>
      <c r="AH263" s="184" t="str">
        <f>'ANA-PATH 2'!N263</f>
        <v>Juin</v>
      </c>
    </row>
    <row r="264" spans="1:34">
      <c r="A264" s="113">
        <v>257</v>
      </c>
      <c r="B264" s="446" t="s">
        <v>932</v>
      </c>
      <c r="C264" s="446" t="s">
        <v>933</v>
      </c>
      <c r="D264" s="117">
        <f>ANATOMIE3!J264</f>
        <v>33</v>
      </c>
      <c r="E264" s="117">
        <f>'PHYSIO-REP 3'!J264</f>
        <v>11.25</v>
      </c>
      <c r="F264" s="117">
        <f>'ZOOTECHINE 3'!J264</f>
        <v>9.5</v>
      </c>
      <c r="G264" s="117">
        <f>'PHARMACOLOGIE 3'!J264</f>
        <v>6.75</v>
      </c>
      <c r="H264" s="117">
        <f>'MICROBIOLOGIE 3'!J264</f>
        <v>31.5</v>
      </c>
      <c r="I264" s="117">
        <f>'PARASITOLOGIE 2'!J264</f>
        <v>6.666666666666667</v>
      </c>
      <c r="J264" s="117">
        <f>'PHYSIO-PATH 3'!J264</f>
        <v>1.5</v>
      </c>
      <c r="K264" s="117">
        <f>SEMIOLOGIE!J264</f>
        <v>10.25</v>
      </c>
      <c r="L264" s="117">
        <f>'ANA-PATH 2'!J264</f>
        <v>4</v>
      </c>
      <c r="M264" s="117">
        <f t="shared" si="46"/>
        <v>114.41666666666667</v>
      </c>
      <c r="N264" s="117">
        <f t="shared" si="47"/>
        <v>4.5766666666666671</v>
      </c>
      <c r="O264" s="316" t="str">
        <f t="shared" si="48"/>
        <v>Ajournee</v>
      </c>
      <c r="P264" s="184" t="str">
        <f t="shared" si="49"/>
        <v>juin</v>
      </c>
      <c r="Q264" s="113">
        <f t="shared" si="50"/>
        <v>0</v>
      </c>
      <c r="R264" s="113">
        <f t="shared" si="51"/>
        <v>1</v>
      </c>
      <c r="S264" s="113">
        <f t="shared" si="52"/>
        <v>1</v>
      </c>
      <c r="T264" s="113">
        <f t="shared" si="53"/>
        <v>1</v>
      </c>
      <c r="U264" s="113">
        <f t="shared" si="54"/>
        <v>0</v>
      </c>
      <c r="V264" s="113">
        <f t="shared" si="55"/>
        <v>1</v>
      </c>
      <c r="W264" s="113">
        <f t="shared" si="56"/>
        <v>1</v>
      </c>
      <c r="X264" s="113">
        <f t="shared" si="57"/>
        <v>1</v>
      </c>
      <c r="Y264" s="113">
        <f t="shared" si="58"/>
        <v>1</v>
      </c>
      <c r="Z264" s="184" t="str">
        <f>ANATOMIE3!N264</f>
        <v>Juin</v>
      </c>
      <c r="AA264" s="184" t="str">
        <f>'PHYSIO-REP 3'!N264</f>
        <v>Juin</v>
      </c>
      <c r="AB264" s="184" t="str">
        <f>'ZOOTECHINE 3'!N264</f>
        <v>Juin</v>
      </c>
      <c r="AC264" s="184" t="str">
        <f>'PHARMACOLOGIE 3'!N264</f>
        <v>Juin</v>
      </c>
      <c r="AD264" s="184" t="str">
        <f>'MICROBIOLOGIE 3'!N264</f>
        <v>Juin</v>
      </c>
      <c r="AE264" s="184" t="str">
        <f>'PARASITOLOGIE 2'!N264</f>
        <v>Juin</v>
      </c>
      <c r="AF264" s="184" t="str">
        <f>'PHYSIO-PATH 3'!N264</f>
        <v>Juin</v>
      </c>
      <c r="AG264" s="184" t="str">
        <f>SEMIOLOGIE!N264</f>
        <v>Juin</v>
      </c>
      <c r="AH264" s="184" t="str">
        <f>'ANA-PATH 2'!N264</f>
        <v>Juin</v>
      </c>
    </row>
    <row r="265" spans="1:34">
      <c r="A265" s="113">
        <v>258</v>
      </c>
      <c r="B265" s="413" t="s">
        <v>350</v>
      </c>
      <c r="C265" s="413" t="s">
        <v>351</v>
      </c>
      <c r="D265" s="117">
        <f>ANATOMIE3!J265</f>
        <v>14.75</v>
      </c>
      <c r="E265" s="117">
        <f>'PHYSIO-REP 3'!J265</f>
        <v>9</v>
      </c>
      <c r="F265" s="117">
        <f>'ZOOTECHINE 3'!J265</f>
        <v>6.5</v>
      </c>
      <c r="G265" s="117">
        <f>'PHARMACOLOGIE 3'!J265</f>
        <v>13</v>
      </c>
      <c r="H265" s="117">
        <f>'MICROBIOLOGIE 3'!J265</f>
        <v>7</v>
      </c>
      <c r="I265" s="117">
        <f>'PARASITOLOGIE 2'!J265</f>
        <v>9.3333333333333339</v>
      </c>
      <c r="J265" s="117">
        <f>'PHYSIO-PATH 3'!J265</f>
        <v>6</v>
      </c>
      <c r="K265" s="117">
        <f>SEMIOLOGIE!J265</f>
        <v>14.5</v>
      </c>
      <c r="L265" s="117">
        <f>'ANA-PATH 2'!J265</f>
        <v>7.333333333333333</v>
      </c>
      <c r="M265" s="117">
        <f t="shared" ref="M265:M328" si="59">SUM(D265:L265)</f>
        <v>87.416666666666671</v>
      </c>
      <c r="N265" s="117">
        <f t="shared" ref="N265:N328" si="60">M265/25</f>
        <v>3.496666666666667</v>
      </c>
      <c r="O265" s="316" t="str">
        <f t="shared" ref="O265:O328" si="61">IF(OR(D265="exclus",E265="exclus",F265="exclus",G265="exclus",H265="exclus",I265="exclus",J265="exclus",K265="exclus",L265="exclus"),"exclus",IF(AND(SUM(Q265:Y265)=0,ROUND(N265,3)&gt;=10),"Admis","Ajournee"))</f>
        <v>Ajournee</v>
      </c>
      <c r="P265" s="184" t="str">
        <f t="shared" ref="P265:P328" si="62">IF(COUNTIF(Z265:AH265,"=Rattrapage")&gt;0,"Rattrapage",IF(COUNTIF(Z265:AH265,"=Synthèse")&gt;0,"Synthèse","juin"))</f>
        <v>juin</v>
      </c>
      <c r="Q265" s="113">
        <f t="shared" ref="Q265:Q328" si="63">IF(D265&lt;15,1,0)</f>
        <v>1</v>
      </c>
      <c r="R265" s="113">
        <f t="shared" ref="R265:R328" si="64">IF(E265&lt;15,1,0)</f>
        <v>1</v>
      </c>
      <c r="S265" s="113">
        <f t="shared" ref="S265:S328" si="65">IF(F265&lt;15,1,0)</f>
        <v>1</v>
      </c>
      <c r="T265" s="113">
        <f t="shared" ref="T265:T328" si="66">IF(G265&lt;15,1,0)</f>
        <v>1</v>
      </c>
      <c r="U265" s="113">
        <f t="shared" ref="U265:U328" si="67">IF(H265&lt;15,1,0)</f>
        <v>1</v>
      </c>
      <c r="V265" s="113">
        <f t="shared" ref="V265:V328" si="68">IF(I265&lt;10,1,0)</f>
        <v>1</v>
      </c>
      <c r="W265" s="113">
        <f t="shared" ref="W265:W328" si="69">IF(J265&lt;15,1,0)</f>
        <v>1</v>
      </c>
      <c r="X265" s="113">
        <f t="shared" ref="X265:X328" si="70">IF(K265&lt;15,1,0)</f>
        <v>1</v>
      </c>
      <c r="Y265" s="113">
        <f t="shared" ref="Y265:Y328" si="71">IF(L265&lt;10,1,0)</f>
        <v>1</v>
      </c>
      <c r="Z265" s="184" t="str">
        <f>ANATOMIE3!N265</f>
        <v>Juin</v>
      </c>
      <c r="AA265" s="184" t="str">
        <f>'PHYSIO-REP 3'!N265</f>
        <v>Juin</v>
      </c>
      <c r="AB265" s="184" t="str">
        <f>'ZOOTECHINE 3'!N265</f>
        <v>Juin</v>
      </c>
      <c r="AC265" s="184" t="str">
        <f>'PHARMACOLOGIE 3'!N265</f>
        <v>Juin</v>
      </c>
      <c r="AD265" s="184" t="str">
        <f>'MICROBIOLOGIE 3'!N265</f>
        <v>Juin</v>
      </c>
      <c r="AE265" s="184" t="str">
        <f>'PARASITOLOGIE 2'!N265</f>
        <v>Juin</v>
      </c>
      <c r="AF265" s="184" t="str">
        <f>'PHYSIO-PATH 3'!N265</f>
        <v>Juin</v>
      </c>
      <c r="AG265" s="184" t="str">
        <f>SEMIOLOGIE!N265</f>
        <v>Juin</v>
      </c>
      <c r="AH265" s="184" t="str">
        <f>'ANA-PATH 2'!N265</f>
        <v>Juin</v>
      </c>
    </row>
    <row r="266" spans="1:34">
      <c r="A266" s="113">
        <v>259</v>
      </c>
      <c r="B266" s="418" t="s">
        <v>352</v>
      </c>
      <c r="C266" s="418" t="s">
        <v>934</v>
      </c>
      <c r="D266" s="117">
        <f>ANATOMIE3!J266</f>
        <v>11.25</v>
      </c>
      <c r="E266" s="117">
        <f>'PHYSIO-REP 3'!J266</f>
        <v>6.75</v>
      </c>
      <c r="F266" s="117">
        <f>'ZOOTECHINE 3'!J266</f>
        <v>10</v>
      </c>
      <c r="G266" s="117">
        <f>'PHARMACOLOGIE 3'!J266</f>
        <v>13</v>
      </c>
      <c r="H266" s="117">
        <f>'MICROBIOLOGIE 3'!J266</f>
        <v>10.5</v>
      </c>
      <c r="I266" s="117">
        <f>'PARASITOLOGIE 2'!J266</f>
        <v>8</v>
      </c>
      <c r="J266" s="117">
        <f>'PHYSIO-PATH 3'!J266</f>
        <v>2.5</v>
      </c>
      <c r="K266" s="117">
        <f>SEMIOLOGIE!J266</f>
        <v>14</v>
      </c>
      <c r="L266" s="117">
        <f>'ANA-PATH 2'!J266</f>
        <v>6.666666666666667</v>
      </c>
      <c r="M266" s="117">
        <f t="shared" si="59"/>
        <v>82.666666666666671</v>
      </c>
      <c r="N266" s="117">
        <f t="shared" si="60"/>
        <v>3.3066666666666666</v>
      </c>
      <c r="O266" s="316" t="str">
        <f t="shared" si="61"/>
        <v>Ajournee</v>
      </c>
      <c r="P266" s="184" t="str">
        <f t="shared" si="62"/>
        <v>juin</v>
      </c>
      <c r="Q266" s="113">
        <f t="shared" si="63"/>
        <v>1</v>
      </c>
      <c r="R266" s="113">
        <f t="shared" si="64"/>
        <v>1</v>
      </c>
      <c r="S266" s="113">
        <f t="shared" si="65"/>
        <v>1</v>
      </c>
      <c r="T266" s="113">
        <f t="shared" si="66"/>
        <v>1</v>
      </c>
      <c r="U266" s="113">
        <f t="shared" si="67"/>
        <v>1</v>
      </c>
      <c r="V266" s="113">
        <f t="shared" si="68"/>
        <v>1</v>
      </c>
      <c r="W266" s="113">
        <f t="shared" si="69"/>
        <v>1</v>
      </c>
      <c r="X266" s="113">
        <f t="shared" si="70"/>
        <v>1</v>
      </c>
      <c r="Y266" s="113">
        <f t="shared" si="71"/>
        <v>1</v>
      </c>
      <c r="Z266" s="184" t="str">
        <f>ANATOMIE3!N266</f>
        <v>Juin</v>
      </c>
      <c r="AA266" s="184" t="str">
        <f>'PHYSIO-REP 3'!N266</f>
        <v>Juin</v>
      </c>
      <c r="AB266" s="184" t="str">
        <f>'ZOOTECHINE 3'!N266</f>
        <v>Juin</v>
      </c>
      <c r="AC266" s="184" t="str">
        <f>'PHARMACOLOGIE 3'!N266</f>
        <v>Juin</v>
      </c>
      <c r="AD266" s="184" t="str">
        <f>'MICROBIOLOGIE 3'!N266</f>
        <v>Juin</v>
      </c>
      <c r="AE266" s="184" t="str">
        <f>'PARASITOLOGIE 2'!N266</f>
        <v>Juin</v>
      </c>
      <c r="AF266" s="184" t="str">
        <f>'PHYSIO-PATH 3'!N266</f>
        <v>Juin</v>
      </c>
      <c r="AG266" s="184" t="str">
        <f>SEMIOLOGIE!N266</f>
        <v>Juin</v>
      </c>
      <c r="AH266" s="184" t="str">
        <f>'ANA-PATH 2'!N266</f>
        <v>Juin</v>
      </c>
    </row>
    <row r="267" spans="1:34">
      <c r="A267" s="113">
        <v>260</v>
      </c>
      <c r="B267" s="434" t="s">
        <v>353</v>
      </c>
      <c r="C267" s="434" t="s">
        <v>935</v>
      </c>
      <c r="D267" s="117">
        <f>ANATOMIE3!J267</f>
        <v>7</v>
      </c>
      <c r="E267" s="117">
        <f>'PHYSIO-REP 3'!J267</f>
        <v>6.75</v>
      </c>
      <c r="F267" s="117">
        <f>'ZOOTECHINE 3'!J267</f>
        <v>9</v>
      </c>
      <c r="G267" s="117">
        <f>'PHARMACOLOGIE 3'!J267</f>
        <v>2</v>
      </c>
      <c r="H267" s="117">
        <f>'MICROBIOLOGIE 3'!J267</f>
        <v>8.25</v>
      </c>
      <c r="I267" s="117">
        <f>'PARASITOLOGIE 2'!J267</f>
        <v>6.666666666666667</v>
      </c>
      <c r="J267" s="117">
        <f>'PHYSIO-PATH 3'!J267</f>
        <v>6</v>
      </c>
      <c r="K267" s="117">
        <f>SEMIOLOGIE!J267</f>
        <v>8.25</v>
      </c>
      <c r="L267" s="117">
        <f>'ANA-PATH 2'!J267</f>
        <v>3.3333333333333335</v>
      </c>
      <c r="M267" s="117">
        <f t="shared" si="59"/>
        <v>57.25</v>
      </c>
      <c r="N267" s="117">
        <f t="shared" si="60"/>
        <v>2.29</v>
      </c>
      <c r="O267" s="316" t="str">
        <f t="shared" si="61"/>
        <v>Ajournee</v>
      </c>
      <c r="P267" s="184" t="str">
        <f t="shared" si="62"/>
        <v>juin</v>
      </c>
      <c r="Q267" s="113">
        <f t="shared" si="63"/>
        <v>1</v>
      </c>
      <c r="R267" s="113">
        <f t="shared" si="64"/>
        <v>1</v>
      </c>
      <c r="S267" s="113">
        <f t="shared" si="65"/>
        <v>1</v>
      </c>
      <c r="T267" s="113">
        <f t="shared" si="66"/>
        <v>1</v>
      </c>
      <c r="U267" s="113">
        <f t="shared" si="67"/>
        <v>1</v>
      </c>
      <c r="V267" s="113">
        <f t="shared" si="68"/>
        <v>1</v>
      </c>
      <c r="W267" s="113">
        <f t="shared" si="69"/>
        <v>1</v>
      </c>
      <c r="X267" s="113">
        <f t="shared" si="70"/>
        <v>1</v>
      </c>
      <c r="Y267" s="113">
        <f t="shared" si="71"/>
        <v>1</v>
      </c>
      <c r="Z267" s="184" t="str">
        <f>ANATOMIE3!N267</f>
        <v>Juin</v>
      </c>
      <c r="AA267" s="184" t="str">
        <f>'PHYSIO-REP 3'!N267</f>
        <v>Juin</v>
      </c>
      <c r="AB267" s="184" t="str">
        <f>'ZOOTECHINE 3'!N267</f>
        <v>Juin</v>
      </c>
      <c r="AC267" s="184" t="str">
        <f>'PHARMACOLOGIE 3'!N267</f>
        <v>Juin</v>
      </c>
      <c r="AD267" s="184" t="str">
        <f>'MICROBIOLOGIE 3'!N267</f>
        <v>Juin</v>
      </c>
      <c r="AE267" s="184" t="str">
        <f>'PARASITOLOGIE 2'!N267</f>
        <v>Juin</v>
      </c>
      <c r="AF267" s="184" t="str">
        <f>'PHYSIO-PATH 3'!N267</f>
        <v>Juin</v>
      </c>
      <c r="AG267" s="184" t="str">
        <f>SEMIOLOGIE!N267</f>
        <v>Juin</v>
      </c>
      <c r="AH267" s="184" t="str">
        <f>'ANA-PATH 2'!N267</f>
        <v>Juin</v>
      </c>
    </row>
    <row r="268" spans="1:34">
      <c r="A268" s="113">
        <v>261</v>
      </c>
      <c r="B268" s="434" t="s">
        <v>354</v>
      </c>
      <c r="C268" s="434" t="s">
        <v>355</v>
      </c>
      <c r="D268" s="117">
        <f>ANATOMIE3!J268</f>
        <v>8.5</v>
      </c>
      <c r="E268" s="117">
        <f>'PHYSIO-REP 3'!J268</f>
        <v>7.5</v>
      </c>
      <c r="F268" s="117">
        <f>'ZOOTECHINE 3'!J268</f>
        <v>8</v>
      </c>
      <c r="G268" s="117">
        <f>'PHARMACOLOGIE 3'!J268</f>
        <v>6.5</v>
      </c>
      <c r="H268" s="117">
        <f>'MICROBIOLOGIE 3'!J268</f>
        <v>9</v>
      </c>
      <c r="I268" s="117">
        <f>'PARASITOLOGIE 2'!J268</f>
        <v>3.3333333333333335</v>
      </c>
      <c r="J268" s="117">
        <f>'PHYSIO-PATH 3'!J268</f>
        <v>3</v>
      </c>
      <c r="K268" s="117">
        <f>SEMIOLOGIE!J268</f>
        <v>14.25</v>
      </c>
      <c r="L268" s="117">
        <f>'ANA-PATH 2'!J268</f>
        <v>8</v>
      </c>
      <c r="M268" s="117">
        <f t="shared" si="59"/>
        <v>68.083333333333343</v>
      </c>
      <c r="N268" s="117">
        <f t="shared" si="60"/>
        <v>2.7233333333333336</v>
      </c>
      <c r="O268" s="316" t="str">
        <f t="shared" si="61"/>
        <v>Ajournee</v>
      </c>
      <c r="P268" s="184" t="str">
        <f t="shared" si="62"/>
        <v>juin</v>
      </c>
      <c r="Q268" s="113">
        <f t="shared" si="63"/>
        <v>1</v>
      </c>
      <c r="R268" s="113">
        <f t="shared" si="64"/>
        <v>1</v>
      </c>
      <c r="S268" s="113">
        <f t="shared" si="65"/>
        <v>1</v>
      </c>
      <c r="T268" s="113">
        <f t="shared" si="66"/>
        <v>1</v>
      </c>
      <c r="U268" s="113">
        <f t="shared" si="67"/>
        <v>1</v>
      </c>
      <c r="V268" s="113">
        <f t="shared" si="68"/>
        <v>1</v>
      </c>
      <c r="W268" s="113">
        <f t="shared" si="69"/>
        <v>1</v>
      </c>
      <c r="X268" s="113">
        <f t="shared" si="70"/>
        <v>1</v>
      </c>
      <c r="Y268" s="113">
        <f t="shared" si="71"/>
        <v>1</v>
      </c>
      <c r="Z268" s="184" t="str">
        <f>ANATOMIE3!N268</f>
        <v>Juin</v>
      </c>
      <c r="AA268" s="184" t="str">
        <f>'PHYSIO-REP 3'!N268</f>
        <v>Juin</v>
      </c>
      <c r="AB268" s="184" t="str">
        <f>'ZOOTECHINE 3'!N268</f>
        <v>Juin</v>
      </c>
      <c r="AC268" s="184" t="str">
        <f>'PHARMACOLOGIE 3'!N268</f>
        <v>Juin</v>
      </c>
      <c r="AD268" s="184" t="str">
        <f>'MICROBIOLOGIE 3'!N268</f>
        <v>Juin</v>
      </c>
      <c r="AE268" s="184" t="str">
        <f>'PARASITOLOGIE 2'!N268</f>
        <v>Juin</v>
      </c>
      <c r="AF268" s="184" t="str">
        <f>'PHYSIO-PATH 3'!N268</f>
        <v>Juin</v>
      </c>
      <c r="AG268" s="184" t="str">
        <f>SEMIOLOGIE!N268</f>
        <v>Juin</v>
      </c>
      <c r="AH268" s="184" t="str">
        <f>'ANA-PATH 2'!N268</f>
        <v>Juin</v>
      </c>
    </row>
    <row r="269" spans="1:34">
      <c r="A269" s="113">
        <v>262</v>
      </c>
      <c r="B269" s="413" t="s">
        <v>356</v>
      </c>
      <c r="C269" s="413" t="s">
        <v>936</v>
      </c>
      <c r="D269" s="117">
        <f>ANATOMIE3!J269</f>
        <v>2.5</v>
      </c>
      <c r="E269" s="117">
        <f>'PHYSIO-REP 3'!J269</f>
        <v>8.25</v>
      </c>
      <c r="F269" s="117">
        <f>'ZOOTECHINE 3'!J269</f>
        <v>3</v>
      </c>
      <c r="G269" s="117">
        <f>'PHARMACOLOGIE 3'!J269</f>
        <v>3.25</v>
      </c>
      <c r="H269" s="117">
        <f>'MICROBIOLOGIE 3'!J269</f>
        <v>7.25</v>
      </c>
      <c r="I269" s="117">
        <f>'PARASITOLOGIE 2'!J269</f>
        <v>4.666666666666667</v>
      </c>
      <c r="J269" s="117">
        <f>'PHYSIO-PATH 3'!J269</f>
        <v>2.5</v>
      </c>
      <c r="K269" s="117">
        <f>SEMIOLOGIE!J269</f>
        <v>5</v>
      </c>
      <c r="L269" s="117">
        <f>'ANA-PATH 2'!J269</f>
        <v>5.666666666666667</v>
      </c>
      <c r="M269" s="117">
        <f t="shared" si="59"/>
        <v>42.083333333333336</v>
      </c>
      <c r="N269" s="117">
        <f t="shared" si="60"/>
        <v>1.6833333333333333</v>
      </c>
      <c r="O269" s="316" t="str">
        <f t="shared" si="61"/>
        <v>Ajournee</v>
      </c>
      <c r="P269" s="184" t="str">
        <f t="shared" si="62"/>
        <v>juin</v>
      </c>
      <c r="Q269" s="113">
        <f t="shared" si="63"/>
        <v>1</v>
      </c>
      <c r="R269" s="113">
        <f t="shared" si="64"/>
        <v>1</v>
      </c>
      <c r="S269" s="113">
        <f t="shared" si="65"/>
        <v>1</v>
      </c>
      <c r="T269" s="113">
        <f t="shared" si="66"/>
        <v>1</v>
      </c>
      <c r="U269" s="113">
        <f t="shared" si="67"/>
        <v>1</v>
      </c>
      <c r="V269" s="113">
        <f t="shared" si="68"/>
        <v>1</v>
      </c>
      <c r="W269" s="113">
        <f t="shared" si="69"/>
        <v>1</v>
      </c>
      <c r="X269" s="113">
        <f t="shared" si="70"/>
        <v>1</v>
      </c>
      <c r="Y269" s="113">
        <f t="shared" si="71"/>
        <v>1</v>
      </c>
      <c r="Z269" s="184" t="str">
        <f>ANATOMIE3!N269</f>
        <v>Juin</v>
      </c>
      <c r="AA269" s="184" t="str">
        <f>'PHYSIO-REP 3'!N269</f>
        <v>Juin</v>
      </c>
      <c r="AB269" s="184" t="str">
        <f>'ZOOTECHINE 3'!N269</f>
        <v>Juin</v>
      </c>
      <c r="AC269" s="184" t="str">
        <f>'PHARMACOLOGIE 3'!N269</f>
        <v>Juin</v>
      </c>
      <c r="AD269" s="184" t="str">
        <f>'MICROBIOLOGIE 3'!N269</f>
        <v>Juin</v>
      </c>
      <c r="AE269" s="184" t="str">
        <f>'PARASITOLOGIE 2'!N269</f>
        <v>Juin</v>
      </c>
      <c r="AF269" s="184" t="str">
        <f>'PHYSIO-PATH 3'!N269</f>
        <v>Juin</v>
      </c>
      <c r="AG269" s="184" t="str">
        <f>SEMIOLOGIE!N269</f>
        <v>Juin</v>
      </c>
      <c r="AH269" s="184" t="str">
        <f>'ANA-PATH 2'!N269</f>
        <v>Juin</v>
      </c>
    </row>
    <row r="270" spans="1:34">
      <c r="A270" s="113">
        <v>263</v>
      </c>
      <c r="B270" s="425" t="s">
        <v>937</v>
      </c>
      <c r="C270" s="425" t="s">
        <v>357</v>
      </c>
      <c r="D270" s="117">
        <f>ANATOMIE3!J270</f>
        <v>15</v>
      </c>
      <c r="E270" s="117">
        <f>'PHYSIO-REP 3'!J270</f>
        <v>10.25</v>
      </c>
      <c r="F270" s="117">
        <f>'ZOOTECHINE 3'!J270</f>
        <v>12</v>
      </c>
      <c r="G270" s="117">
        <f>'PHARMACOLOGIE 3'!J270</f>
        <v>11.5</v>
      </c>
      <c r="H270" s="117">
        <f>'MICROBIOLOGIE 3'!J270</f>
        <v>8.75</v>
      </c>
      <c r="I270" s="117">
        <f>'PARASITOLOGIE 2'!J270</f>
        <v>9.3333333333333339</v>
      </c>
      <c r="J270" s="117">
        <f>'PHYSIO-PATH 3'!J270</f>
        <v>6</v>
      </c>
      <c r="K270" s="117">
        <f>SEMIOLOGIE!J270</f>
        <v>14.25</v>
      </c>
      <c r="L270" s="117">
        <f>'ANA-PATH 2'!J270</f>
        <v>9.3333333333333339</v>
      </c>
      <c r="M270" s="117">
        <f t="shared" si="59"/>
        <v>96.416666666666657</v>
      </c>
      <c r="N270" s="117">
        <f t="shared" si="60"/>
        <v>3.8566666666666665</v>
      </c>
      <c r="O270" s="316" t="str">
        <f t="shared" si="61"/>
        <v>Ajournee</v>
      </c>
      <c r="P270" s="184" t="str">
        <f t="shared" si="62"/>
        <v>juin</v>
      </c>
      <c r="Q270" s="113">
        <f t="shared" si="63"/>
        <v>0</v>
      </c>
      <c r="R270" s="113">
        <f t="shared" si="64"/>
        <v>1</v>
      </c>
      <c r="S270" s="113">
        <f t="shared" si="65"/>
        <v>1</v>
      </c>
      <c r="T270" s="113">
        <f t="shared" si="66"/>
        <v>1</v>
      </c>
      <c r="U270" s="113">
        <f t="shared" si="67"/>
        <v>1</v>
      </c>
      <c r="V270" s="113">
        <f t="shared" si="68"/>
        <v>1</v>
      </c>
      <c r="W270" s="113">
        <f t="shared" si="69"/>
        <v>1</v>
      </c>
      <c r="X270" s="113">
        <f t="shared" si="70"/>
        <v>1</v>
      </c>
      <c r="Y270" s="113">
        <f t="shared" si="71"/>
        <v>1</v>
      </c>
      <c r="Z270" s="184" t="str">
        <f>ANATOMIE3!N270</f>
        <v>Juin</v>
      </c>
      <c r="AA270" s="184" t="str">
        <f>'PHYSIO-REP 3'!N270</f>
        <v>Juin</v>
      </c>
      <c r="AB270" s="184" t="str">
        <f>'ZOOTECHINE 3'!N270</f>
        <v>Juin</v>
      </c>
      <c r="AC270" s="184" t="str">
        <f>'PHARMACOLOGIE 3'!N270</f>
        <v>Juin</v>
      </c>
      <c r="AD270" s="184" t="str">
        <f>'MICROBIOLOGIE 3'!N270</f>
        <v>Juin</v>
      </c>
      <c r="AE270" s="184" t="str">
        <f>'PARASITOLOGIE 2'!N270</f>
        <v>Juin</v>
      </c>
      <c r="AF270" s="184" t="str">
        <f>'PHYSIO-PATH 3'!N270</f>
        <v>Juin</v>
      </c>
      <c r="AG270" s="184" t="str">
        <f>SEMIOLOGIE!N270</f>
        <v>Juin</v>
      </c>
      <c r="AH270" s="184" t="str">
        <f>'ANA-PATH 2'!N270</f>
        <v>Juin</v>
      </c>
    </row>
    <row r="271" spans="1:34">
      <c r="A271" s="113">
        <v>264</v>
      </c>
      <c r="B271" s="413" t="s">
        <v>358</v>
      </c>
      <c r="C271" s="413" t="s">
        <v>248</v>
      </c>
      <c r="D271" s="117">
        <f>ANATOMIE3!J271</f>
        <v>2.75</v>
      </c>
      <c r="E271" s="117">
        <f>'PHYSIO-REP 3'!J271</f>
        <v>8.25</v>
      </c>
      <c r="F271" s="117">
        <f>'ZOOTECHINE 3'!J271</f>
        <v>1.5</v>
      </c>
      <c r="G271" s="117">
        <f>'PHARMACOLOGIE 3'!J271</f>
        <v>2</v>
      </c>
      <c r="H271" s="117">
        <f>'MICROBIOLOGIE 3'!J271</f>
        <v>5</v>
      </c>
      <c r="I271" s="117">
        <f>'PARASITOLOGIE 2'!J271</f>
        <v>4</v>
      </c>
      <c r="J271" s="117">
        <f>'PHYSIO-PATH 3'!J271</f>
        <v>2.5</v>
      </c>
      <c r="K271" s="117">
        <f>SEMIOLOGIE!J271</f>
        <v>6</v>
      </c>
      <c r="L271" s="117">
        <f>'ANA-PATH 2'!J271</f>
        <v>3</v>
      </c>
      <c r="M271" s="117">
        <f t="shared" si="59"/>
        <v>35</v>
      </c>
      <c r="N271" s="117">
        <f t="shared" si="60"/>
        <v>1.4</v>
      </c>
      <c r="O271" s="316" t="str">
        <f t="shared" si="61"/>
        <v>Ajournee</v>
      </c>
      <c r="P271" s="184" t="str">
        <f t="shared" si="62"/>
        <v>juin</v>
      </c>
      <c r="Q271" s="113">
        <f t="shared" si="63"/>
        <v>1</v>
      </c>
      <c r="R271" s="113">
        <f t="shared" si="64"/>
        <v>1</v>
      </c>
      <c r="S271" s="113">
        <f t="shared" si="65"/>
        <v>1</v>
      </c>
      <c r="T271" s="113">
        <f t="shared" si="66"/>
        <v>1</v>
      </c>
      <c r="U271" s="113">
        <f t="shared" si="67"/>
        <v>1</v>
      </c>
      <c r="V271" s="113">
        <f t="shared" si="68"/>
        <v>1</v>
      </c>
      <c r="W271" s="113">
        <f t="shared" si="69"/>
        <v>1</v>
      </c>
      <c r="X271" s="113">
        <f t="shared" si="70"/>
        <v>1</v>
      </c>
      <c r="Y271" s="113">
        <f t="shared" si="71"/>
        <v>1</v>
      </c>
      <c r="Z271" s="184" t="str">
        <f>ANATOMIE3!N271</f>
        <v>Juin</v>
      </c>
      <c r="AA271" s="184" t="str">
        <f>'PHYSIO-REP 3'!N271</f>
        <v>Juin</v>
      </c>
      <c r="AB271" s="184" t="str">
        <f>'ZOOTECHINE 3'!N271</f>
        <v>Juin</v>
      </c>
      <c r="AC271" s="184" t="str">
        <f>'PHARMACOLOGIE 3'!N271</f>
        <v>Juin</v>
      </c>
      <c r="AD271" s="184" t="str">
        <f>'MICROBIOLOGIE 3'!N271</f>
        <v>Juin</v>
      </c>
      <c r="AE271" s="184" t="str">
        <f>'PARASITOLOGIE 2'!N271</f>
        <v>Juin</v>
      </c>
      <c r="AF271" s="184" t="str">
        <f>'PHYSIO-PATH 3'!N271</f>
        <v>Juin</v>
      </c>
      <c r="AG271" s="184" t="str">
        <f>SEMIOLOGIE!N271</f>
        <v>Juin</v>
      </c>
      <c r="AH271" s="184" t="str">
        <f>'ANA-PATH 2'!N271</f>
        <v>Juin</v>
      </c>
    </row>
    <row r="272" spans="1:34">
      <c r="A272" s="113">
        <v>265</v>
      </c>
      <c r="B272" s="413" t="s">
        <v>359</v>
      </c>
      <c r="C272" s="413" t="s">
        <v>938</v>
      </c>
      <c r="D272" s="117">
        <f>ANATOMIE3!J272</f>
        <v>9.75</v>
      </c>
      <c r="E272" s="117">
        <f>'PHYSIO-REP 3'!J272</f>
        <v>9.75</v>
      </c>
      <c r="F272" s="117">
        <f>'ZOOTECHINE 3'!J272</f>
        <v>5.5</v>
      </c>
      <c r="G272" s="117">
        <f>'PHARMACOLOGIE 3'!J272</f>
        <v>7</v>
      </c>
      <c r="H272" s="117">
        <f>'MICROBIOLOGIE 3'!J272</f>
        <v>9</v>
      </c>
      <c r="I272" s="117">
        <f>'PARASITOLOGIE 2'!J272</f>
        <v>2.6666666666666665</v>
      </c>
      <c r="J272" s="117">
        <f>'PHYSIO-PATH 3'!J272</f>
        <v>6</v>
      </c>
      <c r="K272" s="117">
        <f>SEMIOLOGIE!J272</f>
        <v>10.5</v>
      </c>
      <c r="L272" s="117">
        <f>'ANA-PATH 2'!J272</f>
        <v>5</v>
      </c>
      <c r="M272" s="117">
        <f t="shared" si="59"/>
        <v>65.166666666666657</v>
      </c>
      <c r="N272" s="117">
        <f t="shared" si="60"/>
        <v>2.6066666666666665</v>
      </c>
      <c r="O272" s="316" t="str">
        <f t="shared" si="61"/>
        <v>Ajournee</v>
      </c>
      <c r="P272" s="184" t="str">
        <f t="shared" si="62"/>
        <v>juin</v>
      </c>
      <c r="Q272" s="113">
        <f t="shared" si="63"/>
        <v>1</v>
      </c>
      <c r="R272" s="113">
        <f t="shared" si="64"/>
        <v>1</v>
      </c>
      <c r="S272" s="113">
        <f t="shared" si="65"/>
        <v>1</v>
      </c>
      <c r="T272" s="113">
        <f t="shared" si="66"/>
        <v>1</v>
      </c>
      <c r="U272" s="113">
        <f t="shared" si="67"/>
        <v>1</v>
      </c>
      <c r="V272" s="113">
        <f t="shared" si="68"/>
        <v>1</v>
      </c>
      <c r="W272" s="113">
        <f t="shared" si="69"/>
        <v>1</v>
      </c>
      <c r="X272" s="113">
        <f t="shared" si="70"/>
        <v>1</v>
      </c>
      <c r="Y272" s="113">
        <f t="shared" si="71"/>
        <v>1</v>
      </c>
      <c r="Z272" s="184" t="str">
        <f>ANATOMIE3!N272</f>
        <v>Juin</v>
      </c>
      <c r="AA272" s="184" t="str">
        <f>'PHYSIO-REP 3'!N272</f>
        <v>Juin</v>
      </c>
      <c r="AB272" s="184" t="str">
        <f>'ZOOTECHINE 3'!N272</f>
        <v>Juin</v>
      </c>
      <c r="AC272" s="184" t="str">
        <f>'PHARMACOLOGIE 3'!N272</f>
        <v>Juin</v>
      </c>
      <c r="AD272" s="184" t="str">
        <f>'MICROBIOLOGIE 3'!N272</f>
        <v>Juin</v>
      </c>
      <c r="AE272" s="184" t="str">
        <f>'PARASITOLOGIE 2'!N272</f>
        <v>Juin</v>
      </c>
      <c r="AF272" s="184" t="str">
        <f>'PHYSIO-PATH 3'!N272</f>
        <v>Juin</v>
      </c>
      <c r="AG272" s="184" t="str">
        <f>SEMIOLOGIE!N272</f>
        <v>Juin</v>
      </c>
      <c r="AH272" s="184" t="str">
        <f>'ANA-PATH 2'!N272</f>
        <v>Juin</v>
      </c>
    </row>
    <row r="273" spans="1:34">
      <c r="A273" s="113">
        <v>266</v>
      </c>
      <c r="B273" s="435" t="s">
        <v>360</v>
      </c>
      <c r="C273" s="435" t="s">
        <v>87</v>
      </c>
      <c r="D273" s="117">
        <f>ANATOMIE3!J273</f>
        <v>18</v>
      </c>
      <c r="E273" s="117">
        <f>'PHYSIO-REP 3'!J273</f>
        <v>11.25</v>
      </c>
      <c r="F273" s="117">
        <f>'ZOOTECHINE 3'!J273</f>
        <v>11</v>
      </c>
      <c r="G273" s="117">
        <f>'PHARMACOLOGIE 3'!J273</f>
        <v>13.5</v>
      </c>
      <c r="H273" s="117">
        <f>'MICROBIOLOGIE 3'!J273</f>
        <v>11.5</v>
      </c>
      <c r="I273" s="117">
        <f>'PARASITOLOGIE 2'!J273</f>
        <v>10.666666666666666</v>
      </c>
      <c r="J273" s="117">
        <f>'PHYSIO-PATH 3'!J273</f>
        <v>13.5</v>
      </c>
      <c r="K273" s="117">
        <f>SEMIOLOGIE!J273</f>
        <v>12.5</v>
      </c>
      <c r="L273" s="117">
        <f>'ANA-PATH 2'!J273</f>
        <v>10</v>
      </c>
      <c r="M273" s="117">
        <f t="shared" si="59"/>
        <v>111.91666666666667</v>
      </c>
      <c r="N273" s="117">
        <f t="shared" si="60"/>
        <v>4.4766666666666666</v>
      </c>
      <c r="O273" s="316" t="str">
        <f t="shared" si="61"/>
        <v>Ajournee</v>
      </c>
      <c r="P273" s="184" t="str">
        <f t="shared" si="62"/>
        <v>juin</v>
      </c>
      <c r="Q273" s="113">
        <f t="shared" si="63"/>
        <v>0</v>
      </c>
      <c r="R273" s="113">
        <f t="shared" si="64"/>
        <v>1</v>
      </c>
      <c r="S273" s="113">
        <f t="shared" si="65"/>
        <v>1</v>
      </c>
      <c r="T273" s="113">
        <f t="shared" si="66"/>
        <v>1</v>
      </c>
      <c r="U273" s="113">
        <f t="shared" si="67"/>
        <v>1</v>
      </c>
      <c r="V273" s="113">
        <f t="shared" si="68"/>
        <v>0</v>
      </c>
      <c r="W273" s="113">
        <f t="shared" si="69"/>
        <v>1</v>
      </c>
      <c r="X273" s="113">
        <f t="shared" si="70"/>
        <v>1</v>
      </c>
      <c r="Y273" s="113">
        <f t="shared" si="71"/>
        <v>0</v>
      </c>
      <c r="Z273" s="184" t="str">
        <f>ANATOMIE3!N273</f>
        <v>Juin</v>
      </c>
      <c r="AA273" s="184" t="str">
        <f>'PHYSIO-REP 3'!N273</f>
        <v>Juin</v>
      </c>
      <c r="AB273" s="184" t="str">
        <f>'ZOOTECHINE 3'!N273</f>
        <v>Juin</v>
      </c>
      <c r="AC273" s="184" t="str">
        <f>'PHARMACOLOGIE 3'!N273</f>
        <v>Juin</v>
      </c>
      <c r="AD273" s="184" t="str">
        <f>'MICROBIOLOGIE 3'!N273</f>
        <v>Juin</v>
      </c>
      <c r="AE273" s="184" t="str">
        <f>'PARASITOLOGIE 2'!N273</f>
        <v>Juin</v>
      </c>
      <c r="AF273" s="184" t="str">
        <f>'PHYSIO-PATH 3'!N273</f>
        <v>Juin</v>
      </c>
      <c r="AG273" s="184" t="str">
        <f>SEMIOLOGIE!N273</f>
        <v>Juin</v>
      </c>
      <c r="AH273" s="184" t="str">
        <f>'ANA-PATH 2'!N273</f>
        <v>Juin</v>
      </c>
    </row>
    <row r="274" spans="1:34">
      <c r="A274" s="113">
        <v>267</v>
      </c>
      <c r="B274" s="427" t="s">
        <v>939</v>
      </c>
      <c r="C274" s="427" t="s">
        <v>940</v>
      </c>
      <c r="D274" s="117">
        <f>ANATOMIE3!J274</f>
        <v>12.5</v>
      </c>
      <c r="E274" s="117">
        <f>'PHYSIO-REP 3'!J274</f>
        <v>3.75</v>
      </c>
      <c r="F274" s="117">
        <f>'ZOOTECHINE 3'!J274</f>
        <v>6.5</v>
      </c>
      <c r="G274" s="117">
        <f>'PHARMACOLOGIE 3'!J274</f>
        <v>6.5</v>
      </c>
      <c r="H274" s="117">
        <f>'MICROBIOLOGIE 3'!J274</f>
        <v>7.5</v>
      </c>
      <c r="I274" s="117">
        <f>'PARASITOLOGIE 2'!J274</f>
        <v>5.333333333333333</v>
      </c>
      <c r="J274" s="117">
        <f>'PHYSIO-PATH 3'!J274</f>
        <v>6</v>
      </c>
      <c r="K274" s="117">
        <f>SEMIOLOGIE!J274</f>
        <v>10.5</v>
      </c>
      <c r="L274" s="117">
        <f>'ANA-PATH 2'!J274</f>
        <v>5.666666666666667</v>
      </c>
      <c r="M274" s="117">
        <f t="shared" si="59"/>
        <v>64.25</v>
      </c>
      <c r="N274" s="117">
        <f t="shared" si="60"/>
        <v>2.57</v>
      </c>
      <c r="O274" s="316" t="str">
        <f t="shared" si="61"/>
        <v>Ajournee</v>
      </c>
      <c r="P274" s="184" t="str">
        <f t="shared" si="62"/>
        <v>juin</v>
      </c>
      <c r="Q274" s="113">
        <f t="shared" si="63"/>
        <v>1</v>
      </c>
      <c r="R274" s="113">
        <f t="shared" si="64"/>
        <v>1</v>
      </c>
      <c r="S274" s="113">
        <f t="shared" si="65"/>
        <v>1</v>
      </c>
      <c r="T274" s="113">
        <f t="shared" si="66"/>
        <v>1</v>
      </c>
      <c r="U274" s="113">
        <f t="shared" si="67"/>
        <v>1</v>
      </c>
      <c r="V274" s="113">
        <f t="shared" si="68"/>
        <v>1</v>
      </c>
      <c r="W274" s="113">
        <f t="shared" si="69"/>
        <v>1</v>
      </c>
      <c r="X274" s="113">
        <f t="shared" si="70"/>
        <v>1</v>
      </c>
      <c r="Y274" s="113">
        <f t="shared" si="71"/>
        <v>1</v>
      </c>
      <c r="Z274" s="184" t="str">
        <f>ANATOMIE3!N274</f>
        <v>Juin</v>
      </c>
      <c r="AA274" s="184" t="str">
        <f>'PHYSIO-REP 3'!N274</f>
        <v>Juin</v>
      </c>
      <c r="AB274" s="184" t="str">
        <f>'ZOOTECHINE 3'!N274</f>
        <v>Juin</v>
      </c>
      <c r="AC274" s="184" t="str">
        <f>'PHARMACOLOGIE 3'!N274</f>
        <v>Juin</v>
      </c>
      <c r="AD274" s="184" t="str">
        <f>'MICROBIOLOGIE 3'!N274</f>
        <v>Juin</v>
      </c>
      <c r="AE274" s="184" t="str">
        <f>'PARASITOLOGIE 2'!N274</f>
        <v>Juin</v>
      </c>
      <c r="AF274" s="184" t="str">
        <f>'PHYSIO-PATH 3'!N274</f>
        <v>Juin</v>
      </c>
      <c r="AG274" s="184" t="str">
        <f>SEMIOLOGIE!N274</f>
        <v>Juin</v>
      </c>
      <c r="AH274" s="184" t="str">
        <f>'ANA-PATH 2'!N274</f>
        <v>Juin</v>
      </c>
    </row>
    <row r="275" spans="1:34">
      <c r="A275" s="113">
        <v>268</v>
      </c>
      <c r="B275" s="427" t="s">
        <v>941</v>
      </c>
      <c r="C275" s="427" t="s">
        <v>361</v>
      </c>
      <c r="D275" s="117">
        <f>ANATOMIE3!J275</f>
        <v>15.75</v>
      </c>
      <c r="E275" s="117">
        <f>'PHYSIO-REP 3'!J275</f>
        <v>7.5</v>
      </c>
      <c r="F275" s="117">
        <f>'ZOOTECHINE 3'!J275</f>
        <v>8</v>
      </c>
      <c r="G275" s="117">
        <f>'PHARMACOLOGIE 3'!J275</f>
        <v>11</v>
      </c>
      <c r="H275" s="117">
        <f>'MICROBIOLOGIE 3'!J275</f>
        <v>7.75</v>
      </c>
      <c r="I275" s="117">
        <f>'PARASITOLOGIE 2'!J275</f>
        <v>3.3333333333333335</v>
      </c>
      <c r="J275" s="117">
        <f>'PHYSIO-PATH 3'!J275</f>
        <v>3.5</v>
      </c>
      <c r="K275" s="117">
        <f>SEMIOLOGIE!J275</f>
        <v>11</v>
      </c>
      <c r="L275" s="117">
        <f>'ANA-PATH 2'!J275</f>
        <v>5.333333333333333</v>
      </c>
      <c r="M275" s="117">
        <f t="shared" si="59"/>
        <v>73.166666666666671</v>
      </c>
      <c r="N275" s="117">
        <f t="shared" si="60"/>
        <v>2.9266666666666667</v>
      </c>
      <c r="O275" s="316" t="str">
        <f t="shared" si="61"/>
        <v>Ajournee</v>
      </c>
      <c r="P275" s="184" t="str">
        <f t="shared" si="62"/>
        <v>juin</v>
      </c>
      <c r="Q275" s="113">
        <f t="shared" si="63"/>
        <v>0</v>
      </c>
      <c r="R275" s="113">
        <f t="shared" si="64"/>
        <v>1</v>
      </c>
      <c r="S275" s="113">
        <f t="shared" si="65"/>
        <v>1</v>
      </c>
      <c r="T275" s="113">
        <f t="shared" si="66"/>
        <v>1</v>
      </c>
      <c r="U275" s="113">
        <f t="shared" si="67"/>
        <v>1</v>
      </c>
      <c r="V275" s="113">
        <f t="shared" si="68"/>
        <v>1</v>
      </c>
      <c r="W275" s="113">
        <f t="shared" si="69"/>
        <v>1</v>
      </c>
      <c r="X275" s="113">
        <f t="shared" si="70"/>
        <v>1</v>
      </c>
      <c r="Y275" s="113">
        <f t="shared" si="71"/>
        <v>1</v>
      </c>
      <c r="Z275" s="184" t="str">
        <f>ANATOMIE3!N275</f>
        <v>Juin</v>
      </c>
      <c r="AA275" s="184" t="str">
        <f>'PHYSIO-REP 3'!N275</f>
        <v>Juin</v>
      </c>
      <c r="AB275" s="184" t="str">
        <f>'ZOOTECHINE 3'!N275</f>
        <v>Juin</v>
      </c>
      <c r="AC275" s="184" t="str">
        <f>'PHARMACOLOGIE 3'!N275</f>
        <v>Juin</v>
      </c>
      <c r="AD275" s="184" t="str">
        <f>'MICROBIOLOGIE 3'!N275</f>
        <v>Juin</v>
      </c>
      <c r="AE275" s="184" t="str">
        <f>'PARASITOLOGIE 2'!N275</f>
        <v>Juin</v>
      </c>
      <c r="AF275" s="184" t="str">
        <f>'PHYSIO-PATH 3'!N275</f>
        <v>Juin</v>
      </c>
      <c r="AG275" s="184" t="str">
        <f>SEMIOLOGIE!N275</f>
        <v>Juin</v>
      </c>
      <c r="AH275" s="184" t="str">
        <f>'ANA-PATH 2'!N275</f>
        <v>Juin</v>
      </c>
    </row>
    <row r="276" spans="1:34">
      <c r="A276" s="113">
        <v>269</v>
      </c>
      <c r="B276" s="436" t="s">
        <v>942</v>
      </c>
      <c r="C276" s="436" t="s">
        <v>362</v>
      </c>
      <c r="D276" s="117">
        <f>ANATOMIE3!J276</f>
        <v>6.25</v>
      </c>
      <c r="E276" s="117">
        <f>'PHYSIO-REP 3'!J276</f>
        <v>6.75</v>
      </c>
      <c r="F276" s="117">
        <f>'ZOOTECHINE 3'!J276</f>
        <v>4.5</v>
      </c>
      <c r="G276" s="117">
        <f>'PHARMACOLOGIE 3'!J276</f>
        <v>2.5</v>
      </c>
      <c r="H276" s="117">
        <f>'MICROBIOLOGIE 3'!J276</f>
        <v>10</v>
      </c>
      <c r="I276" s="117">
        <f>'PARASITOLOGIE 2'!J276</f>
        <v>6</v>
      </c>
      <c r="J276" s="117">
        <f>'PHYSIO-PATH 3'!J276</f>
        <v>1.5</v>
      </c>
      <c r="K276" s="117">
        <f>SEMIOLOGIE!J276</f>
        <v>36</v>
      </c>
      <c r="L276" s="117">
        <f>'ANA-PATH 2'!J276</f>
        <v>4</v>
      </c>
      <c r="M276" s="117">
        <f t="shared" si="59"/>
        <v>77.5</v>
      </c>
      <c r="N276" s="117">
        <f t="shared" si="60"/>
        <v>3.1</v>
      </c>
      <c r="O276" s="316" t="str">
        <f t="shared" si="61"/>
        <v>Ajournee</v>
      </c>
      <c r="P276" s="184" t="str">
        <f t="shared" si="62"/>
        <v>juin</v>
      </c>
      <c r="Q276" s="113">
        <f t="shared" si="63"/>
        <v>1</v>
      </c>
      <c r="R276" s="113">
        <f t="shared" si="64"/>
        <v>1</v>
      </c>
      <c r="S276" s="113">
        <f t="shared" si="65"/>
        <v>1</v>
      </c>
      <c r="T276" s="113">
        <f t="shared" si="66"/>
        <v>1</v>
      </c>
      <c r="U276" s="113">
        <f t="shared" si="67"/>
        <v>1</v>
      </c>
      <c r="V276" s="113">
        <f t="shared" si="68"/>
        <v>1</v>
      </c>
      <c r="W276" s="113">
        <f t="shared" si="69"/>
        <v>1</v>
      </c>
      <c r="X276" s="113">
        <f t="shared" si="70"/>
        <v>0</v>
      </c>
      <c r="Y276" s="113">
        <f t="shared" si="71"/>
        <v>1</v>
      </c>
      <c r="Z276" s="184" t="str">
        <f>ANATOMIE3!N276</f>
        <v>Juin</v>
      </c>
      <c r="AA276" s="184" t="str">
        <f>'PHYSIO-REP 3'!N276</f>
        <v>Juin</v>
      </c>
      <c r="AB276" s="184" t="str">
        <f>'ZOOTECHINE 3'!N276</f>
        <v>Juin</v>
      </c>
      <c r="AC276" s="184" t="str">
        <f>'PHARMACOLOGIE 3'!N276</f>
        <v>Juin</v>
      </c>
      <c r="AD276" s="184" t="str">
        <f>'MICROBIOLOGIE 3'!N276</f>
        <v>Juin</v>
      </c>
      <c r="AE276" s="184" t="str">
        <f>'PARASITOLOGIE 2'!N276</f>
        <v>Juin</v>
      </c>
      <c r="AF276" s="184" t="str">
        <f>'PHYSIO-PATH 3'!N276</f>
        <v>Juin</v>
      </c>
      <c r="AG276" s="184" t="str">
        <f>SEMIOLOGIE!N276</f>
        <v>Juin</v>
      </c>
      <c r="AH276" s="184" t="str">
        <f>'ANA-PATH 2'!N276</f>
        <v>Juin</v>
      </c>
    </row>
    <row r="277" spans="1:34">
      <c r="A277" s="113">
        <v>270</v>
      </c>
      <c r="B277" s="413" t="s">
        <v>363</v>
      </c>
      <c r="C277" s="413" t="s">
        <v>220</v>
      </c>
      <c r="D277" s="117">
        <f>ANATOMIE3!J277</f>
        <v>11.25</v>
      </c>
      <c r="E277" s="117">
        <f>'PHYSIO-REP 3'!J277</f>
        <v>6.75</v>
      </c>
      <c r="F277" s="117">
        <f>'ZOOTECHINE 3'!J277</f>
        <v>10.5</v>
      </c>
      <c r="G277" s="117">
        <f>'PHARMACOLOGIE 3'!J277</f>
        <v>12.5</v>
      </c>
      <c r="H277" s="117">
        <f>'MICROBIOLOGIE 3'!J277</f>
        <v>6.25</v>
      </c>
      <c r="I277" s="117">
        <f>'PARASITOLOGIE 2'!J277</f>
        <v>3.3333333333333335</v>
      </c>
      <c r="J277" s="117">
        <f>'PHYSIO-PATH 3'!J277</f>
        <v>2.5</v>
      </c>
      <c r="K277" s="117">
        <f>SEMIOLOGIE!J277</f>
        <v>13</v>
      </c>
      <c r="L277" s="117">
        <f>'ANA-PATH 2'!J277</f>
        <v>5</v>
      </c>
      <c r="M277" s="117">
        <f t="shared" si="59"/>
        <v>71.083333333333343</v>
      </c>
      <c r="N277" s="117">
        <f t="shared" si="60"/>
        <v>2.8433333333333337</v>
      </c>
      <c r="O277" s="316" t="str">
        <f t="shared" si="61"/>
        <v>Ajournee</v>
      </c>
      <c r="P277" s="184" t="str">
        <f t="shared" si="62"/>
        <v>juin</v>
      </c>
      <c r="Q277" s="113">
        <f t="shared" si="63"/>
        <v>1</v>
      </c>
      <c r="R277" s="113">
        <f t="shared" si="64"/>
        <v>1</v>
      </c>
      <c r="S277" s="113">
        <f t="shared" si="65"/>
        <v>1</v>
      </c>
      <c r="T277" s="113">
        <f t="shared" si="66"/>
        <v>1</v>
      </c>
      <c r="U277" s="113">
        <f t="shared" si="67"/>
        <v>1</v>
      </c>
      <c r="V277" s="113">
        <f t="shared" si="68"/>
        <v>1</v>
      </c>
      <c r="W277" s="113">
        <f t="shared" si="69"/>
        <v>1</v>
      </c>
      <c r="X277" s="113">
        <f t="shared" si="70"/>
        <v>1</v>
      </c>
      <c r="Y277" s="113">
        <f t="shared" si="71"/>
        <v>1</v>
      </c>
      <c r="Z277" s="184" t="str">
        <f>ANATOMIE3!N277</f>
        <v>Juin</v>
      </c>
      <c r="AA277" s="184" t="str">
        <f>'PHYSIO-REP 3'!N277</f>
        <v>Juin</v>
      </c>
      <c r="AB277" s="184" t="str">
        <f>'ZOOTECHINE 3'!N277</f>
        <v>Juin</v>
      </c>
      <c r="AC277" s="184" t="str">
        <f>'PHARMACOLOGIE 3'!N277</f>
        <v>Juin</v>
      </c>
      <c r="AD277" s="184" t="str">
        <f>'MICROBIOLOGIE 3'!N277</f>
        <v>Juin</v>
      </c>
      <c r="AE277" s="184" t="str">
        <f>'PARASITOLOGIE 2'!N277</f>
        <v>Juin</v>
      </c>
      <c r="AF277" s="184" t="str">
        <f>'PHYSIO-PATH 3'!N277</f>
        <v>Juin</v>
      </c>
      <c r="AG277" s="184" t="str">
        <f>SEMIOLOGIE!N277</f>
        <v>Juin</v>
      </c>
      <c r="AH277" s="184" t="str">
        <f>'ANA-PATH 2'!N277</f>
        <v>Juin</v>
      </c>
    </row>
    <row r="278" spans="1:34">
      <c r="A278" s="113">
        <v>271</v>
      </c>
      <c r="B278" s="413" t="s">
        <v>364</v>
      </c>
      <c r="C278" s="413" t="s">
        <v>943</v>
      </c>
      <c r="D278" s="117">
        <f>ANATOMIE3!J278</f>
        <v>13.25</v>
      </c>
      <c r="E278" s="117">
        <f>'PHYSIO-REP 3'!J278</f>
        <v>10.5</v>
      </c>
      <c r="F278" s="117">
        <f>'ZOOTECHINE 3'!J278</f>
        <v>9.25</v>
      </c>
      <c r="G278" s="117">
        <f>'PHARMACOLOGIE 3'!J278</f>
        <v>10</v>
      </c>
      <c r="H278" s="117">
        <f>'MICROBIOLOGIE 3'!J278</f>
        <v>7</v>
      </c>
      <c r="I278" s="117">
        <f>'PARASITOLOGIE 2'!J278</f>
        <v>8.6666666666666661</v>
      </c>
      <c r="J278" s="117">
        <f>'PHYSIO-PATH 3'!J278</f>
        <v>2.5</v>
      </c>
      <c r="K278" s="117">
        <f>SEMIOLOGIE!J278</f>
        <v>6</v>
      </c>
      <c r="L278" s="117">
        <f>'ANA-PATH 2'!J278</f>
        <v>2</v>
      </c>
      <c r="M278" s="117">
        <f t="shared" si="59"/>
        <v>69.166666666666657</v>
      </c>
      <c r="N278" s="117">
        <f t="shared" si="60"/>
        <v>2.7666666666666662</v>
      </c>
      <c r="O278" s="316" t="str">
        <f t="shared" si="61"/>
        <v>Ajournee</v>
      </c>
      <c r="P278" s="184" t="str">
        <f t="shared" si="62"/>
        <v>juin</v>
      </c>
      <c r="Q278" s="113">
        <f t="shared" si="63"/>
        <v>1</v>
      </c>
      <c r="R278" s="113">
        <f t="shared" si="64"/>
        <v>1</v>
      </c>
      <c r="S278" s="113">
        <f t="shared" si="65"/>
        <v>1</v>
      </c>
      <c r="T278" s="113">
        <f t="shared" si="66"/>
        <v>1</v>
      </c>
      <c r="U278" s="113">
        <f t="shared" si="67"/>
        <v>1</v>
      </c>
      <c r="V278" s="113">
        <f t="shared" si="68"/>
        <v>1</v>
      </c>
      <c r="W278" s="113">
        <f t="shared" si="69"/>
        <v>1</v>
      </c>
      <c r="X278" s="113">
        <f t="shared" si="70"/>
        <v>1</v>
      </c>
      <c r="Y278" s="113">
        <f t="shared" si="71"/>
        <v>1</v>
      </c>
      <c r="Z278" s="184" t="str">
        <f>ANATOMIE3!N278</f>
        <v>Juin</v>
      </c>
      <c r="AA278" s="184" t="str">
        <f>'PHYSIO-REP 3'!N278</f>
        <v>Juin</v>
      </c>
      <c r="AB278" s="184" t="str">
        <f>'ZOOTECHINE 3'!N278</f>
        <v>Juin</v>
      </c>
      <c r="AC278" s="184" t="str">
        <f>'PHARMACOLOGIE 3'!N278</f>
        <v>Juin</v>
      </c>
      <c r="AD278" s="184" t="str">
        <f>'MICROBIOLOGIE 3'!N278</f>
        <v>Juin</v>
      </c>
      <c r="AE278" s="184" t="str">
        <f>'PARASITOLOGIE 2'!N278</f>
        <v>Juin</v>
      </c>
      <c r="AF278" s="184" t="str">
        <f>'PHYSIO-PATH 3'!N278</f>
        <v>Juin</v>
      </c>
      <c r="AG278" s="184" t="str">
        <f>SEMIOLOGIE!N278</f>
        <v>Juin</v>
      </c>
      <c r="AH278" s="184" t="str">
        <f>'ANA-PATH 2'!N278</f>
        <v>Juin</v>
      </c>
    </row>
    <row r="279" spans="1:34">
      <c r="A279" s="113">
        <v>272</v>
      </c>
      <c r="B279" s="413" t="s">
        <v>365</v>
      </c>
      <c r="C279" s="413" t="s">
        <v>366</v>
      </c>
      <c r="D279" s="117">
        <f>ANATOMIE3!J279</f>
        <v>11.75</v>
      </c>
      <c r="E279" s="117">
        <f>'PHYSIO-REP 3'!J279</f>
        <v>6.75</v>
      </c>
      <c r="F279" s="117">
        <f>'ZOOTECHINE 3'!J279</f>
        <v>8.5</v>
      </c>
      <c r="G279" s="117">
        <f>'PHARMACOLOGIE 3'!J279</f>
        <v>12</v>
      </c>
      <c r="H279" s="117">
        <f>'MICROBIOLOGIE 3'!J279</f>
        <v>9.25</v>
      </c>
      <c r="I279" s="117">
        <f>'PARASITOLOGIE 2'!J279</f>
        <v>7.333333333333333</v>
      </c>
      <c r="J279" s="117">
        <f>'PHYSIO-PATH 3'!J279</f>
        <v>2.5</v>
      </c>
      <c r="K279" s="117">
        <f>SEMIOLOGIE!J279</f>
        <v>13</v>
      </c>
      <c r="L279" s="117">
        <f>'ANA-PATH 2'!J279</f>
        <v>8.3333333333333339</v>
      </c>
      <c r="M279" s="117">
        <f t="shared" si="59"/>
        <v>79.416666666666671</v>
      </c>
      <c r="N279" s="117">
        <f t="shared" si="60"/>
        <v>3.1766666666666667</v>
      </c>
      <c r="O279" s="316" t="str">
        <f t="shared" si="61"/>
        <v>Ajournee</v>
      </c>
      <c r="P279" s="184" t="str">
        <f t="shared" si="62"/>
        <v>juin</v>
      </c>
      <c r="Q279" s="113">
        <f t="shared" si="63"/>
        <v>1</v>
      </c>
      <c r="R279" s="113">
        <f t="shared" si="64"/>
        <v>1</v>
      </c>
      <c r="S279" s="113">
        <f t="shared" si="65"/>
        <v>1</v>
      </c>
      <c r="T279" s="113">
        <f t="shared" si="66"/>
        <v>1</v>
      </c>
      <c r="U279" s="113">
        <f t="shared" si="67"/>
        <v>1</v>
      </c>
      <c r="V279" s="113">
        <f t="shared" si="68"/>
        <v>1</v>
      </c>
      <c r="W279" s="113">
        <f t="shared" si="69"/>
        <v>1</v>
      </c>
      <c r="X279" s="113">
        <f t="shared" si="70"/>
        <v>1</v>
      </c>
      <c r="Y279" s="113">
        <f t="shared" si="71"/>
        <v>1</v>
      </c>
      <c r="Z279" s="184" t="str">
        <f>ANATOMIE3!N279</f>
        <v>Juin</v>
      </c>
      <c r="AA279" s="184" t="str">
        <f>'PHYSIO-REP 3'!N279</f>
        <v>Juin</v>
      </c>
      <c r="AB279" s="184" t="str">
        <f>'ZOOTECHINE 3'!N279</f>
        <v>Juin</v>
      </c>
      <c r="AC279" s="184" t="str">
        <f>'PHARMACOLOGIE 3'!N279</f>
        <v>Juin</v>
      </c>
      <c r="AD279" s="184" t="str">
        <f>'MICROBIOLOGIE 3'!N279</f>
        <v>Juin</v>
      </c>
      <c r="AE279" s="184" t="str">
        <f>'PARASITOLOGIE 2'!N279</f>
        <v>Juin</v>
      </c>
      <c r="AF279" s="184" t="str">
        <f>'PHYSIO-PATH 3'!N279</f>
        <v>Juin</v>
      </c>
      <c r="AG279" s="184" t="str">
        <f>SEMIOLOGIE!N279</f>
        <v>Juin</v>
      </c>
      <c r="AH279" s="184" t="str">
        <f>'ANA-PATH 2'!N279</f>
        <v>Juin</v>
      </c>
    </row>
    <row r="280" spans="1:34">
      <c r="A280" s="113">
        <v>273</v>
      </c>
      <c r="B280" s="413" t="s">
        <v>367</v>
      </c>
      <c r="C280" s="413" t="s">
        <v>944</v>
      </c>
      <c r="D280" s="117">
        <f>ANATOMIE3!J280</f>
        <v>30</v>
      </c>
      <c r="E280" s="117">
        <f>'PHYSIO-REP 3'!J280</f>
        <v>0</v>
      </c>
      <c r="F280" s="117">
        <f>'ZOOTECHINE 3'!J280</f>
        <v>35.25</v>
      </c>
      <c r="G280" s="117">
        <f>'PHARMACOLOGIE 3'!J280</f>
        <v>2.25</v>
      </c>
      <c r="H280" s="117">
        <f>'MICROBIOLOGIE 3'!J280</f>
        <v>6.5</v>
      </c>
      <c r="I280" s="117">
        <f>'PARASITOLOGIE 2'!J280</f>
        <v>20</v>
      </c>
      <c r="J280" s="117">
        <f>'PHYSIO-PATH 3'!J280</f>
        <v>4</v>
      </c>
      <c r="K280" s="117">
        <f>SEMIOLOGIE!J280</f>
        <v>39</v>
      </c>
      <c r="L280" s="117">
        <f>'ANA-PATH 2'!J280</f>
        <v>3.6666666666666665</v>
      </c>
      <c r="M280" s="117">
        <f t="shared" si="59"/>
        <v>140.66666666666666</v>
      </c>
      <c r="N280" s="117">
        <f t="shared" si="60"/>
        <v>5.626666666666666</v>
      </c>
      <c r="O280" s="316" t="str">
        <f t="shared" si="61"/>
        <v>Ajournee</v>
      </c>
      <c r="P280" s="184" t="str">
        <f t="shared" si="62"/>
        <v>juin</v>
      </c>
      <c r="Q280" s="113">
        <f t="shared" si="63"/>
        <v>0</v>
      </c>
      <c r="R280" s="113">
        <f t="shared" si="64"/>
        <v>1</v>
      </c>
      <c r="S280" s="113">
        <f t="shared" si="65"/>
        <v>0</v>
      </c>
      <c r="T280" s="113">
        <f t="shared" si="66"/>
        <v>1</v>
      </c>
      <c r="U280" s="113">
        <f t="shared" si="67"/>
        <v>1</v>
      </c>
      <c r="V280" s="113">
        <f t="shared" si="68"/>
        <v>0</v>
      </c>
      <c r="W280" s="113">
        <f t="shared" si="69"/>
        <v>1</v>
      </c>
      <c r="X280" s="113">
        <f t="shared" si="70"/>
        <v>0</v>
      </c>
      <c r="Y280" s="113">
        <f t="shared" si="71"/>
        <v>1</v>
      </c>
      <c r="Z280" s="184" t="str">
        <f>ANATOMIE3!N280</f>
        <v>Juin</v>
      </c>
      <c r="AA280" s="184" t="str">
        <f>'PHYSIO-REP 3'!N280</f>
        <v>Juin</v>
      </c>
      <c r="AB280" s="184" t="str">
        <f>'ZOOTECHINE 3'!N280</f>
        <v>Juin</v>
      </c>
      <c r="AC280" s="184" t="str">
        <f>'PHARMACOLOGIE 3'!N280</f>
        <v>Juin</v>
      </c>
      <c r="AD280" s="184" t="str">
        <f>'MICROBIOLOGIE 3'!N280</f>
        <v>Juin</v>
      </c>
      <c r="AE280" s="184" t="str">
        <f>'PARASITOLOGIE 2'!N280</f>
        <v>Juin</v>
      </c>
      <c r="AF280" s="184" t="str">
        <f>'PHYSIO-PATH 3'!N280</f>
        <v>Juin</v>
      </c>
      <c r="AG280" s="184" t="str">
        <f>SEMIOLOGIE!N280</f>
        <v>Juin</v>
      </c>
      <c r="AH280" s="184" t="str">
        <f>'ANA-PATH 2'!N280</f>
        <v>Juin</v>
      </c>
    </row>
    <row r="281" spans="1:34">
      <c r="A281" s="113">
        <v>274</v>
      </c>
      <c r="B281" s="413" t="s">
        <v>369</v>
      </c>
      <c r="C281" s="413" t="s">
        <v>370</v>
      </c>
      <c r="D281" s="117">
        <f>ANATOMIE3!J281</f>
        <v>6.5</v>
      </c>
      <c r="E281" s="117">
        <f>'PHYSIO-REP 3'!J281</f>
        <v>11.25</v>
      </c>
      <c r="F281" s="117">
        <f>'ZOOTECHINE 3'!J281</f>
        <v>7</v>
      </c>
      <c r="G281" s="117">
        <f>'PHARMACOLOGIE 3'!J281</f>
        <v>8.5</v>
      </c>
      <c r="H281" s="117">
        <f>'MICROBIOLOGIE 3'!J281</f>
        <v>7.5</v>
      </c>
      <c r="I281" s="117">
        <f>'PARASITOLOGIE 2'!J281</f>
        <v>7.333333333333333</v>
      </c>
      <c r="J281" s="117">
        <f>'PHYSIO-PATH 3'!J281</f>
        <v>2.5</v>
      </c>
      <c r="K281" s="117">
        <f>SEMIOLOGIE!J281</f>
        <v>8</v>
      </c>
      <c r="L281" s="117">
        <f>'ANA-PATH 2'!J281</f>
        <v>6.666666666666667</v>
      </c>
      <c r="M281" s="117">
        <f t="shared" si="59"/>
        <v>65.25</v>
      </c>
      <c r="N281" s="117">
        <f t="shared" si="60"/>
        <v>2.61</v>
      </c>
      <c r="O281" s="316" t="str">
        <f t="shared" si="61"/>
        <v>Ajournee</v>
      </c>
      <c r="P281" s="184" t="str">
        <f t="shared" si="62"/>
        <v>juin</v>
      </c>
      <c r="Q281" s="113">
        <f t="shared" si="63"/>
        <v>1</v>
      </c>
      <c r="R281" s="113">
        <f t="shared" si="64"/>
        <v>1</v>
      </c>
      <c r="S281" s="113">
        <f t="shared" si="65"/>
        <v>1</v>
      </c>
      <c r="T281" s="113">
        <f t="shared" si="66"/>
        <v>1</v>
      </c>
      <c r="U281" s="113">
        <f t="shared" si="67"/>
        <v>1</v>
      </c>
      <c r="V281" s="113">
        <f t="shared" si="68"/>
        <v>1</v>
      </c>
      <c r="W281" s="113">
        <f t="shared" si="69"/>
        <v>1</v>
      </c>
      <c r="X281" s="113">
        <f t="shared" si="70"/>
        <v>1</v>
      </c>
      <c r="Y281" s="113">
        <f t="shared" si="71"/>
        <v>1</v>
      </c>
      <c r="Z281" s="184" t="str">
        <f>ANATOMIE3!N281</f>
        <v>Juin</v>
      </c>
      <c r="AA281" s="184" t="str">
        <f>'PHYSIO-REP 3'!N281</f>
        <v>Juin</v>
      </c>
      <c r="AB281" s="184" t="str">
        <f>'ZOOTECHINE 3'!N281</f>
        <v>Juin</v>
      </c>
      <c r="AC281" s="184" t="str">
        <f>'PHARMACOLOGIE 3'!N281</f>
        <v>Juin</v>
      </c>
      <c r="AD281" s="184" t="str">
        <f>'MICROBIOLOGIE 3'!N281</f>
        <v>Juin</v>
      </c>
      <c r="AE281" s="184" t="str">
        <f>'PARASITOLOGIE 2'!N281</f>
        <v>Juin</v>
      </c>
      <c r="AF281" s="184" t="str">
        <f>'PHYSIO-PATH 3'!N281</f>
        <v>Juin</v>
      </c>
      <c r="AG281" s="184" t="str">
        <f>SEMIOLOGIE!N281</f>
        <v>Juin</v>
      </c>
      <c r="AH281" s="184" t="str">
        <f>'ANA-PATH 2'!N281</f>
        <v>Juin</v>
      </c>
    </row>
    <row r="282" spans="1:34">
      <c r="A282" s="113">
        <v>275</v>
      </c>
      <c r="B282" s="413" t="s">
        <v>371</v>
      </c>
      <c r="C282" s="413" t="s">
        <v>372</v>
      </c>
      <c r="D282" s="117">
        <f>ANATOMIE3!J282</f>
        <v>9</v>
      </c>
      <c r="E282" s="117">
        <f>'PHYSIO-REP 3'!J282</f>
        <v>7.5</v>
      </c>
      <c r="F282" s="117">
        <f>'ZOOTECHINE 3'!J282</f>
        <v>5</v>
      </c>
      <c r="G282" s="117">
        <f>'PHARMACOLOGIE 3'!J282</f>
        <v>4</v>
      </c>
      <c r="H282" s="117">
        <f>'MICROBIOLOGIE 3'!J282</f>
        <v>7</v>
      </c>
      <c r="I282" s="117">
        <f>'PARASITOLOGIE 2'!J282</f>
        <v>4</v>
      </c>
      <c r="J282" s="117">
        <f>'PHYSIO-PATH 3'!J282</f>
        <v>2.5</v>
      </c>
      <c r="K282" s="117">
        <f>SEMIOLOGIE!J282</f>
        <v>5.25</v>
      </c>
      <c r="L282" s="117">
        <f>'ANA-PATH 2'!J282</f>
        <v>3.6666666666666665</v>
      </c>
      <c r="M282" s="117">
        <f t="shared" si="59"/>
        <v>47.916666666666664</v>
      </c>
      <c r="N282" s="117">
        <f t="shared" si="60"/>
        <v>1.9166666666666665</v>
      </c>
      <c r="O282" s="316" t="str">
        <f t="shared" si="61"/>
        <v>Ajournee</v>
      </c>
      <c r="P282" s="184" t="str">
        <f t="shared" si="62"/>
        <v>juin</v>
      </c>
      <c r="Q282" s="113">
        <f t="shared" si="63"/>
        <v>1</v>
      </c>
      <c r="R282" s="113">
        <f t="shared" si="64"/>
        <v>1</v>
      </c>
      <c r="S282" s="113">
        <f t="shared" si="65"/>
        <v>1</v>
      </c>
      <c r="T282" s="113">
        <f t="shared" si="66"/>
        <v>1</v>
      </c>
      <c r="U282" s="113">
        <f t="shared" si="67"/>
        <v>1</v>
      </c>
      <c r="V282" s="113">
        <f t="shared" si="68"/>
        <v>1</v>
      </c>
      <c r="W282" s="113">
        <f t="shared" si="69"/>
        <v>1</v>
      </c>
      <c r="X282" s="113">
        <f t="shared" si="70"/>
        <v>1</v>
      </c>
      <c r="Y282" s="113">
        <f t="shared" si="71"/>
        <v>1</v>
      </c>
      <c r="Z282" s="184" t="str">
        <f>ANATOMIE3!N282</f>
        <v>Juin</v>
      </c>
      <c r="AA282" s="184" t="str">
        <f>'PHYSIO-REP 3'!N282</f>
        <v>Juin</v>
      </c>
      <c r="AB282" s="184" t="str">
        <f>'ZOOTECHINE 3'!N282</f>
        <v>Juin</v>
      </c>
      <c r="AC282" s="184" t="str">
        <f>'PHARMACOLOGIE 3'!N282</f>
        <v>Juin</v>
      </c>
      <c r="AD282" s="184" t="str">
        <f>'MICROBIOLOGIE 3'!N282</f>
        <v>Juin</v>
      </c>
      <c r="AE282" s="184" t="str">
        <f>'PARASITOLOGIE 2'!N282</f>
        <v>Juin</v>
      </c>
      <c r="AF282" s="184" t="str">
        <f>'PHYSIO-PATH 3'!N282</f>
        <v>Juin</v>
      </c>
      <c r="AG282" s="184" t="str">
        <f>SEMIOLOGIE!N282</f>
        <v>Juin</v>
      </c>
      <c r="AH282" s="184" t="str">
        <f>'ANA-PATH 2'!N282</f>
        <v>Juin</v>
      </c>
    </row>
    <row r="283" spans="1:34">
      <c r="A283" s="113">
        <v>276</v>
      </c>
      <c r="B283" s="413" t="s">
        <v>373</v>
      </c>
      <c r="C283" s="413" t="s">
        <v>143</v>
      </c>
      <c r="D283" s="117">
        <f>ANATOMIE3!J283</f>
        <v>16</v>
      </c>
      <c r="E283" s="117">
        <f>'PHYSIO-REP 3'!J283</f>
        <v>14.25</v>
      </c>
      <c r="F283" s="117">
        <f>'ZOOTECHINE 3'!J283</f>
        <v>13.5</v>
      </c>
      <c r="G283" s="117">
        <f>'PHARMACOLOGIE 3'!J283</f>
        <v>11</v>
      </c>
      <c r="H283" s="117">
        <f>'MICROBIOLOGIE 3'!J283</f>
        <v>12</v>
      </c>
      <c r="I283" s="117">
        <f>'PARASITOLOGIE 2'!J283</f>
        <v>8.6666666666666661</v>
      </c>
      <c r="J283" s="117">
        <f>'PHYSIO-PATH 3'!J283</f>
        <v>14.5</v>
      </c>
      <c r="K283" s="117">
        <f>SEMIOLOGIE!J283</f>
        <v>14</v>
      </c>
      <c r="L283" s="117">
        <f>'ANA-PATH 2'!J283</f>
        <v>7.666666666666667</v>
      </c>
      <c r="M283" s="117">
        <f t="shared" si="59"/>
        <v>111.58333333333334</v>
      </c>
      <c r="N283" s="117">
        <f t="shared" si="60"/>
        <v>4.4633333333333338</v>
      </c>
      <c r="O283" s="316" t="str">
        <f t="shared" si="61"/>
        <v>Ajournee</v>
      </c>
      <c r="P283" s="184" t="str">
        <f t="shared" si="62"/>
        <v>juin</v>
      </c>
      <c r="Q283" s="113">
        <f t="shared" si="63"/>
        <v>0</v>
      </c>
      <c r="R283" s="113">
        <f t="shared" si="64"/>
        <v>1</v>
      </c>
      <c r="S283" s="113">
        <f t="shared" si="65"/>
        <v>1</v>
      </c>
      <c r="T283" s="113">
        <f t="shared" si="66"/>
        <v>1</v>
      </c>
      <c r="U283" s="113">
        <f t="shared" si="67"/>
        <v>1</v>
      </c>
      <c r="V283" s="113">
        <f t="shared" si="68"/>
        <v>1</v>
      </c>
      <c r="W283" s="113">
        <f t="shared" si="69"/>
        <v>1</v>
      </c>
      <c r="X283" s="113">
        <f t="shared" si="70"/>
        <v>1</v>
      </c>
      <c r="Y283" s="113">
        <f t="shared" si="71"/>
        <v>1</v>
      </c>
      <c r="Z283" s="184" t="str">
        <f>ANATOMIE3!N283</f>
        <v>Juin</v>
      </c>
      <c r="AA283" s="184" t="str">
        <f>'PHYSIO-REP 3'!N283</f>
        <v>Juin</v>
      </c>
      <c r="AB283" s="184" t="str">
        <f>'ZOOTECHINE 3'!N283</f>
        <v>Juin</v>
      </c>
      <c r="AC283" s="184" t="str">
        <f>'PHARMACOLOGIE 3'!N283</f>
        <v>Juin</v>
      </c>
      <c r="AD283" s="184" t="str">
        <f>'MICROBIOLOGIE 3'!N283</f>
        <v>Juin</v>
      </c>
      <c r="AE283" s="184" t="str">
        <f>'PARASITOLOGIE 2'!N283</f>
        <v>Juin</v>
      </c>
      <c r="AF283" s="184" t="str">
        <f>'PHYSIO-PATH 3'!N283</f>
        <v>Juin</v>
      </c>
      <c r="AG283" s="184" t="str">
        <f>SEMIOLOGIE!N283</f>
        <v>Juin</v>
      </c>
      <c r="AH283" s="184" t="str">
        <f>'ANA-PATH 2'!N283</f>
        <v>Juin</v>
      </c>
    </row>
    <row r="284" spans="1:34">
      <c r="A284" s="113">
        <v>277</v>
      </c>
      <c r="B284" s="413" t="s">
        <v>374</v>
      </c>
      <c r="C284" s="413" t="s">
        <v>375</v>
      </c>
      <c r="D284" s="117">
        <f>ANATOMIE3!J284</f>
        <v>10.5</v>
      </c>
      <c r="E284" s="117">
        <f>'PHYSIO-REP 3'!J284</f>
        <v>12</v>
      </c>
      <c r="F284" s="117">
        <f>'ZOOTECHINE 3'!J284</f>
        <v>7</v>
      </c>
      <c r="G284" s="117">
        <f>'PHARMACOLOGIE 3'!J284</f>
        <v>12</v>
      </c>
      <c r="H284" s="117">
        <f>'MICROBIOLOGIE 3'!J284</f>
        <v>7.25</v>
      </c>
      <c r="I284" s="117">
        <f>'PARASITOLOGIE 2'!J284</f>
        <v>8.6666666666666661</v>
      </c>
      <c r="J284" s="117">
        <f>'PHYSIO-PATH 3'!J284</f>
        <v>4</v>
      </c>
      <c r="K284" s="117">
        <f>SEMIOLOGIE!J284</f>
        <v>12</v>
      </c>
      <c r="L284" s="117">
        <f>'ANA-PATH 2'!J284</f>
        <v>5</v>
      </c>
      <c r="M284" s="117">
        <f t="shared" si="59"/>
        <v>78.416666666666657</v>
      </c>
      <c r="N284" s="117">
        <f t="shared" si="60"/>
        <v>3.1366666666666663</v>
      </c>
      <c r="O284" s="316" t="str">
        <f t="shared" si="61"/>
        <v>Ajournee</v>
      </c>
      <c r="P284" s="184" t="str">
        <f t="shared" si="62"/>
        <v>juin</v>
      </c>
      <c r="Q284" s="113">
        <f t="shared" si="63"/>
        <v>1</v>
      </c>
      <c r="R284" s="113">
        <f t="shared" si="64"/>
        <v>1</v>
      </c>
      <c r="S284" s="113">
        <f t="shared" si="65"/>
        <v>1</v>
      </c>
      <c r="T284" s="113">
        <f t="shared" si="66"/>
        <v>1</v>
      </c>
      <c r="U284" s="113">
        <f t="shared" si="67"/>
        <v>1</v>
      </c>
      <c r="V284" s="113">
        <f t="shared" si="68"/>
        <v>1</v>
      </c>
      <c r="W284" s="113">
        <f t="shared" si="69"/>
        <v>1</v>
      </c>
      <c r="X284" s="113">
        <f t="shared" si="70"/>
        <v>1</v>
      </c>
      <c r="Y284" s="113">
        <f t="shared" si="71"/>
        <v>1</v>
      </c>
      <c r="Z284" s="184" t="str">
        <f>ANATOMIE3!N284</f>
        <v>Juin</v>
      </c>
      <c r="AA284" s="184" t="str">
        <f>'PHYSIO-REP 3'!N284</f>
        <v>Juin</v>
      </c>
      <c r="AB284" s="184" t="str">
        <f>'ZOOTECHINE 3'!N284</f>
        <v>Juin</v>
      </c>
      <c r="AC284" s="184" t="str">
        <f>'PHARMACOLOGIE 3'!N284</f>
        <v>Juin</v>
      </c>
      <c r="AD284" s="184" t="str">
        <f>'MICROBIOLOGIE 3'!N284</f>
        <v>Juin</v>
      </c>
      <c r="AE284" s="184" t="str">
        <f>'PARASITOLOGIE 2'!N284</f>
        <v>Juin</v>
      </c>
      <c r="AF284" s="184" t="str">
        <f>'PHYSIO-PATH 3'!N284</f>
        <v>Juin</v>
      </c>
      <c r="AG284" s="184" t="str">
        <f>SEMIOLOGIE!N284</f>
        <v>Juin</v>
      </c>
      <c r="AH284" s="184" t="str">
        <f>'ANA-PATH 2'!N284</f>
        <v>Juin</v>
      </c>
    </row>
    <row r="285" spans="1:34">
      <c r="A285" s="113">
        <v>278</v>
      </c>
      <c r="B285" s="413" t="s">
        <v>376</v>
      </c>
      <c r="C285" s="413" t="s">
        <v>945</v>
      </c>
      <c r="D285" s="117">
        <f>ANATOMIE3!J285</f>
        <v>13.75</v>
      </c>
      <c r="E285" s="117">
        <f>'PHYSIO-REP 3'!J285</f>
        <v>15.5</v>
      </c>
      <c r="F285" s="117">
        <f>'ZOOTECHINE 3'!J285</f>
        <v>9</v>
      </c>
      <c r="G285" s="117">
        <f>'PHARMACOLOGIE 3'!J285</f>
        <v>11.25</v>
      </c>
      <c r="H285" s="117">
        <f>'MICROBIOLOGIE 3'!J285</f>
        <v>17</v>
      </c>
      <c r="I285" s="117">
        <f>'PARASITOLOGIE 2'!J285</f>
        <v>6.666666666666667</v>
      </c>
      <c r="J285" s="117">
        <f>'PHYSIO-PATH 3'!J285</f>
        <v>6</v>
      </c>
      <c r="K285" s="117">
        <f>SEMIOLOGIE!J285</f>
        <v>16.25</v>
      </c>
      <c r="L285" s="117">
        <f>'ANA-PATH 2'!J285</f>
        <v>6.333333333333333</v>
      </c>
      <c r="M285" s="117">
        <f t="shared" si="59"/>
        <v>101.75</v>
      </c>
      <c r="N285" s="117">
        <f t="shared" si="60"/>
        <v>4.07</v>
      </c>
      <c r="O285" s="316" t="str">
        <f t="shared" si="61"/>
        <v>Ajournee</v>
      </c>
      <c r="P285" s="184" t="str">
        <f t="shared" si="62"/>
        <v>juin</v>
      </c>
      <c r="Q285" s="113">
        <f t="shared" si="63"/>
        <v>1</v>
      </c>
      <c r="R285" s="113">
        <f t="shared" si="64"/>
        <v>0</v>
      </c>
      <c r="S285" s="113">
        <f t="shared" si="65"/>
        <v>1</v>
      </c>
      <c r="T285" s="113">
        <f t="shared" si="66"/>
        <v>1</v>
      </c>
      <c r="U285" s="113">
        <f t="shared" si="67"/>
        <v>0</v>
      </c>
      <c r="V285" s="113">
        <f t="shared" si="68"/>
        <v>1</v>
      </c>
      <c r="W285" s="113">
        <f t="shared" si="69"/>
        <v>1</v>
      </c>
      <c r="X285" s="113">
        <f t="shared" si="70"/>
        <v>0</v>
      </c>
      <c r="Y285" s="113">
        <f t="shared" si="71"/>
        <v>1</v>
      </c>
      <c r="Z285" s="184" t="str">
        <f>ANATOMIE3!N285</f>
        <v>Juin</v>
      </c>
      <c r="AA285" s="184" t="str">
        <f>'PHYSIO-REP 3'!N285</f>
        <v>Juin</v>
      </c>
      <c r="AB285" s="184" t="str">
        <f>'ZOOTECHINE 3'!N285</f>
        <v>Juin</v>
      </c>
      <c r="AC285" s="184" t="str">
        <f>'PHARMACOLOGIE 3'!N285</f>
        <v>Juin</v>
      </c>
      <c r="AD285" s="184" t="str">
        <f>'MICROBIOLOGIE 3'!N285</f>
        <v>Juin</v>
      </c>
      <c r="AE285" s="184" t="str">
        <f>'PARASITOLOGIE 2'!N285</f>
        <v>Juin</v>
      </c>
      <c r="AF285" s="184" t="str">
        <f>'PHYSIO-PATH 3'!N285</f>
        <v>Juin</v>
      </c>
      <c r="AG285" s="184" t="str">
        <f>SEMIOLOGIE!N285</f>
        <v>Juin</v>
      </c>
      <c r="AH285" s="184" t="str">
        <f>'ANA-PATH 2'!N285</f>
        <v>Juin</v>
      </c>
    </row>
    <row r="286" spans="1:34">
      <c r="A286" s="113">
        <v>279</v>
      </c>
      <c r="B286" s="419" t="s">
        <v>946</v>
      </c>
      <c r="C286" s="419" t="s">
        <v>166</v>
      </c>
      <c r="D286" s="117">
        <f>ANATOMIE3!J286</f>
        <v>10.25</v>
      </c>
      <c r="E286" s="117">
        <f>'PHYSIO-REP 3'!J286</f>
        <v>9</v>
      </c>
      <c r="F286" s="117">
        <f>'ZOOTECHINE 3'!J286</f>
        <v>9</v>
      </c>
      <c r="G286" s="117">
        <f>'PHARMACOLOGIE 3'!J286</f>
        <v>8.5</v>
      </c>
      <c r="H286" s="117">
        <f>'MICROBIOLOGIE 3'!J286</f>
        <v>8.5</v>
      </c>
      <c r="I286" s="117">
        <f>'PARASITOLOGIE 2'!J286</f>
        <v>3.3333333333333335</v>
      </c>
      <c r="J286" s="117">
        <f>'PHYSIO-PATH 3'!J286</f>
        <v>14.5</v>
      </c>
      <c r="K286" s="117">
        <f>SEMIOLOGIE!J286</f>
        <v>13.25</v>
      </c>
      <c r="L286" s="117">
        <f>'ANA-PATH 2'!J286</f>
        <v>5</v>
      </c>
      <c r="M286" s="117">
        <f t="shared" si="59"/>
        <v>81.333333333333343</v>
      </c>
      <c r="N286" s="117">
        <f t="shared" si="60"/>
        <v>3.2533333333333339</v>
      </c>
      <c r="O286" s="316" t="str">
        <f t="shared" si="61"/>
        <v>Ajournee</v>
      </c>
      <c r="P286" s="184" t="str">
        <f t="shared" si="62"/>
        <v>juin</v>
      </c>
      <c r="Q286" s="113">
        <f t="shared" si="63"/>
        <v>1</v>
      </c>
      <c r="R286" s="113">
        <f t="shared" si="64"/>
        <v>1</v>
      </c>
      <c r="S286" s="113">
        <f t="shared" si="65"/>
        <v>1</v>
      </c>
      <c r="T286" s="113">
        <f t="shared" si="66"/>
        <v>1</v>
      </c>
      <c r="U286" s="113">
        <f t="shared" si="67"/>
        <v>1</v>
      </c>
      <c r="V286" s="113">
        <f t="shared" si="68"/>
        <v>1</v>
      </c>
      <c r="W286" s="113">
        <f t="shared" si="69"/>
        <v>1</v>
      </c>
      <c r="X286" s="113">
        <f t="shared" si="70"/>
        <v>1</v>
      </c>
      <c r="Y286" s="113">
        <f t="shared" si="71"/>
        <v>1</v>
      </c>
      <c r="Z286" s="184" t="str">
        <f>ANATOMIE3!N286</f>
        <v>Juin</v>
      </c>
      <c r="AA286" s="184" t="str">
        <f>'PHYSIO-REP 3'!N286</f>
        <v>Juin</v>
      </c>
      <c r="AB286" s="184" t="str">
        <f>'ZOOTECHINE 3'!N286</f>
        <v>Juin</v>
      </c>
      <c r="AC286" s="184" t="str">
        <f>'PHARMACOLOGIE 3'!N286</f>
        <v>Juin</v>
      </c>
      <c r="AD286" s="184" t="str">
        <f>'MICROBIOLOGIE 3'!N286</f>
        <v>Juin</v>
      </c>
      <c r="AE286" s="184" t="str">
        <f>'PARASITOLOGIE 2'!N286</f>
        <v>Juin</v>
      </c>
      <c r="AF286" s="184" t="str">
        <f>'PHYSIO-PATH 3'!N286</f>
        <v>Juin</v>
      </c>
      <c r="AG286" s="184" t="str">
        <f>SEMIOLOGIE!N286</f>
        <v>Juin</v>
      </c>
      <c r="AH286" s="184" t="str">
        <f>'ANA-PATH 2'!N286</f>
        <v>Juin</v>
      </c>
    </row>
    <row r="287" spans="1:34">
      <c r="A287" s="113">
        <v>280</v>
      </c>
      <c r="B287" s="419" t="s">
        <v>947</v>
      </c>
      <c r="C287" s="419" t="s">
        <v>948</v>
      </c>
      <c r="D287" s="117">
        <f>ANATOMIE3!J287</f>
        <v>4.5</v>
      </c>
      <c r="E287" s="117">
        <f>'PHYSIO-REP 3'!J287</f>
        <v>6.75</v>
      </c>
      <c r="F287" s="117">
        <f>'ZOOTECHINE 3'!J287</f>
        <v>1</v>
      </c>
      <c r="G287" s="117">
        <f>'PHARMACOLOGIE 3'!J287</f>
        <v>1</v>
      </c>
      <c r="H287" s="117">
        <f>'MICROBIOLOGIE 3'!J287</f>
        <v>9.25</v>
      </c>
      <c r="I287" s="117">
        <f>'PARASITOLOGIE 2'!J287</f>
        <v>8</v>
      </c>
      <c r="J287" s="117">
        <f>'PHYSIO-PATH 3'!J287</f>
        <v>2.5</v>
      </c>
      <c r="K287" s="117">
        <f>SEMIOLOGIE!J287</f>
        <v>5.5</v>
      </c>
      <c r="L287" s="117">
        <f>'ANA-PATH 2'!J287</f>
        <v>4.333333333333333</v>
      </c>
      <c r="M287" s="117">
        <f t="shared" si="59"/>
        <v>42.833333333333336</v>
      </c>
      <c r="N287" s="117">
        <f t="shared" si="60"/>
        <v>1.7133333333333334</v>
      </c>
      <c r="O287" s="316" t="str">
        <f t="shared" si="61"/>
        <v>Ajournee</v>
      </c>
      <c r="P287" s="184" t="str">
        <f t="shared" si="62"/>
        <v>juin</v>
      </c>
      <c r="Q287" s="113">
        <f t="shared" si="63"/>
        <v>1</v>
      </c>
      <c r="R287" s="113">
        <f t="shared" si="64"/>
        <v>1</v>
      </c>
      <c r="S287" s="113">
        <f t="shared" si="65"/>
        <v>1</v>
      </c>
      <c r="T287" s="113">
        <f t="shared" si="66"/>
        <v>1</v>
      </c>
      <c r="U287" s="113">
        <f t="shared" si="67"/>
        <v>1</v>
      </c>
      <c r="V287" s="113">
        <f t="shared" si="68"/>
        <v>1</v>
      </c>
      <c r="W287" s="113">
        <f t="shared" si="69"/>
        <v>1</v>
      </c>
      <c r="X287" s="113">
        <f t="shared" si="70"/>
        <v>1</v>
      </c>
      <c r="Y287" s="113">
        <f t="shared" si="71"/>
        <v>1</v>
      </c>
      <c r="Z287" s="184" t="str">
        <f>ANATOMIE3!N287</f>
        <v>Juin</v>
      </c>
      <c r="AA287" s="184" t="str">
        <f>'PHYSIO-REP 3'!N287</f>
        <v>Juin</v>
      </c>
      <c r="AB287" s="184" t="str">
        <f>'ZOOTECHINE 3'!N287</f>
        <v>Juin</v>
      </c>
      <c r="AC287" s="184" t="str">
        <f>'PHARMACOLOGIE 3'!N287</f>
        <v>Juin</v>
      </c>
      <c r="AD287" s="184" t="str">
        <f>'MICROBIOLOGIE 3'!N287</f>
        <v>Juin</v>
      </c>
      <c r="AE287" s="184" t="str">
        <f>'PARASITOLOGIE 2'!N287</f>
        <v>Juin</v>
      </c>
      <c r="AF287" s="184" t="str">
        <f>'PHYSIO-PATH 3'!N287</f>
        <v>Juin</v>
      </c>
      <c r="AG287" s="184" t="str">
        <f>SEMIOLOGIE!N287</f>
        <v>Juin</v>
      </c>
      <c r="AH287" s="184" t="str">
        <f>'ANA-PATH 2'!N287</f>
        <v>Juin</v>
      </c>
    </row>
    <row r="288" spans="1:34">
      <c r="A288" s="113">
        <v>281</v>
      </c>
      <c r="B288" s="418" t="s">
        <v>949</v>
      </c>
      <c r="C288" s="418" t="s">
        <v>78</v>
      </c>
      <c r="D288" s="117">
        <f>ANATOMIE3!J288</f>
        <v>15.25</v>
      </c>
      <c r="E288" s="117">
        <f>'PHYSIO-REP 3'!J288</f>
        <v>14.25</v>
      </c>
      <c r="F288" s="117">
        <f>'ZOOTECHINE 3'!J288</f>
        <v>10.75</v>
      </c>
      <c r="G288" s="117">
        <f>'PHARMACOLOGIE 3'!J288</f>
        <v>10</v>
      </c>
      <c r="H288" s="117">
        <f>'MICROBIOLOGIE 3'!J288</f>
        <v>7.75</v>
      </c>
      <c r="I288" s="117">
        <f>'PARASITOLOGIE 2'!J288</f>
        <v>8.6666666666666661</v>
      </c>
      <c r="J288" s="117">
        <f>'PHYSIO-PATH 3'!J288</f>
        <v>2.5</v>
      </c>
      <c r="K288" s="117">
        <f>SEMIOLOGIE!J288</f>
        <v>13</v>
      </c>
      <c r="L288" s="117">
        <f>'ANA-PATH 2'!J288</f>
        <v>8</v>
      </c>
      <c r="M288" s="117">
        <f t="shared" si="59"/>
        <v>90.166666666666671</v>
      </c>
      <c r="N288" s="117">
        <f t="shared" si="60"/>
        <v>3.6066666666666669</v>
      </c>
      <c r="O288" s="316" t="str">
        <f t="shared" si="61"/>
        <v>Ajournee</v>
      </c>
      <c r="P288" s="184" t="str">
        <f t="shared" si="62"/>
        <v>juin</v>
      </c>
      <c r="Q288" s="113">
        <f t="shared" si="63"/>
        <v>0</v>
      </c>
      <c r="R288" s="113">
        <f t="shared" si="64"/>
        <v>1</v>
      </c>
      <c r="S288" s="113">
        <f t="shared" si="65"/>
        <v>1</v>
      </c>
      <c r="T288" s="113">
        <f t="shared" si="66"/>
        <v>1</v>
      </c>
      <c r="U288" s="113">
        <f t="shared" si="67"/>
        <v>1</v>
      </c>
      <c r="V288" s="113">
        <f t="shared" si="68"/>
        <v>1</v>
      </c>
      <c r="W288" s="113">
        <f t="shared" si="69"/>
        <v>1</v>
      </c>
      <c r="X288" s="113">
        <f t="shared" si="70"/>
        <v>1</v>
      </c>
      <c r="Y288" s="113">
        <f t="shared" si="71"/>
        <v>1</v>
      </c>
      <c r="Z288" s="184" t="str">
        <f>ANATOMIE3!N288</f>
        <v>Juin</v>
      </c>
      <c r="AA288" s="184" t="str">
        <f>'PHYSIO-REP 3'!N288</f>
        <v>Juin</v>
      </c>
      <c r="AB288" s="184" t="str">
        <f>'ZOOTECHINE 3'!N288</f>
        <v>Juin</v>
      </c>
      <c r="AC288" s="184" t="str">
        <f>'PHARMACOLOGIE 3'!N288</f>
        <v>Juin</v>
      </c>
      <c r="AD288" s="184" t="str">
        <f>'MICROBIOLOGIE 3'!N288</f>
        <v>Juin</v>
      </c>
      <c r="AE288" s="184" t="str">
        <f>'PARASITOLOGIE 2'!N288</f>
        <v>Juin</v>
      </c>
      <c r="AF288" s="184" t="str">
        <f>'PHYSIO-PATH 3'!N288</f>
        <v>Juin</v>
      </c>
      <c r="AG288" s="184" t="str">
        <f>SEMIOLOGIE!N288</f>
        <v>Juin</v>
      </c>
      <c r="AH288" s="184" t="str">
        <f>'ANA-PATH 2'!N288</f>
        <v>Juin</v>
      </c>
    </row>
    <row r="289" spans="1:34">
      <c r="A289" s="113">
        <v>282</v>
      </c>
      <c r="B289" s="419" t="s">
        <v>377</v>
      </c>
      <c r="C289" s="419" t="s">
        <v>671</v>
      </c>
      <c r="D289" s="117">
        <f>ANATOMIE3!J289</f>
        <v>3.75</v>
      </c>
      <c r="E289" s="117">
        <f>'PHYSIO-REP 3'!J289</f>
        <v>4.5</v>
      </c>
      <c r="F289" s="117">
        <f>'ZOOTECHINE 3'!J289</f>
        <v>3</v>
      </c>
      <c r="G289" s="117">
        <f>'PHARMACOLOGIE 3'!J289</f>
        <v>2.25</v>
      </c>
      <c r="H289" s="117">
        <f>'MICROBIOLOGIE 3'!J289</f>
        <v>6.75</v>
      </c>
      <c r="I289" s="117">
        <f>'PARASITOLOGIE 2'!J289</f>
        <v>4</v>
      </c>
      <c r="J289" s="117">
        <f>'PHYSIO-PATH 3'!J289</f>
        <v>1.5</v>
      </c>
      <c r="K289" s="117">
        <f>SEMIOLOGIE!J289</f>
        <v>0</v>
      </c>
      <c r="L289" s="117">
        <f>'ANA-PATH 2'!J289</f>
        <v>3</v>
      </c>
      <c r="M289" s="117">
        <f t="shared" si="59"/>
        <v>28.75</v>
      </c>
      <c r="N289" s="117">
        <f t="shared" si="60"/>
        <v>1.1499999999999999</v>
      </c>
      <c r="O289" s="316" t="str">
        <f t="shared" si="61"/>
        <v>Ajournee</v>
      </c>
      <c r="P289" s="184" t="str">
        <f t="shared" si="62"/>
        <v>juin</v>
      </c>
      <c r="Q289" s="113">
        <f t="shared" si="63"/>
        <v>1</v>
      </c>
      <c r="R289" s="113">
        <f t="shared" si="64"/>
        <v>1</v>
      </c>
      <c r="S289" s="113">
        <f t="shared" si="65"/>
        <v>1</v>
      </c>
      <c r="T289" s="113">
        <f t="shared" si="66"/>
        <v>1</v>
      </c>
      <c r="U289" s="113">
        <f t="shared" si="67"/>
        <v>1</v>
      </c>
      <c r="V289" s="113">
        <f t="shared" si="68"/>
        <v>1</v>
      </c>
      <c r="W289" s="113">
        <f t="shared" si="69"/>
        <v>1</v>
      </c>
      <c r="X289" s="113">
        <f t="shared" si="70"/>
        <v>1</v>
      </c>
      <c r="Y289" s="113">
        <f t="shared" si="71"/>
        <v>1</v>
      </c>
      <c r="Z289" s="184" t="str">
        <f>ANATOMIE3!N289</f>
        <v>Juin</v>
      </c>
      <c r="AA289" s="184" t="str">
        <f>'PHYSIO-REP 3'!N289</f>
        <v>Juin</v>
      </c>
      <c r="AB289" s="184" t="str">
        <f>'ZOOTECHINE 3'!N289</f>
        <v>Juin</v>
      </c>
      <c r="AC289" s="184" t="str">
        <f>'PHARMACOLOGIE 3'!N289</f>
        <v>Juin</v>
      </c>
      <c r="AD289" s="184" t="str">
        <f>'MICROBIOLOGIE 3'!N289</f>
        <v>Juin</v>
      </c>
      <c r="AE289" s="184" t="str">
        <f>'PARASITOLOGIE 2'!N289</f>
        <v>Juin</v>
      </c>
      <c r="AF289" s="184" t="str">
        <f>'PHYSIO-PATH 3'!N289</f>
        <v>Juin</v>
      </c>
      <c r="AG289" s="184" t="str">
        <f>SEMIOLOGIE!N289</f>
        <v>Juin</v>
      </c>
      <c r="AH289" s="184" t="str">
        <f>'ANA-PATH 2'!N289</f>
        <v>Juin</v>
      </c>
    </row>
    <row r="290" spans="1:34">
      <c r="A290" s="113">
        <v>283</v>
      </c>
      <c r="B290" s="417" t="s">
        <v>378</v>
      </c>
      <c r="C290" s="417" t="s">
        <v>950</v>
      </c>
      <c r="D290" s="117">
        <f>ANATOMIE3!J290</f>
        <v>6</v>
      </c>
      <c r="E290" s="117">
        <f>'PHYSIO-REP 3'!J290</f>
        <v>4.5</v>
      </c>
      <c r="F290" s="117">
        <f>'ZOOTECHINE 3'!J290</f>
        <v>30.5</v>
      </c>
      <c r="G290" s="117">
        <f>'PHARMACOLOGIE 3'!J290</f>
        <v>33</v>
      </c>
      <c r="H290" s="117">
        <f>'MICROBIOLOGIE 3'!J290</f>
        <v>7.5</v>
      </c>
      <c r="I290" s="117">
        <f>'PARASITOLOGIE 2'!J290</f>
        <v>4</v>
      </c>
      <c r="J290" s="117">
        <f>'PHYSIO-PATH 3'!J290</f>
        <v>2.5</v>
      </c>
      <c r="K290" s="117">
        <f>SEMIOLOGIE!J290</f>
        <v>36</v>
      </c>
      <c r="L290" s="117">
        <f>'ANA-PATH 2'!J290</f>
        <v>3</v>
      </c>
      <c r="M290" s="117">
        <f t="shared" si="59"/>
        <v>127</v>
      </c>
      <c r="N290" s="117">
        <f t="shared" si="60"/>
        <v>5.08</v>
      </c>
      <c r="O290" s="316" t="str">
        <f t="shared" si="61"/>
        <v>Ajournee</v>
      </c>
      <c r="P290" s="184" t="str">
        <f t="shared" si="62"/>
        <v>juin</v>
      </c>
      <c r="Q290" s="113">
        <f t="shared" si="63"/>
        <v>1</v>
      </c>
      <c r="R290" s="113">
        <f t="shared" si="64"/>
        <v>1</v>
      </c>
      <c r="S290" s="113">
        <f t="shared" si="65"/>
        <v>0</v>
      </c>
      <c r="T290" s="113">
        <f t="shared" si="66"/>
        <v>0</v>
      </c>
      <c r="U290" s="113">
        <f t="shared" si="67"/>
        <v>1</v>
      </c>
      <c r="V290" s="113">
        <f t="shared" si="68"/>
        <v>1</v>
      </c>
      <c r="W290" s="113">
        <f t="shared" si="69"/>
        <v>1</v>
      </c>
      <c r="X290" s="113">
        <f t="shared" si="70"/>
        <v>0</v>
      </c>
      <c r="Y290" s="113">
        <f t="shared" si="71"/>
        <v>1</v>
      </c>
      <c r="Z290" s="184" t="str">
        <f>ANATOMIE3!N290</f>
        <v>Juin</v>
      </c>
      <c r="AA290" s="184" t="str">
        <f>'PHYSIO-REP 3'!N290</f>
        <v>Juin</v>
      </c>
      <c r="AB290" s="184" t="str">
        <f>'ZOOTECHINE 3'!N290</f>
        <v>Juin</v>
      </c>
      <c r="AC290" s="184" t="str">
        <f>'PHARMACOLOGIE 3'!N290</f>
        <v>Juin</v>
      </c>
      <c r="AD290" s="184" t="str">
        <f>'MICROBIOLOGIE 3'!N290</f>
        <v>Juin</v>
      </c>
      <c r="AE290" s="184" t="str">
        <f>'PARASITOLOGIE 2'!N290</f>
        <v>Juin</v>
      </c>
      <c r="AF290" s="184" t="str">
        <f>'PHYSIO-PATH 3'!N290</f>
        <v>Juin</v>
      </c>
      <c r="AG290" s="184" t="str">
        <f>SEMIOLOGIE!N290</f>
        <v>Juin</v>
      </c>
      <c r="AH290" s="184" t="str">
        <f>'ANA-PATH 2'!N290</f>
        <v>Juin</v>
      </c>
    </row>
    <row r="291" spans="1:34">
      <c r="A291" s="113">
        <v>284</v>
      </c>
      <c r="B291" s="413" t="s">
        <v>379</v>
      </c>
      <c r="C291" s="413" t="s">
        <v>278</v>
      </c>
      <c r="D291" s="117">
        <f>ANATOMIE3!J291</f>
        <v>9</v>
      </c>
      <c r="E291" s="117">
        <f>'PHYSIO-REP 3'!J291</f>
        <v>12</v>
      </c>
      <c r="F291" s="117">
        <f>'ZOOTECHINE 3'!J291</f>
        <v>6.5</v>
      </c>
      <c r="G291" s="117">
        <f>'PHARMACOLOGIE 3'!J291</f>
        <v>4.5</v>
      </c>
      <c r="H291" s="117">
        <f>'MICROBIOLOGIE 3'!J291</f>
        <v>6.75</v>
      </c>
      <c r="I291" s="117">
        <f>'PARASITOLOGIE 2'!J291</f>
        <v>8</v>
      </c>
      <c r="J291" s="117">
        <f>'PHYSIO-PATH 3'!J291</f>
        <v>10.5</v>
      </c>
      <c r="K291" s="117">
        <f>SEMIOLOGIE!J291</f>
        <v>5.25</v>
      </c>
      <c r="L291" s="117">
        <f>'ANA-PATH 2'!J291</f>
        <v>7</v>
      </c>
      <c r="M291" s="117">
        <f t="shared" si="59"/>
        <v>69.5</v>
      </c>
      <c r="N291" s="117">
        <f t="shared" si="60"/>
        <v>2.78</v>
      </c>
      <c r="O291" s="316" t="str">
        <f t="shared" si="61"/>
        <v>Ajournee</v>
      </c>
      <c r="P291" s="184" t="str">
        <f t="shared" si="62"/>
        <v>juin</v>
      </c>
      <c r="Q291" s="113">
        <f t="shared" si="63"/>
        <v>1</v>
      </c>
      <c r="R291" s="113">
        <f t="shared" si="64"/>
        <v>1</v>
      </c>
      <c r="S291" s="113">
        <f t="shared" si="65"/>
        <v>1</v>
      </c>
      <c r="T291" s="113">
        <f t="shared" si="66"/>
        <v>1</v>
      </c>
      <c r="U291" s="113">
        <f t="shared" si="67"/>
        <v>1</v>
      </c>
      <c r="V291" s="113">
        <f t="shared" si="68"/>
        <v>1</v>
      </c>
      <c r="W291" s="113">
        <f t="shared" si="69"/>
        <v>1</v>
      </c>
      <c r="X291" s="113">
        <f t="shared" si="70"/>
        <v>1</v>
      </c>
      <c r="Y291" s="113">
        <f t="shared" si="71"/>
        <v>1</v>
      </c>
      <c r="Z291" s="184" t="str">
        <f>ANATOMIE3!N291</f>
        <v>Juin</v>
      </c>
      <c r="AA291" s="184" t="str">
        <f>'PHYSIO-REP 3'!N291</f>
        <v>Juin</v>
      </c>
      <c r="AB291" s="184" t="str">
        <f>'ZOOTECHINE 3'!N291</f>
        <v>Juin</v>
      </c>
      <c r="AC291" s="184" t="str">
        <f>'PHARMACOLOGIE 3'!N291</f>
        <v>Juin</v>
      </c>
      <c r="AD291" s="184" t="str">
        <f>'MICROBIOLOGIE 3'!N291</f>
        <v>Juin</v>
      </c>
      <c r="AE291" s="184" t="str">
        <f>'PARASITOLOGIE 2'!N291</f>
        <v>Juin</v>
      </c>
      <c r="AF291" s="184" t="str">
        <f>'PHYSIO-PATH 3'!N291</f>
        <v>Juin</v>
      </c>
      <c r="AG291" s="184" t="str">
        <f>SEMIOLOGIE!N291</f>
        <v>Juin</v>
      </c>
      <c r="AH291" s="184" t="str">
        <f>'ANA-PATH 2'!N291</f>
        <v>Juin</v>
      </c>
    </row>
    <row r="292" spans="1:34">
      <c r="A292" s="113">
        <v>285</v>
      </c>
      <c r="B292" s="419" t="s">
        <v>951</v>
      </c>
      <c r="C292" s="419" t="s">
        <v>952</v>
      </c>
      <c r="D292" s="117">
        <f>ANATOMIE3!J292</f>
        <v>8.5</v>
      </c>
      <c r="E292" s="117">
        <f>'PHYSIO-REP 3'!J292</f>
        <v>6</v>
      </c>
      <c r="F292" s="117">
        <f>'ZOOTECHINE 3'!J292</f>
        <v>10.25</v>
      </c>
      <c r="G292" s="117">
        <f>'PHARMACOLOGIE 3'!J292</f>
        <v>2.5</v>
      </c>
      <c r="H292" s="117">
        <f>'MICROBIOLOGIE 3'!J292</f>
        <v>6.75</v>
      </c>
      <c r="I292" s="117">
        <f>'PARASITOLOGIE 2'!J292</f>
        <v>2.6666666666666665</v>
      </c>
      <c r="J292" s="117">
        <f>'PHYSIO-PATH 3'!J292</f>
        <v>6</v>
      </c>
      <c r="K292" s="117">
        <f>SEMIOLOGIE!J292</f>
        <v>11.5</v>
      </c>
      <c r="L292" s="117">
        <f>'ANA-PATH 2'!J292</f>
        <v>1.6666666666666667</v>
      </c>
      <c r="M292" s="117">
        <f t="shared" si="59"/>
        <v>55.833333333333329</v>
      </c>
      <c r="N292" s="117">
        <f t="shared" si="60"/>
        <v>2.2333333333333329</v>
      </c>
      <c r="O292" s="316" t="str">
        <f t="shared" si="61"/>
        <v>Ajournee</v>
      </c>
      <c r="P292" s="184" t="str">
        <f t="shared" si="62"/>
        <v>juin</v>
      </c>
      <c r="Q292" s="113">
        <f t="shared" si="63"/>
        <v>1</v>
      </c>
      <c r="R292" s="113">
        <f t="shared" si="64"/>
        <v>1</v>
      </c>
      <c r="S292" s="113">
        <f t="shared" si="65"/>
        <v>1</v>
      </c>
      <c r="T292" s="113">
        <f t="shared" si="66"/>
        <v>1</v>
      </c>
      <c r="U292" s="113">
        <f t="shared" si="67"/>
        <v>1</v>
      </c>
      <c r="V292" s="113">
        <f t="shared" si="68"/>
        <v>1</v>
      </c>
      <c r="W292" s="113">
        <f t="shared" si="69"/>
        <v>1</v>
      </c>
      <c r="X292" s="113">
        <f t="shared" si="70"/>
        <v>1</v>
      </c>
      <c r="Y292" s="113">
        <f t="shared" si="71"/>
        <v>1</v>
      </c>
      <c r="Z292" s="184" t="str">
        <f>ANATOMIE3!N292</f>
        <v>Juin</v>
      </c>
      <c r="AA292" s="184" t="str">
        <f>'PHYSIO-REP 3'!N292</f>
        <v>Juin</v>
      </c>
      <c r="AB292" s="184" t="str">
        <f>'ZOOTECHINE 3'!N292</f>
        <v>Juin</v>
      </c>
      <c r="AC292" s="184" t="str">
        <f>'PHARMACOLOGIE 3'!N292</f>
        <v>Juin</v>
      </c>
      <c r="AD292" s="184" t="str">
        <f>'MICROBIOLOGIE 3'!N292</f>
        <v>Juin</v>
      </c>
      <c r="AE292" s="184" t="str">
        <f>'PARASITOLOGIE 2'!N292</f>
        <v>Juin</v>
      </c>
      <c r="AF292" s="184" t="str">
        <f>'PHYSIO-PATH 3'!N292</f>
        <v>Juin</v>
      </c>
      <c r="AG292" s="184" t="str">
        <f>SEMIOLOGIE!N292</f>
        <v>Juin</v>
      </c>
      <c r="AH292" s="184" t="str">
        <f>'ANA-PATH 2'!N292</f>
        <v>Juin</v>
      </c>
    </row>
    <row r="293" spans="1:34">
      <c r="A293" s="113">
        <v>286</v>
      </c>
      <c r="B293" s="413" t="s">
        <v>380</v>
      </c>
      <c r="C293" s="413" t="s">
        <v>311</v>
      </c>
      <c r="D293" s="117">
        <f>ANATOMIE3!J293</f>
        <v>14.75</v>
      </c>
      <c r="E293" s="117">
        <f>'PHYSIO-REP 3'!J293</f>
        <v>8.25</v>
      </c>
      <c r="F293" s="117">
        <f>'ZOOTECHINE 3'!J293</f>
        <v>8.5</v>
      </c>
      <c r="G293" s="117">
        <f>'PHARMACOLOGIE 3'!J293</f>
        <v>5.5</v>
      </c>
      <c r="H293" s="117">
        <f>'MICROBIOLOGIE 3'!J293</f>
        <v>8.75</v>
      </c>
      <c r="I293" s="117">
        <f>'PARASITOLOGIE 2'!J293</f>
        <v>4</v>
      </c>
      <c r="J293" s="117">
        <f>'PHYSIO-PATH 3'!J293</f>
        <v>2.5</v>
      </c>
      <c r="K293" s="117">
        <f>SEMIOLOGIE!J293</f>
        <v>15.5</v>
      </c>
      <c r="L293" s="117">
        <f>'ANA-PATH 2'!J293</f>
        <v>7.666666666666667</v>
      </c>
      <c r="M293" s="117">
        <f t="shared" si="59"/>
        <v>75.416666666666671</v>
      </c>
      <c r="N293" s="117">
        <f t="shared" si="60"/>
        <v>3.0166666666666671</v>
      </c>
      <c r="O293" s="316" t="str">
        <f t="shared" si="61"/>
        <v>Ajournee</v>
      </c>
      <c r="P293" s="184" t="str">
        <f t="shared" si="62"/>
        <v>juin</v>
      </c>
      <c r="Q293" s="113">
        <f t="shared" si="63"/>
        <v>1</v>
      </c>
      <c r="R293" s="113">
        <f t="shared" si="64"/>
        <v>1</v>
      </c>
      <c r="S293" s="113">
        <f t="shared" si="65"/>
        <v>1</v>
      </c>
      <c r="T293" s="113">
        <f t="shared" si="66"/>
        <v>1</v>
      </c>
      <c r="U293" s="113">
        <f t="shared" si="67"/>
        <v>1</v>
      </c>
      <c r="V293" s="113">
        <f t="shared" si="68"/>
        <v>1</v>
      </c>
      <c r="W293" s="113">
        <f t="shared" si="69"/>
        <v>1</v>
      </c>
      <c r="X293" s="113">
        <f t="shared" si="70"/>
        <v>0</v>
      </c>
      <c r="Y293" s="113">
        <f t="shared" si="71"/>
        <v>1</v>
      </c>
      <c r="Z293" s="184" t="str">
        <f>ANATOMIE3!N293</f>
        <v>Juin</v>
      </c>
      <c r="AA293" s="184" t="str">
        <f>'PHYSIO-REP 3'!N293</f>
        <v>Juin</v>
      </c>
      <c r="AB293" s="184" t="str">
        <f>'ZOOTECHINE 3'!N293</f>
        <v>Juin</v>
      </c>
      <c r="AC293" s="184" t="str">
        <f>'PHARMACOLOGIE 3'!N293</f>
        <v>Juin</v>
      </c>
      <c r="AD293" s="184" t="str">
        <f>'MICROBIOLOGIE 3'!N293</f>
        <v>Juin</v>
      </c>
      <c r="AE293" s="184" t="str">
        <f>'PARASITOLOGIE 2'!N293</f>
        <v>Juin</v>
      </c>
      <c r="AF293" s="184" t="str">
        <f>'PHYSIO-PATH 3'!N293</f>
        <v>Juin</v>
      </c>
      <c r="AG293" s="184" t="str">
        <f>SEMIOLOGIE!N293</f>
        <v>Juin</v>
      </c>
      <c r="AH293" s="184" t="str">
        <f>'ANA-PATH 2'!N293</f>
        <v>Juin</v>
      </c>
    </row>
    <row r="294" spans="1:34">
      <c r="A294" s="113">
        <v>287</v>
      </c>
      <c r="B294" s="417" t="s">
        <v>381</v>
      </c>
      <c r="C294" s="417" t="s">
        <v>953</v>
      </c>
      <c r="D294" s="117">
        <f>ANATOMIE3!J294</f>
        <v>31.5</v>
      </c>
      <c r="E294" s="117">
        <f>'PHYSIO-REP 3'!J294</f>
        <v>7.5</v>
      </c>
      <c r="F294" s="117">
        <f>'ZOOTECHINE 3'!J294</f>
        <v>6</v>
      </c>
      <c r="G294" s="117">
        <f>'PHARMACOLOGIE 3'!J294</f>
        <v>30</v>
      </c>
      <c r="H294" s="117">
        <f>'MICROBIOLOGIE 3'!J294</f>
        <v>33.75</v>
      </c>
      <c r="I294" s="117">
        <f>'PARASITOLOGIE 2'!J294</f>
        <v>3.3333333333333335</v>
      </c>
      <c r="J294" s="117">
        <f>'PHYSIO-PATH 3'!J294</f>
        <v>2.5</v>
      </c>
      <c r="K294" s="117">
        <f>SEMIOLOGIE!J294</f>
        <v>30</v>
      </c>
      <c r="L294" s="117">
        <f>'ANA-PATH 2'!J294</f>
        <v>3.6666666666666665</v>
      </c>
      <c r="M294" s="117">
        <f t="shared" si="59"/>
        <v>148.24999999999997</v>
      </c>
      <c r="N294" s="117">
        <f t="shared" si="60"/>
        <v>5.9299999999999988</v>
      </c>
      <c r="O294" s="316" t="str">
        <f t="shared" si="61"/>
        <v>Ajournee</v>
      </c>
      <c r="P294" s="184" t="str">
        <f t="shared" si="62"/>
        <v>juin</v>
      </c>
      <c r="Q294" s="113">
        <f t="shared" si="63"/>
        <v>0</v>
      </c>
      <c r="R294" s="113">
        <f t="shared" si="64"/>
        <v>1</v>
      </c>
      <c r="S294" s="113">
        <f t="shared" si="65"/>
        <v>1</v>
      </c>
      <c r="T294" s="113">
        <f t="shared" si="66"/>
        <v>0</v>
      </c>
      <c r="U294" s="113">
        <f t="shared" si="67"/>
        <v>0</v>
      </c>
      <c r="V294" s="113">
        <f t="shared" si="68"/>
        <v>1</v>
      </c>
      <c r="W294" s="113">
        <f t="shared" si="69"/>
        <v>1</v>
      </c>
      <c r="X294" s="113">
        <f t="shared" si="70"/>
        <v>0</v>
      </c>
      <c r="Y294" s="113">
        <f t="shared" si="71"/>
        <v>1</v>
      </c>
      <c r="Z294" s="184" t="str">
        <f>ANATOMIE3!N294</f>
        <v>Juin</v>
      </c>
      <c r="AA294" s="184" t="str">
        <f>'PHYSIO-REP 3'!N294</f>
        <v>Juin</v>
      </c>
      <c r="AB294" s="184" t="str">
        <f>'ZOOTECHINE 3'!N294</f>
        <v>Juin</v>
      </c>
      <c r="AC294" s="184" t="str">
        <f>'PHARMACOLOGIE 3'!N294</f>
        <v>Juin</v>
      </c>
      <c r="AD294" s="184" t="str">
        <f>'MICROBIOLOGIE 3'!N294</f>
        <v>Juin</v>
      </c>
      <c r="AE294" s="184" t="str">
        <f>'PARASITOLOGIE 2'!N294</f>
        <v>Juin</v>
      </c>
      <c r="AF294" s="184" t="str">
        <f>'PHYSIO-PATH 3'!N294</f>
        <v>Juin</v>
      </c>
      <c r="AG294" s="184" t="str">
        <f>SEMIOLOGIE!N294</f>
        <v>Juin</v>
      </c>
      <c r="AH294" s="184" t="str">
        <f>'ANA-PATH 2'!N294</f>
        <v>Juin</v>
      </c>
    </row>
    <row r="295" spans="1:34">
      <c r="A295" s="113">
        <v>288</v>
      </c>
      <c r="B295" s="413" t="s">
        <v>954</v>
      </c>
      <c r="C295" s="413" t="s">
        <v>382</v>
      </c>
      <c r="D295" s="117">
        <f>ANATOMIE3!J295</f>
        <v>16.75</v>
      </c>
      <c r="E295" s="117">
        <f>'PHYSIO-REP 3'!J295</f>
        <v>7.5</v>
      </c>
      <c r="F295" s="117">
        <f>'ZOOTECHINE 3'!J295</f>
        <v>7.5</v>
      </c>
      <c r="G295" s="117">
        <f>'PHARMACOLOGIE 3'!J295</f>
        <v>10</v>
      </c>
      <c r="H295" s="117">
        <f>'MICROBIOLOGIE 3'!J295</f>
        <v>9.5</v>
      </c>
      <c r="I295" s="117">
        <f>'PARASITOLOGIE 2'!J295</f>
        <v>5.333333333333333</v>
      </c>
      <c r="J295" s="117">
        <f>'PHYSIO-PATH 3'!J295</f>
        <v>11.5</v>
      </c>
      <c r="K295" s="117">
        <f>SEMIOLOGIE!J295</f>
        <v>9.5</v>
      </c>
      <c r="L295" s="117">
        <f>'ANA-PATH 2'!J295</f>
        <v>6.333333333333333</v>
      </c>
      <c r="M295" s="117">
        <f t="shared" si="59"/>
        <v>83.916666666666671</v>
      </c>
      <c r="N295" s="117">
        <f t="shared" si="60"/>
        <v>3.3566666666666669</v>
      </c>
      <c r="O295" s="316" t="str">
        <f t="shared" si="61"/>
        <v>Ajournee</v>
      </c>
      <c r="P295" s="184" t="str">
        <f t="shared" si="62"/>
        <v>juin</v>
      </c>
      <c r="Q295" s="113">
        <f t="shared" si="63"/>
        <v>0</v>
      </c>
      <c r="R295" s="113">
        <f t="shared" si="64"/>
        <v>1</v>
      </c>
      <c r="S295" s="113">
        <f t="shared" si="65"/>
        <v>1</v>
      </c>
      <c r="T295" s="113">
        <f t="shared" si="66"/>
        <v>1</v>
      </c>
      <c r="U295" s="113">
        <f t="shared" si="67"/>
        <v>1</v>
      </c>
      <c r="V295" s="113">
        <f t="shared" si="68"/>
        <v>1</v>
      </c>
      <c r="W295" s="113">
        <f t="shared" si="69"/>
        <v>1</v>
      </c>
      <c r="X295" s="113">
        <f t="shared" si="70"/>
        <v>1</v>
      </c>
      <c r="Y295" s="113">
        <f t="shared" si="71"/>
        <v>1</v>
      </c>
      <c r="Z295" s="184" t="str">
        <f>ANATOMIE3!N295</f>
        <v>Juin</v>
      </c>
      <c r="AA295" s="184" t="str">
        <f>'PHYSIO-REP 3'!N295</f>
        <v>Juin</v>
      </c>
      <c r="AB295" s="184" t="str">
        <f>'ZOOTECHINE 3'!N295</f>
        <v>Juin</v>
      </c>
      <c r="AC295" s="184" t="str">
        <f>'PHARMACOLOGIE 3'!N295</f>
        <v>Juin</v>
      </c>
      <c r="AD295" s="184" t="str">
        <f>'MICROBIOLOGIE 3'!N295</f>
        <v>Juin</v>
      </c>
      <c r="AE295" s="184" t="str">
        <f>'PARASITOLOGIE 2'!N295</f>
        <v>Juin</v>
      </c>
      <c r="AF295" s="184" t="str">
        <f>'PHYSIO-PATH 3'!N295</f>
        <v>Juin</v>
      </c>
      <c r="AG295" s="184" t="str">
        <f>SEMIOLOGIE!N295</f>
        <v>Juin</v>
      </c>
      <c r="AH295" s="184" t="str">
        <f>'ANA-PATH 2'!N295</f>
        <v>Juin</v>
      </c>
    </row>
    <row r="296" spans="1:34">
      <c r="A296" s="113">
        <v>289</v>
      </c>
      <c r="B296" s="425" t="s">
        <v>955</v>
      </c>
      <c r="C296" s="425" t="s">
        <v>83</v>
      </c>
      <c r="D296" s="117">
        <f>ANATOMIE3!J296</f>
        <v>9</v>
      </c>
      <c r="E296" s="117">
        <f>'PHYSIO-REP 3'!J296</f>
        <v>8.25</v>
      </c>
      <c r="F296" s="117">
        <f>'ZOOTECHINE 3'!J296</f>
        <v>9</v>
      </c>
      <c r="G296" s="117">
        <f>'PHARMACOLOGIE 3'!J296</f>
        <v>8.25</v>
      </c>
      <c r="H296" s="117">
        <f>'MICROBIOLOGIE 3'!J296</f>
        <v>10</v>
      </c>
      <c r="I296" s="117">
        <f>'PARASITOLOGIE 2'!J296</f>
        <v>8</v>
      </c>
      <c r="J296" s="117">
        <f>'PHYSIO-PATH 3'!J296</f>
        <v>3.5</v>
      </c>
      <c r="K296" s="117">
        <f>SEMIOLOGIE!J296</f>
        <v>9.75</v>
      </c>
      <c r="L296" s="117">
        <f>'ANA-PATH 2'!J296</f>
        <v>4</v>
      </c>
      <c r="M296" s="117">
        <f t="shared" si="59"/>
        <v>69.75</v>
      </c>
      <c r="N296" s="117">
        <f t="shared" si="60"/>
        <v>2.79</v>
      </c>
      <c r="O296" s="316" t="str">
        <f t="shared" si="61"/>
        <v>Ajournee</v>
      </c>
      <c r="P296" s="184" t="str">
        <f t="shared" si="62"/>
        <v>juin</v>
      </c>
      <c r="Q296" s="113">
        <f t="shared" si="63"/>
        <v>1</v>
      </c>
      <c r="R296" s="113">
        <f t="shared" si="64"/>
        <v>1</v>
      </c>
      <c r="S296" s="113">
        <f t="shared" si="65"/>
        <v>1</v>
      </c>
      <c r="T296" s="113">
        <f t="shared" si="66"/>
        <v>1</v>
      </c>
      <c r="U296" s="113">
        <f t="shared" si="67"/>
        <v>1</v>
      </c>
      <c r="V296" s="113">
        <f t="shared" si="68"/>
        <v>1</v>
      </c>
      <c r="W296" s="113">
        <f t="shared" si="69"/>
        <v>1</v>
      </c>
      <c r="X296" s="113">
        <f t="shared" si="70"/>
        <v>1</v>
      </c>
      <c r="Y296" s="113">
        <f t="shared" si="71"/>
        <v>1</v>
      </c>
      <c r="Z296" s="184" t="str">
        <f>ANATOMIE3!N296</f>
        <v>Juin</v>
      </c>
      <c r="AA296" s="184" t="str">
        <f>'PHYSIO-REP 3'!N296</f>
        <v>Juin</v>
      </c>
      <c r="AB296" s="184" t="str">
        <f>'ZOOTECHINE 3'!N296</f>
        <v>Juin</v>
      </c>
      <c r="AC296" s="184" t="str">
        <f>'PHARMACOLOGIE 3'!N296</f>
        <v>Juin</v>
      </c>
      <c r="AD296" s="184" t="str">
        <f>'MICROBIOLOGIE 3'!N296</f>
        <v>Juin</v>
      </c>
      <c r="AE296" s="184" t="str">
        <f>'PARASITOLOGIE 2'!N296</f>
        <v>Juin</v>
      </c>
      <c r="AF296" s="184" t="str">
        <f>'PHYSIO-PATH 3'!N296</f>
        <v>Juin</v>
      </c>
      <c r="AG296" s="184" t="str">
        <f>SEMIOLOGIE!N296</f>
        <v>Juin</v>
      </c>
      <c r="AH296" s="184" t="str">
        <f>'ANA-PATH 2'!N296</f>
        <v>Juin</v>
      </c>
    </row>
    <row r="297" spans="1:34">
      <c r="A297" s="113">
        <v>290</v>
      </c>
      <c r="B297" s="442" t="s">
        <v>383</v>
      </c>
      <c r="C297" s="442" t="s">
        <v>316</v>
      </c>
      <c r="D297" s="117">
        <f>ANATOMIE3!J297</f>
        <v>11.25</v>
      </c>
      <c r="E297" s="117">
        <f>'PHYSIO-REP 3'!J297</f>
        <v>11.25</v>
      </c>
      <c r="F297" s="117">
        <f>'ZOOTECHINE 3'!J297</f>
        <v>8.5</v>
      </c>
      <c r="G297" s="117">
        <f>'PHARMACOLOGIE 3'!J297</f>
        <v>10</v>
      </c>
      <c r="H297" s="117">
        <f>'MICROBIOLOGIE 3'!J297</f>
        <v>9.25</v>
      </c>
      <c r="I297" s="117">
        <f>'PARASITOLOGIE 2'!J297</f>
        <v>5.333333333333333</v>
      </c>
      <c r="J297" s="117">
        <f>'PHYSIO-PATH 3'!J297</f>
        <v>3.5</v>
      </c>
      <c r="K297" s="117">
        <f>SEMIOLOGIE!J297</f>
        <v>11.5</v>
      </c>
      <c r="L297" s="117">
        <f>'ANA-PATH 2'!J297</f>
        <v>7.333333333333333</v>
      </c>
      <c r="M297" s="117">
        <f t="shared" si="59"/>
        <v>77.916666666666671</v>
      </c>
      <c r="N297" s="117">
        <f t="shared" si="60"/>
        <v>3.1166666666666667</v>
      </c>
      <c r="O297" s="316" t="str">
        <f t="shared" si="61"/>
        <v>Ajournee</v>
      </c>
      <c r="P297" s="184" t="str">
        <f t="shared" si="62"/>
        <v>juin</v>
      </c>
      <c r="Q297" s="113">
        <f t="shared" si="63"/>
        <v>1</v>
      </c>
      <c r="R297" s="113">
        <f t="shared" si="64"/>
        <v>1</v>
      </c>
      <c r="S297" s="113">
        <f t="shared" si="65"/>
        <v>1</v>
      </c>
      <c r="T297" s="113">
        <f t="shared" si="66"/>
        <v>1</v>
      </c>
      <c r="U297" s="113">
        <f t="shared" si="67"/>
        <v>1</v>
      </c>
      <c r="V297" s="113">
        <f t="shared" si="68"/>
        <v>1</v>
      </c>
      <c r="W297" s="113">
        <f t="shared" si="69"/>
        <v>1</v>
      </c>
      <c r="X297" s="113">
        <f t="shared" si="70"/>
        <v>1</v>
      </c>
      <c r="Y297" s="113">
        <f t="shared" si="71"/>
        <v>1</v>
      </c>
      <c r="Z297" s="184" t="str">
        <f>ANATOMIE3!N297</f>
        <v>Juin</v>
      </c>
      <c r="AA297" s="184" t="str">
        <f>'PHYSIO-REP 3'!N297</f>
        <v>Juin</v>
      </c>
      <c r="AB297" s="184" t="str">
        <f>'ZOOTECHINE 3'!N297</f>
        <v>Juin</v>
      </c>
      <c r="AC297" s="184" t="str">
        <f>'PHARMACOLOGIE 3'!N297</f>
        <v>Juin</v>
      </c>
      <c r="AD297" s="184" t="str">
        <f>'MICROBIOLOGIE 3'!N297</f>
        <v>Juin</v>
      </c>
      <c r="AE297" s="184" t="str">
        <f>'PARASITOLOGIE 2'!N297</f>
        <v>Juin</v>
      </c>
      <c r="AF297" s="184" t="str">
        <f>'PHYSIO-PATH 3'!N297</f>
        <v>Juin</v>
      </c>
      <c r="AG297" s="184" t="str">
        <f>SEMIOLOGIE!N297</f>
        <v>Juin</v>
      </c>
      <c r="AH297" s="184" t="str">
        <f>'ANA-PATH 2'!N297</f>
        <v>Juin</v>
      </c>
    </row>
    <row r="298" spans="1:34">
      <c r="A298" s="113">
        <v>291</v>
      </c>
      <c r="B298" s="413" t="s">
        <v>384</v>
      </c>
      <c r="C298" s="413" t="s">
        <v>67</v>
      </c>
      <c r="D298" s="117">
        <f>ANATOMIE3!J298</f>
        <v>17.25</v>
      </c>
      <c r="E298" s="117">
        <f>'PHYSIO-REP 3'!J298</f>
        <v>8.25</v>
      </c>
      <c r="F298" s="117">
        <f>'ZOOTECHINE 3'!J298</f>
        <v>14</v>
      </c>
      <c r="G298" s="117">
        <f>'PHARMACOLOGIE 3'!J298</f>
        <v>13</v>
      </c>
      <c r="H298" s="117">
        <f>'MICROBIOLOGIE 3'!J298</f>
        <v>10</v>
      </c>
      <c r="I298" s="117">
        <f>'PARASITOLOGIE 2'!J298</f>
        <v>6.666666666666667</v>
      </c>
      <c r="J298" s="117">
        <f>'PHYSIO-PATH 3'!J298</f>
        <v>10.5</v>
      </c>
      <c r="K298" s="117">
        <f>SEMIOLOGIE!J298</f>
        <v>14</v>
      </c>
      <c r="L298" s="117">
        <f>'ANA-PATH 2'!J298</f>
        <v>9</v>
      </c>
      <c r="M298" s="117">
        <f t="shared" si="59"/>
        <v>102.66666666666667</v>
      </c>
      <c r="N298" s="117">
        <f t="shared" si="60"/>
        <v>4.1066666666666665</v>
      </c>
      <c r="O298" s="316" t="str">
        <f t="shared" si="61"/>
        <v>Ajournee</v>
      </c>
      <c r="P298" s="184" t="str">
        <f t="shared" si="62"/>
        <v>juin</v>
      </c>
      <c r="Q298" s="113">
        <f t="shared" si="63"/>
        <v>0</v>
      </c>
      <c r="R298" s="113">
        <f t="shared" si="64"/>
        <v>1</v>
      </c>
      <c r="S298" s="113">
        <f t="shared" si="65"/>
        <v>1</v>
      </c>
      <c r="T298" s="113">
        <f t="shared" si="66"/>
        <v>1</v>
      </c>
      <c r="U298" s="113">
        <f t="shared" si="67"/>
        <v>1</v>
      </c>
      <c r="V298" s="113">
        <f t="shared" si="68"/>
        <v>1</v>
      </c>
      <c r="W298" s="113">
        <f t="shared" si="69"/>
        <v>1</v>
      </c>
      <c r="X298" s="113">
        <f t="shared" si="70"/>
        <v>1</v>
      </c>
      <c r="Y298" s="113">
        <f t="shared" si="71"/>
        <v>1</v>
      </c>
      <c r="Z298" s="184" t="str">
        <f>ANATOMIE3!N298</f>
        <v>Juin</v>
      </c>
      <c r="AA298" s="184" t="str">
        <f>'PHYSIO-REP 3'!N298</f>
        <v>Juin</v>
      </c>
      <c r="AB298" s="184" t="str">
        <f>'ZOOTECHINE 3'!N298</f>
        <v>Juin</v>
      </c>
      <c r="AC298" s="184" t="str">
        <f>'PHARMACOLOGIE 3'!N298</f>
        <v>Juin</v>
      </c>
      <c r="AD298" s="184" t="str">
        <f>'MICROBIOLOGIE 3'!N298</f>
        <v>Juin</v>
      </c>
      <c r="AE298" s="184" t="str">
        <f>'PARASITOLOGIE 2'!N298</f>
        <v>Juin</v>
      </c>
      <c r="AF298" s="184" t="str">
        <f>'PHYSIO-PATH 3'!N298</f>
        <v>Juin</v>
      </c>
      <c r="AG298" s="184" t="str">
        <f>SEMIOLOGIE!N298</f>
        <v>Juin</v>
      </c>
      <c r="AH298" s="184" t="str">
        <f>'ANA-PATH 2'!N298</f>
        <v>Juin</v>
      </c>
    </row>
    <row r="299" spans="1:34">
      <c r="A299" s="113">
        <v>292</v>
      </c>
      <c r="B299" s="413" t="s">
        <v>385</v>
      </c>
      <c r="C299" s="413" t="s">
        <v>61</v>
      </c>
      <c r="D299" s="117">
        <f>ANATOMIE3!J299</f>
        <v>12.5</v>
      </c>
      <c r="E299" s="117">
        <f>'PHYSIO-REP 3'!J299</f>
        <v>9.75</v>
      </c>
      <c r="F299" s="117">
        <f>'ZOOTECHINE 3'!J299</f>
        <v>10.5</v>
      </c>
      <c r="G299" s="117">
        <f>'PHARMACOLOGIE 3'!J299</f>
        <v>11.5</v>
      </c>
      <c r="H299" s="117">
        <f>'MICROBIOLOGIE 3'!J299</f>
        <v>8.75</v>
      </c>
      <c r="I299" s="117">
        <f>'PARASITOLOGIE 2'!J299</f>
        <v>3.3333333333333335</v>
      </c>
      <c r="J299" s="117">
        <f>'PHYSIO-PATH 3'!J299</f>
        <v>6</v>
      </c>
      <c r="K299" s="117">
        <f>SEMIOLOGIE!J299</f>
        <v>11</v>
      </c>
      <c r="L299" s="117">
        <f>'ANA-PATH 2'!J299</f>
        <v>6.666666666666667</v>
      </c>
      <c r="M299" s="117">
        <f t="shared" si="59"/>
        <v>80.000000000000014</v>
      </c>
      <c r="N299" s="117">
        <f t="shared" si="60"/>
        <v>3.2000000000000006</v>
      </c>
      <c r="O299" s="316" t="str">
        <f t="shared" si="61"/>
        <v>Ajournee</v>
      </c>
      <c r="P299" s="184" t="str">
        <f t="shared" si="62"/>
        <v>juin</v>
      </c>
      <c r="Q299" s="113">
        <f t="shared" si="63"/>
        <v>1</v>
      </c>
      <c r="R299" s="113">
        <f t="shared" si="64"/>
        <v>1</v>
      </c>
      <c r="S299" s="113">
        <f t="shared" si="65"/>
        <v>1</v>
      </c>
      <c r="T299" s="113">
        <f t="shared" si="66"/>
        <v>1</v>
      </c>
      <c r="U299" s="113">
        <f t="shared" si="67"/>
        <v>1</v>
      </c>
      <c r="V299" s="113">
        <f t="shared" si="68"/>
        <v>1</v>
      </c>
      <c r="W299" s="113">
        <f t="shared" si="69"/>
        <v>1</v>
      </c>
      <c r="X299" s="113">
        <f t="shared" si="70"/>
        <v>1</v>
      </c>
      <c r="Y299" s="113">
        <f t="shared" si="71"/>
        <v>1</v>
      </c>
      <c r="Z299" s="184" t="str">
        <f>ANATOMIE3!N299</f>
        <v>Juin</v>
      </c>
      <c r="AA299" s="184" t="str">
        <f>'PHYSIO-REP 3'!N299</f>
        <v>Juin</v>
      </c>
      <c r="AB299" s="184" t="str">
        <f>'ZOOTECHINE 3'!N299</f>
        <v>Juin</v>
      </c>
      <c r="AC299" s="184" t="str">
        <f>'PHARMACOLOGIE 3'!N299</f>
        <v>Juin</v>
      </c>
      <c r="AD299" s="184" t="str">
        <f>'MICROBIOLOGIE 3'!N299</f>
        <v>Juin</v>
      </c>
      <c r="AE299" s="184" t="str">
        <f>'PARASITOLOGIE 2'!N299</f>
        <v>Juin</v>
      </c>
      <c r="AF299" s="184" t="str">
        <f>'PHYSIO-PATH 3'!N299</f>
        <v>Juin</v>
      </c>
      <c r="AG299" s="184" t="str">
        <f>SEMIOLOGIE!N299</f>
        <v>Juin</v>
      </c>
      <c r="AH299" s="184" t="str">
        <f>'ANA-PATH 2'!N299</f>
        <v>Juin</v>
      </c>
    </row>
    <row r="300" spans="1:34">
      <c r="A300" s="113">
        <v>293</v>
      </c>
      <c r="B300" s="419" t="s">
        <v>956</v>
      </c>
      <c r="C300" s="419" t="s">
        <v>286</v>
      </c>
      <c r="D300" s="117">
        <f>ANATOMIE3!J300</f>
        <v>8.5</v>
      </c>
      <c r="E300" s="117">
        <f>'PHYSIO-REP 3'!J300</f>
        <v>10.5</v>
      </c>
      <c r="F300" s="117">
        <f>'ZOOTECHINE 3'!J300</f>
        <v>7</v>
      </c>
      <c r="G300" s="117">
        <f>'PHARMACOLOGIE 3'!J300</f>
        <v>5.25</v>
      </c>
      <c r="H300" s="117">
        <f>'MICROBIOLOGIE 3'!J300</f>
        <v>7.5</v>
      </c>
      <c r="I300" s="117">
        <f>'PARASITOLOGIE 2'!J300</f>
        <v>8.6666666666666661</v>
      </c>
      <c r="J300" s="117">
        <f>'PHYSIO-PATH 3'!J300</f>
        <v>12</v>
      </c>
      <c r="K300" s="117">
        <f>SEMIOLOGIE!J300</f>
        <v>15.75</v>
      </c>
      <c r="L300" s="117">
        <f>'ANA-PATH 2'!J300</f>
        <v>6.333333333333333</v>
      </c>
      <c r="M300" s="117">
        <f t="shared" si="59"/>
        <v>81.499999999999986</v>
      </c>
      <c r="N300" s="117">
        <f t="shared" si="60"/>
        <v>3.2599999999999993</v>
      </c>
      <c r="O300" s="316" t="str">
        <f t="shared" si="61"/>
        <v>Ajournee</v>
      </c>
      <c r="P300" s="184" t="str">
        <f t="shared" si="62"/>
        <v>juin</v>
      </c>
      <c r="Q300" s="113">
        <f t="shared" si="63"/>
        <v>1</v>
      </c>
      <c r="R300" s="113">
        <f t="shared" si="64"/>
        <v>1</v>
      </c>
      <c r="S300" s="113">
        <f t="shared" si="65"/>
        <v>1</v>
      </c>
      <c r="T300" s="113">
        <f t="shared" si="66"/>
        <v>1</v>
      </c>
      <c r="U300" s="113">
        <f t="shared" si="67"/>
        <v>1</v>
      </c>
      <c r="V300" s="113">
        <f t="shared" si="68"/>
        <v>1</v>
      </c>
      <c r="W300" s="113">
        <f t="shared" si="69"/>
        <v>1</v>
      </c>
      <c r="X300" s="113">
        <f t="shared" si="70"/>
        <v>0</v>
      </c>
      <c r="Y300" s="113">
        <f t="shared" si="71"/>
        <v>1</v>
      </c>
      <c r="Z300" s="184" t="str">
        <f>ANATOMIE3!N300</f>
        <v>Juin</v>
      </c>
      <c r="AA300" s="184" t="str">
        <f>'PHYSIO-REP 3'!N300</f>
        <v>Juin</v>
      </c>
      <c r="AB300" s="184" t="str">
        <f>'ZOOTECHINE 3'!N300</f>
        <v>Juin</v>
      </c>
      <c r="AC300" s="184" t="str">
        <f>'PHARMACOLOGIE 3'!N300</f>
        <v>Juin</v>
      </c>
      <c r="AD300" s="184" t="str">
        <f>'MICROBIOLOGIE 3'!N300</f>
        <v>Juin</v>
      </c>
      <c r="AE300" s="184" t="str">
        <f>'PARASITOLOGIE 2'!N300</f>
        <v>Juin</v>
      </c>
      <c r="AF300" s="184" t="str">
        <f>'PHYSIO-PATH 3'!N300</f>
        <v>Juin</v>
      </c>
      <c r="AG300" s="184" t="str">
        <f>SEMIOLOGIE!N300</f>
        <v>Juin</v>
      </c>
      <c r="AH300" s="184" t="str">
        <f>'ANA-PATH 2'!N300</f>
        <v>Juin</v>
      </c>
    </row>
    <row r="301" spans="1:34">
      <c r="A301" s="113">
        <v>294</v>
      </c>
      <c r="B301" s="413" t="s">
        <v>386</v>
      </c>
      <c r="C301" s="413" t="s">
        <v>387</v>
      </c>
      <c r="D301" s="117">
        <f>ANATOMIE3!J301</f>
        <v>14.75</v>
      </c>
      <c r="E301" s="117">
        <f>'PHYSIO-REP 3'!J301</f>
        <v>10.25</v>
      </c>
      <c r="F301" s="117">
        <f>'ZOOTECHINE 3'!J301</f>
        <v>7.25</v>
      </c>
      <c r="G301" s="117">
        <f>'PHARMACOLOGIE 3'!J301</f>
        <v>14</v>
      </c>
      <c r="H301" s="117">
        <f>'MICROBIOLOGIE 3'!J301</f>
        <v>9.5</v>
      </c>
      <c r="I301" s="117">
        <f>'PARASITOLOGIE 2'!J301</f>
        <v>4</v>
      </c>
      <c r="J301" s="117">
        <f>'PHYSIO-PATH 3'!J301</f>
        <v>3.5</v>
      </c>
      <c r="K301" s="117">
        <f>SEMIOLOGIE!J301</f>
        <v>16.25</v>
      </c>
      <c r="L301" s="117">
        <f>'ANA-PATH 2'!J301</f>
        <v>7.333333333333333</v>
      </c>
      <c r="M301" s="117">
        <f t="shared" si="59"/>
        <v>86.833333333333329</v>
      </c>
      <c r="N301" s="117">
        <f t="shared" si="60"/>
        <v>3.4733333333333332</v>
      </c>
      <c r="O301" s="316" t="str">
        <f t="shared" si="61"/>
        <v>Ajournee</v>
      </c>
      <c r="P301" s="184" t="str">
        <f t="shared" si="62"/>
        <v>juin</v>
      </c>
      <c r="Q301" s="113">
        <f t="shared" si="63"/>
        <v>1</v>
      </c>
      <c r="R301" s="113">
        <f t="shared" si="64"/>
        <v>1</v>
      </c>
      <c r="S301" s="113">
        <f t="shared" si="65"/>
        <v>1</v>
      </c>
      <c r="T301" s="113">
        <f t="shared" si="66"/>
        <v>1</v>
      </c>
      <c r="U301" s="113">
        <f t="shared" si="67"/>
        <v>1</v>
      </c>
      <c r="V301" s="113">
        <f t="shared" si="68"/>
        <v>1</v>
      </c>
      <c r="W301" s="113">
        <f t="shared" si="69"/>
        <v>1</v>
      </c>
      <c r="X301" s="113">
        <f t="shared" si="70"/>
        <v>0</v>
      </c>
      <c r="Y301" s="113">
        <f t="shared" si="71"/>
        <v>1</v>
      </c>
      <c r="Z301" s="184" t="str">
        <f>ANATOMIE3!N301</f>
        <v>Juin</v>
      </c>
      <c r="AA301" s="184" t="str">
        <f>'PHYSIO-REP 3'!N301</f>
        <v>Juin</v>
      </c>
      <c r="AB301" s="184" t="str">
        <f>'ZOOTECHINE 3'!N301</f>
        <v>Juin</v>
      </c>
      <c r="AC301" s="184" t="str">
        <f>'PHARMACOLOGIE 3'!N301</f>
        <v>Juin</v>
      </c>
      <c r="AD301" s="184" t="str">
        <f>'MICROBIOLOGIE 3'!N301</f>
        <v>Juin</v>
      </c>
      <c r="AE301" s="184" t="str">
        <f>'PARASITOLOGIE 2'!N301</f>
        <v>Juin</v>
      </c>
      <c r="AF301" s="184" t="str">
        <f>'PHYSIO-PATH 3'!N301</f>
        <v>Juin</v>
      </c>
      <c r="AG301" s="184" t="str">
        <f>SEMIOLOGIE!N301</f>
        <v>Juin</v>
      </c>
      <c r="AH301" s="184" t="str">
        <f>'ANA-PATH 2'!N301</f>
        <v>Juin</v>
      </c>
    </row>
    <row r="302" spans="1:34">
      <c r="A302" s="113">
        <v>295</v>
      </c>
      <c r="B302" s="413" t="s">
        <v>957</v>
      </c>
      <c r="C302" s="413" t="s">
        <v>241</v>
      </c>
      <c r="D302" s="117">
        <f>ANATOMIE3!J302</f>
        <v>2</v>
      </c>
      <c r="E302" s="117">
        <f>'PHYSIO-REP 3'!J302</f>
        <v>6.75</v>
      </c>
      <c r="F302" s="117">
        <f>'ZOOTECHINE 3'!J302</f>
        <v>1</v>
      </c>
      <c r="G302" s="117">
        <f>'PHARMACOLOGIE 3'!J302</f>
        <v>3.5</v>
      </c>
      <c r="H302" s="117">
        <f>'MICROBIOLOGIE 3'!J302</f>
        <v>5.75</v>
      </c>
      <c r="I302" s="117">
        <f>'PARASITOLOGIE 2'!J302</f>
        <v>1.3333333333333333</v>
      </c>
      <c r="J302" s="117">
        <f>'PHYSIO-PATH 3'!J302</f>
        <v>1.5</v>
      </c>
      <c r="K302" s="117">
        <f>SEMIOLOGIE!J302</f>
        <v>3.5</v>
      </c>
      <c r="L302" s="117">
        <f>'ANA-PATH 2'!J302</f>
        <v>2</v>
      </c>
      <c r="M302" s="117">
        <f t="shared" si="59"/>
        <v>27.333333333333332</v>
      </c>
      <c r="N302" s="117">
        <f t="shared" si="60"/>
        <v>1.0933333333333333</v>
      </c>
      <c r="O302" s="316" t="str">
        <f t="shared" si="61"/>
        <v>Ajournee</v>
      </c>
      <c r="P302" s="184" t="str">
        <f t="shared" si="62"/>
        <v>juin</v>
      </c>
      <c r="Q302" s="113">
        <f t="shared" si="63"/>
        <v>1</v>
      </c>
      <c r="R302" s="113">
        <f t="shared" si="64"/>
        <v>1</v>
      </c>
      <c r="S302" s="113">
        <f t="shared" si="65"/>
        <v>1</v>
      </c>
      <c r="T302" s="113">
        <f t="shared" si="66"/>
        <v>1</v>
      </c>
      <c r="U302" s="113">
        <f t="shared" si="67"/>
        <v>1</v>
      </c>
      <c r="V302" s="113">
        <f t="shared" si="68"/>
        <v>1</v>
      </c>
      <c r="W302" s="113">
        <f t="shared" si="69"/>
        <v>1</v>
      </c>
      <c r="X302" s="113">
        <f t="shared" si="70"/>
        <v>1</v>
      </c>
      <c r="Y302" s="113">
        <f t="shared" si="71"/>
        <v>1</v>
      </c>
      <c r="Z302" s="184" t="str">
        <f>ANATOMIE3!N302</f>
        <v>Juin</v>
      </c>
      <c r="AA302" s="184" t="str">
        <f>'PHYSIO-REP 3'!N302</f>
        <v>Juin</v>
      </c>
      <c r="AB302" s="184" t="str">
        <f>'ZOOTECHINE 3'!N302</f>
        <v>Juin</v>
      </c>
      <c r="AC302" s="184" t="str">
        <f>'PHARMACOLOGIE 3'!N302</f>
        <v>Juin</v>
      </c>
      <c r="AD302" s="184" t="str">
        <f>'MICROBIOLOGIE 3'!N302</f>
        <v>Juin</v>
      </c>
      <c r="AE302" s="184" t="str">
        <f>'PARASITOLOGIE 2'!N302</f>
        <v>Juin</v>
      </c>
      <c r="AF302" s="184" t="str">
        <f>'PHYSIO-PATH 3'!N302</f>
        <v>Juin</v>
      </c>
      <c r="AG302" s="184" t="str">
        <f>SEMIOLOGIE!N302</f>
        <v>Juin</v>
      </c>
      <c r="AH302" s="184" t="str">
        <f>'ANA-PATH 2'!N302</f>
        <v>Juin</v>
      </c>
    </row>
    <row r="303" spans="1:34">
      <c r="A303" s="113">
        <v>296</v>
      </c>
      <c r="B303" s="419" t="s">
        <v>958</v>
      </c>
      <c r="C303" s="419" t="s">
        <v>959</v>
      </c>
      <c r="D303" s="117">
        <f>ANATOMIE3!J303</f>
        <v>13</v>
      </c>
      <c r="E303" s="117">
        <f>'PHYSIO-REP 3'!J303</f>
        <v>5.25</v>
      </c>
      <c r="F303" s="117">
        <f>'ZOOTECHINE 3'!J303</f>
        <v>9</v>
      </c>
      <c r="G303" s="117">
        <f>'PHARMACOLOGIE 3'!J303</f>
        <v>6</v>
      </c>
      <c r="H303" s="117">
        <f>'MICROBIOLOGIE 3'!J303</f>
        <v>10.25</v>
      </c>
      <c r="I303" s="117">
        <f>'PARASITOLOGIE 2'!J303</f>
        <v>6.666666666666667</v>
      </c>
      <c r="J303" s="117">
        <f>'PHYSIO-PATH 3'!J303</f>
        <v>6</v>
      </c>
      <c r="K303" s="117">
        <f>SEMIOLOGIE!J303</f>
        <v>10.25</v>
      </c>
      <c r="L303" s="117">
        <f>'ANA-PATH 2'!J303</f>
        <v>3.6666666666666665</v>
      </c>
      <c r="M303" s="117">
        <f t="shared" si="59"/>
        <v>70.083333333333329</v>
      </c>
      <c r="N303" s="117">
        <f t="shared" si="60"/>
        <v>2.8033333333333332</v>
      </c>
      <c r="O303" s="316" t="str">
        <f t="shared" si="61"/>
        <v>Ajournee</v>
      </c>
      <c r="P303" s="184" t="str">
        <f t="shared" si="62"/>
        <v>juin</v>
      </c>
      <c r="Q303" s="113">
        <f t="shared" si="63"/>
        <v>1</v>
      </c>
      <c r="R303" s="113">
        <f t="shared" si="64"/>
        <v>1</v>
      </c>
      <c r="S303" s="113">
        <f t="shared" si="65"/>
        <v>1</v>
      </c>
      <c r="T303" s="113">
        <f t="shared" si="66"/>
        <v>1</v>
      </c>
      <c r="U303" s="113">
        <f t="shared" si="67"/>
        <v>1</v>
      </c>
      <c r="V303" s="113">
        <f t="shared" si="68"/>
        <v>1</v>
      </c>
      <c r="W303" s="113">
        <f t="shared" si="69"/>
        <v>1</v>
      </c>
      <c r="X303" s="113">
        <f t="shared" si="70"/>
        <v>1</v>
      </c>
      <c r="Y303" s="113">
        <f t="shared" si="71"/>
        <v>1</v>
      </c>
      <c r="Z303" s="184" t="str">
        <f>ANATOMIE3!N303</f>
        <v>Juin</v>
      </c>
      <c r="AA303" s="184" t="str">
        <f>'PHYSIO-REP 3'!N303</f>
        <v>Juin</v>
      </c>
      <c r="AB303" s="184" t="str">
        <f>'ZOOTECHINE 3'!N303</f>
        <v>Juin</v>
      </c>
      <c r="AC303" s="184" t="str">
        <f>'PHARMACOLOGIE 3'!N303</f>
        <v>Juin</v>
      </c>
      <c r="AD303" s="184" t="str">
        <f>'MICROBIOLOGIE 3'!N303</f>
        <v>Juin</v>
      </c>
      <c r="AE303" s="184" t="str">
        <f>'PARASITOLOGIE 2'!N303</f>
        <v>Juin</v>
      </c>
      <c r="AF303" s="184" t="str">
        <f>'PHYSIO-PATH 3'!N303</f>
        <v>Juin</v>
      </c>
      <c r="AG303" s="184" t="str">
        <f>SEMIOLOGIE!N303</f>
        <v>Juin</v>
      </c>
      <c r="AH303" s="184" t="str">
        <f>'ANA-PATH 2'!N303</f>
        <v>Juin</v>
      </c>
    </row>
    <row r="304" spans="1:34">
      <c r="A304" s="113">
        <v>297</v>
      </c>
      <c r="B304" s="413" t="s">
        <v>388</v>
      </c>
      <c r="C304" s="413" t="s">
        <v>960</v>
      </c>
      <c r="D304" s="117">
        <f>ANATOMIE3!J304</f>
        <v>12</v>
      </c>
      <c r="E304" s="117">
        <f>'PHYSIO-REP 3'!J304</f>
        <v>9.5</v>
      </c>
      <c r="F304" s="117">
        <f>'ZOOTECHINE 3'!J304</f>
        <v>6.5</v>
      </c>
      <c r="G304" s="117">
        <f>'PHARMACOLOGIE 3'!J304</f>
        <v>10</v>
      </c>
      <c r="H304" s="117">
        <f>'MICROBIOLOGIE 3'!J304</f>
        <v>10.25</v>
      </c>
      <c r="I304" s="117">
        <f>'PARASITOLOGIE 2'!J304</f>
        <v>8.6666666666666661</v>
      </c>
      <c r="J304" s="117">
        <f>'PHYSIO-PATH 3'!J304</f>
        <v>6</v>
      </c>
      <c r="K304" s="117">
        <f>SEMIOLOGIE!J304</f>
        <v>16.5</v>
      </c>
      <c r="L304" s="117">
        <f>'ANA-PATH 2'!J304</f>
        <v>7.333333333333333</v>
      </c>
      <c r="M304" s="117">
        <f t="shared" si="59"/>
        <v>86.749999999999986</v>
      </c>
      <c r="N304" s="117">
        <f t="shared" si="60"/>
        <v>3.4699999999999993</v>
      </c>
      <c r="O304" s="316" t="str">
        <f t="shared" si="61"/>
        <v>Ajournee</v>
      </c>
      <c r="P304" s="184" t="str">
        <f t="shared" si="62"/>
        <v>juin</v>
      </c>
      <c r="Q304" s="113">
        <f t="shared" si="63"/>
        <v>1</v>
      </c>
      <c r="R304" s="113">
        <f t="shared" si="64"/>
        <v>1</v>
      </c>
      <c r="S304" s="113">
        <f t="shared" si="65"/>
        <v>1</v>
      </c>
      <c r="T304" s="113">
        <f t="shared" si="66"/>
        <v>1</v>
      </c>
      <c r="U304" s="113">
        <f t="shared" si="67"/>
        <v>1</v>
      </c>
      <c r="V304" s="113">
        <f t="shared" si="68"/>
        <v>1</v>
      </c>
      <c r="W304" s="113">
        <f t="shared" si="69"/>
        <v>1</v>
      </c>
      <c r="X304" s="113">
        <f t="shared" si="70"/>
        <v>0</v>
      </c>
      <c r="Y304" s="113">
        <f t="shared" si="71"/>
        <v>1</v>
      </c>
      <c r="Z304" s="184" t="str">
        <f>ANATOMIE3!N304</f>
        <v>Juin</v>
      </c>
      <c r="AA304" s="184" t="str">
        <f>'PHYSIO-REP 3'!N304</f>
        <v>Juin</v>
      </c>
      <c r="AB304" s="184" t="str">
        <f>'ZOOTECHINE 3'!N304</f>
        <v>Juin</v>
      </c>
      <c r="AC304" s="184" t="str">
        <f>'PHARMACOLOGIE 3'!N304</f>
        <v>Juin</v>
      </c>
      <c r="AD304" s="184" t="str">
        <f>'MICROBIOLOGIE 3'!N304</f>
        <v>Juin</v>
      </c>
      <c r="AE304" s="184" t="str">
        <f>'PARASITOLOGIE 2'!N304</f>
        <v>Juin</v>
      </c>
      <c r="AF304" s="184" t="str">
        <f>'PHYSIO-PATH 3'!N304</f>
        <v>Juin</v>
      </c>
      <c r="AG304" s="184" t="str">
        <f>SEMIOLOGIE!N304</f>
        <v>Juin</v>
      </c>
      <c r="AH304" s="184" t="str">
        <f>'ANA-PATH 2'!N304</f>
        <v>Juin</v>
      </c>
    </row>
    <row r="305" spans="1:34">
      <c r="A305" s="113">
        <v>298</v>
      </c>
      <c r="B305" s="413" t="s">
        <v>389</v>
      </c>
      <c r="C305" s="413" t="s">
        <v>390</v>
      </c>
      <c r="D305" s="117">
        <f>ANATOMIE3!J305</f>
        <v>5</v>
      </c>
      <c r="E305" s="117">
        <f>'PHYSIO-REP 3'!J305</f>
        <v>6</v>
      </c>
      <c r="F305" s="117">
        <f>'ZOOTECHINE 3'!J305</f>
        <v>6</v>
      </c>
      <c r="G305" s="117">
        <f>'PHARMACOLOGIE 3'!J305</f>
        <v>3.5</v>
      </c>
      <c r="H305" s="117">
        <f>'MICROBIOLOGIE 3'!J305</f>
        <v>8</v>
      </c>
      <c r="I305" s="117">
        <f>'PARASITOLOGIE 2'!J305</f>
        <v>4</v>
      </c>
      <c r="J305" s="117">
        <f>'PHYSIO-PATH 3'!J305</f>
        <v>2.5</v>
      </c>
      <c r="K305" s="117">
        <f>SEMIOLOGIE!J305</f>
        <v>10.75</v>
      </c>
      <c r="L305" s="117">
        <f>'ANA-PATH 2'!J305</f>
        <v>3</v>
      </c>
      <c r="M305" s="117">
        <f t="shared" si="59"/>
        <v>48.75</v>
      </c>
      <c r="N305" s="117">
        <f t="shared" si="60"/>
        <v>1.95</v>
      </c>
      <c r="O305" s="316" t="str">
        <f t="shared" si="61"/>
        <v>Ajournee</v>
      </c>
      <c r="P305" s="184" t="str">
        <f t="shared" si="62"/>
        <v>juin</v>
      </c>
      <c r="Q305" s="113">
        <f t="shared" si="63"/>
        <v>1</v>
      </c>
      <c r="R305" s="113">
        <f t="shared" si="64"/>
        <v>1</v>
      </c>
      <c r="S305" s="113">
        <f t="shared" si="65"/>
        <v>1</v>
      </c>
      <c r="T305" s="113">
        <f t="shared" si="66"/>
        <v>1</v>
      </c>
      <c r="U305" s="113">
        <f t="shared" si="67"/>
        <v>1</v>
      </c>
      <c r="V305" s="113">
        <f t="shared" si="68"/>
        <v>1</v>
      </c>
      <c r="W305" s="113">
        <f t="shared" si="69"/>
        <v>1</v>
      </c>
      <c r="X305" s="113">
        <f t="shared" si="70"/>
        <v>1</v>
      </c>
      <c r="Y305" s="113">
        <f t="shared" si="71"/>
        <v>1</v>
      </c>
      <c r="Z305" s="184" t="str">
        <f>ANATOMIE3!N305</f>
        <v>Juin</v>
      </c>
      <c r="AA305" s="184" t="str">
        <f>'PHYSIO-REP 3'!N305</f>
        <v>Juin</v>
      </c>
      <c r="AB305" s="184" t="str">
        <f>'ZOOTECHINE 3'!N305</f>
        <v>Juin</v>
      </c>
      <c r="AC305" s="184" t="str">
        <f>'PHARMACOLOGIE 3'!N305</f>
        <v>Juin</v>
      </c>
      <c r="AD305" s="184" t="str">
        <f>'MICROBIOLOGIE 3'!N305</f>
        <v>Juin</v>
      </c>
      <c r="AE305" s="184" t="str">
        <f>'PARASITOLOGIE 2'!N305</f>
        <v>Juin</v>
      </c>
      <c r="AF305" s="184" t="str">
        <f>'PHYSIO-PATH 3'!N305</f>
        <v>Juin</v>
      </c>
      <c r="AG305" s="184" t="str">
        <f>SEMIOLOGIE!N305</f>
        <v>Juin</v>
      </c>
      <c r="AH305" s="184" t="str">
        <f>'ANA-PATH 2'!N305</f>
        <v>Juin</v>
      </c>
    </row>
    <row r="306" spans="1:34">
      <c r="A306" s="113">
        <v>299</v>
      </c>
      <c r="B306" s="413" t="s">
        <v>391</v>
      </c>
      <c r="C306" s="413" t="s">
        <v>154</v>
      </c>
      <c r="D306" s="117">
        <f>ANATOMIE3!J306</f>
        <v>10</v>
      </c>
      <c r="E306" s="117">
        <f>'PHYSIO-REP 3'!J306</f>
        <v>9.5</v>
      </c>
      <c r="F306" s="117">
        <f>'ZOOTECHINE 3'!J306</f>
        <v>9</v>
      </c>
      <c r="G306" s="117">
        <f>'PHARMACOLOGIE 3'!J306</f>
        <v>9.5</v>
      </c>
      <c r="H306" s="117">
        <f>'MICROBIOLOGIE 3'!J306</f>
        <v>7.75</v>
      </c>
      <c r="I306" s="117">
        <f>'PARASITOLOGIE 2'!J306</f>
        <v>2.6666666666666665</v>
      </c>
      <c r="J306" s="117">
        <f>'PHYSIO-PATH 3'!J306</f>
        <v>3.5</v>
      </c>
      <c r="K306" s="117">
        <f>SEMIOLOGIE!J306</f>
        <v>12.75</v>
      </c>
      <c r="L306" s="117">
        <f>'ANA-PATH 2'!J306</f>
        <v>6.666666666666667</v>
      </c>
      <c r="M306" s="117">
        <f t="shared" si="59"/>
        <v>71.333333333333329</v>
      </c>
      <c r="N306" s="117">
        <f t="shared" si="60"/>
        <v>2.8533333333333331</v>
      </c>
      <c r="O306" s="316" t="str">
        <f t="shared" si="61"/>
        <v>Ajournee</v>
      </c>
      <c r="P306" s="184" t="str">
        <f t="shared" si="62"/>
        <v>juin</v>
      </c>
      <c r="Q306" s="113">
        <f t="shared" si="63"/>
        <v>1</v>
      </c>
      <c r="R306" s="113">
        <f t="shared" si="64"/>
        <v>1</v>
      </c>
      <c r="S306" s="113">
        <f t="shared" si="65"/>
        <v>1</v>
      </c>
      <c r="T306" s="113">
        <f t="shared" si="66"/>
        <v>1</v>
      </c>
      <c r="U306" s="113">
        <f t="shared" si="67"/>
        <v>1</v>
      </c>
      <c r="V306" s="113">
        <f t="shared" si="68"/>
        <v>1</v>
      </c>
      <c r="W306" s="113">
        <f t="shared" si="69"/>
        <v>1</v>
      </c>
      <c r="X306" s="113">
        <f t="shared" si="70"/>
        <v>1</v>
      </c>
      <c r="Y306" s="113">
        <f t="shared" si="71"/>
        <v>1</v>
      </c>
      <c r="Z306" s="184" t="str">
        <f>ANATOMIE3!N306</f>
        <v>Juin</v>
      </c>
      <c r="AA306" s="184" t="str">
        <f>'PHYSIO-REP 3'!N306</f>
        <v>Juin</v>
      </c>
      <c r="AB306" s="184" t="str">
        <f>'ZOOTECHINE 3'!N306</f>
        <v>Juin</v>
      </c>
      <c r="AC306" s="184" t="str">
        <f>'PHARMACOLOGIE 3'!N306</f>
        <v>Juin</v>
      </c>
      <c r="AD306" s="184" t="str">
        <f>'MICROBIOLOGIE 3'!N306</f>
        <v>Juin</v>
      </c>
      <c r="AE306" s="184" t="str">
        <f>'PARASITOLOGIE 2'!N306</f>
        <v>Juin</v>
      </c>
      <c r="AF306" s="184" t="str">
        <f>'PHYSIO-PATH 3'!N306</f>
        <v>Juin</v>
      </c>
      <c r="AG306" s="184" t="str">
        <f>SEMIOLOGIE!N306</f>
        <v>Juin</v>
      </c>
      <c r="AH306" s="184" t="str">
        <f>'ANA-PATH 2'!N306</f>
        <v>Juin</v>
      </c>
    </row>
    <row r="307" spans="1:34">
      <c r="A307" s="113">
        <v>300</v>
      </c>
      <c r="B307" s="434" t="s">
        <v>961</v>
      </c>
      <c r="C307" s="434" t="s">
        <v>962</v>
      </c>
      <c r="D307" s="117">
        <f>ANATOMIE3!J307</f>
        <v>15.25</v>
      </c>
      <c r="E307" s="117">
        <f>'PHYSIO-REP 3'!J307</f>
        <v>13.5</v>
      </c>
      <c r="F307" s="117">
        <f>'ZOOTECHINE 3'!J307</f>
        <v>8.5</v>
      </c>
      <c r="G307" s="117">
        <f>'PHARMACOLOGIE 3'!J307</f>
        <v>13.5</v>
      </c>
      <c r="H307" s="117">
        <f>'MICROBIOLOGIE 3'!J307</f>
        <v>8.75</v>
      </c>
      <c r="I307" s="117">
        <f>'PARASITOLOGIE 2'!J307</f>
        <v>12.666666666666666</v>
      </c>
      <c r="J307" s="117">
        <f>'PHYSIO-PATH 3'!J307</f>
        <v>8</v>
      </c>
      <c r="K307" s="117">
        <f>SEMIOLOGIE!J307</f>
        <v>8.5</v>
      </c>
      <c r="L307" s="117">
        <f>'ANA-PATH 2'!J307</f>
        <v>8.3333333333333339</v>
      </c>
      <c r="M307" s="117">
        <f t="shared" si="59"/>
        <v>97</v>
      </c>
      <c r="N307" s="117">
        <f t="shared" si="60"/>
        <v>3.88</v>
      </c>
      <c r="O307" s="316" t="str">
        <f t="shared" si="61"/>
        <v>Ajournee</v>
      </c>
      <c r="P307" s="184" t="str">
        <f t="shared" si="62"/>
        <v>juin</v>
      </c>
      <c r="Q307" s="113">
        <f t="shared" si="63"/>
        <v>0</v>
      </c>
      <c r="R307" s="113">
        <f t="shared" si="64"/>
        <v>1</v>
      </c>
      <c r="S307" s="113">
        <f t="shared" si="65"/>
        <v>1</v>
      </c>
      <c r="T307" s="113">
        <f t="shared" si="66"/>
        <v>1</v>
      </c>
      <c r="U307" s="113">
        <f t="shared" si="67"/>
        <v>1</v>
      </c>
      <c r="V307" s="113">
        <f t="shared" si="68"/>
        <v>0</v>
      </c>
      <c r="W307" s="113">
        <f t="shared" si="69"/>
        <v>1</v>
      </c>
      <c r="X307" s="113">
        <f t="shared" si="70"/>
        <v>1</v>
      </c>
      <c r="Y307" s="113">
        <f t="shared" si="71"/>
        <v>1</v>
      </c>
      <c r="Z307" s="184" t="str">
        <f>ANATOMIE3!N307</f>
        <v>Juin</v>
      </c>
      <c r="AA307" s="184" t="str">
        <f>'PHYSIO-REP 3'!N307</f>
        <v>Juin</v>
      </c>
      <c r="AB307" s="184" t="str">
        <f>'ZOOTECHINE 3'!N307</f>
        <v>Juin</v>
      </c>
      <c r="AC307" s="184" t="str">
        <f>'PHARMACOLOGIE 3'!N307</f>
        <v>Juin</v>
      </c>
      <c r="AD307" s="184" t="str">
        <f>'MICROBIOLOGIE 3'!N307</f>
        <v>Juin</v>
      </c>
      <c r="AE307" s="184" t="str">
        <f>'PARASITOLOGIE 2'!N307</f>
        <v>Juin</v>
      </c>
      <c r="AF307" s="184" t="str">
        <f>'PHYSIO-PATH 3'!N307</f>
        <v>Juin</v>
      </c>
      <c r="AG307" s="184" t="str">
        <f>SEMIOLOGIE!N307</f>
        <v>Juin</v>
      </c>
      <c r="AH307" s="184" t="str">
        <f>'ANA-PATH 2'!N307</f>
        <v>Juin</v>
      </c>
    </row>
    <row r="308" spans="1:34">
      <c r="A308" s="113">
        <v>301</v>
      </c>
      <c r="B308" s="413" t="s">
        <v>392</v>
      </c>
      <c r="C308" s="413" t="s">
        <v>129</v>
      </c>
      <c r="D308" s="117">
        <f>ANATOMIE3!J308</f>
        <v>15.75</v>
      </c>
      <c r="E308" s="117">
        <f>'PHYSIO-REP 3'!J308</f>
        <v>12.75</v>
      </c>
      <c r="F308" s="117">
        <f>'ZOOTECHINE 3'!J308</f>
        <v>11.5</v>
      </c>
      <c r="G308" s="117">
        <f>'PHARMACOLOGIE 3'!J308</f>
        <v>12</v>
      </c>
      <c r="H308" s="117">
        <f>'MICROBIOLOGIE 3'!J308</f>
        <v>10.25</v>
      </c>
      <c r="I308" s="117">
        <f>'PARASITOLOGIE 2'!J308</f>
        <v>12</v>
      </c>
      <c r="J308" s="117">
        <f>'PHYSIO-PATH 3'!J308</f>
        <v>10.5</v>
      </c>
      <c r="K308" s="117">
        <f>SEMIOLOGIE!J308</f>
        <v>15.75</v>
      </c>
      <c r="L308" s="117">
        <f>'ANA-PATH 2'!J308</f>
        <v>10.333333333333334</v>
      </c>
      <c r="M308" s="117">
        <f t="shared" si="59"/>
        <v>110.83333333333333</v>
      </c>
      <c r="N308" s="117">
        <f t="shared" si="60"/>
        <v>4.4333333333333336</v>
      </c>
      <c r="O308" s="316" t="str">
        <f t="shared" si="61"/>
        <v>Ajournee</v>
      </c>
      <c r="P308" s="184" t="str">
        <f t="shared" si="62"/>
        <v>juin</v>
      </c>
      <c r="Q308" s="113">
        <f t="shared" si="63"/>
        <v>0</v>
      </c>
      <c r="R308" s="113">
        <f t="shared" si="64"/>
        <v>1</v>
      </c>
      <c r="S308" s="113">
        <f t="shared" si="65"/>
        <v>1</v>
      </c>
      <c r="T308" s="113">
        <f t="shared" si="66"/>
        <v>1</v>
      </c>
      <c r="U308" s="113">
        <f t="shared" si="67"/>
        <v>1</v>
      </c>
      <c r="V308" s="113">
        <f t="shared" si="68"/>
        <v>0</v>
      </c>
      <c r="W308" s="113">
        <f t="shared" si="69"/>
        <v>1</v>
      </c>
      <c r="X308" s="113">
        <f t="shared" si="70"/>
        <v>0</v>
      </c>
      <c r="Y308" s="113">
        <f t="shared" si="71"/>
        <v>0</v>
      </c>
      <c r="Z308" s="184" t="str">
        <f>ANATOMIE3!N308</f>
        <v>Juin</v>
      </c>
      <c r="AA308" s="184" t="str">
        <f>'PHYSIO-REP 3'!N308</f>
        <v>Juin</v>
      </c>
      <c r="AB308" s="184" t="str">
        <f>'ZOOTECHINE 3'!N308</f>
        <v>Juin</v>
      </c>
      <c r="AC308" s="184" t="str">
        <f>'PHARMACOLOGIE 3'!N308</f>
        <v>Juin</v>
      </c>
      <c r="AD308" s="184" t="str">
        <f>'MICROBIOLOGIE 3'!N308</f>
        <v>Juin</v>
      </c>
      <c r="AE308" s="184" t="str">
        <f>'PARASITOLOGIE 2'!N308</f>
        <v>Juin</v>
      </c>
      <c r="AF308" s="184" t="str">
        <f>'PHYSIO-PATH 3'!N308</f>
        <v>Juin</v>
      </c>
      <c r="AG308" s="184" t="str">
        <f>SEMIOLOGIE!N308</f>
        <v>Juin</v>
      </c>
      <c r="AH308" s="184" t="str">
        <f>'ANA-PATH 2'!N308</f>
        <v>Juin</v>
      </c>
    </row>
    <row r="309" spans="1:34">
      <c r="A309" s="113">
        <v>302</v>
      </c>
      <c r="B309" s="413" t="s">
        <v>393</v>
      </c>
      <c r="C309" s="413" t="s">
        <v>343</v>
      </c>
      <c r="D309" s="117">
        <f>ANATOMIE3!J309</f>
        <v>15.5</v>
      </c>
      <c r="E309" s="117">
        <f>'PHYSIO-REP 3'!J309</f>
        <v>15</v>
      </c>
      <c r="F309" s="117">
        <f>'ZOOTECHINE 3'!J309</f>
        <v>11.5</v>
      </c>
      <c r="G309" s="117">
        <f>'PHARMACOLOGIE 3'!J309</f>
        <v>13.5</v>
      </c>
      <c r="H309" s="117">
        <f>'MICROBIOLOGIE 3'!J309</f>
        <v>10.25</v>
      </c>
      <c r="I309" s="117">
        <f>'PARASITOLOGIE 2'!J309</f>
        <v>9.3333333333333339</v>
      </c>
      <c r="J309" s="117">
        <f>'PHYSIO-PATH 3'!J309</f>
        <v>6</v>
      </c>
      <c r="K309" s="117">
        <f>SEMIOLOGIE!J309</f>
        <v>11.25</v>
      </c>
      <c r="L309" s="117">
        <f>'ANA-PATH 2'!J309</f>
        <v>8.3333333333333339</v>
      </c>
      <c r="M309" s="117">
        <f t="shared" si="59"/>
        <v>100.66666666666666</v>
      </c>
      <c r="N309" s="117">
        <f t="shared" si="60"/>
        <v>4.0266666666666664</v>
      </c>
      <c r="O309" s="316" t="str">
        <f t="shared" si="61"/>
        <v>Ajournee</v>
      </c>
      <c r="P309" s="184" t="str">
        <f t="shared" si="62"/>
        <v>juin</v>
      </c>
      <c r="Q309" s="113">
        <f t="shared" si="63"/>
        <v>0</v>
      </c>
      <c r="R309" s="113">
        <f t="shared" si="64"/>
        <v>0</v>
      </c>
      <c r="S309" s="113">
        <f t="shared" si="65"/>
        <v>1</v>
      </c>
      <c r="T309" s="113">
        <f t="shared" si="66"/>
        <v>1</v>
      </c>
      <c r="U309" s="113">
        <f t="shared" si="67"/>
        <v>1</v>
      </c>
      <c r="V309" s="113">
        <f t="shared" si="68"/>
        <v>1</v>
      </c>
      <c r="W309" s="113">
        <f t="shared" si="69"/>
        <v>1</v>
      </c>
      <c r="X309" s="113">
        <f t="shared" si="70"/>
        <v>1</v>
      </c>
      <c r="Y309" s="113">
        <f t="shared" si="71"/>
        <v>1</v>
      </c>
      <c r="Z309" s="184" t="str">
        <f>ANATOMIE3!N309</f>
        <v>Juin</v>
      </c>
      <c r="AA309" s="184" t="str">
        <f>'PHYSIO-REP 3'!N309</f>
        <v>Juin</v>
      </c>
      <c r="AB309" s="184" t="str">
        <f>'ZOOTECHINE 3'!N309</f>
        <v>Juin</v>
      </c>
      <c r="AC309" s="184" t="str">
        <f>'PHARMACOLOGIE 3'!N309</f>
        <v>Juin</v>
      </c>
      <c r="AD309" s="184" t="str">
        <f>'MICROBIOLOGIE 3'!N309</f>
        <v>Juin</v>
      </c>
      <c r="AE309" s="184" t="str">
        <f>'PARASITOLOGIE 2'!N309</f>
        <v>Juin</v>
      </c>
      <c r="AF309" s="184" t="str">
        <f>'PHYSIO-PATH 3'!N309</f>
        <v>Juin</v>
      </c>
      <c r="AG309" s="184" t="str">
        <f>SEMIOLOGIE!N309</f>
        <v>Juin</v>
      </c>
      <c r="AH309" s="184" t="str">
        <f>'ANA-PATH 2'!N309</f>
        <v>Juin</v>
      </c>
    </row>
    <row r="310" spans="1:34">
      <c r="A310" s="113">
        <v>303</v>
      </c>
      <c r="B310" s="413" t="s">
        <v>394</v>
      </c>
      <c r="C310" s="413" t="s">
        <v>281</v>
      </c>
      <c r="D310" s="117">
        <f>ANATOMIE3!J310</f>
        <v>4.25</v>
      </c>
      <c r="E310" s="117">
        <f>'PHYSIO-REP 3'!J310</f>
        <v>6</v>
      </c>
      <c r="F310" s="117">
        <f>'ZOOTECHINE 3'!J310</f>
        <v>4</v>
      </c>
      <c r="G310" s="117">
        <f>'PHARMACOLOGIE 3'!J310</f>
        <v>5</v>
      </c>
      <c r="H310" s="117">
        <f>'MICROBIOLOGIE 3'!J310</f>
        <v>6.5</v>
      </c>
      <c r="I310" s="117">
        <f>'PARASITOLOGIE 2'!J310</f>
        <v>3.3333333333333335</v>
      </c>
      <c r="J310" s="117">
        <f>'PHYSIO-PATH 3'!J310</f>
        <v>2.5</v>
      </c>
      <c r="K310" s="117">
        <f>SEMIOLOGIE!J310</f>
        <v>8.25</v>
      </c>
      <c r="L310" s="117">
        <f>'ANA-PATH 2'!J310</f>
        <v>2.3333333333333335</v>
      </c>
      <c r="M310" s="117">
        <f t="shared" si="59"/>
        <v>42.166666666666664</v>
      </c>
      <c r="N310" s="117">
        <f t="shared" si="60"/>
        <v>1.6866666666666665</v>
      </c>
      <c r="O310" s="316" t="str">
        <f t="shared" si="61"/>
        <v>Ajournee</v>
      </c>
      <c r="P310" s="184" t="str">
        <f t="shared" si="62"/>
        <v>juin</v>
      </c>
      <c r="Q310" s="113">
        <f t="shared" si="63"/>
        <v>1</v>
      </c>
      <c r="R310" s="113">
        <f t="shared" si="64"/>
        <v>1</v>
      </c>
      <c r="S310" s="113">
        <f t="shared" si="65"/>
        <v>1</v>
      </c>
      <c r="T310" s="113">
        <f t="shared" si="66"/>
        <v>1</v>
      </c>
      <c r="U310" s="113">
        <f t="shared" si="67"/>
        <v>1</v>
      </c>
      <c r="V310" s="113">
        <f t="shared" si="68"/>
        <v>1</v>
      </c>
      <c r="W310" s="113">
        <f t="shared" si="69"/>
        <v>1</v>
      </c>
      <c r="X310" s="113">
        <f t="shared" si="70"/>
        <v>1</v>
      </c>
      <c r="Y310" s="113">
        <f t="shared" si="71"/>
        <v>1</v>
      </c>
      <c r="Z310" s="184" t="str">
        <f>ANATOMIE3!N310</f>
        <v>Juin</v>
      </c>
      <c r="AA310" s="184" t="str">
        <f>'PHYSIO-REP 3'!N310</f>
        <v>Juin</v>
      </c>
      <c r="AB310" s="184" t="str">
        <f>'ZOOTECHINE 3'!N310</f>
        <v>Juin</v>
      </c>
      <c r="AC310" s="184" t="str">
        <f>'PHARMACOLOGIE 3'!N310</f>
        <v>Juin</v>
      </c>
      <c r="AD310" s="184" t="str">
        <f>'MICROBIOLOGIE 3'!N310</f>
        <v>Juin</v>
      </c>
      <c r="AE310" s="184" t="str">
        <f>'PARASITOLOGIE 2'!N310</f>
        <v>Juin</v>
      </c>
      <c r="AF310" s="184" t="str">
        <f>'PHYSIO-PATH 3'!N310</f>
        <v>Juin</v>
      </c>
      <c r="AG310" s="184" t="str">
        <f>SEMIOLOGIE!N310</f>
        <v>Juin</v>
      </c>
      <c r="AH310" s="184" t="str">
        <f>'ANA-PATH 2'!N310</f>
        <v>Juin</v>
      </c>
    </row>
    <row r="311" spans="1:34">
      <c r="A311" s="113">
        <v>304</v>
      </c>
      <c r="B311" s="413" t="s">
        <v>395</v>
      </c>
      <c r="C311" s="413" t="s">
        <v>963</v>
      </c>
      <c r="D311" s="117">
        <f>ANATOMIE3!J311</f>
        <v>5.75</v>
      </c>
      <c r="E311" s="117">
        <f>'PHYSIO-REP 3'!J311</f>
        <v>6.75</v>
      </c>
      <c r="F311" s="117">
        <f>'ZOOTECHINE 3'!J311</f>
        <v>7.5</v>
      </c>
      <c r="G311" s="117">
        <f>'PHARMACOLOGIE 3'!J311</f>
        <v>3.5</v>
      </c>
      <c r="H311" s="117">
        <f>'MICROBIOLOGIE 3'!J311</f>
        <v>9.25</v>
      </c>
      <c r="I311" s="117">
        <f>'PARASITOLOGIE 2'!J311</f>
        <v>4</v>
      </c>
      <c r="J311" s="117">
        <f>'PHYSIO-PATH 3'!J311</f>
        <v>6</v>
      </c>
      <c r="K311" s="117">
        <f>SEMIOLOGIE!J311</f>
        <v>5.75</v>
      </c>
      <c r="L311" s="117">
        <f>'ANA-PATH 2'!J311</f>
        <v>4.333333333333333</v>
      </c>
      <c r="M311" s="117">
        <f t="shared" si="59"/>
        <v>52.833333333333336</v>
      </c>
      <c r="N311" s="117">
        <f t="shared" si="60"/>
        <v>2.1133333333333333</v>
      </c>
      <c r="O311" s="316" t="str">
        <f t="shared" si="61"/>
        <v>Ajournee</v>
      </c>
      <c r="P311" s="184" t="str">
        <f t="shared" si="62"/>
        <v>juin</v>
      </c>
      <c r="Q311" s="113">
        <f t="shared" si="63"/>
        <v>1</v>
      </c>
      <c r="R311" s="113">
        <f t="shared" si="64"/>
        <v>1</v>
      </c>
      <c r="S311" s="113">
        <f t="shared" si="65"/>
        <v>1</v>
      </c>
      <c r="T311" s="113">
        <f t="shared" si="66"/>
        <v>1</v>
      </c>
      <c r="U311" s="113">
        <f t="shared" si="67"/>
        <v>1</v>
      </c>
      <c r="V311" s="113">
        <f t="shared" si="68"/>
        <v>1</v>
      </c>
      <c r="W311" s="113">
        <f t="shared" si="69"/>
        <v>1</v>
      </c>
      <c r="X311" s="113">
        <f t="shared" si="70"/>
        <v>1</v>
      </c>
      <c r="Y311" s="113">
        <f t="shared" si="71"/>
        <v>1</v>
      </c>
      <c r="Z311" s="184" t="str">
        <f>ANATOMIE3!N311</f>
        <v>Juin</v>
      </c>
      <c r="AA311" s="184" t="str">
        <f>'PHYSIO-REP 3'!N311</f>
        <v>Juin</v>
      </c>
      <c r="AB311" s="184" t="str">
        <f>'ZOOTECHINE 3'!N311</f>
        <v>Juin</v>
      </c>
      <c r="AC311" s="184" t="str">
        <f>'PHARMACOLOGIE 3'!N311</f>
        <v>Juin</v>
      </c>
      <c r="AD311" s="184" t="str">
        <f>'MICROBIOLOGIE 3'!N311</f>
        <v>Juin</v>
      </c>
      <c r="AE311" s="184" t="str">
        <f>'PARASITOLOGIE 2'!N311</f>
        <v>Juin</v>
      </c>
      <c r="AF311" s="184" t="str">
        <f>'PHYSIO-PATH 3'!N311</f>
        <v>Juin</v>
      </c>
      <c r="AG311" s="184" t="str">
        <f>SEMIOLOGIE!N311</f>
        <v>Juin</v>
      </c>
      <c r="AH311" s="184" t="str">
        <f>'ANA-PATH 2'!N311</f>
        <v>Juin</v>
      </c>
    </row>
    <row r="312" spans="1:34">
      <c r="A312" s="113">
        <v>305</v>
      </c>
      <c r="B312" s="413" t="s">
        <v>964</v>
      </c>
      <c r="C312" s="413" t="s">
        <v>965</v>
      </c>
      <c r="D312" s="117">
        <f>ANATOMIE3!J312</f>
        <v>5.5</v>
      </c>
      <c r="E312" s="117">
        <f>'PHYSIO-REP 3'!J312</f>
        <v>7.5</v>
      </c>
      <c r="F312" s="117">
        <f>'ZOOTECHINE 3'!J312</f>
        <v>6</v>
      </c>
      <c r="G312" s="117">
        <f>'PHARMACOLOGIE 3'!J312</f>
        <v>1.5</v>
      </c>
      <c r="H312" s="117">
        <f>'MICROBIOLOGIE 3'!J312</f>
        <v>9</v>
      </c>
      <c r="I312" s="117">
        <f>'PARASITOLOGIE 2'!J312</f>
        <v>2.6666666666666665</v>
      </c>
      <c r="J312" s="117">
        <f>'PHYSIO-PATH 3'!J312</f>
        <v>2.5</v>
      </c>
      <c r="K312" s="117">
        <f>SEMIOLOGIE!J312</f>
        <v>5</v>
      </c>
      <c r="L312" s="117">
        <f>'ANA-PATH 2'!J312</f>
        <v>4.666666666666667</v>
      </c>
      <c r="M312" s="117">
        <f t="shared" si="59"/>
        <v>44.333333333333329</v>
      </c>
      <c r="N312" s="117">
        <f t="shared" si="60"/>
        <v>1.7733333333333332</v>
      </c>
      <c r="O312" s="316" t="str">
        <f t="shared" si="61"/>
        <v>Ajournee</v>
      </c>
      <c r="P312" s="184" t="str">
        <f t="shared" si="62"/>
        <v>juin</v>
      </c>
      <c r="Q312" s="113">
        <f t="shared" si="63"/>
        <v>1</v>
      </c>
      <c r="R312" s="113">
        <f t="shared" si="64"/>
        <v>1</v>
      </c>
      <c r="S312" s="113">
        <f t="shared" si="65"/>
        <v>1</v>
      </c>
      <c r="T312" s="113">
        <f t="shared" si="66"/>
        <v>1</v>
      </c>
      <c r="U312" s="113">
        <f t="shared" si="67"/>
        <v>1</v>
      </c>
      <c r="V312" s="113">
        <f t="shared" si="68"/>
        <v>1</v>
      </c>
      <c r="W312" s="113">
        <f t="shared" si="69"/>
        <v>1</v>
      </c>
      <c r="X312" s="113">
        <f t="shared" si="70"/>
        <v>1</v>
      </c>
      <c r="Y312" s="113">
        <f t="shared" si="71"/>
        <v>1</v>
      </c>
      <c r="Z312" s="184" t="str">
        <f>ANATOMIE3!N312</f>
        <v>Juin</v>
      </c>
      <c r="AA312" s="184" t="str">
        <f>'PHYSIO-REP 3'!N312</f>
        <v>Juin</v>
      </c>
      <c r="AB312" s="184" t="str">
        <f>'ZOOTECHINE 3'!N312</f>
        <v>Juin</v>
      </c>
      <c r="AC312" s="184" t="str">
        <f>'PHARMACOLOGIE 3'!N312</f>
        <v>Juin</v>
      </c>
      <c r="AD312" s="184" t="str">
        <f>'MICROBIOLOGIE 3'!N312</f>
        <v>Juin</v>
      </c>
      <c r="AE312" s="184" t="str">
        <f>'PARASITOLOGIE 2'!N312</f>
        <v>Juin</v>
      </c>
      <c r="AF312" s="184" t="str">
        <f>'PHYSIO-PATH 3'!N312</f>
        <v>Juin</v>
      </c>
      <c r="AG312" s="184" t="str">
        <f>SEMIOLOGIE!N312</f>
        <v>Juin</v>
      </c>
      <c r="AH312" s="184" t="str">
        <f>'ANA-PATH 2'!N312</f>
        <v>Juin</v>
      </c>
    </row>
    <row r="313" spans="1:34">
      <c r="A313" s="113">
        <v>306</v>
      </c>
      <c r="B313" s="413" t="s">
        <v>396</v>
      </c>
      <c r="C313" s="413" t="s">
        <v>966</v>
      </c>
      <c r="D313" s="117">
        <f>ANATOMIE3!J313</f>
        <v>13.5</v>
      </c>
      <c r="E313" s="117">
        <f>'PHYSIO-REP 3'!J313</f>
        <v>9</v>
      </c>
      <c r="F313" s="117">
        <f>'ZOOTECHINE 3'!J313</f>
        <v>11.5</v>
      </c>
      <c r="G313" s="117">
        <f>'PHARMACOLOGIE 3'!J313</f>
        <v>12</v>
      </c>
      <c r="H313" s="117">
        <f>'MICROBIOLOGIE 3'!J313</f>
        <v>9.25</v>
      </c>
      <c r="I313" s="117">
        <f>'PARASITOLOGIE 2'!J313</f>
        <v>4</v>
      </c>
      <c r="J313" s="117">
        <f>'PHYSIO-PATH 3'!J313</f>
        <v>2.5</v>
      </c>
      <c r="K313" s="117">
        <f>SEMIOLOGIE!J313</f>
        <v>16.25</v>
      </c>
      <c r="L313" s="117">
        <f>'ANA-PATH 2'!J313</f>
        <v>6.666666666666667</v>
      </c>
      <c r="M313" s="117">
        <f t="shared" si="59"/>
        <v>84.666666666666671</v>
      </c>
      <c r="N313" s="117">
        <f t="shared" si="60"/>
        <v>3.3866666666666667</v>
      </c>
      <c r="O313" s="316" t="str">
        <f t="shared" si="61"/>
        <v>Ajournee</v>
      </c>
      <c r="P313" s="184" t="str">
        <f t="shared" si="62"/>
        <v>juin</v>
      </c>
      <c r="Q313" s="113">
        <f t="shared" si="63"/>
        <v>1</v>
      </c>
      <c r="R313" s="113">
        <f t="shared" si="64"/>
        <v>1</v>
      </c>
      <c r="S313" s="113">
        <f t="shared" si="65"/>
        <v>1</v>
      </c>
      <c r="T313" s="113">
        <f t="shared" si="66"/>
        <v>1</v>
      </c>
      <c r="U313" s="113">
        <f t="shared" si="67"/>
        <v>1</v>
      </c>
      <c r="V313" s="113">
        <f t="shared" si="68"/>
        <v>1</v>
      </c>
      <c r="W313" s="113">
        <f t="shared" si="69"/>
        <v>1</v>
      </c>
      <c r="X313" s="113">
        <f t="shared" si="70"/>
        <v>0</v>
      </c>
      <c r="Y313" s="113">
        <f t="shared" si="71"/>
        <v>1</v>
      </c>
      <c r="Z313" s="184" t="str">
        <f>ANATOMIE3!N313</f>
        <v>Juin</v>
      </c>
      <c r="AA313" s="184" t="str">
        <f>'PHYSIO-REP 3'!N313</f>
        <v>Juin</v>
      </c>
      <c r="AB313" s="184" t="str">
        <f>'ZOOTECHINE 3'!N313</f>
        <v>Juin</v>
      </c>
      <c r="AC313" s="184" t="str">
        <f>'PHARMACOLOGIE 3'!N313</f>
        <v>Juin</v>
      </c>
      <c r="AD313" s="184" t="str">
        <f>'MICROBIOLOGIE 3'!N313</f>
        <v>Juin</v>
      </c>
      <c r="AE313" s="184" t="str">
        <f>'PARASITOLOGIE 2'!N313</f>
        <v>Juin</v>
      </c>
      <c r="AF313" s="184" t="str">
        <f>'PHYSIO-PATH 3'!N313</f>
        <v>Juin</v>
      </c>
      <c r="AG313" s="184" t="str">
        <f>SEMIOLOGIE!N313</f>
        <v>Juin</v>
      </c>
      <c r="AH313" s="184" t="str">
        <f>'ANA-PATH 2'!N313</f>
        <v>Juin</v>
      </c>
    </row>
    <row r="314" spans="1:34">
      <c r="A314" s="113">
        <v>307</v>
      </c>
      <c r="B314" s="413" t="s">
        <v>397</v>
      </c>
      <c r="C314" s="413" t="s">
        <v>398</v>
      </c>
      <c r="D314" s="117">
        <f>ANATOMIE3!J314</f>
        <v>13.25</v>
      </c>
      <c r="E314" s="117">
        <f>'PHYSIO-REP 3'!J314</f>
        <v>12</v>
      </c>
      <c r="F314" s="117">
        <f>'ZOOTECHINE 3'!J314</f>
        <v>8</v>
      </c>
      <c r="G314" s="117">
        <f>'PHARMACOLOGIE 3'!J314</f>
        <v>11.5</v>
      </c>
      <c r="H314" s="117">
        <f>'MICROBIOLOGIE 3'!J314</f>
        <v>9.25</v>
      </c>
      <c r="I314" s="117">
        <f>'PARASITOLOGIE 2'!J314</f>
        <v>10.666666666666666</v>
      </c>
      <c r="J314" s="117">
        <f>'PHYSIO-PATH 3'!J314</f>
        <v>7</v>
      </c>
      <c r="K314" s="117">
        <f>SEMIOLOGIE!J314</f>
        <v>15.25</v>
      </c>
      <c r="L314" s="117">
        <f>'ANA-PATH 2'!J314</f>
        <v>8.6666666666666661</v>
      </c>
      <c r="M314" s="117">
        <f t="shared" si="59"/>
        <v>95.583333333333343</v>
      </c>
      <c r="N314" s="117">
        <f t="shared" si="60"/>
        <v>3.8233333333333337</v>
      </c>
      <c r="O314" s="316" t="str">
        <f t="shared" si="61"/>
        <v>Ajournee</v>
      </c>
      <c r="P314" s="184" t="str">
        <f t="shared" si="62"/>
        <v>juin</v>
      </c>
      <c r="Q314" s="113">
        <f t="shared" si="63"/>
        <v>1</v>
      </c>
      <c r="R314" s="113">
        <f t="shared" si="64"/>
        <v>1</v>
      </c>
      <c r="S314" s="113">
        <f t="shared" si="65"/>
        <v>1</v>
      </c>
      <c r="T314" s="113">
        <f t="shared" si="66"/>
        <v>1</v>
      </c>
      <c r="U314" s="113">
        <f t="shared" si="67"/>
        <v>1</v>
      </c>
      <c r="V314" s="113">
        <f t="shared" si="68"/>
        <v>0</v>
      </c>
      <c r="W314" s="113">
        <f t="shared" si="69"/>
        <v>1</v>
      </c>
      <c r="X314" s="113">
        <f t="shared" si="70"/>
        <v>0</v>
      </c>
      <c r="Y314" s="113">
        <f t="shared" si="71"/>
        <v>1</v>
      </c>
      <c r="Z314" s="184" t="str">
        <f>ANATOMIE3!N314</f>
        <v>Juin</v>
      </c>
      <c r="AA314" s="184" t="str">
        <f>'PHYSIO-REP 3'!N314</f>
        <v>Juin</v>
      </c>
      <c r="AB314" s="184" t="str">
        <f>'ZOOTECHINE 3'!N314</f>
        <v>Juin</v>
      </c>
      <c r="AC314" s="184" t="str">
        <f>'PHARMACOLOGIE 3'!N314</f>
        <v>Juin</v>
      </c>
      <c r="AD314" s="184" t="str">
        <f>'MICROBIOLOGIE 3'!N314</f>
        <v>Juin</v>
      </c>
      <c r="AE314" s="184" t="str">
        <f>'PARASITOLOGIE 2'!N314</f>
        <v>Juin</v>
      </c>
      <c r="AF314" s="184" t="str">
        <f>'PHYSIO-PATH 3'!N314</f>
        <v>Juin</v>
      </c>
      <c r="AG314" s="184" t="str">
        <f>SEMIOLOGIE!N314</f>
        <v>Juin</v>
      </c>
      <c r="AH314" s="184" t="str">
        <f>'ANA-PATH 2'!N314</f>
        <v>Juin</v>
      </c>
    </row>
    <row r="315" spans="1:34">
      <c r="A315" s="113">
        <v>308</v>
      </c>
      <c r="B315" s="413" t="s">
        <v>399</v>
      </c>
      <c r="C315" s="413" t="s">
        <v>967</v>
      </c>
      <c r="D315" s="117">
        <f>ANATOMIE3!J315</f>
        <v>10</v>
      </c>
      <c r="E315" s="117">
        <f>'PHYSIO-REP 3'!J315</f>
        <v>6.75</v>
      </c>
      <c r="F315" s="117">
        <f>'ZOOTECHINE 3'!J315</f>
        <v>10</v>
      </c>
      <c r="G315" s="117">
        <f>'PHARMACOLOGIE 3'!J315</f>
        <v>7.5</v>
      </c>
      <c r="H315" s="117">
        <f>'MICROBIOLOGIE 3'!J315</f>
        <v>6.25</v>
      </c>
      <c r="I315" s="117">
        <f>'PARASITOLOGIE 2'!J315</f>
        <v>6.666666666666667</v>
      </c>
      <c r="J315" s="117">
        <f>'PHYSIO-PATH 3'!J315</f>
        <v>1.5</v>
      </c>
      <c r="K315" s="117">
        <f>SEMIOLOGIE!J315</f>
        <v>3.5</v>
      </c>
      <c r="L315" s="117">
        <f>'ANA-PATH 2'!J315</f>
        <v>4.666666666666667</v>
      </c>
      <c r="M315" s="117">
        <f t="shared" si="59"/>
        <v>56.833333333333329</v>
      </c>
      <c r="N315" s="117">
        <f t="shared" si="60"/>
        <v>2.273333333333333</v>
      </c>
      <c r="O315" s="316" t="str">
        <f t="shared" si="61"/>
        <v>Ajournee</v>
      </c>
      <c r="P315" s="184" t="str">
        <f t="shared" si="62"/>
        <v>juin</v>
      </c>
      <c r="Q315" s="113">
        <f t="shared" si="63"/>
        <v>1</v>
      </c>
      <c r="R315" s="113">
        <f t="shared" si="64"/>
        <v>1</v>
      </c>
      <c r="S315" s="113">
        <f t="shared" si="65"/>
        <v>1</v>
      </c>
      <c r="T315" s="113">
        <f t="shared" si="66"/>
        <v>1</v>
      </c>
      <c r="U315" s="113">
        <f t="shared" si="67"/>
        <v>1</v>
      </c>
      <c r="V315" s="113">
        <f t="shared" si="68"/>
        <v>1</v>
      </c>
      <c r="W315" s="113">
        <f t="shared" si="69"/>
        <v>1</v>
      </c>
      <c r="X315" s="113">
        <f t="shared" si="70"/>
        <v>1</v>
      </c>
      <c r="Y315" s="113">
        <f t="shared" si="71"/>
        <v>1</v>
      </c>
      <c r="Z315" s="184" t="str">
        <f>ANATOMIE3!N315</f>
        <v>Juin</v>
      </c>
      <c r="AA315" s="184" t="str">
        <f>'PHYSIO-REP 3'!N315</f>
        <v>Juin</v>
      </c>
      <c r="AB315" s="184" t="str">
        <f>'ZOOTECHINE 3'!N315</f>
        <v>Juin</v>
      </c>
      <c r="AC315" s="184" t="str">
        <f>'PHARMACOLOGIE 3'!N315</f>
        <v>Juin</v>
      </c>
      <c r="AD315" s="184" t="str">
        <f>'MICROBIOLOGIE 3'!N315</f>
        <v>Juin</v>
      </c>
      <c r="AE315" s="184" t="str">
        <f>'PARASITOLOGIE 2'!N315</f>
        <v>Juin</v>
      </c>
      <c r="AF315" s="184" t="str">
        <f>'PHYSIO-PATH 3'!N315</f>
        <v>Juin</v>
      </c>
      <c r="AG315" s="184" t="str">
        <f>SEMIOLOGIE!N315</f>
        <v>Juin</v>
      </c>
      <c r="AH315" s="184" t="str">
        <f>'ANA-PATH 2'!N315</f>
        <v>Juin</v>
      </c>
    </row>
    <row r="316" spans="1:34">
      <c r="A316" s="113">
        <v>309</v>
      </c>
      <c r="B316" s="413" t="s">
        <v>400</v>
      </c>
      <c r="C316" s="413" t="s">
        <v>968</v>
      </c>
      <c r="D316" s="117">
        <f>ANATOMIE3!J316</f>
        <v>15.75</v>
      </c>
      <c r="E316" s="117">
        <f>'PHYSIO-REP 3'!J316</f>
        <v>9.25</v>
      </c>
      <c r="F316" s="117">
        <f>'ZOOTECHINE 3'!J316</f>
        <v>7.5</v>
      </c>
      <c r="G316" s="117">
        <f>'PHARMACOLOGIE 3'!J316</f>
        <v>10.5</v>
      </c>
      <c r="H316" s="117">
        <f>'MICROBIOLOGIE 3'!J316</f>
        <v>7.5</v>
      </c>
      <c r="I316" s="117">
        <f>'PARASITOLOGIE 2'!J316</f>
        <v>5.333333333333333</v>
      </c>
      <c r="J316" s="117">
        <f>'PHYSIO-PATH 3'!J316</f>
        <v>6</v>
      </c>
      <c r="K316" s="117">
        <f>SEMIOLOGIE!J316</f>
        <v>7.25</v>
      </c>
      <c r="L316" s="117">
        <f>'ANA-PATH 2'!J316</f>
        <v>3.3333333333333335</v>
      </c>
      <c r="M316" s="117">
        <f t="shared" si="59"/>
        <v>72.416666666666671</v>
      </c>
      <c r="N316" s="117">
        <f t="shared" si="60"/>
        <v>2.8966666666666669</v>
      </c>
      <c r="O316" s="316" t="str">
        <f t="shared" si="61"/>
        <v>Ajournee</v>
      </c>
      <c r="P316" s="184" t="str">
        <f t="shared" si="62"/>
        <v>juin</v>
      </c>
      <c r="Q316" s="113">
        <f t="shared" si="63"/>
        <v>0</v>
      </c>
      <c r="R316" s="113">
        <f t="shared" si="64"/>
        <v>1</v>
      </c>
      <c r="S316" s="113">
        <f t="shared" si="65"/>
        <v>1</v>
      </c>
      <c r="T316" s="113">
        <f t="shared" si="66"/>
        <v>1</v>
      </c>
      <c r="U316" s="113">
        <f t="shared" si="67"/>
        <v>1</v>
      </c>
      <c r="V316" s="113">
        <f t="shared" si="68"/>
        <v>1</v>
      </c>
      <c r="W316" s="113">
        <f t="shared" si="69"/>
        <v>1</v>
      </c>
      <c r="X316" s="113">
        <f t="shared" si="70"/>
        <v>1</v>
      </c>
      <c r="Y316" s="113">
        <f t="shared" si="71"/>
        <v>1</v>
      </c>
      <c r="Z316" s="184" t="str">
        <f>ANATOMIE3!N316</f>
        <v>Juin</v>
      </c>
      <c r="AA316" s="184" t="str">
        <f>'PHYSIO-REP 3'!N316</f>
        <v>Juin</v>
      </c>
      <c r="AB316" s="184" t="str">
        <f>'ZOOTECHINE 3'!N316</f>
        <v>Juin</v>
      </c>
      <c r="AC316" s="184" t="str">
        <f>'PHARMACOLOGIE 3'!N316</f>
        <v>Juin</v>
      </c>
      <c r="AD316" s="184" t="str">
        <f>'MICROBIOLOGIE 3'!N316</f>
        <v>Juin</v>
      </c>
      <c r="AE316" s="184" t="str">
        <f>'PARASITOLOGIE 2'!N316</f>
        <v>Juin</v>
      </c>
      <c r="AF316" s="184" t="str">
        <f>'PHYSIO-PATH 3'!N316</f>
        <v>Juin</v>
      </c>
      <c r="AG316" s="184" t="str">
        <f>SEMIOLOGIE!N316</f>
        <v>Juin</v>
      </c>
      <c r="AH316" s="184" t="str">
        <f>'ANA-PATH 2'!N316</f>
        <v>Juin</v>
      </c>
    </row>
    <row r="317" spans="1:34">
      <c r="A317" s="113">
        <v>310</v>
      </c>
      <c r="B317" s="413" t="s">
        <v>401</v>
      </c>
      <c r="C317" s="413" t="s">
        <v>969</v>
      </c>
      <c r="D317" s="117">
        <f>ANATOMIE3!J317</f>
        <v>14.5</v>
      </c>
      <c r="E317" s="117">
        <f>'PHYSIO-REP 3'!J317</f>
        <v>10.5</v>
      </c>
      <c r="F317" s="117">
        <f>'ZOOTECHINE 3'!J317</f>
        <v>9.5</v>
      </c>
      <c r="G317" s="117">
        <f>'PHARMACOLOGIE 3'!J317</f>
        <v>11</v>
      </c>
      <c r="H317" s="117">
        <f>'MICROBIOLOGIE 3'!J317</f>
        <v>12.25</v>
      </c>
      <c r="I317" s="117">
        <f>'PARASITOLOGIE 2'!J317</f>
        <v>4.666666666666667</v>
      </c>
      <c r="J317" s="117">
        <f>'PHYSIO-PATH 3'!J317</f>
        <v>3</v>
      </c>
      <c r="K317" s="117">
        <f>SEMIOLOGIE!J317</f>
        <v>11.75</v>
      </c>
      <c r="L317" s="117">
        <f>'ANA-PATH 2'!J317</f>
        <v>10.333333333333334</v>
      </c>
      <c r="M317" s="117">
        <f t="shared" si="59"/>
        <v>87.499999999999986</v>
      </c>
      <c r="N317" s="117">
        <f t="shared" si="60"/>
        <v>3.4999999999999996</v>
      </c>
      <c r="O317" s="316" t="str">
        <f t="shared" si="61"/>
        <v>Ajournee</v>
      </c>
      <c r="P317" s="184" t="str">
        <f t="shared" si="62"/>
        <v>juin</v>
      </c>
      <c r="Q317" s="113">
        <f t="shared" si="63"/>
        <v>1</v>
      </c>
      <c r="R317" s="113">
        <f t="shared" si="64"/>
        <v>1</v>
      </c>
      <c r="S317" s="113">
        <f t="shared" si="65"/>
        <v>1</v>
      </c>
      <c r="T317" s="113">
        <f t="shared" si="66"/>
        <v>1</v>
      </c>
      <c r="U317" s="113">
        <f t="shared" si="67"/>
        <v>1</v>
      </c>
      <c r="V317" s="113">
        <f t="shared" si="68"/>
        <v>1</v>
      </c>
      <c r="W317" s="113">
        <f t="shared" si="69"/>
        <v>1</v>
      </c>
      <c r="X317" s="113">
        <f t="shared" si="70"/>
        <v>1</v>
      </c>
      <c r="Y317" s="113">
        <f t="shared" si="71"/>
        <v>0</v>
      </c>
      <c r="Z317" s="184" t="str">
        <f>ANATOMIE3!N317</f>
        <v>Juin</v>
      </c>
      <c r="AA317" s="184" t="str">
        <f>'PHYSIO-REP 3'!N317</f>
        <v>Juin</v>
      </c>
      <c r="AB317" s="184" t="str">
        <f>'ZOOTECHINE 3'!N317</f>
        <v>Juin</v>
      </c>
      <c r="AC317" s="184" t="str">
        <f>'PHARMACOLOGIE 3'!N317</f>
        <v>Juin</v>
      </c>
      <c r="AD317" s="184" t="str">
        <f>'MICROBIOLOGIE 3'!N317</f>
        <v>Juin</v>
      </c>
      <c r="AE317" s="184" t="str">
        <f>'PARASITOLOGIE 2'!N317</f>
        <v>Juin</v>
      </c>
      <c r="AF317" s="184" t="str">
        <f>'PHYSIO-PATH 3'!N317</f>
        <v>Juin</v>
      </c>
      <c r="AG317" s="184" t="str">
        <f>SEMIOLOGIE!N317</f>
        <v>Juin</v>
      </c>
      <c r="AH317" s="184" t="str">
        <f>'ANA-PATH 2'!N317</f>
        <v>Juin</v>
      </c>
    </row>
    <row r="318" spans="1:34">
      <c r="A318" s="113">
        <v>311</v>
      </c>
      <c r="B318" s="413" t="s">
        <v>402</v>
      </c>
      <c r="C318" s="413" t="s">
        <v>197</v>
      </c>
      <c r="D318" s="117">
        <f>ANATOMIE3!J318</f>
        <v>13.75</v>
      </c>
      <c r="E318" s="117">
        <f>'PHYSIO-REP 3'!J318</f>
        <v>9.75</v>
      </c>
      <c r="F318" s="117">
        <f>'ZOOTECHINE 3'!J318</f>
        <v>9</v>
      </c>
      <c r="G318" s="117">
        <f>'PHARMACOLOGIE 3'!J318</f>
        <v>15.5</v>
      </c>
      <c r="H318" s="117">
        <f>'MICROBIOLOGIE 3'!J318</f>
        <v>9</v>
      </c>
      <c r="I318" s="117">
        <f>'PARASITOLOGIE 2'!J318</f>
        <v>6.666666666666667</v>
      </c>
      <c r="J318" s="117">
        <f>'PHYSIO-PATH 3'!J318</f>
        <v>1.5</v>
      </c>
      <c r="K318" s="117">
        <f>SEMIOLOGIE!J318</f>
        <v>8.5</v>
      </c>
      <c r="L318" s="117">
        <f>'ANA-PATH 2'!J318</f>
        <v>7.666666666666667</v>
      </c>
      <c r="M318" s="117">
        <f t="shared" si="59"/>
        <v>81.333333333333329</v>
      </c>
      <c r="N318" s="117">
        <f t="shared" si="60"/>
        <v>3.253333333333333</v>
      </c>
      <c r="O318" s="316" t="str">
        <f t="shared" si="61"/>
        <v>Ajournee</v>
      </c>
      <c r="P318" s="184" t="str">
        <f t="shared" si="62"/>
        <v>juin</v>
      </c>
      <c r="Q318" s="113">
        <f t="shared" si="63"/>
        <v>1</v>
      </c>
      <c r="R318" s="113">
        <f t="shared" si="64"/>
        <v>1</v>
      </c>
      <c r="S318" s="113">
        <f t="shared" si="65"/>
        <v>1</v>
      </c>
      <c r="T318" s="113">
        <f t="shared" si="66"/>
        <v>0</v>
      </c>
      <c r="U318" s="113">
        <f t="shared" si="67"/>
        <v>1</v>
      </c>
      <c r="V318" s="113">
        <f t="shared" si="68"/>
        <v>1</v>
      </c>
      <c r="W318" s="113">
        <f t="shared" si="69"/>
        <v>1</v>
      </c>
      <c r="X318" s="113">
        <f t="shared" si="70"/>
        <v>1</v>
      </c>
      <c r="Y318" s="113">
        <f t="shared" si="71"/>
        <v>1</v>
      </c>
      <c r="Z318" s="184" t="str">
        <f>ANATOMIE3!N318</f>
        <v>Juin</v>
      </c>
      <c r="AA318" s="184" t="str">
        <f>'PHYSIO-REP 3'!N318</f>
        <v>Juin</v>
      </c>
      <c r="AB318" s="184" t="str">
        <f>'ZOOTECHINE 3'!N318</f>
        <v>Juin</v>
      </c>
      <c r="AC318" s="184" t="str">
        <f>'PHARMACOLOGIE 3'!N318</f>
        <v>Juin</v>
      </c>
      <c r="AD318" s="184" t="str">
        <f>'MICROBIOLOGIE 3'!N318</f>
        <v>Juin</v>
      </c>
      <c r="AE318" s="184" t="str">
        <f>'PARASITOLOGIE 2'!N318</f>
        <v>Juin</v>
      </c>
      <c r="AF318" s="184" t="str">
        <f>'PHYSIO-PATH 3'!N318</f>
        <v>Juin</v>
      </c>
      <c r="AG318" s="184" t="str">
        <f>SEMIOLOGIE!N318</f>
        <v>Juin</v>
      </c>
      <c r="AH318" s="184" t="str">
        <f>'ANA-PATH 2'!N318</f>
        <v>Juin</v>
      </c>
    </row>
    <row r="319" spans="1:34">
      <c r="A319" s="113">
        <v>312</v>
      </c>
      <c r="B319" s="413" t="s">
        <v>403</v>
      </c>
      <c r="C319" s="413" t="s">
        <v>765</v>
      </c>
      <c r="D319" s="117">
        <f>ANATOMIE3!J319</f>
        <v>3.75</v>
      </c>
      <c r="E319" s="117">
        <f>'PHYSIO-REP 3'!J319</f>
        <v>8</v>
      </c>
      <c r="F319" s="117">
        <f>'ZOOTECHINE 3'!J319</f>
        <v>3.5</v>
      </c>
      <c r="G319" s="117">
        <f>'PHARMACOLOGIE 3'!J319</f>
        <v>4</v>
      </c>
      <c r="H319" s="117">
        <f>'MICROBIOLOGIE 3'!J319</f>
        <v>5.5</v>
      </c>
      <c r="I319" s="117">
        <f>'PARASITOLOGIE 2'!J319</f>
        <v>2</v>
      </c>
      <c r="J319" s="117">
        <f>'PHYSIO-PATH 3'!J319</f>
        <v>1.5</v>
      </c>
      <c r="K319" s="117">
        <f>SEMIOLOGIE!J319</f>
        <v>4</v>
      </c>
      <c r="L319" s="117">
        <f>'ANA-PATH 2'!J319</f>
        <v>4</v>
      </c>
      <c r="M319" s="117">
        <f t="shared" si="59"/>
        <v>36.25</v>
      </c>
      <c r="N319" s="117">
        <f t="shared" si="60"/>
        <v>1.45</v>
      </c>
      <c r="O319" s="316" t="str">
        <f t="shared" si="61"/>
        <v>Ajournee</v>
      </c>
      <c r="P319" s="184" t="str">
        <f t="shared" si="62"/>
        <v>juin</v>
      </c>
      <c r="Q319" s="113">
        <f t="shared" si="63"/>
        <v>1</v>
      </c>
      <c r="R319" s="113">
        <f t="shared" si="64"/>
        <v>1</v>
      </c>
      <c r="S319" s="113">
        <f t="shared" si="65"/>
        <v>1</v>
      </c>
      <c r="T319" s="113">
        <f t="shared" si="66"/>
        <v>1</v>
      </c>
      <c r="U319" s="113">
        <f t="shared" si="67"/>
        <v>1</v>
      </c>
      <c r="V319" s="113">
        <f t="shared" si="68"/>
        <v>1</v>
      </c>
      <c r="W319" s="113">
        <f t="shared" si="69"/>
        <v>1</v>
      </c>
      <c r="X319" s="113">
        <f t="shared" si="70"/>
        <v>1</v>
      </c>
      <c r="Y319" s="113">
        <f t="shared" si="71"/>
        <v>1</v>
      </c>
      <c r="Z319" s="184" t="str">
        <f>ANATOMIE3!N319</f>
        <v>Juin</v>
      </c>
      <c r="AA319" s="184" t="str">
        <f>'PHYSIO-REP 3'!N319</f>
        <v>Juin</v>
      </c>
      <c r="AB319" s="184" t="str">
        <f>'ZOOTECHINE 3'!N319</f>
        <v>Juin</v>
      </c>
      <c r="AC319" s="184" t="str">
        <f>'PHARMACOLOGIE 3'!N319</f>
        <v>Juin</v>
      </c>
      <c r="AD319" s="184" t="str">
        <f>'MICROBIOLOGIE 3'!N319</f>
        <v>Juin</v>
      </c>
      <c r="AE319" s="184" t="str">
        <f>'PARASITOLOGIE 2'!N319</f>
        <v>Juin</v>
      </c>
      <c r="AF319" s="184" t="str">
        <f>'PHYSIO-PATH 3'!N319</f>
        <v>Juin</v>
      </c>
      <c r="AG319" s="184" t="str">
        <f>SEMIOLOGIE!N319</f>
        <v>Juin</v>
      </c>
      <c r="AH319" s="184" t="str">
        <f>'ANA-PATH 2'!N319</f>
        <v>Juin</v>
      </c>
    </row>
    <row r="320" spans="1:34">
      <c r="A320" s="113">
        <v>313</v>
      </c>
      <c r="B320" s="413" t="s">
        <v>404</v>
      </c>
      <c r="C320" s="413" t="s">
        <v>241</v>
      </c>
      <c r="D320" s="117">
        <f>ANATOMIE3!J320</f>
        <v>6.5</v>
      </c>
      <c r="E320" s="117">
        <f>'PHYSIO-REP 3'!J320</f>
        <v>6</v>
      </c>
      <c r="F320" s="117">
        <f>'ZOOTECHINE 3'!J320</f>
        <v>7</v>
      </c>
      <c r="G320" s="117">
        <f>'PHARMACOLOGIE 3'!J320</f>
        <v>6</v>
      </c>
      <c r="H320" s="117">
        <f>'MICROBIOLOGIE 3'!J320</f>
        <v>9.5</v>
      </c>
      <c r="I320" s="117">
        <f>'PARASITOLOGIE 2'!J320</f>
        <v>10</v>
      </c>
      <c r="J320" s="117">
        <f>'PHYSIO-PATH 3'!J320</f>
        <v>1.5</v>
      </c>
      <c r="K320" s="117">
        <f>SEMIOLOGIE!J320</f>
        <v>13.25</v>
      </c>
      <c r="L320" s="117">
        <f>'ANA-PATH 2'!J320</f>
        <v>3</v>
      </c>
      <c r="M320" s="117">
        <f t="shared" si="59"/>
        <v>62.75</v>
      </c>
      <c r="N320" s="117">
        <f t="shared" si="60"/>
        <v>2.5099999999999998</v>
      </c>
      <c r="O320" s="316" t="str">
        <f t="shared" si="61"/>
        <v>Ajournee</v>
      </c>
      <c r="P320" s="184" t="str">
        <f t="shared" si="62"/>
        <v>juin</v>
      </c>
      <c r="Q320" s="113">
        <f t="shared" si="63"/>
        <v>1</v>
      </c>
      <c r="R320" s="113">
        <f t="shared" si="64"/>
        <v>1</v>
      </c>
      <c r="S320" s="113">
        <f t="shared" si="65"/>
        <v>1</v>
      </c>
      <c r="T320" s="113">
        <f t="shared" si="66"/>
        <v>1</v>
      </c>
      <c r="U320" s="113">
        <f t="shared" si="67"/>
        <v>1</v>
      </c>
      <c r="V320" s="113">
        <f t="shared" si="68"/>
        <v>0</v>
      </c>
      <c r="W320" s="113">
        <f t="shared" si="69"/>
        <v>1</v>
      </c>
      <c r="X320" s="113">
        <f t="shared" si="70"/>
        <v>1</v>
      </c>
      <c r="Y320" s="113">
        <f t="shared" si="71"/>
        <v>1</v>
      </c>
      <c r="Z320" s="184" t="str">
        <f>ANATOMIE3!N320</f>
        <v>Juin</v>
      </c>
      <c r="AA320" s="184" t="str">
        <f>'PHYSIO-REP 3'!N320</f>
        <v>Juin</v>
      </c>
      <c r="AB320" s="184" t="str">
        <f>'ZOOTECHINE 3'!N320</f>
        <v>Juin</v>
      </c>
      <c r="AC320" s="184" t="str">
        <f>'PHARMACOLOGIE 3'!N320</f>
        <v>Juin</v>
      </c>
      <c r="AD320" s="184" t="str">
        <f>'MICROBIOLOGIE 3'!N320</f>
        <v>Juin</v>
      </c>
      <c r="AE320" s="184" t="str">
        <f>'PARASITOLOGIE 2'!N320</f>
        <v>Juin</v>
      </c>
      <c r="AF320" s="184" t="str">
        <f>'PHYSIO-PATH 3'!N320</f>
        <v>Juin</v>
      </c>
      <c r="AG320" s="184" t="str">
        <f>SEMIOLOGIE!N320</f>
        <v>Juin</v>
      </c>
      <c r="AH320" s="184" t="str">
        <f>'ANA-PATH 2'!N320</f>
        <v>Juin</v>
      </c>
    </row>
    <row r="321" spans="1:34">
      <c r="A321" s="113">
        <v>314</v>
      </c>
      <c r="B321" s="413" t="s">
        <v>405</v>
      </c>
      <c r="C321" s="413" t="s">
        <v>278</v>
      </c>
      <c r="D321" s="117">
        <f>ANATOMIE3!J321</f>
        <v>10.75</v>
      </c>
      <c r="E321" s="117">
        <f>'PHYSIO-REP 3'!J321</f>
        <v>8.25</v>
      </c>
      <c r="F321" s="117">
        <f>'ZOOTECHINE 3'!J321</f>
        <v>10</v>
      </c>
      <c r="G321" s="117">
        <f>'PHARMACOLOGIE 3'!J321</f>
        <v>8.5</v>
      </c>
      <c r="H321" s="117">
        <f>'MICROBIOLOGIE 3'!J321</f>
        <v>11</v>
      </c>
      <c r="I321" s="117">
        <f>'PARASITOLOGIE 2'!J321</f>
        <v>4</v>
      </c>
      <c r="J321" s="117">
        <f>'PHYSIO-PATH 3'!J321</f>
        <v>6</v>
      </c>
      <c r="K321" s="117">
        <f>SEMIOLOGIE!J321</f>
        <v>12</v>
      </c>
      <c r="L321" s="117">
        <f>'ANA-PATH 2'!J321</f>
        <v>5</v>
      </c>
      <c r="M321" s="117">
        <f t="shared" si="59"/>
        <v>75.5</v>
      </c>
      <c r="N321" s="117">
        <f t="shared" si="60"/>
        <v>3.02</v>
      </c>
      <c r="O321" s="316" t="str">
        <f t="shared" si="61"/>
        <v>Ajournee</v>
      </c>
      <c r="P321" s="184" t="str">
        <f t="shared" si="62"/>
        <v>juin</v>
      </c>
      <c r="Q321" s="113">
        <f t="shared" si="63"/>
        <v>1</v>
      </c>
      <c r="R321" s="113">
        <f t="shared" si="64"/>
        <v>1</v>
      </c>
      <c r="S321" s="113">
        <f t="shared" si="65"/>
        <v>1</v>
      </c>
      <c r="T321" s="113">
        <f t="shared" si="66"/>
        <v>1</v>
      </c>
      <c r="U321" s="113">
        <f t="shared" si="67"/>
        <v>1</v>
      </c>
      <c r="V321" s="113">
        <f t="shared" si="68"/>
        <v>1</v>
      </c>
      <c r="W321" s="113">
        <f t="shared" si="69"/>
        <v>1</v>
      </c>
      <c r="X321" s="113">
        <f t="shared" si="70"/>
        <v>1</v>
      </c>
      <c r="Y321" s="113">
        <f t="shared" si="71"/>
        <v>1</v>
      </c>
      <c r="Z321" s="184" t="str">
        <f>ANATOMIE3!N321</f>
        <v>Juin</v>
      </c>
      <c r="AA321" s="184" t="str">
        <f>'PHYSIO-REP 3'!N321</f>
        <v>Juin</v>
      </c>
      <c r="AB321" s="184" t="str">
        <f>'ZOOTECHINE 3'!N321</f>
        <v>Juin</v>
      </c>
      <c r="AC321" s="184" t="str">
        <f>'PHARMACOLOGIE 3'!N321</f>
        <v>Juin</v>
      </c>
      <c r="AD321" s="184" t="str">
        <f>'MICROBIOLOGIE 3'!N321</f>
        <v>Juin</v>
      </c>
      <c r="AE321" s="184" t="str">
        <f>'PARASITOLOGIE 2'!N321</f>
        <v>Juin</v>
      </c>
      <c r="AF321" s="184" t="str">
        <f>'PHYSIO-PATH 3'!N321</f>
        <v>Juin</v>
      </c>
      <c r="AG321" s="184" t="str">
        <f>SEMIOLOGIE!N321</f>
        <v>Juin</v>
      </c>
      <c r="AH321" s="184" t="str">
        <f>'ANA-PATH 2'!N321</f>
        <v>Juin</v>
      </c>
    </row>
    <row r="322" spans="1:34">
      <c r="A322" s="113">
        <v>315</v>
      </c>
      <c r="B322" s="413" t="s">
        <v>406</v>
      </c>
      <c r="C322" s="413" t="s">
        <v>31</v>
      </c>
      <c r="D322" s="117">
        <f>ANATOMIE3!J322</f>
        <v>0.25</v>
      </c>
      <c r="E322" s="117">
        <f>'PHYSIO-REP 3'!J322</f>
        <v>4.5</v>
      </c>
      <c r="F322" s="117">
        <f>'ZOOTECHINE 3'!J322</f>
        <v>30</v>
      </c>
      <c r="G322" s="117">
        <f>'PHARMACOLOGIE 3'!J322</f>
        <v>30</v>
      </c>
      <c r="H322" s="117">
        <f>'MICROBIOLOGIE 3'!J322</f>
        <v>6</v>
      </c>
      <c r="I322" s="117">
        <f>'PARASITOLOGIE 2'!J322</f>
        <v>20</v>
      </c>
      <c r="J322" s="117">
        <f>'PHYSIO-PATH 3'!J322</f>
        <v>2.5</v>
      </c>
      <c r="K322" s="117">
        <f>SEMIOLOGIE!J322</f>
        <v>30</v>
      </c>
      <c r="L322" s="117">
        <f>'ANA-PATH 2'!J322</f>
        <v>5.333333333333333</v>
      </c>
      <c r="M322" s="117">
        <f t="shared" si="59"/>
        <v>128.58333333333334</v>
      </c>
      <c r="N322" s="117">
        <f t="shared" si="60"/>
        <v>5.1433333333333335</v>
      </c>
      <c r="O322" s="316" t="str">
        <f t="shared" si="61"/>
        <v>Ajournee</v>
      </c>
      <c r="P322" s="184" t="str">
        <f t="shared" si="62"/>
        <v>juin</v>
      </c>
      <c r="Q322" s="113">
        <f t="shared" si="63"/>
        <v>1</v>
      </c>
      <c r="R322" s="113">
        <f t="shared" si="64"/>
        <v>1</v>
      </c>
      <c r="S322" s="113">
        <f t="shared" si="65"/>
        <v>0</v>
      </c>
      <c r="T322" s="113">
        <f t="shared" si="66"/>
        <v>0</v>
      </c>
      <c r="U322" s="113">
        <f t="shared" si="67"/>
        <v>1</v>
      </c>
      <c r="V322" s="113">
        <f t="shared" si="68"/>
        <v>0</v>
      </c>
      <c r="W322" s="113">
        <f t="shared" si="69"/>
        <v>1</v>
      </c>
      <c r="X322" s="113">
        <f t="shared" si="70"/>
        <v>0</v>
      </c>
      <c r="Y322" s="113">
        <f t="shared" si="71"/>
        <v>1</v>
      </c>
      <c r="Z322" s="184" t="str">
        <f>ANATOMIE3!N322</f>
        <v>Juin</v>
      </c>
      <c r="AA322" s="184" t="str">
        <f>'PHYSIO-REP 3'!N322</f>
        <v>Juin</v>
      </c>
      <c r="AB322" s="184" t="str">
        <f>'ZOOTECHINE 3'!N322</f>
        <v>Juin</v>
      </c>
      <c r="AC322" s="184" t="str">
        <f>'PHARMACOLOGIE 3'!N322</f>
        <v>Juin</v>
      </c>
      <c r="AD322" s="184" t="str">
        <f>'MICROBIOLOGIE 3'!N322</f>
        <v>Juin</v>
      </c>
      <c r="AE322" s="184" t="str">
        <f>'PARASITOLOGIE 2'!N322</f>
        <v>Juin</v>
      </c>
      <c r="AF322" s="184" t="str">
        <f>'PHYSIO-PATH 3'!N322</f>
        <v>Juin</v>
      </c>
      <c r="AG322" s="184" t="str">
        <f>SEMIOLOGIE!N322</f>
        <v>Juin</v>
      </c>
      <c r="AH322" s="184" t="str">
        <f>'ANA-PATH 2'!N322</f>
        <v>Juin</v>
      </c>
    </row>
    <row r="323" spans="1:34">
      <c r="A323" s="113">
        <v>316</v>
      </c>
      <c r="B323" s="413" t="s">
        <v>407</v>
      </c>
      <c r="C323" s="413" t="s">
        <v>408</v>
      </c>
      <c r="D323" s="117">
        <f>ANATOMIE3!J323</f>
        <v>12.75</v>
      </c>
      <c r="E323" s="117">
        <f>'PHYSIO-REP 3'!J323</f>
        <v>10.5</v>
      </c>
      <c r="F323" s="117">
        <f>'ZOOTECHINE 3'!J323</f>
        <v>6.5</v>
      </c>
      <c r="G323" s="117">
        <f>'PHARMACOLOGIE 3'!J323</f>
        <v>10.5</v>
      </c>
      <c r="H323" s="117">
        <f>'MICROBIOLOGIE 3'!J323</f>
        <v>8</v>
      </c>
      <c r="I323" s="117">
        <f>'PARASITOLOGIE 2'!J323</f>
        <v>7.333333333333333</v>
      </c>
      <c r="J323" s="117">
        <f>'PHYSIO-PATH 3'!J323</f>
        <v>11</v>
      </c>
      <c r="K323" s="117">
        <f>SEMIOLOGIE!J323</f>
        <v>14.25</v>
      </c>
      <c r="L323" s="117">
        <f>'ANA-PATH 2'!J323</f>
        <v>7</v>
      </c>
      <c r="M323" s="117">
        <f t="shared" si="59"/>
        <v>87.833333333333343</v>
      </c>
      <c r="N323" s="117">
        <f t="shared" si="60"/>
        <v>3.5133333333333336</v>
      </c>
      <c r="O323" s="316" t="str">
        <f t="shared" si="61"/>
        <v>Ajournee</v>
      </c>
      <c r="P323" s="184" t="str">
        <f t="shared" si="62"/>
        <v>juin</v>
      </c>
      <c r="Q323" s="113">
        <f t="shared" si="63"/>
        <v>1</v>
      </c>
      <c r="R323" s="113">
        <f t="shared" si="64"/>
        <v>1</v>
      </c>
      <c r="S323" s="113">
        <f t="shared" si="65"/>
        <v>1</v>
      </c>
      <c r="T323" s="113">
        <f t="shared" si="66"/>
        <v>1</v>
      </c>
      <c r="U323" s="113">
        <f t="shared" si="67"/>
        <v>1</v>
      </c>
      <c r="V323" s="113">
        <f t="shared" si="68"/>
        <v>1</v>
      </c>
      <c r="W323" s="113">
        <f t="shared" si="69"/>
        <v>1</v>
      </c>
      <c r="X323" s="113">
        <f t="shared" si="70"/>
        <v>1</v>
      </c>
      <c r="Y323" s="113">
        <f t="shared" si="71"/>
        <v>1</v>
      </c>
      <c r="Z323" s="184" t="str">
        <f>ANATOMIE3!N323</f>
        <v>Juin</v>
      </c>
      <c r="AA323" s="184" t="str">
        <f>'PHYSIO-REP 3'!N323</f>
        <v>Juin</v>
      </c>
      <c r="AB323" s="184" t="str">
        <f>'ZOOTECHINE 3'!N323</f>
        <v>Juin</v>
      </c>
      <c r="AC323" s="184" t="str">
        <f>'PHARMACOLOGIE 3'!N323</f>
        <v>Juin</v>
      </c>
      <c r="AD323" s="184" t="str">
        <f>'MICROBIOLOGIE 3'!N323</f>
        <v>Juin</v>
      </c>
      <c r="AE323" s="184" t="str">
        <f>'PARASITOLOGIE 2'!N323</f>
        <v>Juin</v>
      </c>
      <c r="AF323" s="184" t="str">
        <f>'PHYSIO-PATH 3'!N323</f>
        <v>Juin</v>
      </c>
      <c r="AG323" s="184" t="str">
        <f>SEMIOLOGIE!N323</f>
        <v>Juin</v>
      </c>
      <c r="AH323" s="184" t="str">
        <f>'ANA-PATH 2'!N323</f>
        <v>Juin</v>
      </c>
    </row>
    <row r="324" spans="1:34">
      <c r="A324" s="113">
        <v>317</v>
      </c>
      <c r="B324" s="417" t="s">
        <v>409</v>
      </c>
      <c r="C324" s="417" t="s">
        <v>970</v>
      </c>
      <c r="D324" s="117">
        <f>ANATOMIE3!J324</f>
        <v>31.5</v>
      </c>
      <c r="E324" s="117">
        <f>'PHYSIO-REP 3'!J324</f>
        <v>5.25</v>
      </c>
      <c r="F324" s="117">
        <f>'ZOOTECHINE 3'!J324</f>
        <v>30.5</v>
      </c>
      <c r="G324" s="117">
        <f>'PHARMACOLOGIE 3'!J324</f>
        <v>1.5</v>
      </c>
      <c r="H324" s="117">
        <f>'MICROBIOLOGIE 3'!J324</f>
        <v>8</v>
      </c>
      <c r="I324" s="117">
        <f>'PARASITOLOGIE 2'!J324</f>
        <v>8.6666666666666661</v>
      </c>
      <c r="J324" s="117">
        <f>'PHYSIO-PATH 3'!J324</f>
        <v>6</v>
      </c>
      <c r="K324" s="117">
        <f>SEMIOLOGIE!J324</f>
        <v>8</v>
      </c>
      <c r="L324" s="117">
        <f>'ANA-PATH 2'!J324</f>
        <v>5.666666666666667</v>
      </c>
      <c r="M324" s="117">
        <f t="shared" si="59"/>
        <v>105.08333333333334</v>
      </c>
      <c r="N324" s="117">
        <f t="shared" si="60"/>
        <v>4.203333333333334</v>
      </c>
      <c r="O324" s="316" t="str">
        <f t="shared" si="61"/>
        <v>Ajournee</v>
      </c>
      <c r="P324" s="184" t="str">
        <f t="shared" si="62"/>
        <v>juin</v>
      </c>
      <c r="Q324" s="113">
        <f t="shared" si="63"/>
        <v>0</v>
      </c>
      <c r="R324" s="113">
        <f t="shared" si="64"/>
        <v>1</v>
      </c>
      <c r="S324" s="113">
        <f t="shared" si="65"/>
        <v>0</v>
      </c>
      <c r="T324" s="113">
        <f t="shared" si="66"/>
        <v>1</v>
      </c>
      <c r="U324" s="113">
        <f t="shared" si="67"/>
        <v>1</v>
      </c>
      <c r="V324" s="113">
        <f t="shared" si="68"/>
        <v>1</v>
      </c>
      <c r="W324" s="113">
        <f t="shared" si="69"/>
        <v>1</v>
      </c>
      <c r="X324" s="113">
        <f t="shared" si="70"/>
        <v>1</v>
      </c>
      <c r="Y324" s="113">
        <f t="shared" si="71"/>
        <v>1</v>
      </c>
      <c r="Z324" s="184" t="str">
        <f>ANATOMIE3!N324</f>
        <v>Juin</v>
      </c>
      <c r="AA324" s="184" t="str">
        <f>'PHYSIO-REP 3'!N324</f>
        <v>Juin</v>
      </c>
      <c r="AB324" s="184" t="str">
        <f>'ZOOTECHINE 3'!N324</f>
        <v>Juin</v>
      </c>
      <c r="AC324" s="184" t="str">
        <f>'PHARMACOLOGIE 3'!N324</f>
        <v>Juin</v>
      </c>
      <c r="AD324" s="184" t="str">
        <f>'MICROBIOLOGIE 3'!N324</f>
        <v>Juin</v>
      </c>
      <c r="AE324" s="184" t="str">
        <f>'PARASITOLOGIE 2'!N324</f>
        <v>Juin</v>
      </c>
      <c r="AF324" s="184" t="str">
        <f>'PHYSIO-PATH 3'!N324</f>
        <v>Juin</v>
      </c>
      <c r="AG324" s="184" t="str">
        <f>SEMIOLOGIE!N324</f>
        <v>Juin</v>
      </c>
      <c r="AH324" s="184" t="str">
        <f>'ANA-PATH 2'!N324</f>
        <v>Juin</v>
      </c>
    </row>
    <row r="325" spans="1:34">
      <c r="A325" s="113">
        <v>318</v>
      </c>
      <c r="B325" s="432" t="s">
        <v>410</v>
      </c>
      <c r="C325" s="432" t="s">
        <v>82</v>
      </c>
      <c r="D325" s="117">
        <f>ANATOMIE3!J325</f>
        <v>30</v>
      </c>
      <c r="E325" s="117">
        <f>'PHYSIO-REP 3'!J325</f>
        <v>7.5</v>
      </c>
      <c r="F325" s="117">
        <f>'ZOOTECHINE 3'!J325</f>
        <v>36.75</v>
      </c>
      <c r="G325" s="117">
        <f>'PHARMACOLOGIE 3'!J325</f>
        <v>0.25</v>
      </c>
      <c r="H325" s="117">
        <f>'MICROBIOLOGIE 3'!J325</f>
        <v>31.5</v>
      </c>
      <c r="I325" s="117">
        <f>'PARASITOLOGIE 2'!J325</f>
        <v>20</v>
      </c>
      <c r="J325" s="117">
        <f>'PHYSIO-PATH 3'!J325</f>
        <v>3</v>
      </c>
      <c r="K325" s="117">
        <f>SEMIOLOGIE!J325</f>
        <v>30</v>
      </c>
      <c r="L325" s="117">
        <f>'ANA-PATH 2'!J325</f>
        <v>4.666666666666667</v>
      </c>
      <c r="M325" s="117">
        <f t="shared" si="59"/>
        <v>163.66666666666666</v>
      </c>
      <c r="N325" s="117">
        <f t="shared" si="60"/>
        <v>6.546666666666666</v>
      </c>
      <c r="O325" s="316" t="str">
        <f t="shared" si="61"/>
        <v>Ajournee</v>
      </c>
      <c r="P325" s="184" t="str">
        <f t="shared" si="62"/>
        <v>juin</v>
      </c>
      <c r="Q325" s="113">
        <f t="shared" si="63"/>
        <v>0</v>
      </c>
      <c r="R325" s="113">
        <f t="shared" si="64"/>
        <v>1</v>
      </c>
      <c r="S325" s="113">
        <f t="shared" si="65"/>
        <v>0</v>
      </c>
      <c r="T325" s="113">
        <f t="shared" si="66"/>
        <v>1</v>
      </c>
      <c r="U325" s="113">
        <f t="shared" si="67"/>
        <v>0</v>
      </c>
      <c r="V325" s="113">
        <f t="shared" si="68"/>
        <v>0</v>
      </c>
      <c r="W325" s="113">
        <f t="shared" si="69"/>
        <v>1</v>
      </c>
      <c r="X325" s="113">
        <f t="shared" si="70"/>
        <v>0</v>
      </c>
      <c r="Y325" s="113">
        <f t="shared" si="71"/>
        <v>1</v>
      </c>
      <c r="Z325" s="184" t="str">
        <f>ANATOMIE3!N325</f>
        <v>Juin</v>
      </c>
      <c r="AA325" s="184" t="str">
        <f>'PHYSIO-REP 3'!N325</f>
        <v>Juin</v>
      </c>
      <c r="AB325" s="184" t="str">
        <f>'ZOOTECHINE 3'!N325</f>
        <v>Juin</v>
      </c>
      <c r="AC325" s="184" t="str">
        <f>'PHARMACOLOGIE 3'!N325</f>
        <v>Juin</v>
      </c>
      <c r="AD325" s="184" t="str">
        <f>'MICROBIOLOGIE 3'!N325</f>
        <v>Juin</v>
      </c>
      <c r="AE325" s="184" t="str">
        <f>'PARASITOLOGIE 2'!N325</f>
        <v>Juin</v>
      </c>
      <c r="AF325" s="184" t="str">
        <f>'PHYSIO-PATH 3'!N325</f>
        <v>Juin</v>
      </c>
      <c r="AG325" s="184" t="str">
        <f>SEMIOLOGIE!N325</f>
        <v>Juin</v>
      </c>
      <c r="AH325" s="184" t="str">
        <f>'ANA-PATH 2'!N325</f>
        <v>Juin</v>
      </c>
    </row>
    <row r="326" spans="1:34">
      <c r="A326" s="113">
        <v>319</v>
      </c>
      <c r="B326" s="417" t="s">
        <v>410</v>
      </c>
      <c r="C326" s="417" t="s">
        <v>136</v>
      </c>
      <c r="D326" s="117">
        <f>ANATOMIE3!J326</f>
        <v>1.5</v>
      </c>
      <c r="E326" s="117">
        <f>'PHYSIO-REP 3'!J326</f>
        <v>6</v>
      </c>
      <c r="F326" s="117">
        <f>'ZOOTECHINE 3'!J326</f>
        <v>3</v>
      </c>
      <c r="G326" s="117">
        <f>'PHARMACOLOGIE 3'!J326</f>
        <v>5</v>
      </c>
      <c r="H326" s="117">
        <f>'MICROBIOLOGIE 3'!J326</f>
        <v>9</v>
      </c>
      <c r="I326" s="117">
        <f>'PARASITOLOGIE 2'!J326</f>
        <v>8</v>
      </c>
      <c r="J326" s="117">
        <f>'PHYSIO-PATH 3'!J326</f>
        <v>2.5</v>
      </c>
      <c r="K326" s="117">
        <f>SEMIOLOGIE!J326</f>
        <v>12.5</v>
      </c>
      <c r="L326" s="117">
        <f>'ANA-PATH 2'!J326</f>
        <v>3.6666666666666665</v>
      </c>
      <c r="M326" s="117">
        <f t="shared" si="59"/>
        <v>51.166666666666664</v>
      </c>
      <c r="N326" s="117">
        <f t="shared" si="60"/>
        <v>2.0466666666666664</v>
      </c>
      <c r="O326" s="316" t="str">
        <f t="shared" si="61"/>
        <v>Ajournee</v>
      </c>
      <c r="P326" s="184" t="str">
        <f t="shared" si="62"/>
        <v>juin</v>
      </c>
      <c r="Q326" s="113">
        <f t="shared" si="63"/>
        <v>1</v>
      </c>
      <c r="R326" s="113">
        <f t="shared" si="64"/>
        <v>1</v>
      </c>
      <c r="S326" s="113">
        <f t="shared" si="65"/>
        <v>1</v>
      </c>
      <c r="T326" s="113">
        <f t="shared" si="66"/>
        <v>1</v>
      </c>
      <c r="U326" s="113">
        <f t="shared" si="67"/>
        <v>1</v>
      </c>
      <c r="V326" s="113">
        <f t="shared" si="68"/>
        <v>1</v>
      </c>
      <c r="W326" s="113">
        <f t="shared" si="69"/>
        <v>1</v>
      </c>
      <c r="X326" s="113">
        <f t="shared" si="70"/>
        <v>1</v>
      </c>
      <c r="Y326" s="113">
        <f t="shared" si="71"/>
        <v>1</v>
      </c>
      <c r="Z326" s="184" t="str">
        <f>ANATOMIE3!N326</f>
        <v>Juin</v>
      </c>
      <c r="AA326" s="184" t="str">
        <f>'PHYSIO-REP 3'!N326</f>
        <v>Juin</v>
      </c>
      <c r="AB326" s="184" t="str">
        <f>'ZOOTECHINE 3'!N326</f>
        <v>Juin</v>
      </c>
      <c r="AC326" s="184" t="str">
        <f>'PHARMACOLOGIE 3'!N326</f>
        <v>Juin</v>
      </c>
      <c r="AD326" s="184" t="str">
        <f>'MICROBIOLOGIE 3'!N326</f>
        <v>Juin</v>
      </c>
      <c r="AE326" s="184" t="str">
        <f>'PARASITOLOGIE 2'!N326</f>
        <v>Juin</v>
      </c>
      <c r="AF326" s="184" t="str">
        <f>'PHYSIO-PATH 3'!N326</f>
        <v>Juin</v>
      </c>
      <c r="AG326" s="184" t="str">
        <f>SEMIOLOGIE!N326</f>
        <v>Juin</v>
      </c>
      <c r="AH326" s="184" t="str">
        <f>'ANA-PATH 2'!N326</f>
        <v>Juin</v>
      </c>
    </row>
    <row r="327" spans="1:34">
      <c r="A327" s="113">
        <v>320</v>
      </c>
      <c r="B327" s="413" t="s">
        <v>411</v>
      </c>
      <c r="C327" s="413" t="s">
        <v>971</v>
      </c>
      <c r="D327" s="117">
        <f>ANATOMIE3!J327</f>
        <v>16.75</v>
      </c>
      <c r="E327" s="117">
        <f>'PHYSIO-REP 3'!J327</f>
        <v>7.5</v>
      </c>
      <c r="F327" s="117">
        <f>'ZOOTECHINE 3'!J327</f>
        <v>10</v>
      </c>
      <c r="G327" s="117">
        <f>'PHARMACOLOGIE 3'!J327</f>
        <v>12.5</v>
      </c>
      <c r="H327" s="117">
        <f>'MICROBIOLOGIE 3'!J327</f>
        <v>8.25</v>
      </c>
      <c r="I327" s="117">
        <f>'PARASITOLOGIE 2'!J327</f>
        <v>6.666666666666667</v>
      </c>
      <c r="J327" s="117">
        <f>'PHYSIO-PATH 3'!J327</f>
        <v>8.5</v>
      </c>
      <c r="K327" s="117">
        <f>SEMIOLOGIE!J327</f>
        <v>15</v>
      </c>
      <c r="L327" s="117">
        <f>'ANA-PATH 2'!J327</f>
        <v>8</v>
      </c>
      <c r="M327" s="117">
        <f t="shared" si="59"/>
        <v>93.166666666666657</v>
      </c>
      <c r="N327" s="117">
        <f t="shared" si="60"/>
        <v>3.7266666666666661</v>
      </c>
      <c r="O327" s="316" t="str">
        <f t="shared" si="61"/>
        <v>Ajournee</v>
      </c>
      <c r="P327" s="184" t="str">
        <f t="shared" si="62"/>
        <v>juin</v>
      </c>
      <c r="Q327" s="113">
        <f t="shared" si="63"/>
        <v>0</v>
      </c>
      <c r="R327" s="113">
        <f t="shared" si="64"/>
        <v>1</v>
      </c>
      <c r="S327" s="113">
        <f t="shared" si="65"/>
        <v>1</v>
      </c>
      <c r="T327" s="113">
        <f t="shared" si="66"/>
        <v>1</v>
      </c>
      <c r="U327" s="113">
        <f t="shared" si="67"/>
        <v>1</v>
      </c>
      <c r="V327" s="113">
        <f t="shared" si="68"/>
        <v>1</v>
      </c>
      <c r="W327" s="113">
        <f t="shared" si="69"/>
        <v>1</v>
      </c>
      <c r="X327" s="113">
        <f t="shared" si="70"/>
        <v>0</v>
      </c>
      <c r="Y327" s="113">
        <f t="shared" si="71"/>
        <v>1</v>
      </c>
      <c r="Z327" s="184" t="str">
        <f>ANATOMIE3!N327</f>
        <v>Juin</v>
      </c>
      <c r="AA327" s="184" t="str">
        <f>'PHYSIO-REP 3'!N327</f>
        <v>Juin</v>
      </c>
      <c r="AB327" s="184" t="str">
        <f>'ZOOTECHINE 3'!N327</f>
        <v>Juin</v>
      </c>
      <c r="AC327" s="184" t="str">
        <f>'PHARMACOLOGIE 3'!N327</f>
        <v>Juin</v>
      </c>
      <c r="AD327" s="184" t="str">
        <f>'MICROBIOLOGIE 3'!N327</f>
        <v>Juin</v>
      </c>
      <c r="AE327" s="184" t="str">
        <f>'PARASITOLOGIE 2'!N327</f>
        <v>Juin</v>
      </c>
      <c r="AF327" s="184" t="str">
        <f>'PHYSIO-PATH 3'!N327</f>
        <v>Juin</v>
      </c>
      <c r="AG327" s="184" t="str">
        <f>SEMIOLOGIE!N327</f>
        <v>Juin</v>
      </c>
      <c r="AH327" s="184" t="str">
        <f>'ANA-PATH 2'!N327</f>
        <v>Juin</v>
      </c>
    </row>
    <row r="328" spans="1:34">
      <c r="A328" s="113">
        <v>321</v>
      </c>
      <c r="B328" s="413" t="s">
        <v>985</v>
      </c>
      <c r="C328" s="413" t="s">
        <v>443</v>
      </c>
      <c r="D328" s="117">
        <f>ANATOMIE3!J328</f>
        <v>12</v>
      </c>
      <c r="E328" s="117">
        <f>'PHYSIO-REP 3'!J328</f>
        <v>6</v>
      </c>
      <c r="F328" s="117">
        <f>'ZOOTECHINE 3'!J328</f>
        <v>8</v>
      </c>
      <c r="G328" s="117">
        <f>'PHARMACOLOGIE 3'!J328</f>
        <v>10</v>
      </c>
      <c r="H328" s="117">
        <f>'MICROBIOLOGIE 3'!J328</f>
        <v>10</v>
      </c>
      <c r="I328" s="117">
        <f>'PARASITOLOGIE 2'!J328</f>
        <v>9.3333333333333339</v>
      </c>
      <c r="J328" s="117">
        <f>'PHYSIO-PATH 3'!J328</f>
        <v>2.5</v>
      </c>
      <c r="K328" s="117">
        <f>SEMIOLOGIE!J328</f>
        <v>11.75</v>
      </c>
      <c r="L328" s="117">
        <f>'ANA-PATH 2'!J328</f>
        <v>5</v>
      </c>
      <c r="M328" s="117">
        <f t="shared" si="59"/>
        <v>74.583333333333343</v>
      </c>
      <c r="N328" s="117">
        <f t="shared" si="60"/>
        <v>2.9833333333333338</v>
      </c>
      <c r="O328" s="316" t="str">
        <f t="shared" si="61"/>
        <v>Ajournee</v>
      </c>
      <c r="P328" s="184" t="str">
        <f t="shared" si="62"/>
        <v>juin</v>
      </c>
      <c r="Q328" s="113">
        <f t="shared" si="63"/>
        <v>1</v>
      </c>
      <c r="R328" s="113">
        <f t="shared" si="64"/>
        <v>1</v>
      </c>
      <c r="S328" s="113">
        <f t="shared" si="65"/>
        <v>1</v>
      </c>
      <c r="T328" s="113">
        <f t="shared" si="66"/>
        <v>1</v>
      </c>
      <c r="U328" s="113">
        <f t="shared" si="67"/>
        <v>1</v>
      </c>
      <c r="V328" s="113">
        <f t="shared" si="68"/>
        <v>1</v>
      </c>
      <c r="W328" s="113">
        <f t="shared" si="69"/>
        <v>1</v>
      </c>
      <c r="X328" s="113">
        <f t="shared" si="70"/>
        <v>1</v>
      </c>
      <c r="Y328" s="113">
        <f t="shared" si="71"/>
        <v>1</v>
      </c>
      <c r="Z328" s="184" t="str">
        <f>ANATOMIE3!N328</f>
        <v>Juin</v>
      </c>
      <c r="AA328" s="184" t="str">
        <f>'PHYSIO-REP 3'!N328</f>
        <v>Juin</v>
      </c>
      <c r="AB328" s="184" t="str">
        <f>'ZOOTECHINE 3'!N328</f>
        <v>Juin</v>
      </c>
      <c r="AC328" s="184" t="str">
        <f>'PHARMACOLOGIE 3'!N328</f>
        <v>Juin</v>
      </c>
      <c r="AD328" s="184" t="str">
        <f>'MICROBIOLOGIE 3'!N328</f>
        <v>Juin</v>
      </c>
      <c r="AE328" s="184" t="str">
        <f>'PARASITOLOGIE 2'!N328</f>
        <v>Juin</v>
      </c>
      <c r="AF328" s="184" t="str">
        <f>'PHYSIO-PATH 3'!N328</f>
        <v>Juin</v>
      </c>
      <c r="AG328" s="184" t="str">
        <f>SEMIOLOGIE!N328</f>
        <v>Juin</v>
      </c>
      <c r="AH328" s="184" t="str">
        <f>'ANA-PATH 2'!N328</f>
        <v>Juin</v>
      </c>
    </row>
    <row r="329" spans="1:34">
      <c r="A329" s="113">
        <v>322</v>
      </c>
      <c r="B329" s="413" t="s">
        <v>412</v>
      </c>
      <c r="C329" s="413" t="s">
        <v>972</v>
      </c>
      <c r="D329" s="117">
        <f>ANATOMIE3!J329</f>
        <v>30</v>
      </c>
      <c r="E329" s="117">
        <f>'PHYSIO-REP 3'!J329</f>
        <v>7.5</v>
      </c>
      <c r="F329" s="117">
        <f>'ZOOTECHINE 3'!J329</f>
        <v>31.5</v>
      </c>
      <c r="G329" s="117">
        <f>'PHARMACOLOGIE 3'!J329</f>
        <v>30</v>
      </c>
      <c r="H329" s="117">
        <f>'MICROBIOLOGIE 3'!J329</f>
        <v>8.75</v>
      </c>
      <c r="I329" s="117">
        <f>'PARASITOLOGIE 2'!J329</f>
        <v>4</v>
      </c>
      <c r="J329" s="117">
        <f>'PHYSIO-PATH 3'!J329</f>
        <v>0</v>
      </c>
      <c r="K329" s="117">
        <f>SEMIOLOGIE!J329</f>
        <v>31.5</v>
      </c>
      <c r="L329" s="117">
        <f>'ANA-PATH 2'!J329</f>
        <v>4</v>
      </c>
      <c r="M329" s="117">
        <f t="shared" ref="M329:M392" si="72">SUM(D329:L329)</f>
        <v>147.25</v>
      </c>
      <c r="N329" s="117">
        <f t="shared" ref="N329:N392" si="73">M329/25</f>
        <v>5.89</v>
      </c>
      <c r="O329" s="316" t="str">
        <f t="shared" ref="O329:O392" si="74">IF(OR(D329="exclus",E329="exclus",F329="exclus",G329="exclus",H329="exclus",I329="exclus",J329="exclus",K329="exclus",L329="exclus"),"exclus",IF(AND(SUM(Q329:Y329)=0,ROUND(N329,3)&gt;=10),"Admis","Ajournee"))</f>
        <v>Ajournee</v>
      </c>
      <c r="P329" s="184" t="str">
        <f t="shared" ref="P329:P392" si="75">IF(COUNTIF(Z329:AH329,"=Rattrapage")&gt;0,"Rattrapage",IF(COUNTIF(Z329:AH329,"=Synthèse")&gt;0,"Synthèse","juin"))</f>
        <v>juin</v>
      </c>
      <c r="Q329" s="113">
        <f t="shared" ref="Q329:Q360" si="76">IF(D329&lt;15,1,0)</f>
        <v>0</v>
      </c>
      <c r="R329" s="113">
        <f t="shared" ref="R329:R360" si="77">IF(E329&lt;15,1,0)</f>
        <v>1</v>
      </c>
      <c r="S329" s="113">
        <f t="shared" ref="S329:S360" si="78">IF(F329&lt;15,1,0)</f>
        <v>0</v>
      </c>
      <c r="T329" s="113">
        <f t="shared" ref="T329:T360" si="79">IF(G329&lt;15,1,0)</f>
        <v>0</v>
      </c>
      <c r="U329" s="113">
        <f t="shared" ref="U329:U360" si="80">IF(H329&lt;15,1,0)</f>
        <v>1</v>
      </c>
      <c r="V329" s="113">
        <f t="shared" ref="V329:V360" si="81">IF(I329&lt;10,1,0)</f>
        <v>1</v>
      </c>
      <c r="W329" s="113">
        <f t="shared" ref="W329:W360" si="82">IF(J329&lt;15,1,0)</f>
        <v>1</v>
      </c>
      <c r="X329" s="113">
        <f t="shared" ref="X329:X360" si="83">IF(K329&lt;15,1,0)</f>
        <v>0</v>
      </c>
      <c r="Y329" s="113">
        <f t="shared" ref="Y329:Y360" si="84">IF(L329&lt;10,1,0)</f>
        <v>1</v>
      </c>
      <c r="Z329" s="184" t="str">
        <f>ANATOMIE3!N329</f>
        <v>Juin</v>
      </c>
      <c r="AA329" s="184" t="str">
        <f>'PHYSIO-REP 3'!N329</f>
        <v>Juin</v>
      </c>
      <c r="AB329" s="184" t="str">
        <f>'ZOOTECHINE 3'!N329</f>
        <v>Juin</v>
      </c>
      <c r="AC329" s="184" t="str">
        <f>'PHARMACOLOGIE 3'!N329</f>
        <v>Juin</v>
      </c>
      <c r="AD329" s="184" t="str">
        <f>'MICROBIOLOGIE 3'!N329</f>
        <v>Juin</v>
      </c>
      <c r="AE329" s="184" t="str">
        <f>'PARASITOLOGIE 2'!N329</f>
        <v>Juin</v>
      </c>
      <c r="AF329" s="184" t="str">
        <f>'PHYSIO-PATH 3'!N329</f>
        <v>Juin</v>
      </c>
      <c r="AG329" s="184" t="str">
        <f>SEMIOLOGIE!N329</f>
        <v>Juin</v>
      </c>
      <c r="AH329" s="184" t="str">
        <f>'ANA-PATH 2'!N329</f>
        <v>Juin</v>
      </c>
    </row>
    <row r="330" spans="1:34">
      <c r="A330" s="113">
        <v>323</v>
      </c>
      <c r="B330" s="419" t="s">
        <v>413</v>
      </c>
      <c r="C330" s="419" t="s">
        <v>414</v>
      </c>
      <c r="D330" s="117">
        <f>ANATOMIE3!J330</f>
        <v>5</v>
      </c>
      <c r="E330" s="117">
        <f>'PHYSIO-REP 3'!J330</f>
        <v>9.75</v>
      </c>
      <c r="F330" s="117">
        <f>'ZOOTECHINE 3'!J330</f>
        <v>9</v>
      </c>
      <c r="G330" s="117">
        <f>'PHARMACOLOGIE 3'!J330</f>
        <v>4.5</v>
      </c>
      <c r="H330" s="117">
        <f>'MICROBIOLOGIE 3'!J330</f>
        <v>8.25</v>
      </c>
      <c r="I330" s="117">
        <f>'PARASITOLOGIE 2'!J330</f>
        <v>4.666666666666667</v>
      </c>
      <c r="J330" s="117">
        <f>'PHYSIO-PATH 3'!J330</f>
        <v>4</v>
      </c>
      <c r="K330" s="117">
        <f>SEMIOLOGIE!J330</f>
        <v>7.75</v>
      </c>
      <c r="L330" s="117">
        <f>'ANA-PATH 2'!J330</f>
        <v>4.666666666666667</v>
      </c>
      <c r="M330" s="117">
        <f t="shared" si="72"/>
        <v>57.583333333333329</v>
      </c>
      <c r="N330" s="117">
        <f t="shared" si="73"/>
        <v>2.3033333333333332</v>
      </c>
      <c r="O330" s="316" t="str">
        <f t="shared" si="74"/>
        <v>Ajournee</v>
      </c>
      <c r="P330" s="184" t="str">
        <f t="shared" si="75"/>
        <v>juin</v>
      </c>
      <c r="Q330" s="113">
        <f t="shared" si="76"/>
        <v>1</v>
      </c>
      <c r="R330" s="113">
        <f t="shared" si="77"/>
        <v>1</v>
      </c>
      <c r="S330" s="113">
        <f t="shared" si="78"/>
        <v>1</v>
      </c>
      <c r="T330" s="113">
        <f t="shared" si="79"/>
        <v>1</v>
      </c>
      <c r="U330" s="113">
        <f t="shared" si="80"/>
        <v>1</v>
      </c>
      <c r="V330" s="113">
        <f t="shared" si="81"/>
        <v>1</v>
      </c>
      <c r="W330" s="113">
        <f t="shared" si="82"/>
        <v>1</v>
      </c>
      <c r="X330" s="113">
        <f t="shared" si="83"/>
        <v>1</v>
      </c>
      <c r="Y330" s="113">
        <f t="shared" si="84"/>
        <v>1</v>
      </c>
      <c r="Z330" s="184" t="str">
        <f>ANATOMIE3!N330</f>
        <v>Juin</v>
      </c>
      <c r="AA330" s="184" t="str">
        <f>'PHYSIO-REP 3'!N330</f>
        <v>Juin</v>
      </c>
      <c r="AB330" s="184" t="str">
        <f>'ZOOTECHINE 3'!N330</f>
        <v>Juin</v>
      </c>
      <c r="AC330" s="184" t="str">
        <f>'PHARMACOLOGIE 3'!N330</f>
        <v>Juin</v>
      </c>
      <c r="AD330" s="184" t="str">
        <f>'MICROBIOLOGIE 3'!N330</f>
        <v>Juin</v>
      </c>
      <c r="AE330" s="184" t="str">
        <f>'PARASITOLOGIE 2'!N330</f>
        <v>Juin</v>
      </c>
      <c r="AF330" s="184" t="str">
        <f>'PHYSIO-PATH 3'!N330</f>
        <v>Juin</v>
      </c>
      <c r="AG330" s="184" t="str">
        <f>SEMIOLOGIE!N330</f>
        <v>Juin</v>
      </c>
      <c r="AH330" s="184" t="str">
        <f>'ANA-PATH 2'!N330</f>
        <v>Juin</v>
      </c>
    </row>
    <row r="331" spans="1:34">
      <c r="A331" s="113">
        <v>324</v>
      </c>
      <c r="B331" s="413" t="s">
        <v>415</v>
      </c>
      <c r="C331" s="413" t="s">
        <v>245</v>
      </c>
      <c r="D331" s="117">
        <f>ANATOMIE3!J331</f>
        <v>8.5</v>
      </c>
      <c r="E331" s="117">
        <f>'PHYSIO-REP 3'!J331</f>
        <v>8.25</v>
      </c>
      <c r="F331" s="117">
        <f>'ZOOTECHINE 3'!J331</f>
        <v>8</v>
      </c>
      <c r="G331" s="117">
        <f>'PHARMACOLOGIE 3'!J331</f>
        <v>8.5</v>
      </c>
      <c r="H331" s="117">
        <f>'MICROBIOLOGIE 3'!J331</f>
        <v>8.5</v>
      </c>
      <c r="I331" s="117">
        <f>'PARASITOLOGIE 2'!J331</f>
        <v>5.333333333333333</v>
      </c>
      <c r="J331" s="117">
        <f>'PHYSIO-PATH 3'!J331</f>
        <v>2.5</v>
      </c>
      <c r="K331" s="117">
        <f>SEMIOLOGIE!J331</f>
        <v>15.75</v>
      </c>
      <c r="L331" s="117">
        <f>'ANA-PATH 2'!J331</f>
        <v>8</v>
      </c>
      <c r="M331" s="117">
        <f t="shared" si="72"/>
        <v>73.333333333333343</v>
      </c>
      <c r="N331" s="117">
        <f t="shared" si="73"/>
        <v>2.9333333333333336</v>
      </c>
      <c r="O331" s="316" t="str">
        <f t="shared" si="74"/>
        <v>Ajournee</v>
      </c>
      <c r="P331" s="184" t="str">
        <f t="shared" si="75"/>
        <v>juin</v>
      </c>
      <c r="Q331" s="113">
        <f t="shared" si="76"/>
        <v>1</v>
      </c>
      <c r="R331" s="113">
        <f t="shared" si="77"/>
        <v>1</v>
      </c>
      <c r="S331" s="113">
        <f t="shared" si="78"/>
        <v>1</v>
      </c>
      <c r="T331" s="113">
        <f t="shared" si="79"/>
        <v>1</v>
      </c>
      <c r="U331" s="113">
        <f t="shared" si="80"/>
        <v>1</v>
      </c>
      <c r="V331" s="113">
        <f t="shared" si="81"/>
        <v>1</v>
      </c>
      <c r="W331" s="113">
        <f t="shared" si="82"/>
        <v>1</v>
      </c>
      <c r="X331" s="113">
        <f t="shared" si="83"/>
        <v>0</v>
      </c>
      <c r="Y331" s="113">
        <f t="shared" si="84"/>
        <v>1</v>
      </c>
      <c r="Z331" s="184" t="str">
        <f>ANATOMIE3!N331</f>
        <v>Juin</v>
      </c>
      <c r="AA331" s="184" t="str">
        <f>'PHYSIO-REP 3'!N331</f>
        <v>Juin</v>
      </c>
      <c r="AB331" s="184" t="str">
        <f>'ZOOTECHINE 3'!N331</f>
        <v>Juin</v>
      </c>
      <c r="AC331" s="184" t="str">
        <f>'PHARMACOLOGIE 3'!N331</f>
        <v>Juin</v>
      </c>
      <c r="AD331" s="184" t="str">
        <f>'MICROBIOLOGIE 3'!N331</f>
        <v>Juin</v>
      </c>
      <c r="AE331" s="184" t="str">
        <f>'PARASITOLOGIE 2'!N331</f>
        <v>Juin</v>
      </c>
      <c r="AF331" s="184" t="str">
        <f>'PHYSIO-PATH 3'!N331</f>
        <v>Juin</v>
      </c>
      <c r="AG331" s="184" t="str">
        <f>SEMIOLOGIE!N331</f>
        <v>Juin</v>
      </c>
      <c r="AH331" s="184" t="str">
        <f>'ANA-PATH 2'!N331</f>
        <v>Juin</v>
      </c>
    </row>
    <row r="332" spans="1:34">
      <c r="A332" s="113">
        <v>325</v>
      </c>
      <c r="B332" s="413" t="s">
        <v>416</v>
      </c>
      <c r="C332" s="413" t="s">
        <v>417</v>
      </c>
      <c r="D332" s="117">
        <f>ANATOMIE3!J332</f>
        <v>9.5</v>
      </c>
      <c r="E332" s="117">
        <f>'PHYSIO-REP 3'!J332</f>
        <v>11.25</v>
      </c>
      <c r="F332" s="117">
        <f>'ZOOTECHINE 3'!J332</f>
        <v>8.25</v>
      </c>
      <c r="G332" s="117">
        <f>'PHARMACOLOGIE 3'!J332</f>
        <v>7.5</v>
      </c>
      <c r="H332" s="117">
        <f>'MICROBIOLOGIE 3'!J332</f>
        <v>7.25</v>
      </c>
      <c r="I332" s="117">
        <f>'PARASITOLOGIE 2'!J332</f>
        <v>4</v>
      </c>
      <c r="J332" s="117">
        <f>'PHYSIO-PATH 3'!J332</f>
        <v>7</v>
      </c>
      <c r="K332" s="117">
        <f>SEMIOLOGIE!J332</f>
        <v>8.25</v>
      </c>
      <c r="L332" s="117">
        <f>'ANA-PATH 2'!J332</f>
        <v>5.333333333333333</v>
      </c>
      <c r="M332" s="117">
        <f t="shared" si="72"/>
        <v>68.333333333333329</v>
      </c>
      <c r="N332" s="117">
        <f t="shared" si="73"/>
        <v>2.7333333333333329</v>
      </c>
      <c r="O332" s="316" t="str">
        <f t="shared" si="74"/>
        <v>Ajournee</v>
      </c>
      <c r="P332" s="184" t="str">
        <f t="shared" si="75"/>
        <v>juin</v>
      </c>
      <c r="Q332" s="113">
        <f t="shared" si="76"/>
        <v>1</v>
      </c>
      <c r="R332" s="113">
        <f t="shared" si="77"/>
        <v>1</v>
      </c>
      <c r="S332" s="113">
        <f t="shared" si="78"/>
        <v>1</v>
      </c>
      <c r="T332" s="113">
        <f t="shared" si="79"/>
        <v>1</v>
      </c>
      <c r="U332" s="113">
        <f t="shared" si="80"/>
        <v>1</v>
      </c>
      <c r="V332" s="113">
        <f t="shared" si="81"/>
        <v>1</v>
      </c>
      <c r="W332" s="113">
        <f t="shared" si="82"/>
        <v>1</v>
      </c>
      <c r="X332" s="113">
        <f t="shared" si="83"/>
        <v>1</v>
      </c>
      <c r="Y332" s="113">
        <f t="shared" si="84"/>
        <v>1</v>
      </c>
      <c r="Z332" s="184" t="str">
        <f>ANATOMIE3!N332</f>
        <v>Juin</v>
      </c>
      <c r="AA332" s="184" t="str">
        <f>'PHYSIO-REP 3'!N332</f>
        <v>Juin</v>
      </c>
      <c r="AB332" s="184" t="str">
        <f>'ZOOTECHINE 3'!N332</f>
        <v>Juin</v>
      </c>
      <c r="AC332" s="184" t="str">
        <f>'PHARMACOLOGIE 3'!N332</f>
        <v>Juin</v>
      </c>
      <c r="AD332" s="184" t="str">
        <f>'MICROBIOLOGIE 3'!N332</f>
        <v>Juin</v>
      </c>
      <c r="AE332" s="184" t="str">
        <f>'PARASITOLOGIE 2'!N332</f>
        <v>Juin</v>
      </c>
      <c r="AF332" s="184" t="str">
        <f>'PHYSIO-PATH 3'!N332</f>
        <v>Juin</v>
      </c>
      <c r="AG332" s="184" t="str">
        <f>SEMIOLOGIE!N332</f>
        <v>Juin</v>
      </c>
      <c r="AH332" s="184" t="str">
        <f>'ANA-PATH 2'!N332</f>
        <v>Juin</v>
      </c>
    </row>
    <row r="333" spans="1:34">
      <c r="A333" s="113">
        <v>326</v>
      </c>
      <c r="B333" s="413" t="s">
        <v>418</v>
      </c>
      <c r="C333" s="413" t="s">
        <v>419</v>
      </c>
      <c r="D333" s="117">
        <f>ANATOMIE3!J333</f>
        <v>13.75</v>
      </c>
      <c r="E333" s="117">
        <f>'PHYSIO-REP 3'!J333</f>
        <v>9.25</v>
      </c>
      <c r="F333" s="117">
        <f>'ZOOTECHINE 3'!J333</f>
        <v>9</v>
      </c>
      <c r="G333" s="117">
        <f>'PHARMACOLOGIE 3'!J333</f>
        <v>11</v>
      </c>
      <c r="H333" s="117">
        <f>'MICROBIOLOGIE 3'!J333</f>
        <v>10</v>
      </c>
      <c r="I333" s="117">
        <f>'PARASITOLOGIE 2'!J333</f>
        <v>8.6666666666666661</v>
      </c>
      <c r="J333" s="117">
        <f>'PHYSIO-PATH 3'!J333</f>
        <v>7</v>
      </c>
      <c r="K333" s="117">
        <f>SEMIOLOGIE!J333</f>
        <v>6.25</v>
      </c>
      <c r="L333" s="117">
        <f>'ANA-PATH 2'!J333</f>
        <v>6</v>
      </c>
      <c r="M333" s="117">
        <f t="shared" si="72"/>
        <v>80.916666666666657</v>
      </c>
      <c r="N333" s="117">
        <f t="shared" si="73"/>
        <v>3.2366666666666664</v>
      </c>
      <c r="O333" s="316" t="str">
        <f t="shared" si="74"/>
        <v>Ajournee</v>
      </c>
      <c r="P333" s="184" t="str">
        <f t="shared" si="75"/>
        <v>juin</v>
      </c>
      <c r="Q333" s="113">
        <f t="shared" si="76"/>
        <v>1</v>
      </c>
      <c r="R333" s="113">
        <f t="shared" si="77"/>
        <v>1</v>
      </c>
      <c r="S333" s="113">
        <f t="shared" si="78"/>
        <v>1</v>
      </c>
      <c r="T333" s="113">
        <f t="shared" si="79"/>
        <v>1</v>
      </c>
      <c r="U333" s="113">
        <f t="shared" si="80"/>
        <v>1</v>
      </c>
      <c r="V333" s="113">
        <f t="shared" si="81"/>
        <v>1</v>
      </c>
      <c r="W333" s="113">
        <f t="shared" si="82"/>
        <v>1</v>
      </c>
      <c r="X333" s="113">
        <f t="shared" si="83"/>
        <v>1</v>
      </c>
      <c r="Y333" s="113">
        <f t="shared" si="84"/>
        <v>1</v>
      </c>
      <c r="Z333" s="184" t="str">
        <f>ANATOMIE3!N333</f>
        <v>Juin</v>
      </c>
      <c r="AA333" s="184" t="str">
        <f>'PHYSIO-REP 3'!N333</f>
        <v>Juin</v>
      </c>
      <c r="AB333" s="184" t="str">
        <f>'ZOOTECHINE 3'!N333</f>
        <v>Juin</v>
      </c>
      <c r="AC333" s="184" t="str">
        <f>'PHARMACOLOGIE 3'!N333</f>
        <v>Juin</v>
      </c>
      <c r="AD333" s="184" t="str">
        <f>'MICROBIOLOGIE 3'!N333</f>
        <v>Juin</v>
      </c>
      <c r="AE333" s="184" t="str">
        <f>'PARASITOLOGIE 2'!N333</f>
        <v>Juin</v>
      </c>
      <c r="AF333" s="184" t="str">
        <f>'PHYSIO-PATH 3'!N333</f>
        <v>Juin</v>
      </c>
      <c r="AG333" s="184" t="str">
        <f>SEMIOLOGIE!N333</f>
        <v>Juin</v>
      </c>
      <c r="AH333" s="184" t="str">
        <f>'ANA-PATH 2'!N333</f>
        <v>Juin</v>
      </c>
    </row>
    <row r="334" spans="1:34">
      <c r="A334" s="113">
        <v>327</v>
      </c>
      <c r="B334" s="419" t="s">
        <v>418</v>
      </c>
      <c r="C334" s="419" t="s">
        <v>420</v>
      </c>
      <c r="D334" s="117">
        <f>ANATOMIE3!J334</f>
        <v>3</v>
      </c>
      <c r="E334" s="117">
        <f>'PHYSIO-REP 3'!J334</f>
        <v>7.5</v>
      </c>
      <c r="F334" s="117">
        <f>'ZOOTECHINE 3'!J334</f>
        <v>5</v>
      </c>
      <c r="G334" s="117">
        <f>'PHARMACOLOGIE 3'!J334</f>
        <v>3.5</v>
      </c>
      <c r="H334" s="117">
        <f>'MICROBIOLOGIE 3'!J334</f>
        <v>5.25</v>
      </c>
      <c r="I334" s="117">
        <f>'PARASITOLOGIE 2'!J334</f>
        <v>6</v>
      </c>
      <c r="J334" s="117">
        <f>'PHYSIO-PATH 3'!J334</f>
        <v>3.5</v>
      </c>
      <c r="K334" s="117">
        <f>SEMIOLOGIE!J334</f>
        <v>12</v>
      </c>
      <c r="L334" s="117">
        <f>'ANA-PATH 2'!J334</f>
        <v>4.666666666666667</v>
      </c>
      <c r="M334" s="117">
        <f t="shared" si="72"/>
        <v>50.416666666666664</v>
      </c>
      <c r="N334" s="117">
        <f t="shared" si="73"/>
        <v>2.0166666666666666</v>
      </c>
      <c r="O334" s="316" t="str">
        <f t="shared" si="74"/>
        <v>Ajournee</v>
      </c>
      <c r="P334" s="184" t="str">
        <f t="shared" si="75"/>
        <v>juin</v>
      </c>
      <c r="Q334" s="113">
        <f t="shared" si="76"/>
        <v>1</v>
      </c>
      <c r="R334" s="113">
        <f t="shared" si="77"/>
        <v>1</v>
      </c>
      <c r="S334" s="113">
        <f t="shared" si="78"/>
        <v>1</v>
      </c>
      <c r="T334" s="113">
        <f t="shared" si="79"/>
        <v>1</v>
      </c>
      <c r="U334" s="113">
        <f t="shared" si="80"/>
        <v>1</v>
      </c>
      <c r="V334" s="113">
        <f t="shared" si="81"/>
        <v>1</v>
      </c>
      <c r="W334" s="113">
        <f t="shared" si="82"/>
        <v>1</v>
      </c>
      <c r="X334" s="113">
        <f t="shared" si="83"/>
        <v>1</v>
      </c>
      <c r="Y334" s="113">
        <f t="shared" si="84"/>
        <v>1</v>
      </c>
      <c r="Z334" s="184" t="str">
        <f>ANATOMIE3!N334</f>
        <v>Juin</v>
      </c>
      <c r="AA334" s="184" t="str">
        <f>'PHYSIO-REP 3'!N334</f>
        <v>Juin</v>
      </c>
      <c r="AB334" s="184" t="str">
        <f>'ZOOTECHINE 3'!N334</f>
        <v>Juin</v>
      </c>
      <c r="AC334" s="184" t="str">
        <f>'PHARMACOLOGIE 3'!N334</f>
        <v>Juin</v>
      </c>
      <c r="AD334" s="184" t="str">
        <f>'MICROBIOLOGIE 3'!N334</f>
        <v>Juin</v>
      </c>
      <c r="AE334" s="184" t="str">
        <f>'PARASITOLOGIE 2'!N334</f>
        <v>Juin</v>
      </c>
      <c r="AF334" s="184" t="str">
        <f>'PHYSIO-PATH 3'!N334</f>
        <v>Juin</v>
      </c>
      <c r="AG334" s="184" t="str">
        <f>SEMIOLOGIE!N334</f>
        <v>Juin</v>
      </c>
      <c r="AH334" s="184" t="str">
        <f>'ANA-PATH 2'!N334</f>
        <v>Juin</v>
      </c>
    </row>
    <row r="335" spans="1:34">
      <c r="A335" s="113">
        <v>328</v>
      </c>
      <c r="B335" s="419" t="s">
        <v>421</v>
      </c>
      <c r="C335" s="419" t="s">
        <v>973</v>
      </c>
      <c r="D335" s="117">
        <f>ANATOMIE3!J335</f>
        <v>14.5</v>
      </c>
      <c r="E335" s="117">
        <f>'PHYSIO-REP 3'!J335</f>
        <v>6.25</v>
      </c>
      <c r="F335" s="117">
        <f>'ZOOTECHINE 3'!J335</f>
        <v>8</v>
      </c>
      <c r="G335" s="117">
        <f>'PHARMACOLOGIE 3'!J335</f>
        <v>10</v>
      </c>
      <c r="H335" s="117">
        <f>'MICROBIOLOGIE 3'!J335</f>
        <v>14</v>
      </c>
      <c r="I335" s="117">
        <f>'PARASITOLOGIE 2'!J335</f>
        <v>7.333333333333333</v>
      </c>
      <c r="J335" s="117">
        <f>'PHYSIO-PATH 3'!J335</f>
        <v>6</v>
      </c>
      <c r="K335" s="117">
        <f>SEMIOLOGIE!J335</f>
        <v>14.5</v>
      </c>
      <c r="L335" s="117">
        <f>'ANA-PATH 2'!J335</f>
        <v>6.666666666666667</v>
      </c>
      <c r="M335" s="117">
        <f t="shared" si="72"/>
        <v>87.250000000000014</v>
      </c>
      <c r="N335" s="117">
        <f t="shared" si="73"/>
        <v>3.4900000000000007</v>
      </c>
      <c r="O335" s="316" t="str">
        <f t="shared" si="74"/>
        <v>Ajournee</v>
      </c>
      <c r="P335" s="184" t="str">
        <f t="shared" si="75"/>
        <v>juin</v>
      </c>
      <c r="Q335" s="113">
        <f t="shared" si="76"/>
        <v>1</v>
      </c>
      <c r="R335" s="113">
        <f t="shared" si="77"/>
        <v>1</v>
      </c>
      <c r="S335" s="113">
        <f t="shared" si="78"/>
        <v>1</v>
      </c>
      <c r="T335" s="113">
        <f t="shared" si="79"/>
        <v>1</v>
      </c>
      <c r="U335" s="113">
        <f t="shared" si="80"/>
        <v>1</v>
      </c>
      <c r="V335" s="113">
        <f t="shared" si="81"/>
        <v>1</v>
      </c>
      <c r="W335" s="113">
        <f t="shared" si="82"/>
        <v>1</v>
      </c>
      <c r="X335" s="113">
        <f t="shared" si="83"/>
        <v>1</v>
      </c>
      <c r="Y335" s="113">
        <f t="shared" si="84"/>
        <v>1</v>
      </c>
      <c r="Z335" s="184" t="str">
        <f>ANATOMIE3!N335</f>
        <v>Juin</v>
      </c>
      <c r="AA335" s="184" t="str">
        <f>'PHYSIO-REP 3'!N335</f>
        <v>Juin</v>
      </c>
      <c r="AB335" s="184" t="str">
        <f>'ZOOTECHINE 3'!N335</f>
        <v>Juin</v>
      </c>
      <c r="AC335" s="184" t="str">
        <f>'PHARMACOLOGIE 3'!N335</f>
        <v>Juin</v>
      </c>
      <c r="AD335" s="184" t="str">
        <f>'MICROBIOLOGIE 3'!N335</f>
        <v>Juin</v>
      </c>
      <c r="AE335" s="184" t="str">
        <f>'PARASITOLOGIE 2'!N335</f>
        <v>Juin</v>
      </c>
      <c r="AF335" s="184" t="str">
        <f>'PHYSIO-PATH 3'!N335</f>
        <v>Juin</v>
      </c>
      <c r="AG335" s="184" t="str">
        <f>SEMIOLOGIE!N335</f>
        <v>Juin</v>
      </c>
      <c r="AH335" s="184" t="str">
        <f>'ANA-PATH 2'!N335</f>
        <v>Juin</v>
      </c>
    </row>
    <row r="336" spans="1:34">
      <c r="A336" s="113">
        <v>329</v>
      </c>
      <c r="B336" s="417" t="s">
        <v>422</v>
      </c>
      <c r="C336" s="417" t="s">
        <v>974</v>
      </c>
      <c r="D336" s="117">
        <f>ANATOMIE3!J336</f>
        <v>30</v>
      </c>
      <c r="E336" s="117">
        <f>'PHYSIO-REP 3'!J336</f>
        <v>6</v>
      </c>
      <c r="F336" s="117">
        <f>'ZOOTECHINE 3'!J336</f>
        <v>30.75</v>
      </c>
      <c r="G336" s="117">
        <f>'PHARMACOLOGIE 3'!J336</f>
        <v>6.5</v>
      </c>
      <c r="H336" s="117">
        <f>'MICROBIOLOGIE 3'!J336</f>
        <v>7.25</v>
      </c>
      <c r="I336" s="117">
        <f>'PARASITOLOGIE 2'!J336</f>
        <v>6.666666666666667</v>
      </c>
      <c r="J336" s="117">
        <f>'PHYSIO-PATH 3'!J336</f>
        <v>1.5</v>
      </c>
      <c r="K336" s="117">
        <f>SEMIOLOGIE!J336</f>
        <v>13.5</v>
      </c>
      <c r="L336" s="117">
        <f>'ANA-PATH 2'!J336</f>
        <v>3.6666666666666665</v>
      </c>
      <c r="M336" s="117">
        <f t="shared" si="72"/>
        <v>105.83333333333334</v>
      </c>
      <c r="N336" s="117">
        <f t="shared" si="73"/>
        <v>4.2333333333333334</v>
      </c>
      <c r="O336" s="316" t="str">
        <f t="shared" si="74"/>
        <v>Ajournee</v>
      </c>
      <c r="P336" s="184" t="str">
        <f t="shared" si="75"/>
        <v>juin</v>
      </c>
      <c r="Q336" s="113">
        <f t="shared" si="76"/>
        <v>0</v>
      </c>
      <c r="R336" s="113">
        <f t="shared" si="77"/>
        <v>1</v>
      </c>
      <c r="S336" s="113">
        <f t="shared" si="78"/>
        <v>0</v>
      </c>
      <c r="T336" s="113">
        <f t="shared" si="79"/>
        <v>1</v>
      </c>
      <c r="U336" s="113">
        <f t="shared" si="80"/>
        <v>1</v>
      </c>
      <c r="V336" s="113">
        <f t="shared" si="81"/>
        <v>1</v>
      </c>
      <c r="W336" s="113">
        <f t="shared" si="82"/>
        <v>1</v>
      </c>
      <c r="X336" s="113">
        <f t="shared" si="83"/>
        <v>1</v>
      </c>
      <c r="Y336" s="113">
        <f t="shared" si="84"/>
        <v>1</v>
      </c>
      <c r="Z336" s="184" t="str">
        <f>ANATOMIE3!N336</f>
        <v>Juin</v>
      </c>
      <c r="AA336" s="184" t="str">
        <f>'PHYSIO-REP 3'!N336</f>
        <v>Juin</v>
      </c>
      <c r="AB336" s="184" t="str">
        <f>'ZOOTECHINE 3'!N336</f>
        <v>Juin</v>
      </c>
      <c r="AC336" s="184" t="str">
        <f>'PHARMACOLOGIE 3'!N336</f>
        <v>Juin</v>
      </c>
      <c r="AD336" s="184" t="str">
        <f>'MICROBIOLOGIE 3'!N336</f>
        <v>Juin</v>
      </c>
      <c r="AE336" s="184" t="str">
        <f>'PARASITOLOGIE 2'!N336</f>
        <v>Juin</v>
      </c>
      <c r="AF336" s="184" t="str">
        <f>'PHYSIO-PATH 3'!N336</f>
        <v>Juin</v>
      </c>
      <c r="AG336" s="184" t="str">
        <f>SEMIOLOGIE!N336</f>
        <v>Juin</v>
      </c>
      <c r="AH336" s="184" t="str">
        <f>'ANA-PATH 2'!N336</f>
        <v>Juin</v>
      </c>
    </row>
    <row r="337" spans="1:34">
      <c r="A337" s="113">
        <v>330</v>
      </c>
      <c r="B337" s="419" t="s">
        <v>423</v>
      </c>
      <c r="C337" s="419" t="s">
        <v>975</v>
      </c>
      <c r="D337" s="117">
        <f>ANATOMIE3!J337</f>
        <v>9.75</v>
      </c>
      <c r="E337" s="117">
        <f>'PHYSIO-REP 3'!J337</f>
        <v>3</v>
      </c>
      <c r="F337" s="117">
        <f>'ZOOTECHINE 3'!J337</f>
        <v>7.5</v>
      </c>
      <c r="G337" s="117">
        <f>'PHARMACOLOGIE 3'!J337</f>
        <v>7</v>
      </c>
      <c r="H337" s="117">
        <f>'MICROBIOLOGIE 3'!J337</f>
        <v>8.25</v>
      </c>
      <c r="I337" s="117">
        <f>'PARASITOLOGIE 2'!J337</f>
        <v>6</v>
      </c>
      <c r="J337" s="117">
        <f>'PHYSIO-PATH 3'!J337</f>
        <v>6</v>
      </c>
      <c r="K337" s="117">
        <f>SEMIOLOGIE!J337</f>
        <v>11.5</v>
      </c>
      <c r="L337" s="117">
        <f>'ANA-PATH 2'!J337</f>
        <v>4</v>
      </c>
      <c r="M337" s="117">
        <f t="shared" si="72"/>
        <v>63</v>
      </c>
      <c r="N337" s="117">
        <f t="shared" si="73"/>
        <v>2.52</v>
      </c>
      <c r="O337" s="316" t="str">
        <f t="shared" si="74"/>
        <v>Ajournee</v>
      </c>
      <c r="P337" s="184" t="str">
        <f t="shared" si="75"/>
        <v>juin</v>
      </c>
      <c r="Q337" s="113">
        <f t="shared" si="76"/>
        <v>1</v>
      </c>
      <c r="R337" s="113">
        <f t="shared" si="77"/>
        <v>1</v>
      </c>
      <c r="S337" s="113">
        <f t="shared" si="78"/>
        <v>1</v>
      </c>
      <c r="T337" s="113">
        <f t="shared" si="79"/>
        <v>1</v>
      </c>
      <c r="U337" s="113">
        <f t="shared" si="80"/>
        <v>1</v>
      </c>
      <c r="V337" s="113">
        <f t="shared" si="81"/>
        <v>1</v>
      </c>
      <c r="W337" s="113">
        <f t="shared" si="82"/>
        <v>1</v>
      </c>
      <c r="X337" s="113">
        <f t="shared" si="83"/>
        <v>1</v>
      </c>
      <c r="Y337" s="113">
        <f t="shared" si="84"/>
        <v>1</v>
      </c>
      <c r="Z337" s="184" t="str">
        <f>ANATOMIE3!N337</f>
        <v>Juin</v>
      </c>
      <c r="AA337" s="184" t="str">
        <f>'PHYSIO-REP 3'!N337</f>
        <v>Juin</v>
      </c>
      <c r="AB337" s="184" t="str">
        <f>'ZOOTECHINE 3'!N337</f>
        <v>Juin</v>
      </c>
      <c r="AC337" s="184" t="str">
        <f>'PHARMACOLOGIE 3'!N337</f>
        <v>Juin</v>
      </c>
      <c r="AD337" s="184" t="str">
        <f>'MICROBIOLOGIE 3'!N337</f>
        <v>Juin</v>
      </c>
      <c r="AE337" s="184" t="str">
        <f>'PARASITOLOGIE 2'!N337</f>
        <v>Juin</v>
      </c>
      <c r="AF337" s="184" t="str">
        <f>'PHYSIO-PATH 3'!N337</f>
        <v>Juin</v>
      </c>
      <c r="AG337" s="184" t="str">
        <f>SEMIOLOGIE!N337</f>
        <v>Juin</v>
      </c>
      <c r="AH337" s="184" t="str">
        <f>'ANA-PATH 2'!N337</f>
        <v>Juin</v>
      </c>
    </row>
    <row r="338" spans="1:34">
      <c r="A338" s="113">
        <v>331</v>
      </c>
      <c r="B338" s="425" t="s">
        <v>424</v>
      </c>
      <c r="C338" s="425" t="s">
        <v>426</v>
      </c>
      <c r="D338" s="117">
        <f>ANATOMIE3!J338</f>
        <v>11.75</v>
      </c>
      <c r="E338" s="117">
        <f>'PHYSIO-REP 3'!J338</f>
        <v>6.5</v>
      </c>
      <c r="F338" s="117">
        <f>'ZOOTECHINE 3'!J338</f>
        <v>8</v>
      </c>
      <c r="G338" s="117">
        <f>'PHARMACOLOGIE 3'!J338</f>
        <v>5.75</v>
      </c>
      <c r="H338" s="117">
        <f>'MICROBIOLOGIE 3'!J338</f>
        <v>7.25</v>
      </c>
      <c r="I338" s="117">
        <f>'PARASITOLOGIE 2'!J338</f>
        <v>6.666666666666667</v>
      </c>
      <c r="J338" s="117">
        <f>'PHYSIO-PATH 3'!J338</f>
        <v>4</v>
      </c>
      <c r="K338" s="117">
        <f>SEMIOLOGIE!J338</f>
        <v>10</v>
      </c>
      <c r="L338" s="117">
        <f>'ANA-PATH 2'!J338</f>
        <v>2</v>
      </c>
      <c r="M338" s="117">
        <f t="shared" si="72"/>
        <v>61.916666666666664</v>
      </c>
      <c r="N338" s="117">
        <f t="shared" si="73"/>
        <v>2.4766666666666666</v>
      </c>
      <c r="O338" s="316" t="str">
        <f t="shared" si="74"/>
        <v>Ajournee</v>
      </c>
      <c r="P338" s="184" t="str">
        <f t="shared" si="75"/>
        <v>juin</v>
      </c>
      <c r="Q338" s="113">
        <f t="shared" si="76"/>
        <v>1</v>
      </c>
      <c r="R338" s="113">
        <f t="shared" si="77"/>
        <v>1</v>
      </c>
      <c r="S338" s="113">
        <f t="shared" si="78"/>
        <v>1</v>
      </c>
      <c r="T338" s="113">
        <f t="shared" si="79"/>
        <v>1</v>
      </c>
      <c r="U338" s="113">
        <f t="shared" si="80"/>
        <v>1</v>
      </c>
      <c r="V338" s="113">
        <f t="shared" si="81"/>
        <v>1</v>
      </c>
      <c r="W338" s="113">
        <f t="shared" si="82"/>
        <v>1</v>
      </c>
      <c r="X338" s="113">
        <f t="shared" si="83"/>
        <v>1</v>
      </c>
      <c r="Y338" s="113">
        <f t="shared" si="84"/>
        <v>1</v>
      </c>
      <c r="Z338" s="184" t="str">
        <f>ANATOMIE3!N338</f>
        <v>Juin</v>
      </c>
      <c r="AA338" s="184" t="str">
        <f>'PHYSIO-REP 3'!N338</f>
        <v>Juin</v>
      </c>
      <c r="AB338" s="184" t="str">
        <f>'ZOOTECHINE 3'!N338</f>
        <v>Juin</v>
      </c>
      <c r="AC338" s="184" t="str">
        <f>'PHARMACOLOGIE 3'!N338</f>
        <v>Juin</v>
      </c>
      <c r="AD338" s="184" t="str">
        <f>'MICROBIOLOGIE 3'!N338</f>
        <v>Juin</v>
      </c>
      <c r="AE338" s="184" t="str">
        <f>'PARASITOLOGIE 2'!N338</f>
        <v>Juin</v>
      </c>
      <c r="AF338" s="184" t="str">
        <f>'PHYSIO-PATH 3'!N338</f>
        <v>Juin</v>
      </c>
      <c r="AG338" s="184" t="str">
        <f>SEMIOLOGIE!N338</f>
        <v>Juin</v>
      </c>
      <c r="AH338" s="184" t="str">
        <f>'ANA-PATH 2'!N338</f>
        <v>Juin</v>
      </c>
    </row>
    <row r="339" spans="1:34">
      <c r="A339" s="113">
        <v>332</v>
      </c>
      <c r="B339" s="413" t="s">
        <v>424</v>
      </c>
      <c r="C339" s="413" t="s">
        <v>425</v>
      </c>
      <c r="D339" s="117">
        <f>ANATOMIE3!J339</f>
        <v>12.25</v>
      </c>
      <c r="E339" s="117">
        <f>'PHYSIO-REP 3'!J339</f>
        <v>7.5</v>
      </c>
      <c r="F339" s="117">
        <f>'ZOOTECHINE 3'!J339</f>
        <v>6.5</v>
      </c>
      <c r="G339" s="117">
        <f>'PHARMACOLOGIE 3'!J339</f>
        <v>6</v>
      </c>
      <c r="H339" s="117">
        <f>'MICROBIOLOGIE 3'!J339</f>
        <v>6.25</v>
      </c>
      <c r="I339" s="117">
        <f>'PARASITOLOGIE 2'!J339</f>
        <v>4.666666666666667</v>
      </c>
      <c r="J339" s="117">
        <f>'PHYSIO-PATH 3'!J339</f>
        <v>6</v>
      </c>
      <c r="K339" s="117">
        <f>SEMIOLOGIE!J339</f>
        <v>11.5</v>
      </c>
      <c r="L339" s="117">
        <f>'ANA-PATH 2'!J339</f>
        <v>5.666666666666667</v>
      </c>
      <c r="M339" s="117">
        <f t="shared" si="72"/>
        <v>66.333333333333329</v>
      </c>
      <c r="N339" s="117">
        <f t="shared" si="73"/>
        <v>2.6533333333333333</v>
      </c>
      <c r="O339" s="316" t="str">
        <f t="shared" si="74"/>
        <v>Ajournee</v>
      </c>
      <c r="P339" s="184" t="str">
        <f t="shared" si="75"/>
        <v>juin</v>
      </c>
      <c r="Q339" s="113">
        <f t="shared" si="76"/>
        <v>1</v>
      </c>
      <c r="R339" s="113">
        <f t="shared" si="77"/>
        <v>1</v>
      </c>
      <c r="S339" s="113">
        <f t="shared" si="78"/>
        <v>1</v>
      </c>
      <c r="T339" s="113">
        <f t="shared" si="79"/>
        <v>1</v>
      </c>
      <c r="U339" s="113">
        <f t="shared" si="80"/>
        <v>1</v>
      </c>
      <c r="V339" s="113">
        <f t="shared" si="81"/>
        <v>1</v>
      </c>
      <c r="W339" s="113">
        <f t="shared" si="82"/>
        <v>1</v>
      </c>
      <c r="X339" s="113">
        <f t="shared" si="83"/>
        <v>1</v>
      </c>
      <c r="Y339" s="113">
        <f t="shared" si="84"/>
        <v>1</v>
      </c>
      <c r="Z339" s="184" t="str">
        <f>ANATOMIE3!N339</f>
        <v>Juin</v>
      </c>
      <c r="AA339" s="184" t="str">
        <f>'PHYSIO-REP 3'!N339</f>
        <v>Juin</v>
      </c>
      <c r="AB339" s="184" t="str">
        <f>'ZOOTECHINE 3'!N339</f>
        <v>Juin</v>
      </c>
      <c r="AC339" s="184" t="str">
        <f>'PHARMACOLOGIE 3'!N339</f>
        <v>Juin</v>
      </c>
      <c r="AD339" s="184" t="str">
        <f>'MICROBIOLOGIE 3'!N339</f>
        <v>Juin</v>
      </c>
      <c r="AE339" s="184" t="str">
        <f>'PARASITOLOGIE 2'!N339</f>
        <v>Juin</v>
      </c>
      <c r="AF339" s="184" t="str">
        <f>'PHYSIO-PATH 3'!N339</f>
        <v>Juin</v>
      </c>
      <c r="AG339" s="184" t="str">
        <f>SEMIOLOGIE!N339</f>
        <v>Juin</v>
      </c>
      <c r="AH339" s="184" t="str">
        <f>'ANA-PATH 2'!N339</f>
        <v>Juin</v>
      </c>
    </row>
    <row r="340" spans="1:34">
      <c r="A340" s="113">
        <v>333</v>
      </c>
      <c r="B340" s="413" t="s">
        <v>427</v>
      </c>
      <c r="C340" s="413" t="s">
        <v>533</v>
      </c>
      <c r="D340" s="117">
        <f>ANATOMIE3!J340</f>
        <v>9</v>
      </c>
      <c r="E340" s="117">
        <f>'PHYSIO-REP 3'!J340</f>
        <v>3.75</v>
      </c>
      <c r="F340" s="117">
        <f>'ZOOTECHINE 3'!J340</f>
        <v>5.5</v>
      </c>
      <c r="G340" s="117">
        <f>'PHARMACOLOGIE 3'!J340</f>
        <v>3</v>
      </c>
      <c r="H340" s="117">
        <f>'MICROBIOLOGIE 3'!J340</f>
        <v>8</v>
      </c>
      <c r="I340" s="117">
        <f>'PARASITOLOGIE 2'!J340</f>
        <v>4</v>
      </c>
      <c r="J340" s="117">
        <f>'PHYSIO-PATH 3'!J340</f>
        <v>2.5</v>
      </c>
      <c r="K340" s="117">
        <f>SEMIOLOGIE!J340</f>
        <v>9.75</v>
      </c>
      <c r="L340" s="117">
        <f>'ANA-PATH 2'!J340</f>
        <v>4.666666666666667</v>
      </c>
      <c r="M340" s="117">
        <f t="shared" si="72"/>
        <v>50.166666666666664</v>
      </c>
      <c r="N340" s="117">
        <f t="shared" si="73"/>
        <v>2.0066666666666664</v>
      </c>
      <c r="O340" s="316" t="str">
        <f t="shared" si="74"/>
        <v>Ajournee</v>
      </c>
      <c r="P340" s="184" t="str">
        <f t="shared" si="75"/>
        <v>juin</v>
      </c>
      <c r="Q340" s="113">
        <f t="shared" si="76"/>
        <v>1</v>
      </c>
      <c r="R340" s="113">
        <f t="shared" si="77"/>
        <v>1</v>
      </c>
      <c r="S340" s="113">
        <f t="shared" si="78"/>
        <v>1</v>
      </c>
      <c r="T340" s="113">
        <f t="shared" si="79"/>
        <v>1</v>
      </c>
      <c r="U340" s="113">
        <f t="shared" si="80"/>
        <v>1</v>
      </c>
      <c r="V340" s="113">
        <f t="shared" si="81"/>
        <v>1</v>
      </c>
      <c r="W340" s="113">
        <f t="shared" si="82"/>
        <v>1</v>
      </c>
      <c r="X340" s="113">
        <f t="shared" si="83"/>
        <v>1</v>
      </c>
      <c r="Y340" s="113">
        <f t="shared" si="84"/>
        <v>1</v>
      </c>
      <c r="Z340" s="184" t="str">
        <f>ANATOMIE3!N340</f>
        <v>Juin</v>
      </c>
      <c r="AA340" s="184" t="str">
        <f>'PHYSIO-REP 3'!N340</f>
        <v>Juin</v>
      </c>
      <c r="AB340" s="184" t="str">
        <f>'ZOOTECHINE 3'!N340</f>
        <v>Juin</v>
      </c>
      <c r="AC340" s="184" t="str">
        <f>'PHARMACOLOGIE 3'!N340</f>
        <v>Juin</v>
      </c>
      <c r="AD340" s="184" t="str">
        <f>'MICROBIOLOGIE 3'!N340</f>
        <v>Juin</v>
      </c>
      <c r="AE340" s="184" t="str">
        <f>'PARASITOLOGIE 2'!N340</f>
        <v>Juin</v>
      </c>
      <c r="AF340" s="184" t="str">
        <f>'PHYSIO-PATH 3'!N340</f>
        <v>Juin</v>
      </c>
      <c r="AG340" s="184" t="str">
        <f>SEMIOLOGIE!N340</f>
        <v>Juin</v>
      </c>
      <c r="AH340" s="184" t="str">
        <f>'ANA-PATH 2'!N340</f>
        <v>Juin</v>
      </c>
    </row>
    <row r="341" spans="1:34">
      <c r="A341" s="113">
        <v>334</v>
      </c>
      <c r="B341" s="413" t="s">
        <v>428</v>
      </c>
      <c r="C341" s="413" t="s">
        <v>316</v>
      </c>
      <c r="D341" s="117">
        <f>ANATOMIE3!J341</f>
        <v>13</v>
      </c>
      <c r="E341" s="117">
        <f>'PHYSIO-REP 3'!J341</f>
        <v>7.75</v>
      </c>
      <c r="F341" s="117">
        <f>'ZOOTECHINE 3'!J341</f>
        <v>10</v>
      </c>
      <c r="G341" s="117">
        <f>'PHARMACOLOGIE 3'!J341</f>
        <v>7.5</v>
      </c>
      <c r="H341" s="117">
        <f>'MICROBIOLOGIE 3'!J341</f>
        <v>8</v>
      </c>
      <c r="I341" s="117">
        <f>'PARASITOLOGIE 2'!J341</f>
        <v>5.333333333333333</v>
      </c>
      <c r="J341" s="117">
        <f>'PHYSIO-PATH 3'!J341</f>
        <v>6</v>
      </c>
      <c r="K341" s="117">
        <f>SEMIOLOGIE!J341</f>
        <v>13.25</v>
      </c>
      <c r="L341" s="117">
        <f>'ANA-PATH 2'!J341</f>
        <v>3.3333333333333335</v>
      </c>
      <c r="M341" s="117">
        <f t="shared" si="72"/>
        <v>74.166666666666671</v>
      </c>
      <c r="N341" s="117">
        <f t="shared" si="73"/>
        <v>2.9666666666666668</v>
      </c>
      <c r="O341" s="316" t="str">
        <f t="shared" si="74"/>
        <v>Ajournee</v>
      </c>
      <c r="P341" s="184" t="str">
        <f t="shared" si="75"/>
        <v>juin</v>
      </c>
      <c r="Q341" s="113">
        <f t="shared" si="76"/>
        <v>1</v>
      </c>
      <c r="R341" s="113">
        <f t="shared" si="77"/>
        <v>1</v>
      </c>
      <c r="S341" s="113">
        <f t="shared" si="78"/>
        <v>1</v>
      </c>
      <c r="T341" s="113">
        <f t="shared" si="79"/>
        <v>1</v>
      </c>
      <c r="U341" s="113">
        <f t="shared" si="80"/>
        <v>1</v>
      </c>
      <c r="V341" s="113">
        <f t="shared" si="81"/>
        <v>1</v>
      </c>
      <c r="W341" s="113">
        <f t="shared" si="82"/>
        <v>1</v>
      </c>
      <c r="X341" s="113">
        <f t="shared" si="83"/>
        <v>1</v>
      </c>
      <c r="Y341" s="113">
        <f t="shared" si="84"/>
        <v>1</v>
      </c>
      <c r="Z341" s="184" t="str">
        <f>ANATOMIE3!N341</f>
        <v>Juin</v>
      </c>
      <c r="AA341" s="184" t="str">
        <f>'PHYSIO-REP 3'!N341</f>
        <v>Juin</v>
      </c>
      <c r="AB341" s="184" t="str">
        <f>'ZOOTECHINE 3'!N341</f>
        <v>Juin</v>
      </c>
      <c r="AC341" s="184" t="str">
        <f>'PHARMACOLOGIE 3'!N341</f>
        <v>Juin</v>
      </c>
      <c r="AD341" s="184" t="str">
        <f>'MICROBIOLOGIE 3'!N341</f>
        <v>Juin</v>
      </c>
      <c r="AE341" s="184" t="str">
        <f>'PARASITOLOGIE 2'!N341</f>
        <v>Juin</v>
      </c>
      <c r="AF341" s="184" t="str">
        <f>'PHYSIO-PATH 3'!N341</f>
        <v>Juin</v>
      </c>
      <c r="AG341" s="184" t="str">
        <f>SEMIOLOGIE!N341</f>
        <v>Juin</v>
      </c>
      <c r="AH341" s="184" t="str">
        <f>'ANA-PATH 2'!N341</f>
        <v>Juin</v>
      </c>
    </row>
    <row r="342" spans="1:34">
      <c r="A342" s="113">
        <v>335</v>
      </c>
      <c r="B342" s="413" t="s">
        <v>429</v>
      </c>
      <c r="C342" s="413" t="s">
        <v>976</v>
      </c>
      <c r="D342" s="117">
        <f>ANATOMIE3!J342</f>
        <v>14.25</v>
      </c>
      <c r="E342" s="117">
        <f>'PHYSIO-REP 3'!J342</f>
        <v>8.25</v>
      </c>
      <c r="F342" s="117">
        <f>'ZOOTECHINE 3'!J342</f>
        <v>8.5</v>
      </c>
      <c r="G342" s="117">
        <f>'PHARMACOLOGIE 3'!J342</f>
        <v>11.5</v>
      </c>
      <c r="H342" s="117">
        <f>'MICROBIOLOGIE 3'!J342</f>
        <v>8</v>
      </c>
      <c r="I342" s="117">
        <f>'PARASITOLOGIE 2'!J342</f>
        <v>4.666666666666667</v>
      </c>
      <c r="J342" s="117">
        <f>'PHYSIO-PATH 3'!J342</f>
        <v>3</v>
      </c>
      <c r="K342" s="117">
        <f>SEMIOLOGIE!J342</f>
        <v>9.5</v>
      </c>
      <c r="L342" s="117">
        <f>'ANA-PATH 2'!J342</f>
        <v>4.666666666666667</v>
      </c>
      <c r="M342" s="117">
        <f t="shared" si="72"/>
        <v>72.333333333333329</v>
      </c>
      <c r="N342" s="117">
        <f t="shared" si="73"/>
        <v>2.8933333333333331</v>
      </c>
      <c r="O342" s="316" t="str">
        <f t="shared" si="74"/>
        <v>Ajournee</v>
      </c>
      <c r="P342" s="184" t="str">
        <f t="shared" si="75"/>
        <v>juin</v>
      </c>
      <c r="Q342" s="113">
        <f t="shared" si="76"/>
        <v>1</v>
      </c>
      <c r="R342" s="113">
        <f t="shared" si="77"/>
        <v>1</v>
      </c>
      <c r="S342" s="113">
        <f t="shared" si="78"/>
        <v>1</v>
      </c>
      <c r="T342" s="113">
        <f t="shared" si="79"/>
        <v>1</v>
      </c>
      <c r="U342" s="113">
        <f t="shared" si="80"/>
        <v>1</v>
      </c>
      <c r="V342" s="113">
        <f t="shared" si="81"/>
        <v>1</v>
      </c>
      <c r="W342" s="113">
        <f t="shared" si="82"/>
        <v>1</v>
      </c>
      <c r="X342" s="113">
        <f t="shared" si="83"/>
        <v>1</v>
      </c>
      <c r="Y342" s="113">
        <f t="shared" si="84"/>
        <v>1</v>
      </c>
      <c r="Z342" s="184" t="str">
        <f>ANATOMIE3!N342</f>
        <v>Juin</v>
      </c>
      <c r="AA342" s="184" t="str">
        <f>'PHYSIO-REP 3'!N342</f>
        <v>Juin</v>
      </c>
      <c r="AB342" s="184" t="str">
        <f>'ZOOTECHINE 3'!N342</f>
        <v>Juin</v>
      </c>
      <c r="AC342" s="184" t="str">
        <f>'PHARMACOLOGIE 3'!N342</f>
        <v>Juin</v>
      </c>
      <c r="AD342" s="184" t="str">
        <f>'MICROBIOLOGIE 3'!N342</f>
        <v>Juin</v>
      </c>
      <c r="AE342" s="184" t="str">
        <f>'PARASITOLOGIE 2'!N342</f>
        <v>Juin</v>
      </c>
      <c r="AF342" s="184" t="str">
        <f>'PHYSIO-PATH 3'!N342</f>
        <v>Juin</v>
      </c>
      <c r="AG342" s="184" t="str">
        <f>SEMIOLOGIE!N342</f>
        <v>Juin</v>
      </c>
      <c r="AH342" s="184" t="str">
        <f>'ANA-PATH 2'!N342</f>
        <v>Juin</v>
      </c>
    </row>
    <row r="343" spans="1:34">
      <c r="A343" s="113">
        <v>336</v>
      </c>
      <c r="B343" s="413" t="s">
        <v>430</v>
      </c>
      <c r="C343" s="413" t="s">
        <v>431</v>
      </c>
      <c r="D343" s="117">
        <f>ANATOMIE3!J343</f>
        <v>7.75</v>
      </c>
      <c r="E343" s="117">
        <f>'PHYSIO-REP 3'!J343</f>
        <v>6</v>
      </c>
      <c r="F343" s="117">
        <f>'ZOOTECHINE 3'!J343</f>
        <v>8.5</v>
      </c>
      <c r="G343" s="117">
        <f>'PHARMACOLOGIE 3'!J343</f>
        <v>5.5</v>
      </c>
      <c r="H343" s="117">
        <f>'MICROBIOLOGIE 3'!J343</f>
        <v>8.75</v>
      </c>
      <c r="I343" s="117">
        <f>'PARASITOLOGIE 2'!J343</f>
        <v>4.666666666666667</v>
      </c>
      <c r="J343" s="117">
        <f>'PHYSIO-PATH 3'!J343</f>
        <v>3</v>
      </c>
      <c r="K343" s="117">
        <f>SEMIOLOGIE!J343</f>
        <v>12.5</v>
      </c>
      <c r="L343" s="117">
        <f>'ANA-PATH 2'!J343</f>
        <v>3.6666666666666665</v>
      </c>
      <c r="M343" s="117">
        <f t="shared" si="72"/>
        <v>60.333333333333329</v>
      </c>
      <c r="N343" s="117">
        <f t="shared" si="73"/>
        <v>2.4133333333333331</v>
      </c>
      <c r="O343" s="316" t="str">
        <f t="shared" si="74"/>
        <v>Ajournee</v>
      </c>
      <c r="P343" s="184" t="str">
        <f t="shared" si="75"/>
        <v>juin</v>
      </c>
      <c r="Q343" s="113">
        <f t="shared" si="76"/>
        <v>1</v>
      </c>
      <c r="R343" s="113">
        <f t="shared" si="77"/>
        <v>1</v>
      </c>
      <c r="S343" s="113">
        <f t="shared" si="78"/>
        <v>1</v>
      </c>
      <c r="T343" s="113">
        <f t="shared" si="79"/>
        <v>1</v>
      </c>
      <c r="U343" s="113">
        <f t="shared" si="80"/>
        <v>1</v>
      </c>
      <c r="V343" s="113">
        <f t="shared" si="81"/>
        <v>1</v>
      </c>
      <c r="W343" s="113">
        <f t="shared" si="82"/>
        <v>1</v>
      </c>
      <c r="X343" s="113">
        <f t="shared" si="83"/>
        <v>1</v>
      </c>
      <c r="Y343" s="113">
        <f t="shared" si="84"/>
        <v>1</v>
      </c>
      <c r="Z343" s="184" t="str">
        <f>ANATOMIE3!N343</f>
        <v>Juin</v>
      </c>
      <c r="AA343" s="184" t="str">
        <f>'PHYSIO-REP 3'!N343</f>
        <v>Juin</v>
      </c>
      <c r="AB343" s="184" t="str">
        <f>'ZOOTECHINE 3'!N343</f>
        <v>Juin</v>
      </c>
      <c r="AC343" s="184" t="str">
        <f>'PHARMACOLOGIE 3'!N343</f>
        <v>Juin</v>
      </c>
      <c r="AD343" s="184" t="str">
        <f>'MICROBIOLOGIE 3'!N343</f>
        <v>Juin</v>
      </c>
      <c r="AE343" s="184" t="str">
        <f>'PARASITOLOGIE 2'!N343</f>
        <v>Juin</v>
      </c>
      <c r="AF343" s="184" t="str">
        <f>'PHYSIO-PATH 3'!N343</f>
        <v>Juin</v>
      </c>
      <c r="AG343" s="184" t="str">
        <f>SEMIOLOGIE!N343</f>
        <v>Juin</v>
      </c>
      <c r="AH343" s="184" t="str">
        <f>'ANA-PATH 2'!N343</f>
        <v>Juin</v>
      </c>
    </row>
    <row r="344" spans="1:34">
      <c r="A344" s="113">
        <v>337</v>
      </c>
      <c r="B344" s="413" t="s">
        <v>432</v>
      </c>
      <c r="C344" s="413" t="s">
        <v>433</v>
      </c>
      <c r="D344" s="117">
        <f>ANATOMIE3!J344</f>
        <v>13.25</v>
      </c>
      <c r="E344" s="117">
        <f>'PHYSIO-REP 3'!J344</f>
        <v>11.75</v>
      </c>
      <c r="F344" s="117">
        <f>'ZOOTECHINE 3'!J344</f>
        <v>9.5</v>
      </c>
      <c r="G344" s="117">
        <f>'PHARMACOLOGIE 3'!J344</f>
        <v>10</v>
      </c>
      <c r="H344" s="117">
        <f>'MICROBIOLOGIE 3'!J344</f>
        <v>8.5</v>
      </c>
      <c r="I344" s="117">
        <f>'PARASITOLOGIE 2'!J344</f>
        <v>6</v>
      </c>
      <c r="J344" s="117">
        <f>'PHYSIO-PATH 3'!J344</f>
        <v>8</v>
      </c>
      <c r="K344" s="117">
        <f>SEMIOLOGIE!J344</f>
        <v>14</v>
      </c>
      <c r="L344" s="117">
        <f>'ANA-PATH 2'!J344</f>
        <v>5</v>
      </c>
      <c r="M344" s="117">
        <f t="shared" si="72"/>
        <v>86</v>
      </c>
      <c r="N344" s="117">
        <f t="shared" si="73"/>
        <v>3.44</v>
      </c>
      <c r="O344" s="316" t="str">
        <f t="shared" si="74"/>
        <v>Ajournee</v>
      </c>
      <c r="P344" s="184" t="str">
        <f t="shared" si="75"/>
        <v>juin</v>
      </c>
      <c r="Q344" s="113">
        <f t="shared" si="76"/>
        <v>1</v>
      </c>
      <c r="R344" s="113">
        <f t="shared" si="77"/>
        <v>1</v>
      </c>
      <c r="S344" s="113">
        <f t="shared" si="78"/>
        <v>1</v>
      </c>
      <c r="T344" s="113">
        <f t="shared" si="79"/>
        <v>1</v>
      </c>
      <c r="U344" s="113">
        <f t="shared" si="80"/>
        <v>1</v>
      </c>
      <c r="V344" s="113">
        <f t="shared" si="81"/>
        <v>1</v>
      </c>
      <c r="W344" s="113">
        <f t="shared" si="82"/>
        <v>1</v>
      </c>
      <c r="X344" s="113">
        <f t="shared" si="83"/>
        <v>1</v>
      </c>
      <c r="Y344" s="113">
        <f t="shared" si="84"/>
        <v>1</v>
      </c>
      <c r="Z344" s="184" t="str">
        <f>ANATOMIE3!N344</f>
        <v>Juin</v>
      </c>
      <c r="AA344" s="184" t="str">
        <f>'PHYSIO-REP 3'!N344</f>
        <v>Juin</v>
      </c>
      <c r="AB344" s="184" t="str">
        <f>'ZOOTECHINE 3'!N344</f>
        <v>Juin</v>
      </c>
      <c r="AC344" s="184" t="str">
        <f>'PHARMACOLOGIE 3'!N344</f>
        <v>Juin</v>
      </c>
      <c r="AD344" s="184" t="str">
        <f>'MICROBIOLOGIE 3'!N344</f>
        <v>Juin</v>
      </c>
      <c r="AE344" s="184" t="str">
        <f>'PARASITOLOGIE 2'!N344</f>
        <v>Juin</v>
      </c>
      <c r="AF344" s="184" t="str">
        <f>'PHYSIO-PATH 3'!N344</f>
        <v>Juin</v>
      </c>
      <c r="AG344" s="184" t="str">
        <f>SEMIOLOGIE!N344</f>
        <v>Juin</v>
      </c>
      <c r="AH344" s="184" t="str">
        <f>'ANA-PATH 2'!N344</f>
        <v>Juin</v>
      </c>
    </row>
    <row r="345" spans="1:34">
      <c r="A345" s="113">
        <v>338</v>
      </c>
      <c r="B345" s="432" t="s">
        <v>434</v>
      </c>
      <c r="C345" s="432" t="s">
        <v>977</v>
      </c>
      <c r="D345" s="117">
        <f>ANATOMIE3!J345</f>
        <v>15.25</v>
      </c>
      <c r="E345" s="117">
        <f>'PHYSIO-REP 3'!J345</f>
        <v>9.75</v>
      </c>
      <c r="F345" s="117">
        <f>'ZOOTECHINE 3'!J345</f>
        <v>8.5</v>
      </c>
      <c r="G345" s="117">
        <f>'PHARMACOLOGIE 3'!J345</f>
        <v>9</v>
      </c>
      <c r="H345" s="117">
        <f>'MICROBIOLOGIE 3'!J345</f>
        <v>8</v>
      </c>
      <c r="I345" s="117">
        <f>'PARASITOLOGIE 2'!J345</f>
        <v>8</v>
      </c>
      <c r="J345" s="117">
        <f>'PHYSIO-PATH 3'!J345</f>
        <v>6</v>
      </c>
      <c r="K345" s="117">
        <f>SEMIOLOGIE!J345</f>
        <v>7.75</v>
      </c>
      <c r="L345" s="117">
        <f>'ANA-PATH 2'!J345</f>
        <v>7.333333333333333</v>
      </c>
      <c r="M345" s="117">
        <f t="shared" si="72"/>
        <v>79.583333333333329</v>
      </c>
      <c r="N345" s="117">
        <f t="shared" si="73"/>
        <v>3.1833333333333331</v>
      </c>
      <c r="O345" s="316" t="str">
        <f t="shared" si="74"/>
        <v>Ajournee</v>
      </c>
      <c r="P345" s="184" t="str">
        <f t="shared" si="75"/>
        <v>juin</v>
      </c>
      <c r="Q345" s="113">
        <f t="shared" si="76"/>
        <v>0</v>
      </c>
      <c r="R345" s="113">
        <f t="shared" si="77"/>
        <v>1</v>
      </c>
      <c r="S345" s="113">
        <f t="shared" si="78"/>
        <v>1</v>
      </c>
      <c r="T345" s="113">
        <f t="shared" si="79"/>
        <v>1</v>
      </c>
      <c r="U345" s="113">
        <f t="shared" si="80"/>
        <v>1</v>
      </c>
      <c r="V345" s="113">
        <f t="shared" si="81"/>
        <v>1</v>
      </c>
      <c r="W345" s="113">
        <f t="shared" si="82"/>
        <v>1</v>
      </c>
      <c r="X345" s="113">
        <f t="shared" si="83"/>
        <v>1</v>
      </c>
      <c r="Y345" s="113">
        <f t="shared" si="84"/>
        <v>1</v>
      </c>
      <c r="Z345" s="184" t="str">
        <f>ANATOMIE3!N345</f>
        <v>Juin</v>
      </c>
      <c r="AA345" s="184" t="str">
        <f>'PHYSIO-REP 3'!N345</f>
        <v>Juin</v>
      </c>
      <c r="AB345" s="184" t="str">
        <f>'ZOOTECHINE 3'!N345</f>
        <v>Juin</v>
      </c>
      <c r="AC345" s="184" t="str">
        <f>'PHARMACOLOGIE 3'!N345</f>
        <v>Juin</v>
      </c>
      <c r="AD345" s="184" t="str">
        <f>'MICROBIOLOGIE 3'!N345</f>
        <v>Juin</v>
      </c>
      <c r="AE345" s="184" t="str">
        <f>'PARASITOLOGIE 2'!N345</f>
        <v>Juin</v>
      </c>
      <c r="AF345" s="184" t="str">
        <f>'PHYSIO-PATH 3'!N345</f>
        <v>Juin</v>
      </c>
      <c r="AG345" s="184" t="str">
        <f>SEMIOLOGIE!N345</f>
        <v>Juin</v>
      </c>
      <c r="AH345" s="184" t="str">
        <f>'ANA-PATH 2'!N345</f>
        <v>Juin</v>
      </c>
    </row>
    <row r="346" spans="1:34">
      <c r="A346" s="113">
        <v>339</v>
      </c>
      <c r="B346" s="413" t="s">
        <v>435</v>
      </c>
      <c r="C346" s="413" t="s">
        <v>978</v>
      </c>
      <c r="D346" s="117">
        <f>ANATOMIE3!J346</f>
        <v>4.75</v>
      </c>
      <c r="E346" s="117">
        <f>'PHYSIO-REP 3'!J346</f>
        <v>5.75</v>
      </c>
      <c r="F346" s="117">
        <f>'ZOOTECHINE 3'!J346</f>
        <v>9.25</v>
      </c>
      <c r="G346" s="117">
        <f>'PHARMACOLOGIE 3'!J346</f>
        <v>5.5</v>
      </c>
      <c r="H346" s="117">
        <f>'MICROBIOLOGIE 3'!J346</f>
        <v>7.25</v>
      </c>
      <c r="I346" s="117">
        <f>'PARASITOLOGIE 2'!J346</f>
        <v>4</v>
      </c>
      <c r="J346" s="117">
        <f>'PHYSIO-PATH 3'!J346</f>
        <v>6</v>
      </c>
      <c r="K346" s="117">
        <f>SEMIOLOGIE!J346</f>
        <v>10.25</v>
      </c>
      <c r="L346" s="117">
        <f>'ANA-PATH 2'!J346</f>
        <v>4</v>
      </c>
      <c r="M346" s="117">
        <f t="shared" si="72"/>
        <v>56.75</v>
      </c>
      <c r="N346" s="117">
        <f t="shared" si="73"/>
        <v>2.27</v>
      </c>
      <c r="O346" s="316" t="str">
        <f t="shared" si="74"/>
        <v>Ajournee</v>
      </c>
      <c r="P346" s="184" t="str">
        <f t="shared" si="75"/>
        <v>juin</v>
      </c>
      <c r="Q346" s="113">
        <f t="shared" si="76"/>
        <v>1</v>
      </c>
      <c r="R346" s="113">
        <f t="shared" si="77"/>
        <v>1</v>
      </c>
      <c r="S346" s="113">
        <f t="shared" si="78"/>
        <v>1</v>
      </c>
      <c r="T346" s="113">
        <f t="shared" si="79"/>
        <v>1</v>
      </c>
      <c r="U346" s="113">
        <f t="shared" si="80"/>
        <v>1</v>
      </c>
      <c r="V346" s="113">
        <f t="shared" si="81"/>
        <v>1</v>
      </c>
      <c r="W346" s="113">
        <f t="shared" si="82"/>
        <v>1</v>
      </c>
      <c r="X346" s="113">
        <f t="shared" si="83"/>
        <v>1</v>
      </c>
      <c r="Y346" s="113">
        <f t="shared" si="84"/>
        <v>1</v>
      </c>
      <c r="Z346" s="184" t="str">
        <f>ANATOMIE3!N346</f>
        <v>Juin</v>
      </c>
      <c r="AA346" s="184" t="str">
        <f>'PHYSIO-REP 3'!N346</f>
        <v>Juin</v>
      </c>
      <c r="AB346" s="184" t="str">
        <f>'ZOOTECHINE 3'!N346</f>
        <v>Juin</v>
      </c>
      <c r="AC346" s="184" t="str">
        <f>'PHARMACOLOGIE 3'!N346</f>
        <v>Juin</v>
      </c>
      <c r="AD346" s="184" t="str">
        <f>'MICROBIOLOGIE 3'!N346</f>
        <v>Juin</v>
      </c>
      <c r="AE346" s="184" t="str">
        <f>'PARASITOLOGIE 2'!N346</f>
        <v>Juin</v>
      </c>
      <c r="AF346" s="184" t="str">
        <f>'PHYSIO-PATH 3'!N346</f>
        <v>Juin</v>
      </c>
      <c r="AG346" s="184" t="str">
        <f>SEMIOLOGIE!N346</f>
        <v>Juin</v>
      </c>
      <c r="AH346" s="184" t="str">
        <f>'ANA-PATH 2'!N346</f>
        <v>Juin</v>
      </c>
    </row>
    <row r="347" spans="1:34">
      <c r="A347" s="113">
        <v>340</v>
      </c>
      <c r="B347" s="419" t="s">
        <v>979</v>
      </c>
      <c r="C347" s="419" t="s">
        <v>120</v>
      </c>
      <c r="D347" s="117">
        <f>ANATOMIE3!J347</f>
        <v>9.5</v>
      </c>
      <c r="E347" s="117">
        <f>'PHYSIO-REP 3'!J347</f>
        <v>10.25</v>
      </c>
      <c r="F347" s="117">
        <f>'ZOOTECHINE 3'!J347</f>
        <v>7</v>
      </c>
      <c r="G347" s="117">
        <f>'PHARMACOLOGIE 3'!J347</f>
        <v>4</v>
      </c>
      <c r="H347" s="117">
        <f>'MICROBIOLOGIE 3'!J347</f>
        <v>9</v>
      </c>
      <c r="I347" s="117">
        <f>'PARASITOLOGIE 2'!J347</f>
        <v>2.6666666666666665</v>
      </c>
      <c r="J347" s="117">
        <f>'PHYSIO-PATH 3'!J347</f>
        <v>1.5</v>
      </c>
      <c r="K347" s="117">
        <f>SEMIOLOGIE!J347</f>
        <v>12.25</v>
      </c>
      <c r="L347" s="117">
        <f>'ANA-PATH 2'!J347</f>
        <v>4.333333333333333</v>
      </c>
      <c r="M347" s="117">
        <f t="shared" si="72"/>
        <v>60.5</v>
      </c>
      <c r="N347" s="117">
        <f t="shared" si="73"/>
        <v>2.42</v>
      </c>
      <c r="O347" s="316" t="str">
        <f t="shared" si="74"/>
        <v>Ajournee</v>
      </c>
      <c r="P347" s="184" t="str">
        <f t="shared" si="75"/>
        <v>juin</v>
      </c>
      <c r="Q347" s="113">
        <f t="shared" si="76"/>
        <v>1</v>
      </c>
      <c r="R347" s="113">
        <f t="shared" si="77"/>
        <v>1</v>
      </c>
      <c r="S347" s="113">
        <f t="shared" si="78"/>
        <v>1</v>
      </c>
      <c r="T347" s="113">
        <f t="shared" si="79"/>
        <v>1</v>
      </c>
      <c r="U347" s="113">
        <f t="shared" si="80"/>
        <v>1</v>
      </c>
      <c r="V347" s="113">
        <f t="shared" si="81"/>
        <v>1</v>
      </c>
      <c r="W347" s="113">
        <f t="shared" si="82"/>
        <v>1</v>
      </c>
      <c r="X347" s="113">
        <f t="shared" si="83"/>
        <v>1</v>
      </c>
      <c r="Y347" s="113">
        <f t="shared" si="84"/>
        <v>1</v>
      </c>
      <c r="Z347" s="184" t="str">
        <f>ANATOMIE3!N347</f>
        <v>Juin</v>
      </c>
      <c r="AA347" s="184" t="str">
        <f>'PHYSIO-REP 3'!N347</f>
        <v>Juin</v>
      </c>
      <c r="AB347" s="184" t="str">
        <f>'ZOOTECHINE 3'!N347</f>
        <v>Juin</v>
      </c>
      <c r="AC347" s="184" t="str">
        <f>'PHARMACOLOGIE 3'!N347</f>
        <v>Juin</v>
      </c>
      <c r="AD347" s="184" t="str">
        <f>'MICROBIOLOGIE 3'!N347</f>
        <v>Juin</v>
      </c>
      <c r="AE347" s="184" t="str">
        <f>'PARASITOLOGIE 2'!N347</f>
        <v>Juin</v>
      </c>
      <c r="AF347" s="184" t="str">
        <f>'PHYSIO-PATH 3'!N347</f>
        <v>Juin</v>
      </c>
      <c r="AG347" s="184" t="str">
        <f>SEMIOLOGIE!N347</f>
        <v>Juin</v>
      </c>
      <c r="AH347" s="184" t="str">
        <f>'ANA-PATH 2'!N347</f>
        <v>Juin</v>
      </c>
    </row>
    <row r="348" spans="1:34">
      <c r="A348" s="113">
        <v>341</v>
      </c>
      <c r="B348" s="418" t="s">
        <v>436</v>
      </c>
      <c r="C348" s="418" t="s">
        <v>980</v>
      </c>
      <c r="D348" s="117">
        <f>ANATOMIE3!J348</f>
        <v>30</v>
      </c>
      <c r="E348" s="117">
        <f>'PHYSIO-REP 3'!J348</f>
        <v>6</v>
      </c>
      <c r="F348" s="117">
        <f>'ZOOTECHINE 3'!J348</f>
        <v>5</v>
      </c>
      <c r="G348" s="117">
        <f>'PHARMACOLOGIE 3'!J348</f>
        <v>3.25</v>
      </c>
      <c r="H348" s="117">
        <f>'MICROBIOLOGIE 3'!J348</f>
        <v>7.5</v>
      </c>
      <c r="I348" s="117">
        <f>'PARASITOLOGIE 2'!J348</f>
        <v>20</v>
      </c>
      <c r="J348" s="117">
        <f>'PHYSIO-PATH 3'!J348</f>
        <v>2.5</v>
      </c>
      <c r="K348" s="117">
        <f>SEMIOLOGIE!J348</f>
        <v>33</v>
      </c>
      <c r="L348" s="117">
        <f>'ANA-PATH 2'!J348</f>
        <v>5.666666666666667</v>
      </c>
      <c r="M348" s="117">
        <f t="shared" si="72"/>
        <v>112.91666666666667</v>
      </c>
      <c r="N348" s="117">
        <f t="shared" si="73"/>
        <v>4.5166666666666666</v>
      </c>
      <c r="O348" s="316" t="str">
        <f t="shared" si="74"/>
        <v>Ajournee</v>
      </c>
      <c r="P348" s="184" t="str">
        <f t="shared" si="75"/>
        <v>juin</v>
      </c>
      <c r="Q348" s="113">
        <f t="shared" si="76"/>
        <v>0</v>
      </c>
      <c r="R348" s="113">
        <f t="shared" si="77"/>
        <v>1</v>
      </c>
      <c r="S348" s="113">
        <f t="shared" si="78"/>
        <v>1</v>
      </c>
      <c r="T348" s="113">
        <f t="shared" si="79"/>
        <v>1</v>
      </c>
      <c r="U348" s="113">
        <f t="shared" si="80"/>
        <v>1</v>
      </c>
      <c r="V348" s="113">
        <f t="shared" si="81"/>
        <v>0</v>
      </c>
      <c r="W348" s="113">
        <f t="shared" si="82"/>
        <v>1</v>
      </c>
      <c r="X348" s="113">
        <f t="shared" si="83"/>
        <v>0</v>
      </c>
      <c r="Y348" s="113">
        <f t="shared" si="84"/>
        <v>1</v>
      </c>
      <c r="Z348" s="184" t="str">
        <f>ANATOMIE3!N348</f>
        <v>Juin</v>
      </c>
      <c r="AA348" s="184" t="str">
        <f>'PHYSIO-REP 3'!N348</f>
        <v>Juin</v>
      </c>
      <c r="AB348" s="184" t="str">
        <f>'ZOOTECHINE 3'!N348</f>
        <v>Juin</v>
      </c>
      <c r="AC348" s="184" t="str">
        <f>'PHARMACOLOGIE 3'!N348</f>
        <v>Juin</v>
      </c>
      <c r="AD348" s="184" t="str">
        <f>'MICROBIOLOGIE 3'!N348</f>
        <v>Juin</v>
      </c>
      <c r="AE348" s="184" t="str">
        <f>'PARASITOLOGIE 2'!N348</f>
        <v>Juin</v>
      </c>
      <c r="AF348" s="184" t="str">
        <f>'PHYSIO-PATH 3'!N348</f>
        <v>Juin</v>
      </c>
      <c r="AG348" s="184" t="str">
        <f>SEMIOLOGIE!N348</f>
        <v>Juin</v>
      </c>
      <c r="AH348" s="184" t="str">
        <f>'ANA-PATH 2'!N348</f>
        <v>Juin</v>
      </c>
    </row>
    <row r="349" spans="1:34">
      <c r="A349" s="113">
        <v>342</v>
      </c>
      <c r="B349" s="432" t="s">
        <v>437</v>
      </c>
      <c r="C349" s="432" t="s">
        <v>981</v>
      </c>
      <c r="D349" s="117">
        <f>ANATOMIE3!J349</f>
        <v>14.25</v>
      </c>
      <c r="E349" s="117">
        <f>'PHYSIO-REP 3'!J349</f>
        <v>8.25</v>
      </c>
      <c r="F349" s="117">
        <f>'ZOOTECHINE 3'!J349</f>
        <v>11</v>
      </c>
      <c r="G349" s="117">
        <f>'PHARMACOLOGIE 3'!J349</f>
        <v>10</v>
      </c>
      <c r="H349" s="117">
        <f>'MICROBIOLOGIE 3'!J349</f>
        <v>9.5</v>
      </c>
      <c r="I349" s="117">
        <f>'PARASITOLOGIE 2'!J349</f>
        <v>7.333333333333333</v>
      </c>
      <c r="J349" s="117">
        <f>'PHYSIO-PATH 3'!J349</f>
        <v>6</v>
      </c>
      <c r="K349" s="117">
        <f>SEMIOLOGIE!J349</f>
        <v>9.75</v>
      </c>
      <c r="L349" s="117">
        <f>'ANA-PATH 2'!J349</f>
        <v>8</v>
      </c>
      <c r="M349" s="117">
        <f t="shared" si="72"/>
        <v>84.083333333333343</v>
      </c>
      <c r="N349" s="117">
        <f t="shared" si="73"/>
        <v>3.3633333333333337</v>
      </c>
      <c r="O349" s="316" t="str">
        <f t="shared" si="74"/>
        <v>Ajournee</v>
      </c>
      <c r="P349" s="184" t="str">
        <f t="shared" si="75"/>
        <v>juin</v>
      </c>
      <c r="Q349" s="113">
        <f t="shared" si="76"/>
        <v>1</v>
      </c>
      <c r="R349" s="113">
        <f t="shared" si="77"/>
        <v>1</v>
      </c>
      <c r="S349" s="113">
        <f t="shared" si="78"/>
        <v>1</v>
      </c>
      <c r="T349" s="113">
        <f t="shared" si="79"/>
        <v>1</v>
      </c>
      <c r="U349" s="113">
        <f t="shared" si="80"/>
        <v>1</v>
      </c>
      <c r="V349" s="113">
        <f t="shared" si="81"/>
        <v>1</v>
      </c>
      <c r="W349" s="113">
        <f t="shared" si="82"/>
        <v>1</v>
      </c>
      <c r="X349" s="113">
        <f t="shared" si="83"/>
        <v>1</v>
      </c>
      <c r="Y349" s="113">
        <f t="shared" si="84"/>
        <v>1</v>
      </c>
      <c r="Z349" s="184" t="str">
        <f>ANATOMIE3!N349</f>
        <v>Juin</v>
      </c>
      <c r="AA349" s="184" t="str">
        <f>'PHYSIO-REP 3'!N349</f>
        <v>Juin</v>
      </c>
      <c r="AB349" s="184" t="str">
        <f>'ZOOTECHINE 3'!N349</f>
        <v>Juin</v>
      </c>
      <c r="AC349" s="184" t="str">
        <f>'PHARMACOLOGIE 3'!N349</f>
        <v>Juin</v>
      </c>
      <c r="AD349" s="184" t="str">
        <f>'MICROBIOLOGIE 3'!N349</f>
        <v>Juin</v>
      </c>
      <c r="AE349" s="184" t="str">
        <f>'PARASITOLOGIE 2'!N349</f>
        <v>Juin</v>
      </c>
      <c r="AF349" s="184" t="str">
        <f>'PHYSIO-PATH 3'!N349</f>
        <v>Juin</v>
      </c>
      <c r="AG349" s="184" t="str">
        <f>SEMIOLOGIE!N349</f>
        <v>Juin</v>
      </c>
      <c r="AH349" s="184" t="str">
        <f>'ANA-PATH 2'!N349</f>
        <v>Juin</v>
      </c>
    </row>
    <row r="350" spans="1:34">
      <c r="A350" s="113">
        <v>343</v>
      </c>
      <c r="B350" s="413" t="s">
        <v>438</v>
      </c>
      <c r="C350" s="413" t="s">
        <v>982</v>
      </c>
      <c r="D350" s="117">
        <f>ANATOMIE3!J350</f>
        <v>36</v>
      </c>
      <c r="E350" s="117">
        <f>'PHYSIO-REP 3'!J350</f>
        <v>7.5</v>
      </c>
      <c r="F350" s="117">
        <f>'ZOOTECHINE 3'!J350</f>
        <v>4</v>
      </c>
      <c r="G350" s="117">
        <f>'PHARMACOLOGIE 3'!J350</f>
        <v>30</v>
      </c>
      <c r="H350" s="117">
        <f>'MICROBIOLOGIE 3'!J350</f>
        <v>7.75</v>
      </c>
      <c r="I350" s="117">
        <f>'PARASITOLOGIE 2'!J350</f>
        <v>9.3333333333333339</v>
      </c>
      <c r="J350" s="117">
        <f>'PHYSIO-PATH 3'!J350</f>
        <v>2.5</v>
      </c>
      <c r="K350" s="117">
        <f>SEMIOLOGIE!J350</f>
        <v>30</v>
      </c>
      <c r="L350" s="117">
        <f>'ANA-PATH 2'!J350</f>
        <v>3.3333333333333335</v>
      </c>
      <c r="M350" s="117">
        <f t="shared" si="72"/>
        <v>130.41666666666666</v>
      </c>
      <c r="N350" s="117">
        <f t="shared" si="73"/>
        <v>5.2166666666666659</v>
      </c>
      <c r="O350" s="316" t="str">
        <f t="shared" si="74"/>
        <v>Ajournee</v>
      </c>
      <c r="P350" s="184" t="str">
        <f t="shared" si="75"/>
        <v>juin</v>
      </c>
      <c r="Q350" s="113">
        <f t="shared" si="76"/>
        <v>0</v>
      </c>
      <c r="R350" s="113">
        <f t="shared" si="77"/>
        <v>1</v>
      </c>
      <c r="S350" s="113">
        <f t="shared" si="78"/>
        <v>1</v>
      </c>
      <c r="T350" s="113">
        <f t="shared" si="79"/>
        <v>0</v>
      </c>
      <c r="U350" s="113">
        <f t="shared" si="80"/>
        <v>1</v>
      </c>
      <c r="V350" s="113">
        <f t="shared" si="81"/>
        <v>1</v>
      </c>
      <c r="W350" s="113">
        <f t="shared" si="82"/>
        <v>1</v>
      </c>
      <c r="X350" s="113">
        <f t="shared" si="83"/>
        <v>0</v>
      </c>
      <c r="Y350" s="113">
        <f t="shared" si="84"/>
        <v>1</v>
      </c>
      <c r="Z350" s="184" t="str">
        <f>ANATOMIE3!N350</f>
        <v>Juin</v>
      </c>
      <c r="AA350" s="184" t="str">
        <f>'PHYSIO-REP 3'!N350</f>
        <v>Juin</v>
      </c>
      <c r="AB350" s="184" t="str">
        <f>'ZOOTECHINE 3'!N350</f>
        <v>Juin</v>
      </c>
      <c r="AC350" s="184" t="str">
        <f>'PHARMACOLOGIE 3'!N350</f>
        <v>Juin</v>
      </c>
      <c r="AD350" s="184" t="str">
        <f>'MICROBIOLOGIE 3'!N350</f>
        <v>Juin</v>
      </c>
      <c r="AE350" s="184" t="str">
        <f>'PARASITOLOGIE 2'!N350</f>
        <v>Juin</v>
      </c>
      <c r="AF350" s="184" t="str">
        <f>'PHYSIO-PATH 3'!N350</f>
        <v>Juin</v>
      </c>
      <c r="AG350" s="184" t="str">
        <f>SEMIOLOGIE!N350</f>
        <v>Juin</v>
      </c>
      <c r="AH350" s="184" t="str">
        <f>'ANA-PATH 2'!N350</f>
        <v>Juin</v>
      </c>
    </row>
    <row r="351" spans="1:34">
      <c r="A351" s="113">
        <v>344</v>
      </c>
      <c r="B351" s="413" t="s">
        <v>439</v>
      </c>
      <c r="C351" s="413" t="s">
        <v>440</v>
      </c>
      <c r="D351" s="117">
        <f>ANATOMIE3!J351</f>
        <v>7.25</v>
      </c>
      <c r="E351" s="117">
        <f>'PHYSIO-REP 3'!J351</f>
        <v>6.75</v>
      </c>
      <c r="F351" s="117">
        <f>'ZOOTECHINE 3'!J351</f>
        <v>7.5</v>
      </c>
      <c r="G351" s="117">
        <f>'PHARMACOLOGIE 3'!J351</f>
        <v>8.25</v>
      </c>
      <c r="H351" s="117">
        <f>'MICROBIOLOGIE 3'!J351</f>
        <v>6.75</v>
      </c>
      <c r="I351" s="117">
        <f>'PARASITOLOGIE 2'!J351</f>
        <v>9.3333333333333339</v>
      </c>
      <c r="J351" s="117">
        <f>'PHYSIO-PATH 3'!J351</f>
        <v>2.5</v>
      </c>
      <c r="K351" s="117">
        <f>SEMIOLOGIE!J351</f>
        <v>7</v>
      </c>
      <c r="L351" s="117">
        <f>'ANA-PATH 2'!J351</f>
        <v>5.333333333333333</v>
      </c>
      <c r="M351" s="117">
        <f t="shared" si="72"/>
        <v>60.666666666666671</v>
      </c>
      <c r="N351" s="117">
        <f t="shared" si="73"/>
        <v>2.4266666666666667</v>
      </c>
      <c r="O351" s="316" t="str">
        <f t="shared" si="74"/>
        <v>Ajournee</v>
      </c>
      <c r="P351" s="184" t="str">
        <f t="shared" si="75"/>
        <v>juin</v>
      </c>
      <c r="Q351" s="113">
        <f t="shared" si="76"/>
        <v>1</v>
      </c>
      <c r="R351" s="113">
        <f t="shared" si="77"/>
        <v>1</v>
      </c>
      <c r="S351" s="113">
        <f t="shared" si="78"/>
        <v>1</v>
      </c>
      <c r="T351" s="113">
        <f t="shared" si="79"/>
        <v>1</v>
      </c>
      <c r="U351" s="113">
        <f t="shared" si="80"/>
        <v>1</v>
      </c>
      <c r="V351" s="113">
        <f t="shared" si="81"/>
        <v>1</v>
      </c>
      <c r="W351" s="113">
        <f t="shared" si="82"/>
        <v>1</v>
      </c>
      <c r="X351" s="113">
        <f t="shared" si="83"/>
        <v>1</v>
      </c>
      <c r="Y351" s="113">
        <f t="shared" si="84"/>
        <v>1</v>
      </c>
      <c r="Z351" s="184" t="str">
        <f>ANATOMIE3!N351</f>
        <v>Juin</v>
      </c>
      <c r="AA351" s="184" t="str">
        <f>'PHYSIO-REP 3'!N351</f>
        <v>Juin</v>
      </c>
      <c r="AB351" s="184" t="str">
        <f>'ZOOTECHINE 3'!N351</f>
        <v>Juin</v>
      </c>
      <c r="AC351" s="184" t="str">
        <f>'PHARMACOLOGIE 3'!N351</f>
        <v>Juin</v>
      </c>
      <c r="AD351" s="184" t="str">
        <f>'MICROBIOLOGIE 3'!N351</f>
        <v>Juin</v>
      </c>
      <c r="AE351" s="184" t="str">
        <f>'PARASITOLOGIE 2'!N351</f>
        <v>Juin</v>
      </c>
      <c r="AF351" s="184" t="str">
        <f>'PHYSIO-PATH 3'!N351</f>
        <v>Juin</v>
      </c>
      <c r="AG351" s="184" t="str">
        <f>SEMIOLOGIE!N351</f>
        <v>Juin</v>
      </c>
      <c r="AH351" s="184" t="str">
        <f>'ANA-PATH 2'!N351</f>
        <v>Juin</v>
      </c>
    </row>
    <row r="352" spans="1:34">
      <c r="A352" s="113">
        <v>345</v>
      </c>
      <c r="B352" s="413" t="s">
        <v>439</v>
      </c>
      <c r="C352" s="413" t="s">
        <v>107</v>
      </c>
      <c r="D352" s="117">
        <f>ANATOMIE3!J352</f>
        <v>12.25</v>
      </c>
      <c r="E352" s="117">
        <f>'PHYSIO-REP 3'!J352</f>
        <v>9.75</v>
      </c>
      <c r="F352" s="117">
        <f>'ZOOTECHINE 3'!J352</f>
        <v>8.75</v>
      </c>
      <c r="G352" s="117">
        <f>'PHARMACOLOGIE 3'!J352</f>
        <v>6.25</v>
      </c>
      <c r="H352" s="117">
        <f>'MICROBIOLOGIE 3'!J352</f>
        <v>9</v>
      </c>
      <c r="I352" s="117">
        <f>'PARASITOLOGIE 2'!J352</f>
        <v>6</v>
      </c>
      <c r="J352" s="117">
        <f>'PHYSIO-PATH 3'!J352</f>
        <v>3.5</v>
      </c>
      <c r="K352" s="117">
        <f>SEMIOLOGIE!J352</f>
        <v>12</v>
      </c>
      <c r="L352" s="117">
        <f>'ANA-PATH 2'!J352</f>
        <v>5</v>
      </c>
      <c r="M352" s="117">
        <f t="shared" si="72"/>
        <v>72.5</v>
      </c>
      <c r="N352" s="117">
        <f t="shared" si="73"/>
        <v>2.9</v>
      </c>
      <c r="O352" s="316" t="str">
        <f t="shared" si="74"/>
        <v>Ajournee</v>
      </c>
      <c r="P352" s="184" t="str">
        <f t="shared" si="75"/>
        <v>juin</v>
      </c>
      <c r="Q352" s="113">
        <f t="shared" si="76"/>
        <v>1</v>
      </c>
      <c r="R352" s="113">
        <f t="shared" si="77"/>
        <v>1</v>
      </c>
      <c r="S352" s="113">
        <f t="shared" si="78"/>
        <v>1</v>
      </c>
      <c r="T352" s="113">
        <f t="shared" si="79"/>
        <v>1</v>
      </c>
      <c r="U352" s="113">
        <f t="shared" si="80"/>
        <v>1</v>
      </c>
      <c r="V352" s="113">
        <f t="shared" si="81"/>
        <v>1</v>
      </c>
      <c r="W352" s="113">
        <f t="shared" si="82"/>
        <v>1</v>
      </c>
      <c r="X352" s="113">
        <f t="shared" si="83"/>
        <v>1</v>
      </c>
      <c r="Y352" s="113">
        <f t="shared" si="84"/>
        <v>1</v>
      </c>
      <c r="Z352" s="184" t="str">
        <f>ANATOMIE3!N352</f>
        <v>Juin</v>
      </c>
      <c r="AA352" s="184" t="str">
        <f>'PHYSIO-REP 3'!N352</f>
        <v>Juin</v>
      </c>
      <c r="AB352" s="184" t="str">
        <f>'ZOOTECHINE 3'!N352</f>
        <v>Juin</v>
      </c>
      <c r="AC352" s="184" t="str">
        <f>'PHARMACOLOGIE 3'!N352</f>
        <v>Juin</v>
      </c>
      <c r="AD352" s="184" t="str">
        <f>'MICROBIOLOGIE 3'!N352</f>
        <v>Juin</v>
      </c>
      <c r="AE352" s="184" t="str">
        <f>'PARASITOLOGIE 2'!N352</f>
        <v>Juin</v>
      </c>
      <c r="AF352" s="184" t="str">
        <f>'PHYSIO-PATH 3'!N352</f>
        <v>Juin</v>
      </c>
      <c r="AG352" s="184" t="str">
        <f>SEMIOLOGIE!N352</f>
        <v>Juin</v>
      </c>
      <c r="AH352" s="184" t="str">
        <f>'ANA-PATH 2'!N352</f>
        <v>Juin</v>
      </c>
    </row>
    <row r="353" spans="1:34">
      <c r="A353" s="113">
        <v>346</v>
      </c>
      <c r="B353" s="425" t="s">
        <v>983</v>
      </c>
      <c r="C353" s="425" t="s">
        <v>984</v>
      </c>
      <c r="D353" s="117">
        <f>ANATOMIE3!J353</f>
        <v>12.75</v>
      </c>
      <c r="E353" s="117">
        <f>'PHYSIO-REP 3'!J353</f>
        <v>6.75</v>
      </c>
      <c r="F353" s="117">
        <f>'ZOOTECHINE 3'!J353</f>
        <v>7.5</v>
      </c>
      <c r="G353" s="117">
        <f>'PHARMACOLOGIE 3'!J353</f>
        <v>7.25</v>
      </c>
      <c r="H353" s="117">
        <f>'MICROBIOLOGIE 3'!J353</f>
        <v>9</v>
      </c>
      <c r="I353" s="117">
        <f>'PARASITOLOGIE 2'!J353</f>
        <v>8</v>
      </c>
      <c r="J353" s="117">
        <f>'PHYSIO-PATH 3'!J353</f>
        <v>2.5</v>
      </c>
      <c r="K353" s="117">
        <f>SEMIOLOGIE!J353</f>
        <v>8.25</v>
      </c>
      <c r="L353" s="117">
        <f>'ANA-PATH 2'!J353</f>
        <v>3</v>
      </c>
      <c r="M353" s="117">
        <f t="shared" si="72"/>
        <v>65</v>
      </c>
      <c r="N353" s="117">
        <f t="shared" si="73"/>
        <v>2.6</v>
      </c>
      <c r="O353" s="316" t="str">
        <f t="shared" si="74"/>
        <v>Ajournee</v>
      </c>
      <c r="P353" s="184" t="str">
        <f t="shared" si="75"/>
        <v>juin</v>
      </c>
      <c r="Q353" s="113">
        <f t="shared" si="76"/>
        <v>1</v>
      </c>
      <c r="R353" s="113">
        <f t="shared" si="77"/>
        <v>1</v>
      </c>
      <c r="S353" s="113">
        <f t="shared" si="78"/>
        <v>1</v>
      </c>
      <c r="T353" s="113">
        <f t="shared" si="79"/>
        <v>1</v>
      </c>
      <c r="U353" s="113">
        <f t="shared" si="80"/>
        <v>1</v>
      </c>
      <c r="V353" s="113">
        <f t="shared" si="81"/>
        <v>1</v>
      </c>
      <c r="W353" s="113">
        <f t="shared" si="82"/>
        <v>1</v>
      </c>
      <c r="X353" s="113">
        <f t="shared" si="83"/>
        <v>1</v>
      </c>
      <c r="Y353" s="113">
        <f t="shared" si="84"/>
        <v>1</v>
      </c>
      <c r="Z353" s="184" t="str">
        <f>ANATOMIE3!N353</f>
        <v>Juin</v>
      </c>
      <c r="AA353" s="184" t="str">
        <f>'PHYSIO-REP 3'!N353</f>
        <v>Juin</v>
      </c>
      <c r="AB353" s="184" t="str">
        <f>'ZOOTECHINE 3'!N353</f>
        <v>Juin</v>
      </c>
      <c r="AC353" s="184" t="str">
        <f>'PHARMACOLOGIE 3'!N353</f>
        <v>Juin</v>
      </c>
      <c r="AD353" s="184" t="str">
        <f>'MICROBIOLOGIE 3'!N353</f>
        <v>Juin</v>
      </c>
      <c r="AE353" s="184" t="str">
        <f>'PARASITOLOGIE 2'!N353</f>
        <v>Juin</v>
      </c>
      <c r="AF353" s="184" t="str">
        <f>'PHYSIO-PATH 3'!N353</f>
        <v>Juin</v>
      </c>
      <c r="AG353" s="184" t="str">
        <f>SEMIOLOGIE!N353</f>
        <v>Juin</v>
      </c>
      <c r="AH353" s="184" t="str">
        <f>'ANA-PATH 2'!N353</f>
        <v>Juin</v>
      </c>
    </row>
    <row r="354" spans="1:34">
      <c r="A354" s="113">
        <v>347</v>
      </c>
      <c r="B354" s="427" t="s">
        <v>441</v>
      </c>
      <c r="C354" s="427" t="s">
        <v>43</v>
      </c>
      <c r="D354" s="117">
        <f>ANATOMIE3!J354</f>
        <v>30</v>
      </c>
      <c r="E354" s="117">
        <f>'PHYSIO-REP 3'!J354</f>
        <v>9</v>
      </c>
      <c r="F354" s="117">
        <f>'ZOOTECHINE 3'!J354</f>
        <v>33</v>
      </c>
      <c r="G354" s="117">
        <f>'PHARMACOLOGIE 3'!J354</f>
        <v>1.25</v>
      </c>
      <c r="H354" s="117">
        <f>'MICROBIOLOGIE 3'!J354</f>
        <v>5.25</v>
      </c>
      <c r="I354" s="117">
        <f>'PARASITOLOGIE 2'!J354</f>
        <v>2.6666666666666665</v>
      </c>
      <c r="J354" s="117">
        <f>'PHYSIO-PATH 3'!J354</f>
        <v>3</v>
      </c>
      <c r="K354" s="117">
        <f>SEMIOLOGIE!J354</f>
        <v>36</v>
      </c>
      <c r="L354" s="117">
        <f>'ANA-PATH 2'!J354</f>
        <v>2.6666666666666665</v>
      </c>
      <c r="M354" s="117">
        <f t="shared" si="72"/>
        <v>122.83333333333334</v>
      </c>
      <c r="N354" s="117">
        <f t="shared" si="73"/>
        <v>4.913333333333334</v>
      </c>
      <c r="O354" s="316" t="str">
        <f t="shared" si="74"/>
        <v>Ajournee</v>
      </c>
      <c r="P354" s="184" t="str">
        <f t="shared" si="75"/>
        <v>juin</v>
      </c>
      <c r="Q354" s="113">
        <f t="shared" si="76"/>
        <v>0</v>
      </c>
      <c r="R354" s="113">
        <f t="shared" si="77"/>
        <v>1</v>
      </c>
      <c r="S354" s="113">
        <f t="shared" si="78"/>
        <v>0</v>
      </c>
      <c r="T354" s="113">
        <f t="shared" si="79"/>
        <v>1</v>
      </c>
      <c r="U354" s="113">
        <f t="shared" si="80"/>
        <v>1</v>
      </c>
      <c r="V354" s="113">
        <f t="shared" si="81"/>
        <v>1</v>
      </c>
      <c r="W354" s="113">
        <f t="shared" si="82"/>
        <v>1</v>
      </c>
      <c r="X354" s="113">
        <f t="shared" si="83"/>
        <v>0</v>
      </c>
      <c r="Y354" s="113">
        <f t="shared" si="84"/>
        <v>1</v>
      </c>
      <c r="Z354" s="184" t="str">
        <f>ANATOMIE3!N354</f>
        <v>Juin</v>
      </c>
      <c r="AA354" s="184" t="str">
        <f>'PHYSIO-REP 3'!N354</f>
        <v>Juin</v>
      </c>
      <c r="AB354" s="184" t="str">
        <f>'ZOOTECHINE 3'!N354</f>
        <v>Juin</v>
      </c>
      <c r="AC354" s="184" t="str">
        <f>'PHARMACOLOGIE 3'!N354</f>
        <v>Juin</v>
      </c>
      <c r="AD354" s="184" t="str">
        <f>'MICROBIOLOGIE 3'!N354</f>
        <v>Juin</v>
      </c>
      <c r="AE354" s="184" t="str">
        <f>'PARASITOLOGIE 2'!N354</f>
        <v>Juin</v>
      </c>
      <c r="AF354" s="184" t="str">
        <f>'PHYSIO-PATH 3'!N354</f>
        <v>Juin</v>
      </c>
      <c r="AG354" s="184" t="str">
        <f>SEMIOLOGIE!N354</f>
        <v>Juin</v>
      </c>
      <c r="AH354" s="184" t="str">
        <f>'ANA-PATH 2'!N354</f>
        <v>Juin</v>
      </c>
    </row>
    <row r="355" spans="1:34">
      <c r="A355" s="113">
        <v>348</v>
      </c>
      <c r="B355" s="419" t="s">
        <v>442</v>
      </c>
      <c r="C355" s="419" t="s">
        <v>986</v>
      </c>
      <c r="D355" s="117">
        <f>ANATOMIE3!J355</f>
        <v>1.5</v>
      </c>
      <c r="E355" s="117">
        <f>'PHYSIO-REP 3'!J355</f>
        <v>9</v>
      </c>
      <c r="F355" s="117">
        <f>'ZOOTECHINE 3'!J355</f>
        <v>3</v>
      </c>
      <c r="G355" s="117">
        <f>'PHARMACOLOGIE 3'!J355</f>
        <v>0.75</v>
      </c>
      <c r="H355" s="117">
        <f>'MICROBIOLOGIE 3'!J355</f>
        <v>7.5</v>
      </c>
      <c r="I355" s="117">
        <f>'PARASITOLOGIE 2'!J355</f>
        <v>3.3333333333333335</v>
      </c>
      <c r="J355" s="117">
        <f>'PHYSIO-PATH 3'!J355</f>
        <v>1.5</v>
      </c>
      <c r="K355" s="117">
        <f>SEMIOLOGIE!J355</f>
        <v>3</v>
      </c>
      <c r="L355" s="117">
        <f>'ANA-PATH 2'!J355</f>
        <v>3</v>
      </c>
      <c r="M355" s="117">
        <f t="shared" si="72"/>
        <v>32.583333333333329</v>
      </c>
      <c r="N355" s="117">
        <f t="shared" si="73"/>
        <v>1.3033333333333332</v>
      </c>
      <c r="O355" s="316" t="str">
        <f t="shared" si="74"/>
        <v>Ajournee</v>
      </c>
      <c r="P355" s="184" t="str">
        <f t="shared" si="75"/>
        <v>juin</v>
      </c>
      <c r="Q355" s="113">
        <f t="shared" si="76"/>
        <v>1</v>
      </c>
      <c r="R355" s="113">
        <f t="shared" si="77"/>
        <v>1</v>
      </c>
      <c r="S355" s="113">
        <f t="shared" si="78"/>
        <v>1</v>
      </c>
      <c r="T355" s="113">
        <f t="shared" si="79"/>
        <v>1</v>
      </c>
      <c r="U355" s="113">
        <f t="shared" si="80"/>
        <v>1</v>
      </c>
      <c r="V355" s="113">
        <f t="shared" si="81"/>
        <v>1</v>
      </c>
      <c r="W355" s="113">
        <f t="shared" si="82"/>
        <v>1</v>
      </c>
      <c r="X355" s="113">
        <f t="shared" si="83"/>
        <v>1</v>
      </c>
      <c r="Y355" s="113">
        <f t="shared" si="84"/>
        <v>1</v>
      </c>
      <c r="Z355" s="184" t="str">
        <f>ANATOMIE3!N355</f>
        <v>Juin</v>
      </c>
      <c r="AA355" s="184" t="str">
        <f>'PHYSIO-REP 3'!N355</f>
        <v>Juin</v>
      </c>
      <c r="AB355" s="184" t="str">
        <f>'ZOOTECHINE 3'!N355</f>
        <v>Juin</v>
      </c>
      <c r="AC355" s="184" t="str">
        <f>'PHARMACOLOGIE 3'!N355</f>
        <v>Juin</v>
      </c>
      <c r="AD355" s="184" t="str">
        <f>'MICROBIOLOGIE 3'!N355</f>
        <v>Juin</v>
      </c>
      <c r="AE355" s="184" t="str">
        <f>'PARASITOLOGIE 2'!N355</f>
        <v>Juin</v>
      </c>
      <c r="AF355" s="184" t="str">
        <f>'PHYSIO-PATH 3'!N355</f>
        <v>Juin</v>
      </c>
      <c r="AG355" s="184" t="str">
        <f>SEMIOLOGIE!N355</f>
        <v>Juin</v>
      </c>
      <c r="AH355" s="184" t="str">
        <f>'ANA-PATH 2'!N355</f>
        <v>Juin</v>
      </c>
    </row>
    <row r="356" spans="1:34">
      <c r="A356" s="317">
        <v>349</v>
      </c>
      <c r="B356" s="413" t="s">
        <v>444</v>
      </c>
      <c r="C356" s="413" t="s">
        <v>965</v>
      </c>
      <c r="D356" s="117">
        <f>ANATOMIE3!J356</f>
        <v>16.25</v>
      </c>
      <c r="E356" s="117">
        <f>'PHYSIO-REP 3'!J356</f>
        <v>15.75</v>
      </c>
      <c r="F356" s="117">
        <f>'ZOOTECHINE 3'!J356</f>
        <v>11.5</v>
      </c>
      <c r="G356" s="117">
        <f>'PHARMACOLOGIE 3'!J356</f>
        <v>14.5</v>
      </c>
      <c r="H356" s="117">
        <f>'MICROBIOLOGIE 3'!J356</f>
        <v>7.75</v>
      </c>
      <c r="I356" s="117">
        <f>'PARASITOLOGIE 2'!J356</f>
        <v>8.6666666666666661</v>
      </c>
      <c r="J356" s="117">
        <f>'PHYSIO-PATH 3'!J356</f>
        <v>3.5</v>
      </c>
      <c r="K356" s="117">
        <f>SEMIOLOGIE!J356</f>
        <v>11.5</v>
      </c>
      <c r="L356" s="117">
        <f>'ANA-PATH 2'!J356</f>
        <v>9.3333333333333339</v>
      </c>
      <c r="M356" s="117">
        <f t="shared" si="72"/>
        <v>98.75</v>
      </c>
      <c r="N356" s="117">
        <f t="shared" si="73"/>
        <v>3.95</v>
      </c>
      <c r="O356" s="316" t="str">
        <f t="shared" si="74"/>
        <v>Ajournee</v>
      </c>
      <c r="P356" s="184" t="str">
        <f t="shared" si="75"/>
        <v>juin</v>
      </c>
      <c r="Q356" s="113">
        <f t="shared" si="76"/>
        <v>0</v>
      </c>
      <c r="R356" s="113">
        <f t="shared" si="77"/>
        <v>0</v>
      </c>
      <c r="S356" s="113">
        <f t="shared" si="78"/>
        <v>1</v>
      </c>
      <c r="T356" s="113">
        <f t="shared" si="79"/>
        <v>1</v>
      </c>
      <c r="U356" s="113">
        <f t="shared" si="80"/>
        <v>1</v>
      </c>
      <c r="V356" s="113">
        <f t="shared" si="81"/>
        <v>1</v>
      </c>
      <c r="W356" s="113">
        <f t="shared" si="82"/>
        <v>1</v>
      </c>
      <c r="X356" s="113">
        <f t="shared" si="83"/>
        <v>1</v>
      </c>
      <c r="Y356" s="113">
        <f t="shared" si="84"/>
        <v>1</v>
      </c>
      <c r="Z356" s="184" t="str">
        <f>ANATOMIE3!N356</f>
        <v>Juin</v>
      </c>
      <c r="AA356" s="184" t="str">
        <f>'PHYSIO-REP 3'!N356</f>
        <v>Juin</v>
      </c>
      <c r="AB356" s="184" t="str">
        <f>'ZOOTECHINE 3'!N356</f>
        <v>Juin</v>
      </c>
      <c r="AC356" s="184" t="str">
        <f>'PHARMACOLOGIE 3'!N356</f>
        <v>Juin</v>
      </c>
      <c r="AD356" s="184" t="str">
        <f>'MICROBIOLOGIE 3'!N356</f>
        <v>Juin</v>
      </c>
      <c r="AE356" s="184" t="str">
        <f>'PARASITOLOGIE 2'!N356</f>
        <v>Juin</v>
      </c>
      <c r="AF356" s="184" t="str">
        <f>'PHYSIO-PATH 3'!N356</f>
        <v>Juin</v>
      </c>
      <c r="AG356" s="184" t="str">
        <f>SEMIOLOGIE!N356</f>
        <v>Juin</v>
      </c>
      <c r="AH356" s="184" t="str">
        <f>'ANA-PATH 2'!N356</f>
        <v>Juin</v>
      </c>
    </row>
    <row r="357" spans="1:34">
      <c r="A357" s="113">
        <v>350</v>
      </c>
      <c r="B357" s="413" t="s">
        <v>445</v>
      </c>
      <c r="C357" s="413" t="s">
        <v>95</v>
      </c>
      <c r="D357" s="117">
        <f>ANATOMIE3!J357</f>
        <v>3.75</v>
      </c>
      <c r="E357" s="117">
        <f>'PHYSIO-REP 3'!J357</f>
        <v>6.75</v>
      </c>
      <c r="F357" s="117">
        <f>'ZOOTECHINE 3'!J357</f>
        <v>4.5</v>
      </c>
      <c r="G357" s="117">
        <f>'PHARMACOLOGIE 3'!J357</f>
        <v>33</v>
      </c>
      <c r="H357" s="117">
        <f>'MICROBIOLOGIE 3'!J357</f>
        <v>7.75</v>
      </c>
      <c r="I357" s="117">
        <f>'PARASITOLOGIE 2'!J357</f>
        <v>2</v>
      </c>
      <c r="J357" s="117">
        <f>'PHYSIO-PATH 3'!J357</f>
        <v>3</v>
      </c>
      <c r="K357" s="117">
        <f>SEMIOLOGIE!J357</f>
        <v>39</v>
      </c>
      <c r="L357" s="117">
        <f>'ANA-PATH 2'!J357</f>
        <v>3</v>
      </c>
      <c r="M357" s="117">
        <f t="shared" si="72"/>
        <v>102.75</v>
      </c>
      <c r="N357" s="117">
        <f t="shared" si="73"/>
        <v>4.1100000000000003</v>
      </c>
      <c r="O357" s="316" t="str">
        <f t="shared" si="74"/>
        <v>Ajournee</v>
      </c>
      <c r="P357" s="184" t="str">
        <f t="shared" si="75"/>
        <v>juin</v>
      </c>
      <c r="Q357" s="113">
        <f t="shared" si="76"/>
        <v>1</v>
      </c>
      <c r="R357" s="113">
        <f t="shared" si="77"/>
        <v>1</v>
      </c>
      <c r="S357" s="113">
        <f t="shared" si="78"/>
        <v>1</v>
      </c>
      <c r="T357" s="113">
        <f t="shared" si="79"/>
        <v>0</v>
      </c>
      <c r="U357" s="113">
        <f t="shared" si="80"/>
        <v>1</v>
      </c>
      <c r="V357" s="113">
        <f t="shared" si="81"/>
        <v>1</v>
      </c>
      <c r="W357" s="113">
        <f t="shared" si="82"/>
        <v>1</v>
      </c>
      <c r="X357" s="113">
        <f t="shared" si="83"/>
        <v>0</v>
      </c>
      <c r="Y357" s="113">
        <f t="shared" si="84"/>
        <v>1</v>
      </c>
      <c r="Z357" s="184" t="str">
        <f>ANATOMIE3!N357</f>
        <v>Juin</v>
      </c>
      <c r="AA357" s="184" t="str">
        <f>'PHYSIO-REP 3'!N357</f>
        <v>Juin</v>
      </c>
      <c r="AB357" s="184" t="str">
        <f>'ZOOTECHINE 3'!N357</f>
        <v>Juin</v>
      </c>
      <c r="AC357" s="184" t="str">
        <f>'PHARMACOLOGIE 3'!N357</f>
        <v>Juin</v>
      </c>
      <c r="AD357" s="184" t="str">
        <f>'MICROBIOLOGIE 3'!N357</f>
        <v>Juin</v>
      </c>
      <c r="AE357" s="184" t="str">
        <f>'PARASITOLOGIE 2'!N357</f>
        <v>Juin</v>
      </c>
      <c r="AF357" s="184" t="str">
        <f>'PHYSIO-PATH 3'!N357</f>
        <v>Juin</v>
      </c>
      <c r="AG357" s="184" t="str">
        <f>SEMIOLOGIE!N357</f>
        <v>Juin</v>
      </c>
      <c r="AH357" s="184" t="str">
        <f>'ANA-PATH 2'!N357</f>
        <v>Juin</v>
      </c>
    </row>
    <row r="358" spans="1:34">
      <c r="A358" s="317">
        <v>351</v>
      </c>
      <c r="B358" s="413" t="s">
        <v>446</v>
      </c>
      <c r="C358" s="413" t="s">
        <v>987</v>
      </c>
      <c r="D358" s="117">
        <f>ANATOMIE3!J358</f>
        <v>11</v>
      </c>
      <c r="E358" s="117">
        <f>'PHYSIO-REP 3'!J358</f>
        <v>11.25</v>
      </c>
      <c r="F358" s="117">
        <f>'ZOOTECHINE 3'!J358</f>
        <v>10.25</v>
      </c>
      <c r="G358" s="117">
        <f>'PHARMACOLOGIE 3'!J358</f>
        <v>14</v>
      </c>
      <c r="H358" s="117">
        <f>'MICROBIOLOGIE 3'!J358</f>
        <v>12</v>
      </c>
      <c r="I358" s="117">
        <f>'PARASITOLOGIE 2'!J358</f>
        <v>4.666666666666667</v>
      </c>
      <c r="J358" s="117">
        <f>'PHYSIO-PATH 3'!J358</f>
        <v>4</v>
      </c>
      <c r="K358" s="117">
        <f>SEMIOLOGIE!J358</f>
        <v>14.75</v>
      </c>
      <c r="L358" s="117">
        <f>'ANA-PATH 2'!J358</f>
        <v>4.666666666666667</v>
      </c>
      <c r="M358" s="117">
        <f t="shared" si="72"/>
        <v>86.583333333333329</v>
      </c>
      <c r="N358" s="117">
        <f t="shared" si="73"/>
        <v>3.4633333333333329</v>
      </c>
      <c r="O358" s="316" t="str">
        <f t="shared" si="74"/>
        <v>Ajournee</v>
      </c>
      <c r="P358" s="184" t="str">
        <f t="shared" si="75"/>
        <v>juin</v>
      </c>
      <c r="Q358" s="113">
        <f t="shared" si="76"/>
        <v>1</v>
      </c>
      <c r="R358" s="113">
        <f t="shared" si="77"/>
        <v>1</v>
      </c>
      <c r="S358" s="113">
        <f t="shared" si="78"/>
        <v>1</v>
      </c>
      <c r="T358" s="113">
        <f t="shared" si="79"/>
        <v>1</v>
      </c>
      <c r="U358" s="113">
        <f t="shared" si="80"/>
        <v>1</v>
      </c>
      <c r="V358" s="113">
        <f t="shared" si="81"/>
        <v>1</v>
      </c>
      <c r="W358" s="113">
        <f t="shared" si="82"/>
        <v>1</v>
      </c>
      <c r="X358" s="113">
        <f t="shared" si="83"/>
        <v>1</v>
      </c>
      <c r="Y358" s="113">
        <f t="shared" si="84"/>
        <v>1</v>
      </c>
      <c r="Z358" s="184" t="str">
        <f>ANATOMIE3!N358</f>
        <v>Juin</v>
      </c>
      <c r="AA358" s="184" t="str">
        <f>'PHYSIO-REP 3'!N358</f>
        <v>Juin</v>
      </c>
      <c r="AB358" s="184" t="str">
        <f>'ZOOTECHINE 3'!N358</f>
        <v>Juin</v>
      </c>
      <c r="AC358" s="184" t="str">
        <f>'PHARMACOLOGIE 3'!N358</f>
        <v>Juin</v>
      </c>
      <c r="AD358" s="184" t="str">
        <f>'MICROBIOLOGIE 3'!N358</f>
        <v>Juin</v>
      </c>
      <c r="AE358" s="184" t="str">
        <f>'PARASITOLOGIE 2'!N358</f>
        <v>Juin</v>
      </c>
      <c r="AF358" s="184" t="str">
        <f>'PHYSIO-PATH 3'!N358</f>
        <v>Juin</v>
      </c>
      <c r="AG358" s="184" t="str">
        <f>SEMIOLOGIE!N358</f>
        <v>Juin</v>
      </c>
      <c r="AH358" s="184" t="str">
        <f>'ANA-PATH 2'!N358</f>
        <v>Juin</v>
      </c>
    </row>
    <row r="359" spans="1:34">
      <c r="A359" s="113">
        <v>352</v>
      </c>
      <c r="B359" s="413" t="s">
        <v>447</v>
      </c>
      <c r="C359" s="413" t="s">
        <v>960</v>
      </c>
      <c r="D359" s="117">
        <f>ANATOMIE3!J359</f>
        <v>10.25</v>
      </c>
      <c r="E359" s="117">
        <f>'PHYSIO-REP 3'!J359</f>
        <v>11.25</v>
      </c>
      <c r="F359" s="117">
        <f>'ZOOTECHINE 3'!J359</f>
        <v>10</v>
      </c>
      <c r="G359" s="117">
        <f>'PHARMACOLOGIE 3'!J359</f>
        <v>6.75</v>
      </c>
      <c r="H359" s="117">
        <f>'MICROBIOLOGIE 3'!J359</f>
        <v>9.25</v>
      </c>
      <c r="I359" s="117">
        <f>'PARASITOLOGIE 2'!J359</f>
        <v>6</v>
      </c>
      <c r="J359" s="117">
        <f>'PHYSIO-PATH 3'!J359</f>
        <v>6</v>
      </c>
      <c r="K359" s="117">
        <f>SEMIOLOGIE!J359</f>
        <v>8</v>
      </c>
      <c r="L359" s="117">
        <f>'ANA-PATH 2'!J359</f>
        <v>8.3333333333333339</v>
      </c>
      <c r="M359" s="117">
        <f t="shared" si="72"/>
        <v>75.833333333333329</v>
      </c>
      <c r="N359" s="117">
        <f t="shared" si="73"/>
        <v>3.0333333333333332</v>
      </c>
      <c r="O359" s="316" t="str">
        <f t="shared" si="74"/>
        <v>Ajournee</v>
      </c>
      <c r="P359" s="184" t="str">
        <f t="shared" si="75"/>
        <v>juin</v>
      </c>
      <c r="Q359" s="113">
        <f t="shared" si="76"/>
        <v>1</v>
      </c>
      <c r="R359" s="113">
        <f t="shared" si="77"/>
        <v>1</v>
      </c>
      <c r="S359" s="113">
        <f t="shared" si="78"/>
        <v>1</v>
      </c>
      <c r="T359" s="113">
        <f t="shared" si="79"/>
        <v>1</v>
      </c>
      <c r="U359" s="113">
        <f t="shared" si="80"/>
        <v>1</v>
      </c>
      <c r="V359" s="113">
        <f t="shared" si="81"/>
        <v>1</v>
      </c>
      <c r="W359" s="113">
        <f t="shared" si="82"/>
        <v>1</v>
      </c>
      <c r="X359" s="113">
        <f t="shared" si="83"/>
        <v>1</v>
      </c>
      <c r="Y359" s="113">
        <f t="shared" si="84"/>
        <v>1</v>
      </c>
      <c r="Z359" s="184" t="str">
        <f>ANATOMIE3!N359</f>
        <v>Juin</v>
      </c>
      <c r="AA359" s="184" t="str">
        <f>'PHYSIO-REP 3'!N359</f>
        <v>Juin</v>
      </c>
      <c r="AB359" s="184" t="str">
        <f>'ZOOTECHINE 3'!N359</f>
        <v>Juin</v>
      </c>
      <c r="AC359" s="184" t="str">
        <f>'PHARMACOLOGIE 3'!N359</f>
        <v>Juin</v>
      </c>
      <c r="AD359" s="184" t="str">
        <f>'MICROBIOLOGIE 3'!N359</f>
        <v>Juin</v>
      </c>
      <c r="AE359" s="184" t="str">
        <f>'PARASITOLOGIE 2'!N359</f>
        <v>Juin</v>
      </c>
      <c r="AF359" s="184" t="str">
        <f>'PHYSIO-PATH 3'!N359</f>
        <v>Juin</v>
      </c>
      <c r="AG359" s="184" t="str">
        <f>SEMIOLOGIE!N359</f>
        <v>Juin</v>
      </c>
      <c r="AH359" s="184" t="str">
        <f>'ANA-PATH 2'!N359</f>
        <v>Juin</v>
      </c>
    </row>
    <row r="360" spans="1:34">
      <c r="A360" s="317">
        <v>353</v>
      </c>
      <c r="B360" s="419" t="s">
        <v>988</v>
      </c>
      <c r="C360" s="419" t="s">
        <v>989</v>
      </c>
      <c r="D360" s="117">
        <f>ANATOMIE3!J360</f>
        <v>12.25</v>
      </c>
      <c r="E360" s="117">
        <f>'PHYSIO-REP 3'!J360</f>
        <v>5</v>
      </c>
      <c r="F360" s="117">
        <f>'ZOOTECHINE 3'!J360</f>
        <v>6</v>
      </c>
      <c r="G360" s="117">
        <f>'PHARMACOLOGIE 3'!J360</f>
        <v>5.5</v>
      </c>
      <c r="H360" s="117">
        <f>'MICROBIOLOGIE 3'!J360</f>
        <v>8.75</v>
      </c>
      <c r="I360" s="117">
        <f>'PARASITOLOGIE 2'!J360</f>
        <v>3.3333333333333335</v>
      </c>
      <c r="J360" s="117">
        <f>'PHYSIO-PATH 3'!J360</f>
        <v>6</v>
      </c>
      <c r="K360" s="117">
        <f>SEMIOLOGIE!J360</f>
        <v>11</v>
      </c>
      <c r="L360" s="117">
        <f>'ANA-PATH 2'!J360</f>
        <v>4</v>
      </c>
      <c r="M360" s="117">
        <f t="shared" si="72"/>
        <v>61.833333333333336</v>
      </c>
      <c r="N360" s="117">
        <f t="shared" si="73"/>
        <v>2.4733333333333336</v>
      </c>
      <c r="O360" s="316" t="str">
        <f t="shared" si="74"/>
        <v>Ajournee</v>
      </c>
      <c r="P360" s="184" t="str">
        <f t="shared" si="75"/>
        <v>juin</v>
      </c>
      <c r="Q360" s="113">
        <f t="shared" si="76"/>
        <v>1</v>
      </c>
      <c r="R360" s="113">
        <f t="shared" si="77"/>
        <v>1</v>
      </c>
      <c r="S360" s="113">
        <f t="shared" si="78"/>
        <v>1</v>
      </c>
      <c r="T360" s="113">
        <f t="shared" si="79"/>
        <v>1</v>
      </c>
      <c r="U360" s="113">
        <f t="shared" si="80"/>
        <v>1</v>
      </c>
      <c r="V360" s="113">
        <f t="shared" si="81"/>
        <v>1</v>
      </c>
      <c r="W360" s="113">
        <f t="shared" si="82"/>
        <v>1</v>
      </c>
      <c r="X360" s="113">
        <f t="shared" si="83"/>
        <v>1</v>
      </c>
      <c r="Y360" s="113">
        <f t="shared" si="84"/>
        <v>1</v>
      </c>
      <c r="Z360" s="184" t="str">
        <f>ANATOMIE3!N360</f>
        <v>Juin</v>
      </c>
      <c r="AA360" s="184" t="str">
        <f>'PHYSIO-REP 3'!N360</f>
        <v>Juin</v>
      </c>
      <c r="AB360" s="184" t="str">
        <f>'ZOOTECHINE 3'!N360</f>
        <v>Juin</v>
      </c>
      <c r="AC360" s="184" t="str">
        <f>'PHARMACOLOGIE 3'!N360</f>
        <v>Juin</v>
      </c>
      <c r="AD360" s="184" t="str">
        <f>'MICROBIOLOGIE 3'!N360</f>
        <v>Juin</v>
      </c>
      <c r="AE360" s="184" t="str">
        <f>'PARASITOLOGIE 2'!N360</f>
        <v>Juin</v>
      </c>
      <c r="AF360" s="184" t="str">
        <f>'PHYSIO-PATH 3'!N360</f>
        <v>Juin</v>
      </c>
      <c r="AG360" s="184" t="str">
        <f>SEMIOLOGIE!N360</f>
        <v>Juin</v>
      </c>
      <c r="AH360" s="184" t="str">
        <f>'ANA-PATH 2'!N360</f>
        <v>Juin</v>
      </c>
    </row>
    <row r="361" spans="1:34">
      <c r="A361" s="113">
        <v>354</v>
      </c>
      <c r="B361" s="419" t="s">
        <v>988</v>
      </c>
      <c r="C361" s="419" t="s">
        <v>448</v>
      </c>
      <c r="D361" s="117">
        <f>ANATOMIE3!J361</f>
        <v>4</v>
      </c>
      <c r="E361" s="117">
        <f>'PHYSIO-REP 3'!J361</f>
        <v>3.5</v>
      </c>
      <c r="F361" s="117">
        <f>'ZOOTECHINE 3'!J361</f>
        <v>3.5</v>
      </c>
      <c r="G361" s="117">
        <f>'PHARMACOLOGIE 3'!J361</f>
        <v>2.5</v>
      </c>
      <c r="H361" s="117">
        <f>'MICROBIOLOGIE 3'!J361</f>
        <v>7.25</v>
      </c>
      <c r="I361" s="117">
        <f>'PARASITOLOGIE 2'!J361</f>
        <v>5.333333333333333</v>
      </c>
      <c r="J361" s="117">
        <f>'PHYSIO-PATH 3'!J361</f>
        <v>3</v>
      </c>
      <c r="K361" s="117">
        <f>SEMIOLOGIE!J361</f>
        <v>3.5</v>
      </c>
      <c r="L361" s="117">
        <f>'ANA-PATH 2'!J361</f>
        <v>3.6666666666666665</v>
      </c>
      <c r="M361" s="117">
        <f t="shared" si="72"/>
        <v>36.249999999999993</v>
      </c>
      <c r="N361" s="117">
        <f t="shared" si="73"/>
        <v>1.4499999999999997</v>
      </c>
      <c r="O361" s="316" t="str">
        <f t="shared" si="74"/>
        <v>Ajournee</v>
      </c>
      <c r="P361" s="184" t="str">
        <f t="shared" si="75"/>
        <v>juin</v>
      </c>
      <c r="Q361" s="113">
        <f t="shared" ref="Q361:U365" si="85">IF(D361&lt;15,1,0)</f>
        <v>1</v>
      </c>
      <c r="R361" s="113">
        <f t="shared" si="85"/>
        <v>1</v>
      </c>
      <c r="S361" s="113">
        <f t="shared" si="85"/>
        <v>1</v>
      </c>
      <c r="T361" s="113">
        <f t="shared" si="85"/>
        <v>1</v>
      </c>
      <c r="U361" s="113">
        <f t="shared" si="85"/>
        <v>1</v>
      </c>
      <c r="V361" s="113">
        <f t="shared" ref="V361:V392" si="86">IF(I361&lt;10,1,0)</f>
        <v>1</v>
      </c>
      <c r="W361" s="113">
        <f t="shared" ref="W361:W392" si="87">IF(J361&lt;15,1,0)</f>
        <v>1</v>
      </c>
      <c r="X361" s="113">
        <f t="shared" ref="X361:X392" si="88">IF(K361&lt;15,1,0)</f>
        <v>1</v>
      </c>
      <c r="Y361" s="113">
        <f t="shared" ref="Y361:Y392" si="89">IF(L361&lt;10,1,0)</f>
        <v>1</v>
      </c>
      <c r="Z361" s="184" t="str">
        <f>'[1]ANATOMIE 3'!N363</f>
        <v>Juin</v>
      </c>
      <c r="AA361" s="184"/>
      <c r="AB361" s="184" t="str">
        <f>'[1]ZOOTECHNIE 3'!N365</f>
        <v>Juin</v>
      </c>
      <c r="AC361" s="184" t="str">
        <f>'[1]PHARMACOLOGIE 3'!M365</f>
        <v>Juin</v>
      </c>
      <c r="AD361" s="184" t="str">
        <f>'[1]MICROBIOLOGIE 3'!M365</f>
        <v>Juin</v>
      </c>
      <c r="AE361" s="184" t="str">
        <f>'[1]PARASITOLOGIE 2'!N365</f>
        <v>Juin</v>
      </c>
      <c r="AF361" s="184" t="str">
        <f>'[1]PHYSIO-PATH 3'!M365</f>
        <v>Juin</v>
      </c>
      <c r="AG361" s="184" t="str">
        <f>'[1]SEMIOLOGIE 3'!N365</f>
        <v>Juin</v>
      </c>
      <c r="AH361" s="184" t="str">
        <f>'[1]ANA-PATH 2'!M365</f>
        <v>Juin</v>
      </c>
    </row>
    <row r="362" spans="1:34">
      <c r="A362" s="317">
        <v>355</v>
      </c>
      <c r="B362" s="432" t="s">
        <v>449</v>
      </c>
      <c r="C362" s="432" t="s">
        <v>450</v>
      </c>
      <c r="D362" s="117">
        <f>ANATOMIE3!J362</f>
        <v>14.5</v>
      </c>
      <c r="E362" s="117">
        <f>'PHYSIO-REP 3'!J362</f>
        <v>11.25</v>
      </c>
      <c r="F362" s="117">
        <f>'ZOOTECHINE 3'!J362</f>
        <v>8.5</v>
      </c>
      <c r="G362" s="117">
        <f>'PHARMACOLOGIE 3'!J362</f>
        <v>11</v>
      </c>
      <c r="H362" s="117">
        <f>'MICROBIOLOGIE 3'!J362</f>
        <v>11.5</v>
      </c>
      <c r="I362" s="117">
        <f>'PARASITOLOGIE 2'!J362</f>
        <v>8</v>
      </c>
      <c r="J362" s="117">
        <f>'PHYSIO-PATH 3'!J362</f>
        <v>8</v>
      </c>
      <c r="K362" s="117">
        <f>SEMIOLOGIE!J362</f>
        <v>12</v>
      </c>
      <c r="L362" s="117">
        <f>'ANA-PATH 2'!J362</f>
        <v>6.666666666666667</v>
      </c>
      <c r="M362" s="117">
        <f t="shared" si="72"/>
        <v>91.416666666666671</v>
      </c>
      <c r="N362" s="117">
        <f t="shared" si="73"/>
        <v>3.6566666666666667</v>
      </c>
      <c r="O362" s="316" t="str">
        <f t="shared" si="74"/>
        <v>Ajournee</v>
      </c>
      <c r="P362" s="184" t="str">
        <f t="shared" si="75"/>
        <v>juin</v>
      </c>
      <c r="Q362" s="113">
        <f t="shared" si="85"/>
        <v>1</v>
      </c>
      <c r="R362" s="113">
        <f t="shared" si="85"/>
        <v>1</v>
      </c>
      <c r="S362" s="113">
        <f t="shared" si="85"/>
        <v>1</v>
      </c>
      <c r="T362" s="113">
        <f t="shared" si="85"/>
        <v>1</v>
      </c>
      <c r="U362" s="113">
        <f t="shared" si="85"/>
        <v>1</v>
      </c>
      <c r="V362" s="113">
        <f t="shared" si="86"/>
        <v>1</v>
      </c>
      <c r="W362" s="113">
        <f t="shared" si="87"/>
        <v>1</v>
      </c>
      <c r="X362" s="113">
        <f t="shared" si="88"/>
        <v>1</v>
      </c>
      <c r="Y362" s="113">
        <f t="shared" si="89"/>
        <v>1</v>
      </c>
      <c r="Z362" s="184" t="str">
        <f>'[1]ANATOMIE 3'!N364</f>
        <v>Juin</v>
      </c>
      <c r="AA362" s="184"/>
      <c r="AB362" s="184" t="str">
        <f>'[1]ZOOTECHNIE 3'!N366</f>
        <v>Juin</v>
      </c>
      <c r="AC362" s="184" t="str">
        <f>'[1]PHARMACOLOGIE 3'!M366</f>
        <v>Juin</v>
      </c>
      <c r="AD362" s="184" t="str">
        <f>'[1]MICROBIOLOGIE 3'!M366</f>
        <v>Juin</v>
      </c>
      <c r="AE362" s="184" t="str">
        <f>'[1]PARASITOLOGIE 2'!N366</f>
        <v>Juin</v>
      </c>
      <c r="AF362" s="184" t="str">
        <f>'[1]PHYSIO-PATH 3'!M366</f>
        <v>Juin</v>
      </c>
      <c r="AG362" s="184" t="str">
        <f>'[1]SEMIOLOGIE 3'!N366</f>
        <v>Juin</v>
      </c>
      <c r="AH362" s="184" t="str">
        <f>'[1]ANA-PATH 2'!M366</f>
        <v>Juin</v>
      </c>
    </row>
    <row r="363" spans="1:34">
      <c r="A363" s="113">
        <v>356</v>
      </c>
      <c r="B363" s="413" t="s">
        <v>990</v>
      </c>
      <c r="C363" s="413" t="s">
        <v>185</v>
      </c>
      <c r="D363" s="117">
        <f>ANATOMIE3!J363</f>
        <v>9.5</v>
      </c>
      <c r="E363" s="117">
        <f>'PHYSIO-REP 3'!J363</f>
        <v>8.25</v>
      </c>
      <c r="F363" s="117">
        <f>'ZOOTECHINE 3'!J363</f>
        <v>6.5</v>
      </c>
      <c r="G363" s="117">
        <f>'PHARMACOLOGIE 3'!J363</f>
        <v>6</v>
      </c>
      <c r="H363" s="117">
        <f>'MICROBIOLOGIE 3'!J363</f>
        <v>6.75</v>
      </c>
      <c r="I363" s="117">
        <f>'PARASITOLOGIE 2'!J363</f>
        <v>6.666666666666667</v>
      </c>
      <c r="J363" s="117">
        <f>'PHYSIO-PATH 3'!J363</f>
        <v>3</v>
      </c>
      <c r="K363" s="117">
        <f>SEMIOLOGIE!J363</f>
        <v>4.75</v>
      </c>
      <c r="L363" s="117">
        <f>'ANA-PATH 2'!J363</f>
        <v>8.6666666666666661</v>
      </c>
      <c r="M363" s="117">
        <f t="shared" si="72"/>
        <v>60.083333333333329</v>
      </c>
      <c r="N363" s="117">
        <f t="shared" si="73"/>
        <v>2.4033333333333333</v>
      </c>
      <c r="O363" s="316" t="str">
        <f t="shared" si="74"/>
        <v>Ajournee</v>
      </c>
      <c r="P363" s="184" t="str">
        <f t="shared" si="75"/>
        <v>juin</v>
      </c>
      <c r="Q363" s="113">
        <f t="shared" si="85"/>
        <v>1</v>
      </c>
      <c r="R363" s="113">
        <f t="shared" si="85"/>
        <v>1</v>
      </c>
      <c r="S363" s="113">
        <f t="shared" si="85"/>
        <v>1</v>
      </c>
      <c r="T363" s="113">
        <f t="shared" si="85"/>
        <v>1</v>
      </c>
      <c r="U363" s="113">
        <f t="shared" si="85"/>
        <v>1</v>
      </c>
      <c r="V363" s="113">
        <f t="shared" si="86"/>
        <v>1</v>
      </c>
      <c r="W363" s="113">
        <f t="shared" si="87"/>
        <v>1</v>
      </c>
      <c r="X363" s="113">
        <f t="shared" si="88"/>
        <v>1</v>
      </c>
      <c r="Y363" s="113">
        <f t="shared" si="89"/>
        <v>1</v>
      </c>
      <c r="Z363" s="184" t="str">
        <f>'[1]ANATOMIE 3'!N365</f>
        <v>Juin</v>
      </c>
      <c r="AA363" s="184"/>
      <c r="AB363" s="184" t="str">
        <f>'[1]ZOOTECHNIE 3'!N367</f>
        <v>Juin</v>
      </c>
      <c r="AC363" s="184" t="str">
        <f>'[1]PHARMACOLOGIE 3'!M367</f>
        <v>Juin</v>
      </c>
      <c r="AD363" s="184" t="str">
        <f>'[1]MICROBIOLOGIE 3'!M367</f>
        <v>Juin</v>
      </c>
      <c r="AE363" s="184" t="str">
        <f>'[1]PARASITOLOGIE 2'!N367</f>
        <v>Juin</v>
      </c>
      <c r="AF363" s="184" t="str">
        <f>'[1]PHYSIO-PATH 3'!M367</f>
        <v>Juin</v>
      </c>
      <c r="AG363" s="184" t="str">
        <f>'[1]SEMIOLOGIE 3'!N367</f>
        <v>Juin</v>
      </c>
      <c r="AH363" s="184" t="str">
        <f>'[1]ANA-PATH 2'!M367</f>
        <v>Juin</v>
      </c>
    </row>
    <row r="364" spans="1:34">
      <c r="A364" s="317">
        <v>357</v>
      </c>
      <c r="B364" s="413" t="s">
        <v>451</v>
      </c>
      <c r="C364" s="413" t="s">
        <v>452</v>
      </c>
      <c r="D364" s="117">
        <f>ANATOMIE3!J364</f>
        <v>14.25</v>
      </c>
      <c r="E364" s="117">
        <f>'PHYSIO-REP 3'!J364</f>
        <v>9.75</v>
      </c>
      <c r="F364" s="117">
        <f>'ZOOTECHINE 3'!J364</f>
        <v>12</v>
      </c>
      <c r="G364" s="117">
        <f>'PHARMACOLOGIE 3'!J364</f>
        <v>14.5</v>
      </c>
      <c r="H364" s="117">
        <f>'MICROBIOLOGIE 3'!J364</f>
        <v>14.25</v>
      </c>
      <c r="I364" s="117">
        <f>'PARASITOLOGIE 2'!J364</f>
        <v>8</v>
      </c>
      <c r="J364" s="117">
        <f>'PHYSIO-PATH 3'!J364</f>
        <v>9.5</v>
      </c>
      <c r="K364" s="117">
        <f>SEMIOLOGIE!J364</f>
        <v>16</v>
      </c>
      <c r="L364" s="117">
        <f>'ANA-PATH 2'!J364</f>
        <v>9.3333333333333339</v>
      </c>
      <c r="M364" s="117">
        <f t="shared" si="72"/>
        <v>107.58333333333333</v>
      </c>
      <c r="N364" s="117">
        <f t="shared" si="73"/>
        <v>4.3033333333333328</v>
      </c>
      <c r="O364" s="316" t="str">
        <f t="shared" si="74"/>
        <v>Ajournee</v>
      </c>
      <c r="P364" s="184" t="str">
        <f t="shared" si="75"/>
        <v>juin</v>
      </c>
      <c r="Q364" s="113">
        <f t="shared" si="85"/>
        <v>1</v>
      </c>
      <c r="R364" s="113">
        <f t="shared" si="85"/>
        <v>1</v>
      </c>
      <c r="S364" s="113">
        <f t="shared" si="85"/>
        <v>1</v>
      </c>
      <c r="T364" s="113">
        <f t="shared" si="85"/>
        <v>1</v>
      </c>
      <c r="U364" s="113">
        <f t="shared" si="85"/>
        <v>1</v>
      </c>
      <c r="V364" s="113">
        <f t="shared" si="86"/>
        <v>1</v>
      </c>
      <c r="W364" s="113">
        <f t="shared" si="87"/>
        <v>1</v>
      </c>
      <c r="X364" s="113">
        <f t="shared" si="88"/>
        <v>0</v>
      </c>
      <c r="Y364" s="113">
        <f t="shared" si="89"/>
        <v>1</v>
      </c>
      <c r="Z364" s="184" t="str">
        <f>'[1]ANATOMIE 3'!N366</f>
        <v>Juin</v>
      </c>
      <c r="AA364" s="184"/>
      <c r="AB364" s="184" t="str">
        <f>'[1]ZOOTECHNIE 3'!N368</f>
        <v>Juin</v>
      </c>
      <c r="AC364" s="184" t="str">
        <f>'[1]PHARMACOLOGIE 3'!M368</f>
        <v>Juin</v>
      </c>
      <c r="AD364" s="184" t="str">
        <f>'[1]MICROBIOLOGIE 3'!M368</f>
        <v>Juin</v>
      </c>
      <c r="AE364" s="184" t="str">
        <f>'[1]PARASITOLOGIE 2'!N368</f>
        <v>Juin</v>
      </c>
      <c r="AF364" s="184" t="str">
        <f>'[1]PHYSIO-PATH 3'!M368</f>
        <v>Juin</v>
      </c>
      <c r="AG364" s="184" t="str">
        <f>'[1]SEMIOLOGIE 3'!N368</f>
        <v>Juin</v>
      </c>
      <c r="AH364" s="184" t="str">
        <f>'[1]ANA-PATH 2'!M368</f>
        <v>Juin</v>
      </c>
    </row>
    <row r="365" spans="1:34">
      <c r="A365" s="113">
        <v>358</v>
      </c>
      <c r="B365" s="432" t="s">
        <v>991</v>
      </c>
      <c r="C365" s="432" t="s">
        <v>43</v>
      </c>
      <c r="D365" s="117">
        <f>ANATOMIE3!J365</f>
        <v>4.75</v>
      </c>
      <c r="E365" s="117">
        <f>'PHYSIO-REP 3'!J365</f>
        <v>5.25</v>
      </c>
      <c r="F365" s="117">
        <f>'ZOOTECHINE 3'!J365</f>
        <v>4</v>
      </c>
      <c r="G365" s="117">
        <f>'PHARMACOLOGIE 3'!J365</f>
        <v>1</v>
      </c>
      <c r="H365" s="117">
        <f>'MICROBIOLOGIE 3'!J365</f>
        <v>31.5</v>
      </c>
      <c r="I365" s="117">
        <f>'PARASITOLOGIE 2'!J365</f>
        <v>6</v>
      </c>
      <c r="J365" s="117">
        <f>'PHYSIO-PATH 3'!J365</f>
        <v>6</v>
      </c>
      <c r="K365" s="117">
        <f>SEMIOLOGIE!J365</f>
        <v>36</v>
      </c>
      <c r="L365" s="117">
        <f>'ANA-PATH 2'!J365</f>
        <v>3</v>
      </c>
      <c r="M365" s="117">
        <f t="shared" si="72"/>
        <v>97.5</v>
      </c>
      <c r="N365" s="117">
        <f t="shared" si="73"/>
        <v>3.9</v>
      </c>
      <c r="O365" s="316" t="str">
        <f t="shared" si="74"/>
        <v>Ajournee</v>
      </c>
      <c r="P365" s="184" t="str">
        <f t="shared" si="75"/>
        <v>juin</v>
      </c>
      <c r="Q365" s="113">
        <f t="shared" si="85"/>
        <v>1</v>
      </c>
      <c r="R365" s="113">
        <f t="shared" si="85"/>
        <v>1</v>
      </c>
      <c r="S365" s="113">
        <f t="shared" si="85"/>
        <v>1</v>
      </c>
      <c r="T365" s="113">
        <f t="shared" si="85"/>
        <v>1</v>
      </c>
      <c r="U365" s="113">
        <f t="shared" si="85"/>
        <v>0</v>
      </c>
      <c r="V365" s="113">
        <f t="shared" si="86"/>
        <v>1</v>
      </c>
      <c r="W365" s="113">
        <f t="shared" si="87"/>
        <v>1</v>
      </c>
      <c r="X365" s="113">
        <f t="shared" si="88"/>
        <v>0</v>
      </c>
      <c r="Y365" s="113">
        <f t="shared" si="89"/>
        <v>1</v>
      </c>
      <c r="Z365" s="184" t="str">
        <f>'[1]ANATOMIE 3'!N367</f>
        <v>Juin</v>
      </c>
      <c r="AA365" s="184"/>
      <c r="AB365" s="184" t="str">
        <f>'[1]ZOOTECHNIE 3'!N369</f>
        <v>Juin</v>
      </c>
      <c r="AC365" s="184" t="str">
        <f>'[1]PHARMACOLOGIE 3'!M369</f>
        <v>Juin</v>
      </c>
      <c r="AD365" s="184" t="str">
        <f>'[1]MICROBIOLOGIE 3'!M369</f>
        <v>Juin</v>
      </c>
      <c r="AE365" s="184" t="str">
        <f>'[1]PARASITOLOGIE 2'!N369</f>
        <v>Juin</v>
      </c>
      <c r="AF365" s="184" t="str">
        <f>'[1]PHYSIO-PATH 3'!M369</f>
        <v>Juin</v>
      </c>
      <c r="AG365" s="184" t="str">
        <f>'[1]SEMIOLOGIE 3'!N369</f>
        <v>Juin</v>
      </c>
      <c r="AH365" s="184" t="str">
        <f>'[1]ANA-PATH 2'!M369</f>
        <v>Juin</v>
      </c>
    </row>
    <row r="366" spans="1:34">
      <c r="A366" s="317">
        <v>359</v>
      </c>
      <c r="B366" s="413" t="s">
        <v>453</v>
      </c>
      <c r="C366" s="413" t="s">
        <v>992</v>
      </c>
      <c r="D366" s="117">
        <f>ANATOMIE3!J366</f>
        <v>14.25</v>
      </c>
      <c r="E366" s="117">
        <f>'PHYSIO-REP 3'!J366</f>
        <v>12.75</v>
      </c>
      <c r="F366" s="117">
        <f>'ZOOTECHINE 3'!J366</f>
        <v>9</v>
      </c>
      <c r="G366" s="117">
        <f>'PHARMACOLOGIE 3'!J366</f>
        <v>6.75</v>
      </c>
      <c r="H366" s="117">
        <f>'MICROBIOLOGIE 3'!J366</f>
        <v>9</v>
      </c>
      <c r="I366" s="117">
        <f>'PARASITOLOGIE 2'!J366</f>
        <v>9.3333333333333339</v>
      </c>
      <c r="J366" s="117">
        <f>'PHYSIO-PATH 3'!J366</f>
        <v>3</v>
      </c>
      <c r="K366" s="117">
        <f>SEMIOLOGIE!J366</f>
        <v>9.5</v>
      </c>
      <c r="L366" s="117">
        <f>'ANA-PATH 2'!J366</f>
        <v>7</v>
      </c>
      <c r="M366" s="117">
        <f t="shared" si="72"/>
        <v>80.583333333333343</v>
      </c>
      <c r="N366" s="117">
        <f t="shared" si="73"/>
        <v>3.2233333333333336</v>
      </c>
      <c r="O366" s="316" t="str">
        <f t="shared" si="74"/>
        <v>Ajournee</v>
      </c>
      <c r="P366" s="184" t="str">
        <f t="shared" si="75"/>
        <v>juin</v>
      </c>
      <c r="Q366" s="113">
        <f t="shared" ref="Q366:U416" si="90">IF(D366&lt;15,1,0)</f>
        <v>1</v>
      </c>
      <c r="R366" s="113">
        <f t="shared" si="90"/>
        <v>1</v>
      </c>
      <c r="S366" s="113">
        <f t="shared" si="90"/>
        <v>1</v>
      </c>
      <c r="T366" s="113">
        <f t="shared" si="90"/>
        <v>1</v>
      </c>
      <c r="U366" s="113">
        <f t="shared" si="90"/>
        <v>1</v>
      </c>
      <c r="V366" s="113">
        <f t="shared" si="86"/>
        <v>1</v>
      </c>
      <c r="W366" s="113">
        <f t="shared" si="87"/>
        <v>1</v>
      </c>
      <c r="X366" s="113">
        <f t="shared" si="88"/>
        <v>1</v>
      </c>
      <c r="Y366" s="113">
        <f t="shared" si="89"/>
        <v>1</v>
      </c>
      <c r="Z366" s="184" t="str">
        <f>'[1]ANATOMIE 3'!N368</f>
        <v>Juin</v>
      </c>
      <c r="AA366" s="184"/>
      <c r="AB366" s="184" t="str">
        <f>'[1]ZOOTECHNIE 3'!N370</f>
        <v>Juin</v>
      </c>
      <c r="AC366" s="184" t="str">
        <f>'[1]PHARMACOLOGIE 3'!M370</f>
        <v>Juin</v>
      </c>
      <c r="AD366" s="184" t="str">
        <f>'[1]MICROBIOLOGIE 3'!M370</f>
        <v>Juin</v>
      </c>
      <c r="AE366" s="184" t="str">
        <f>'[1]PARASITOLOGIE 2'!N370</f>
        <v>Juin</v>
      </c>
      <c r="AF366" s="184" t="str">
        <f>'[1]PHYSIO-PATH 3'!M370</f>
        <v>Juin</v>
      </c>
      <c r="AG366" s="184" t="str">
        <f>'[1]SEMIOLOGIE 3'!N370</f>
        <v>Juin</v>
      </c>
      <c r="AH366" s="184" t="str">
        <f>'[1]ANA-PATH 2'!M370</f>
        <v>Juin</v>
      </c>
    </row>
    <row r="367" spans="1:34">
      <c r="A367" s="113">
        <v>360</v>
      </c>
      <c r="B367" s="413" t="s">
        <v>454</v>
      </c>
      <c r="C367" s="413" t="s">
        <v>118</v>
      </c>
      <c r="D367" s="117">
        <f>ANATOMIE3!J367</f>
        <v>9</v>
      </c>
      <c r="E367" s="117">
        <f>'PHYSIO-REP 3'!J367</f>
        <v>7.5</v>
      </c>
      <c r="F367" s="117">
        <f>'ZOOTECHINE 3'!J367</f>
        <v>5</v>
      </c>
      <c r="G367" s="117">
        <f>'PHARMACOLOGIE 3'!J367</f>
        <v>30</v>
      </c>
      <c r="H367" s="117">
        <f>'MICROBIOLOGIE 3'!J367</f>
        <v>30</v>
      </c>
      <c r="I367" s="117">
        <f>'PARASITOLOGIE 2'!J367</f>
        <v>6</v>
      </c>
      <c r="J367" s="117">
        <f>'PHYSIO-PATH 3'!J367</f>
        <v>4</v>
      </c>
      <c r="K367" s="117">
        <f>SEMIOLOGIE!J367</f>
        <v>30</v>
      </c>
      <c r="L367" s="117">
        <f>'ANA-PATH 2'!J367</f>
        <v>3.6666666666666665</v>
      </c>
      <c r="M367" s="117">
        <f t="shared" si="72"/>
        <v>125.16666666666667</v>
      </c>
      <c r="N367" s="117">
        <f t="shared" si="73"/>
        <v>5.0066666666666668</v>
      </c>
      <c r="O367" s="316" t="str">
        <f t="shared" si="74"/>
        <v>Ajournee</v>
      </c>
      <c r="P367" s="184" t="str">
        <f t="shared" si="75"/>
        <v>juin</v>
      </c>
      <c r="Q367" s="113">
        <f t="shared" si="90"/>
        <v>1</v>
      </c>
      <c r="R367" s="113">
        <f t="shared" si="90"/>
        <v>1</v>
      </c>
      <c r="S367" s="113">
        <f t="shared" si="90"/>
        <v>1</v>
      </c>
      <c r="T367" s="113">
        <f t="shared" si="90"/>
        <v>0</v>
      </c>
      <c r="U367" s="113">
        <f t="shared" si="90"/>
        <v>0</v>
      </c>
      <c r="V367" s="113">
        <f t="shared" si="86"/>
        <v>1</v>
      </c>
      <c r="W367" s="113">
        <f t="shared" si="87"/>
        <v>1</v>
      </c>
      <c r="X367" s="113">
        <f t="shared" si="88"/>
        <v>0</v>
      </c>
      <c r="Y367" s="113">
        <f t="shared" si="89"/>
        <v>1</v>
      </c>
      <c r="Z367" s="184" t="str">
        <f>'[1]ANATOMIE 3'!N369</f>
        <v>Juin</v>
      </c>
      <c r="AA367" s="184"/>
      <c r="AB367" s="184" t="str">
        <f>'[1]ZOOTECHNIE 3'!N371</f>
        <v>Juin</v>
      </c>
      <c r="AC367" s="184" t="str">
        <f>'[1]PHARMACOLOGIE 3'!M371</f>
        <v>Juin</v>
      </c>
      <c r="AD367" s="184" t="str">
        <f>'[1]MICROBIOLOGIE 3'!M371</f>
        <v>Juin</v>
      </c>
      <c r="AE367" s="184" t="str">
        <f>'[1]PARASITOLOGIE 2'!N371</f>
        <v>Juin</v>
      </c>
      <c r="AF367" s="184" t="str">
        <f>'[1]PHYSIO-PATH 3'!M371</f>
        <v>Juin</v>
      </c>
      <c r="AG367" s="184" t="str">
        <f>'[1]SEMIOLOGIE 3'!N371</f>
        <v>Juin</v>
      </c>
      <c r="AH367" s="184" t="str">
        <f>'[1]ANA-PATH 2'!M371</f>
        <v>Juin</v>
      </c>
    </row>
    <row r="368" spans="1:34">
      <c r="A368" s="317">
        <v>361</v>
      </c>
      <c r="B368" s="413" t="s">
        <v>455</v>
      </c>
      <c r="C368" s="413" t="s">
        <v>993</v>
      </c>
      <c r="D368" s="117">
        <f>ANATOMIE3!J368</f>
        <v>17.5</v>
      </c>
      <c r="E368" s="117">
        <f>'PHYSIO-REP 3'!J368</f>
        <v>13.5</v>
      </c>
      <c r="F368" s="117">
        <f>'ZOOTECHINE 3'!J368</f>
        <v>10.25</v>
      </c>
      <c r="G368" s="117">
        <f>'PHARMACOLOGIE 3'!J368</f>
        <v>13.5</v>
      </c>
      <c r="H368" s="117">
        <f>'MICROBIOLOGIE 3'!J368</f>
        <v>8.75</v>
      </c>
      <c r="I368" s="117">
        <f>'PARASITOLOGIE 2'!J368</f>
        <v>5.333333333333333</v>
      </c>
      <c r="J368" s="117">
        <f>'PHYSIO-PATH 3'!J368</f>
        <v>3</v>
      </c>
      <c r="K368" s="117">
        <f>SEMIOLOGIE!J368</f>
        <v>11.25</v>
      </c>
      <c r="L368" s="117">
        <f>'ANA-PATH 2'!J368</f>
        <v>5.666666666666667</v>
      </c>
      <c r="M368" s="117">
        <f t="shared" si="72"/>
        <v>88.75</v>
      </c>
      <c r="N368" s="117">
        <f t="shared" si="73"/>
        <v>3.55</v>
      </c>
      <c r="O368" s="316" t="str">
        <f t="shared" si="74"/>
        <v>Ajournee</v>
      </c>
      <c r="P368" s="184" t="str">
        <f t="shared" si="75"/>
        <v>juin</v>
      </c>
      <c r="Q368" s="113">
        <f t="shared" si="90"/>
        <v>0</v>
      </c>
      <c r="R368" s="113">
        <f t="shared" si="90"/>
        <v>1</v>
      </c>
      <c r="S368" s="113">
        <f t="shared" si="90"/>
        <v>1</v>
      </c>
      <c r="T368" s="113">
        <f t="shared" si="90"/>
        <v>1</v>
      </c>
      <c r="U368" s="113">
        <f t="shared" si="90"/>
        <v>1</v>
      </c>
      <c r="V368" s="113">
        <f t="shared" si="86"/>
        <v>1</v>
      </c>
      <c r="W368" s="113">
        <f t="shared" si="87"/>
        <v>1</v>
      </c>
      <c r="X368" s="113">
        <f t="shared" si="88"/>
        <v>1</v>
      </c>
      <c r="Y368" s="113">
        <f t="shared" si="89"/>
        <v>1</v>
      </c>
      <c r="Z368" s="184" t="str">
        <f>'[1]ANATOMIE 3'!N370</f>
        <v>Juin</v>
      </c>
      <c r="AA368" s="184"/>
      <c r="AB368" s="184" t="str">
        <f>'[1]ZOOTECHNIE 3'!N372</f>
        <v>Juin</v>
      </c>
      <c r="AC368" s="184" t="str">
        <f>'[1]PHARMACOLOGIE 3'!M372</f>
        <v>Juin</v>
      </c>
      <c r="AD368" s="184" t="str">
        <f>'[1]MICROBIOLOGIE 3'!M372</f>
        <v>Juin</v>
      </c>
      <c r="AE368" s="184" t="str">
        <f>'[1]PARASITOLOGIE 2'!N372</f>
        <v>Juin</v>
      </c>
      <c r="AF368" s="184" t="str">
        <f>'[1]PHYSIO-PATH 3'!M372</f>
        <v>Juin</v>
      </c>
      <c r="AG368" s="184" t="str">
        <f>'[1]SEMIOLOGIE 3'!N372</f>
        <v>Juin</v>
      </c>
      <c r="AH368" s="184" t="str">
        <f>'[1]ANA-PATH 2'!M372</f>
        <v>Juin</v>
      </c>
    </row>
    <row r="369" spans="1:34">
      <c r="A369" s="113">
        <v>362</v>
      </c>
      <c r="B369" s="413" t="s">
        <v>456</v>
      </c>
      <c r="C369" s="413" t="s">
        <v>154</v>
      </c>
      <c r="D369" s="117">
        <f>ANATOMIE3!J369</f>
        <v>8.75</v>
      </c>
      <c r="E369" s="117">
        <f>'PHYSIO-REP 3'!J369</f>
        <v>5.25</v>
      </c>
      <c r="F369" s="117">
        <f>'ZOOTECHINE 3'!J369</f>
        <v>7.5</v>
      </c>
      <c r="G369" s="117">
        <f>'PHARMACOLOGIE 3'!J369</f>
        <v>8.5</v>
      </c>
      <c r="H369" s="117">
        <f>'MICROBIOLOGIE 3'!J369</f>
        <v>10</v>
      </c>
      <c r="I369" s="117">
        <f>'PARASITOLOGIE 2'!J369</f>
        <v>6</v>
      </c>
      <c r="J369" s="117">
        <f>'PHYSIO-PATH 3'!J369</f>
        <v>3.5</v>
      </c>
      <c r="K369" s="117">
        <f>SEMIOLOGIE!J369</f>
        <v>13.5</v>
      </c>
      <c r="L369" s="117">
        <f>'ANA-PATH 2'!J369</f>
        <v>5</v>
      </c>
      <c r="M369" s="117">
        <f t="shared" si="72"/>
        <v>68</v>
      </c>
      <c r="N369" s="117">
        <f t="shared" si="73"/>
        <v>2.72</v>
      </c>
      <c r="O369" s="316" t="str">
        <f t="shared" si="74"/>
        <v>Ajournee</v>
      </c>
      <c r="P369" s="184" t="str">
        <f t="shared" si="75"/>
        <v>juin</v>
      </c>
      <c r="Q369" s="113">
        <f t="shared" si="90"/>
        <v>1</v>
      </c>
      <c r="R369" s="113">
        <f t="shared" si="90"/>
        <v>1</v>
      </c>
      <c r="S369" s="113">
        <f t="shared" si="90"/>
        <v>1</v>
      </c>
      <c r="T369" s="113">
        <f t="shared" si="90"/>
        <v>1</v>
      </c>
      <c r="U369" s="113">
        <f t="shared" si="90"/>
        <v>1</v>
      </c>
      <c r="V369" s="113">
        <f t="shared" si="86"/>
        <v>1</v>
      </c>
      <c r="W369" s="113">
        <f t="shared" si="87"/>
        <v>1</v>
      </c>
      <c r="X369" s="113">
        <f t="shared" si="88"/>
        <v>1</v>
      </c>
      <c r="Y369" s="113">
        <f t="shared" si="89"/>
        <v>1</v>
      </c>
      <c r="Z369" s="184" t="str">
        <f>'[1]ANATOMIE 3'!N371</f>
        <v>Juin</v>
      </c>
      <c r="AA369" s="184"/>
      <c r="AB369" s="184" t="str">
        <f>'[1]ZOOTECHNIE 3'!N373</f>
        <v>Juin</v>
      </c>
      <c r="AC369" s="184" t="str">
        <f>'[1]PHARMACOLOGIE 3'!M373</f>
        <v>Juin</v>
      </c>
      <c r="AD369" s="184" t="str">
        <f>'[1]MICROBIOLOGIE 3'!M373</f>
        <v>Juin</v>
      </c>
      <c r="AE369" s="184" t="str">
        <f>'[1]PARASITOLOGIE 2'!N373</f>
        <v>Juin</v>
      </c>
      <c r="AF369" s="184" t="str">
        <f>'[1]PHYSIO-PATH 3'!M373</f>
        <v>Juin</v>
      </c>
      <c r="AG369" s="184" t="str">
        <f>'[1]SEMIOLOGIE 3'!N373</f>
        <v>Juin</v>
      </c>
      <c r="AH369" s="184" t="str">
        <f>'[1]ANA-PATH 2'!M373</f>
        <v>Juin</v>
      </c>
    </row>
    <row r="370" spans="1:34">
      <c r="A370" s="317">
        <v>363</v>
      </c>
      <c r="B370" s="413" t="s">
        <v>457</v>
      </c>
      <c r="C370" s="413" t="s">
        <v>994</v>
      </c>
      <c r="D370" s="117">
        <f>ANATOMIE3!J370</f>
        <v>14.5</v>
      </c>
      <c r="E370" s="117">
        <f>'PHYSIO-REP 3'!J370</f>
        <v>12.75</v>
      </c>
      <c r="F370" s="117">
        <f>'ZOOTECHINE 3'!J370</f>
        <v>10.5</v>
      </c>
      <c r="G370" s="117">
        <f>'PHARMACOLOGIE 3'!J370</f>
        <v>17</v>
      </c>
      <c r="H370" s="117">
        <f>'MICROBIOLOGIE 3'!J370</f>
        <v>9.25</v>
      </c>
      <c r="I370" s="117">
        <f>'PARASITOLOGIE 2'!J370</f>
        <v>9.3333333333333339</v>
      </c>
      <c r="J370" s="117">
        <f>'PHYSIO-PATH 3'!J370</f>
        <v>6</v>
      </c>
      <c r="K370" s="117">
        <f>SEMIOLOGIE!J370</f>
        <v>12.75</v>
      </c>
      <c r="L370" s="117">
        <f>'ANA-PATH 2'!J370</f>
        <v>7</v>
      </c>
      <c r="M370" s="117">
        <f t="shared" si="72"/>
        <v>99.083333333333329</v>
      </c>
      <c r="N370" s="117">
        <f t="shared" si="73"/>
        <v>3.9633333333333329</v>
      </c>
      <c r="O370" s="316" t="str">
        <f t="shared" si="74"/>
        <v>Ajournee</v>
      </c>
      <c r="P370" s="184" t="str">
        <f t="shared" si="75"/>
        <v>juin</v>
      </c>
      <c r="Q370" s="113">
        <f t="shared" si="90"/>
        <v>1</v>
      </c>
      <c r="R370" s="113">
        <f t="shared" si="90"/>
        <v>1</v>
      </c>
      <c r="S370" s="113">
        <f t="shared" si="90"/>
        <v>1</v>
      </c>
      <c r="T370" s="113">
        <f t="shared" si="90"/>
        <v>0</v>
      </c>
      <c r="U370" s="113">
        <f t="shared" si="90"/>
        <v>1</v>
      </c>
      <c r="V370" s="113">
        <f t="shared" si="86"/>
        <v>1</v>
      </c>
      <c r="W370" s="113">
        <f t="shared" si="87"/>
        <v>1</v>
      </c>
      <c r="X370" s="113">
        <f t="shared" si="88"/>
        <v>1</v>
      </c>
      <c r="Y370" s="113">
        <f t="shared" si="89"/>
        <v>1</v>
      </c>
      <c r="Z370" s="184" t="str">
        <f>'[1]ANATOMIE 3'!N372</f>
        <v>Juin</v>
      </c>
      <c r="AA370" s="184"/>
      <c r="AB370" s="184" t="str">
        <f>'[1]ZOOTECHNIE 3'!N374</f>
        <v>Juin</v>
      </c>
      <c r="AC370" s="184" t="str">
        <f>'[1]PHARMACOLOGIE 3'!M374</f>
        <v>Juin</v>
      </c>
      <c r="AD370" s="184" t="str">
        <f>'[1]MICROBIOLOGIE 3'!M374</f>
        <v>Juin</v>
      </c>
      <c r="AE370" s="184" t="str">
        <f>'[1]PARASITOLOGIE 2'!N374</f>
        <v>Juin</v>
      </c>
      <c r="AF370" s="184" t="str">
        <f>'[1]PHYSIO-PATH 3'!M374</f>
        <v>Juin</v>
      </c>
      <c r="AG370" s="184" t="str">
        <f>'[1]SEMIOLOGIE 3'!N374</f>
        <v>Juin</v>
      </c>
      <c r="AH370" s="184" t="str">
        <f>'[1]ANA-PATH 2'!M374</f>
        <v>Juin</v>
      </c>
    </row>
    <row r="371" spans="1:34">
      <c r="A371" s="113">
        <v>364</v>
      </c>
      <c r="B371" s="413" t="s">
        <v>995</v>
      </c>
      <c r="C371" s="413" t="s">
        <v>35</v>
      </c>
      <c r="D371" s="117">
        <f>ANATOMIE3!J371</f>
        <v>5.75</v>
      </c>
      <c r="E371" s="117">
        <f>'PHYSIO-REP 3'!J371</f>
        <v>6.75</v>
      </c>
      <c r="F371" s="117">
        <f>'ZOOTECHINE 3'!J371</f>
        <v>10</v>
      </c>
      <c r="G371" s="117">
        <f>'PHARMACOLOGIE 3'!J371</f>
        <v>9.5</v>
      </c>
      <c r="H371" s="117">
        <f>'MICROBIOLOGIE 3'!J371</f>
        <v>8</v>
      </c>
      <c r="I371" s="117">
        <f>'PARASITOLOGIE 2'!J371</f>
        <v>4</v>
      </c>
      <c r="J371" s="117">
        <f>'PHYSIO-PATH 3'!J371</f>
        <v>3</v>
      </c>
      <c r="K371" s="117">
        <f>SEMIOLOGIE!J371</f>
        <v>7.5</v>
      </c>
      <c r="L371" s="117">
        <f>'ANA-PATH 2'!J371</f>
        <v>2.3333333333333335</v>
      </c>
      <c r="M371" s="117">
        <f t="shared" si="72"/>
        <v>56.833333333333336</v>
      </c>
      <c r="N371" s="117">
        <f t="shared" si="73"/>
        <v>2.2733333333333334</v>
      </c>
      <c r="O371" s="316" t="str">
        <f t="shared" si="74"/>
        <v>Ajournee</v>
      </c>
      <c r="P371" s="184" t="str">
        <f t="shared" si="75"/>
        <v>juin</v>
      </c>
      <c r="Q371" s="113">
        <f t="shared" si="90"/>
        <v>1</v>
      </c>
      <c r="R371" s="113">
        <f t="shared" si="90"/>
        <v>1</v>
      </c>
      <c r="S371" s="113">
        <f t="shared" si="90"/>
        <v>1</v>
      </c>
      <c r="T371" s="113">
        <f t="shared" si="90"/>
        <v>1</v>
      </c>
      <c r="U371" s="113">
        <f t="shared" si="90"/>
        <v>1</v>
      </c>
      <c r="V371" s="113">
        <f t="shared" si="86"/>
        <v>1</v>
      </c>
      <c r="W371" s="113">
        <f t="shared" si="87"/>
        <v>1</v>
      </c>
      <c r="X371" s="113">
        <f t="shared" si="88"/>
        <v>1</v>
      </c>
      <c r="Y371" s="113">
        <f t="shared" si="89"/>
        <v>1</v>
      </c>
      <c r="Z371" s="184" t="str">
        <f>'[1]ANATOMIE 3'!N373</f>
        <v>Juin</v>
      </c>
      <c r="AA371" s="184"/>
      <c r="AB371" s="184" t="str">
        <f>'[1]ZOOTECHNIE 3'!N375</f>
        <v>Juin</v>
      </c>
      <c r="AC371" s="184" t="str">
        <f>'[1]PHARMACOLOGIE 3'!M375</f>
        <v>Juin</v>
      </c>
      <c r="AD371" s="184" t="str">
        <f>'[1]MICROBIOLOGIE 3'!M375</f>
        <v>Juin</v>
      </c>
      <c r="AE371" s="184" t="str">
        <f>'[1]PARASITOLOGIE 2'!N375</f>
        <v>Juin</v>
      </c>
      <c r="AF371" s="184" t="str">
        <f>'[1]PHYSIO-PATH 3'!M375</f>
        <v>Juin</v>
      </c>
      <c r="AG371" s="184" t="str">
        <f>'[1]SEMIOLOGIE 3'!N375</f>
        <v>Juin</v>
      </c>
      <c r="AH371" s="184" t="str">
        <f>'[1]ANA-PATH 2'!M375</f>
        <v>Juin</v>
      </c>
    </row>
    <row r="372" spans="1:34">
      <c r="A372" s="317">
        <v>365</v>
      </c>
      <c r="B372" s="419" t="s">
        <v>458</v>
      </c>
      <c r="C372" s="419" t="s">
        <v>166</v>
      </c>
      <c r="D372" s="117">
        <f>ANATOMIE3!J372</f>
        <v>15.25</v>
      </c>
      <c r="E372" s="117">
        <f>'PHYSIO-REP 3'!J372</f>
        <v>12</v>
      </c>
      <c r="F372" s="117">
        <f>'ZOOTECHINE 3'!J372</f>
        <v>11</v>
      </c>
      <c r="G372" s="117">
        <f>'PHARMACOLOGIE 3'!J372</f>
        <v>12</v>
      </c>
      <c r="H372" s="117">
        <f>'MICROBIOLOGIE 3'!J372</f>
        <v>17</v>
      </c>
      <c r="I372" s="117">
        <f>'PARASITOLOGIE 2'!J372</f>
        <v>8</v>
      </c>
      <c r="J372" s="117">
        <f>'PHYSIO-PATH 3'!J372</f>
        <v>1.5</v>
      </c>
      <c r="K372" s="117">
        <f>SEMIOLOGIE!J372</f>
        <v>16.25</v>
      </c>
      <c r="L372" s="117">
        <f>'ANA-PATH 2'!J372</f>
        <v>11</v>
      </c>
      <c r="M372" s="117">
        <f t="shared" si="72"/>
        <v>104</v>
      </c>
      <c r="N372" s="117">
        <f t="shared" si="73"/>
        <v>4.16</v>
      </c>
      <c r="O372" s="316" t="str">
        <f t="shared" si="74"/>
        <v>Ajournee</v>
      </c>
      <c r="P372" s="184" t="str">
        <f t="shared" si="75"/>
        <v>juin</v>
      </c>
      <c r="Q372" s="113">
        <f t="shared" si="90"/>
        <v>0</v>
      </c>
      <c r="R372" s="113">
        <f t="shared" si="90"/>
        <v>1</v>
      </c>
      <c r="S372" s="113">
        <f t="shared" si="90"/>
        <v>1</v>
      </c>
      <c r="T372" s="113">
        <f t="shared" si="90"/>
        <v>1</v>
      </c>
      <c r="U372" s="113">
        <f t="shared" si="90"/>
        <v>0</v>
      </c>
      <c r="V372" s="113">
        <f t="shared" si="86"/>
        <v>1</v>
      </c>
      <c r="W372" s="113">
        <f t="shared" si="87"/>
        <v>1</v>
      </c>
      <c r="X372" s="113">
        <f t="shared" si="88"/>
        <v>0</v>
      </c>
      <c r="Y372" s="113">
        <f t="shared" si="89"/>
        <v>0</v>
      </c>
      <c r="Z372" s="184" t="str">
        <f>'[1]ANATOMIE 3'!N374</f>
        <v>Juin</v>
      </c>
      <c r="AA372" s="184"/>
      <c r="AB372" s="184" t="str">
        <f>'[1]ZOOTECHNIE 3'!N376</f>
        <v>Juin</v>
      </c>
      <c r="AC372" s="184" t="str">
        <f>'[1]PHARMACOLOGIE 3'!M376</f>
        <v>Juin</v>
      </c>
      <c r="AD372" s="184" t="str">
        <f>'[1]MICROBIOLOGIE 3'!M376</f>
        <v>Juin</v>
      </c>
      <c r="AE372" s="184" t="str">
        <f>'[1]PARASITOLOGIE 2'!N376</f>
        <v>Juin</v>
      </c>
      <c r="AF372" s="184" t="str">
        <f>'[1]PHYSIO-PATH 3'!M376</f>
        <v>Juin</v>
      </c>
      <c r="AG372" s="184" t="str">
        <f>'[1]SEMIOLOGIE 3'!N376</f>
        <v>Juin</v>
      </c>
      <c r="AH372" s="184" t="str">
        <f>'[1]ANA-PATH 2'!M376</f>
        <v>Juin</v>
      </c>
    </row>
    <row r="373" spans="1:34">
      <c r="A373" s="113">
        <v>366</v>
      </c>
      <c r="B373" s="432" t="s">
        <v>459</v>
      </c>
      <c r="C373" s="432" t="s">
        <v>996</v>
      </c>
      <c r="D373" s="117">
        <f>ANATOMIE3!J373</f>
        <v>12.5</v>
      </c>
      <c r="E373" s="117">
        <f>'PHYSIO-REP 3'!J373</f>
        <v>11</v>
      </c>
      <c r="F373" s="117">
        <f>'ZOOTECHINE 3'!J373</f>
        <v>11</v>
      </c>
      <c r="G373" s="117">
        <f>'PHARMACOLOGIE 3'!J373</f>
        <v>8</v>
      </c>
      <c r="H373" s="117">
        <f>'MICROBIOLOGIE 3'!J373</f>
        <v>6.5</v>
      </c>
      <c r="I373" s="117">
        <f>'PARASITOLOGIE 2'!J373</f>
        <v>5.333333333333333</v>
      </c>
      <c r="J373" s="117">
        <f>'PHYSIO-PATH 3'!J373</f>
        <v>10</v>
      </c>
      <c r="K373" s="117">
        <f>SEMIOLOGIE!J373</f>
        <v>15</v>
      </c>
      <c r="L373" s="117">
        <f>'ANA-PATH 2'!J373</f>
        <v>3</v>
      </c>
      <c r="M373" s="117">
        <f t="shared" si="72"/>
        <v>82.333333333333343</v>
      </c>
      <c r="N373" s="117">
        <f t="shared" si="73"/>
        <v>3.2933333333333339</v>
      </c>
      <c r="O373" s="316" t="str">
        <f t="shared" si="74"/>
        <v>Ajournee</v>
      </c>
      <c r="P373" s="184" t="str">
        <f t="shared" si="75"/>
        <v>juin</v>
      </c>
      <c r="Q373" s="113">
        <f t="shared" si="90"/>
        <v>1</v>
      </c>
      <c r="R373" s="113">
        <f t="shared" si="90"/>
        <v>1</v>
      </c>
      <c r="S373" s="113">
        <f t="shared" si="90"/>
        <v>1</v>
      </c>
      <c r="T373" s="113">
        <f t="shared" si="90"/>
        <v>1</v>
      </c>
      <c r="U373" s="113">
        <f t="shared" si="90"/>
        <v>1</v>
      </c>
      <c r="V373" s="113">
        <f t="shared" si="86"/>
        <v>1</v>
      </c>
      <c r="W373" s="113">
        <f t="shared" si="87"/>
        <v>1</v>
      </c>
      <c r="X373" s="113">
        <f t="shared" si="88"/>
        <v>0</v>
      </c>
      <c r="Y373" s="113">
        <f t="shared" si="89"/>
        <v>1</v>
      </c>
      <c r="Z373" s="184" t="str">
        <f>'[1]ANATOMIE 3'!N375</f>
        <v>Juin</v>
      </c>
      <c r="AA373" s="184"/>
      <c r="AB373" s="184" t="str">
        <f>'[1]ZOOTECHNIE 3'!N377</f>
        <v>Juin</v>
      </c>
      <c r="AC373" s="184" t="str">
        <f>'[1]PHARMACOLOGIE 3'!M377</f>
        <v>Juin</v>
      </c>
      <c r="AD373" s="184" t="str">
        <f>'[1]MICROBIOLOGIE 3'!M377</f>
        <v>Juin</v>
      </c>
      <c r="AE373" s="184" t="str">
        <f>'[1]PARASITOLOGIE 2'!N377</f>
        <v>Juin</v>
      </c>
      <c r="AF373" s="184" t="str">
        <f>'[1]PHYSIO-PATH 3'!M377</f>
        <v>Juin</v>
      </c>
      <c r="AG373" s="184" t="str">
        <f>'[1]SEMIOLOGIE 3'!N377</f>
        <v>Juin</v>
      </c>
      <c r="AH373" s="184" t="str">
        <f>'[1]ANA-PATH 2'!M377</f>
        <v>Juin</v>
      </c>
    </row>
    <row r="374" spans="1:34">
      <c r="A374" s="317">
        <v>367</v>
      </c>
      <c r="B374" s="413" t="s">
        <v>460</v>
      </c>
      <c r="C374" s="413" t="s">
        <v>461</v>
      </c>
      <c r="D374" s="117">
        <f>ANATOMIE3!J374</f>
        <v>4.25</v>
      </c>
      <c r="E374" s="117">
        <f>'PHYSIO-REP 3'!J374</f>
        <v>5.25</v>
      </c>
      <c r="F374" s="117">
        <f>'ZOOTECHINE 3'!J374</f>
        <v>33</v>
      </c>
      <c r="G374" s="117">
        <f>'PHARMACOLOGIE 3'!J374</f>
        <v>0.5</v>
      </c>
      <c r="H374" s="117">
        <f>'MICROBIOLOGIE 3'!J374</f>
        <v>30</v>
      </c>
      <c r="I374" s="117">
        <f>'PARASITOLOGIE 2'!J374</f>
        <v>20</v>
      </c>
      <c r="J374" s="117">
        <f>'PHYSIO-PATH 3'!J374</f>
        <v>2.5</v>
      </c>
      <c r="K374" s="117">
        <f>SEMIOLOGIE!J374</f>
        <v>30</v>
      </c>
      <c r="L374" s="117">
        <f>'ANA-PATH 2'!J374</f>
        <v>20</v>
      </c>
      <c r="M374" s="117">
        <f t="shared" si="72"/>
        <v>145.5</v>
      </c>
      <c r="N374" s="117">
        <f t="shared" si="73"/>
        <v>5.82</v>
      </c>
      <c r="O374" s="316" t="str">
        <f t="shared" si="74"/>
        <v>Ajournee</v>
      </c>
      <c r="P374" s="184" t="str">
        <f t="shared" si="75"/>
        <v>juin</v>
      </c>
      <c r="Q374" s="113">
        <f t="shared" si="90"/>
        <v>1</v>
      </c>
      <c r="R374" s="113">
        <f t="shared" si="90"/>
        <v>1</v>
      </c>
      <c r="S374" s="113">
        <f t="shared" si="90"/>
        <v>0</v>
      </c>
      <c r="T374" s="113">
        <f t="shared" si="90"/>
        <v>1</v>
      </c>
      <c r="U374" s="113">
        <f t="shared" si="90"/>
        <v>0</v>
      </c>
      <c r="V374" s="113">
        <f t="shared" si="86"/>
        <v>0</v>
      </c>
      <c r="W374" s="113">
        <f t="shared" si="87"/>
        <v>1</v>
      </c>
      <c r="X374" s="113">
        <f t="shared" si="88"/>
        <v>0</v>
      </c>
      <c r="Y374" s="113">
        <f t="shared" si="89"/>
        <v>0</v>
      </c>
      <c r="Z374" s="184" t="str">
        <f>'[1]ANATOMIE 3'!N376</f>
        <v>Juin</v>
      </c>
      <c r="AA374" s="184"/>
      <c r="AB374" s="184" t="str">
        <f>'[1]ZOOTECHNIE 3'!N378</f>
        <v>Juin</v>
      </c>
      <c r="AC374" s="184" t="str">
        <f>'[1]PHARMACOLOGIE 3'!M378</f>
        <v>Juin</v>
      </c>
      <c r="AD374" s="184" t="str">
        <f>'[1]MICROBIOLOGIE 3'!M378</f>
        <v>Juin</v>
      </c>
      <c r="AE374" s="184" t="str">
        <f>'[1]PARASITOLOGIE 2'!N378</f>
        <v>Juin</v>
      </c>
      <c r="AF374" s="184" t="str">
        <f>'[1]PHYSIO-PATH 3'!M378</f>
        <v>Juin</v>
      </c>
      <c r="AG374" s="184" t="str">
        <f>'[1]SEMIOLOGIE 3'!N378</f>
        <v>Juin</v>
      </c>
      <c r="AH374" s="184" t="str">
        <f>'[1]ANA-PATH 2'!M378</f>
        <v>Juin</v>
      </c>
    </row>
    <row r="375" spans="1:34">
      <c r="A375" s="113">
        <v>368</v>
      </c>
      <c r="B375" s="413" t="s">
        <v>462</v>
      </c>
      <c r="C375" s="413" t="s">
        <v>997</v>
      </c>
      <c r="D375" s="117">
        <f>ANATOMIE3!J375</f>
        <v>14.25</v>
      </c>
      <c r="E375" s="117">
        <f>'PHYSIO-REP 3'!J375</f>
        <v>6.75</v>
      </c>
      <c r="F375" s="117">
        <f>'ZOOTECHINE 3'!J375</f>
        <v>11</v>
      </c>
      <c r="G375" s="117">
        <f>'PHARMACOLOGIE 3'!J375</f>
        <v>8</v>
      </c>
      <c r="H375" s="117">
        <f>'MICROBIOLOGIE 3'!J375</f>
        <v>6.75</v>
      </c>
      <c r="I375" s="117">
        <f>'PARASITOLOGIE 2'!J375</f>
        <v>4.666666666666667</v>
      </c>
      <c r="J375" s="117">
        <f>'PHYSIO-PATH 3'!J375</f>
        <v>6</v>
      </c>
      <c r="K375" s="117">
        <f>SEMIOLOGIE!J375</f>
        <v>8</v>
      </c>
      <c r="L375" s="117">
        <f>'ANA-PATH 2'!J375</f>
        <v>4.333333333333333</v>
      </c>
      <c r="M375" s="117">
        <f t="shared" si="72"/>
        <v>69.749999999999986</v>
      </c>
      <c r="N375" s="117">
        <f t="shared" si="73"/>
        <v>2.7899999999999996</v>
      </c>
      <c r="O375" s="316" t="str">
        <f t="shared" si="74"/>
        <v>Ajournee</v>
      </c>
      <c r="P375" s="184" t="str">
        <f t="shared" si="75"/>
        <v>juin</v>
      </c>
      <c r="Q375" s="113">
        <f t="shared" si="90"/>
        <v>1</v>
      </c>
      <c r="R375" s="113">
        <f t="shared" si="90"/>
        <v>1</v>
      </c>
      <c r="S375" s="113">
        <f t="shared" si="90"/>
        <v>1</v>
      </c>
      <c r="T375" s="113">
        <f t="shared" si="90"/>
        <v>1</v>
      </c>
      <c r="U375" s="113">
        <f t="shared" si="90"/>
        <v>1</v>
      </c>
      <c r="V375" s="113">
        <f t="shared" si="86"/>
        <v>1</v>
      </c>
      <c r="W375" s="113">
        <f t="shared" si="87"/>
        <v>1</v>
      </c>
      <c r="X375" s="113">
        <f t="shared" si="88"/>
        <v>1</v>
      </c>
      <c r="Y375" s="113">
        <f t="shared" si="89"/>
        <v>1</v>
      </c>
      <c r="Z375" s="184" t="str">
        <f>'[1]ANATOMIE 3'!N377</f>
        <v>Juin</v>
      </c>
      <c r="AA375" s="184"/>
      <c r="AB375" s="184" t="str">
        <f>'[1]ZOOTECHNIE 3'!N379</f>
        <v>Juin</v>
      </c>
      <c r="AC375" s="184" t="str">
        <f>'[1]PHARMACOLOGIE 3'!M379</f>
        <v>Juin</v>
      </c>
      <c r="AD375" s="184" t="str">
        <f>'[1]MICROBIOLOGIE 3'!M379</f>
        <v>Juin</v>
      </c>
      <c r="AE375" s="184" t="str">
        <f>'[1]PARASITOLOGIE 2'!N379</f>
        <v>Juin</v>
      </c>
      <c r="AF375" s="184" t="str">
        <f>'[1]PHYSIO-PATH 3'!M379</f>
        <v>Juin</v>
      </c>
      <c r="AG375" s="184" t="str">
        <f>'[1]SEMIOLOGIE 3'!N379</f>
        <v>Juin</v>
      </c>
      <c r="AH375" s="184" t="str">
        <f>'[1]ANA-PATH 2'!M379</f>
        <v>Juin</v>
      </c>
    </row>
    <row r="376" spans="1:34">
      <c r="A376" s="317">
        <v>369</v>
      </c>
      <c r="B376" s="413" t="s">
        <v>463</v>
      </c>
      <c r="C376" s="413" t="s">
        <v>464</v>
      </c>
      <c r="D376" s="117">
        <f>ANATOMIE3!J376</f>
        <v>10.5</v>
      </c>
      <c r="E376" s="117">
        <f>'PHYSIO-REP 3'!J376</f>
        <v>10.25</v>
      </c>
      <c r="F376" s="117">
        <f>'ZOOTECHINE 3'!J376</f>
        <v>7.5</v>
      </c>
      <c r="G376" s="117">
        <f>'PHARMACOLOGIE 3'!J376</f>
        <v>7.5</v>
      </c>
      <c r="H376" s="117">
        <f>'MICROBIOLOGIE 3'!J376</f>
        <v>9</v>
      </c>
      <c r="I376" s="117">
        <f>'PARASITOLOGIE 2'!J376</f>
        <v>6</v>
      </c>
      <c r="J376" s="117">
        <f>'PHYSIO-PATH 3'!J376</f>
        <v>1.5</v>
      </c>
      <c r="K376" s="117">
        <f>SEMIOLOGIE!J376</f>
        <v>11.75</v>
      </c>
      <c r="L376" s="117">
        <f>'ANA-PATH 2'!J376</f>
        <v>5.333333333333333</v>
      </c>
      <c r="M376" s="117">
        <f t="shared" si="72"/>
        <v>69.333333333333329</v>
      </c>
      <c r="N376" s="117">
        <f t="shared" si="73"/>
        <v>2.773333333333333</v>
      </c>
      <c r="O376" s="316" t="str">
        <f t="shared" si="74"/>
        <v>Ajournee</v>
      </c>
      <c r="P376" s="184" t="str">
        <f t="shared" si="75"/>
        <v>juin</v>
      </c>
      <c r="Q376" s="113">
        <f t="shared" si="90"/>
        <v>1</v>
      </c>
      <c r="R376" s="113">
        <f t="shared" si="90"/>
        <v>1</v>
      </c>
      <c r="S376" s="113">
        <f t="shared" si="90"/>
        <v>1</v>
      </c>
      <c r="T376" s="113">
        <f t="shared" si="90"/>
        <v>1</v>
      </c>
      <c r="U376" s="113">
        <f t="shared" si="90"/>
        <v>1</v>
      </c>
      <c r="V376" s="113">
        <f t="shared" si="86"/>
        <v>1</v>
      </c>
      <c r="W376" s="113">
        <f t="shared" si="87"/>
        <v>1</v>
      </c>
      <c r="X376" s="113">
        <f t="shared" si="88"/>
        <v>1</v>
      </c>
      <c r="Y376" s="113">
        <f t="shared" si="89"/>
        <v>1</v>
      </c>
      <c r="Z376" s="184" t="str">
        <f>'[1]ANATOMIE 3'!N378</f>
        <v>Juin</v>
      </c>
      <c r="AA376" s="184"/>
      <c r="AB376" s="184" t="str">
        <f>'[1]ZOOTECHNIE 3'!N380</f>
        <v>Juin</v>
      </c>
      <c r="AC376" s="184" t="str">
        <f>'[1]PHARMACOLOGIE 3'!M380</f>
        <v>Juin</v>
      </c>
      <c r="AD376" s="184" t="str">
        <f>'[1]MICROBIOLOGIE 3'!M380</f>
        <v>Juin</v>
      </c>
      <c r="AE376" s="184" t="str">
        <f>'[1]PARASITOLOGIE 2'!N380</f>
        <v>Juin</v>
      </c>
      <c r="AF376" s="184" t="str">
        <f>'[1]PHYSIO-PATH 3'!M380</f>
        <v>Juin</v>
      </c>
      <c r="AG376" s="184" t="str">
        <f>'[1]SEMIOLOGIE 3'!N380</f>
        <v>Juin</v>
      </c>
      <c r="AH376" s="184" t="str">
        <f>'[1]ANA-PATH 2'!M380</f>
        <v>Juin</v>
      </c>
    </row>
    <row r="377" spans="1:34">
      <c r="A377" s="113">
        <v>370</v>
      </c>
      <c r="B377" s="413" t="s">
        <v>465</v>
      </c>
      <c r="C377" s="413" t="s">
        <v>466</v>
      </c>
      <c r="D377" s="117">
        <f>ANATOMIE3!J377</f>
        <v>30</v>
      </c>
      <c r="E377" s="117">
        <f>'PHYSIO-REP 3'!J377</f>
        <v>8.25</v>
      </c>
      <c r="F377" s="117">
        <f>'ZOOTECHINE 3'!J377</f>
        <v>30.25</v>
      </c>
      <c r="G377" s="117">
        <f>'PHARMACOLOGIE 3'!J377</f>
        <v>30</v>
      </c>
      <c r="H377" s="117">
        <f>'MICROBIOLOGIE 3'!J377</f>
        <v>9</v>
      </c>
      <c r="I377" s="117">
        <f>'PARASITOLOGIE 2'!J377</f>
        <v>22</v>
      </c>
      <c r="J377" s="117">
        <f>'PHYSIO-PATH 3'!J377</f>
        <v>6</v>
      </c>
      <c r="K377" s="117">
        <f>SEMIOLOGIE!J377</f>
        <v>30</v>
      </c>
      <c r="L377" s="117">
        <f>'ANA-PATH 2'!J377</f>
        <v>6</v>
      </c>
      <c r="M377" s="117">
        <f t="shared" si="72"/>
        <v>171.5</v>
      </c>
      <c r="N377" s="117">
        <f t="shared" si="73"/>
        <v>6.86</v>
      </c>
      <c r="O377" s="316" t="str">
        <f t="shared" si="74"/>
        <v>Ajournee</v>
      </c>
      <c r="P377" s="184" t="str">
        <f t="shared" si="75"/>
        <v>juin</v>
      </c>
      <c r="Q377" s="113">
        <f t="shared" si="90"/>
        <v>0</v>
      </c>
      <c r="R377" s="113">
        <f t="shared" si="90"/>
        <v>1</v>
      </c>
      <c r="S377" s="113">
        <f t="shared" si="90"/>
        <v>0</v>
      </c>
      <c r="T377" s="113">
        <f t="shared" si="90"/>
        <v>0</v>
      </c>
      <c r="U377" s="113">
        <f t="shared" si="90"/>
        <v>1</v>
      </c>
      <c r="V377" s="113">
        <f t="shared" si="86"/>
        <v>0</v>
      </c>
      <c r="W377" s="113">
        <f t="shared" si="87"/>
        <v>1</v>
      </c>
      <c r="X377" s="113">
        <f t="shared" si="88"/>
        <v>0</v>
      </c>
      <c r="Y377" s="113">
        <f t="shared" si="89"/>
        <v>1</v>
      </c>
      <c r="Z377" s="184" t="str">
        <f>'[1]ANATOMIE 3'!N379</f>
        <v>Juin</v>
      </c>
      <c r="AA377" s="184"/>
      <c r="AB377" s="184" t="str">
        <f>'[1]ZOOTECHNIE 3'!N381</f>
        <v>Juin</v>
      </c>
      <c r="AC377" s="184" t="str">
        <f>'[1]PHARMACOLOGIE 3'!M381</f>
        <v>Juin</v>
      </c>
      <c r="AD377" s="184" t="str">
        <f>'[1]MICROBIOLOGIE 3'!M381</f>
        <v>Juin</v>
      </c>
      <c r="AE377" s="184" t="str">
        <f>'[1]PARASITOLOGIE 2'!N381</f>
        <v>Juin</v>
      </c>
      <c r="AF377" s="184" t="str">
        <f>'[1]PHYSIO-PATH 3'!M381</f>
        <v>Juin</v>
      </c>
      <c r="AG377" s="184" t="str">
        <f>'[1]SEMIOLOGIE 3'!N381</f>
        <v>Juin</v>
      </c>
      <c r="AH377" s="184" t="str">
        <f>'[1]ANA-PATH 2'!M381</f>
        <v>Juin</v>
      </c>
    </row>
    <row r="378" spans="1:34">
      <c r="A378" s="317">
        <v>371</v>
      </c>
      <c r="B378" s="413" t="s">
        <v>467</v>
      </c>
      <c r="C378" s="413" t="s">
        <v>85</v>
      </c>
      <c r="D378" s="117">
        <f>ANATOMIE3!J378</f>
        <v>10.75</v>
      </c>
      <c r="E378" s="117">
        <f>'PHYSIO-REP 3'!J378</f>
        <v>9</v>
      </c>
      <c r="F378" s="117">
        <f>'ZOOTECHINE 3'!J378</f>
        <v>7</v>
      </c>
      <c r="G378" s="117">
        <f>'PHARMACOLOGIE 3'!J378</f>
        <v>10</v>
      </c>
      <c r="H378" s="117">
        <f>'MICROBIOLOGIE 3'!J378</f>
        <v>9.25</v>
      </c>
      <c r="I378" s="117">
        <f>'PARASITOLOGIE 2'!J378</f>
        <v>6</v>
      </c>
      <c r="J378" s="117">
        <f>'PHYSIO-PATH 3'!J378</f>
        <v>4</v>
      </c>
      <c r="K378" s="117">
        <f>SEMIOLOGIE!J378</f>
        <v>12</v>
      </c>
      <c r="L378" s="117">
        <f>'ANA-PATH 2'!J378</f>
        <v>5.333333333333333</v>
      </c>
      <c r="M378" s="117">
        <f t="shared" si="72"/>
        <v>73.333333333333329</v>
      </c>
      <c r="N378" s="117">
        <f t="shared" si="73"/>
        <v>2.9333333333333331</v>
      </c>
      <c r="O378" s="316" t="str">
        <f t="shared" si="74"/>
        <v>Ajournee</v>
      </c>
      <c r="P378" s="184" t="str">
        <f t="shared" si="75"/>
        <v>juin</v>
      </c>
      <c r="Q378" s="113">
        <f t="shared" si="90"/>
        <v>1</v>
      </c>
      <c r="R378" s="113">
        <f t="shared" si="90"/>
        <v>1</v>
      </c>
      <c r="S378" s="113">
        <f t="shared" si="90"/>
        <v>1</v>
      </c>
      <c r="T378" s="113">
        <f t="shared" si="90"/>
        <v>1</v>
      </c>
      <c r="U378" s="113">
        <f t="shared" si="90"/>
        <v>1</v>
      </c>
      <c r="V378" s="113">
        <f t="shared" si="86"/>
        <v>1</v>
      </c>
      <c r="W378" s="113">
        <f t="shared" si="87"/>
        <v>1</v>
      </c>
      <c r="X378" s="113">
        <f t="shared" si="88"/>
        <v>1</v>
      </c>
      <c r="Y378" s="113">
        <f t="shared" si="89"/>
        <v>1</v>
      </c>
      <c r="Z378" s="184" t="str">
        <f>'[1]ANATOMIE 3'!N380</f>
        <v>Juin</v>
      </c>
      <c r="AA378" s="184"/>
      <c r="AB378" s="184" t="str">
        <f>'[1]ZOOTECHNIE 3'!N382</f>
        <v>Juin</v>
      </c>
      <c r="AC378" s="184" t="str">
        <f>'[1]PHARMACOLOGIE 3'!M382</f>
        <v>Juin</v>
      </c>
      <c r="AD378" s="184" t="str">
        <f>'[1]MICROBIOLOGIE 3'!M382</f>
        <v>Juin</v>
      </c>
      <c r="AE378" s="184" t="str">
        <f>'[1]PARASITOLOGIE 2'!N382</f>
        <v>Juin</v>
      </c>
      <c r="AF378" s="184" t="str">
        <f>'[1]PHYSIO-PATH 3'!M382</f>
        <v>Juin</v>
      </c>
      <c r="AG378" s="184" t="str">
        <f>'[1]SEMIOLOGIE 3'!N382</f>
        <v>Juin</v>
      </c>
      <c r="AH378" s="184" t="str">
        <f>'[1]ANA-PATH 2'!M382</f>
        <v>Juin</v>
      </c>
    </row>
    <row r="379" spans="1:34">
      <c r="A379" s="113">
        <v>372</v>
      </c>
      <c r="B379" s="419" t="s">
        <v>998</v>
      </c>
      <c r="C379" s="419" t="s">
        <v>218</v>
      </c>
      <c r="D379" s="117">
        <f>ANATOMIE3!J379</f>
        <v>4.75</v>
      </c>
      <c r="E379" s="117">
        <f>'PHYSIO-REP 3'!J379</f>
        <v>3.75</v>
      </c>
      <c r="F379" s="117">
        <f>'ZOOTECHINE 3'!J379</f>
        <v>6.5</v>
      </c>
      <c r="G379" s="117">
        <f>'PHARMACOLOGIE 3'!J379</f>
        <v>6.75</v>
      </c>
      <c r="H379" s="117">
        <f>'MICROBIOLOGIE 3'!J379</f>
        <v>7.25</v>
      </c>
      <c r="I379" s="117">
        <f>'PARASITOLOGIE 2'!J379</f>
        <v>3.3333333333333335</v>
      </c>
      <c r="J379" s="117">
        <f>'PHYSIO-PATH 3'!J379</f>
        <v>2.5</v>
      </c>
      <c r="K379" s="117">
        <f>SEMIOLOGIE!J379</f>
        <v>7.75</v>
      </c>
      <c r="L379" s="117">
        <f>'ANA-PATH 2'!J379</f>
        <v>3</v>
      </c>
      <c r="M379" s="117">
        <f t="shared" si="72"/>
        <v>45.583333333333336</v>
      </c>
      <c r="N379" s="117">
        <f t="shared" si="73"/>
        <v>1.8233333333333335</v>
      </c>
      <c r="O379" s="316" t="str">
        <f t="shared" si="74"/>
        <v>Ajournee</v>
      </c>
      <c r="P379" s="184" t="str">
        <f t="shared" si="75"/>
        <v>juin</v>
      </c>
      <c r="Q379" s="113">
        <f t="shared" si="90"/>
        <v>1</v>
      </c>
      <c r="R379" s="113">
        <f t="shared" si="90"/>
        <v>1</v>
      </c>
      <c r="S379" s="113">
        <f t="shared" si="90"/>
        <v>1</v>
      </c>
      <c r="T379" s="113">
        <f t="shared" si="90"/>
        <v>1</v>
      </c>
      <c r="U379" s="113">
        <f t="shared" si="90"/>
        <v>1</v>
      </c>
      <c r="V379" s="113">
        <f t="shared" si="86"/>
        <v>1</v>
      </c>
      <c r="W379" s="113">
        <f t="shared" si="87"/>
        <v>1</v>
      </c>
      <c r="X379" s="113">
        <f t="shared" si="88"/>
        <v>1</v>
      </c>
      <c r="Y379" s="113">
        <f t="shared" si="89"/>
        <v>1</v>
      </c>
      <c r="Z379" s="184" t="str">
        <f>'[1]ANATOMIE 3'!N381</f>
        <v>Juin</v>
      </c>
      <c r="AA379" s="184"/>
      <c r="AB379" s="184" t="str">
        <f>'[1]ZOOTECHNIE 3'!N383</f>
        <v>Juin</v>
      </c>
      <c r="AC379" s="184" t="str">
        <f>'[1]PHARMACOLOGIE 3'!M383</f>
        <v>Juin</v>
      </c>
      <c r="AD379" s="184" t="str">
        <f>'[1]MICROBIOLOGIE 3'!M383</f>
        <v>Juin</v>
      </c>
      <c r="AE379" s="184" t="str">
        <f>'[1]PARASITOLOGIE 2'!N383</f>
        <v>Juin</v>
      </c>
      <c r="AF379" s="184" t="str">
        <f>'[1]PHYSIO-PATH 3'!M383</f>
        <v>Juin</v>
      </c>
      <c r="AG379" s="184" t="str">
        <f>'[1]SEMIOLOGIE 3'!N383</f>
        <v>Juin</v>
      </c>
      <c r="AH379" s="184" t="str">
        <f>'[1]ANA-PATH 2'!M383</f>
        <v>Juin</v>
      </c>
    </row>
    <row r="380" spans="1:34">
      <c r="A380" s="317">
        <v>373</v>
      </c>
      <c r="B380" s="419" t="s">
        <v>998</v>
      </c>
      <c r="C380" s="419" t="s">
        <v>468</v>
      </c>
      <c r="D380" s="117">
        <f>ANATOMIE3!J380</f>
        <v>10.5</v>
      </c>
      <c r="E380" s="117">
        <f>'PHYSIO-REP 3'!J380</f>
        <v>7.5</v>
      </c>
      <c r="F380" s="117">
        <f>'ZOOTECHINE 3'!J380</f>
        <v>7.25</v>
      </c>
      <c r="G380" s="117">
        <f>'PHARMACOLOGIE 3'!J380</f>
        <v>7</v>
      </c>
      <c r="H380" s="117">
        <f>'MICROBIOLOGIE 3'!J380</f>
        <v>6.75</v>
      </c>
      <c r="I380" s="117">
        <f>'PARASITOLOGIE 2'!J380</f>
        <v>3.3333333333333335</v>
      </c>
      <c r="J380" s="117">
        <f>'PHYSIO-PATH 3'!J380</f>
        <v>2.5</v>
      </c>
      <c r="K380" s="117">
        <f>SEMIOLOGIE!J380</f>
        <v>13.75</v>
      </c>
      <c r="L380" s="117">
        <f>'ANA-PATH 2'!J380</f>
        <v>4</v>
      </c>
      <c r="M380" s="117">
        <f t="shared" si="72"/>
        <v>62.583333333333336</v>
      </c>
      <c r="N380" s="117">
        <f t="shared" si="73"/>
        <v>2.5033333333333334</v>
      </c>
      <c r="O380" s="316" t="str">
        <f t="shared" si="74"/>
        <v>Ajournee</v>
      </c>
      <c r="P380" s="184" t="str">
        <f t="shared" si="75"/>
        <v>juin</v>
      </c>
      <c r="Q380" s="113">
        <f t="shared" si="90"/>
        <v>1</v>
      </c>
      <c r="R380" s="113">
        <f t="shared" si="90"/>
        <v>1</v>
      </c>
      <c r="S380" s="113">
        <f t="shared" si="90"/>
        <v>1</v>
      </c>
      <c r="T380" s="113">
        <f t="shared" si="90"/>
        <v>1</v>
      </c>
      <c r="U380" s="113">
        <f t="shared" si="90"/>
        <v>1</v>
      </c>
      <c r="V380" s="113">
        <f t="shared" si="86"/>
        <v>1</v>
      </c>
      <c r="W380" s="113">
        <f t="shared" si="87"/>
        <v>1</v>
      </c>
      <c r="X380" s="113">
        <f t="shared" si="88"/>
        <v>1</v>
      </c>
      <c r="Y380" s="113">
        <f t="shared" si="89"/>
        <v>1</v>
      </c>
      <c r="Z380" s="184" t="str">
        <f>'[1]ANATOMIE 3'!N382</f>
        <v>Juin</v>
      </c>
      <c r="AA380" s="184"/>
      <c r="AB380" s="184" t="str">
        <f>'[1]ZOOTECHNIE 3'!N384</f>
        <v>Juin</v>
      </c>
      <c r="AC380" s="184" t="str">
        <f>'[1]PHARMACOLOGIE 3'!M384</f>
        <v>Juin</v>
      </c>
      <c r="AD380" s="184" t="str">
        <f>'[1]MICROBIOLOGIE 3'!M384</f>
        <v>Juin</v>
      </c>
      <c r="AE380" s="184" t="str">
        <f>'[1]PARASITOLOGIE 2'!N384</f>
        <v>Juin</v>
      </c>
      <c r="AF380" s="184" t="str">
        <f>'[1]PHYSIO-PATH 3'!M384</f>
        <v>Juin</v>
      </c>
      <c r="AG380" s="184" t="str">
        <f>'[1]SEMIOLOGIE 3'!N384</f>
        <v>Juin</v>
      </c>
      <c r="AH380" s="184" t="str">
        <f>'[1]ANA-PATH 2'!M384</f>
        <v>Juin</v>
      </c>
    </row>
    <row r="381" spans="1:34">
      <c r="A381" s="113">
        <v>374</v>
      </c>
      <c r="B381" s="413" t="s">
        <v>999</v>
      </c>
      <c r="C381" s="413" t="s">
        <v>469</v>
      </c>
      <c r="D381" s="117">
        <f>ANATOMIE3!J381</f>
        <v>15.5</v>
      </c>
      <c r="E381" s="117">
        <f>'PHYSIO-REP 3'!J381</f>
        <v>8.25</v>
      </c>
      <c r="F381" s="117">
        <f>'ZOOTECHINE 3'!J381</f>
        <v>7.5</v>
      </c>
      <c r="G381" s="117">
        <f>'PHARMACOLOGIE 3'!J381</f>
        <v>7</v>
      </c>
      <c r="H381" s="117">
        <f>'MICROBIOLOGIE 3'!J381</f>
        <v>7.75</v>
      </c>
      <c r="I381" s="117">
        <f>'PARASITOLOGIE 2'!J381</f>
        <v>7.333333333333333</v>
      </c>
      <c r="J381" s="117">
        <f>'PHYSIO-PATH 3'!J381</f>
        <v>10</v>
      </c>
      <c r="K381" s="117">
        <f>SEMIOLOGIE!J381</f>
        <v>9</v>
      </c>
      <c r="L381" s="117">
        <f>'ANA-PATH 2'!J381</f>
        <v>2.6666666666666665</v>
      </c>
      <c r="M381" s="117">
        <f t="shared" si="72"/>
        <v>75.000000000000014</v>
      </c>
      <c r="N381" s="117">
        <f t="shared" si="73"/>
        <v>3.0000000000000004</v>
      </c>
      <c r="O381" s="316" t="str">
        <f t="shared" si="74"/>
        <v>Ajournee</v>
      </c>
      <c r="P381" s="184" t="str">
        <f t="shared" si="75"/>
        <v>juin</v>
      </c>
      <c r="Q381" s="113">
        <f t="shared" si="90"/>
        <v>0</v>
      </c>
      <c r="R381" s="113">
        <f t="shared" si="90"/>
        <v>1</v>
      </c>
      <c r="S381" s="113">
        <f t="shared" si="90"/>
        <v>1</v>
      </c>
      <c r="T381" s="113">
        <f t="shared" si="90"/>
        <v>1</v>
      </c>
      <c r="U381" s="113">
        <f t="shared" si="90"/>
        <v>1</v>
      </c>
      <c r="V381" s="113">
        <f t="shared" si="86"/>
        <v>1</v>
      </c>
      <c r="W381" s="113">
        <f t="shared" si="87"/>
        <v>1</v>
      </c>
      <c r="X381" s="113">
        <f t="shared" si="88"/>
        <v>1</v>
      </c>
      <c r="Y381" s="113">
        <f t="shared" si="89"/>
        <v>1</v>
      </c>
      <c r="Z381" s="184" t="str">
        <f>'[1]ANATOMIE 3'!N383</f>
        <v>Juin</v>
      </c>
      <c r="AA381" s="184" t="str">
        <f>'[1]PHYSIO-REP 3'!M385</f>
        <v>Juin</v>
      </c>
      <c r="AB381" s="184" t="str">
        <f>'[1]ZOOTECHNIE 3'!N385</f>
        <v>Juin</v>
      </c>
      <c r="AC381" s="184" t="str">
        <f>'[1]PHARMACOLOGIE 3'!M385</f>
        <v>Juin</v>
      </c>
      <c r="AD381" s="184" t="str">
        <f>'[1]MICROBIOLOGIE 3'!M385</f>
        <v>Juin</v>
      </c>
      <c r="AE381" s="184" t="str">
        <f>'[1]PARASITOLOGIE 2'!N385</f>
        <v>Juin</v>
      </c>
      <c r="AF381" s="184" t="str">
        <f>'[1]PHYSIO-PATH 3'!M385</f>
        <v>Juin</v>
      </c>
      <c r="AG381" s="184" t="str">
        <f>'[1]SEMIOLOGIE 3'!N385</f>
        <v>Juin</v>
      </c>
      <c r="AH381" s="184" t="str">
        <f>'[1]ANA-PATH 2'!M385</f>
        <v>Juin</v>
      </c>
    </row>
    <row r="382" spans="1:34">
      <c r="A382" s="317">
        <v>375</v>
      </c>
      <c r="B382" s="413" t="s">
        <v>470</v>
      </c>
      <c r="C382" s="413" t="s">
        <v>777</v>
      </c>
      <c r="D382" s="117">
        <f>ANATOMIE3!J382</f>
        <v>11.5</v>
      </c>
      <c r="E382" s="117">
        <f>'PHYSIO-REP 3'!J382</f>
        <v>8.25</v>
      </c>
      <c r="F382" s="117">
        <f>'ZOOTECHINE 3'!J382</f>
        <v>10</v>
      </c>
      <c r="G382" s="117">
        <f>'PHARMACOLOGIE 3'!J382</f>
        <v>11.25</v>
      </c>
      <c r="H382" s="117">
        <f>'MICROBIOLOGIE 3'!J382</f>
        <v>9.25</v>
      </c>
      <c r="I382" s="117">
        <f>'PARASITOLOGIE 2'!J382</f>
        <v>7.333333333333333</v>
      </c>
      <c r="J382" s="117">
        <f>'PHYSIO-PATH 3'!J382</f>
        <v>2.5</v>
      </c>
      <c r="K382" s="117">
        <f>SEMIOLOGIE!J382</f>
        <v>14.25</v>
      </c>
      <c r="L382" s="117">
        <f>'ANA-PATH 2'!J382</f>
        <v>7.333333333333333</v>
      </c>
      <c r="M382" s="117">
        <f t="shared" si="72"/>
        <v>81.666666666666671</v>
      </c>
      <c r="N382" s="117">
        <f t="shared" si="73"/>
        <v>3.2666666666666671</v>
      </c>
      <c r="O382" s="316" t="str">
        <f t="shared" si="74"/>
        <v>Ajournee</v>
      </c>
      <c r="P382" s="184" t="str">
        <f t="shared" si="75"/>
        <v>juin</v>
      </c>
      <c r="Q382" s="113">
        <f t="shared" si="90"/>
        <v>1</v>
      </c>
      <c r="R382" s="113">
        <f t="shared" si="90"/>
        <v>1</v>
      </c>
      <c r="S382" s="113">
        <f t="shared" si="90"/>
        <v>1</v>
      </c>
      <c r="T382" s="113">
        <f t="shared" si="90"/>
        <v>1</v>
      </c>
      <c r="U382" s="113">
        <f t="shared" si="90"/>
        <v>1</v>
      </c>
      <c r="V382" s="113">
        <f t="shared" si="86"/>
        <v>1</v>
      </c>
      <c r="W382" s="113">
        <f t="shared" si="87"/>
        <v>1</v>
      </c>
      <c r="X382" s="113">
        <f t="shared" si="88"/>
        <v>1</v>
      </c>
      <c r="Y382" s="113">
        <f t="shared" si="89"/>
        <v>1</v>
      </c>
      <c r="Z382" s="184" t="str">
        <f>'[1]ANATOMIE 3'!N384</f>
        <v>Juin</v>
      </c>
      <c r="AA382" s="184" t="str">
        <f>'[1]PHYSIO-REP 3'!M386</f>
        <v>Juin</v>
      </c>
      <c r="AB382" s="184" t="str">
        <f>'[1]ZOOTECHNIE 3'!N386</f>
        <v>Juin</v>
      </c>
      <c r="AC382" s="184" t="str">
        <f>'[1]PHARMACOLOGIE 3'!M386</f>
        <v>Juin</v>
      </c>
      <c r="AD382" s="184" t="str">
        <f>'[1]MICROBIOLOGIE 3'!M386</f>
        <v>Juin</v>
      </c>
      <c r="AE382" s="184" t="str">
        <f>'[1]PARASITOLOGIE 2'!N386</f>
        <v>Juin</v>
      </c>
      <c r="AF382" s="184" t="str">
        <f>'[1]PHYSIO-PATH 3'!M386</f>
        <v>Juin</v>
      </c>
      <c r="AG382" s="184" t="str">
        <f>'[1]SEMIOLOGIE 3'!N386</f>
        <v>Juin</v>
      </c>
      <c r="AH382" s="184" t="str">
        <f>'[1]ANA-PATH 2'!M386</f>
        <v>Juin</v>
      </c>
    </row>
    <row r="383" spans="1:34">
      <c r="A383" s="113">
        <v>376</v>
      </c>
      <c r="B383" s="413" t="s">
        <v>471</v>
      </c>
      <c r="C383" s="413" t="s">
        <v>74</v>
      </c>
      <c r="D383" s="117">
        <f>ANATOMIE3!J383</f>
        <v>12.75</v>
      </c>
      <c r="E383" s="117">
        <f>'PHYSIO-REP 3'!J383</f>
        <v>9</v>
      </c>
      <c r="F383" s="117">
        <f>'ZOOTECHINE 3'!J383</f>
        <v>10</v>
      </c>
      <c r="G383" s="117">
        <f>'PHARMACOLOGIE 3'!J383</f>
        <v>9.5</v>
      </c>
      <c r="H383" s="117">
        <f>'MICROBIOLOGIE 3'!J383</f>
        <v>11.75</v>
      </c>
      <c r="I383" s="117">
        <f>'PARASITOLOGIE 2'!J383</f>
        <v>6</v>
      </c>
      <c r="J383" s="117">
        <f>'PHYSIO-PATH 3'!J383</f>
        <v>10</v>
      </c>
      <c r="K383" s="117">
        <f>SEMIOLOGIE!J383</f>
        <v>11.5</v>
      </c>
      <c r="L383" s="117">
        <f>'ANA-PATH 2'!J383</f>
        <v>8.6666666666666661</v>
      </c>
      <c r="M383" s="117">
        <f t="shared" si="72"/>
        <v>89.166666666666671</v>
      </c>
      <c r="N383" s="117">
        <f t="shared" si="73"/>
        <v>3.5666666666666669</v>
      </c>
      <c r="O383" s="316" t="str">
        <f t="shared" si="74"/>
        <v>Ajournee</v>
      </c>
      <c r="P383" s="184" t="str">
        <f t="shared" si="75"/>
        <v>juin</v>
      </c>
      <c r="Q383" s="113">
        <f t="shared" si="90"/>
        <v>1</v>
      </c>
      <c r="R383" s="113">
        <f t="shared" si="90"/>
        <v>1</v>
      </c>
      <c r="S383" s="113">
        <f t="shared" si="90"/>
        <v>1</v>
      </c>
      <c r="T383" s="113">
        <f t="shared" si="90"/>
        <v>1</v>
      </c>
      <c r="U383" s="113">
        <f t="shared" si="90"/>
        <v>1</v>
      </c>
      <c r="V383" s="113">
        <f t="shared" si="86"/>
        <v>1</v>
      </c>
      <c r="W383" s="113">
        <f t="shared" si="87"/>
        <v>1</v>
      </c>
      <c r="X383" s="113">
        <f t="shared" si="88"/>
        <v>1</v>
      </c>
      <c r="Y383" s="113">
        <f t="shared" si="89"/>
        <v>1</v>
      </c>
      <c r="Z383" s="184" t="str">
        <f>'[1]ANATOMIE 3'!N385</f>
        <v>Juin</v>
      </c>
      <c r="AA383" s="184" t="str">
        <f>'[1]PHYSIO-REP 3'!M387</f>
        <v>Juin</v>
      </c>
      <c r="AB383" s="184" t="str">
        <f>'[1]ZOOTECHNIE 3'!N387</f>
        <v>Juin</v>
      </c>
      <c r="AC383" s="184" t="str">
        <f>'[1]PHARMACOLOGIE 3'!M387</f>
        <v>Juin</v>
      </c>
      <c r="AD383" s="184" t="str">
        <f>'[1]MICROBIOLOGIE 3'!M387</f>
        <v>Juin</v>
      </c>
      <c r="AE383" s="184" t="str">
        <f>'[1]PARASITOLOGIE 2'!N387</f>
        <v>Juin</v>
      </c>
      <c r="AF383" s="184" t="str">
        <f>'[1]PHYSIO-PATH 3'!M387</f>
        <v>Juin</v>
      </c>
      <c r="AG383" s="184" t="str">
        <f>'[1]SEMIOLOGIE 3'!N387</f>
        <v>Juin</v>
      </c>
      <c r="AH383" s="184" t="str">
        <f>'[1]ANA-PATH 2'!M387</f>
        <v>Juin</v>
      </c>
    </row>
    <row r="384" spans="1:34">
      <c r="A384" s="317">
        <v>377</v>
      </c>
      <c r="B384" s="413" t="s">
        <v>472</v>
      </c>
      <c r="C384" s="413" t="s">
        <v>1000</v>
      </c>
      <c r="D384" s="117">
        <f>ANATOMIE3!J384</f>
        <v>14</v>
      </c>
      <c r="E384" s="117">
        <f>'PHYSIO-REP 3'!J384</f>
        <v>9.75</v>
      </c>
      <c r="F384" s="117">
        <f>'ZOOTECHINE 3'!J384</f>
        <v>14</v>
      </c>
      <c r="G384" s="117">
        <f>'PHARMACOLOGIE 3'!J384</f>
        <v>9</v>
      </c>
      <c r="H384" s="117">
        <f>'MICROBIOLOGIE 3'!J384</f>
        <v>5.75</v>
      </c>
      <c r="I384" s="117">
        <f>'PARASITOLOGIE 2'!J384</f>
        <v>4</v>
      </c>
      <c r="J384" s="117">
        <f>'PHYSIO-PATH 3'!J384</f>
        <v>6</v>
      </c>
      <c r="K384" s="117">
        <f>SEMIOLOGIE!J384</f>
        <v>5.5</v>
      </c>
      <c r="L384" s="117">
        <f>'ANA-PATH 2'!J384</f>
        <v>4</v>
      </c>
      <c r="M384" s="117">
        <f t="shared" si="72"/>
        <v>72</v>
      </c>
      <c r="N384" s="117">
        <f t="shared" si="73"/>
        <v>2.88</v>
      </c>
      <c r="O384" s="316" t="str">
        <f t="shared" si="74"/>
        <v>Ajournee</v>
      </c>
      <c r="P384" s="184" t="str">
        <f t="shared" si="75"/>
        <v>juin</v>
      </c>
      <c r="Q384" s="113">
        <f t="shared" si="90"/>
        <v>1</v>
      </c>
      <c r="R384" s="113">
        <f t="shared" si="90"/>
        <v>1</v>
      </c>
      <c r="S384" s="113">
        <f t="shared" si="90"/>
        <v>1</v>
      </c>
      <c r="T384" s="113">
        <f t="shared" si="90"/>
        <v>1</v>
      </c>
      <c r="U384" s="113">
        <f t="shared" si="90"/>
        <v>1</v>
      </c>
      <c r="V384" s="113">
        <f t="shared" si="86"/>
        <v>1</v>
      </c>
      <c r="W384" s="113">
        <f t="shared" si="87"/>
        <v>1</v>
      </c>
      <c r="X384" s="113">
        <f t="shared" si="88"/>
        <v>1</v>
      </c>
      <c r="Y384" s="113">
        <f t="shared" si="89"/>
        <v>1</v>
      </c>
      <c r="Z384" s="184" t="str">
        <f>'[1]ANATOMIE 3'!N386</f>
        <v>Juin</v>
      </c>
      <c r="AA384" s="184" t="str">
        <f>'[1]PHYSIO-REP 3'!M388</f>
        <v>Juin</v>
      </c>
      <c r="AB384" s="184" t="str">
        <f>'[1]ZOOTECHNIE 3'!N388</f>
        <v>Juin</v>
      </c>
      <c r="AC384" s="184" t="str">
        <f>'[1]PHARMACOLOGIE 3'!M388</f>
        <v>Juin</v>
      </c>
      <c r="AD384" s="184" t="str">
        <f>'[1]MICROBIOLOGIE 3'!M388</f>
        <v>Juin</v>
      </c>
      <c r="AE384" s="184" t="str">
        <f>'[1]PARASITOLOGIE 2'!N388</f>
        <v>Juin</v>
      </c>
      <c r="AF384" s="184" t="str">
        <f>'[1]PHYSIO-PATH 3'!M388</f>
        <v>Juin</v>
      </c>
      <c r="AG384" s="184" t="str">
        <f>'[1]SEMIOLOGIE 3'!N388</f>
        <v>Juin</v>
      </c>
      <c r="AH384" s="184" t="str">
        <f>'[1]ANA-PATH 2'!M388</f>
        <v>Juin</v>
      </c>
    </row>
    <row r="385" spans="1:34">
      <c r="A385" s="113">
        <v>378</v>
      </c>
      <c r="B385" s="413" t="s">
        <v>1001</v>
      </c>
      <c r="C385" s="413" t="s">
        <v>222</v>
      </c>
      <c r="D385" s="117">
        <f>ANATOMIE3!J385</f>
        <v>2.25</v>
      </c>
      <c r="E385" s="117">
        <f>'PHYSIO-REP 3'!J385</f>
        <v>7.5</v>
      </c>
      <c r="F385" s="117">
        <f>'ZOOTECHINE 3'!J385</f>
        <v>3.5</v>
      </c>
      <c r="G385" s="117">
        <f>'PHARMACOLOGIE 3'!J385</f>
        <v>3.5</v>
      </c>
      <c r="H385" s="117">
        <f>'MICROBIOLOGIE 3'!J385</f>
        <v>8.25</v>
      </c>
      <c r="I385" s="117">
        <f>'PARASITOLOGIE 2'!J385</f>
        <v>8.6666666666666661</v>
      </c>
      <c r="J385" s="117">
        <f>'PHYSIO-PATH 3'!J385</f>
        <v>6</v>
      </c>
      <c r="K385" s="117">
        <f>SEMIOLOGIE!J385</f>
        <v>5.75</v>
      </c>
      <c r="L385" s="117">
        <f>'ANA-PATH 2'!J385</f>
        <v>4.666666666666667</v>
      </c>
      <c r="M385" s="117">
        <f t="shared" si="72"/>
        <v>50.083333333333329</v>
      </c>
      <c r="N385" s="117">
        <f t="shared" si="73"/>
        <v>2.003333333333333</v>
      </c>
      <c r="O385" s="316" t="str">
        <f t="shared" si="74"/>
        <v>Ajournee</v>
      </c>
      <c r="P385" s="184" t="str">
        <f t="shared" si="75"/>
        <v>juin</v>
      </c>
      <c r="Q385" s="113">
        <f t="shared" si="90"/>
        <v>1</v>
      </c>
      <c r="R385" s="113">
        <f t="shared" si="90"/>
        <v>1</v>
      </c>
      <c r="S385" s="113">
        <f t="shared" si="90"/>
        <v>1</v>
      </c>
      <c r="T385" s="113">
        <f t="shared" si="90"/>
        <v>1</v>
      </c>
      <c r="U385" s="113">
        <f t="shared" si="90"/>
        <v>1</v>
      </c>
      <c r="V385" s="113">
        <f t="shared" si="86"/>
        <v>1</v>
      </c>
      <c r="W385" s="113">
        <f t="shared" si="87"/>
        <v>1</v>
      </c>
      <c r="X385" s="113">
        <f t="shared" si="88"/>
        <v>1</v>
      </c>
      <c r="Y385" s="113">
        <f t="shared" si="89"/>
        <v>1</v>
      </c>
      <c r="Z385" s="184" t="str">
        <f>'[1]ANATOMIE 3'!N387</f>
        <v>Juin</v>
      </c>
      <c r="AA385" s="184" t="str">
        <f>'[1]PHYSIO-REP 3'!M389</f>
        <v>Juin</v>
      </c>
      <c r="AB385" s="184" t="str">
        <f>'[1]ZOOTECHNIE 3'!N389</f>
        <v>Juin</v>
      </c>
      <c r="AC385" s="184" t="str">
        <f>'[1]PHARMACOLOGIE 3'!M389</f>
        <v>Juin</v>
      </c>
      <c r="AD385" s="184" t="str">
        <f>'[1]MICROBIOLOGIE 3'!M389</f>
        <v>Juin</v>
      </c>
      <c r="AE385" s="184" t="str">
        <f>'[1]PARASITOLOGIE 2'!N389</f>
        <v>Juin</v>
      </c>
      <c r="AF385" s="184" t="str">
        <f>'[1]PHYSIO-PATH 3'!M389</f>
        <v>Juin</v>
      </c>
      <c r="AG385" s="184" t="str">
        <f>'[1]SEMIOLOGIE 3'!N389</f>
        <v>Juin</v>
      </c>
      <c r="AH385" s="184" t="str">
        <f>'[1]ANA-PATH 2'!M389</f>
        <v>Juin</v>
      </c>
    </row>
    <row r="386" spans="1:34">
      <c r="A386" s="317">
        <v>379</v>
      </c>
      <c r="B386" s="419" t="s">
        <v>1002</v>
      </c>
      <c r="C386" s="419" t="s">
        <v>1003</v>
      </c>
      <c r="D386" s="117">
        <f>ANATOMIE3!J386</f>
        <v>4.5</v>
      </c>
      <c r="E386" s="117">
        <f>'PHYSIO-REP 3'!J386</f>
        <v>7.5</v>
      </c>
      <c r="F386" s="117">
        <f>'ZOOTECHINE 3'!J386</f>
        <v>9</v>
      </c>
      <c r="G386" s="117">
        <f>'PHARMACOLOGIE 3'!J386</f>
        <v>8.5</v>
      </c>
      <c r="H386" s="117">
        <f>'MICROBIOLOGIE 3'!J386</f>
        <v>7</v>
      </c>
      <c r="I386" s="117">
        <f>'PARASITOLOGIE 2'!J386</f>
        <v>6.666666666666667</v>
      </c>
      <c r="J386" s="117">
        <f>'PHYSIO-PATH 3'!J386</f>
        <v>1.5</v>
      </c>
      <c r="K386" s="117">
        <f>SEMIOLOGIE!J386</f>
        <v>5.75</v>
      </c>
      <c r="L386" s="117">
        <f>'ANA-PATH 2'!J386</f>
        <v>5.333333333333333</v>
      </c>
      <c r="M386" s="117">
        <f t="shared" si="72"/>
        <v>55.75</v>
      </c>
      <c r="N386" s="117">
        <f t="shared" si="73"/>
        <v>2.23</v>
      </c>
      <c r="O386" s="316" t="str">
        <f t="shared" si="74"/>
        <v>Ajournee</v>
      </c>
      <c r="P386" s="184" t="str">
        <f t="shared" si="75"/>
        <v>juin</v>
      </c>
      <c r="Q386" s="113">
        <f t="shared" si="90"/>
        <v>1</v>
      </c>
      <c r="R386" s="113">
        <f t="shared" si="90"/>
        <v>1</v>
      </c>
      <c r="S386" s="113">
        <f t="shared" si="90"/>
        <v>1</v>
      </c>
      <c r="T386" s="113">
        <f t="shared" si="90"/>
        <v>1</v>
      </c>
      <c r="U386" s="113">
        <f t="shared" si="90"/>
        <v>1</v>
      </c>
      <c r="V386" s="113">
        <f t="shared" si="86"/>
        <v>1</v>
      </c>
      <c r="W386" s="113">
        <f t="shared" si="87"/>
        <v>1</v>
      </c>
      <c r="X386" s="113">
        <f t="shared" si="88"/>
        <v>1</v>
      </c>
      <c r="Y386" s="113">
        <f t="shared" si="89"/>
        <v>1</v>
      </c>
      <c r="Z386" s="184" t="str">
        <f>'[1]ANATOMIE 3'!N388</f>
        <v>Juin</v>
      </c>
      <c r="AA386" s="184" t="str">
        <f>'[1]PHYSIO-REP 3'!M390</f>
        <v>Juin</v>
      </c>
      <c r="AB386" s="184" t="str">
        <f>'[1]ZOOTECHNIE 3'!N390</f>
        <v>Juin</v>
      </c>
      <c r="AC386" s="184" t="str">
        <f>'[1]PHARMACOLOGIE 3'!M390</f>
        <v>Juin</v>
      </c>
      <c r="AD386" s="184" t="str">
        <f>'[1]MICROBIOLOGIE 3'!M390</f>
        <v>Juin</v>
      </c>
      <c r="AE386" s="184" t="str">
        <f>'[1]PARASITOLOGIE 2'!N390</f>
        <v>Juin</v>
      </c>
      <c r="AF386" s="184" t="str">
        <f>'[1]PHYSIO-PATH 3'!M390</f>
        <v>Juin</v>
      </c>
      <c r="AG386" s="184" t="str">
        <f>'[1]SEMIOLOGIE 3'!N390</f>
        <v>Juin</v>
      </c>
      <c r="AH386" s="184" t="str">
        <f>'[1]ANA-PATH 2'!M390</f>
        <v>Juin</v>
      </c>
    </row>
    <row r="387" spans="1:34">
      <c r="A387" s="113">
        <v>380</v>
      </c>
      <c r="B387" s="413" t="s">
        <v>473</v>
      </c>
      <c r="C387" s="413" t="s">
        <v>1004</v>
      </c>
      <c r="D387" s="117">
        <f>ANATOMIE3!J387</f>
        <v>17.25</v>
      </c>
      <c r="E387" s="117">
        <f>'PHYSIO-REP 3'!J387</f>
        <v>13.25</v>
      </c>
      <c r="F387" s="117">
        <f>'ZOOTECHINE 3'!J387</f>
        <v>9.25</v>
      </c>
      <c r="G387" s="117">
        <f>'PHARMACOLOGIE 3'!J387</f>
        <v>9.5</v>
      </c>
      <c r="H387" s="117">
        <f>'MICROBIOLOGIE 3'!J387</f>
        <v>8</v>
      </c>
      <c r="I387" s="117">
        <f>'PARASITOLOGIE 2'!J387</f>
        <v>10.666666666666666</v>
      </c>
      <c r="J387" s="117">
        <f>'PHYSIO-PATH 3'!J387</f>
        <v>10.5</v>
      </c>
      <c r="K387" s="117">
        <f>SEMIOLOGIE!J387</f>
        <v>18.25</v>
      </c>
      <c r="L387" s="117">
        <f>'ANA-PATH 2'!J387</f>
        <v>8.3333333333333339</v>
      </c>
      <c r="M387" s="117">
        <f t="shared" si="72"/>
        <v>105</v>
      </c>
      <c r="N387" s="117">
        <f t="shared" si="73"/>
        <v>4.2</v>
      </c>
      <c r="O387" s="316" t="str">
        <f t="shared" si="74"/>
        <v>Ajournee</v>
      </c>
      <c r="P387" s="184" t="str">
        <f t="shared" si="75"/>
        <v>juin</v>
      </c>
      <c r="Q387" s="113">
        <f t="shared" si="90"/>
        <v>0</v>
      </c>
      <c r="R387" s="113">
        <f t="shared" si="90"/>
        <v>1</v>
      </c>
      <c r="S387" s="113">
        <f t="shared" si="90"/>
        <v>1</v>
      </c>
      <c r="T387" s="113">
        <f t="shared" si="90"/>
        <v>1</v>
      </c>
      <c r="U387" s="113">
        <f t="shared" si="90"/>
        <v>1</v>
      </c>
      <c r="V387" s="113">
        <f t="shared" si="86"/>
        <v>0</v>
      </c>
      <c r="W387" s="113">
        <f t="shared" si="87"/>
        <v>1</v>
      </c>
      <c r="X387" s="113">
        <f t="shared" si="88"/>
        <v>0</v>
      </c>
      <c r="Y387" s="113">
        <f t="shared" si="89"/>
        <v>1</v>
      </c>
      <c r="Z387" s="184" t="str">
        <f>'[1]ANATOMIE 3'!N389</f>
        <v>Juin</v>
      </c>
      <c r="AA387" s="184" t="str">
        <f>'[1]PHYSIO-REP 3'!M391</f>
        <v>Juin</v>
      </c>
      <c r="AB387" s="184" t="str">
        <f>'[1]ZOOTECHNIE 3'!N391</f>
        <v>Juin</v>
      </c>
      <c r="AC387" s="184" t="str">
        <f>'[1]PHARMACOLOGIE 3'!M391</f>
        <v>Juin</v>
      </c>
      <c r="AD387" s="184" t="str">
        <f>'[1]MICROBIOLOGIE 3'!M391</f>
        <v>Juin</v>
      </c>
      <c r="AE387" s="184" t="str">
        <f>'[1]PARASITOLOGIE 2'!N391</f>
        <v>Juin</v>
      </c>
      <c r="AF387" s="184" t="str">
        <f>'[1]PHYSIO-PATH 3'!M391</f>
        <v>Juin</v>
      </c>
      <c r="AG387" s="184" t="str">
        <f>'[1]SEMIOLOGIE 3'!N391</f>
        <v>Juin</v>
      </c>
      <c r="AH387" s="184" t="str">
        <f>'[1]ANA-PATH 2'!M391</f>
        <v>Juin</v>
      </c>
    </row>
    <row r="388" spans="1:34">
      <c r="A388" s="317">
        <v>381</v>
      </c>
      <c r="B388" s="413" t="s">
        <v>474</v>
      </c>
      <c r="C388" s="413" t="s">
        <v>212</v>
      </c>
      <c r="D388" s="117">
        <f>ANATOMIE3!J388</f>
        <v>16.5</v>
      </c>
      <c r="E388" s="117">
        <f>'PHYSIO-REP 3'!J388</f>
        <v>12</v>
      </c>
      <c r="F388" s="117">
        <f>'ZOOTECHINE 3'!J388</f>
        <v>13</v>
      </c>
      <c r="G388" s="117">
        <f>'PHARMACOLOGIE 3'!J388</f>
        <v>12.5</v>
      </c>
      <c r="H388" s="117">
        <f>'MICROBIOLOGIE 3'!J388</f>
        <v>12</v>
      </c>
      <c r="I388" s="117">
        <f>'PARASITOLOGIE 2'!J388</f>
        <v>8.6666666666666661</v>
      </c>
      <c r="J388" s="117">
        <f>'PHYSIO-PATH 3'!J388</f>
        <v>6</v>
      </c>
      <c r="K388" s="117">
        <f>SEMIOLOGIE!J388</f>
        <v>15.75</v>
      </c>
      <c r="L388" s="117">
        <f>'ANA-PATH 2'!J388</f>
        <v>11.666666666666666</v>
      </c>
      <c r="M388" s="117">
        <f t="shared" si="72"/>
        <v>108.08333333333334</v>
      </c>
      <c r="N388" s="117">
        <f t="shared" si="73"/>
        <v>4.3233333333333341</v>
      </c>
      <c r="O388" s="316" t="str">
        <f t="shared" si="74"/>
        <v>Ajournee</v>
      </c>
      <c r="P388" s="184" t="str">
        <f t="shared" si="75"/>
        <v>juin</v>
      </c>
      <c r="Q388" s="113">
        <f t="shared" si="90"/>
        <v>0</v>
      </c>
      <c r="R388" s="113">
        <f t="shared" si="90"/>
        <v>1</v>
      </c>
      <c r="S388" s="113">
        <f t="shared" si="90"/>
        <v>1</v>
      </c>
      <c r="T388" s="113">
        <f t="shared" si="90"/>
        <v>1</v>
      </c>
      <c r="U388" s="113">
        <f t="shared" si="90"/>
        <v>1</v>
      </c>
      <c r="V388" s="113">
        <f t="shared" si="86"/>
        <v>1</v>
      </c>
      <c r="W388" s="113">
        <f t="shared" si="87"/>
        <v>1</v>
      </c>
      <c r="X388" s="113">
        <f t="shared" si="88"/>
        <v>0</v>
      </c>
      <c r="Y388" s="113">
        <f t="shared" si="89"/>
        <v>0</v>
      </c>
      <c r="Z388" s="184" t="str">
        <f>'[1]ANATOMIE 3'!N390</f>
        <v>Juin</v>
      </c>
      <c r="AA388" s="184" t="str">
        <f>'[1]PHYSIO-REP 3'!M392</f>
        <v>Juin</v>
      </c>
      <c r="AB388" s="184" t="str">
        <f>'[1]ZOOTECHNIE 3'!N392</f>
        <v>Juin</v>
      </c>
      <c r="AC388" s="184" t="str">
        <f>'[1]PHARMACOLOGIE 3'!M392</f>
        <v>Juin</v>
      </c>
      <c r="AD388" s="184" t="str">
        <f>'[1]MICROBIOLOGIE 3'!M392</f>
        <v>Juin</v>
      </c>
      <c r="AE388" s="184" t="str">
        <f>'[1]PARASITOLOGIE 2'!N392</f>
        <v>Juin</v>
      </c>
      <c r="AF388" s="184" t="str">
        <f>'[1]PHYSIO-PATH 3'!M392</f>
        <v>Juin</v>
      </c>
      <c r="AG388" s="184" t="str">
        <f>'[1]SEMIOLOGIE 3'!N392</f>
        <v>Juin</v>
      </c>
      <c r="AH388" s="184" t="str">
        <f>'[1]ANA-PATH 2'!M392</f>
        <v>Juin</v>
      </c>
    </row>
    <row r="389" spans="1:34">
      <c r="A389" s="113">
        <v>382</v>
      </c>
      <c r="B389" s="413" t="s">
        <v>1005</v>
      </c>
      <c r="C389" s="413" t="s">
        <v>134</v>
      </c>
      <c r="D389" s="117">
        <f>ANATOMIE3!J389</f>
        <v>0</v>
      </c>
      <c r="E389" s="117">
        <f>'PHYSIO-REP 3'!J389</f>
        <v>0</v>
      </c>
      <c r="F389" s="117">
        <f>'ZOOTECHINE 3'!J389</f>
        <v>0</v>
      </c>
      <c r="G389" s="117">
        <f>'PHARMACOLOGIE 3'!J389</f>
        <v>0</v>
      </c>
      <c r="H389" s="117">
        <f>'MICROBIOLOGIE 3'!J389</f>
        <v>0</v>
      </c>
      <c r="I389" s="117">
        <f>'PARASITOLOGIE 2'!J389</f>
        <v>0</v>
      </c>
      <c r="J389" s="117">
        <f>'PHYSIO-PATH 3'!J389</f>
        <v>0</v>
      </c>
      <c r="K389" s="117">
        <f>SEMIOLOGIE!J389</f>
        <v>0</v>
      </c>
      <c r="L389" s="117">
        <f>'ANA-PATH 2'!J389</f>
        <v>0</v>
      </c>
      <c r="M389" s="117">
        <f t="shared" si="72"/>
        <v>0</v>
      </c>
      <c r="N389" s="117">
        <f t="shared" si="73"/>
        <v>0</v>
      </c>
      <c r="O389" s="316" t="str">
        <f t="shared" si="74"/>
        <v>Ajournee</v>
      </c>
      <c r="P389" s="184" t="str">
        <f t="shared" si="75"/>
        <v>juin</v>
      </c>
      <c r="Q389" s="113">
        <f t="shared" si="90"/>
        <v>1</v>
      </c>
      <c r="R389" s="113">
        <f t="shared" si="90"/>
        <v>1</v>
      </c>
      <c r="S389" s="113">
        <f t="shared" si="90"/>
        <v>1</v>
      </c>
      <c r="T389" s="113">
        <f t="shared" si="90"/>
        <v>1</v>
      </c>
      <c r="U389" s="113">
        <f t="shared" si="90"/>
        <v>1</v>
      </c>
      <c r="V389" s="113">
        <f t="shared" si="86"/>
        <v>1</v>
      </c>
      <c r="W389" s="113">
        <f t="shared" si="87"/>
        <v>1</v>
      </c>
      <c r="X389" s="113">
        <f t="shared" si="88"/>
        <v>1</v>
      </c>
      <c r="Y389" s="113">
        <f t="shared" si="89"/>
        <v>1</v>
      </c>
      <c r="Z389" s="184" t="str">
        <f>'[1]ANATOMIE 3'!N391</f>
        <v>Juin</v>
      </c>
      <c r="AA389" s="184" t="str">
        <f>'[1]PHYSIO-REP 3'!M393</f>
        <v>Juin</v>
      </c>
      <c r="AB389" s="184" t="str">
        <f>'[1]ZOOTECHNIE 3'!N393</f>
        <v>Juin</v>
      </c>
      <c r="AC389" s="184" t="str">
        <f>'[1]PHARMACOLOGIE 3'!M393</f>
        <v>Juin</v>
      </c>
      <c r="AD389" s="184" t="str">
        <f>'[1]MICROBIOLOGIE 3'!M393</f>
        <v>Juin</v>
      </c>
      <c r="AE389" s="184" t="str">
        <f>'[1]PARASITOLOGIE 2'!N393</f>
        <v>Juin</v>
      </c>
      <c r="AF389" s="184" t="str">
        <f>'[1]PHYSIO-PATH 3'!M393</f>
        <v>Juin</v>
      </c>
      <c r="AG389" s="184" t="str">
        <f>'[1]SEMIOLOGIE 3'!N393</f>
        <v>Juin</v>
      </c>
      <c r="AH389" s="184" t="str">
        <f>'[1]ANA-PATH 2'!M393</f>
        <v>Juin</v>
      </c>
    </row>
    <row r="390" spans="1:34">
      <c r="A390" s="317">
        <v>383</v>
      </c>
      <c r="B390" s="413" t="s">
        <v>475</v>
      </c>
      <c r="C390" s="413" t="s">
        <v>1006</v>
      </c>
      <c r="D390" s="117">
        <f>ANATOMIE3!J390</f>
        <v>10</v>
      </c>
      <c r="E390" s="117">
        <f>'PHYSIO-REP 3'!J390</f>
        <v>9.75</v>
      </c>
      <c r="F390" s="117">
        <f>'ZOOTECHINE 3'!J390</f>
        <v>10.5</v>
      </c>
      <c r="G390" s="117">
        <f>'PHARMACOLOGIE 3'!J390</f>
        <v>5.5</v>
      </c>
      <c r="H390" s="117">
        <f>'MICROBIOLOGIE 3'!J390</f>
        <v>7.25</v>
      </c>
      <c r="I390" s="117">
        <f>'PARASITOLOGIE 2'!J390</f>
        <v>0</v>
      </c>
      <c r="J390" s="117">
        <f>'PHYSIO-PATH 3'!J390</f>
        <v>2.5</v>
      </c>
      <c r="K390" s="117">
        <f>SEMIOLOGIE!J390</f>
        <v>12</v>
      </c>
      <c r="L390" s="117">
        <f>'ANA-PATH 2'!J390</f>
        <v>2.6666666666666665</v>
      </c>
      <c r="M390" s="117">
        <f t="shared" si="72"/>
        <v>60.166666666666664</v>
      </c>
      <c r="N390" s="117">
        <f t="shared" si="73"/>
        <v>2.4066666666666667</v>
      </c>
      <c r="O390" s="316" t="str">
        <f t="shared" si="74"/>
        <v>Ajournee</v>
      </c>
      <c r="P390" s="184" t="str">
        <f t="shared" si="75"/>
        <v>juin</v>
      </c>
      <c r="Q390" s="113">
        <f t="shared" si="90"/>
        <v>1</v>
      </c>
      <c r="R390" s="113">
        <f t="shared" si="90"/>
        <v>1</v>
      </c>
      <c r="S390" s="113">
        <f t="shared" si="90"/>
        <v>1</v>
      </c>
      <c r="T390" s="113">
        <f t="shared" si="90"/>
        <v>1</v>
      </c>
      <c r="U390" s="113">
        <f t="shared" si="90"/>
        <v>1</v>
      </c>
      <c r="V390" s="113">
        <f t="shared" si="86"/>
        <v>1</v>
      </c>
      <c r="W390" s="113">
        <f t="shared" si="87"/>
        <v>1</v>
      </c>
      <c r="X390" s="113">
        <f t="shared" si="88"/>
        <v>1</v>
      </c>
      <c r="Y390" s="113">
        <f t="shared" si="89"/>
        <v>1</v>
      </c>
      <c r="Z390" s="184" t="str">
        <f>'[1]ANATOMIE 3'!N392</f>
        <v>Juin</v>
      </c>
      <c r="AA390" s="184" t="str">
        <f>'[1]PHYSIO-REP 3'!M394</f>
        <v>Juin</v>
      </c>
      <c r="AB390" s="184" t="str">
        <f>'[1]ZOOTECHNIE 3'!N394</f>
        <v>Juin</v>
      </c>
      <c r="AC390" s="184" t="str">
        <f>'[1]PHARMACOLOGIE 3'!M394</f>
        <v>Juin</v>
      </c>
      <c r="AD390" s="184" t="str">
        <f>'[1]MICROBIOLOGIE 3'!M394</f>
        <v>Juin</v>
      </c>
      <c r="AE390" s="184" t="str">
        <f>'[1]PARASITOLOGIE 2'!N394</f>
        <v>Juin</v>
      </c>
      <c r="AF390" s="184" t="str">
        <f>'[1]PHYSIO-PATH 3'!M394</f>
        <v>Juin</v>
      </c>
      <c r="AG390" s="184" t="str">
        <f>'[1]SEMIOLOGIE 3'!N394</f>
        <v>Juin</v>
      </c>
      <c r="AH390" s="184" t="str">
        <f>'[1]ANA-PATH 2'!M394</f>
        <v>Juin</v>
      </c>
    </row>
    <row r="391" spans="1:34">
      <c r="A391" s="113">
        <v>384</v>
      </c>
      <c r="B391" s="413" t="s">
        <v>476</v>
      </c>
      <c r="C391" s="413" t="s">
        <v>477</v>
      </c>
      <c r="D391" s="117">
        <f>ANATOMIE3!J391</f>
        <v>14.5</v>
      </c>
      <c r="E391" s="117">
        <f>'PHYSIO-REP 3'!J391</f>
        <v>12</v>
      </c>
      <c r="F391" s="117">
        <f>'ZOOTECHINE 3'!J391</f>
        <v>8</v>
      </c>
      <c r="G391" s="117">
        <f>'PHARMACOLOGIE 3'!J391</f>
        <v>13</v>
      </c>
      <c r="H391" s="117">
        <f>'MICROBIOLOGIE 3'!J391</f>
        <v>14</v>
      </c>
      <c r="I391" s="117">
        <f>'PARASITOLOGIE 2'!J391</f>
        <v>8.6666666666666661</v>
      </c>
      <c r="J391" s="117">
        <f>'PHYSIO-PATH 3'!J391</f>
        <v>10.5</v>
      </c>
      <c r="K391" s="117">
        <f>SEMIOLOGIE!J391</f>
        <v>14</v>
      </c>
      <c r="L391" s="117">
        <f>'ANA-PATH 2'!J391</f>
        <v>10</v>
      </c>
      <c r="M391" s="117">
        <f t="shared" si="72"/>
        <v>104.66666666666667</v>
      </c>
      <c r="N391" s="117">
        <f t="shared" si="73"/>
        <v>4.1866666666666665</v>
      </c>
      <c r="O391" s="316" t="str">
        <f t="shared" si="74"/>
        <v>Ajournee</v>
      </c>
      <c r="P391" s="184" t="str">
        <f t="shared" si="75"/>
        <v>juin</v>
      </c>
      <c r="Q391" s="113">
        <f t="shared" si="90"/>
        <v>1</v>
      </c>
      <c r="R391" s="113">
        <f t="shared" si="90"/>
        <v>1</v>
      </c>
      <c r="S391" s="113">
        <f t="shared" si="90"/>
        <v>1</v>
      </c>
      <c r="T391" s="113">
        <f t="shared" si="90"/>
        <v>1</v>
      </c>
      <c r="U391" s="113">
        <f t="shared" si="90"/>
        <v>1</v>
      </c>
      <c r="V391" s="113">
        <f t="shared" si="86"/>
        <v>1</v>
      </c>
      <c r="W391" s="113">
        <f t="shared" si="87"/>
        <v>1</v>
      </c>
      <c r="X391" s="113">
        <f t="shared" si="88"/>
        <v>1</v>
      </c>
      <c r="Y391" s="113">
        <f t="shared" si="89"/>
        <v>0</v>
      </c>
      <c r="Z391" s="184" t="str">
        <f>'[1]ANATOMIE 3'!N393</f>
        <v>Juin</v>
      </c>
      <c r="AA391" s="184" t="str">
        <f>'[1]PHYSIO-REP 3'!M395</f>
        <v>Juin</v>
      </c>
      <c r="AB391" s="184" t="str">
        <f>'[1]ZOOTECHNIE 3'!N395</f>
        <v>Juin</v>
      </c>
      <c r="AC391" s="184" t="str">
        <f>'[1]PHARMACOLOGIE 3'!M395</f>
        <v>Juin</v>
      </c>
      <c r="AD391" s="184" t="str">
        <f>'[1]MICROBIOLOGIE 3'!M395</f>
        <v>Juin</v>
      </c>
      <c r="AE391" s="184" t="str">
        <f>'[1]PARASITOLOGIE 2'!N395</f>
        <v>Juin</v>
      </c>
      <c r="AF391" s="184" t="str">
        <f>'[1]PHYSIO-PATH 3'!M395</f>
        <v>Juin</v>
      </c>
      <c r="AG391" s="184" t="str">
        <f>'[1]SEMIOLOGIE 3'!N395</f>
        <v>Juin</v>
      </c>
      <c r="AH391" s="184" t="str">
        <f>'[1]ANA-PATH 2'!M395</f>
        <v>Juin</v>
      </c>
    </row>
    <row r="392" spans="1:34">
      <c r="A392" s="317">
        <v>385</v>
      </c>
      <c r="B392" s="413" t="s">
        <v>478</v>
      </c>
      <c r="C392" s="413" t="s">
        <v>1007</v>
      </c>
      <c r="D392" s="117">
        <f>ANATOMIE3!J392</f>
        <v>12</v>
      </c>
      <c r="E392" s="117">
        <f>'PHYSIO-REP 3'!J392</f>
        <v>12.75</v>
      </c>
      <c r="F392" s="117">
        <f>'ZOOTECHINE 3'!J392</f>
        <v>9.5</v>
      </c>
      <c r="G392" s="117">
        <f>'PHARMACOLOGIE 3'!J392</f>
        <v>8.5</v>
      </c>
      <c r="H392" s="117">
        <f>'MICROBIOLOGIE 3'!J392</f>
        <v>8.5</v>
      </c>
      <c r="I392" s="117">
        <f>'PARASITOLOGIE 2'!J392</f>
        <v>6.666666666666667</v>
      </c>
      <c r="J392" s="117">
        <f>'PHYSIO-PATH 3'!J392</f>
        <v>1.5</v>
      </c>
      <c r="K392" s="117">
        <f>SEMIOLOGIE!J392</f>
        <v>9</v>
      </c>
      <c r="L392" s="117">
        <f>'ANA-PATH 2'!J392</f>
        <v>4</v>
      </c>
      <c r="M392" s="117">
        <f t="shared" si="72"/>
        <v>72.416666666666657</v>
      </c>
      <c r="N392" s="117">
        <f t="shared" si="73"/>
        <v>2.8966666666666665</v>
      </c>
      <c r="O392" s="316" t="str">
        <f t="shared" si="74"/>
        <v>Ajournee</v>
      </c>
      <c r="P392" s="184" t="str">
        <f t="shared" si="75"/>
        <v>juin</v>
      </c>
      <c r="Q392" s="113">
        <f t="shared" si="90"/>
        <v>1</v>
      </c>
      <c r="R392" s="113">
        <f t="shared" si="90"/>
        <v>1</v>
      </c>
      <c r="S392" s="113">
        <f t="shared" si="90"/>
        <v>1</v>
      </c>
      <c r="T392" s="113">
        <f t="shared" si="90"/>
        <v>1</v>
      </c>
      <c r="U392" s="113">
        <f t="shared" si="90"/>
        <v>1</v>
      </c>
      <c r="V392" s="113">
        <f t="shared" si="86"/>
        <v>1</v>
      </c>
      <c r="W392" s="113">
        <f t="shared" si="87"/>
        <v>1</v>
      </c>
      <c r="X392" s="113">
        <f t="shared" si="88"/>
        <v>1</v>
      </c>
      <c r="Y392" s="113">
        <f t="shared" si="89"/>
        <v>1</v>
      </c>
      <c r="Z392" s="184" t="str">
        <f>'[1]ANATOMIE 3'!N394</f>
        <v>Juin</v>
      </c>
      <c r="AA392" s="184" t="str">
        <f>'[1]PHYSIO-REP 3'!M396</f>
        <v>Juin</v>
      </c>
      <c r="AB392" s="184" t="str">
        <f>'[1]ZOOTECHNIE 3'!N396</f>
        <v>Juin</v>
      </c>
      <c r="AC392" s="184" t="str">
        <f>'[1]PHARMACOLOGIE 3'!M396</f>
        <v>Juin</v>
      </c>
      <c r="AD392" s="184" t="str">
        <f>'[1]MICROBIOLOGIE 3'!M396</f>
        <v>Juin</v>
      </c>
      <c r="AE392" s="184" t="str">
        <f>'[1]PARASITOLOGIE 2'!N396</f>
        <v>Juin</v>
      </c>
      <c r="AF392" s="184" t="str">
        <f>'[1]PHYSIO-PATH 3'!M396</f>
        <v>Juin</v>
      </c>
      <c r="AG392" s="184" t="str">
        <f>'[1]SEMIOLOGIE 3'!N396</f>
        <v>Juin</v>
      </c>
      <c r="AH392" s="184" t="str">
        <f>'[1]ANA-PATH 2'!M396</f>
        <v>Juin</v>
      </c>
    </row>
    <row r="393" spans="1:34">
      <c r="A393" s="113">
        <v>386</v>
      </c>
      <c r="B393" s="413" t="s">
        <v>479</v>
      </c>
      <c r="C393" s="413" t="s">
        <v>1008</v>
      </c>
      <c r="D393" s="117">
        <f>ANATOMIE3!J393</f>
        <v>11</v>
      </c>
      <c r="E393" s="117">
        <f>'PHYSIO-REP 3'!J393</f>
        <v>6.75</v>
      </c>
      <c r="F393" s="117">
        <f>'ZOOTECHINE 3'!J393</f>
        <v>5.5</v>
      </c>
      <c r="G393" s="117">
        <f>'PHARMACOLOGIE 3'!J393</f>
        <v>7</v>
      </c>
      <c r="H393" s="117">
        <f>'MICROBIOLOGIE 3'!J393</f>
        <v>9.5</v>
      </c>
      <c r="I393" s="117">
        <f>'PARASITOLOGIE 2'!J393</f>
        <v>10</v>
      </c>
      <c r="J393" s="117">
        <f>'PHYSIO-PATH 3'!J393</f>
        <v>2.5</v>
      </c>
      <c r="K393" s="117">
        <f>SEMIOLOGIE!J393</f>
        <v>7.25</v>
      </c>
      <c r="L393" s="117">
        <f>'ANA-PATH 2'!J393</f>
        <v>7.666666666666667</v>
      </c>
      <c r="M393" s="117">
        <f t="shared" ref="M393:M456" si="91">SUM(D393:L393)</f>
        <v>67.166666666666671</v>
      </c>
      <c r="N393" s="117">
        <f t="shared" ref="N393:N456" si="92">M393/25</f>
        <v>2.686666666666667</v>
      </c>
      <c r="O393" s="316" t="str">
        <f t="shared" ref="O393:O456" si="93">IF(OR(D393="exclus",E393="exclus",F393="exclus",G393="exclus",H393="exclus",I393="exclus",J393="exclus",K393="exclus",L393="exclus"),"exclus",IF(AND(SUM(Q393:Y393)=0,ROUND(N393,3)&gt;=10),"Admis","Ajournee"))</f>
        <v>Ajournee</v>
      </c>
      <c r="P393" s="184" t="str">
        <f t="shared" ref="P393:P456" si="94">IF(COUNTIF(Z393:AH393,"=Rattrapage")&gt;0,"Rattrapage",IF(COUNTIF(Z393:AH393,"=Synthèse")&gt;0,"Synthèse","juin"))</f>
        <v>juin</v>
      </c>
      <c r="Q393" s="113">
        <f t="shared" si="90"/>
        <v>1</v>
      </c>
      <c r="R393" s="113">
        <f t="shared" si="90"/>
        <v>1</v>
      </c>
      <c r="S393" s="113">
        <f t="shared" si="90"/>
        <v>1</v>
      </c>
      <c r="T393" s="113">
        <f t="shared" si="90"/>
        <v>1</v>
      </c>
      <c r="U393" s="113">
        <f t="shared" si="90"/>
        <v>1</v>
      </c>
      <c r="V393" s="113">
        <f t="shared" ref="V393:V456" si="95">IF(I393&lt;10,1,0)</f>
        <v>0</v>
      </c>
      <c r="W393" s="113">
        <f t="shared" ref="W393:W456" si="96">IF(J393&lt;15,1,0)</f>
        <v>1</v>
      </c>
      <c r="X393" s="113">
        <f t="shared" ref="X393:X456" si="97">IF(K393&lt;15,1,0)</f>
        <v>1</v>
      </c>
      <c r="Y393" s="113">
        <f t="shared" ref="Y393:Y456" si="98">IF(L393&lt;10,1,0)</f>
        <v>1</v>
      </c>
      <c r="Z393" s="184" t="str">
        <f>'[1]ANATOMIE 3'!N395</f>
        <v>Juin</v>
      </c>
      <c r="AA393" s="184" t="str">
        <f>'[1]PHYSIO-REP 3'!M397</f>
        <v>Juin</v>
      </c>
      <c r="AB393" s="184" t="str">
        <f>'[1]ZOOTECHNIE 3'!N397</f>
        <v>Juin</v>
      </c>
      <c r="AC393" s="184" t="str">
        <f>'[1]PHARMACOLOGIE 3'!M397</f>
        <v>Juin</v>
      </c>
      <c r="AD393" s="184" t="str">
        <f>'[1]MICROBIOLOGIE 3'!M397</f>
        <v>Juin</v>
      </c>
      <c r="AE393" s="184" t="str">
        <f>'[1]PARASITOLOGIE 2'!N397</f>
        <v>Juin</v>
      </c>
      <c r="AF393" s="184" t="str">
        <f>'[1]PHYSIO-PATH 3'!M397</f>
        <v>Juin</v>
      </c>
      <c r="AG393" s="184" t="str">
        <f>'[1]SEMIOLOGIE 3'!N397</f>
        <v>Juin</v>
      </c>
      <c r="AH393" s="184" t="str">
        <f>'[1]ANA-PATH 2'!M397</f>
        <v>Juin</v>
      </c>
    </row>
    <row r="394" spans="1:34">
      <c r="A394" s="317">
        <v>387</v>
      </c>
      <c r="B394" s="413" t="s">
        <v>480</v>
      </c>
      <c r="C394" s="413" t="s">
        <v>1009</v>
      </c>
      <c r="D394" s="117">
        <f>ANATOMIE3!J394</f>
        <v>15</v>
      </c>
      <c r="E394" s="117">
        <f>'PHYSIO-REP 3'!J394</f>
        <v>12</v>
      </c>
      <c r="F394" s="117">
        <f>'ZOOTECHINE 3'!J394</f>
        <v>9</v>
      </c>
      <c r="G394" s="117">
        <f>'PHARMACOLOGIE 3'!J394</f>
        <v>11.5</v>
      </c>
      <c r="H394" s="117">
        <f>'MICROBIOLOGIE 3'!J394</f>
        <v>9</v>
      </c>
      <c r="I394" s="117">
        <f>'PARASITOLOGIE 2'!J394</f>
        <v>5.333333333333333</v>
      </c>
      <c r="J394" s="117">
        <f>'PHYSIO-PATH 3'!J394</f>
        <v>9.5</v>
      </c>
      <c r="K394" s="117">
        <f>SEMIOLOGIE!J394</f>
        <v>13.5</v>
      </c>
      <c r="L394" s="117">
        <f>'ANA-PATH 2'!J394</f>
        <v>7.666666666666667</v>
      </c>
      <c r="M394" s="117">
        <f t="shared" si="91"/>
        <v>92.500000000000014</v>
      </c>
      <c r="N394" s="117">
        <f t="shared" si="92"/>
        <v>3.7000000000000006</v>
      </c>
      <c r="O394" s="316" t="str">
        <f t="shared" si="93"/>
        <v>Ajournee</v>
      </c>
      <c r="P394" s="184" t="str">
        <f t="shared" si="94"/>
        <v>juin</v>
      </c>
      <c r="Q394" s="113">
        <f t="shared" si="90"/>
        <v>0</v>
      </c>
      <c r="R394" s="113">
        <f t="shared" si="90"/>
        <v>1</v>
      </c>
      <c r="S394" s="113">
        <f t="shared" si="90"/>
        <v>1</v>
      </c>
      <c r="T394" s="113">
        <f t="shared" si="90"/>
        <v>1</v>
      </c>
      <c r="U394" s="113">
        <f t="shared" si="90"/>
        <v>1</v>
      </c>
      <c r="V394" s="113">
        <f t="shared" si="95"/>
        <v>1</v>
      </c>
      <c r="W394" s="113">
        <f t="shared" si="96"/>
        <v>1</v>
      </c>
      <c r="X394" s="113">
        <f t="shared" si="97"/>
        <v>1</v>
      </c>
      <c r="Y394" s="113">
        <f t="shared" si="98"/>
        <v>1</v>
      </c>
      <c r="Z394" s="184" t="str">
        <f>'[1]ANATOMIE 3'!N396</f>
        <v>Juin</v>
      </c>
      <c r="AA394" s="184" t="str">
        <f>'[1]PHYSIO-REP 3'!M398</f>
        <v>Juin</v>
      </c>
      <c r="AB394" s="184" t="str">
        <f>'[1]ZOOTECHNIE 3'!N398</f>
        <v>Juin</v>
      </c>
      <c r="AC394" s="184" t="str">
        <f>'[1]PHARMACOLOGIE 3'!M398</f>
        <v>Juin</v>
      </c>
      <c r="AD394" s="184" t="str">
        <f>'[1]MICROBIOLOGIE 3'!M398</f>
        <v>Juin</v>
      </c>
      <c r="AE394" s="184" t="str">
        <f>'[1]PARASITOLOGIE 2'!N398</f>
        <v>Juin</v>
      </c>
      <c r="AF394" s="184" t="str">
        <f>'[1]PHYSIO-PATH 3'!M398</f>
        <v>Juin</v>
      </c>
      <c r="AG394" s="184" t="str">
        <f>'[1]SEMIOLOGIE 3'!N398</f>
        <v>Juin</v>
      </c>
      <c r="AH394" s="184" t="str">
        <f>'[1]ANA-PATH 2'!M398</f>
        <v>Juin</v>
      </c>
    </row>
    <row r="395" spans="1:34">
      <c r="A395" s="113">
        <v>388</v>
      </c>
      <c r="B395" s="413" t="s">
        <v>481</v>
      </c>
      <c r="C395" s="413" t="s">
        <v>1010</v>
      </c>
      <c r="D395" s="117">
        <f>ANATOMIE3!J395</f>
        <v>13.25</v>
      </c>
      <c r="E395" s="117">
        <f>'PHYSIO-REP 3'!J395</f>
        <v>6.75</v>
      </c>
      <c r="F395" s="117">
        <f>'ZOOTECHINE 3'!J395</f>
        <v>10.5</v>
      </c>
      <c r="G395" s="117">
        <f>'PHARMACOLOGIE 3'!J395</f>
        <v>7.5</v>
      </c>
      <c r="H395" s="117">
        <f>'MICROBIOLOGIE 3'!J395</f>
        <v>8.25</v>
      </c>
      <c r="I395" s="117">
        <f>'PARASITOLOGIE 2'!J395</f>
        <v>7.333333333333333</v>
      </c>
      <c r="J395" s="117">
        <f>'PHYSIO-PATH 3'!J395</f>
        <v>6</v>
      </c>
      <c r="K395" s="117">
        <f>SEMIOLOGIE!J395</f>
        <v>5</v>
      </c>
      <c r="L395" s="117">
        <f>'ANA-PATH 2'!J395</f>
        <v>5.333333333333333</v>
      </c>
      <c r="M395" s="117">
        <f t="shared" si="91"/>
        <v>69.916666666666671</v>
      </c>
      <c r="N395" s="117">
        <f t="shared" si="92"/>
        <v>2.7966666666666669</v>
      </c>
      <c r="O395" s="316" t="str">
        <f t="shared" si="93"/>
        <v>Ajournee</v>
      </c>
      <c r="P395" s="184" t="str">
        <f t="shared" si="94"/>
        <v>juin</v>
      </c>
      <c r="Q395" s="113">
        <f t="shared" si="90"/>
        <v>1</v>
      </c>
      <c r="R395" s="113">
        <f t="shared" si="90"/>
        <v>1</v>
      </c>
      <c r="S395" s="113">
        <f t="shared" si="90"/>
        <v>1</v>
      </c>
      <c r="T395" s="113">
        <f t="shared" si="90"/>
        <v>1</v>
      </c>
      <c r="U395" s="113">
        <f t="shared" si="90"/>
        <v>1</v>
      </c>
      <c r="V395" s="113">
        <f t="shared" si="95"/>
        <v>1</v>
      </c>
      <c r="W395" s="113">
        <f t="shared" si="96"/>
        <v>1</v>
      </c>
      <c r="X395" s="113">
        <f t="shared" si="97"/>
        <v>1</v>
      </c>
      <c r="Y395" s="113">
        <f t="shared" si="98"/>
        <v>1</v>
      </c>
      <c r="Z395" s="184" t="str">
        <f>'[1]ANATOMIE 3'!N397</f>
        <v>Juin</v>
      </c>
      <c r="AA395" s="184" t="str">
        <f>'[1]PHYSIO-REP 3'!M399</f>
        <v>Juin</v>
      </c>
      <c r="AB395" s="184" t="str">
        <f>'[1]ZOOTECHNIE 3'!N399</f>
        <v>Juin</v>
      </c>
      <c r="AC395" s="184" t="str">
        <f>'[1]PHARMACOLOGIE 3'!M399</f>
        <v>Juin</v>
      </c>
      <c r="AD395" s="184" t="str">
        <f>'[1]MICROBIOLOGIE 3'!M399</f>
        <v>Juin</v>
      </c>
      <c r="AE395" s="184" t="str">
        <f>'[1]PARASITOLOGIE 2'!N399</f>
        <v>Juin</v>
      </c>
      <c r="AF395" s="184" t="str">
        <f>'[1]PHYSIO-PATH 3'!M399</f>
        <v>Juin</v>
      </c>
      <c r="AG395" s="184" t="str">
        <f>'[1]SEMIOLOGIE 3'!N399</f>
        <v>Juin</v>
      </c>
      <c r="AH395" s="184" t="str">
        <f>'[1]ANA-PATH 2'!M399</f>
        <v>Juin</v>
      </c>
    </row>
    <row r="396" spans="1:34">
      <c r="A396" s="317">
        <v>389</v>
      </c>
      <c r="B396" s="413" t="s">
        <v>482</v>
      </c>
      <c r="C396" s="413" t="s">
        <v>1011</v>
      </c>
      <c r="D396" s="117">
        <f>ANATOMIE3!J396</f>
        <v>5.75</v>
      </c>
      <c r="E396" s="117">
        <f>'PHYSIO-REP 3'!J396</f>
        <v>6</v>
      </c>
      <c r="F396" s="117">
        <f>'ZOOTECHINE 3'!J396</f>
        <v>7</v>
      </c>
      <c r="G396" s="117">
        <f>'PHARMACOLOGIE 3'!J396</f>
        <v>4.5</v>
      </c>
      <c r="H396" s="117">
        <f>'MICROBIOLOGIE 3'!J396</f>
        <v>6.5</v>
      </c>
      <c r="I396" s="117">
        <f>'PARASITOLOGIE 2'!J396</f>
        <v>6</v>
      </c>
      <c r="J396" s="117">
        <f>'PHYSIO-PATH 3'!J396</f>
        <v>4</v>
      </c>
      <c r="K396" s="117">
        <f>SEMIOLOGIE!J396</f>
        <v>6.5</v>
      </c>
      <c r="L396" s="117">
        <f>'ANA-PATH 2'!J396</f>
        <v>4</v>
      </c>
      <c r="M396" s="117">
        <f t="shared" si="91"/>
        <v>50.25</v>
      </c>
      <c r="N396" s="117">
        <f t="shared" si="92"/>
        <v>2.0099999999999998</v>
      </c>
      <c r="O396" s="316" t="str">
        <f t="shared" si="93"/>
        <v>Ajournee</v>
      </c>
      <c r="P396" s="184" t="str">
        <f t="shared" si="94"/>
        <v>juin</v>
      </c>
      <c r="Q396" s="113">
        <f t="shared" si="90"/>
        <v>1</v>
      </c>
      <c r="R396" s="113">
        <f t="shared" si="90"/>
        <v>1</v>
      </c>
      <c r="S396" s="113">
        <f t="shared" si="90"/>
        <v>1</v>
      </c>
      <c r="T396" s="113">
        <f t="shared" si="90"/>
        <v>1</v>
      </c>
      <c r="U396" s="113">
        <f t="shared" si="90"/>
        <v>1</v>
      </c>
      <c r="V396" s="113">
        <f t="shared" si="95"/>
        <v>1</v>
      </c>
      <c r="W396" s="113">
        <f t="shared" si="96"/>
        <v>1</v>
      </c>
      <c r="X396" s="113">
        <f t="shared" si="97"/>
        <v>1</v>
      </c>
      <c r="Y396" s="113">
        <f t="shared" si="98"/>
        <v>1</v>
      </c>
      <c r="Z396" s="184" t="str">
        <f>'[1]ANATOMIE 3'!N398</f>
        <v>Juin</v>
      </c>
      <c r="AA396" s="184" t="str">
        <f>'[1]PHYSIO-REP 3'!M400</f>
        <v>Juin</v>
      </c>
      <c r="AB396" s="184" t="str">
        <f>'[1]ZOOTECHNIE 3'!N400</f>
        <v>Juin</v>
      </c>
      <c r="AC396" s="184" t="str">
        <f>'[1]PHARMACOLOGIE 3'!M400</f>
        <v>Juin</v>
      </c>
      <c r="AD396" s="184" t="str">
        <f>'[1]MICROBIOLOGIE 3'!M400</f>
        <v>Juin</v>
      </c>
      <c r="AE396" s="184" t="str">
        <f>'[1]PARASITOLOGIE 2'!N400</f>
        <v>Juin</v>
      </c>
      <c r="AF396" s="184" t="str">
        <f>'[1]PHYSIO-PATH 3'!M400</f>
        <v>Juin</v>
      </c>
      <c r="AG396" s="184" t="str">
        <f>'[1]SEMIOLOGIE 3'!N400</f>
        <v>Juin</v>
      </c>
      <c r="AH396" s="184" t="str">
        <f>'[1]ANA-PATH 2'!M400</f>
        <v>Juin</v>
      </c>
    </row>
    <row r="397" spans="1:34">
      <c r="A397" s="113">
        <v>390</v>
      </c>
      <c r="B397" s="413" t="s">
        <v>483</v>
      </c>
      <c r="C397" s="413" t="s">
        <v>286</v>
      </c>
      <c r="D397" s="117">
        <f>ANATOMIE3!J397</f>
        <v>8</v>
      </c>
      <c r="E397" s="117">
        <f>'PHYSIO-REP 3'!J397</f>
        <v>10.5</v>
      </c>
      <c r="F397" s="117">
        <f>'ZOOTECHINE 3'!J397</f>
        <v>10</v>
      </c>
      <c r="G397" s="117">
        <f>'PHARMACOLOGIE 3'!J397</f>
        <v>7.75</v>
      </c>
      <c r="H397" s="117">
        <f>'MICROBIOLOGIE 3'!J397</f>
        <v>9</v>
      </c>
      <c r="I397" s="117">
        <f>'PARASITOLOGIE 2'!J397</f>
        <v>9.3333333333333339</v>
      </c>
      <c r="J397" s="117">
        <f>'PHYSIO-PATH 3'!J397</f>
        <v>8.5</v>
      </c>
      <c r="K397" s="117">
        <f>SEMIOLOGIE!J397</f>
        <v>5</v>
      </c>
      <c r="L397" s="117">
        <f>'ANA-PATH 2'!J397</f>
        <v>3.3333333333333335</v>
      </c>
      <c r="M397" s="117">
        <f t="shared" si="91"/>
        <v>71.416666666666671</v>
      </c>
      <c r="N397" s="117">
        <f t="shared" si="92"/>
        <v>2.8566666666666669</v>
      </c>
      <c r="O397" s="316" t="str">
        <f t="shared" si="93"/>
        <v>Ajournee</v>
      </c>
      <c r="P397" s="184" t="str">
        <f t="shared" si="94"/>
        <v>juin</v>
      </c>
      <c r="Q397" s="113">
        <f t="shared" si="90"/>
        <v>1</v>
      </c>
      <c r="R397" s="113">
        <f t="shared" si="90"/>
        <v>1</v>
      </c>
      <c r="S397" s="113">
        <f t="shared" si="90"/>
        <v>1</v>
      </c>
      <c r="T397" s="113">
        <f t="shared" si="90"/>
        <v>1</v>
      </c>
      <c r="U397" s="113">
        <f t="shared" si="90"/>
        <v>1</v>
      </c>
      <c r="V397" s="113">
        <f t="shared" si="95"/>
        <v>1</v>
      </c>
      <c r="W397" s="113">
        <f t="shared" si="96"/>
        <v>1</v>
      </c>
      <c r="X397" s="113">
        <f t="shared" si="97"/>
        <v>1</v>
      </c>
      <c r="Y397" s="113">
        <f t="shared" si="98"/>
        <v>1</v>
      </c>
      <c r="Z397" s="184" t="str">
        <f>'[1]ANATOMIE 3'!N399</f>
        <v>Juin</v>
      </c>
      <c r="AA397" s="184" t="str">
        <f>'[1]PHYSIO-REP 3'!M401</f>
        <v>Juin</v>
      </c>
      <c r="AB397" s="184" t="str">
        <f>'[1]ZOOTECHNIE 3'!N401</f>
        <v>Juin</v>
      </c>
      <c r="AC397" s="184" t="str">
        <f>'[1]PHARMACOLOGIE 3'!M401</f>
        <v>Juin</v>
      </c>
      <c r="AD397" s="184" t="str">
        <f>'[1]MICROBIOLOGIE 3'!M401</f>
        <v>Juin</v>
      </c>
      <c r="AE397" s="184" t="str">
        <f>'[1]PARASITOLOGIE 2'!N401</f>
        <v>Juin</v>
      </c>
      <c r="AF397" s="184" t="str">
        <f>'[1]PHYSIO-PATH 3'!M401</f>
        <v>Juin</v>
      </c>
      <c r="AG397" s="184" t="str">
        <f>'[1]SEMIOLOGIE 3'!N401</f>
        <v>Juin</v>
      </c>
      <c r="AH397" s="184" t="str">
        <f>'[1]ANA-PATH 2'!M401</f>
        <v>Juin</v>
      </c>
    </row>
    <row r="398" spans="1:34">
      <c r="A398" s="317">
        <v>391</v>
      </c>
      <c r="B398" s="413" t="s">
        <v>484</v>
      </c>
      <c r="C398" s="413" t="s">
        <v>1012</v>
      </c>
      <c r="D398" s="117">
        <f>ANATOMIE3!J398</f>
        <v>12</v>
      </c>
      <c r="E398" s="117">
        <f>'PHYSIO-REP 3'!J398</f>
        <v>9.75</v>
      </c>
      <c r="F398" s="117">
        <f>'ZOOTECHINE 3'!J398</f>
        <v>9.25</v>
      </c>
      <c r="G398" s="117">
        <f>'PHARMACOLOGIE 3'!J398</f>
        <v>6.5</v>
      </c>
      <c r="H398" s="117">
        <f>'MICROBIOLOGIE 3'!J398</f>
        <v>7</v>
      </c>
      <c r="I398" s="117">
        <f>'PARASITOLOGIE 2'!J398</f>
        <v>6</v>
      </c>
      <c r="J398" s="117">
        <f>'PHYSIO-PATH 3'!J398</f>
        <v>1.5</v>
      </c>
      <c r="K398" s="117">
        <f>SEMIOLOGIE!J398</f>
        <v>6.25</v>
      </c>
      <c r="L398" s="117">
        <f>'ANA-PATH 2'!J398</f>
        <v>6</v>
      </c>
      <c r="M398" s="117">
        <f t="shared" si="91"/>
        <v>64.25</v>
      </c>
      <c r="N398" s="117">
        <f t="shared" si="92"/>
        <v>2.57</v>
      </c>
      <c r="O398" s="316" t="str">
        <f t="shared" si="93"/>
        <v>Ajournee</v>
      </c>
      <c r="P398" s="184" t="str">
        <f t="shared" si="94"/>
        <v>juin</v>
      </c>
      <c r="Q398" s="113">
        <f t="shared" si="90"/>
        <v>1</v>
      </c>
      <c r="R398" s="113">
        <f t="shared" si="90"/>
        <v>1</v>
      </c>
      <c r="S398" s="113">
        <f t="shared" si="90"/>
        <v>1</v>
      </c>
      <c r="T398" s="113">
        <f t="shared" si="90"/>
        <v>1</v>
      </c>
      <c r="U398" s="113">
        <f t="shared" si="90"/>
        <v>1</v>
      </c>
      <c r="V398" s="113">
        <f t="shared" si="95"/>
        <v>1</v>
      </c>
      <c r="W398" s="113">
        <f t="shared" si="96"/>
        <v>1</v>
      </c>
      <c r="X398" s="113">
        <f t="shared" si="97"/>
        <v>1</v>
      </c>
      <c r="Y398" s="113">
        <f t="shared" si="98"/>
        <v>1</v>
      </c>
      <c r="Z398" s="184" t="str">
        <f>'[1]ANATOMIE 3'!N400</f>
        <v>Juin</v>
      </c>
      <c r="AA398" s="184" t="str">
        <f>'[1]PHYSIO-REP 3'!M402</f>
        <v>Juin</v>
      </c>
      <c r="AB398" s="184" t="str">
        <f>'[1]ZOOTECHNIE 3'!N402</f>
        <v>Juin</v>
      </c>
      <c r="AC398" s="184" t="str">
        <f>'[1]PHARMACOLOGIE 3'!M402</f>
        <v>Juin</v>
      </c>
      <c r="AD398" s="184" t="str">
        <f>'[1]MICROBIOLOGIE 3'!M402</f>
        <v>Juin</v>
      </c>
      <c r="AE398" s="184" t="str">
        <f>'[1]PARASITOLOGIE 2'!N402</f>
        <v>Juin</v>
      </c>
      <c r="AF398" s="184" t="str">
        <f>'[1]PHYSIO-PATH 3'!M402</f>
        <v>Juin</v>
      </c>
      <c r="AG398" s="184" t="str">
        <f>'[1]SEMIOLOGIE 3'!N402</f>
        <v>Juin</v>
      </c>
      <c r="AH398" s="184" t="str">
        <f>'[1]ANA-PATH 2'!M402</f>
        <v>Juin</v>
      </c>
    </row>
    <row r="399" spans="1:34">
      <c r="A399" s="113">
        <v>392</v>
      </c>
      <c r="B399" s="434" t="s">
        <v>485</v>
      </c>
      <c r="C399" s="434" t="s">
        <v>1013</v>
      </c>
      <c r="D399" s="117">
        <f>ANATOMIE3!J399</f>
        <v>0</v>
      </c>
      <c r="E399" s="117">
        <f>'PHYSIO-REP 3'!J399</f>
        <v>6.75</v>
      </c>
      <c r="F399" s="117">
        <f>'ZOOTECHINE 3'!J399</f>
        <v>7</v>
      </c>
      <c r="G399" s="117">
        <f>'PHARMACOLOGIE 3'!J399</f>
        <v>7</v>
      </c>
      <c r="H399" s="117">
        <f>'MICROBIOLOGIE 3'!J399</f>
        <v>7.5</v>
      </c>
      <c r="I399" s="117">
        <f>'PARASITOLOGIE 2'!J399</f>
        <v>4.666666666666667</v>
      </c>
      <c r="J399" s="117">
        <f>'PHYSIO-PATH 3'!J399</f>
        <v>3</v>
      </c>
      <c r="K399" s="117">
        <f>SEMIOLOGIE!J399</f>
        <v>0</v>
      </c>
      <c r="L399" s="117">
        <f>'ANA-PATH 2'!J399</f>
        <v>3.3333333333333335</v>
      </c>
      <c r="M399" s="117">
        <f t="shared" si="91"/>
        <v>39.25</v>
      </c>
      <c r="N399" s="117">
        <f t="shared" si="92"/>
        <v>1.57</v>
      </c>
      <c r="O399" s="316" t="str">
        <f t="shared" si="93"/>
        <v>Ajournee</v>
      </c>
      <c r="P399" s="184" t="str">
        <f t="shared" si="94"/>
        <v>juin</v>
      </c>
      <c r="Q399" s="113">
        <f t="shared" si="90"/>
        <v>1</v>
      </c>
      <c r="R399" s="113">
        <f t="shared" si="90"/>
        <v>1</v>
      </c>
      <c r="S399" s="113">
        <f t="shared" si="90"/>
        <v>1</v>
      </c>
      <c r="T399" s="113">
        <f t="shared" si="90"/>
        <v>1</v>
      </c>
      <c r="U399" s="113">
        <f t="shared" si="90"/>
        <v>1</v>
      </c>
      <c r="V399" s="113">
        <f t="shared" si="95"/>
        <v>1</v>
      </c>
      <c r="W399" s="113">
        <f t="shared" si="96"/>
        <v>1</v>
      </c>
      <c r="X399" s="113">
        <f t="shared" si="97"/>
        <v>1</v>
      </c>
      <c r="Y399" s="113">
        <f t="shared" si="98"/>
        <v>1</v>
      </c>
      <c r="Z399" s="184" t="str">
        <f>'[1]ANATOMIE 3'!N401</f>
        <v>Juin</v>
      </c>
      <c r="AA399" s="184" t="str">
        <f>'[1]PHYSIO-REP 3'!M403</f>
        <v>Juin</v>
      </c>
      <c r="AB399" s="184" t="str">
        <f>'[1]ZOOTECHNIE 3'!N403</f>
        <v>Juin</v>
      </c>
      <c r="AC399" s="184" t="str">
        <f>'[1]PHARMACOLOGIE 3'!M403</f>
        <v>Juin</v>
      </c>
      <c r="AD399" s="184" t="str">
        <f>'[1]MICROBIOLOGIE 3'!M403</f>
        <v>Juin</v>
      </c>
      <c r="AE399" s="184" t="str">
        <f>'[1]PARASITOLOGIE 2'!N403</f>
        <v>Juin</v>
      </c>
      <c r="AF399" s="184" t="str">
        <f>'[1]PHYSIO-PATH 3'!M403</f>
        <v>Juin</v>
      </c>
      <c r="AG399" s="184" t="str">
        <f>'[1]SEMIOLOGIE 3'!N403</f>
        <v>Juin</v>
      </c>
      <c r="AH399" s="184" t="str">
        <f>'[1]ANA-PATH 2'!M403</f>
        <v>Juin</v>
      </c>
    </row>
    <row r="400" spans="1:34">
      <c r="A400" s="317">
        <v>393</v>
      </c>
      <c r="B400" s="419" t="s">
        <v>486</v>
      </c>
      <c r="C400" s="419" t="s">
        <v>487</v>
      </c>
      <c r="D400" s="117">
        <f>ANATOMIE3!J400</f>
        <v>11</v>
      </c>
      <c r="E400" s="117">
        <f>'PHYSIO-REP 3'!J400</f>
        <v>11</v>
      </c>
      <c r="F400" s="117">
        <f>'ZOOTECHINE 3'!J400</f>
        <v>6.5</v>
      </c>
      <c r="G400" s="117">
        <f>'PHARMACOLOGIE 3'!J400</f>
        <v>10</v>
      </c>
      <c r="H400" s="117">
        <f>'MICROBIOLOGIE 3'!J400</f>
        <v>11</v>
      </c>
      <c r="I400" s="117">
        <f>'PARASITOLOGIE 2'!J400</f>
        <v>9.3333333333333339</v>
      </c>
      <c r="J400" s="117">
        <f>'PHYSIO-PATH 3'!J400</f>
        <v>6</v>
      </c>
      <c r="K400" s="117">
        <f>SEMIOLOGIE!J400</f>
        <v>14.5</v>
      </c>
      <c r="L400" s="117">
        <f>'ANA-PATH 2'!J400</f>
        <v>8.3333333333333339</v>
      </c>
      <c r="M400" s="117">
        <f t="shared" si="91"/>
        <v>87.666666666666671</v>
      </c>
      <c r="N400" s="117">
        <f t="shared" si="92"/>
        <v>3.5066666666666668</v>
      </c>
      <c r="O400" s="316" t="str">
        <f t="shared" si="93"/>
        <v>Ajournee</v>
      </c>
      <c r="P400" s="184" t="str">
        <f t="shared" si="94"/>
        <v>juin</v>
      </c>
      <c r="Q400" s="113">
        <f t="shared" si="90"/>
        <v>1</v>
      </c>
      <c r="R400" s="113">
        <f t="shared" si="90"/>
        <v>1</v>
      </c>
      <c r="S400" s="113">
        <f t="shared" si="90"/>
        <v>1</v>
      </c>
      <c r="T400" s="113">
        <f t="shared" si="90"/>
        <v>1</v>
      </c>
      <c r="U400" s="113">
        <f t="shared" si="90"/>
        <v>1</v>
      </c>
      <c r="V400" s="113">
        <f t="shared" si="95"/>
        <v>1</v>
      </c>
      <c r="W400" s="113">
        <f t="shared" si="96"/>
        <v>1</v>
      </c>
      <c r="X400" s="113">
        <f t="shared" si="97"/>
        <v>1</v>
      </c>
      <c r="Y400" s="113">
        <f t="shared" si="98"/>
        <v>1</v>
      </c>
      <c r="Z400" s="184" t="str">
        <f>'[1]ANATOMIE 3'!N402</f>
        <v>Juin</v>
      </c>
      <c r="AA400" s="184" t="str">
        <f>'[1]PHYSIO-REP 3'!M404</f>
        <v>Juin</v>
      </c>
      <c r="AB400" s="184" t="str">
        <f>'[1]ZOOTECHNIE 3'!N404</f>
        <v>Juin</v>
      </c>
      <c r="AC400" s="184" t="str">
        <f>'[1]PHARMACOLOGIE 3'!M404</f>
        <v>Juin</v>
      </c>
      <c r="AD400" s="184" t="str">
        <f>'[1]MICROBIOLOGIE 3'!M404</f>
        <v>Juin</v>
      </c>
      <c r="AE400" s="184" t="str">
        <f>'[1]PARASITOLOGIE 2'!N404</f>
        <v>Juin</v>
      </c>
      <c r="AF400" s="184" t="str">
        <f>'[1]PHYSIO-PATH 3'!M404</f>
        <v>Juin</v>
      </c>
      <c r="AG400" s="184" t="str">
        <f>'[1]SEMIOLOGIE 3'!N404</f>
        <v>Juin</v>
      </c>
      <c r="AH400" s="184" t="str">
        <f>'[1]ANA-PATH 2'!M404</f>
        <v>Juin</v>
      </c>
    </row>
    <row r="401" spans="1:34">
      <c r="A401" s="113">
        <v>394</v>
      </c>
      <c r="B401" s="413" t="s">
        <v>488</v>
      </c>
      <c r="C401" s="413" t="s">
        <v>1014</v>
      </c>
      <c r="D401" s="117">
        <f>ANATOMIE3!J401</f>
        <v>12.5</v>
      </c>
      <c r="E401" s="117">
        <f>'PHYSIO-REP 3'!J401</f>
        <v>12</v>
      </c>
      <c r="F401" s="117">
        <f>'ZOOTECHINE 3'!J401</f>
        <v>12</v>
      </c>
      <c r="G401" s="117">
        <f>'PHARMACOLOGIE 3'!J401</f>
        <v>14</v>
      </c>
      <c r="H401" s="117">
        <f>'MICROBIOLOGIE 3'!J401</f>
        <v>10.25</v>
      </c>
      <c r="I401" s="117">
        <f>'PARASITOLOGIE 2'!J401</f>
        <v>8.6666666666666661</v>
      </c>
      <c r="J401" s="117">
        <f>'PHYSIO-PATH 3'!J401</f>
        <v>2.5</v>
      </c>
      <c r="K401" s="117">
        <f>SEMIOLOGIE!J401</f>
        <v>17</v>
      </c>
      <c r="L401" s="117">
        <f>'ANA-PATH 2'!J401</f>
        <v>6.666666666666667</v>
      </c>
      <c r="M401" s="117">
        <f t="shared" si="91"/>
        <v>95.583333333333343</v>
      </c>
      <c r="N401" s="117">
        <f t="shared" si="92"/>
        <v>3.8233333333333337</v>
      </c>
      <c r="O401" s="316" t="str">
        <f t="shared" si="93"/>
        <v>Ajournee</v>
      </c>
      <c r="P401" s="184" t="str">
        <f t="shared" si="94"/>
        <v>juin</v>
      </c>
      <c r="Q401" s="113">
        <f t="shared" si="90"/>
        <v>1</v>
      </c>
      <c r="R401" s="113">
        <f t="shared" si="90"/>
        <v>1</v>
      </c>
      <c r="S401" s="113">
        <f t="shared" si="90"/>
        <v>1</v>
      </c>
      <c r="T401" s="113">
        <f t="shared" si="90"/>
        <v>1</v>
      </c>
      <c r="U401" s="113">
        <f t="shared" si="90"/>
        <v>1</v>
      </c>
      <c r="V401" s="113">
        <f t="shared" si="95"/>
        <v>1</v>
      </c>
      <c r="W401" s="113">
        <f t="shared" si="96"/>
        <v>1</v>
      </c>
      <c r="X401" s="113">
        <f t="shared" si="97"/>
        <v>0</v>
      </c>
      <c r="Y401" s="113">
        <f t="shared" si="98"/>
        <v>1</v>
      </c>
      <c r="Z401" s="184" t="str">
        <f>'[1]ANATOMIE 3'!N403</f>
        <v>Juin</v>
      </c>
      <c r="AA401" s="184" t="str">
        <f>'[1]PHYSIO-REP 3'!M405</f>
        <v>Juin</v>
      </c>
      <c r="AB401" s="184" t="str">
        <f>'[1]ZOOTECHNIE 3'!N405</f>
        <v>Juin</v>
      </c>
      <c r="AC401" s="184" t="str">
        <f>'[1]PHARMACOLOGIE 3'!M405</f>
        <v>Juin</v>
      </c>
      <c r="AD401" s="184" t="str">
        <f>'[1]MICROBIOLOGIE 3'!M405</f>
        <v>Juin</v>
      </c>
      <c r="AE401" s="184" t="str">
        <f>'[1]PARASITOLOGIE 2'!N405</f>
        <v>Juin</v>
      </c>
      <c r="AF401" s="184" t="str">
        <f>'[1]PHYSIO-PATH 3'!M405</f>
        <v>Juin</v>
      </c>
      <c r="AG401" s="184" t="str">
        <f>'[1]SEMIOLOGIE 3'!N405</f>
        <v>Juin</v>
      </c>
      <c r="AH401" s="184" t="str">
        <f>'[1]ANA-PATH 2'!M405</f>
        <v>Juin</v>
      </c>
    </row>
    <row r="402" spans="1:34">
      <c r="A402" s="317">
        <v>395</v>
      </c>
      <c r="B402" s="413" t="s">
        <v>489</v>
      </c>
      <c r="C402" s="413" t="s">
        <v>490</v>
      </c>
      <c r="D402" s="117">
        <f>ANATOMIE3!J402</f>
        <v>2.25</v>
      </c>
      <c r="E402" s="117">
        <f>'PHYSIO-REP 3'!J402</f>
        <v>8.25</v>
      </c>
      <c r="F402" s="117">
        <f>'ZOOTECHINE 3'!J402</f>
        <v>30.75</v>
      </c>
      <c r="G402" s="117">
        <f>'PHARMACOLOGIE 3'!J402</f>
        <v>0.5</v>
      </c>
      <c r="H402" s="117">
        <f>'MICROBIOLOGIE 3'!J402</f>
        <v>8</v>
      </c>
      <c r="I402" s="117">
        <f>'PARASITOLOGIE 2'!J402</f>
        <v>1.3333333333333333</v>
      </c>
      <c r="J402" s="117">
        <f>'PHYSIO-PATH 3'!J402</f>
        <v>2.5</v>
      </c>
      <c r="K402" s="117">
        <f>SEMIOLOGIE!J402</f>
        <v>42</v>
      </c>
      <c r="L402" s="117">
        <f>'ANA-PATH 2'!J402</f>
        <v>3.3333333333333335</v>
      </c>
      <c r="M402" s="117">
        <f t="shared" si="91"/>
        <v>98.916666666666671</v>
      </c>
      <c r="N402" s="117">
        <f t="shared" si="92"/>
        <v>3.956666666666667</v>
      </c>
      <c r="O402" s="316" t="str">
        <f t="shared" si="93"/>
        <v>Ajournee</v>
      </c>
      <c r="P402" s="184" t="str">
        <f t="shared" si="94"/>
        <v>juin</v>
      </c>
      <c r="Q402" s="113">
        <f t="shared" si="90"/>
        <v>1</v>
      </c>
      <c r="R402" s="113">
        <f t="shared" si="90"/>
        <v>1</v>
      </c>
      <c r="S402" s="113">
        <f t="shared" si="90"/>
        <v>0</v>
      </c>
      <c r="T402" s="113">
        <f t="shared" si="90"/>
        <v>1</v>
      </c>
      <c r="U402" s="113">
        <f t="shared" si="90"/>
        <v>1</v>
      </c>
      <c r="V402" s="113">
        <f t="shared" si="95"/>
        <v>1</v>
      </c>
      <c r="W402" s="113">
        <f t="shared" si="96"/>
        <v>1</v>
      </c>
      <c r="X402" s="113">
        <f t="shared" si="97"/>
        <v>0</v>
      </c>
      <c r="Y402" s="113">
        <f t="shared" si="98"/>
        <v>1</v>
      </c>
      <c r="Z402" s="184" t="str">
        <f>'[1]ANATOMIE 3'!N404</f>
        <v>Juin</v>
      </c>
      <c r="AA402" s="184" t="str">
        <f>'[1]PHYSIO-REP 3'!M406</f>
        <v>Juin</v>
      </c>
      <c r="AB402" s="184" t="str">
        <f>'[1]ZOOTECHNIE 3'!N406</f>
        <v>Juin</v>
      </c>
      <c r="AC402" s="184" t="str">
        <f>'[1]PHARMACOLOGIE 3'!M406</f>
        <v>Juin</v>
      </c>
      <c r="AD402" s="184" t="str">
        <f>'[1]MICROBIOLOGIE 3'!M406</f>
        <v>Juin</v>
      </c>
      <c r="AE402" s="184" t="str">
        <f>'[1]PARASITOLOGIE 2'!N406</f>
        <v>Juin</v>
      </c>
      <c r="AF402" s="184" t="str">
        <f>'[1]PHYSIO-PATH 3'!M406</f>
        <v>Juin</v>
      </c>
      <c r="AG402" s="184" t="str">
        <f>'[1]SEMIOLOGIE 3'!N406</f>
        <v>Juin</v>
      </c>
      <c r="AH402" s="184" t="str">
        <f>'[1]ANA-PATH 2'!M406</f>
        <v>Juin</v>
      </c>
    </row>
    <row r="403" spans="1:34">
      <c r="A403" s="113">
        <v>396</v>
      </c>
      <c r="B403" s="419" t="s">
        <v>1015</v>
      </c>
      <c r="C403" s="419" t="s">
        <v>1016</v>
      </c>
      <c r="D403" s="117">
        <f>ANATOMIE3!J403</f>
        <v>15.5</v>
      </c>
      <c r="E403" s="117">
        <f>'PHYSIO-REP 3'!J403</f>
        <v>9</v>
      </c>
      <c r="F403" s="117">
        <f>'ZOOTECHINE 3'!J403</f>
        <v>8.5</v>
      </c>
      <c r="G403" s="117">
        <f>'PHARMACOLOGIE 3'!J403</f>
        <v>9</v>
      </c>
      <c r="H403" s="117">
        <f>'MICROBIOLOGIE 3'!J403</f>
        <v>6.75</v>
      </c>
      <c r="I403" s="117">
        <f>'PARASITOLOGIE 2'!J403</f>
        <v>8</v>
      </c>
      <c r="J403" s="117">
        <f>'PHYSIO-PATH 3'!J403</f>
        <v>1.5</v>
      </c>
      <c r="K403" s="117">
        <f>SEMIOLOGIE!J403</f>
        <v>14.75</v>
      </c>
      <c r="L403" s="117">
        <f>'ANA-PATH 2'!J403</f>
        <v>7.333333333333333</v>
      </c>
      <c r="M403" s="117">
        <f t="shared" si="91"/>
        <v>80.333333333333329</v>
      </c>
      <c r="N403" s="117">
        <f t="shared" si="92"/>
        <v>3.2133333333333329</v>
      </c>
      <c r="O403" s="316" t="str">
        <f t="shared" si="93"/>
        <v>Ajournee</v>
      </c>
      <c r="P403" s="184" t="str">
        <f t="shared" si="94"/>
        <v>juin</v>
      </c>
      <c r="Q403" s="113">
        <f t="shared" si="90"/>
        <v>0</v>
      </c>
      <c r="R403" s="113">
        <f t="shared" si="90"/>
        <v>1</v>
      </c>
      <c r="S403" s="113">
        <f t="shared" si="90"/>
        <v>1</v>
      </c>
      <c r="T403" s="113">
        <f t="shared" si="90"/>
        <v>1</v>
      </c>
      <c r="U403" s="113">
        <f t="shared" si="90"/>
        <v>1</v>
      </c>
      <c r="V403" s="113">
        <f t="shared" si="95"/>
        <v>1</v>
      </c>
      <c r="W403" s="113">
        <f t="shared" si="96"/>
        <v>1</v>
      </c>
      <c r="X403" s="113">
        <f t="shared" si="97"/>
        <v>1</v>
      </c>
      <c r="Y403" s="113">
        <f t="shared" si="98"/>
        <v>1</v>
      </c>
      <c r="Z403" s="184" t="str">
        <f>'[1]ANATOMIE 3'!N405</f>
        <v>Juin</v>
      </c>
      <c r="AA403" s="184" t="str">
        <f>'[1]PHYSIO-REP 3'!M407</f>
        <v>Juin</v>
      </c>
      <c r="AB403" s="184" t="str">
        <f>'[1]ZOOTECHNIE 3'!N407</f>
        <v>Juin</v>
      </c>
      <c r="AC403" s="184" t="str">
        <f>'[1]PHARMACOLOGIE 3'!M407</f>
        <v>Juin</v>
      </c>
      <c r="AD403" s="184" t="str">
        <f>'[1]MICROBIOLOGIE 3'!M407</f>
        <v>Juin</v>
      </c>
      <c r="AE403" s="184" t="str">
        <f>'[1]PARASITOLOGIE 2'!N407</f>
        <v>Juin</v>
      </c>
      <c r="AF403" s="184" t="str">
        <f>'[1]PHYSIO-PATH 3'!M407</f>
        <v>Juin</v>
      </c>
      <c r="AG403" s="184" t="str">
        <f>'[1]SEMIOLOGIE 3'!N407</f>
        <v>Juin</v>
      </c>
      <c r="AH403" s="184" t="str">
        <f>'[1]ANA-PATH 2'!M407</f>
        <v>Juin</v>
      </c>
    </row>
    <row r="404" spans="1:34">
      <c r="A404" s="317">
        <v>397</v>
      </c>
      <c r="B404" s="413" t="s">
        <v>491</v>
      </c>
      <c r="C404" s="413" t="s">
        <v>1017</v>
      </c>
      <c r="D404" s="117">
        <f>ANATOMIE3!J404</f>
        <v>15</v>
      </c>
      <c r="E404" s="117">
        <f>'PHYSIO-REP 3'!J404</f>
        <v>10.5</v>
      </c>
      <c r="F404" s="117">
        <f>'ZOOTECHINE 3'!J404</f>
        <v>3.75</v>
      </c>
      <c r="G404" s="117">
        <f>'PHARMACOLOGIE 3'!J404</f>
        <v>7.75</v>
      </c>
      <c r="H404" s="117">
        <f>'MICROBIOLOGIE 3'!J404</f>
        <v>10.75</v>
      </c>
      <c r="I404" s="117">
        <f>'PARASITOLOGIE 2'!J404</f>
        <v>7.333333333333333</v>
      </c>
      <c r="J404" s="117">
        <f>'PHYSIO-PATH 3'!J404</f>
        <v>7</v>
      </c>
      <c r="K404" s="117">
        <f>SEMIOLOGIE!J404</f>
        <v>5.5</v>
      </c>
      <c r="L404" s="117">
        <f>'ANA-PATH 2'!J404</f>
        <v>6.333333333333333</v>
      </c>
      <c r="M404" s="117">
        <f t="shared" si="91"/>
        <v>73.916666666666671</v>
      </c>
      <c r="N404" s="117">
        <f t="shared" si="92"/>
        <v>2.956666666666667</v>
      </c>
      <c r="O404" s="316" t="str">
        <f t="shared" si="93"/>
        <v>Ajournee</v>
      </c>
      <c r="P404" s="184" t="str">
        <f t="shared" si="94"/>
        <v>juin</v>
      </c>
      <c r="Q404" s="113">
        <f t="shared" si="90"/>
        <v>0</v>
      </c>
      <c r="R404" s="113">
        <f t="shared" si="90"/>
        <v>1</v>
      </c>
      <c r="S404" s="113">
        <f t="shared" si="90"/>
        <v>1</v>
      </c>
      <c r="T404" s="113">
        <f t="shared" si="90"/>
        <v>1</v>
      </c>
      <c r="U404" s="113">
        <f t="shared" si="90"/>
        <v>1</v>
      </c>
      <c r="V404" s="113">
        <f t="shared" si="95"/>
        <v>1</v>
      </c>
      <c r="W404" s="113">
        <f t="shared" si="96"/>
        <v>1</v>
      </c>
      <c r="X404" s="113">
        <f t="shared" si="97"/>
        <v>1</v>
      </c>
      <c r="Y404" s="113">
        <f t="shared" si="98"/>
        <v>1</v>
      </c>
      <c r="Z404" s="184" t="str">
        <f>'[1]ANATOMIE 3'!N406</f>
        <v>Juin</v>
      </c>
      <c r="AA404" s="184" t="str">
        <f>'[1]PHYSIO-REP 3'!M408</f>
        <v>Juin</v>
      </c>
      <c r="AB404" s="184" t="str">
        <f>'[1]ZOOTECHNIE 3'!N408</f>
        <v>Juin</v>
      </c>
      <c r="AC404" s="184" t="str">
        <f>'[1]PHARMACOLOGIE 3'!M408</f>
        <v>Juin</v>
      </c>
      <c r="AD404" s="184" t="str">
        <f>'[1]MICROBIOLOGIE 3'!M408</f>
        <v>Juin</v>
      </c>
      <c r="AE404" s="184" t="str">
        <f>'[1]PARASITOLOGIE 2'!N408</f>
        <v>Juin</v>
      </c>
      <c r="AF404" s="184" t="str">
        <f>'[1]PHYSIO-PATH 3'!M408</f>
        <v>Juin</v>
      </c>
      <c r="AG404" s="184" t="str">
        <f>'[1]SEMIOLOGIE 3'!N408</f>
        <v>Juin</v>
      </c>
      <c r="AH404" s="184" t="str">
        <f>'[1]ANA-PATH 2'!M408</f>
        <v>Juin</v>
      </c>
    </row>
    <row r="405" spans="1:34">
      <c r="A405" s="113">
        <v>398</v>
      </c>
      <c r="B405" s="413" t="s">
        <v>491</v>
      </c>
      <c r="C405" s="413" t="s">
        <v>233</v>
      </c>
      <c r="D405" s="117">
        <f>ANATOMIE3!J405</f>
        <v>10.75</v>
      </c>
      <c r="E405" s="117">
        <f>'PHYSIO-REP 3'!J405</f>
        <v>8.25</v>
      </c>
      <c r="F405" s="117">
        <f>'ZOOTECHINE 3'!J405</f>
        <v>9.5</v>
      </c>
      <c r="G405" s="117">
        <f>'PHARMACOLOGIE 3'!J405</f>
        <v>4.5</v>
      </c>
      <c r="H405" s="117">
        <f>'MICROBIOLOGIE 3'!J405</f>
        <v>10.75</v>
      </c>
      <c r="I405" s="117">
        <f>'PARASITOLOGIE 2'!J405</f>
        <v>5.333333333333333</v>
      </c>
      <c r="J405" s="117">
        <f>'PHYSIO-PATH 3'!J405</f>
        <v>6</v>
      </c>
      <c r="K405" s="117">
        <f>SEMIOLOGIE!J405</f>
        <v>10</v>
      </c>
      <c r="L405" s="117">
        <f>'ANA-PATH 2'!J405</f>
        <v>6.333333333333333</v>
      </c>
      <c r="M405" s="117">
        <f t="shared" si="91"/>
        <v>71.416666666666671</v>
      </c>
      <c r="N405" s="117">
        <f t="shared" si="92"/>
        <v>2.8566666666666669</v>
      </c>
      <c r="O405" s="316" t="str">
        <f t="shared" si="93"/>
        <v>Ajournee</v>
      </c>
      <c r="P405" s="184" t="str">
        <f t="shared" si="94"/>
        <v>juin</v>
      </c>
      <c r="Q405" s="113">
        <f t="shared" si="90"/>
        <v>1</v>
      </c>
      <c r="R405" s="113">
        <f t="shared" si="90"/>
        <v>1</v>
      </c>
      <c r="S405" s="113">
        <f t="shared" si="90"/>
        <v>1</v>
      </c>
      <c r="T405" s="113">
        <f t="shared" si="90"/>
        <v>1</v>
      </c>
      <c r="U405" s="113">
        <f t="shared" si="90"/>
        <v>1</v>
      </c>
      <c r="V405" s="113">
        <f t="shared" si="95"/>
        <v>1</v>
      </c>
      <c r="W405" s="113">
        <f t="shared" si="96"/>
        <v>1</v>
      </c>
      <c r="X405" s="113">
        <f t="shared" si="97"/>
        <v>1</v>
      </c>
      <c r="Y405" s="113">
        <f t="shared" si="98"/>
        <v>1</v>
      </c>
      <c r="Z405" s="184" t="str">
        <f>'[1]ANATOMIE 3'!N407</f>
        <v>Juin</v>
      </c>
      <c r="AA405" s="184" t="str">
        <f>'[1]PHYSIO-REP 3'!M409</f>
        <v>Juin</v>
      </c>
      <c r="AB405" s="184" t="str">
        <f>'[1]ZOOTECHNIE 3'!N409</f>
        <v>Juin</v>
      </c>
      <c r="AC405" s="184" t="str">
        <f>'[1]PHARMACOLOGIE 3'!M409</f>
        <v>Juin</v>
      </c>
      <c r="AD405" s="184" t="str">
        <f>'[1]MICROBIOLOGIE 3'!M409</f>
        <v>Juin</v>
      </c>
      <c r="AE405" s="184" t="str">
        <f>'[1]PARASITOLOGIE 2'!N409</f>
        <v>Juin</v>
      </c>
      <c r="AF405" s="184" t="str">
        <f>'[1]PHYSIO-PATH 3'!M409</f>
        <v>Juin</v>
      </c>
      <c r="AG405" s="184" t="str">
        <f>'[1]SEMIOLOGIE 3'!N409</f>
        <v>Juin</v>
      </c>
      <c r="AH405" s="184" t="str">
        <f>'[1]ANA-PATH 2'!M409</f>
        <v>Juin</v>
      </c>
    </row>
    <row r="406" spans="1:34">
      <c r="A406" s="317">
        <v>399</v>
      </c>
      <c r="B406" s="413" t="s">
        <v>492</v>
      </c>
      <c r="C406" s="413" t="s">
        <v>1018</v>
      </c>
      <c r="D406" s="117">
        <f>ANATOMIE3!J406</f>
        <v>13.5</v>
      </c>
      <c r="E406" s="117">
        <f>'PHYSIO-REP 3'!J406</f>
        <v>12.5</v>
      </c>
      <c r="F406" s="117">
        <f>'ZOOTECHINE 3'!J406</f>
        <v>10</v>
      </c>
      <c r="G406" s="117">
        <f>'PHARMACOLOGIE 3'!J406</f>
        <v>7.5</v>
      </c>
      <c r="H406" s="117">
        <f>'MICROBIOLOGIE 3'!J406</f>
        <v>13.75</v>
      </c>
      <c r="I406" s="117">
        <f>'PARASITOLOGIE 2'!J406</f>
        <v>4</v>
      </c>
      <c r="J406" s="117">
        <f>'PHYSIO-PATH 3'!J406</f>
        <v>3</v>
      </c>
      <c r="K406" s="117">
        <f>SEMIOLOGIE!J406</f>
        <v>16</v>
      </c>
      <c r="L406" s="117">
        <f>'ANA-PATH 2'!J406</f>
        <v>10</v>
      </c>
      <c r="M406" s="117">
        <f t="shared" si="91"/>
        <v>90.25</v>
      </c>
      <c r="N406" s="117">
        <f t="shared" si="92"/>
        <v>3.61</v>
      </c>
      <c r="O406" s="316" t="str">
        <f t="shared" si="93"/>
        <v>Ajournee</v>
      </c>
      <c r="P406" s="184" t="str">
        <f t="shared" si="94"/>
        <v>juin</v>
      </c>
      <c r="Q406" s="113">
        <f t="shared" si="90"/>
        <v>1</v>
      </c>
      <c r="R406" s="113">
        <f t="shared" si="90"/>
        <v>1</v>
      </c>
      <c r="S406" s="113">
        <f t="shared" si="90"/>
        <v>1</v>
      </c>
      <c r="T406" s="113">
        <f t="shared" si="90"/>
        <v>1</v>
      </c>
      <c r="U406" s="113">
        <f t="shared" si="90"/>
        <v>1</v>
      </c>
      <c r="V406" s="113">
        <f t="shared" si="95"/>
        <v>1</v>
      </c>
      <c r="W406" s="113">
        <f t="shared" si="96"/>
        <v>1</v>
      </c>
      <c r="X406" s="113">
        <f t="shared" si="97"/>
        <v>0</v>
      </c>
      <c r="Y406" s="113">
        <f t="shared" si="98"/>
        <v>0</v>
      </c>
      <c r="Z406" s="184" t="str">
        <f>'[1]ANATOMIE 3'!N408</f>
        <v>Juin</v>
      </c>
      <c r="AA406" s="184" t="str">
        <f>'[1]PHYSIO-REP 3'!M410</f>
        <v>Juin</v>
      </c>
      <c r="AB406" s="184" t="str">
        <f>'[1]ZOOTECHNIE 3'!N410</f>
        <v>Juin</v>
      </c>
      <c r="AC406" s="184" t="str">
        <f>'[1]PHARMACOLOGIE 3'!M410</f>
        <v>Juin</v>
      </c>
      <c r="AD406" s="184" t="str">
        <f>'[1]MICROBIOLOGIE 3'!M410</f>
        <v>Juin</v>
      </c>
      <c r="AE406" s="184" t="str">
        <f>'[1]PARASITOLOGIE 2'!N410</f>
        <v>Juin</v>
      </c>
      <c r="AF406" s="184" t="str">
        <f>'[1]PHYSIO-PATH 3'!M410</f>
        <v>Juin</v>
      </c>
      <c r="AG406" s="184" t="str">
        <f>'[1]SEMIOLOGIE 3'!N410</f>
        <v>Juin</v>
      </c>
      <c r="AH406" s="184" t="str">
        <f>'[1]ANA-PATH 2'!M410</f>
        <v>Juin</v>
      </c>
    </row>
    <row r="407" spans="1:34">
      <c r="A407" s="113">
        <v>400</v>
      </c>
      <c r="B407" s="413" t="s">
        <v>493</v>
      </c>
      <c r="C407" s="413" t="s">
        <v>83</v>
      </c>
      <c r="D407" s="117">
        <f>ANATOMIE3!J407</f>
        <v>8</v>
      </c>
      <c r="E407" s="117">
        <f>'PHYSIO-REP 3'!J407</f>
        <v>5.25</v>
      </c>
      <c r="F407" s="117">
        <f>'ZOOTECHINE 3'!J407</f>
        <v>5</v>
      </c>
      <c r="G407" s="117">
        <f>'PHARMACOLOGIE 3'!J407</f>
        <v>5</v>
      </c>
      <c r="H407" s="117">
        <f>'MICROBIOLOGIE 3'!J407</f>
        <v>6.25</v>
      </c>
      <c r="I407" s="117">
        <f>'PARASITOLOGIE 2'!J407</f>
        <v>2.6666666666666665</v>
      </c>
      <c r="J407" s="117">
        <f>'PHYSIO-PATH 3'!J407</f>
        <v>2.5</v>
      </c>
      <c r="K407" s="117">
        <f>SEMIOLOGIE!J407</f>
        <v>7.25</v>
      </c>
      <c r="L407" s="117">
        <f>'ANA-PATH 2'!J407</f>
        <v>3.3333333333333335</v>
      </c>
      <c r="M407" s="117">
        <f t="shared" si="91"/>
        <v>45.25</v>
      </c>
      <c r="N407" s="117">
        <f t="shared" si="92"/>
        <v>1.81</v>
      </c>
      <c r="O407" s="316" t="str">
        <f t="shared" si="93"/>
        <v>Ajournee</v>
      </c>
      <c r="P407" s="184" t="str">
        <f t="shared" si="94"/>
        <v>juin</v>
      </c>
      <c r="Q407" s="113">
        <f t="shared" si="90"/>
        <v>1</v>
      </c>
      <c r="R407" s="113">
        <f t="shared" si="90"/>
        <v>1</v>
      </c>
      <c r="S407" s="113">
        <f t="shared" si="90"/>
        <v>1</v>
      </c>
      <c r="T407" s="113">
        <f t="shared" si="90"/>
        <v>1</v>
      </c>
      <c r="U407" s="113">
        <f t="shared" si="90"/>
        <v>1</v>
      </c>
      <c r="V407" s="113">
        <f t="shared" si="95"/>
        <v>1</v>
      </c>
      <c r="W407" s="113">
        <f t="shared" si="96"/>
        <v>1</v>
      </c>
      <c r="X407" s="113">
        <f t="shared" si="97"/>
        <v>1</v>
      </c>
      <c r="Y407" s="113">
        <f t="shared" si="98"/>
        <v>1</v>
      </c>
      <c r="Z407" s="184" t="str">
        <f>'[1]ANATOMIE 3'!N409</f>
        <v>Juin</v>
      </c>
      <c r="AA407" s="184" t="str">
        <f>'[1]PHYSIO-REP 3'!M411</f>
        <v>Juin</v>
      </c>
      <c r="AB407" s="184" t="str">
        <f>'[1]ZOOTECHNIE 3'!N411</f>
        <v>Juin</v>
      </c>
      <c r="AC407" s="184" t="str">
        <f>'[1]PHARMACOLOGIE 3'!M411</f>
        <v>Juin</v>
      </c>
      <c r="AD407" s="184" t="str">
        <f>'[1]MICROBIOLOGIE 3'!M411</f>
        <v>Juin</v>
      </c>
      <c r="AE407" s="184" t="str">
        <f>'[1]PARASITOLOGIE 2'!N411</f>
        <v>Juin</v>
      </c>
      <c r="AF407" s="184" t="str">
        <f>'[1]PHYSIO-PATH 3'!M411</f>
        <v>Juin</v>
      </c>
      <c r="AG407" s="184" t="str">
        <f>'[1]SEMIOLOGIE 3'!N411</f>
        <v>Juin</v>
      </c>
      <c r="AH407" s="184" t="str">
        <f>'[1]ANA-PATH 2'!M411</f>
        <v>Juin</v>
      </c>
    </row>
    <row r="408" spans="1:34">
      <c r="A408" s="317">
        <v>401</v>
      </c>
      <c r="B408" s="413" t="s">
        <v>494</v>
      </c>
      <c r="C408" s="413" t="s">
        <v>1019</v>
      </c>
      <c r="D408" s="117">
        <f>ANATOMIE3!J408</f>
        <v>15</v>
      </c>
      <c r="E408" s="117">
        <f>'PHYSIO-REP 3'!J408</f>
        <v>14.25</v>
      </c>
      <c r="F408" s="117">
        <f>'ZOOTECHINE 3'!J408</f>
        <v>12.5</v>
      </c>
      <c r="G408" s="117">
        <f>'PHARMACOLOGIE 3'!J408</f>
        <v>10</v>
      </c>
      <c r="H408" s="117">
        <f>'MICROBIOLOGIE 3'!J408</f>
        <v>11</v>
      </c>
      <c r="I408" s="117">
        <f>'PARASITOLOGIE 2'!J408</f>
        <v>10</v>
      </c>
      <c r="J408" s="117">
        <f>'PHYSIO-PATH 3'!J408</f>
        <v>8.5</v>
      </c>
      <c r="K408" s="117">
        <f>SEMIOLOGIE!J408</f>
        <v>9</v>
      </c>
      <c r="L408" s="117">
        <f>'ANA-PATH 2'!J408</f>
        <v>7</v>
      </c>
      <c r="M408" s="117">
        <f t="shared" si="91"/>
        <v>97.25</v>
      </c>
      <c r="N408" s="117">
        <f t="shared" si="92"/>
        <v>3.89</v>
      </c>
      <c r="O408" s="316" t="str">
        <f t="shared" si="93"/>
        <v>Ajournee</v>
      </c>
      <c r="P408" s="184" t="str">
        <f t="shared" si="94"/>
        <v>juin</v>
      </c>
      <c r="Q408" s="113">
        <f t="shared" si="90"/>
        <v>0</v>
      </c>
      <c r="R408" s="113">
        <f t="shared" si="90"/>
        <v>1</v>
      </c>
      <c r="S408" s="113">
        <f t="shared" si="90"/>
        <v>1</v>
      </c>
      <c r="T408" s="113">
        <f t="shared" si="90"/>
        <v>1</v>
      </c>
      <c r="U408" s="113">
        <f t="shared" si="90"/>
        <v>1</v>
      </c>
      <c r="V408" s="113">
        <f t="shared" si="95"/>
        <v>0</v>
      </c>
      <c r="W408" s="113">
        <f t="shared" si="96"/>
        <v>1</v>
      </c>
      <c r="X408" s="113">
        <f t="shared" si="97"/>
        <v>1</v>
      </c>
      <c r="Y408" s="113">
        <f t="shared" si="98"/>
        <v>1</v>
      </c>
      <c r="Z408" s="184" t="str">
        <f>'[1]ANATOMIE 3'!N410</f>
        <v>Juin</v>
      </c>
      <c r="AA408" s="184" t="str">
        <f>'[1]PHYSIO-REP 3'!M412</f>
        <v>Juin</v>
      </c>
      <c r="AB408" s="184" t="str">
        <f>'[1]ZOOTECHNIE 3'!N412</f>
        <v>Juin</v>
      </c>
      <c r="AC408" s="184" t="str">
        <f>'[1]PHARMACOLOGIE 3'!M412</f>
        <v>Juin</v>
      </c>
      <c r="AD408" s="184" t="str">
        <f>'[1]MICROBIOLOGIE 3'!M412</f>
        <v>Juin</v>
      </c>
      <c r="AE408" s="184" t="str">
        <f>'[1]PARASITOLOGIE 2'!N412</f>
        <v>Juin</v>
      </c>
      <c r="AF408" s="184" t="str">
        <f>'[1]PHYSIO-PATH 3'!M412</f>
        <v>Juin</v>
      </c>
      <c r="AG408" s="184" t="str">
        <f>'[1]SEMIOLOGIE 3'!N412</f>
        <v>Juin</v>
      </c>
      <c r="AH408" s="184" t="str">
        <f>'[1]ANA-PATH 2'!M412</f>
        <v>Juin</v>
      </c>
    </row>
    <row r="409" spans="1:34">
      <c r="A409" s="113">
        <v>402</v>
      </c>
      <c r="B409" s="419" t="s">
        <v>1020</v>
      </c>
      <c r="C409" s="419" t="s">
        <v>495</v>
      </c>
      <c r="D409" s="117">
        <f>ANATOMIE3!J409</f>
        <v>1.75</v>
      </c>
      <c r="E409" s="117">
        <f>'PHYSIO-REP 3'!J409</f>
        <v>5.25</v>
      </c>
      <c r="F409" s="117">
        <f>'ZOOTECHINE 3'!J409</f>
        <v>4.75</v>
      </c>
      <c r="G409" s="117">
        <f>'PHARMACOLOGIE 3'!J409</f>
        <v>3.25</v>
      </c>
      <c r="H409" s="117">
        <f>'MICROBIOLOGIE 3'!J409</f>
        <v>7.25</v>
      </c>
      <c r="I409" s="117">
        <f>'PARASITOLOGIE 2'!J409</f>
        <v>5.333333333333333</v>
      </c>
      <c r="J409" s="117">
        <f>'PHYSIO-PATH 3'!J409</f>
        <v>2.5</v>
      </c>
      <c r="K409" s="117">
        <f>SEMIOLOGIE!J409</f>
        <v>6.75</v>
      </c>
      <c r="L409" s="117">
        <f>'ANA-PATH 2'!J409</f>
        <v>5</v>
      </c>
      <c r="M409" s="117">
        <f t="shared" si="91"/>
        <v>41.833333333333329</v>
      </c>
      <c r="N409" s="117">
        <f t="shared" si="92"/>
        <v>1.6733333333333331</v>
      </c>
      <c r="O409" s="316" t="str">
        <f t="shared" si="93"/>
        <v>Ajournee</v>
      </c>
      <c r="P409" s="184" t="str">
        <f t="shared" si="94"/>
        <v>juin</v>
      </c>
      <c r="Q409" s="113">
        <f t="shared" si="90"/>
        <v>1</v>
      </c>
      <c r="R409" s="113">
        <f t="shared" si="90"/>
        <v>1</v>
      </c>
      <c r="S409" s="113">
        <f t="shared" si="90"/>
        <v>1</v>
      </c>
      <c r="T409" s="113">
        <f t="shared" si="90"/>
        <v>1</v>
      </c>
      <c r="U409" s="113">
        <f t="shared" si="90"/>
        <v>1</v>
      </c>
      <c r="V409" s="113">
        <f t="shared" si="95"/>
        <v>1</v>
      </c>
      <c r="W409" s="113">
        <f t="shared" si="96"/>
        <v>1</v>
      </c>
      <c r="X409" s="113">
        <f t="shared" si="97"/>
        <v>1</v>
      </c>
      <c r="Y409" s="113">
        <f t="shared" si="98"/>
        <v>1</v>
      </c>
      <c r="Z409" s="184" t="str">
        <f>'[1]ANATOMIE 3'!N411</f>
        <v>Juin</v>
      </c>
      <c r="AA409" s="184" t="str">
        <f>'[1]PHYSIO-REP 3'!M413</f>
        <v>Juin</v>
      </c>
      <c r="AB409" s="184" t="str">
        <f>'[1]ZOOTECHNIE 3'!N413</f>
        <v>Juin</v>
      </c>
      <c r="AC409" s="184" t="str">
        <f>'[1]PHARMACOLOGIE 3'!M413</f>
        <v>Juin</v>
      </c>
      <c r="AD409" s="184" t="str">
        <f>'[1]MICROBIOLOGIE 3'!M413</f>
        <v>Juin</v>
      </c>
      <c r="AE409" s="184" t="str">
        <f>'[1]PARASITOLOGIE 2'!N413</f>
        <v>Juin</v>
      </c>
      <c r="AF409" s="184" t="str">
        <f>'[1]PHYSIO-PATH 3'!M413</f>
        <v>Juin</v>
      </c>
      <c r="AG409" s="184" t="str">
        <f>'[1]SEMIOLOGIE 3'!N413</f>
        <v>Juin</v>
      </c>
      <c r="AH409" s="184" t="str">
        <f>'[1]ANA-PATH 2'!M413</f>
        <v>Juin</v>
      </c>
    </row>
    <row r="410" spans="1:34">
      <c r="A410" s="317">
        <v>403</v>
      </c>
      <c r="B410" s="413" t="s">
        <v>496</v>
      </c>
      <c r="C410" s="413" t="s">
        <v>1021</v>
      </c>
      <c r="D410" s="117">
        <f>ANATOMIE3!J410</f>
        <v>14.5</v>
      </c>
      <c r="E410" s="117">
        <f>'PHYSIO-REP 3'!J410</f>
        <v>10.5</v>
      </c>
      <c r="F410" s="117">
        <f>'ZOOTECHINE 3'!J410</f>
        <v>13</v>
      </c>
      <c r="G410" s="117">
        <f>'PHARMACOLOGIE 3'!J410</f>
        <v>10</v>
      </c>
      <c r="H410" s="117">
        <f>'MICROBIOLOGIE 3'!J410</f>
        <v>7.75</v>
      </c>
      <c r="I410" s="117">
        <f>'PARASITOLOGIE 2'!J410</f>
        <v>6</v>
      </c>
      <c r="J410" s="117">
        <f>'PHYSIO-PATH 3'!J410</f>
        <v>2.5</v>
      </c>
      <c r="K410" s="117">
        <f>SEMIOLOGIE!J410</f>
        <v>13</v>
      </c>
      <c r="L410" s="117">
        <f>'ANA-PATH 2'!J410</f>
        <v>5.666666666666667</v>
      </c>
      <c r="M410" s="117">
        <f t="shared" si="91"/>
        <v>82.916666666666671</v>
      </c>
      <c r="N410" s="117">
        <f t="shared" si="92"/>
        <v>3.3166666666666669</v>
      </c>
      <c r="O410" s="316" t="str">
        <f t="shared" si="93"/>
        <v>Ajournee</v>
      </c>
      <c r="P410" s="184" t="str">
        <f t="shared" si="94"/>
        <v>juin</v>
      </c>
      <c r="Q410" s="113">
        <f t="shared" si="90"/>
        <v>1</v>
      </c>
      <c r="R410" s="113">
        <f t="shared" si="90"/>
        <v>1</v>
      </c>
      <c r="S410" s="113">
        <f t="shared" si="90"/>
        <v>1</v>
      </c>
      <c r="T410" s="113">
        <f t="shared" si="90"/>
        <v>1</v>
      </c>
      <c r="U410" s="113">
        <f t="shared" si="90"/>
        <v>1</v>
      </c>
      <c r="V410" s="113">
        <f t="shared" si="95"/>
        <v>1</v>
      </c>
      <c r="W410" s="113">
        <f t="shared" si="96"/>
        <v>1</v>
      </c>
      <c r="X410" s="113">
        <f t="shared" si="97"/>
        <v>1</v>
      </c>
      <c r="Y410" s="113">
        <f t="shared" si="98"/>
        <v>1</v>
      </c>
      <c r="Z410" s="184" t="str">
        <f>'[1]ANATOMIE 3'!N412</f>
        <v>Juin</v>
      </c>
      <c r="AA410" s="184" t="str">
        <f>'[1]PHYSIO-REP 3'!M414</f>
        <v>Juin</v>
      </c>
      <c r="AB410" s="184" t="str">
        <f>'[1]ZOOTECHNIE 3'!N414</f>
        <v>Juin</v>
      </c>
      <c r="AC410" s="184" t="str">
        <f>'[1]PHARMACOLOGIE 3'!M414</f>
        <v>Juin</v>
      </c>
      <c r="AD410" s="184" t="str">
        <f>'[1]MICROBIOLOGIE 3'!M414</f>
        <v>Juin</v>
      </c>
      <c r="AE410" s="184" t="str">
        <f>'[1]PARASITOLOGIE 2'!N414</f>
        <v>Juin</v>
      </c>
      <c r="AF410" s="184" t="str">
        <f>'[1]PHYSIO-PATH 3'!M414</f>
        <v>Juin</v>
      </c>
      <c r="AG410" s="184" t="str">
        <f>'[1]SEMIOLOGIE 3'!N414</f>
        <v>Juin</v>
      </c>
      <c r="AH410" s="184" t="str">
        <f>'[1]ANA-PATH 2'!M414</f>
        <v>Juin</v>
      </c>
    </row>
    <row r="411" spans="1:34">
      <c r="A411" s="113">
        <v>404</v>
      </c>
      <c r="B411" s="413" t="s">
        <v>497</v>
      </c>
      <c r="C411" s="413" t="s">
        <v>1022</v>
      </c>
      <c r="D411" s="117">
        <f>ANATOMIE3!J411</f>
        <v>10</v>
      </c>
      <c r="E411" s="117">
        <f>'PHYSIO-REP 3'!J411</f>
        <v>11.25</v>
      </c>
      <c r="F411" s="117">
        <f>'ZOOTECHINE 3'!J411</f>
        <v>8.5</v>
      </c>
      <c r="G411" s="117">
        <f>'PHARMACOLOGIE 3'!J411</f>
        <v>12</v>
      </c>
      <c r="H411" s="117">
        <f>'MICROBIOLOGIE 3'!J411</f>
        <v>9</v>
      </c>
      <c r="I411" s="117">
        <f>'PARASITOLOGIE 2'!J411</f>
        <v>2</v>
      </c>
      <c r="J411" s="117">
        <f>'PHYSIO-PATH 3'!J411</f>
        <v>3.5</v>
      </c>
      <c r="K411" s="117">
        <f>SEMIOLOGIE!J411</f>
        <v>15.25</v>
      </c>
      <c r="L411" s="117">
        <f>'ANA-PATH 2'!J411</f>
        <v>7.666666666666667</v>
      </c>
      <c r="M411" s="117">
        <f t="shared" si="91"/>
        <v>79.166666666666671</v>
      </c>
      <c r="N411" s="117">
        <f t="shared" si="92"/>
        <v>3.166666666666667</v>
      </c>
      <c r="O411" s="316" t="str">
        <f t="shared" si="93"/>
        <v>Ajournee</v>
      </c>
      <c r="P411" s="184" t="str">
        <f t="shared" si="94"/>
        <v>juin</v>
      </c>
      <c r="Q411" s="113">
        <f t="shared" si="90"/>
        <v>1</v>
      </c>
      <c r="R411" s="113">
        <f t="shared" si="90"/>
        <v>1</v>
      </c>
      <c r="S411" s="113">
        <f t="shared" si="90"/>
        <v>1</v>
      </c>
      <c r="T411" s="113">
        <f t="shared" si="90"/>
        <v>1</v>
      </c>
      <c r="U411" s="113">
        <f t="shared" si="90"/>
        <v>1</v>
      </c>
      <c r="V411" s="113">
        <f t="shared" si="95"/>
        <v>1</v>
      </c>
      <c r="W411" s="113">
        <f t="shared" si="96"/>
        <v>1</v>
      </c>
      <c r="X411" s="113">
        <f t="shared" si="97"/>
        <v>0</v>
      </c>
      <c r="Y411" s="113">
        <f t="shared" si="98"/>
        <v>1</v>
      </c>
      <c r="Z411" s="184" t="str">
        <f>'[1]ANATOMIE 3'!N413</f>
        <v>Juin</v>
      </c>
      <c r="AA411" s="184" t="str">
        <f>'[1]PHYSIO-REP 3'!M415</f>
        <v>Juin</v>
      </c>
      <c r="AB411" s="184" t="str">
        <f>'[1]ZOOTECHNIE 3'!N415</f>
        <v>Juin</v>
      </c>
      <c r="AC411" s="184" t="str">
        <f>'[1]PHARMACOLOGIE 3'!M415</f>
        <v>Juin</v>
      </c>
      <c r="AD411" s="184" t="str">
        <f>'[1]MICROBIOLOGIE 3'!M415</f>
        <v>Juin</v>
      </c>
      <c r="AE411" s="184" t="str">
        <f>'[1]PARASITOLOGIE 2'!N415</f>
        <v>Juin</v>
      </c>
      <c r="AF411" s="184" t="str">
        <f>'[1]PHYSIO-PATH 3'!M415</f>
        <v>Juin</v>
      </c>
      <c r="AG411" s="184" t="str">
        <f>'[1]SEMIOLOGIE 3'!N415</f>
        <v>Juin</v>
      </c>
      <c r="AH411" s="184" t="str">
        <f>'[1]ANA-PATH 2'!M415</f>
        <v>Juin</v>
      </c>
    </row>
    <row r="412" spans="1:34">
      <c r="A412" s="317">
        <v>405</v>
      </c>
      <c r="B412" s="419" t="s">
        <v>1023</v>
      </c>
      <c r="C412" s="419" t="s">
        <v>1024</v>
      </c>
      <c r="D412" s="117">
        <f>ANATOMIE3!J412</f>
        <v>6.5</v>
      </c>
      <c r="E412" s="117">
        <f>'PHYSIO-REP 3'!J412</f>
        <v>8.25</v>
      </c>
      <c r="F412" s="117">
        <f>'ZOOTECHINE 3'!J412</f>
        <v>7.5</v>
      </c>
      <c r="G412" s="117">
        <f>'PHARMACOLOGIE 3'!J412</f>
        <v>8</v>
      </c>
      <c r="H412" s="117">
        <f>'MICROBIOLOGIE 3'!J412</f>
        <v>8.25</v>
      </c>
      <c r="I412" s="117">
        <f>'PARASITOLOGIE 2'!J412</f>
        <v>3.3333333333333335</v>
      </c>
      <c r="J412" s="117">
        <f>'PHYSIO-PATH 3'!J412</f>
        <v>1.5</v>
      </c>
      <c r="K412" s="117">
        <f>SEMIOLOGIE!J412</f>
        <v>7.75</v>
      </c>
      <c r="L412" s="117">
        <f>'ANA-PATH 2'!J412</f>
        <v>2.6666666666666665</v>
      </c>
      <c r="M412" s="117">
        <f t="shared" si="91"/>
        <v>53.75</v>
      </c>
      <c r="N412" s="117">
        <f t="shared" si="92"/>
        <v>2.15</v>
      </c>
      <c r="O412" s="316" t="str">
        <f t="shared" si="93"/>
        <v>Ajournee</v>
      </c>
      <c r="P412" s="184" t="str">
        <f t="shared" si="94"/>
        <v>juin</v>
      </c>
      <c r="Q412" s="113">
        <f t="shared" si="90"/>
        <v>1</v>
      </c>
      <c r="R412" s="113">
        <f t="shared" si="90"/>
        <v>1</v>
      </c>
      <c r="S412" s="113">
        <f t="shared" si="90"/>
        <v>1</v>
      </c>
      <c r="T412" s="113">
        <f t="shared" si="90"/>
        <v>1</v>
      </c>
      <c r="U412" s="113">
        <f t="shared" si="90"/>
        <v>1</v>
      </c>
      <c r="V412" s="113">
        <f t="shared" si="95"/>
        <v>1</v>
      </c>
      <c r="W412" s="113">
        <f t="shared" si="96"/>
        <v>1</v>
      </c>
      <c r="X412" s="113">
        <f t="shared" si="97"/>
        <v>1</v>
      </c>
      <c r="Y412" s="113">
        <f t="shared" si="98"/>
        <v>1</v>
      </c>
      <c r="Z412" s="184" t="str">
        <f>'[1]ANATOMIE 3'!N414</f>
        <v>Juin</v>
      </c>
      <c r="AA412" s="184" t="str">
        <f>'[1]PHYSIO-REP 3'!M416</f>
        <v>Juin</v>
      </c>
      <c r="AB412" s="184" t="str">
        <f>'[1]ZOOTECHNIE 3'!N416</f>
        <v>Juin</v>
      </c>
      <c r="AC412" s="184" t="str">
        <f>'[1]PHARMACOLOGIE 3'!M416</f>
        <v>Juin</v>
      </c>
      <c r="AD412" s="184" t="str">
        <f>'[1]MICROBIOLOGIE 3'!M416</f>
        <v>Juin</v>
      </c>
      <c r="AE412" s="184" t="str">
        <f>'[1]PARASITOLOGIE 2'!N416</f>
        <v>Juin</v>
      </c>
      <c r="AF412" s="184" t="str">
        <f>'[1]PHYSIO-PATH 3'!M416</f>
        <v>Juin</v>
      </c>
      <c r="AG412" s="184" t="str">
        <f>'[1]SEMIOLOGIE 3'!N416</f>
        <v>Juin</v>
      </c>
      <c r="AH412" s="184" t="str">
        <f>'[1]ANA-PATH 2'!M416</f>
        <v>Juin</v>
      </c>
    </row>
    <row r="413" spans="1:34">
      <c r="A413" s="113">
        <v>406</v>
      </c>
      <c r="B413" s="434" t="s">
        <v>498</v>
      </c>
      <c r="C413" s="434" t="s">
        <v>1025</v>
      </c>
      <c r="D413" s="117">
        <f>ANATOMIE3!J413</f>
        <v>15.75</v>
      </c>
      <c r="E413" s="117">
        <f>'PHYSIO-REP 3'!J413</f>
        <v>9.75</v>
      </c>
      <c r="F413" s="117">
        <f>'ZOOTECHINE 3'!J413</f>
        <v>11</v>
      </c>
      <c r="G413" s="117">
        <f>'PHARMACOLOGIE 3'!J413</f>
        <v>10.25</v>
      </c>
      <c r="H413" s="117">
        <f>'MICROBIOLOGIE 3'!J413</f>
        <v>9.25</v>
      </c>
      <c r="I413" s="117">
        <f>'PARASITOLOGIE 2'!J413</f>
        <v>4.666666666666667</v>
      </c>
      <c r="J413" s="117">
        <f>'PHYSIO-PATH 3'!J413</f>
        <v>11</v>
      </c>
      <c r="K413" s="117">
        <f>SEMIOLOGIE!J413</f>
        <v>11.75</v>
      </c>
      <c r="L413" s="117">
        <f>'ANA-PATH 2'!J413</f>
        <v>8</v>
      </c>
      <c r="M413" s="117">
        <f t="shared" si="91"/>
        <v>91.416666666666657</v>
      </c>
      <c r="N413" s="117">
        <f t="shared" si="92"/>
        <v>3.6566666666666663</v>
      </c>
      <c r="O413" s="316" t="str">
        <f t="shared" si="93"/>
        <v>Ajournee</v>
      </c>
      <c r="P413" s="184" t="str">
        <f t="shared" si="94"/>
        <v>juin</v>
      </c>
      <c r="Q413" s="113">
        <f t="shared" si="90"/>
        <v>0</v>
      </c>
      <c r="R413" s="113">
        <f t="shared" si="90"/>
        <v>1</v>
      </c>
      <c r="S413" s="113">
        <f t="shared" si="90"/>
        <v>1</v>
      </c>
      <c r="T413" s="113">
        <f t="shared" si="90"/>
        <v>1</v>
      </c>
      <c r="U413" s="113">
        <f t="shared" si="90"/>
        <v>1</v>
      </c>
      <c r="V413" s="113">
        <f t="shared" si="95"/>
        <v>1</v>
      </c>
      <c r="W413" s="113">
        <f t="shared" si="96"/>
        <v>1</v>
      </c>
      <c r="X413" s="113">
        <f t="shared" si="97"/>
        <v>1</v>
      </c>
      <c r="Y413" s="113">
        <f t="shared" si="98"/>
        <v>1</v>
      </c>
      <c r="Z413" s="184" t="str">
        <f>'[1]ANATOMIE 3'!N415</f>
        <v>Juin</v>
      </c>
      <c r="AA413" s="184" t="str">
        <f>'[1]PHYSIO-REP 3'!M417</f>
        <v>Juin</v>
      </c>
      <c r="AB413" s="184" t="str">
        <f>'[1]ZOOTECHNIE 3'!N417</f>
        <v>Juin</v>
      </c>
      <c r="AC413" s="184" t="str">
        <f>'[1]PHARMACOLOGIE 3'!M417</f>
        <v>Juin</v>
      </c>
      <c r="AD413" s="184" t="str">
        <f>'[1]MICROBIOLOGIE 3'!M417</f>
        <v>Juin</v>
      </c>
      <c r="AE413" s="184" t="str">
        <f>'[1]PARASITOLOGIE 2'!N417</f>
        <v>Juin</v>
      </c>
      <c r="AF413" s="184" t="str">
        <f>'[1]PHYSIO-PATH 3'!M417</f>
        <v>Juin</v>
      </c>
      <c r="AG413" s="184" t="str">
        <f>'[1]SEMIOLOGIE 3'!N417</f>
        <v>Juin</v>
      </c>
      <c r="AH413" s="184" t="str">
        <f>'[1]ANA-PATH 2'!M417</f>
        <v>Juin</v>
      </c>
    </row>
    <row r="414" spans="1:34">
      <c r="A414" s="317">
        <v>407</v>
      </c>
      <c r="B414" s="413" t="s">
        <v>499</v>
      </c>
      <c r="C414" s="413" t="s">
        <v>500</v>
      </c>
      <c r="D414" s="117">
        <f>ANATOMIE3!J414</f>
        <v>7</v>
      </c>
      <c r="E414" s="117">
        <f>'PHYSIO-REP 3'!J414</f>
        <v>9</v>
      </c>
      <c r="F414" s="117">
        <f>'ZOOTECHINE 3'!J414</f>
        <v>7</v>
      </c>
      <c r="G414" s="117">
        <f>'PHARMACOLOGIE 3'!J414</f>
        <v>7.25</v>
      </c>
      <c r="H414" s="117">
        <f>'MICROBIOLOGIE 3'!J414</f>
        <v>5</v>
      </c>
      <c r="I414" s="117">
        <f>'PARASITOLOGIE 2'!J414</f>
        <v>3.3333333333333335</v>
      </c>
      <c r="J414" s="117">
        <f>'PHYSIO-PATH 3'!J414</f>
        <v>2.5</v>
      </c>
      <c r="K414" s="117">
        <f>SEMIOLOGIE!J414</f>
        <v>5.5</v>
      </c>
      <c r="L414" s="117">
        <f>'ANA-PATH 2'!J414</f>
        <v>5.333333333333333</v>
      </c>
      <c r="M414" s="117">
        <f t="shared" si="91"/>
        <v>51.916666666666671</v>
      </c>
      <c r="N414" s="117">
        <f t="shared" si="92"/>
        <v>2.0766666666666667</v>
      </c>
      <c r="O414" s="316" t="str">
        <f t="shared" si="93"/>
        <v>Ajournee</v>
      </c>
      <c r="P414" s="184" t="str">
        <f t="shared" si="94"/>
        <v>juin</v>
      </c>
      <c r="Q414" s="113">
        <f t="shared" si="90"/>
        <v>1</v>
      </c>
      <c r="R414" s="113">
        <f t="shared" si="90"/>
        <v>1</v>
      </c>
      <c r="S414" s="113">
        <f t="shared" si="90"/>
        <v>1</v>
      </c>
      <c r="T414" s="113">
        <f t="shared" si="90"/>
        <v>1</v>
      </c>
      <c r="U414" s="113">
        <f t="shared" si="90"/>
        <v>1</v>
      </c>
      <c r="V414" s="113">
        <f t="shared" si="95"/>
        <v>1</v>
      </c>
      <c r="W414" s="113">
        <f t="shared" si="96"/>
        <v>1</v>
      </c>
      <c r="X414" s="113">
        <f t="shared" si="97"/>
        <v>1</v>
      </c>
      <c r="Y414" s="113">
        <f t="shared" si="98"/>
        <v>1</v>
      </c>
      <c r="Z414" s="184" t="str">
        <f>'[1]ANATOMIE 3'!N416</f>
        <v>Juin</v>
      </c>
      <c r="AA414" s="184" t="str">
        <f>'[1]PHYSIO-REP 3'!M418</f>
        <v>Juin</v>
      </c>
      <c r="AB414" s="184" t="str">
        <f>'[1]ZOOTECHNIE 3'!N418</f>
        <v>Juin</v>
      </c>
      <c r="AC414" s="184" t="str">
        <f>'[1]PHARMACOLOGIE 3'!M418</f>
        <v>Juin</v>
      </c>
      <c r="AD414" s="184" t="str">
        <f>'[1]MICROBIOLOGIE 3'!M418</f>
        <v>Juin</v>
      </c>
      <c r="AE414" s="184" t="str">
        <f>'[1]PARASITOLOGIE 2'!N418</f>
        <v>Juin</v>
      </c>
      <c r="AF414" s="184" t="str">
        <f>'[1]PHYSIO-PATH 3'!M418</f>
        <v>Juin</v>
      </c>
      <c r="AG414" s="184" t="str">
        <f>'[1]SEMIOLOGIE 3'!N418</f>
        <v>Juin</v>
      </c>
      <c r="AH414" s="184" t="str">
        <f>'[1]ANA-PATH 2'!M418</f>
        <v>Juin</v>
      </c>
    </row>
    <row r="415" spans="1:34">
      <c r="A415" s="113">
        <v>408</v>
      </c>
      <c r="B415" s="413" t="s">
        <v>501</v>
      </c>
      <c r="C415" s="413" t="s">
        <v>101</v>
      </c>
      <c r="D415" s="117">
        <f>ANATOMIE3!J415</f>
        <v>11.5</v>
      </c>
      <c r="E415" s="117">
        <f>'PHYSIO-REP 3'!J415</f>
        <v>8.25</v>
      </c>
      <c r="F415" s="117">
        <f>'ZOOTECHINE 3'!J415</f>
        <v>6.5</v>
      </c>
      <c r="G415" s="117">
        <f>'PHARMACOLOGIE 3'!J415</f>
        <v>10.5</v>
      </c>
      <c r="H415" s="117">
        <f>'MICROBIOLOGIE 3'!J415</f>
        <v>9.25</v>
      </c>
      <c r="I415" s="117">
        <f>'PARASITOLOGIE 2'!J415</f>
        <v>8.6666666666666661</v>
      </c>
      <c r="J415" s="117">
        <f>'PHYSIO-PATH 3'!J415</f>
        <v>6</v>
      </c>
      <c r="K415" s="117">
        <f>SEMIOLOGIE!J415</f>
        <v>13.25</v>
      </c>
      <c r="L415" s="117">
        <f>'ANA-PATH 2'!J415</f>
        <v>4.333333333333333</v>
      </c>
      <c r="M415" s="117">
        <f t="shared" si="91"/>
        <v>78.249999999999986</v>
      </c>
      <c r="N415" s="117">
        <f t="shared" si="92"/>
        <v>3.1299999999999994</v>
      </c>
      <c r="O415" s="316" t="str">
        <f t="shared" si="93"/>
        <v>Ajournee</v>
      </c>
      <c r="P415" s="184" t="str">
        <f t="shared" si="94"/>
        <v>juin</v>
      </c>
      <c r="Q415" s="113">
        <f t="shared" si="90"/>
        <v>1</v>
      </c>
      <c r="R415" s="113">
        <f t="shared" si="90"/>
        <v>1</v>
      </c>
      <c r="S415" s="113">
        <f t="shared" si="90"/>
        <v>1</v>
      </c>
      <c r="T415" s="113">
        <f t="shared" si="90"/>
        <v>1</v>
      </c>
      <c r="U415" s="113">
        <f t="shared" si="90"/>
        <v>1</v>
      </c>
      <c r="V415" s="113">
        <f t="shared" si="95"/>
        <v>1</v>
      </c>
      <c r="W415" s="113">
        <f t="shared" si="96"/>
        <v>1</v>
      </c>
      <c r="X415" s="113">
        <f t="shared" si="97"/>
        <v>1</v>
      </c>
      <c r="Y415" s="113">
        <f t="shared" si="98"/>
        <v>1</v>
      </c>
      <c r="Z415" s="184" t="str">
        <f>'[1]ANATOMIE 3'!N417</f>
        <v>Juin</v>
      </c>
      <c r="AA415" s="184" t="str">
        <f>'[1]PHYSIO-REP 3'!M419</f>
        <v>Juin</v>
      </c>
      <c r="AB415" s="184" t="str">
        <f>'[1]ZOOTECHNIE 3'!N419</f>
        <v>Juin</v>
      </c>
      <c r="AC415" s="184" t="str">
        <f>'[1]PHARMACOLOGIE 3'!M419</f>
        <v>Juin</v>
      </c>
      <c r="AD415" s="184" t="str">
        <f>'[1]MICROBIOLOGIE 3'!M419</f>
        <v>Juin</v>
      </c>
      <c r="AE415" s="184" t="str">
        <f>'[1]PARASITOLOGIE 2'!N419</f>
        <v>Juin</v>
      </c>
      <c r="AF415" s="184" t="str">
        <f>'[1]PHYSIO-PATH 3'!M419</f>
        <v>Juin</v>
      </c>
      <c r="AG415" s="184" t="str">
        <f>'[1]SEMIOLOGIE 3'!N419</f>
        <v>Juin</v>
      </c>
      <c r="AH415" s="184" t="str">
        <f>'[1]ANA-PATH 2'!M419</f>
        <v>Juin</v>
      </c>
    </row>
    <row r="416" spans="1:34">
      <c r="A416" s="317">
        <v>409</v>
      </c>
      <c r="B416" s="413" t="s">
        <v>1026</v>
      </c>
      <c r="C416" s="413" t="s">
        <v>468</v>
      </c>
      <c r="D416" s="117">
        <f>ANATOMIE3!J416</f>
        <v>11</v>
      </c>
      <c r="E416" s="117">
        <f>'PHYSIO-REP 3'!J416</f>
        <v>12</v>
      </c>
      <c r="F416" s="117">
        <f>'ZOOTECHINE 3'!J416</f>
        <v>13</v>
      </c>
      <c r="G416" s="117">
        <f>'PHARMACOLOGIE 3'!J416</f>
        <v>9</v>
      </c>
      <c r="H416" s="117">
        <f>'MICROBIOLOGIE 3'!J416</f>
        <v>8.25</v>
      </c>
      <c r="I416" s="117">
        <f>'PARASITOLOGIE 2'!J416</f>
        <v>5.333333333333333</v>
      </c>
      <c r="J416" s="117">
        <f>'PHYSIO-PATH 3'!J416</f>
        <v>2.5</v>
      </c>
      <c r="K416" s="117">
        <f>SEMIOLOGIE!J416</f>
        <v>9.75</v>
      </c>
      <c r="L416" s="117">
        <f>'ANA-PATH 2'!J416</f>
        <v>6.666666666666667</v>
      </c>
      <c r="M416" s="117">
        <f t="shared" si="91"/>
        <v>77.500000000000014</v>
      </c>
      <c r="N416" s="117">
        <f t="shared" si="92"/>
        <v>3.1000000000000005</v>
      </c>
      <c r="O416" s="316" t="str">
        <f t="shared" si="93"/>
        <v>Ajournee</v>
      </c>
      <c r="P416" s="184" t="str">
        <f t="shared" si="94"/>
        <v>juin</v>
      </c>
      <c r="Q416" s="113">
        <f t="shared" si="90"/>
        <v>1</v>
      </c>
      <c r="R416" s="113">
        <f t="shared" si="90"/>
        <v>1</v>
      </c>
      <c r="S416" s="113">
        <f t="shared" si="90"/>
        <v>1</v>
      </c>
      <c r="T416" s="113">
        <f t="shared" si="90"/>
        <v>1</v>
      </c>
      <c r="U416" s="113">
        <f t="shared" si="90"/>
        <v>1</v>
      </c>
      <c r="V416" s="113">
        <f t="shared" si="95"/>
        <v>1</v>
      </c>
      <c r="W416" s="113">
        <f t="shared" si="96"/>
        <v>1</v>
      </c>
      <c r="X416" s="113">
        <f t="shared" si="97"/>
        <v>1</v>
      </c>
      <c r="Y416" s="113">
        <f t="shared" si="98"/>
        <v>1</v>
      </c>
      <c r="Z416" s="184" t="str">
        <f>'[1]ANATOMIE 3'!N418</f>
        <v>Juin</v>
      </c>
      <c r="AA416" s="184" t="str">
        <f>'[1]PHYSIO-REP 3'!M420</f>
        <v>Juin</v>
      </c>
      <c r="AB416" s="184" t="str">
        <f>'[1]ZOOTECHNIE 3'!N420</f>
        <v>Juin</v>
      </c>
      <c r="AC416" s="184" t="str">
        <f>'[1]PHARMACOLOGIE 3'!M420</f>
        <v>Juin</v>
      </c>
      <c r="AD416" s="184" t="str">
        <f>'[1]MICROBIOLOGIE 3'!M420</f>
        <v>Juin</v>
      </c>
      <c r="AE416" s="184" t="str">
        <f>'[1]PARASITOLOGIE 2'!N420</f>
        <v>Juin</v>
      </c>
      <c r="AF416" s="184" t="str">
        <f>'[1]PHYSIO-PATH 3'!M420</f>
        <v>Juin</v>
      </c>
      <c r="AG416" s="184" t="str">
        <f>'[1]SEMIOLOGIE 3'!N420</f>
        <v>Juin</v>
      </c>
      <c r="AH416" s="184" t="str">
        <f>'[1]ANA-PATH 2'!M420</f>
        <v>Juin</v>
      </c>
    </row>
    <row r="417" spans="1:34">
      <c r="A417" s="113">
        <v>410</v>
      </c>
      <c r="B417" s="413" t="s">
        <v>502</v>
      </c>
      <c r="C417" s="413" t="s">
        <v>1027</v>
      </c>
      <c r="D417" s="117">
        <f>ANATOMIE3!J417</f>
        <v>4</v>
      </c>
      <c r="E417" s="117">
        <f>'PHYSIO-REP 3'!J417</f>
        <v>5.25</v>
      </c>
      <c r="F417" s="117">
        <f>'ZOOTECHINE 3'!J417</f>
        <v>8.5</v>
      </c>
      <c r="G417" s="117">
        <f>'PHARMACOLOGIE 3'!J417</f>
        <v>7</v>
      </c>
      <c r="H417" s="117">
        <f>'MICROBIOLOGIE 3'!J417</f>
        <v>6.5</v>
      </c>
      <c r="I417" s="117">
        <f>'PARASITOLOGIE 2'!J417</f>
        <v>7.333333333333333</v>
      </c>
      <c r="J417" s="117">
        <f>'PHYSIO-PATH 3'!J417</f>
        <v>2.5</v>
      </c>
      <c r="K417" s="117">
        <f>SEMIOLOGIE!J417</f>
        <v>4.75</v>
      </c>
      <c r="L417" s="117">
        <f>'ANA-PATH 2'!J417</f>
        <v>3.3333333333333335</v>
      </c>
      <c r="M417" s="117">
        <f t="shared" si="91"/>
        <v>49.166666666666671</v>
      </c>
      <c r="N417" s="117">
        <f t="shared" si="92"/>
        <v>1.9666666666666668</v>
      </c>
      <c r="O417" s="316" t="str">
        <f t="shared" si="93"/>
        <v>Ajournee</v>
      </c>
      <c r="P417" s="184" t="str">
        <f t="shared" si="94"/>
        <v>juin</v>
      </c>
      <c r="Q417" s="113">
        <f t="shared" ref="Q417:U457" si="99">IF(D417&lt;15,1,0)</f>
        <v>1</v>
      </c>
      <c r="R417" s="113">
        <f t="shared" si="99"/>
        <v>1</v>
      </c>
      <c r="S417" s="113">
        <f t="shared" si="99"/>
        <v>1</v>
      </c>
      <c r="T417" s="113">
        <f t="shared" si="99"/>
        <v>1</v>
      </c>
      <c r="U417" s="113">
        <f t="shared" si="99"/>
        <v>1</v>
      </c>
      <c r="V417" s="113">
        <f t="shared" si="95"/>
        <v>1</v>
      </c>
      <c r="W417" s="113">
        <f t="shared" si="96"/>
        <v>1</v>
      </c>
      <c r="X417" s="113">
        <f t="shared" si="97"/>
        <v>1</v>
      </c>
      <c r="Y417" s="113">
        <f t="shared" si="98"/>
        <v>1</v>
      </c>
      <c r="Z417" s="184" t="str">
        <f>'[1]ANATOMIE 3'!N419</f>
        <v>Juin</v>
      </c>
      <c r="AA417" s="184" t="str">
        <f>'[1]PHYSIO-REP 3'!M421</f>
        <v>Juin</v>
      </c>
      <c r="AB417" s="184" t="str">
        <f>'[1]ZOOTECHNIE 3'!N421</f>
        <v>Juin</v>
      </c>
      <c r="AC417" s="184" t="str">
        <f>'[1]PHARMACOLOGIE 3'!M421</f>
        <v>Juin</v>
      </c>
      <c r="AD417" s="184" t="str">
        <f>'[1]MICROBIOLOGIE 3'!M421</f>
        <v>Juin</v>
      </c>
      <c r="AE417" s="184" t="str">
        <f>'[1]PARASITOLOGIE 2'!N421</f>
        <v>Juin</v>
      </c>
      <c r="AF417" s="184" t="str">
        <f>'[1]PHYSIO-PATH 3'!M421</f>
        <v>Juin</v>
      </c>
      <c r="AG417" s="184" t="str">
        <f>'[1]SEMIOLOGIE 3'!N421</f>
        <v>Juin</v>
      </c>
      <c r="AH417" s="184" t="str">
        <f>'[1]ANA-PATH 2'!M421</f>
        <v>Juin</v>
      </c>
    </row>
    <row r="418" spans="1:34">
      <c r="A418" s="317">
        <v>411</v>
      </c>
      <c r="B418" s="419" t="s">
        <v>503</v>
      </c>
      <c r="C418" s="419" t="s">
        <v>1028</v>
      </c>
      <c r="D418" s="117">
        <f>ANATOMIE3!J418</f>
        <v>9.5</v>
      </c>
      <c r="E418" s="117">
        <f>'PHYSIO-REP 3'!J418</f>
        <v>11.75</v>
      </c>
      <c r="F418" s="117">
        <f>'ZOOTECHINE 3'!J418</f>
        <v>10.5</v>
      </c>
      <c r="G418" s="117">
        <f>'PHARMACOLOGIE 3'!J418</f>
        <v>11.5</v>
      </c>
      <c r="H418" s="117">
        <f>'MICROBIOLOGIE 3'!J418</f>
        <v>7</v>
      </c>
      <c r="I418" s="117">
        <f>'PARASITOLOGIE 2'!J418</f>
        <v>7.333333333333333</v>
      </c>
      <c r="J418" s="117">
        <f>'PHYSIO-PATH 3'!J418</f>
        <v>3</v>
      </c>
      <c r="K418" s="117">
        <f>SEMIOLOGIE!J418</f>
        <v>6.5</v>
      </c>
      <c r="L418" s="117">
        <f>'ANA-PATH 2'!J418</f>
        <v>5.333333333333333</v>
      </c>
      <c r="M418" s="117">
        <f t="shared" si="91"/>
        <v>72.416666666666671</v>
      </c>
      <c r="N418" s="117">
        <f t="shared" si="92"/>
        <v>2.8966666666666669</v>
      </c>
      <c r="O418" s="316" t="str">
        <f t="shared" si="93"/>
        <v>Ajournee</v>
      </c>
      <c r="P418" s="184" t="str">
        <f t="shared" si="94"/>
        <v>juin</v>
      </c>
      <c r="Q418" s="113">
        <f t="shared" si="99"/>
        <v>1</v>
      </c>
      <c r="R418" s="113">
        <f t="shared" si="99"/>
        <v>1</v>
      </c>
      <c r="S418" s="113">
        <f t="shared" si="99"/>
        <v>1</v>
      </c>
      <c r="T418" s="113">
        <f t="shared" si="99"/>
        <v>1</v>
      </c>
      <c r="U418" s="113">
        <f t="shared" si="99"/>
        <v>1</v>
      </c>
      <c r="V418" s="113">
        <f t="shared" si="95"/>
        <v>1</v>
      </c>
      <c r="W418" s="113">
        <f t="shared" si="96"/>
        <v>1</v>
      </c>
      <c r="X418" s="113">
        <f t="shared" si="97"/>
        <v>1</v>
      </c>
      <c r="Y418" s="113">
        <f t="shared" si="98"/>
        <v>1</v>
      </c>
      <c r="Z418" s="184" t="str">
        <f>'[1]ANATOMIE 3'!N420</f>
        <v>Juin</v>
      </c>
      <c r="AA418" s="184" t="str">
        <f>'[1]PHYSIO-REP 3'!M422</f>
        <v>Juin</v>
      </c>
      <c r="AB418" s="184" t="str">
        <f>'[1]ZOOTECHNIE 3'!N422</f>
        <v>Juin</v>
      </c>
      <c r="AC418" s="184" t="str">
        <f>'[1]PHARMACOLOGIE 3'!M422</f>
        <v>Juin</v>
      </c>
      <c r="AD418" s="184" t="str">
        <f>'[1]MICROBIOLOGIE 3'!M422</f>
        <v>Juin</v>
      </c>
      <c r="AE418" s="184" t="str">
        <f>'[1]PARASITOLOGIE 2'!N422</f>
        <v>Juin</v>
      </c>
      <c r="AF418" s="184" t="str">
        <f>'[1]PHYSIO-PATH 3'!M422</f>
        <v>Juin</v>
      </c>
      <c r="AG418" s="184" t="str">
        <f>'[1]SEMIOLOGIE 3'!N422</f>
        <v>Juin</v>
      </c>
      <c r="AH418" s="184" t="str">
        <f>'[1]ANA-PATH 2'!M422</f>
        <v>Juin</v>
      </c>
    </row>
    <row r="419" spans="1:34">
      <c r="A419" s="113">
        <v>412</v>
      </c>
      <c r="B419" s="432" t="s">
        <v>504</v>
      </c>
      <c r="C419" s="432" t="s">
        <v>1029</v>
      </c>
      <c r="D419" s="117">
        <f>ANATOMIE3!J419</f>
        <v>9.25</v>
      </c>
      <c r="E419" s="117">
        <f>'PHYSIO-REP 3'!J419</f>
        <v>7.5</v>
      </c>
      <c r="F419" s="117">
        <f>'ZOOTECHINE 3'!J419</f>
        <v>11</v>
      </c>
      <c r="G419" s="117">
        <f>'PHARMACOLOGIE 3'!J419</f>
        <v>9.5</v>
      </c>
      <c r="H419" s="117">
        <f>'MICROBIOLOGIE 3'!J419</f>
        <v>8.25</v>
      </c>
      <c r="I419" s="117">
        <f>'PARASITOLOGIE 2'!J419</f>
        <v>6</v>
      </c>
      <c r="J419" s="117">
        <f>'PHYSIO-PATH 3'!J419</f>
        <v>6</v>
      </c>
      <c r="K419" s="117">
        <f>SEMIOLOGIE!J419</f>
        <v>15.25</v>
      </c>
      <c r="L419" s="117">
        <f>'ANA-PATH 2'!J419</f>
        <v>4</v>
      </c>
      <c r="M419" s="117">
        <f t="shared" si="91"/>
        <v>76.75</v>
      </c>
      <c r="N419" s="117">
        <f t="shared" si="92"/>
        <v>3.07</v>
      </c>
      <c r="O419" s="316" t="str">
        <f t="shared" si="93"/>
        <v>Ajournee</v>
      </c>
      <c r="P419" s="184" t="str">
        <f t="shared" si="94"/>
        <v>juin</v>
      </c>
      <c r="Q419" s="113">
        <f t="shared" si="99"/>
        <v>1</v>
      </c>
      <c r="R419" s="113">
        <f t="shared" si="99"/>
        <v>1</v>
      </c>
      <c r="S419" s="113">
        <f t="shared" si="99"/>
        <v>1</v>
      </c>
      <c r="T419" s="113">
        <f t="shared" si="99"/>
        <v>1</v>
      </c>
      <c r="U419" s="113">
        <f t="shared" si="99"/>
        <v>1</v>
      </c>
      <c r="V419" s="113">
        <f t="shared" si="95"/>
        <v>1</v>
      </c>
      <c r="W419" s="113">
        <f t="shared" si="96"/>
        <v>1</v>
      </c>
      <c r="X419" s="113">
        <f t="shared" si="97"/>
        <v>0</v>
      </c>
      <c r="Y419" s="113">
        <f t="shared" si="98"/>
        <v>1</v>
      </c>
      <c r="Z419" s="184" t="str">
        <f>'[1]ANATOMIE 3'!N421</f>
        <v>Juin</v>
      </c>
      <c r="AA419" s="184" t="str">
        <f>'[1]PHYSIO-REP 3'!M423</f>
        <v>Juin</v>
      </c>
      <c r="AB419" s="184" t="str">
        <f>'[1]ZOOTECHNIE 3'!N423</f>
        <v>Juin</v>
      </c>
      <c r="AC419" s="184" t="str">
        <f>'[1]PHARMACOLOGIE 3'!M423</f>
        <v>Juin</v>
      </c>
      <c r="AD419" s="184" t="str">
        <f>'[1]MICROBIOLOGIE 3'!M423</f>
        <v>Juin</v>
      </c>
      <c r="AE419" s="184" t="str">
        <f>'[1]PARASITOLOGIE 2'!N423</f>
        <v>Juin</v>
      </c>
      <c r="AF419" s="184" t="str">
        <f>'[1]PHYSIO-PATH 3'!M423</f>
        <v>Juin</v>
      </c>
      <c r="AG419" s="184" t="str">
        <f>'[1]SEMIOLOGIE 3'!N423</f>
        <v>Juin</v>
      </c>
      <c r="AH419" s="184" t="str">
        <f>'[1]ANA-PATH 2'!M423</f>
        <v>Juin</v>
      </c>
    </row>
    <row r="420" spans="1:34">
      <c r="A420" s="317">
        <v>413</v>
      </c>
      <c r="B420" s="413" t="s">
        <v>505</v>
      </c>
      <c r="C420" s="413" t="s">
        <v>1030</v>
      </c>
      <c r="D420" s="117">
        <f>ANATOMIE3!J420</f>
        <v>2.5</v>
      </c>
      <c r="E420" s="117">
        <f>'PHYSIO-REP 3'!J420</f>
        <v>6</v>
      </c>
      <c r="F420" s="117">
        <f>'ZOOTECHINE 3'!J420</f>
        <v>3.5</v>
      </c>
      <c r="G420" s="117">
        <f>'PHARMACOLOGIE 3'!J420</f>
        <v>0.5</v>
      </c>
      <c r="H420" s="117">
        <f>'MICROBIOLOGIE 3'!J420</f>
        <v>6</v>
      </c>
      <c r="I420" s="117">
        <f>'PARASITOLOGIE 2'!J420</f>
        <v>2</v>
      </c>
      <c r="J420" s="117">
        <f>'PHYSIO-PATH 3'!J420</f>
        <v>3</v>
      </c>
      <c r="K420" s="117">
        <f>SEMIOLOGIE!J420</f>
        <v>6</v>
      </c>
      <c r="L420" s="117">
        <f>'ANA-PATH 2'!J420</f>
        <v>3.3333333333333335</v>
      </c>
      <c r="M420" s="117">
        <f t="shared" si="91"/>
        <v>32.833333333333336</v>
      </c>
      <c r="N420" s="117">
        <f t="shared" si="92"/>
        <v>1.3133333333333335</v>
      </c>
      <c r="O420" s="316" t="str">
        <f t="shared" si="93"/>
        <v>Ajournee</v>
      </c>
      <c r="P420" s="184" t="str">
        <f t="shared" si="94"/>
        <v>juin</v>
      </c>
      <c r="Q420" s="113">
        <f t="shared" si="99"/>
        <v>1</v>
      </c>
      <c r="R420" s="113">
        <f t="shared" si="99"/>
        <v>1</v>
      </c>
      <c r="S420" s="113">
        <f t="shared" si="99"/>
        <v>1</v>
      </c>
      <c r="T420" s="113">
        <f t="shared" si="99"/>
        <v>1</v>
      </c>
      <c r="U420" s="113">
        <f t="shared" si="99"/>
        <v>1</v>
      </c>
      <c r="V420" s="113">
        <f t="shared" si="95"/>
        <v>1</v>
      </c>
      <c r="W420" s="113">
        <f t="shared" si="96"/>
        <v>1</v>
      </c>
      <c r="X420" s="113">
        <f t="shared" si="97"/>
        <v>1</v>
      </c>
      <c r="Y420" s="113">
        <f t="shared" si="98"/>
        <v>1</v>
      </c>
      <c r="Z420" s="184" t="str">
        <f>'[1]ANATOMIE 3'!N422</f>
        <v>Juin</v>
      </c>
      <c r="AA420" s="184" t="str">
        <f>'[1]PHYSIO-REP 3'!M424</f>
        <v>Juin</v>
      </c>
      <c r="AB420" s="184" t="str">
        <f>'[1]ZOOTECHNIE 3'!N424</f>
        <v>Juin</v>
      </c>
      <c r="AC420" s="184" t="str">
        <f>'[1]PHARMACOLOGIE 3'!M424</f>
        <v>Juin</v>
      </c>
      <c r="AD420" s="184" t="str">
        <f>'[1]MICROBIOLOGIE 3'!M424</f>
        <v>Juin</v>
      </c>
      <c r="AE420" s="184" t="str">
        <f>'[1]PARASITOLOGIE 2'!N424</f>
        <v>Juin</v>
      </c>
      <c r="AF420" s="184" t="str">
        <f>'[1]PHYSIO-PATH 3'!M424</f>
        <v>Juin</v>
      </c>
      <c r="AG420" s="184" t="str">
        <f>'[1]SEMIOLOGIE 3'!N424</f>
        <v>Juin</v>
      </c>
      <c r="AH420" s="184" t="str">
        <f>'[1]ANA-PATH 2'!M424</f>
        <v>Juin</v>
      </c>
    </row>
    <row r="421" spans="1:34">
      <c r="A421" s="113">
        <v>414</v>
      </c>
      <c r="B421" s="413" t="s">
        <v>505</v>
      </c>
      <c r="C421" s="413" t="s">
        <v>1031</v>
      </c>
      <c r="D421" s="117">
        <f>ANATOMIE3!J421</f>
        <v>10.5</v>
      </c>
      <c r="E421" s="117">
        <f>'PHYSIO-REP 3'!J421</f>
        <v>12</v>
      </c>
      <c r="F421" s="117">
        <f>'ZOOTECHINE 3'!J421</f>
        <v>10</v>
      </c>
      <c r="G421" s="117">
        <f>'PHARMACOLOGIE 3'!J421</f>
        <v>9</v>
      </c>
      <c r="H421" s="117">
        <f>'MICROBIOLOGIE 3'!J421</f>
        <v>9.25</v>
      </c>
      <c r="I421" s="117">
        <f>'PARASITOLOGIE 2'!J421</f>
        <v>4</v>
      </c>
      <c r="J421" s="117">
        <f>'PHYSIO-PATH 3'!J421</f>
        <v>8.5</v>
      </c>
      <c r="K421" s="117">
        <f>SEMIOLOGIE!J421</f>
        <v>12.5</v>
      </c>
      <c r="L421" s="117">
        <f>'ANA-PATH 2'!J421</f>
        <v>7.333333333333333</v>
      </c>
      <c r="M421" s="117">
        <f t="shared" si="91"/>
        <v>83.083333333333329</v>
      </c>
      <c r="N421" s="117">
        <f t="shared" si="92"/>
        <v>3.3233333333333333</v>
      </c>
      <c r="O421" s="316" t="str">
        <f t="shared" si="93"/>
        <v>Ajournee</v>
      </c>
      <c r="P421" s="184" t="str">
        <f t="shared" si="94"/>
        <v>juin</v>
      </c>
      <c r="Q421" s="113">
        <f t="shared" si="99"/>
        <v>1</v>
      </c>
      <c r="R421" s="113">
        <f t="shared" si="99"/>
        <v>1</v>
      </c>
      <c r="S421" s="113">
        <f t="shared" si="99"/>
        <v>1</v>
      </c>
      <c r="T421" s="113">
        <f t="shared" si="99"/>
        <v>1</v>
      </c>
      <c r="U421" s="113">
        <f t="shared" si="99"/>
        <v>1</v>
      </c>
      <c r="V421" s="113">
        <f t="shared" si="95"/>
        <v>1</v>
      </c>
      <c r="W421" s="113">
        <f t="shared" si="96"/>
        <v>1</v>
      </c>
      <c r="X421" s="113">
        <f t="shared" si="97"/>
        <v>1</v>
      </c>
      <c r="Y421" s="113">
        <f t="shared" si="98"/>
        <v>1</v>
      </c>
      <c r="Z421" s="184" t="str">
        <f>'[1]ANATOMIE 3'!N423</f>
        <v>Juin</v>
      </c>
      <c r="AA421" s="184" t="str">
        <f>'[1]PHYSIO-REP 3'!M425</f>
        <v>Juin</v>
      </c>
      <c r="AB421" s="184" t="str">
        <f>'[1]ZOOTECHNIE 3'!N425</f>
        <v>Juin</v>
      </c>
      <c r="AC421" s="184" t="str">
        <f>'[1]PHARMACOLOGIE 3'!M425</f>
        <v>Juin</v>
      </c>
      <c r="AD421" s="184" t="str">
        <f>'[1]MICROBIOLOGIE 3'!M425</f>
        <v>Juin</v>
      </c>
      <c r="AE421" s="184" t="str">
        <f>'[1]PARASITOLOGIE 2'!N425</f>
        <v>Juin</v>
      </c>
      <c r="AF421" s="184" t="str">
        <f>'[1]PHYSIO-PATH 3'!M425</f>
        <v>Juin</v>
      </c>
      <c r="AG421" s="184" t="str">
        <f>'[1]SEMIOLOGIE 3'!N425</f>
        <v>Juin</v>
      </c>
      <c r="AH421" s="184" t="str">
        <f>'[1]ANA-PATH 2'!M425</f>
        <v>Juin</v>
      </c>
    </row>
    <row r="422" spans="1:34">
      <c r="A422" s="317">
        <v>415</v>
      </c>
      <c r="B422" s="413" t="s">
        <v>506</v>
      </c>
      <c r="C422" s="413" t="s">
        <v>936</v>
      </c>
      <c r="D422" s="117">
        <f>ANATOMIE3!J422</f>
        <v>31.5</v>
      </c>
      <c r="E422" s="117">
        <f>'PHYSIO-REP 3'!J422</f>
        <v>6</v>
      </c>
      <c r="F422" s="117">
        <f>'ZOOTECHINE 3'!J422</f>
        <v>9</v>
      </c>
      <c r="G422" s="117">
        <f>'PHARMACOLOGIE 3'!J422</f>
        <v>30</v>
      </c>
      <c r="H422" s="117">
        <f>'MICROBIOLOGIE 3'!J422</f>
        <v>7</v>
      </c>
      <c r="I422" s="117">
        <f>'PARASITOLOGIE 2'!J422</f>
        <v>20</v>
      </c>
      <c r="J422" s="117">
        <f>'PHYSIO-PATH 3'!J422</f>
        <v>6</v>
      </c>
      <c r="K422" s="117">
        <f>SEMIOLOGIE!J422</f>
        <v>5.75</v>
      </c>
      <c r="L422" s="117">
        <f>'ANA-PATH 2'!J422</f>
        <v>3</v>
      </c>
      <c r="M422" s="117">
        <f t="shared" si="91"/>
        <v>118.25</v>
      </c>
      <c r="N422" s="117">
        <f t="shared" si="92"/>
        <v>4.7300000000000004</v>
      </c>
      <c r="O422" s="316" t="str">
        <f t="shared" si="93"/>
        <v>Ajournee</v>
      </c>
      <c r="P422" s="184" t="str">
        <f t="shared" si="94"/>
        <v>juin</v>
      </c>
      <c r="Q422" s="113">
        <f t="shared" si="99"/>
        <v>0</v>
      </c>
      <c r="R422" s="113">
        <f t="shared" si="99"/>
        <v>1</v>
      </c>
      <c r="S422" s="113">
        <f t="shared" si="99"/>
        <v>1</v>
      </c>
      <c r="T422" s="113">
        <f t="shared" si="99"/>
        <v>0</v>
      </c>
      <c r="U422" s="113">
        <f t="shared" si="99"/>
        <v>1</v>
      </c>
      <c r="V422" s="113">
        <f t="shared" si="95"/>
        <v>0</v>
      </c>
      <c r="W422" s="113">
        <f t="shared" si="96"/>
        <v>1</v>
      </c>
      <c r="X422" s="113">
        <f t="shared" si="97"/>
        <v>1</v>
      </c>
      <c r="Y422" s="113">
        <f t="shared" si="98"/>
        <v>1</v>
      </c>
      <c r="Z422" s="184" t="str">
        <f>'[1]ANATOMIE 3'!N424</f>
        <v>Juin</v>
      </c>
      <c r="AA422" s="184" t="str">
        <f>'[1]PHYSIO-REP 3'!M426</f>
        <v>Juin</v>
      </c>
      <c r="AB422" s="184" t="str">
        <f>'[1]ZOOTECHNIE 3'!N426</f>
        <v>Juin</v>
      </c>
      <c r="AC422" s="184" t="str">
        <f>'[1]PHARMACOLOGIE 3'!M426</f>
        <v>Juin</v>
      </c>
      <c r="AD422" s="184" t="str">
        <f>'[1]MICROBIOLOGIE 3'!M426</f>
        <v>Juin</v>
      </c>
      <c r="AE422" s="184" t="str">
        <f>'[1]PARASITOLOGIE 2'!N426</f>
        <v>Juin</v>
      </c>
      <c r="AF422" s="184" t="str">
        <f>'[1]PHYSIO-PATH 3'!M426</f>
        <v>Juin</v>
      </c>
      <c r="AG422" s="184" t="str">
        <f>'[1]SEMIOLOGIE 3'!N426</f>
        <v>Juin</v>
      </c>
      <c r="AH422" s="184" t="str">
        <f>'[1]ANA-PATH 2'!M426</f>
        <v>Juin</v>
      </c>
    </row>
    <row r="423" spans="1:34">
      <c r="A423" s="113">
        <v>416</v>
      </c>
      <c r="B423" s="413" t="s">
        <v>507</v>
      </c>
      <c r="C423" s="413" t="s">
        <v>1032</v>
      </c>
      <c r="D423" s="117">
        <f>ANATOMIE3!J423</f>
        <v>15.75</v>
      </c>
      <c r="E423" s="117">
        <f>'PHYSIO-REP 3'!J423</f>
        <v>12</v>
      </c>
      <c r="F423" s="117">
        <f>'ZOOTECHINE 3'!J423</f>
        <v>10</v>
      </c>
      <c r="G423" s="117">
        <f>'PHARMACOLOGIE 3'!J423</f>
        <v>8</v>
      </c>
      <c r="H423" s="117">
        <f>'MICROBIOLOGIE 3'!J423</f>
        <v>10.75</v>
      </c>
      <c r="I423" s="117">
        <f>'PARASITOLOGIE 2'!J423</f>
        <v>8</v>
      </c>
      <c r="J423" s="117">
        <f>'PHYSIO-PATH 3'!J423</f>
        <v>3.5</v>
      </c>
      <c r="K423" s="117">
        <f>SEMIOLOGIE!J423</f>
        <v>14.5</v>
      </c>
      <c r="L423" s="117">
        <f>'ANA-PATH 2'!J423</f>
        <v>6.666666666666667</v>
      </c>
      <c r="M423" s="117">
        <f t="shared" si="91"/>
        <v>89.166666666666671</v>
      </c>
      <c r="N423" s="117">
        <f t="shared" si="92"/>
        <v>3.5666666666666669</v>
      </c>
      <c r="O423" s="316" t="str">
        <f t="shared" si="93"/>
        <v>Ajournee</v>
      </c>
      <c r="P423" s="184" t="str">
        <f t="shared" si="94"/>
        <v>juin</v>
      </c>
      <c r="Q423" s="113">
        <f t="shared" si="99"/>
        <v>0</v>
      </c>
      <c r="R423" s="113">
        <f t="shared" si="99"/>
        <v>1</v>
      </c>
      <c r="S423" s="113">
        <f t="shared" si="99"/>
        <v>1</v>
      </c>
      <c r="T423" s="113">
        <f t="shared" si="99"/>
        <v>1</v>
      </c>
      <c r="U423" s="113">
        <f t="shared" si="99"/>
        <v>1</v>
      </c>
      <c r="V423" s="113">
        <f t="shared" si="95"/>
        <v>1</v>
      </c>
      <c r="W423" s="113">
        <f t="shared" si="96"/>
        <v>1</v>
      </c>
      <c r="X423" s="113">
        <f t="shared" si="97"/>
        <v>1</v>
      </c>
      <c r="Y423" s="113">
        <f t="shared" si="98"/>
        <v>1</v>
      </c>
      <c r="Z423" s="184" t="str">
        <f>'[1]ANATOMIE 3'!N425</f>
        <v>Juin</v>
      </c>
      <c r="AA423" s="184" t="str">
        <f>'[1]PHYSIO-REP 3'!M427</f>
        <v>Juin</v>
      </c>
      <c r="AB423" s="184" t="str">
        <f>'[1]ZOOTECHNIE 3'!N427</f>
        <v>Juin</v>
      </c>
      <c r="AC423" s="184" t="str">
        <f>'[1]PHARMACOLOGIE 3'!M427</f>
        <v>Juin</v>
      </c>
      <c r="AD423" s="184" t="str">
        <f>'[1]MICROBIOLOGIE 3'!M427</f>
        <v>Juin</v>
      </c>
      <c r="AE423" s="184" t="str">
        <f>'[1]PARASITOLOGIE 2'!N427</f>
        <v>Juin</v>
      </c>
      <c r="AF423" s="184" t="str">
        <f>'[1]PHYSIO-PATH 3'!M427</f>
        <v>Juin</v>
      </c>
      <c r="AG423" s="184" t="str">
        <f>'[1]SEMIOLOGIE 3'!N427</f>
        <v>Juin</v>
      </c>
      <c r="AH423" s="184" t="str">
        <f>'[1]ANA-PATH 2'!M427</f>
        <v>Juin</v>
      </c>
    </row>
    <row r="424" spans="1:34">
      <c r="A424" s="317">
        <v>417</v>
      </c>
      <c r="B424" s="437" t="s">
        <v>508</v>
      </c>
      <c r="C424" s="417" t="s">
        <v>1033</v>
      </c>
      <c r="D424" s="117">
        <f>ANATOMIE3!J424</f>
        <v>5</v>
      </c>
      <c r="E424" s="117">
        <f>'PHYSIO-REP 3'!J424</f>
        <v>6</v>
      </c>
      <c r="F424" s="117">
        <f>'ZOOTECHINE 3'!J424</f>
        <v>8</v>
      </c>
      <c r="G424" s="117">
        <f>'PHARMACOLOGIE 3'!J424</f>
        <v>3</v>
      </c>
      <c r="H424" s="117">
        <f>'MICROBIOLOGIE 3'!J424</f>
        <v>9.25</v>
      </c>
      <c r="I424" s="117">
        <f>'PARASITOLOGIE 2'!J424</f>
        <v>4</v>
      </c>
      <c r="J424" s="117">
        <f>'PHYSIO-PATH 3'!J424</f>
        <v>2.5</v>
      </c>
      <c r="K424" s="117">
        <f>SEMIOLOGIE!J424</f>
        <v>30</v>
      </c>
      <c r="L424" s="117">
        <f>'ANA-PATH 2'!J424</f>
        <v>2.3333333333333335</v>
      </c>
      <c r="M424" s="117">
        <f t="shared" si="91"/>
        <v>70.083333333333329</v>
      </c>
      <c r="N424" s="117">
        <f t="shared" si="92"/>
        <v>2.8033333333333332</v>
      </c>
      <c r="O424" s="316" t="str">
        <f t="shared" si="93"/>
        <v>Ajournee</v>
      </c>
      <c r="P424" s="184" t="str">
        <f t="shared" si="94"/>
        <v>juin</v>
      </c>
      <c r="Q424" s="113">
        <f t="shared" si="99"/>
        <v>1</v>
      </c>
      <c r="R424" s="113">
        <f t="shared" si="99"/>
        <v>1</v>
      </c>
      <c r="S424" s="113">
        <f t="shared" si="99"/>
        <v>1</v>
      </c>
      <c r="T424" s="113">
        <f t="shared" si="99"/>
        <v>1</v>
      </c>
      <c r="U424" s="113">
        <f t="shared" si="99"/>
        <v>1</v>
      </c>
      <c r="V424" s="113">
        <f t="shared" si="95"/>
        <v>1</v>
      </c>
      <c r="W424" s="113">
        <f t="shared" si="96"/>
        <v>1</v>
      </c>
      <c r="X424" s="113">
        <f t="shared" si="97"/>
        <v>0</v>
      </c>
      <c r="Y424" s="113">
        <f t="shared" si="98"/>
        <v>1</v>
      </c>
      <c r="Z424" s="184" t="str">
        <f>'[1]ANATOMIE 3'!N426</f>
        <v>Juin</v>
      </c>
      <c r="AA424" s="184" t="str">
        <f>'[1]PHYSIO-REP 3'!M428</f>
        <v>Juin</v>
      </c>
      <c r="AB424" s="184" t="str">
        <f>'[1]ZOOTECHNIE 3'!N428</f>
        <v>Juin</v>
      </c>
      <c r="AC424" s="184" t="str">
        <f>'[1]PHARMACOLOGIE 3'!M428</f>
        <v>Juin</v>
      </c>
      <c r="AD424" s="184" t="str">
        <f>'[1]MICROBIOLOGIE 3'!M428</f>
        <v>Juin</v>
      </c>
      <c r="AE424" s="184" t="str">
        <f>'[1]PARASITOLOGIE 2'!N428</f>
        <v>Juin</v>
      </c>
      <c r="AF424" s="184" t="str">
        <f>'[1]PHYSIO-PATH 3'!M428</f>
        <v>Juin</v>
      </c>
      <c r="AG424" s="184" t="str">
        <f>'[1]SEMIOLOGIE 3'!N428</f>
        <v>Juin</v>
      </c>
      <c r="AH424" s="184" t="str">
        <f>'[1]ANA-PATH 2'!M428</f>
        <v>Juin</v>
      </c>
    </row>
    <row r="425" spans="1:34">
      <c r="A425" s="113">
        <v>418</v>
      </c>
      <c r="B425" s="413" t="s">
        <v>1034</v>
      </c>
      <c r="C425" s="413" t="s">
        <v>67</v>
      </c>
      <c r="D425" s="117">
        <f>ANATOMIE3!J425</f>
        <v>33</v>
      </c>
      <c r="E425" s="117">
        <f>'PHYSIO-REP 3'!J425</f>
        <v>6.75</v>
      </c>
      <c r="F425" s="117">
        <f>'ZOOTECHINE 3'!J425</f>
        <v>6.5</v>
      </c>
      <c r="G425" s="117">
        <f>'PHARMACOLOGIE 3'!J425</f>
        <v>1</v>
      </c>
      <c r="H425" s="117">
        <f>'MICROBIOLOGIE 3'!J425</f>
        <v>30</v>
      </c>
      <c r="I425" s="117">
        <f>'PARASITOLOGIE 2'!J425</f>
        <v>6</v>
      </c>
      <c r="J425" s="117">
        <f>'PHYSIO-PATH 3'!J425</f>
        <v>1.5</v>
      </c>
      <c r="K425" s="117">
        <f>SEMIOLOGIE!J425</f>
        <v>42</v>
      </c>
      <c r="L425" s="117">
        <f>'ANA-PATH 2'!J425</f>
        <v>2.6666666666666665</v>
      </c>
      <c r="M425" s="117">
        <f t="shared" si="91"/>
        <v>129.41666666666666</v>
      </c>
      <c r="N425" s="117">
        <f t="shared" si="92"/>
        <v>5.1766666666666659</v>
      </c>
      <c r="O425" s="316" t="str">
        <f t="shared" si="93"/>
        <v>Ajournee</v>
      </c>
      <c r="P425" s="184" t="str">
        <f t="shared" si="94"/>
        <v>juin</v>
      </c>
      <c r="Q425" s="113">
        <f t="shared" si="99"/>
        <v>0</v>
      </c>
      <c r="R425" s="113">
        <f t="shared" si="99"/>
        <v>1</v>
      </c>
      <c r="S425" s="113">
        <f t="shared" si="99"/>
        <v>1</v>
      </c>
      <c r="T425" s="113">
        <f t="shared" si="99"/>
        <v>1</v>
      </c>
      <c r="U425" s="113">
        <f t="shared" si="99"/>
        <v>0</v>
      </c>
      <c r="V425" s="113">
        <f t="shared" si="95"/>
        <v>1</v>
      </c>
      <c r="W425" s="113">
        <f t="shared" si="96"/>
        <v>1</v>
      </c>
      <c r="X425" s="113">
        <f t="shared" si="97"/>
        <v>0</v>
      </c>
      <c r="Y425" s="113">
        <f t="shared" si="98"/>
        <v>1</v>
      </c>
      <c r="Z425" s="184" t="str">
        <f>'[1]ANATOMIE 3'!N427</f>
        <v>Juin</v>
      </c>
      <c r="AA425" s="184" t="str">
        <f>'[1]PHYSIO-REP 3'!M429</f>
        <v>Juin</v>
      </c>
      <c r="AB425" s="184" t="str">
        <f>'[1]ZOOTECHNIE 3'!N429</f>
        <v>Juin</v>
      </c>
      <c r="AC425" s="184" t="str">
        <f>'[1]PHARMACOLOGIE 3'!M429</f>
        <v>Juin</v>
      </c>
      <c r="AD425" s="184" t="str">
        <f>'[1]MICROBIOLOGIE 3'!M429</f>
        <v>Juin</v>
      </c>
      <c r="AE425" s="184" t="str">
        <f>'[1]PARASITOLOGIE 2'!N429</f>
        <v>Juin</v>
      </c>
      <c r="AF425" s="184" t="str">
        <f>'[1]PHYSIO-PATH 3'!M429</f>
        <v>Juin</v>
      </c>
      <c r="AG425" s="184" t="str">
        <f>'[1]SEMIOLOGIE 3'!N429</f>
        <v>Juin</v>
      </c>
      <c r="AH425" s="184" t="str">
        <f>'[1]ANA-PATH 2'!M429</f>
        <v>Juin</v>
      </c>
    </row>
    <row r="426" spans="1:34">
      <c r="A426" s="317">
        <v>419</v>
      </c>
      <c r="B426" s="425" t="s">
        <v>1035</v>
      </c>
      <c r="C426" s="425" t="s">
        <v>1036</v>
      </c>
      <c r="D426" s="117">
        <f>ANATOMIE3!J426</f>
        <v>10.5</v>
      </c>
      <c r="E426" s="117">
        <f>'PHYSIO-REP 3'!J426</f>
        <v>11.25</v>
      </c>
      <c r="F426" s="117">
        <f>'ZOOTECHINE 3'!J426</f>
        <v>9</v>
      </c>
      <c r="G426" s="117">
        <f>'PHARMACOLOGIE 3'!J426</f>
        <v>10.5</v>
      </c>
      <c r="H426" s="117">
        <f>'MICROBIOLOGIE 3'!J426</f>
        <v>8.75</v>
      </c>
      <c r="I426" s="117">
        <f>'PARASITOLOGIE 2'!J426</f>
        <v>9.3333333333333339</v>
      </c>
      <c r="J426" s="117">
        <f>'PHYSIO-PATH 3'!J426</f>
        <v>4</v>
      </c>
      <c r="K426" s="117">
        <f>SEMIOLOGIE!J426</f>
        <v>15</v>
      </c>
      <c r="L426" s="117">
        <f>'ANA-PATH 2'!J426</f>
        <v>8</v>
      </c>
      <c r="M426" s="117">
        <f t="shared" si="91"/>
        <v>86.333333333333343</v>
      </c>
      <c r="N426" s="117">
        <f t="shared" si="92"/>
        <v>3.4533333333333336</v>
      </c>
      <c r="O426" s="316" t="str">
        <f t="shared" si="93"/>
        <v>Ajournee</v>
      </c>
      <c r="P426" s="184" t="str">
        <f t="shared" si="94"/>
        <v>juin</v>
      </c>
      <c r="Q426" s="113">
        <f t="shared" si="99"/>
        <v>1</v>
      </c>
      <c r="R426" s="113">
        <f t="shared" si="99"/>
        <v>1</v>
      </c>
      <c r="S426" s="113">
        <f t="shared" si="99"/>
        <v>1</v>
      </c>
      <c r="T426" s="113">
        <f t="shared" si="99"/>
        <v>1</v>
      </c>
      <c r="U426" s="113">
        <f t="shared" si="99"/>
        <v>1</v>
      </c>
      <c r="V426" s="113">
        <f t="shared" si="95"/>
        <v>1</v>
      </c>
      <c r="W426" s="113">
        <f t="shared" si="96"/>
        <v>1</v>
      </c>
      <c r="X426" s="113">
        <f t="shared" si="97"/>
        <v>0</v>
      </c>
      <c r="Y426" s="113">
        <f t="shared" si="98"/>
        <v>1</v>
      </c>
      <c r="Z426" s="184" t="str">
        <f>'[1]ANATOMIE 3'!N428</f>
        <v>Juin</v>
      </c>
      <c r="AA426" s="184" t="str">
        <f>'[1]PHYSIO-REP 3'!M430</f>
        <v>Juin</v>
      </c>
      <c r="AB426" s="184" t="str">
        <f>'[1]ZOOTECHNIE 3'!N430</f>
        <v>Juin</v>
      </c>
      <c r="AC426" s="184" t="str">
        <f>'[1]PHARMACOLOGIE 3'!M430</f>
        <v>Juin</v>
      </c>
      <c r="AD426" s="184" t="str">
        <f>'[1]MICROBIOLOGIE 3'!M430</f>
        <v>Juin</v>
      </c>
      <c r="AE426" s="184" t="str">
        <f>'[1]PARASITOLOGIE 2'!N430</f>
        <v>Juin</v>
      </c>
      <c r="AF426" s="184" t="str">
        <f>'[1]PHYSIO-PATH 3'!M430</f>
        <v>Juin</v>
      </c>
      <c r="AG426" s="184" t="str">
        <f>'[1]SEMIOLOGIE 3'!N430</f>
        <v>Juin</v>
      </c>
      <c r="AH426" s="184" t="str">
        <f>'[1]ANA-PATH 2'!M430</f>
        <v>Juin</v>
      </c>
    </row>
    <row r="427" spans="1:34">
      <c r="A427" s="113">
        <v>420</v>
      </c>
      <c r="B427" s="432" t="s">
        <v>509</v>
      </c>
      <c r="C427" s="432" t="s">
        <v>1037</v>
      </c>
      <c r="D427" s="117">
        <f>ANATOMIE3!J427</f>
        <v>11.25</v>
      </c>
      <c r="E427" s="117">
        <f>'PHYSIO-REP 3'!J427</f>
        <v>8.25</v>
      </c>
      <c r="F427" s="117">
        <f>'ZOOTECHINE 3'!J427</f>
        <v>9</v>
      </c>
      <c r="G427" s="117">
        <f>'PHARMACOLOGIE 3'!J427</f>
        <v>7</v>
      </c>
      <c r="H427" s="117">
        <f>'MICROBIOLOGIE 3'!J427</f>
        <v>8.5</v>
      </c>
      <c r="I427" s="117">
        <f>'PARASITOLOGIE 2'!J427</f>
        <v>4</v>
      </c>
      <c r="J427" s="117">
        <f>'PHYSIO-PATH 3'!J427</f>
        <v>3.5</v>
      </c>
      <c r="K427" s="117">
        <f>SEMIOLOGIE!J427</f>
        <v>12.5</v>
      </c>
      <c r="L427" s="117">
        <f>'ANA-PATH 2'!J427</f>
        <v>5</v>
      </c>
      <c r="M427" s="117">
        <f t="shared" si="91"/>
        <v>69</v>
      </c>
      <c r="N427" s="117">
        <f t="shared" si="92"/>
        <v>2.76</v>
      </c>
      <c r="O427" s="316" t="str">
        <f t="shared" si="93"/>
        <v>Ajournee</v>
      </c>
      <c r="P427" s="184" t="str">
        <f t="shared" si="94"/>
        <v>juin</v>
      </c>
      <c r="Q427" s="113">
        <f t="shared" si="99"/>
        <v>1</v>
      </c>
      <c r="R427" s="113">
        <f t="shared" si="99"/>
        <v>1</v>
      </c>
      <c r="S427" s="113">
        <f t="shared" si="99"/>
        <v>1</v>
      </c>
      <c r="T427" s="113">
        <f t="shared" si="99"/>
        <v>1</v>
      </c>
      <c r="U427" s="113">
        <f t="shared" si="99"/>
        <v>1</v>
      </c>
      <c r="V427" s="113">
        <f t="shared" si="95"/>
        <v>1</v>
      </c>
      <c r="W427" s="113">
        <f t="shared" si="96"/>
        <v>1</v>
      </c>
      <c r="X427" s="113">
        <f t="shared" si="97"/>
        <v>1</v>
      </c>
      <c r="Y427" s="113">
        <f t="shared" si="98"/>
        <v>1</v>
      </c>
      <c r="Z427" s="184" t="str">
        <f>'[1]ANATOMIE 3'!N429</f>
        <v>Juin</v>
      </c>
      <c r="AA427" s="184" t="str">
        <f>'[1]PHYSIO-REP 3'!M431</f>
        <v>Juin</v>
      </c>
      <c r="AB427" s="184" t="str">
        <f>'[1]ZOOTECHNIE 3'!N431</f>
        <v>Juin</v>
      </c>
      <c r="AC427" s="184" t="str">
        <f>'[1]PHARMACOLOGIE 3'!M431</f>
        <v>Juin</v>
      </c>
      <c r="AD427" s="184" t="str">
        <f>'[1]MICROBIOLOGIE 3'!M431</f>
        <v>Juin</v>
      </c>
      <c r="AE427" s="184" t="str">
        <f>'[1]PARASITOLOGIE 2'!N431</f>
        <v>Juin</v>
      </c>
      <c r="AF427" s="184" t="str">
        <f>'[1]PHYSIO-PATH 3'!M431</f>
        <v>Juin</v>
      </c>
      <c r="AG427" s="184" t="str">
        <f>'[1]SEMIOLOGIE 3'!N431</f>
        <v>Juin</v>
      </c>
      <c r="AH427" s="184" t="str">
        <f>'[1]ANA-PATH 2'!M431</f>
        <v>Juin</v>
      </c>
    </row>
    <row r="428" spans="1:34">
      <c r="A428" s="317">
        <v>421</v>
      </c>
      <c r="B428" s="418" t="s">
        <v>1038</v>
      </c>
      <c r="C428" s="418" t="s">
        <v>1039</v>
      </c>
      <c r="D428" s="117">
        <f>ANATOMIE3!J428</f>
        <v>14.5</v>
      </c>
      <c r="E428" s="117">
        <f>'PHYSIO-REP 3'!J428</f>
        <v>6</v>
      </c>
      <c r="F428" s="117">
        <f>'ZOOTECHINE 3'!J428</f>
        <v>6.5</v>
      </c>
      <c r="G428" s="117">
        <f>'PHARMACOLOGIE 3'!J428</f>
        <v>8.75</v>
      </c>
      <c r="H428" s="117">
        <f>'MICROBIOLOGIE 3'!J428</f>
        <v>8.5</v>
      </c>
      <c r="I428" s="117">
        <f>'PARASITOLOGIE 2'!J428</f>
        <v>7.333333333333333</v>
      </c>
      <c r="J428" s="117">
        <f>'PHYSIO-PATH 3'!J428</f>
        <v>3.5</v>
      </c>
      <c r="K428" s="117">
        <f>SEMIOLOGIE!J428</f>
        <v>6.25</v>
      </c>
      <c r="L428" s="117">
        <f>'ANA-PATH 2'!J428</f>
        <v>3.3333333333333335</v>
      </c>
      <c r="M428" s="117">
        <f t="shared" si="91"/>
        <v>64.666666666666671</v>
      </c>
      <c r="N428" s="117">
        <f t="shared" si="92"/>
        <v>2.5866666666666669</v>
      </c>
      <c r="O428" s="316" t="str">
        <f t="shared" si="93"/>
        <v>Ajournee</v>
      </c>
      <c r="P428" s="184" t="str">
        <f t="shared" si="94"/>
        <v>juin</v>
      </c>
      <c r="Q428" s="113">
        <f t="shared" si="99"/>
        <v>1</v>
      </c>
      <c r="R428" s="113">
        <f t="shared" si="99"/>
        <v>1</v>
      </c>
      <c r="S428" s="113">
        <f t="shared" si="99"/>
        <v>1</v>
      </c>
      <c r="T428" s="113">
        <f t="shared" si="99"/>
        <v>1</v>
      </c>
      <c r="U428" s="113">
        <f t="shared" si="99"/>
        <v>1</v>
      </c>
      <c r="V428" s="113">
        <f t="shared" si="95"/>
        <v>1</v>
      </c>
      <c r="W428" s="113">
        <f t="shared" si="96"/>
        <v>1</v>
      </c>
      <c r="X428" s="113">
        <f t="shared" si="97"/>
        <v>1</v>
      </c>
      <c r="Y428" s="113">
        <f t="shared" si="98"/>
        <v>1</v>
      </c>
      <c r="Z428" s="184" t="str">
        <f>'[1]ANATOMIE 3'!N430</f>
        <v>Juin</v>
      </c>
      <c r="AA428" s="184" t="str">
        <f>'[1]PHYSIO-REP 3'!M432</f>
        <v>Juin</v>
      </c>
      <c r="AB428" s="184" t="str">
        <f>'[1]ZOOTECHNIE 3'!N432</f>
        <v>Juin</v>
      </c>
      <c r="AC428" s="184" t="str">
        <f>'[1]PHARMACOLOGIE 3'!M432</f>
        <v>Juin</v>
      </c>
      <c r="AD428" s="184" t="str">
        <f>'[1]MICROBIOLOGIE 3'!M432</f>
        <v>Juin</v>
      </c>
      <c r="AE428" s="184" t="str">
        <f>'[1]PARASITOLOGIE 2'!N432</f>
        <v>Juin</v>
      </c>
      <c r="AF428" s="184" t="str">
        <f>'[1]PHYSIO-PATH 3'!M432</f>
        <v>Juin</v>
      </c>
      <c r="AG428" s="184" t="str">
        <f>'[1]SEMIOLOGIE 3'!N432</f>
        <v>Juin</v>
      </c>
      <c r="AH428" s="184" t="str">
        <f>'[1]ANA-PATH 2'!M432</f>
        <v>Juin</v>
      </c>
    </row>
    <row r="429" spans="1:34">
      <c r="A429" s="113">
        <v>422</v>
      </c>
      <c r="B429" s="419" t="s">
        <v>510</v>
      </c>
      <c r="C429" s="419" t="s">
        <v>511</v>
      </c>
      <c r="D429" s="117">
        <f>ANATOMIE3!J429</f>
        <v>7.5</v>
      </c>
      <c r="E429" s="117">
        <f>'PHYSIO-REP 3'!J429</f>
        <v>6</v>
      </c>
      <c r="F429" s="117">
        <f>'ZOOTECHINE 3'!J429</f>
        <v>9.25</v>
      </c>
      <c r="G429" s="117">
        <f>'PHARMACOLOGIE 3'!J429</f>
        <v>2.5</v>
      </c>
      <c r="H429" s="117">
        <f>'MICROBIOLOGIE 3'!J429</f>
        <v>8</v>
      </c>
      <c r="I429" s="117">
        <f>'PARASITOLOGIE 2'!J429</f>
        <v>5.333333333333333</v>
      </c>
      <c r="J429" s="117">
        <f>'PHYSIO-PATH 3'!J429</f>
        <v>2.5</v>
      </c>
      <c r="K429" s="117">
        <f>SEMIOLOGIE!J429</f>
        <v>6.75</v>
      </c>
      <c r="L429" s="117">
        <f>'ANA-PATH 2'!J429</f>
        <v>3.3333333333333335</v>
      </c>
      <c r="M429" s="117">
        <f t="shared" si="91"/>
        <v>51.166666666666671</v>
      </c>
      <c r="N429" s="117">
        <f t="shared" si="92"/>
        <v>2.0466666666666669</v>
      </c>
      <c r="O429" s="316" t="str">
        <f t="shared" si="93"/>
        <v>Ajournee</v>
      </c>
      <c r="P429" s="184" t="str">
        <f t="shared" si="94"/>
        <v>juin</v>
      </c>
      <c r="Q429" s="113">
        <f t="shared" si="99"/>
        <v>1</v>
      </c>
      <c r="R429" s="113">
        <f t="shared" si="99"/>
        <v>1</v>
      </c>
      <c r="S429" s="113">
        <f t="shared" si="99"/>
        <v>1</v>
      </c>
      <c r="T429" s="113">
        <f t="shared" si="99"/>
        <v>1</v>
      </c>
      <c r="U429" s="113">
        <f t="shared" si="99"/>
        <v>1</v>
      </c>
      <c r="V429" s="113">
        <f t="shared" si="95"/>
        <v>1</v>
      </c>
      <c r="W429" s="113">
        <f t="shared" si="96"/>
        <v>1</v>
      </c>
      <c r="X429" s="113">
        <f t="shared" si="97"/>
        <v>1</v>
      </c>
      <c r="Y429" s="113">
        <f t="shared" si="98"/>
        <v>1</v>
      </c>
      <c r="Z429" s="184" t="str">
        <f>'[1]ANATOMIE 3'!N431</f>
        <v>Juin</v>
      </c>
      <c r="AA429" s="184" t="str">
        <f>'[1]PHYSIO-REP 3'!M433</f>
        <v>Juin</v>
      </c>
      <c r="AB429" s="184" t="str">
        <f>'[1]ZOOTECHNIE 3'!N433</f>
        <v>Juin</v>
      </c>
      <c r="AC429" s="184" t="str">
        <f>'[1]PHARMACOLOGIE 3'!M433</f>
        <v>Juin</v>
      </c>
      <c r="AD429" s="184" t="str">
        <f>'[1]MICROBIOLOGIE 3'!M433</f>
        <v>Juin</v>
      </c>
      <c r="AE429" s="184" t="str">
        <f>'[1]PARASITOLOGIE 2'!N433</f>
        <v>Juin</v>
      </c>
      <c r="AF429" s="184" t="str">
        <f>'[1]PHYSIO-PATH 3'!M433</f>
        <v>Juin</v>
      </c>
      <c r="AG429" s="184" t="str">
        <f>'[1]SEMIOLOGIE 3'!N433</f>
        <v>Juin</v>
      </c>
      <c r="AH429" s="184" t="str">
        <f>'[1]ANA-PATH 2'!M433</f>
        <v>Juin</v>
      </c>
    </row>
    <row r="430" spans="1:34">
      <c r="A430" s="317">
        <v>423</v>
      </c>
      <c r="B430" s="434" t="s">
        <v>512</v>
      </c>
      <c r="C430" s="434" t="s">
        <v>1040</v>
      </c>
      <c r="D430" s="117">
        <f>ANATOMIE3!J430</f>
        <v>10</v>
      </c>
      <c r="E430" s="117">
        <f>'PHYSIO-REP 3'!J430</f>
        <v>11.25</v>
      </c>
      <c r="F430" s="117">
        <f>'ZOOTECHINE 3'!J430</f>
        <v>8</v>
      </c>
      <c r="G430" s="117">
        <f>'PHARMACOLOGIE 3'!J430</f>
        <v>9.5</v>
      </c>
      <c r="H430" s="117">
        <f>'MICROBIOLOGIE 3'!J430</f>
        <v>6.75</v>
      </c>
      <c r="I430" s="117">
        <f>'PARASITOLOGIE 2'!J430</f>
        <v>8.6666666666666661</v>
      </c>
      <c r="J430" s="117">
        <f>'PHYSIO-PATH 3'!J430</f>
        <v>3.5</v>
      </c>
      <c r="K430" s="117">
        <f>SEMIOLOGIE!J430</f>
        <v>7</v>
      </c>
      <c r="L430" s="117">
        <f>'ANA-PATH 2'!J430</f>
        <v>5</v>
      </c>
      <c r="M430" s="117">
        <f t="shared" si="91"/>
        <v>69.666666666666657</v>
      </c>
      <c r="N430" s="117">
        <f t="shared" si="92"/>
        <v>2.7866666666666662</v>
      </c>
      <c r="O430" s="316" t="str">
        <f t="shared" si="93"/>
        <v>Ajournee</v>
      </c>
      <c r="P430" s="184" t="str">
        <f t="shared" si="94"/>
        <v>juin</v>
      </c>
      <c r="Q430" s="113">
        <f t="shared" si="99"/>
        <v>1</v>
      </c>
      <c r="R430" s="113">
        <f t="shared" si="99"/>
        <v>1</v>
      </c>
      <c r="S430" s="113">
        <f t="shared" si="99"/>
        <v>1</v>
      </c>
      <c r="T430" s="113">
        <f t="shared" si="99"/>
        <v>1</v>
      </c>
      <c r="U430" s="113">
        <f t="shared" si="99"/>
        <v>1</v>
      </c>
      <c r="V430" s="113">
        <f t="shared" si="95"/>
        <v>1</v>
      </c>
      <c r="W430" s="113">
        <f t="shared" si="96"/>
        <v>1</v>
      </c>
      <c r="X430" s="113">
        <f t="shared" si="97"/>
        <v>1</v>
      </c>
      <c r="Y430" s="113">
        <f t="shared" si="98"/>
        <v>1</v>
      </c>
      <c r="Z430" s="184" t="str">
        <f>'[1]ANATOMIE 3'!N432</f>
        <v>Juin</v>
      </c>
      <c r="AA430" s="184" t="str">
        <f>'[1]PHYSIO-REP 3'!M434</f>
        <v>Juin</v>
      </c>
      <c r="AB430" s="184" t="str">
        <f>'[1]ZOOTECHNIE 3'!N434</f>
        <v>Juin</v>
      </c>
      <c r="AC430" s="184" t="str">
        <f>'[1]PHARMACOLOGIE 3'!M434</f>
        <v>Juin</v>
      </c>
      <c r="AD430" s="184" t="str">
        <f>'[1]MICROBIOLOGIE 3'!M434</f>
        <v>Juin</v>
      </c>
      <c r="AE430" s="184" t="str">
        <f>'[1]PARASITOLOGIE 2'!N434</f>
        <v>Juin</v>
      </c>
      <c r="AF430" s="184" t="str">
        <f>'[1]PHYSIO-PATH 3'!M434</f>
        <v>Juin</v>
      </c>
      <c r="AG430" s="184" t="str">
        <f>'[1]SEMIOLOGIE 3'!N434</f>
        <v>Juin</v>
      </c>
      <c r="AH430" s="184" t="str">
        <f>'[1]ANA-PATH 2'!M434</f>
        <v>Juin</v>
      </c>
    </row>
    <row r="431" spans="1:34">
      <c r="A431" s="113">
        <v>424</v>
      </c>
      <c r="B431" s="413" t="s">
        <v>513</v>
      </c>
      <c r="C431" s="413" t="s">
        <v>1041</v>
      </c>
      <c r="D431" s="117">
        <f>ANATOMIE3!J431</f>
        <v>9</v>
      </c>
      <c r="E431" s="117">
        <f>'PHYSIO-REP 3'!J431</f>
        <v>8</v>
      </c>
      <c r="F431" s="117">
        <f>'ZOOTECHINE 3'!J431</f>
        <v>7</v>
      </c>
      <c r="G431" s="117">
        <f>'PHARMACOLOGIE 3'!J431</f>
        <v>11.5</v>
      </c>
      <c r="H431" s="117">
        <f>'MICROBIOLOGIE 3'!J431</f>
        <v>7.25</v>
      </c>
      <c r="I431" s="117">
        <f>'PARASITOLOGIE 2'!J431</f>
        <v>7.333333333333333</v>
      </c>
      <c r="J431" s="117">
        <f>'PHYSIO-PATH 3'!J431</f>
        <v>6</v>
      </c>
      <c r="K431" s="117">
        <f>SEMIOLOGIE!J431</f>
        <v>7.25</v>
      </c>
      <c r="L431" s="117">
        <f>'ANA-PATH 2'!J431</f>
        <v>6</v>
      </c>
      <c r="M431" s="117">
        <f t="shared" si="91"/>
        <v>69.333333333333343</v>
      </c>
      <c r="N431" s="117">
        <f t="shared" si="92"/>
        <v>2.7733333333333339</v>
      </c>
      <c r="O431" s="316" t="str">
        <f t="shared" si="93"/>
        <v>Ajournee</v>
      </c>
      <c r="P431" s="184" t="str">
        <f t="shared" si="94"/>
        <v>juin</v>
      </c>
      <c r="Q431" s="113">
        <f t="shared" si="99"/>
        <v>1</v>
      </c>
      <c r="R431" s="113">
        <f t="shared" si="99"/>
        <v>1</v>
      </c>
      <c r="S431" s="113">
        <f t="shared" si="99"/>
        <v>1</v>
      </c>
      <c r="T431" s="113">
        <f t="shared" si="99"/>
        <v>1</v>
      </c>
      <c r="U431" s="113">
        <f t="shared" si="99"/>
        <v>1</v>
      </c>
      <c r="V431" s="113">
        <f t="shared" si="95"/>
        <v>1</v>
      </c>
      <c r="W431" s="113">
        <f t="shared" si="96"/>
        <v>1</v>
      </c>
      <c r="X431" s="113">
        <f t="shared" si="97"/>
        <v>1</v>
      </c>
      <c r="Y431" s="113">
        <f t="shared" si="98"/>
        <v>1</v>
      </c>
      <c r="Z431" s="184" t="str">
        <f>'[1]ANATOMIE 3'!N433</f>
        <v>Juin</v>
      </c>
      <c r="AA431" s="184" t="str">
        <f>'[1]PHYSIO-REP 3'!M435</f>
        <v>Juin</v>
      </c>
      <c r="AB431" s="184" t="str">
        <f>'[1]ZOOTECHNIE 3'!N435</f>
        <v>Juin</v>
      </c>
      <c r="AC431" s="184" t="str">
        <f>'[1]PHARMACOLOGIE 3'!M435</f>
        <v>Juin</v>
      </c>
      <c r="AD431" s="184" t="str">
        <f>'[1]MICROBIOLOGIE 3'!M435</f>
        <v>Juin</v>
      </c>
      <c r="AE431" s="184" t="str">
        <f>'[1]PARASITOLOGIE 2'!N435</f>
        <v>Juin</v>
      </c>
      <c r="AF431" s="184" t="str">
        <f>'[1]PHYSIO-PATH 3'!M435</f>
        <v>Juin</v>
      </c>
      <c r="AG431" s="184" t="str">
        <f>'[1]SEMIOLOGIE 3'!N435</f>
        <v>Juin</v>
      </c>
      <c r="AH431" s="184" t="str">
        <f>'[1]ANA-PATH 2'!M435</f>
        <v>Juin</v>
      </c>
    </row>
    <row r="432" spans="1:34">
      <c r="A432" s="317">
        <v>425</v>
      </c>
      <c r="B432" s="432" t="s">
        <v>514</v>
      </c>
      <c r="C432" s="432" t="s">
        <v>515</v>
      </c>
      <c r="D432" s="117">
        <f>ANATOMIE3!J432</f>
        <v>9.25</v>
      </c>
      <c r="E432" s="117">
        <f>'PHYSIO-REP 3'!J432</f>
        <v>5.25</v>
      </c>
      <c r="F432" s="117">
        <f>'ZOOTECHINE 3'!J432</f>
        <v>11</v>
      </c>
      <c r="G432" s="117">
        <f>'PHARMACOLOGIE 3'!J432</f>
        <v>4.5</v>
      </c>
      <c r="H432" s="117">
        <f>'MICROBIOLOGIE 3'!J432</f>
        <v>10.5</v>
      </c>
      <c r="I432" s="117">
        <f>'PARASITOLOGIE 2'!J432</f>
        <v>6.666666666666667</v>
      </c>
      <c r="J432" s="117">
        <f>'PHYSIO-PATH 3'!J432</f>
        <v>6.5</v>
      </c>
      <c r="K432" s="117">
        <f>SEMIOLOGIE!J432</f>
        <v>11.5</v>
      </c>
      <c r="L432" s="117">
        <f>'ANA-PATH 2'!J432</f>
        <v>2.6666666666666665</v>
      </c>
      <c r="M432" s="117">
        <f t="shared" si="91"/>
        <v>67.833333333333329</v>
      </c>
      <c r="N432" s="117">
        <f t="shared" si="92"/>
        <v>2.7133333333333329</v>
      </c>
      <c r="O432" s="316" t="str">
        <f t="shared" si="93"/>
        <v>Ajournee</v>
      </c>
      <c r="P432" s="184" t="str">
        <f t="shared" si="94"/>
        <v>juin</v>
      </c>
      <c r="Q432" s="113">
        <f t="shared" si="99"/>
        <v>1</v>
      </c>
      <c r="R432" s="113">
        <f t="shared" si="99"/>
        <v>1</v>
      </c>
      <c r="S432" s="113">
        <f t="shared" si="99"/>
        <v>1</v>
      </c>
      <c r="T432" s="113">
        <f t="shared" si="99"/>
        <v>1</v>
      </c>
      <c r="U432" s="113">
        <f t="shared" si="99"/>
        <v>1</v>
      </c>
      <c r="V432" s="113">
        <f t="shared" si="95"/>
        <v>1</v>
      </c>
      <c r="W432" s="113">
        <f t="shared" si="96"/>
        <v>1</v>
      </c>
      <c r="X432" s="113">
        <f t="shared" si="97"/>
        <v>1</v>
      </c>
      <c r="Y432" s="113">
        <f t="shared" si="98"/>
        <v>1</v>
      </c>
      <c r="Z432" s="184" t="str">
        <f>'[1]ANATOMIE 3'!N434</f>
        <v>Juin</v>
      </c>
      <c r="AA432" s="184" t="str">
        <f>'[1]PHYSIO-REP 3'!M436</f>
        <v>Juin</v>
      </c>
      <c r="AB432" s="184" t="str">
        <f>'[1]ZOOTECHNIE 3'!N436</f>
        <v>Juin</v>
      </c>
      <c r="AC432" s="184" t="str">
        <f>'[1]PHARMACOLOGIE 3'!M436</f>
        <v>Juin</v>
      </c>
      <c r="AD432" s="184" t="str">
        <f>'[1]MICROBIOLOGIE 3'!M436</f>
        <v>Juin</v>
      </c>
      <c r="AE432" s="184" t="str">
        <f>'[1]PARASITOLOGIE 2'!N436</f>
        <v>Juin</v>
      </c>
      <c r="AF432" s="184" t="str">
        <f>'[1]PHYSIO-PATH 3'!M436</f>
        <v>Juin</v>
      </c>
      <c r="AG432" s="184" t="str">
        <f>'[1]SEMIOLOGIE 3'!N436</f>
        <v>Juin</v>
      </c>
      <c r="AH432" s="184" t="str">
        <f>'[1]ANA-PATH 2'!M436</f>
        <v>Juin</v>
      </c>
    </row>
    <row r="433" spans="1:34">
      <c r="A433" s="113">
        <v>426</v>
      </c>
      <c r="B433" s="413" t="s">
        <v>1042</v>
      </c>
      <c r="C433" s="413" t="s">
        <v>101</v>
      </c>
      <c r="D433" s="117">
        <f>ANATOMIE3!J433</f>
        <v>4.25</v>
      </c>
      <c r="E433" s="117">
        <f>'PHYSIO-REP 3'!J433</f>
        <v>12</v>
      </c>
      <c r="F433" s="117">
        <f>'ZOOTECHINE 3'!J433</f>
        <v>8.5</v>
      </c>
      <c r="G433" s="117">
        <f>'PHARMACOLOGIE 3'!J433</f>
        <v>5.5</v>
      </c>
      <c r="H433" s="117">
        <f>'MICROBIOLOGIE 3'!J433</f>
        <v>7.75</v>
      </c>
      <c r="I433" s="117">
        <f>'PARASITOLOGIE 2'!J433</f>
        <v>3.3333333333333335</v>
      </c>
      <c r="J433" s="117">
        <f>'PHYSIO-PATH 3'!J433</f>
        <v>2.5</v>
      </c>
      <c r="K433" s="117">
        <f>SEMIOLOGIE!J433</f>
        <v>8.5</v>
      </c>
      <c r="L433" s="117">
        <f>'ANA-PATH 2'!J433</f>
        <v>6.333333333333333</v>
      </c>
      <c r="M433" s="117">
        <f t="shared" si="91"/>
        <v>58.666666666666671</v>
      </c>
      <c r="N433" s="117">
        <f t="shared" si="92"/>
        <v>2.3466666666666667</v>
      </c>
      <c r="O433" s="316" t="str">
        <f t="shared" si="93"/>
        <v>Ajournee</v>
      </c>
      <c r="P433" s="184" t="str">
        <f t="shared" si="94"/>
        <v>juin</v>
      </c>
      <c r="Q433" s="113">
        <f t="shared" si="99"/>
        <v>1</v>
      </c>
      <c r="R433" s="113">
        <f t="shared" si="99"/>
        <v>1</v>
      </c>
      <c r="S433" s="113">
        <f t="shared" si="99"/>
        <v>1</v>
      </c>
      <c r="T433" s="113">
        <f t="shared" si="99"/>
        <v>1</v>
      </c>
      <c r="U433" s="113">
        <f t="shared" si="99"/>
        <v>1</v>
      </c>
      <c r="V433" s="113">
        <f t="shared" si="95"/>
        <v>1</v>
      </c>
      <c r="W433" s="113">
        <f t="shared" si="96"/>
        <v>1</v>
      </c>
      <c r="X433" s="113">
        <f t="shared" si="97"/>
        <v>1</v>
      </c>
      <c r="Y433" s="113">
        <f t="shared" si="98"/>
        <v>1</v>
      </c>
      <c r="Z433" s="184" t="str">
        <f>'[1]ANATOMIE 3'!N435</f>
        <v>Juin</v>
      </c>
      <c r="AA433" s="184" t="str">
        <f>'[1]PHYSIO-REP 3'!M437</f>
        <v>Juin</v>
      </c>
      <c r="AB433" s="184" t="str">
        <f>'[1]ZOOTECHNIE 3'!N437</f>
        <v>Juin</v>
      </c>
      <c r="AC433" s="184" t="str">
        <f>'[1]PHARMACOLOGIE 3'!M437</f>
        <v>Juin</v>
      </c>
      <c r="AD433" s="184" t="str">
        <f>'[1]MICROBIOLOGIE 3'!M437</f>
        <v>Juin</v>
      </c>
      <c r="AE433" s="184" t="str">
        <f>'[1]PARASITOLOGIE 2'!N437</f>
        <v>Juin</v>
      </c>
      <c r="AF433" s="184" t="str">
        <f>'[1]PHYSIO-PATH 3'!M437</f>
        <v>Juin</v>
      </c>
      <c r="AG433" s="184" t="str">
        <f>'[1]SEMIOLOGIE 3'!N437</f>
        <v>Juin</v>
      </c>
      <c r="AH433" s="184" t="str">
        <f>'[1]ANA-PATH 2'!M437</f>
        <v>Juin</v>
      </c>
    </row>
    <row r="434" spans="1:34">
      <c r="A434" s="317">
        <v>427</v>
      </c>
      <c r="B434" s="413" t="s">
        <v>516</v>
      </c>
      <c r="C434" s="413" t="s">
        <v>996</v>
      </c>
      <c r="D434" s="117">
        <f>ANATOMIE3!J434</f>
        <v>16.25</v>
      </c>
      <c r="E434" s="117">
        <f>'PHYSIO-REP 3'!J434</f>
        <v>12.75</v>
      </c>
      <c r="F434" s="117">
        <f>'ZOOTECHINE 3'!J434</f>
        <v>12</v>
      </c>
      <c r="G434" s="117">
        <f>'PHARMACOLOGIE 3'!J434</f>
        <v>13.5</v>
      </c>
      <c r="H434" s="117">
        <f>'MICROBIOLOGIE 3'!J434</f>
        <v>12.75</v>
      </c>
      <c r="I434" s="117">
        <f>'PARASITOLOGIE 2'!J434</f>
        <v>6.666666666666667</v>
      </c>
      <c r="J434" s="117">
        <f>'PHYSIO-PATH 3'!J434</f>
        <v>6</v>
      </c>
      <c r="K434" s="117">
        <f>SEMIOLOGIE!J434</f>
        <v>16.25</v>
      </c>
      <c r="L434" s="117">
        <f>'ANA-PATH 2'!J434</f>
        <v>10.333333333333334</v>
      </c>
      <c r="M434" s="117">
        <f t="shared" si="91"/>
        <v>106.5</v>
      </c>
      <c r="N434" s="117">
        <f t="shared" si="92"/>
        <v>4.26</v>
      </c>
      <c r="O434" s="316" t="str">
        <f t="shared" si="93"/>
        <v>Ajournee</v>
      </c>
      <c r="P434" s="184" t="str">
        <f t="shared" si="94"/>
        <v>juin</v>
      </c>
      <c r="Q434" s="113">
        <f t="shared" si="99"/>
        <v>0</v>
      </c>
      <c r="R434" s="113">
        <f t="shared" si="99"/>
        <v>1</v>
      </c>
      <c r="S434" s="113">
        <f t="shared" si="99"/>
        <v>1</v>
      </c>
      <c r="T434" s="113">
        <f t="shared" si="99"/>
        <v>1</v>
      </c>
      <c r="U434" s="113">
        <f t="shared" si="99"/>
        <v>1</v>
      </c>
      <c r="V434" s="113">
        <f t="shared" si="95"/>
        <v>1</v>
      </c>
      <c r="W434" s="113">
        <f t="shared" si="96"/>
        <v>1</v>
      </c>
      <c r="X434" s="113">
        <f t="shared" si="97"/>
        <v>0</v>
      </c>
      <c r="Y434" s="113">
        <f t="shared" si="98"/>
        <v>0</v>
      </c>
      <c r="Z434" s="184" t="str">
        <f>'[1]ANATOMIE 3'!N436</f>
        <v>Juin</v>
      </c>
      <c r="AA434" s="184" t="str">
        <f>'[1]PHYSIO-REP 3'!M438</f>
        <v>Juin</v>
      </c>
      <c r="AB434" s="184" t="str">
        <f>'[1]ZOOTECHNIE 3'!N438</f>
        <v>Juin</v>
      </c>
      <c r="AC434" s="184" t="str">
        <f>'[1]PHARMACOLOGIE 3'!M438</f>
        <v>Juin</v>
      </c>
      <c r="AD434" s="184" t="str">
        <f>'[1]MICROBIOLOGIE 3'!M438</f>
        <v>Juin</v>
      </c>
      <c r="AE434" s="184" t="str">
        <f>'[1]PARASITOLOGIE 2'!N438</f>
        <v>Juin</v>
      </c>
      <c r="AF434" s="184" t="str">
        <f>'[1]PHYSIO-PATH 3'!M438</f>
        <v>Juin</v>
      </c>
      <c r="AG434" s="184" t="str">
        <f>'[1]SEMIOLOGIE 3'!N438</f>
        <v>Juin</v>
      </c>
      <c r="AH434" s="184" t="str">
        <f>'[1]ANA-PATH 2'!M438</f>
        <v>Juin</v>
      </c>
    </row>
    <row r="435" spans="1:34">
      <c r="A435" s="113">
        <v>428</v>
      </c>
      <c r="B435" s="413" t="s">
        <v>517</v>
      </c>
      <c r="C435" s="413" t="s">
        <v>72</v>
      </c>
      <c r="D435" s="117">
        <f>ANATOMIE3!J435</f>
        <v>16.5</v>
      </c>
      <c r="E435" s="117">
        <f>'PHYSIO-REP 3'!J435</f>
        <v>11.25</v>
      </c>
      <c r="F435" s="117">
        <f>'ZOOTECHINE 3'!J435</f>
        <v>11</v>
      </c>
      <c r="G435" s="117">
        <f>'PHARMACOLOGIE 3'!J435</f>
        <v>14.5</v>
      </c>
      <c r="H435" s="117">
        <f>'MICROBIOLOGIE 3'!J435</f>
        <v>12.5</v>
      </c>
      <c r="I435" s="117">
        <f>'PARASITOLOGIE 2'!J435</f>
        <v>4</v>
      </c>
      <c r="J435" s="117">
        <f>'PHYSIO-PATH 3'!J435</f>
        <v>12</v>
      </c>
      <c r="K435" s="117">
        <f>SEMIOLOGIE!J435</f>
        <v>10.75</v>
      </c>
      <c r="L435" s="117">
        <f>'ANA-PATH 2'!J435</f>
        <v>10.333333333333334</v>
      </c>
      <c r="M435" s="117">
        <f t="shared" si="91"/>
        <v>102.83333333333333</v>
      </c>
      <c r="N435" s="117">
        <f t="shared" si="92"/>
        <v>4.1133333333333333</v>
      </c>
      <c r="O435" s="316" t="str">
        <f t="shared" si="93"/>
        <v>Ajournee</v>
      </c>
      <c r="P435" s="184" t="str">
        <f t="shared" si="94"/>
        <v>juin</v>
      </c>
      <c r="Q435" s="113">
        <f t="shared" si="99"/>
        <v>0</v>
      </c>
      <c r="R435" s="113">
        <f t="shared" si="99"/>
        <v>1</v>
      </c>
      <c r="S435" s="113">
        <f t="shared" si="99"/>
        <v>1</v>
      </c>
      <c r="T435" s="113">
        <f t="shared" si="99"/>
        <v>1</v>
      </c>
      <c r="U435" s="113">
        <f t="shared" si="99"/>
        <v>1</v>
      </c>
      <c r="V435" s="113">
        <f t="shared" si="95"/>
        <v>1</v>
      </c>
      <c r="W435" s="113">
        <f t="shared" si="96"/>
        <v>1</v>
      </c>
      <c r="X435" s="113">
        <f t="shared" si="97"/>
        <v>1</v>
      </c>
      <c r="Y435" s="113">
        <f t="shared" si="98"/>
        <v>0</v>
      </c>
      <c r="Z435" s="184" t="str">
        <f>'[1]ANATOMIE 3'!N437</f>
        <v>Juin</v>
      </c>
      <c r="AA435" s="184" t="str">
        <f>'[1]PHYSIO-REP 3'!M439</f>
        <v>Juin</v>
      </c>
      <c r="AB435" s="184" t="str">
        <f>'[1]ZOOTECHNIE 3'!N439</f>
        <v>Juin</v>
      </c>
      <c r="AC435" s="184" t="str">
        <f>'[1]PHARMACOLOGIE 3'!M439</f>
        <v>Juin</v>
      </c>
      <c r="AD435" s="184" t="str">
        <f>'[1]MICROBIOLOGIE 3'!M439</f>
        <v>Juin</v>
      </c>
      <c r="AE435" s="184" t="str">
        <f>'[1]PARASITOLOGIE 2'!N439</f>
        <v>Juin</v>
      </c>
      <c r="AF435" s="184" t="str">
        <f>'[1]PHYSIO-PATH 3'!M439</f>
        <v>Juin</v>
      </c>
      <c r="AG435" s="184" t="str">
        <f>'[1]SEMIOLOGIE 3'!N439</f>
        <v>Juin</v>
      </c>
      <c r="AH435" s="184" t="str">
        <f>'[1]ANA-PATH 2'!M439</f>
        <v>Juin</v>
      </c>
    </row>
    <row r="436" spans="1:34">
      <c r="A436" s="317">
        <v>429</v>
      </c>
      <c r="B436" s="413" t="s">
        <v>518</v>
      </c>
      <c r="C436" s="413" t="s">
        <v>1043</v>
      </c>
      <c r="D436" s="117">
        <f>ANATOMIE3!J436</f>
        <v>14</v>
      </c>
      <c r="E436" s="117">
        <f>'PHYSIO-REP 3'!J436</f>
        <v>6.5</v>
      </c>
      <c r="F436" s="117">
        <f>'ZOOTECHINE 3'!J436</f>
        <v>12</v>
      </c>
      <c r="G436" s="117">
        <f>'PHARMACOLOGIE 3'!J436</f>
        <v>8.75</v>
      </c>
      <c r="H436" s="117">
        <f>'MICROBIOLOGIE 3'!J436</f>
        <v>8.75</v>
      </c>
      <c r="I436" s="117">
        <f>'PARASITOLOGIE 2'!J436</f>
        <v>5.333333333333333</v>
      </c>
      <c r="J436" s="117">
        <f>'PHYSIO-PATH 3'!J436</f>
        <v>2.5</v>
      </c>
      <c r="K436" s="117">
        <f>SEMIOLOGIE!J436</f>
        <v>7.5</v>
      </c>
      <c r="L436" s="117">
        <f>'ANA-PATH 2'!J436</f>
        <v>6</v>
      </c>
      <c r="M436" s="117">
        <f t="shared" si="91"/>
        <v>71.333333333333343</v>
      </c>
      <c r="N436" s="117">
        <f t="shared" si="92"/>
        <v>2.8533333333333335</v>
      </c>
      <c r="O436" s="316" t="str">
        <f t="shared" si="93"/>
        <v>Ajournee</v>
      </c>
      <c r="P436" s="184" t="str">
        <f t="shared" si="94"/>
        <v>juin</v>
      </c>
      <c r="Q436" s="113">
        <f t="shared" si="99"/>
        <v>1</v>
      </c>
      <c r="R436" s="113">
        <f t="shared" si="99"/>
        <v>1</v>
      </c>
      <c r="S436" s="113">
        <f t="shared" si="99"/>
        <v>1</v>
      </c>
      <c r="T436" s="113">
        <f t="shared" si="99"/>
        <v>1</v>
      </c>
      <c r="U436" s="113">
        <f t="shared" si="99"/>
        <v>1</v>
      </c>
      <c r="V436" s="113">
        <f t="shared" si="95"/>
        <v>1</v>
      </c>
      <c r="W436" s="113">
        <f t="shared" si="96"/>
        <v>1</v>
      </c>
      <c r="X436" s="113">
        <f t="shared" si="97"/>
        <v>1</v>
      </c>
      <c r="Y436" s="113">
        <f t="shared" si="98"/>
        <v>1</v>
      </c>
      <c r="Z436" s="184" t="str">
        <f>'[1]ANATOMIE 3'!N438</f>
        <v>Juin</v>
      </c>
      <c r="AA436" s="184" t="str">
        <f>'[1]PHYSIO-REP 3'!M440</f>
        <v>Juin</v>
      </c>
      <c r="AB436" s="184" t="str">
        <f>'[1]ZOOTECHNIE 3'!N440</f>
        <v>Juin</v>
      </c>
      <c r="AC436" s="184" t="str">
        <f>'[1]PHARMACOLOGIE 3'!M440</f>
        <v>Juin</v>
      </c>
      <c r="AD436" s="184" t="str">
        <f>'[1]MICROBIOLOGIE 3'!M440</f>
        <v>Juin</v>
      </c>
      <c r="AE436" s="184" t="str">
        <f>'[1]PARASITOLOGIE 2'!N440</f>
        <v>Juin</v>
      </c>
      <c r="AF436" s="184" t="str">
        <f>'[1]PHYSIO-PATH 3'!M440</f>
        <v>Juin</v>
      </c>
      <c r="AG436" s="184" t="str">
        <f>'[1]SEMIOLOGIE 3'!N440</f>
        <v>Juin</v>
      </c>
      <c r="AH436" s="184" t="str">
        <f>'[1]ANA-PATH 2'!M440</f>
        <v>Juin</v>
      </c>
    </row>
    <row r="437" spans="1:34">
      <c r="A437" s="113">
        <v>430</v>
      </c>
      <c r="B437" s="432" t="s">
        <v>518</v>
      </c>
      <c r="C437" s="432" t="s">
        <v>519</v>
      </c>
      <c r="D437" s="117">
        <f>ANATOMIE3!J437</f>
        <v>9.25</v>
      </c>
      <c r="E437" s="117">
        <f>'PHYSIO-REP 3'!J437</f>
        <v>6.75</v>
      </c>
      <c r="F437" s="117">
        <f>'ZOOTECHINE 3'!J437</f>
        <v>9</v>
      </c>
      <c r="G437" s="117">
        <f>'PHARMACOLOGIE 3'!J437</f>
        <v>3.5</v>
      </c>
      <c r="H437" s="117">
        <f>'MICROBIOLOGIE 3'!J437</f>
        <v>6.75</v>
      </c>
      <c r="I437" s="117">
        <f>'PARASITOLOGIE 2'!J437</f>
        <v>6</v>
      </c>
      <c r="J437" s="117">
        <f>'PHYSIO-PATH 3'!J437</f>
        <v>1.5</v>
      </c>
      <c r="K437" s="117">
        <f>SEMIOLOGIE!J437</f>
        <v>5.25</v>
      </c>
      <c r="L437" s="117">
        <f>'ANA-PATH 2'!J437</f>
        <v>4.333333333333333</v>
      </c>
      <c r="M437" s="117">
        <f t="shared" si="91"/>
        <v>52.333333333333336</v>
      </c>
      <c r="N437" s="117">
        <f t="shared" si="92"/>
        <v>2.0933333333333333</v>
      </c>
      <c r="O437" s="316" t="str">
        <f t="shared" si="93"/>
        <v>Ajournee</v>
      </c>
      <c r="P437" s="184" t="str">
        <f t="shared" si="94"/>
        <v>juin</v>
      </c>
      <c r="Q437" s="113">
        <f t="shared" si="99"/>
        <v>1</v>
      </c>
      <c r="R437" s="113">
        <f t="shared" si="99"/>
        <v>1</v>
      </c>
      <c r="S437" s="113">
        <f t="shared" si="99"/>
        <v>1</v>
      </c>
      <c r="T437" s="113">
        <f t="shared" si="99"/>
        <v>1</v>
      </c>
      <c r="U437" s="113">
        <f t="shared" si="99"/>
        <v>1</v>
      </c>
      <c r="V437" s="113">
        <f t="shared" si="95"/>
        <v>1</v>
      </c>
      <c r="W437" s="113">
        <f t="shared" si="96"/>
        <v>1</v>
      </c>
      <c r="X437" s="113">
        <f t="shared" si="97"/>
        <v>1</v>
      </c>
      <c r="Y437" s="113">
        <f t="shared" si="98"/>
        <v>1</v>
      </c>
      <c r="Z437" s="184" t="str">
        <f>'[1]ANATOMIE 3'!N439</f>
        <v>Juin</v>
      </c>
      <c r="AA437" s="184" t="str">
        <f>'[1]PHYSIO-REP 3'!M441</f>
        <v>Juin</v>
      </c>
      <c r="AB437" s="184" t="str">
        <f>'[1]ZOOTECHNIE 3'!N441</f>
        <v>Juin</v>
      </c>
      <c r="AC437" s="184" t="str">
        <f>'[1]PHARMACOLOGIE 3'!M441</f>
        <v>Juin</v>
      </c>
      <c r="AD437" s="184" t="str">
        <f>'[1]MICROBIOLOGIE 3'!M441</f>
        <v>Juin</v>
      </c>
      <c r="AE437" s="184" t="str">
        <f>'[1]PARASITOLOGIE 2'!N441</f>
        <v>Juin</v>
      </c>
      <c r="AF437" s="184" t="str">
        <f>'[1]PHYSIO-PATH 3'!M441</f>
        <v>Juin</v>
      </c>
      <c r="AG437" s="184" t="str">
        <f>'[1]SEMIOLOGIE 3'!N441</f>
        <v>Juin</v>
      </c>
      <c r="AH437" s="184" t="str">
        <f>'[1]ANA-PATH 2'!M441</f>
        <v>Juin</v>
      </c>
    </row>
    <row r="438" spans="1:34">
      <c r="A438" s="317">
        <v>431</v>
      </c>
      <c r="B438" s="413" t="s">
        <v>520</v>
      </c>
      <c r="C438" s="413" t="s">
        <v>777</v>
      </c>
      <c r="D438" s="117">
        <f>ANATOMIE3!J438</f>
        <v>10.5</v>
      </c>
      <c r="E438" s="117">
        <f>'PHYSIO-REP 3'!J438</f>
        <v>10.5</v>
      </c>
      <c r="F438" s="117">
        <f>'ZOOTECHINE 3'!J438</f>
        <v>8.5</v>
      </c>
      <c r="G438" s="117">
        <f>'PHARMACOLOGIE 3'!J438</f>
        <v>5.5</v>
      </c>
      <c r="H438" s="117">
        <f>'MICROBIOLOGIE 3'!J438</f>
        <v>7.75</v>
      </c>
      <c r="I438" s="117">
        <f>'PARASITOLOGIE 2'!J438</f>
        <v>7.333333333333333</v>
      </c>
      <c r="J438" s="117">
        <f>'PHYSIO-PATH 3'!J438</f>
        <v>2.5</v>
      </c>
      <c r="K438" s="117">
        <f>SEMIOLOGIE!J438</f>
        <v>6.75</v>
      </c>
      <c r="L438" s="117">
        <f>'ANA-PATH 2'!J438</f>
        <v>4.333333333333333</v>
      </c>
      <c r="M438" s="117">
        <f t="shared" si="91"/>
        <v>63.666666666666671</v>
      </c>
      <c r="N438" s="117">
        <f t="shared" si="92"/>
        <v>2.5466666666666669</v>
      </c>
      <c r="O438" s="316" t="str">
        <f t="shared" si="93"/>
        <v>Ajournee</v>
      </c>
      <c r="P438" s="184" t="str">
        <f t="shared" si="94"/>
        <v>juin</v>
      </c>
      <c r="Q438" s="113">
        <f t="shared" si="99"/>
        <v>1</v>
      </c>
      <c r="R438" s="113">
        <f t="shared" si="99"/>
        <v>1</v>
      </c>
      <c r="S438" s="113">
        <f t="shared" si="99"/>
        <v>1</v>
      </c>
      <c r="T438" s="113">
        <f t="shared" si="99"/>
        <v>1</v>
      </c>
      <c r="U438" s="113">
        <f t="shared" si="99"/>
        <v>1</v>
      </c>
      <c r="V438" s="113">
        <f t="shared" si="95"/>
        <v>1</v>
      </c>
      <c r="W438" s="113">
        <f t="shared" si="96"/>
        <v>1</v>
      </c>
      <c r="X438" s="113">
        <f t="shared" si="97"/>
        <v>1</v>
      </c>
      <c r="Y438" s="113">
        <f t="shared" si="98"/>
        <v>1</v>
      </c>
      <c r="Z438" s="184" t="str">
        <f>'[1]ANATOMIE 3'!N440</f>
        <v>Juin</v>
      </c>
      <c r="AA438" s="184" t="str">
        <f>'[1]PHYSIO-REP 3'!M442</f>
        <v>Juin</v>
      </c>
      <c r="AB438" s="184" t="str">
        <f>'[1]ZOOTECHNIE 3'!N442</f>
        <v>Juin</v>
      </c>
      <c r="AC438" s="184" t="str">
        <f>'[1]PHARMACOLOGIE 3'!M442</f>
        <v>Juin</v>
      </c>
      <c r="AD438" s="184" t="str">
        <f>'[1]MICROBIOLOGIE 3'!M442</f>
        <v>Juin</v>
      </c>
      <c r="AE438" s="184" t="str">
        <f>'[1]PARASITOLOGIE 2'!N442</f>
        <v>Juin</v>
      </c>
      <c r="AF438" s="184" t="str">
        <f>'[1]PHYSIO-PATH 3'!M442</f>
        <v>Juin</v>
      </c>
      <c r="AG438" s="184" t="str">
        <f>'[1]SEMIOLOGIE 3'!N442</f>
        <v>Juin</v>
      </c>
      <c r="AH438" s="184" t="str">
        <f>'[1]ANA-PATH 2'!M442</f>
        <v>Juin</v>
      </c>
    </row>
    <row r="439" spans="1:34">
      <c r="A439" s="113">
        <v>432</v>
      </c>
      <c r="B439" s="417" t="s">
        <v>521</v>
      </c>
      <c r="C439" s="417" t="s">
        <v>1044</v>
      </c>
      <c r="D439" s="117">
        <f>ANATOMIE3!J439</f>
        <v>30</v>
      </c>
      <c r="E439" s="117">
        <f>'PHYSIO-REP 3'!J439</f>
        <v>5.25</v>
      </c>
      <c r="F439" s="117">
        <f>'ZOOTECHINE 3'!J439</f>
        <v>5.5</v>
      </c>
      <c r="G439" s="117">
        <f>'PHARMACOLOGIE 3'!J439</f>
        <v>6</v>
      </c>
      <c r="H439" s="117">
        <f>'MICROBIOLOGIE 3'!J439</f>
        <v>5.5</v>
      </c>
      <c r="I439" s="117">
        <f>'PARASITOLOGIE 2'!J439</f>
        <v>4</v>
      </c>
      <c r="J439" s="117">
        <f>'PHYSIO-PATH 3'!J439</f>
        <v>2.5</v>
      </c>
      <c r="K439" s="117">
        <f>SEMIOLOGIE!J439</f>
        <v>30</v>
      </c>
      <c r="L439" s="117">
        <f>'ANA-PATH 2'!J439</f>
        <v>2.6666666666666665</v>
      </c>
      <c r="M439" s="117">
        <f t="shared" si="91"/>
        <v>91.416666666666671</v>
      </c>
      <c r="N439" s="117">
        <f t="shared" si="92"/>
        <v>3.6566666666666667</v>
      </c>
      <c r="O439" s="316" t="str">
        <f t="shared" si="93"/>
        <v>Ajournee</v>
      </c>
      <c r="P439" s="184" t="str">
        <f t="shared" si="94"/>
        <v>juin</v>
      </c>
      <c r="Q439" s="113">
        <f t="shared" si="99"/>
        <v>0</v>
      </c>
      <c r="R439" s="113">
        <f t="shared" si="99"/>
        <v>1</v>
      </c>
      <c r="S439" s="113">
        <f t="shared" si="99"/>
        <v>1</v>
      </c>
      <c r="T439" s="113">
        <f t="shared" si="99"/>
        <v>1</v>
      </c>
      <c r="U439" s="113">
        <f t="shared" si="99"/>
        <v>1</v>
      </c>
      <c r="V439" s="113">
        <f t="shared" si="95"/>
        <v>1</v>
      </c>
      <c r="W439" s="113">
        <f t="shared" si="96"/>
        <v>1</v>
      </c>
      <c r="X439" s="113">
        <f t="shared" si="97"/>
        <v>0</v>
      </c>
      <c r="Y439" s="113">
        <f t="shared" si="98"/>
        <v>1</v>
      </c>
      <c r="Z439" s="184" t="str">
        <f>'[1]ANATOMIE 3'!N441</f>
        <v>Juin</v>
      </c>
      <c r="AA439" s="184" t="str">
        <f>'[1]PHYSIO-REP 3'!M443</f>
        <v>Juin</v>
      </c>
      <c r="AB439" s="184" t="str">
        <f>'[1]ZOOTECHNIE 3'!N443</f>
        <v>Juin</v>
      </c>
      <c r="AC439" s="184" t="str">
        <f>'[1]PHARMACOLOGIE 3'!M443</f>
        <v>Juin</v>
      </c>
      <c r="AD439" s="184" t="str">
        <f>'[1]MICROBIOLOGIE 3'!M443</f>
        <v>Juin</v>
      </c>
      <c r="AE439" s="184" t="str">
        <f>'[1]PARASITOLOGIE 2'!N443</f>
        <v>Juin</v>
      </c>
      <c r="AF439" s="184" t="str">
        <f>'[1]PHYSIO-PATH 3'!M443</f>
        <v>Juin</v>
      </c>
      <c r="AG439" s="184" t="str">
        <f>'[1]SEMIOLOGIE 3'!N443</f>
        <v>Juin</v>
      </c>
      <c r="AH439" s="184" t="str">
        <f>'[1]ANA-PATH 2'!M443</f>
        <v>Juin</v>
      </c>
    </row>
    <row r="440" spans="1:34">
      <c r="A440" s="317">
        <v>433</v>
      </c>
      <c r="B440" s="432" t="s">
        <v>522</v>
      </c>
      <c r="C440" s="432" t="s">
        <v>523</v>
      </c>
      <c r="D440" s="117">
        <f>ANATOMIE3!J440</f>
        <v>3</v>
      </c>
      <c r="E440" s="117">
        <f>'PHYSIO-REP 3'!J440</f>
        <v>9</v>
      </c>
      <c r="F440" s="117">
        <f>'ZOOTECHINE 3'!J440</f>
        <v>5.25</v>
      </c>
      <c r="G440" s="117">
        <f>'PHARMACOLOGIE 3'!J440</f>
        <v>1</v>
      </c>
      <c r="H440" s="117">
        <f>'MICROBIOLOGIE 3'!J440</f>
        <v>8.25</v>
      </c>
      <c r="I440" s="117">
        <f>'PARASITOLOGIE 2'!J440</f>
        <v>2.6666666666666665</v>
      </c>
      <c r="J440" s="117">
        <f>'PHYSIO-PATH 3'!J440</f>
        <v>2.5</v>
      </c>
      <c r="K440" s="117">
        <f>SEMIOLOGIE!J440</f>
        <v>4.25</v>
      </c>
      <c r="L440" s="117">
        <f>'ANA-PATH 2'!J440</f>
        <v>2.3333333333333335</v>
      </c>
      <c r="M440" s="117">
        <f t="shared" si="91"/>
        <v>38.250000000000007</v>
      </c>
      <c r="N440" s="117">
        <f t="shared" si="92"/>
        <v>1.5300000000000002</v>
      </c>
      <c r="O440" s="316" t="str">
        <f t="shared" si="93"/>
        <v>Ajournee</v>
      </c>
      <c r="P440" s="184" t="str">
        <f t="shared" si="94"/>
        <v>juin</v>
      </c>
      <c r="Q440" s="113">
        <f t="shared" si="99"/>
        <v>1</v>
      </c>
      <c r="R440" s="113">
        <f t="shared" si="99"/>
        <v>1</v>
      </c>
      <c r="S440" s="113">
        <f t="shared" si="99"/>
        <v>1</v>
      </c>
      <c r="T440" s="113">
        <f t="shared" si="99"/>
        <v>1</v>
      </c>
      <c r="U440" s="113">
        <f t="shared" si="99"/>
        <v>1</v>
      </c>
      <c r="V440" s="113">
        <f t="shared" si="95"/>
        <v>1</v>
      </c>
      <c r="W440" s="113">
        <f t="shared" si="96"/>
        <v>1</v>
      </c>
      <c r="X440" s="113">
        <f t="shared" si="97"/>
        <v>1</v>
      </c>
      <c r="Y440" s="113">
        <f t="shared" si="98"/>
        <v>1</v>
      </c>
      <c r="Z440" s="184" t="str">
        <f>'[1]ANATOMIE 3'!N442</f>
        <v>Juin</v>
      </c>
      <c r="AA440" s="184" t="str">
        <f>'[1]PHYSIO-REP 3'!M444</f>
        <v>Juin</v>
      </c>
      <c r="AB440" s="184" t="str">
        <f>'[1]ZOOTECHNIE 3'!N444</f>
        <v>Juin</v>
      </c>
      <c r="AC440" s="184" t="str">
        <f>'[1]PHARMACOLOGIE 3'!M444</f>
        <v>Juin</v>
      </c>
      <c r="AD440" s="184" t="str">
        <f>'[1]MICROBIOLOGIE 3'!M444</f>
        <v>Juin</v>
      </c>
      <c r="AE440" s="184" t="str">
        <f>'[1]PARASITOLOGIE 2'!N444</f>
        <v>Juin</v>
      </c>
      <c r="AF440" s="184" t="str">
        <f>'[1]PHYSIO-PATH 3'!M444</f>
        <v>Juin</v>
      </c>
      <c r="AG440" s="184" t="str">
        <f>'[1]SEMIOLOGIE 3'!N444</f>
        <v>Juin</v>
      </c>
      <c r="AH440" s="184" t="str">
        <f>'[1]ANA-PATH 2'!M444</f>
        <v>Juin</v>
      </c>
    </row>
    <row r="441" spans="1:34">
      <c r="A441" s="113">
        <v>434</v>
      </c>
      <c r="B441" s="419" t="s">
        <v>1045</v>
      </c>
      <c r="C441" s="419" t="s">
        <v>1046</v>
      </c>
      <c r="D441" s="117">
        <f>ANATOMIE3!J441</f>
        <v>9.25</v>
      </c>
      <c r="E441" s="117">
        <f>'PHYSIO-REP 3'!J441</f>
        <v>7.5</v>
      </c>
      <c r="F441" s="117">
        <f>'ZOOTECHINE 3'!J441</f>
        <v>9.25</v>
      </c>
      <c r="G441" s="117">
        <f>'PHARMACOLOGIE 3'!J441</f>
        <v>8</v>
      </c>
      <c r="H441" s="117">
        <f>'MICROBIOLOGIE 3'!J441</f>
        <v>6.75</v>
      </c>
      <c r="I441" s="117">
        <f>'PARASITOLOGIE 2'!J441</f>
        <v>8</v>
      </c>
      <c r="J441" s="117">
        <f>'PHYSIO-PATH 3'!J441</f>
        <v>2.5</v>
      </c>
      <c r="K441" s="117">
        <f>SEMIOLOGIE!J441</f>
        <v>12.5</v>
      </c>
      <c r="L441" s="117">
        <f>'ANA-PATH 2'!J441</f>
        <v>7.333333333333333</v>
      </c>
      <c r="M441" s="117">
        <f t="shared" si="91"/>
        <v>71.083333333333329</v>
      </c>
      <c r="N441" s="117">
        <f t="shared" si="92"/>
        <v>2.8433333333333333</v>
      </c>
      <c r="O441" s="316" t="str">
        <f t="shared" si="93"/>
        <v>Ajournee</v>
      </c>
      <c r="P441" s="184" t="str">
        <f t="shared" si="94"/>
        <v>juin</v>
      </c>
      <c r="Q441" s="113">
        <f t="shared" si="99"/>
        <v>1</v>
      </c>
      <c r="R441" s="113">
        <f t="shared" si="99"/>
        <v>1</v>
      </c>
      <c r="S441" s="113">
        <f t="shared" si="99"/>
        <v>1</v>
      </c>
      <c r="T441" s="113">
        <f t="shared" si="99"/>
        <v>1</v>
      </c>
      <c r="U441" s="113">
        <f t="shared" si="99"/>
        <v>1</v>
      </c>
      <c r="V441" s="113">
        <f t="shared" si="95"/>
        <v>1</v>
      </c>
      <c r="W441" s="113">
        <f t="shared" si="96"/>
        <v>1</v>
      </c>
      <c r="X441" s="113">
        <f t="shared" si="97"/>
        <v>1</v>
      </c>
      <c r="Y441" s="113">
        <f t="shared" si="98"/>
        <v>1</v>
      </c>
      <c r="Z441" s="184" t="str">
        <f>'[1]ANATOMIE 3'!N443</f>
        <v>Juin</v>
      </c>
      <c r="AA441" s="184" t="str">
        <f>'[1]PHYSIO-REP 3'!M445</f>
        <v>Juin</v>
      </c>
      <c r="AB441" s="184" t="str">
        <f>'[1]ZOOTECHNIE 3'!N445</f>
        <v>Juin</v>
      </c>
      <c r="AC441" s="184" t="str">
        <f>'[1]PHARMACOLOGIE 3'!M445</f>
        <v>Juin</v>
      </c>
      <c r="AD441" s="184" t="str">
        <f>'[1]MICROBIOLOGIE 3'!M445</f>
        <v>Juin</v>
      </c>
      <c r="AE441" s="184" t="str">
        <f>'[1]PARASITOLOGIE 2'!N445</f>
        <v>Juin</v>
      </c>
      <c r="AF441" s="184" t="str">
        <f>'[1]PHYSIO-PATH 3'!M445</f>
        <v>Juin</v>
      </c>
      <c r="AG441" s="184" t="str">
        <f>'[1]SEMIOLOGIE 3'!N445</f>
        <v>Juin</v>
      </c>
      <c r="AH441" s="184" t="str">
        <f>'[1]ANA-PATH 2'!M445</f>
        <v>Juin</v>
      </c>
    </row>
    <row r="442" spans="1:34">
      <c r="A442" s="317">
        <v>435</v>
      </c>
      <c r="B442" s="413" t="s">
        <v>524</v>
      </c>
      <c r="C442" s="413" t="s">
        <v>325</v>
      </c>
      <c r="D442" s="117">
        <f>ANATOMIE3!J442</f>
        <v>15.75</v>
      </c>
      <c r="E442" s="117">
        <f>'PHYSIO-REP 3'!J442</f>
        <v>15.75</v>
      </c>
      <c r="F442" s="117">
        <f>'ZOOTECHINE 3'!J442</f>
        <v>9</v>
      </c>
      <c r="G442" s="117">
        <f>'PHARMACOLOGIE 3'!J442</f>
        <v>11</v>
      </c>
      <c r="H442" s="117">
        <f>'MICROBIOLOGIE 3'!J442</f>
        <v>14.25</v>
      </c>
      <c r="I442" s="117">
        <f>'PARASITOLOGIE 2'!J442</f>
        <v>10</v>
      </c>
      <c r="J442" s="117">
        <f>'PHYSIO-PATH 3'!J442</f>
        <v>6</v>
      </c>
      <c r="K442" s="117">
        <f>SEMIOLOGIE!J442</f>
        <v>15.5</v>
      </c>
      <c r="L442" s="117">
        <f>'ANA-PATH 2'!J442</f>
        <v>9</v>
      </c>
      <c r="M442" s="117">
        <f t="shared" si="91"/>
        <v>106.25</v>
      </c>
      <c r="N442" s="117">
        <f t="shared" si="92"/>
        <v>4.25</v>
      </c>
      <c r="O442" s="316" t="str">
        <f t="shared" si="93"/>
        <v>Ajournee</v>
      </c>
      <c r="P442" s="184" t="str">
        <f t="shared" si="94"/>
        <v>juin</v>
      </c>
      <c r="Q442" s="113">
        <f t="shared" si="99"/>
        <v>0</v>
      </c>
      <c r="R442" s="113">
        <f t="shared" si="99"/>
        <v>0</v>
      </c>
      <c r="S442" s="113">
        <f t="shared" si="99"/>
        <v>1</v>
      </c>
      <c r="T442" s="113">
        <f t="shared" si="99"/>
        <v>1</v>
      </c>
      <c r="U442" s="113">
        <f t="shared" si="99"/>
        <v>1</v>
      </c>
      <c r="V442" s="113">
        <f t="shared" si="95"/>
        <v>0</v>
      </c>
      <c r="W442" s="113">
        <f t="shared" si="96"/>
        <v>1</v>
      </c>
      <c r="X442" s="113">
        <f t="shared" si="97"/>
        <v>0</v>
      </c>
      <c r="Y442" s="113">
        <f t="shared" si="98"/>
        <v>1</v>
      </c>
      <c r="Z442" s="184" t="str">
        <f>'[1]ANATOMIE 3'!N444</f>
        <v>Juin</v>
      </c>
      <c r="AA442" s="184" t="str">
        <f>'[1]PHYSIO-REP 3'!M446</f>
        <v>Juin</v>
      </c>
      <c r="AB442" s="184" t="str">
        <f>'[1]ZOOTECHNIE 3'!N446</f>
        <v>Juin</v>
      </c>
      <c r="AC442" s="184" t="str">
        <f>'[1]PHARMACOLOGIE 3'!M446</f>
        <v>Juin</v>
      </c>
      <c r="AD442" s="184" t="str">
        <f>'[1]MICROBIOLOGIE 3'!M446</f>
        <v>Juin</v>
      </c>
      <c r="AE442" s="184" t="str">
        <f>'[1]PARASITOLOGIE 2'!N446</f>
        <v>Juin</v>
      </c>
      <c r="AF442" s="184" t="str">
        <f>'[1]PHYSIO-PATH 3'!M446</f>
        <v>Juin</v>
      </c>
      <c r="AG442" s="184" t="str">
        <f>'[1]SEMIOLOGIE 3'!N446</f>
        <v>Juin</v>
      </c>
      <c r="AH442" s="184" t="str">
        <f>'[1]ANA-PATH 2'!M446</f>
        <v>Juin</v>
      </c>
    </row>
    <row r="443" spans="1:34">
      <c r="A443" s="113">
        <v>436</v>
      </c>
      <c r="B443" s="413" t="s">
        <v>525</v>
      </c>
      <c r="C443" s="413" t="s">
        <v>372</v>
      </c>
      <c r="D443" s="117">
        <f>ANATOMIE3!J443</f>
        <v>4</v>
      </c>
      <c r="E443" s="117">
        <f>'PHYSIO-REP 3'!J443</f>
        <v>8.25</v>
      </c>
      <c r="F443" s="117">
        <f>'ZOOTECHINE 3'!J443</f>
        <v>4</v>
      </c>
      <c r="G443" s="117">
        <f>'PHARMACOLOGIE 3'!J443</f>
        <v>1</v>
      </c>
      <c r="H443" s="117">
        <f>'MICROBIOLOGIE 3'!J443</f>
        <v>8</v>
      </c>
      <c r="I443" s="117">
        <f>'PARASITOLOGIE 2'!J443</f>
        <v>4.666666666666667</v>
      </c>
      <c r="J443" s="117">
        <f>'PHYSIO-PATH 3'!J443</f>
        <v>2.5</v>
      </c>
      <c r="K443" s="117">
        <f>SEMIOLOGIE!J443</f>
        <v>3.5</v>
      </c>
      <c r="L443" s="117">
        <f>'ANA-PATH 2'!J443</f>
        <v>4.333333333333333</v>
      </c>
      <c r="M443" s="117">
        <f t="shared" si="91"/>
        <v>40.250000000000007</v>
      </c>
      <c r="N443" s="117">
        <f t="shared" si="92"/>
        <v>1.6100000000000003</v>
      </c>
      <c r="O443" s="316" t="str">
        <f t="shared" si="93"/>
        <v>Ajournee</v>
      </c>
      <c r="P443" s="184" t="str">
        <f t="shared" si="94"/>
        <v>juin</v>
      </c>
      <c r="Q443" s="113">
        <f t="shared" si="99"/>
        <v>1</v>
      </c>
      <c r="R443" s="113">
        <f t="shared" si="99"/>
        <v>1</v>
      </c>
      <c r="S443" s="113">
        <f t="shared" si="99"/>
        <v>1</v>
      </c>
      <c r="T443" s="113">
        <f t="shared" si="99"/>
        <v>1</v>
      </c>
      <c r="U443" s="113">
        <f t="shared" si="99"/>
        <v>1</v>
      </c>
      <c r="V443" s="113">
        <f t="shared" si="95"/>
        <v>1</v>
      </c>
      <c r="W443" s="113">
        <f t="shared" si="96"/>
        <v>1</v>
      </c>
      <c r="X443" s="113">
        <f t="shared" si="97"/>
        <v>1</v>
      </c>
      <c r="Y443" s="113">
        <f t="shared" si="98"/>
        <v>1</v>
      </c>
      <c r="Z443" s="184" t="str">
        <f>'[1]ANATOMIE 3'!N445</f>
        <v>Juin</v>
      </c>
      <c r="AA443" s="184" t="str">
        <f>'[1]PHYSIO-REP 3'!M447</f>
        <v>Juin</v>
      </c>
      <c r="AB443" s="184" t="str">
        <f>'[1]ZOOTECHNIE 3'!N447</f>
        <v>Juin</v>
      </c>
      <c r="AC443" s="184" t="str">
        <f>'[1]PHARMACOLOGIE 3'!M447</f>
        <v>Juin</v>
      </c>
      <c r="AD443" s="184" t="str">
        <f>'[1]MICROBIOLOGIE 3'!M447</f>
        <v>Juin</v>
      </c>
      <c r="AE443" s="184" t="str">
        <f>'[1]PARASITOLOGIE 2'!N447</f>
        <v>Juin</v>
      </c>
      <c r="AF443" s="184" t="str">
        <f>'[1]PHYSIO-PATH 3'!M447</f>
        <v>Juin</v>
      </c>
      <c r="AG443" s="184" t="str">
        <f>'[1]SEMIOLOGIE 3'!N447</f>
        <v>Juin</v>
      </c>
      <c r="AH443" s="184" t="str">
        <f>'[1]ANA-PATH 2'!M447</f>
        <v>Juin</v>
      </c>
    </row>
    <row r="444" spans="1:34">
      <c r="A444" s="317">
        <v>437</v>
      </c>
      <c r="B444" s="413" t="s">
        <v>526</v>
      </c>
      <c r="C444" s="413" t="s">
        <v>1047</v>
      </c>
      <c r="D444" s="117">
        <f>ANATOMIE3!J444</f>
        <v>6.25</v>
      </c>
      <c r="E444" s="117">
        <f>'PHYSIO-REP 3'!J444</f>
        <v>6</v>
      </c>
      <c r="F444" s="117">
        <f>'ZOOTECHINE 3'!J444</f>
        <v>4</v>
      </c>
      <c r="G444" s="117">
        <f>'PHARMACOLOGIE 3'!J444</f>
        <v>1.25</v>
      </c>
      <c r="H444" s="117">
        <f>'MICROBIOLOGIE 3'!J444</f>
        <v>6.25</v>
      </c>
      <c r="I444" s="117">
        <f>'PARASITOLOGIE 2'!J444</f>
        <v>6.666666666666667</v>
      </c>
      <c r="J444" s="117">
        <f>'PHYSIO-PATH 3'!J444</f>
        <v>6</v>
      </c>
      <c r="K444" s="117">
        <f>SEMIOLOGIE!J444</f>
        <v>3.75</v>
      </c>
      <c r="L444" s="117">
        <f>'ANA-PATH 2'!J444</f>
        <v>4</v>
      </c>
      <c r="M444" s="117">
        <f t="shared" si="91"/>
        <v>44.166666666666671</v>
      </c>
      <c r="N444" s="117">
        <f t="shared" si="92"/>
        <v>1.7666666666666668</v>
      </c>
      <c r="O444" s="316" t="str">
        <f t="shared" si="93"/>
        <v>Ajournee</v>
      </c>
      <c r="P444" s="184" t="str">
        <f t="shared" si="94"/>
        <v>juin</v>
      </c>
      <c r="Q444" s="113">
        <f t="shared" si="99"/>
        <v>1</v>
      </c>
      <c r="R444" s="113">
        <f t="shared" si="99"/>
        <v>1</v>
      </c>
      <c r="S444" s="113">
        <f t="shared" si="99"/>
        <v>1</v>
      </c>
      <c r="T444" s="113">
        <f t="shared" si="99"/>
        <v>1</v>
      </c>
      <c r="U444" s="113">
        <f t="shared" si="99"/>
        <v>1</v>
      </c>
      <c r="V444" s="113">
        <f t="shared" si="95"/>
        <v>1</v>
      </c>
      <c r="W444" s="113">
        <f t="shared" si="96"/>
        <v>1</v>
      </c>
      <c r="X444" s="113">
        <f t="shared" si="97"/>
        <v>1</v>
      </c>
      <c r="Y444" s="113">
        <f t="shared" si="98"/>
        <v>1</v>
      </c>
      <c r="Z444" s="184" t="str">
        <f>'[1]ANATOMIE 3'!N446</f>
        <v>Juin</v>
      </c>
      <c r="AA444" s="184" t="str">
        <f>'[1]PHYSIO-REP 3'!M448</f>
        <v>Juin</v>
      </c>
      <c r="AB444" s="184" t="str">
        <f>'[1]ZOOTECHNIE 3'!N448</f>
        <v>Juin</v>
      </c>
      <c r="AC444" s="184" t="str">
        <f>'[1]PHARMACOLOGIE 3'!M448</f>
        <v>Juin</v>
      </c>
      <c r="AD444" s="184" t="str">
        <f>'[1]MICROBIOLOGIE 3'!M448</f>
        <v>Juin</v>
      </c>
      <c r="AE444" s="184" t="str">
        <f>'[1]PARASITOLOGIE 2'!N448</f>
        <v>Juin</v>
      </c>
      <c r="AF444" s="184" t="str">
        <f>'[1]PHYSIO-PATH 3'!M448</f>
        <v>Juin</v>
      </c>
      <c r="AG444" s="184" t="str">
        <f>'[1]SEMIOLOGIE 3'!N448</f>
        <v>Juin</v>
      </c>
      <c r="AH444" s="184" t="str">
        <f>'[1]ANA-PATH 2'!M448</f>
        <v>Juin</v>
      </c>
    </row>
    <row r="445" spans="1:34">
      <c r="A445" s="113">
        <v>438</v>
      </c>
      <c r="B445" s="413" t="s">
        <v>527</v>
      </c>
      <c r="C445" s="413" t="s">
        <v>528</v>
      </c>
      <c r="D445" s="117">
        <f>ANATOMIE3!J445</f>
        <v>16.25</v>
      </c>
      <c r="E445" s="117">
        <f>'PHYSIO-REP 3'!J445</f>
        <v>12</v>
      </c>
      <c r="F445" s="117">
        <f>'ZOOTECHINE 3'!J445</f>
        <v>9</v>
      </c>
      <c r="G445" s="117">
        <f>'PHARMACOLOGIE 3'!J445</f>
        <v>11</v>
      </c>
      <c r="H445" s="117">
        <f>'MICROBIOLOGIE 3'!J445</f>
        <v>9.25</v>
      </c>
      <c r="I445" s="117">
        <f>'PARASITOLOGIE 2'!J445</f>
        <v>4.666666666666667</v>
      </c>
      <c r="J445" s="117">
        <f>'PHYSIO-PATH 3'!J445</f>
        <v>10.5</v>
      </c>
      <c r="K445" s="117">
        <f>SEMIOLOGIE!J445</f>
        <v>12</v>
      </c>
      <c r="L445" s="117">
        <f>'ANA-PATH 2'!J445</f>
        <v>6.666666666666667</v>
      </c>
      <c r="M445" s="117">
        <f t="shared" si="91"/>
        <v>91.333333333333329</v>
      </c>
      <c r="N445" s="117">
        <f t="shared" si="92"/>
        <v>3.6533333333333333</v>
      </c>
      <c r="O445" s="316" t="str">
        <f t="shared" si="93"/>
        <v>Ajournee</v>
      </c>
      <c r="P445" s="184" t="str">
        <f t="shared" si="94"/>
        <v>juin</v>
      </c>
      <c r="Q445" s="113">
        <f t="shared" si="99"/>
        <v>0</v>
      </c>
      <c r="R445" s="113">
        <f t="shared" si="99"/>
        <v>1</v>
      </c>
      <c r="S445" s="113">
        <f t="shared" si="99"/>
        <v>1</v>
      </c>
      <c r="T445" s="113">
        <f t="shared" si="99"/>
        <v>1</v>
      </c>
      <c r="U445" s="113">
        <f t="shared" si="99"/>
        <v>1</v>
      </c>
      <c r="V445" s="113">
        <f t="shared" si="95"/>
        <v>1</v>
      </c>
      <c r="W445" s="113">
        <f t="shared" si="96"/>
        <v>1</v>
      </c>
      <c r="X445" s="113">
        <f t="shared" si="97"/>
        <v>1</v>
      </c>
      <c r="Y445" s="113">
        <f t="shared" si="98"/>
        <v>1</v>
      </c>
      <c r="Z445" s="184" t="str">
        <f>'[1]ANATOMIE 3'!N447</f>
        <v>Juin</v>
      </c>
      <c r="AA445" s="184" t="str">
        <f>'[1]PHYSIO-REP 3'!M449</f>
        <v>Juin</v>
      </c>
      <c r="AB445" s="184" t="str">
        <f>'[1]ZOOTECHNIE 3'!N449</f>
        <v>Juin</v>
      </c>
      <c r="AC445" s="184" t="str">
        <f>'[1]PHARMACOLOGIE 3'!M449</f>
        <v>Juin</v>
      </c>
      <c r="AD445" s="184" t="str">
        <f>'[1]MICROBIOLOGIE 3'!M449</f>
        <v>Juin</v>
      </c>
      <c r="AE445" s="184" t="str">
        <f>'[1]PARASITOLOGIE 2'!N449</f>
        <v>Juin</v>
      </c>
      <c r="AF445" s="184" t="str">
        <f>'[1]PHYSIO-PATH 3'!M449</f>
        <v>Juin</v>
      </c>
      <c r="AG445" s="184" t="str">
        <f>'[1]SEMIOLOGIE 3'!N449</f>
        <v>Juin</v>
      </c>
      <c r="AH445" s="184" t="str">
        <f>'[1]ANA-PATH 2'!M449</f>
        <v>Juin</v>
      </c>
    </row>
    <row r="446" spans="1:34">
      <c r="A446" s="317">
        <v>439</v>
      </c>
      <c r="B446" s="438" t="s">
        <v>527</v>
      </c>
      <c r="C446" s="438" t="s">
        <v>1048</v>
      </c>
      <c r="D446" s="117">
        <f>ANATOMIE3!J446</f>
        <v>41.25</v>
      </c>
      <c r="E446" s="117">
        <f>'PHYSIO-REP 3'!J446</f>
        <v>7.25</v>
      </c>
      <c r="F446" s="117">
        <f>'ZOOTECHINE 3'!J446</f>
        <v>5</v>
      </c>
      <c r="G446" s="117">
        <f>'PHARMACOLOGIE 3'!J446</f>
        <v>1.5</v>
      </c>
      <c r="H446" s="117">
        <f>'MICROBIOLOGIE 3'!J446</f>
        <v>9</v>
      </c>
      <c r="I446" s="117">
        <f>'PARASITOLOGIE 2'!J446</f>
        <v>6</v>
      </c>
      <c r="J446" s="117">
        <f>'PHYSIO-PATH 3'!J446</f>
        <v>3</v>
      </c>
      <c r="K446" s="117">
        <f>SEMIOLOGIE!J446</f>
        <v>36</v>
      </c>
      <c r="L446" s="117">
        <f>'ANA-PATH 2'!J446</f>
        <v>4.666666666666667</v>
      </c>
      <c r="M446" s="117">
        <f t="shared" si="91"/>
        <v>113.66666666666667</v>
      </c>
      <c r="N446" s="117">
        <f t="shared" si="92"/>
        <v>4.5466666666666669</v>
      </c>
      <c r="O446" s="316" t="str">
        <f t="shared" si="93"/>
        <v>Ajournee</v>
      </c>
      <c r="P446" s="184" t="str">
        <f t="shared" si="94"/>
        <v>juin</v>
      </c>
      <c r="Q446" s="113">
        <f t="shared" si="99"/>
        <v>0</v>
      </c>
      <c r="R446" s="113">
        <f t="shared" si="99"/>
        <v>1</v>
      </c>
      <c r="S446" s="113">
        <f t="shared" si="99"/>
        <v>1</v>
      </c>
      <c r="T446" s="113">
        <f t="shared" si="99"/>
        <v>1</v>
      </c>
      <c r="U446" s="113">
        <f t="shared" si="99"/>
        <v>1</v>
      </c>
      <c r="V446" s="113">
        <f t="shared" si="95"/>
        <v>1</v>
      </c>
      <c r="W446" s="113">
        <f t="shared" si="96"/>
        <v>1</v>
      </c>
      <c r="X446" s="113">
        <f t="shared" si="97"/>
        <v>0</v>
      </c>
      <c r="Y446" s="113">
        <f t="shared" si="98"/>
        <v>1</v>
      </c>
      <c r="Z446" s="184" t="str">
        <f>'[1]ANATOMIE 3'!N448</f>
        <v>Juin</v>
      </c>
      <c r="AA446" s="184" t="str">
        <f>'[1]PHYSIO-REP 3'!M450</f>
        <v>Juin</v>
      </c>
      <c r="AB446" s="184" t="str">
        <f>'[1]ZOOTECHNIE 3'!N450</f>
        <v>Juin</v>
      </c>
      <c r="AC446" s="184" t="str">
        <f>'[1]PHARMACOLOGIE 3'!M450</f>
        <v>Juin</v>
      </c>
      <c r="AD446" s="184" t="str">
        <f>'[1]MICROBIOLOGIE 3'!M450</f>
        <v>Juin</v>
      </c>
      <c r="AE446" s="184" t="str">
        <f>'[1]PARASITOLOGIE 2'!N450</f>
        <v>Juin</v>
      </c>
      <c r="AF446" s="184" t="str">
        <f>'[1]PHYSIO-PATH 3'!M450</f>
        <v>Juin</v>
      </c>
      <c r="AG446" s="184" t="str">
        <f>'[1]SEMIOLOGIE 3'!N450</f>
        <v>Juin</v>
      </c>
      <c r="AH446" s="184" t="str">
        <f>'[1]ANA-PATH 2'!M450</f>
        <v>Juin</v>
      </c>
    </row>
    <row r="447" spans="1:34">
      <c r="A447" s="113">
        <v>440</v>
      </c>
      <c r="B447" s="413" t="s">
        <v>530</v>
      </c>
      <c r="C447" s="413" t="s">
        <v>1049</v>
      </c>
      <c r="D447" s="117">
        <f>ANATOMIE3!J447</f>
        <v>16.5</v>
      </c>
      <c r="E447" s="117">
        <f>'PHYSIO-REP 3'!J447</f>
        <v>11.75</v>
      </c>
      <c r="F447" s="117">
        <f>'ZOOTECHINE 3'!J447</f>
        <v>9</v>
      </c>
      <c r="G447" s="117">
        <f>'PHARMACOLOGIE 3'!J447</f>
        <v>12</v>
      </c>
      <c r="H447" s="117">
        <f>'MICROBIOLOGIE 3'!J447</f>
        <v>12.75</v>
      </c>
      <c r="I447" s="117">
        <f>'PARASITOLOGIE 2'!J447</f>
        <v>10</v>
      </c>
      <c r="J447" s="117">
        <f>'PHYSIO-PATH 3'!J447</f>
        <v>16.5</v>
      </c>
      <c r="K447" s="117">
        <f>SEMIOLOGIE!J447</f>
        <v>14.75</v>
      </c>
      <c r="L447" s="117">
        <f>'ANA-PATH 2'!J447</f>
        <v>9.6666666666666661</v>
      </c>
      <c r="M447" s="117">
        <f t="shared" si="91"/>
        <v>112.91666666666667</v>
      </c>
      <c r="N447" s="117">
        <f t="shared" si="92"/>
        <v>4.5166666666666666</v>
      </c>
      <c r="O447" s="316" t="str">
        <f t="shared" si="93"/>
        <v>Ajournee</v>
      </c>
      <c r="P447" s="184" t="str">
        <f t="shared" si="94"/>
        <v>juin</v>
      </c>
      <c r="Q447" s="113">
        <f t="shared" si="99"/>
        <v>0</v>
      </c>
      <c r="R447" s="113">
        <f t="shared" si="99"/>
        <v>1</v>
      </c>
      <c r="S447" s="113">
        <f t="shared" si="99"/>
        <v>1</v>
      </c>
      <c r="T447" s="113">
        <f t="shared" si="99"/>
        <v>1</v>
      </c>
      <c r="U447" s="113">
        <f t="shared" si="99"/>
        <v>1</v>
      </c>
      <c r="V447" s="113">
        <f t="shared" si="95"/>
        <v>0</v>
      </c>
      <c r="W447" s="113">
        <f t="shared" si="96"/>
        <v>0</v>
      </c>
      <c r="X447" s="113">
        <f t="shared" si="97"/>
        <v>1</v>
      </c>
      <c r="Y447" s="113">
        <f t="shared" si="98"/>
        <v>1</v>
      </c>
      <c r="Z447" s="184" t="str">
        <f>'[1]ANATOMIE 3'!N449</f>
        <v>Juin</v>
      </c>
      <c r="AA447" s="184" t="str">
        <f>'[1]PHYSIO-REP 3'!M451</f>
        <v>Juin</v>
      </c>
      <c r="AB447" s="184" t="str">
        <f>'[1]ZOOTECHNIE 3'!N451</f>
        <v>Juin</v>
      </c>
      <c r="AC447" s="184" t="str">
        <f>'[1]PHARMACOLOGIE 3'!M451</f>
        <v>Juin</v>
      </c>
      <c r="AD447" s="184" t="str">
        <f>'[1]MICROBIOLOGIE 3'!M451</f>
        <v>Juin</v>
      </c>
      <c r="AE447" s="184" t="str">
        <f>'[1]PARASITOLOGIE 2'!N451</f>
        <v>Juin</v>
      </c>
      <c r="AF447" s="184" t="str">
        <f>'[1]PHYSIO-PATH 3'!M451</f>
        <v>Juin</v>
      </c>
      <c r="AG447" s="184" t="str">
        <f>'[1]SEMIOLOGIE 3'!N451</f>
        <v>Juin</v>
      </c>
      <c r="AH447" s="184" t="str">
        <f>'[1]ANA-PATH 2'!M451</f>
        <v>Juin</v>
      </c>
    </row>
    <row r="448" spans="1:34">
      <c r="A448" s="317">
        <v>441</v>
      </c>
      <c r="B448" s="446" t="s">
        <v>531</v>
      </c>
      <c r="C448" s="446" t="s">
        <v>721</v>
      </c>
      <c r="D448" s="117">
        <f>ANATOMIE3!J448</f>
        <v>11.5</v>
      </c>
      <c r="E448" s="117">
        <f>'PHYSIO-REP 3'!J448</f>
        <v>9.75</v>
      </c>
      <c r="F448" s="117">
        <f>'ZOOTECHINE 3'!J448</f>
        <v>8</v>
      </c>
      <c r="G448" s="117">
        <f>'PHARMACOLOGIE 3'!J448</f>
        <v>9</v>
      </c>
      <c r="H448" s="117">
        <f>'MICROBIOLOGIE 3'!J448</f>
        <v>7.5</v>
      </c>
      <c r="I448" s="117">
        <f>'PARASITOLOGIE 2'!J448</f>
        <v>8</v>
      </c>
      <c r="J448" s="117">
        <f>'PHYSIO-PATH 3'!J448</f>
        <v>7</v>
      </c>
      <c r="K448" s="117">
        <f>SEMIOLOGIE!J448</f>
        <v>11.75</v>
      </c>
      <c r="L448" s="117">
        <f>'ANA-PATH 2'!J448</f>
        <v>7.333333333333333</v>
      </c>
      <c r="M448" s="117">
        <f t="shared" si="91"/>
        <v>79.833333333333329</v>
      </c>
      <c r="N448" s="117">
        <f t="shared" si="92"/>
        <v>3.1933333333333334</v>
      </c>
      <c r="O448" s="316" t="str">
        <f t="shared" si="93"/>
        <v>Ajournee</v>
      </c>
      <c r="P448" s="184" t="str">
        <f t="shared" si="94"/>
        <v>juin</v>
      </c>
      <c r="Q448" s="113">
        <f t="shared" si="99"/>
        <v>1</v>
      </c>
      <c r="R448" s="113">
        <f t="shared" si="99"/>
        <v>1</v>
      </c>
      <c r="S448" s="113">
        <f t="shared" si="99"/>
        <v>1</v>
      </c>
      <c r="T448" s="113">
        <f t="shared" si="99"/>
        <v>1</v>
      </c>
      <c r="U448" s="113">
        <f t="shared" si="99"/>
        <v>1</v>
      </c>
      <c r="V448" s="113">
        <f t="shared" si="95"/>
        <v>1</v>
      </c>
      <c r="W448" s="113">
        <f t="shared" si="96"/>
        <v>1</v>
      </c>
      <c r="X448" s="113">
        <f t="shared" si="97"/>
        <v>1</v>
      </c>
      <c r="Y448" s="113">
        <f t="shared" si="98"/>
        <v>1</v>
      </c>
      <c r="Z448" s="184" t="str">
        <f>'[1]ANATOMIE 3'!N450</f>
        <v>Juin</v>
      </c>
      <c r="AA448" s="184" t="str">
        <f>'[1]PHYSIO-REP 3'!M452</f>
        <v>Juin</v>
      </c>
      <c r="AB448" s="184" t="str">
        <f>'[1]ZOOTECHNIE 3'!N452</f>
        <v>Juin</v>
      </c>
      <c r="AC448" s="184" t="str">
        <f>'[1]PHARMACOLOGIE 3'!M452</f>
        <v>Juin</v>
      </c>
      <c r="AD448" s="184" t="str">
        <f>'[1]MICROBIOLOGIE 3'!M452</f>
        <v>Juin</v>
      </c>
      <c r="AE448" s="184" t="str">
        <f>'[1]PARASITOLOGIE 2'!N452</f>
        <v>Juin</v>
      </c>
      <c r="AF448" s="184" t="str">
        <f>'[1]PHYSIO-PATH 3'!M452</f>
        <v>Juin</v>
      </c>
      <c r="AG448" s="184" t="str">
        <f>'[1]SEMIOLOGIE 3'!N452</f>
        <v>Juin</v>
      </c>
      <c r="AH448" s="184" t="str">
        <f>'[1]ANA-PATH 2'!M452</f>
        <v>Juin</v>
      </c>
    </row>
    <row r="449" spans="1:34">
      <c r="A449" s="113">
        <v>442</v>
      </c>
      <c r="B449" s="413" t="s">
        <v>1050</v>
      </c>
      <c r="C449" s="413" t="s">
        <v>850</v>
      </c>
      <c r="D449" s="117">
        <f>ANATOMIE3!J449</f>
        <v>9</v>
      </c>
      <c r="E449" s="117">
        <f>'PHYSIO-REP 3'!J449</f>
        <v>3.75</v>
      </c>
      <c r="F449" s="117">
        <f>'ZOOTECHINE 3'!J449</f>
        <v>9.5</v>
      </c>
      <c r="G449" s="117">
        <f>'PHARMACOLOGIE 3'!J449</f>
        <v>6</v>
      </c>
      <c r="H449" s="117">
        <f>'MICROBIOLOGIE 3'!J449</f>
        <v>6.75</v>
      </c>
      <c r="I449" s="117">
        <f>'PARASITOLOGIE 2'!J449</f>
        <v>6</v>
      </c>
      <c r="J449" s="117">
        <f>'PHYSIO-PATH 3'!J449</f>
        <v>9.5</v>
      </c>
      <c r="K449" s="117">
        <f>SEMIOLOGIE!J449</f>
        <v>6</v>
      </c>
      <c r="L449" s="117">
        <f>'ANA-PATH 2'!J449</f>
        <v>7.666666666666667</v>
      </c>
      <c r="M449" s="117">
        <f t="shared" si="91"/>
        <v>64.166666666666671</v>
      </c>
      <c r="N449" s="117">
        <f t="shared" si="92"/>
        <v>2.5666666666666669</v>
      </c>
      <c r="O449" s="316" t="str">
        <f t="shared" si="93"/>
        <v>Ajournee</v>
      </c>
      <c r="P449" s="184" t="str">
        <f t="shared" si="94"/>
        <v>juin</v>
      </c>
      <c r="Q449" s="113">
        <f t="shared" si="99"/>
        <v>1</v>
      </c>
      <c r="R449" s="113">
        <f t="shared" si="99"/>
        <v>1</v>
      </c>
      <c r="S449" s="113">
        <f t="shared" si="99"/>
        <v>1</v>
      </c>
      <c r="T449" s="113">
        <f t="shared" si="99"/>
        <v>1</v>
      </c>
      <c r="U449" s="113">
        <f t="shared" si="99"/>
        <v>1</v>
      </c>
      <c r="V449" s="113">
        <f t="shared" si="95"/>
        <v>1</v>
      </c>
      <c r="W449" s="113">
        <f t="shared" si="96"/>
        <v>1</v>
      </c>
      <c r="X449" s="113">
        <f t="shared" si="97"/>
        <v>1</v>
      </c>
      <c r="Y449" s="113">
        <f t="shared" si="98"/>
        <v>1</v>
      </c>
      <c r="Z449" s="184" t="str">
        <f>'[1]ANATOMIE 3'!N451</f>
        <v>Juin</v>
      </c>
      <c r="AA449" s="184" t="str">
        <f>'[1]PHYSIO-REP 3'!M453</f>
        <v>Juin</v>
      </c>
      <c r="AB449" s="184" t="str">
        <f>'[1]ZOOTECHNIE 3'!N453</f>
        <v>Juin</v>
      </c>
      <c r="AC449" s="184" t="str">
        <f>'[1]PHARMACOLOGIE 3'!M453</f>
        <v>Juin</v>
      </c>
      <c r="AD449" s="184" t="str">
        <f>'[1]MICROBIOLOGIE 3'!M453</f>
        <v>Juin</v>
      </c>
      <c r="AE449" s="184" t="str">
        <f>'[1]PARASITOLOGIE 2'!N453</f>
        <v>Juin</v>
      </c>
      <c r="AF449" s="184" t="str">
        <f>'[1]PHYSIO-PATH 3'!M453</f>
        <v>Juin</v>
      </c>
      <c r="AG449" s="184" t="str">
        <f>'[1]SEMIOLOGIE 3'!N453</f>
        <v>Juin</v>
      </c>
      <c r="AH449" s="184" t="str">
        <f>'[1]ANA-PATH 2'!M453</f>
        <v>Juin</v>
      </c>
    </row>
    <row r="450" spans="1:34">
      <c r="A450" s="317">
        <v>443</v>
      </c>
      <c r="B450" s="419" t="s">
        <v>790</v>
      </c>
      <c r="C450" s="419" t="s">
        <v>1051</v>
      </c>
      <c r="D450" s="117">
        <f>ANATOMIE3!J450</f>
        <v>10.25</v>
      </c>
      <c r="E450" s="117">
        <f>'PHYSIO-REP 3'!J450</f>
        <v>8.75</v>
      </c>
      <c r="F450" s="117">
        <f>'ZOOTECHINE 3'!J450</f>
        <v>9</v>
      </c>
      <c r="G450" s="117">
        <f>'PHARMACOLOGIE 3'!J450</f>
        <v>7.5</v>
      </c>
      <c r="H450" s="117">
        <f>'MICROBIOLOGIE 3'!J450</f>
        <v>9</v>
      </c>
      <c r="I450" s="117">
        <f>'PARASITOLOGIE 2'!J450</f>
        <v>3.3333333333333335</v>
      </c>
      <c r="J450" s="117">
        <f>'PHYSIO-PATH 3'!J450</f>
        <v>1.5</v>
      </c>
      <c r="K450" s="117">
        <f>SEMIOLOGIE!J450</f>
        <v>14.75</v>
      </c>
      <c r="L450" s="117">
        <f>'ANA-PATH 2'!J450</f>
        <v>5</v>
      </c>
      <c r="M450" s="117">
        <f t="shared" si="91"/>
        <v>69.083333333333343</v>
      </c>
      <c r="N450" s="117">
        <f t="shared" si="92"/>
        <v>2.7633333333333336</v>
      </c>
      <c r="O450" s="316" t="str">
        <f t="shared" si="93"/>
        <v>Ajournee</v>
      </c>
      <c r="P450" s="184" t="str">
        <f t="shared" si="94"/>
        <v>juin</v>
      </c>
      <c r="Q450" s="113">
        <f t="shared" si="99"/>
        <v>1</v>
      </c>
      <c r="R450" s="113">
        <f t="shared" si="99"/>
        <v>1</v>
      </c>
      <c r="S450" s="113">
        <f t="shared" si="99"/>
        <v>1</v>
      </c>
      <c r="T450" s="113">
        <f t="shared" si="99"/>
        <v>1</v>
      </c>
      <c r="U450" s="113">
        <f t="shared" si="99"/>
        <v>1</v>
      </c>
      <c r="V450" s="113">
        <f t="shared" si="95"/>
        <v>1</v>
      </c>
      <c r="W450" s="113">
        <f t="shared" si="96"/>
        <v>1</v>
      </c>
      <c r="X450" s="113">
        <f t="shared" si="97"/>
        <v>1</v>
      </c>
      <c r="Y450" s="113">
        <f t="shared" si="98"/>
        <v>1</v>
      </c>
      <c r="Z450" s="184" t="str">
        <f>'[1]ANATOMIE 3'!N452</f>
        <v>Juin</v>
      </c>
      <c r="AA450" s="184" t="str">
        <f>'[1]PHYSIO-REP 3'!M454</f>
        <v>Juin</v>
      </c>
      <c r="AB450" s="184" t="str">
        <f>'[1]ZOOTECHNIE 3'!N454</f>
        <v>Juin</v>
      </c>
      <c r="AC450" s="184" t="str">
        <f>'[1]PHARMACOLOGIE 3'!M454</f>
        <v>Juin</v>
      </c>
      <c r="AD450" s="184" t="str">
        <f>'[1]MICROBIOLOGIE 3'!M454</f>
        <v>Juin</v>
      </c>
      <c r="AE450" s="184" t="str">
        <f>'[1]PARASITOLOGIE 2'!N454</f>
        <v>Juin</v>
      </c>
      <c r="AF450" s="184" t="str">
        <f>'[1]PHYSIO-PATH 3'!M454</f>
        <v>Juin</v>
      </c>
      <c r="AG450" s="184" t="str">
        <f>'[1]SEMIOLOGIE 3'!N454</f>
        <v>Juin</v>
      </c>
      <c r="AH450" s="184" t="str">
        <f>'[1]ANA-PATH 2'!M454</f>
        <v>Juin</v>
      </c>
    </row>
    <row r="451" spans="1:34">
      <c r="A451" s="113">
        <v>444</v>
      </c>
      <c r="B451" s="417" t="s">
        <v>790</v>
      </c>
      <c r="C451" s="417" t="s">
        <v>1052</v>
      </c>
      <c r="D451" s="117">
        <f>ANATOMIE3!J451</f>
        <v>42</v>
      </c>
      <c r="E451" s="117">
        <f>'PHYSIO-REP 3'!J451</f>
        <v>7.75</v>
      </c>
      <c r="F451" s="117">
        <f>'ZOOTECHINE 3'!J451</f>
        <v>7</v>
      </c>
      <c r="G451" s="117">
        <f>'PHARMACOLOGIE 3'!J451</f>
        <v>8</v>
      </c>
      <c r="H451" s="117">
        <f>'MICROBIOLOGIE 3'!J451</f>
        <v>30.75</v>
      </c>
      <c r="I451" s="117">
        <f>'PARASITOLOGIE 2'!J451</f>
        <v>11.333333333333334</v>
      </c>
      <c r="J451" s="117">
        <f>'PHYSIO-PATH 3'!J451</f>
        <v>6</v>
      </c>
      <c r="K451" s="117">
        <f>SEMIOLOGIE!J451</f>
        <v>42</v>
      </c>
      <c r="L451" s="117">
        <f>'ANA-PATH 2'!J451</f>
        <v>7</v>
      </c>
      <c r="M451" s="117">
        <f t="shared" si="91"/>
        <v>161.83333333333331</v>
      </c>
      <c r="N451" s="117">
        <f t="shared" si="92"/>
        <v>6.4733333333333327</v>
      </c>
      <c r="O451" s="316" t="str">
        <f t="shared" si="93"/>
        <v>Ajournee</v>
      </c>
      <c r="P451" s="184" t="str">
        <f t="shared" si="94"/>
        <v>juin</v>
      </c>
      <c r="Q451" s="113">
        <f t="shared" si="99"/>
        <v>0</v>
      </c>
      <c r="R451" s="113">
        <f t="shared" si="99"/>
        <v>1</v>
      </c>
      <c r="S451" s="113">
        <f t="shared" si="99"/>
        <v>1</v>
      </c>
      <c r="T451" s="113">
        <f t="shared" si="99"/>
        <v>1</v>
      </c>
      <c r="U451" s="113">
        <f t="shared" si="99"/>
        <v>0</v>
      </c>
      <c r="V451" s="113">
        <f t="shared" si="95"/>
        <v>0</v>
      </c>
      <c r="W451" s="113">
        <f t="shared" si="96"/>
        <v>1</v>
      </c>
      <c r="X451" s="113">
        <f t="shared" si="97"/>
        <v>0</v>
      </c>
      <c r="Y451" s="113">
        <f t="shared" si="98"/>
        <v>1</v>
      </c>
      <c r="Z451" s="184" t="str">
        <f>'[1]ANATOMIE 3'!N453</f>
        <v>Juin</v>
      </c>
      <c r="AA451" s="184" t="str">
        <f>'[1]PHYSIO-REP 3'!M455</f>
        <v>Juin</v>
      </c>
      <c r="AB451" s="184" t="str">
        <f>'[1]ZOOTECHNIE 3'!N455</f>
        <v>Juin</v>
      </c>
      <c r="AC451" s="184" t="str">
        <f>'[1]PHARMACOLOGIE 3'!M455</f>
        <v>Juin</v>
      </c>
      <c r="AD451" s="184" t="str">
        <f>'[1]MICROBIOLOGIE 3'!M455</f>
        <v>Juin</v>
      </c>
      <c r="AE451" s="184" t="str">
        <f>'[1]PARASITOLOGIE 2'!N455</f>
        <v>Juin</v>
      </c>
      <c r="AF451" s="184" t="str">
        <f>'[1]PHYSIO-PATH 3'!M455</f>
        <v>Juin</v>
      </c>
      <c r="AG451" s="184" t="str">
        <f>'[1]SEMIOLOGIE 3'!N455</f>
        <v>Juin</v>
      </c>
      <c r="AH451" s="184" t="str">
        <f>'[1]ANA-PATH 2'!M455</f>
        <v>Juin</v>
      </c>
    </row>
    <row r="452" spans="1:34">
      <c r="A452" s="317">
        <v>445</v>
      </c>
      <c r="B452" s="413" t="s">
        <v>532</v>
      </c>
      <c r="C452" s="413" t="s">
        <v>1053</v>
      </c>
      <c r="D452" s="117">
        <f>ANATOMIE3!J452</f>
        <v>3.75</v>
      </c>
      <c r="E452" s="117">
        <f>'PHYSIO-REP 3'!J452</f>
        <v>8.25</v>
      </c>
      <c r="F452" s="117">
        <f>'ZOOTECHINE 3'!J452</f>
        <v>3</v>
      </c>
      <c r="G452" s="117">
        <f>'PHARMACOLOGIE 3'!J452</f>
        <v>2.25</v>
      </c>
      <c r="H452" s="117">
        <f>'MICROBIOLOGIE 3'!J452</f>
        <v>7.25</v>
      </c>
      <c r="I452" s="117">
        <f>'PARASITOLOGIE 2'!J452</f>
        <v>4.666666666666667</v>
      </c>
      <c r="J452" s="117">
        <f>'PHYSIO-PATH 3'!J452</f>
        <v>1.5</v>
      </c>
      <c r="K452" s="117">
        <f>SEMIOLOGIE!J452</f>
        <v>3</v>
      </c>
      <c r="L452" s="117">
        <f>'ANA-PATH 2'!J452</f>
        <v>3</v>
      </c>
      <c r="M452" s="117">
        <f t="shared" si="91"/>
        <v>36.666666666666671</v>
      </c>
      <c r="N452" s="117">
        <f t="shared" si="92"/>
        <v>1.4666666666666668</v>
      </c>
      <c r="O452" s="316" t="str">
        <f t="shared" si="93"/>
        <v>Ajournee</v>
      </c>
      <c r="P452" s="184" t="str">
        <f t="shared" si="94"/>
        <v>juin</v>
      </c>
      <c r="Q452" s="113">
        <f t="shared" si="99"/>
        <v>1</v>
      </c>
      <c r="R452" s="113">
        <f t="shared" si="99"/>
        <v>1</v>
      </c>
      <c r="S452" s="113">
        <f t="shared" si="99"/>
        <v>1</v>
      </c>
      <c r="T452" s="113">
        <f t="shared" si="99"/>
        <v>1</v>
      </c>
      <c r="U452" s="113">
        <f t="shared" si="99"/>
        <v>1</v>
      </c>
      <c r="V452" s="113">
        <f t="shared" si="95"/>
        <v>1</v>
      </c>
      <c r="W452" s="113">
        <f t="shared" si="96"/>
        <v>1</v>
      </c>
      <c r="X452" s="113">
        <f t="shared" si="97"/>
        <v>1</v>
      </c>
      <c r="Y452" s="113">
        <f t="shared" si="98"/>
        <v>1</v>
      </c>
      <c r="Z452" s="184" t="str">
        <f>'[1]ANATOMIE 3'!N454</f>
        <v>Juin</v>
      </c>
      <c r="AA452" s="184" t="str">
        <f>'[1]PHYSIO-REP 3'!M456</f>
        <v>Juin</v>
      </c>
      <c r="AB452" s="184" t="str">
        <f>'[1]ZOOTECHNIE 3'!N456</f>
        <v>Juin</v>
      </c>
      <c r="AC452" s="184" t="str">
        <f>'[1]PHARMACOLOGIE 3'!M456</f>
        <v>Juin</v>
      </c>
      <c r="AD452" s="184" t="str">
        <f>'[1]MICROBIOLOGIE 3'!M456</f>
        <v>Juin</v>
      </c>
      <c r="AE452" s="184" t="str">
        <f>'[1]PARASITOLOGIE 2'!N456</f>
        <v>Juin</v>
      </c>
      <c r="AF452" s="184" t="str">
        <f>'[1]PHYSIO-PATH 3'!M456</f>
        <v>Juin</v>
      </c>
      <c r="AG452" s="184" t="str">
        <f>'[1]SEMIOLOGIE 3'!N456</f>
        <v>Juin</v>
      </c>
      <c r="AH452" s="184" t="str">
        <f>'[1]ANA-PATH 2'!M456</f>
        <v>Juin</v>
      </c>
    </row>
    <row r="453" spans="1:34">
      <c r="A453" s="113">
        <v>446</v>
      </c>
      <c r="B453" s="419" t="s">
        <v>532</v>
      </c>
      <c r="C453" s="419" t="s">
        <v>533</v>
      </c>
      <c r="D453" s="117">
        <f>ANATOMIE3!J453</f>
        <v>6.5</v>
      </c>
      <c r="E453" s="117">
        <f>'PHYSIO-REP 3'!J453</f>
        <v>5.25</v>
      </c>
      <c r="F453" s="117">
        <f>'ZOOTECHINE 3'!J453</f>
        <v>7</v>
      </c>
      <c r="G453" s="117">
        <f>'PHARMACOLOGIE 3'!J453</f>
        <v>3</v>
      </c>
      <c r="H453" s="117">
        <f>'MICROBIOLOGIE 3'!J453</f>
        <v>7.5</v>
      </c>
      <c r="I453" s="117">
        <f>'PARASITOLOGIE 2'!J453</f>
        <v>4.666666666666667</v>
      </c>
      <c r="J453" s="117">
        <f>'PHYSIO-PATH 3'!J453</f>
        <v>1.5</v>
      </c>
      <c r="K453" s="117">
        <f>SEMIOLOGIE!J453</f>
        <v>7</v>
      </c>
      <c r="L453" s="117">
        <f>'ANA-PATH 2'!J453</f>
        <v>3.6666666666666665</v>
      </c>
      <c r="M453" s="117">
        <f t="shared" si="91"/>
        <v>46.083333333333329</v>
      </c>
      <c r="N453" s="117">
        <f t="shared" si="92"/>
        <v>1.843333333333333</v>
      </c>
      <c r="O453" s="316" t="str">
        <f t="shared" si="93"/>
        <v>Ajournee</v>
      </c>
      <c r="P453" s="184" t="str">
        <f t="shared" si="94"/>
        <v>juin</v>
      </c>
      <c r="Q453" s="113">
        <f t="shared" si="99"/>
        <v>1</v>
      </c>
      <c r="R453" s="113">
        <f t="shared" si="99"/>
        <v>1</v>
      </c>
      <c r="S453" s="113">
        <f t="shared" si="99"/>
        <v>1</v>
      </c>
      <c r="T453" s="113">
        <f t="shared" si="99"/>
        <v>1</v>
      </c>
      <c r="U453" s="113">
        <f t="shared" si="99"/>
        <v>1</v>
      </c>
      <c r="V453" s="113">
        <f t="shared" si="95"/>
        <v>1</v>
      </c>
      <c r="W453" s="113">
        <f t="shared" si="96"/>
        <v>1</v>
      </c>
      <c r="X453" s="113">
        <f t="shared" si="97"/>
        <v>1</v>
      </c>
      <c r="Y453" s="113">
        <f t="shared" si="98"/>
        <v>1</v>
      </c>
      <c r="Z453" s="184" t="str">
        <f>'[1]ANATOMIE 3'!N455</f>
        <v>Juin</v>
      </c>
      <c r="AA453" s="184" t="str">
        <f>'[1]PHYSIO-REP 3'!M457</f>
        <v>Juin</v>
      </c>
      <c r="AB453" s="184" t="str">
        <f>'[1]ZOOTECHNIE 3'!N457</f>
        <v>Juin</v>
      </c>
      <c r="AC453" s="184" t="str">
        <f>'[1]PHARMACOLOGIE 3'!M457</f>
        <v>Juin</v>
      </c>
      <c r="AD453" s="184" t="str">
        <f>'[1]MICROBIOLOGIE 3'!M457</f>
        <v>Juin</v>
      </c>
      <c r="AE453" s="184" t="str">
        <f>'[1]PARASITOLOGIE 2'!N457</f>
        <v>Juin</v>
      </c>
      <c r="AF453" s="184" t="str">
        <f>'[1]PHYSIO-PATH 3'!M457</f>
        <v>Juin</v>
      </c>
      <c r="AG453" s="184" t="str">
        <f>'[1]SEMIOLOGIE 3'!N457</f>
        <v>Juin</v>
      </c>
      <c r="AH453" s="184" t="str">
        <f>'[1]ANA-PATH 2'!M457</f>
        <v>Juin</v>
      </c>
    </row>
    <row r="454" spans="1:34">
      <c r="A454" s="317">
        <v>447</v>
      </c>
      <c r="B454" s="425" t="s">
        <v>532</v>
      </c>
      <c r="C454" s="425" t="s">
        <v>1054</v>
      </c>
      <c r="D454" s="117">
        <f>ANATOMIE3!J454</f>
        <v>7.5</v>
      </c>
      <c r="E454" s="117">
        <f>'PHYSIO-REP 3'!J454</f>
        <v>7.5</v>
      </c>
      <c r="F454" s="117">
        <f>'ZOOTECHINE 3'!J454</f>
        <v>5.25</v>
      </c>
      <c r="G454" s="117">
        <f>'PHARMACOLOGIE 3'!J454</f>
        <v>3.5</v>
      </c>
      <c r="H454" s="117">
        <f>'MICROBIOLOGIE 3'!J454</f>
        <v>6.75</v>
      </c>
      <c r="I454" s="117">
        <f>'PARASITOLOGIE 2'!J454</f>
        <v>6.666666666666667</v>
      </c>
      <c r="J454" s="117">
        <f>'PHYSIO-PATH 3'!J454</f>
        <v>4</v>
      </c>
      <c r="K454" s="117">
        <f>SEMIOLOGIE!J454</f>
        <v>4.25</v>
      </c>
      <c r="L454" s="117">
        <f>'ANA-PATH 2'!J454</f>
        <v>2</v>
      </c>
      <c r="M454" s="117">
        <f t="shared" si="91"/>
        <v>47.416666666666664</v>
      </c>
      <c r="N454" s="117">
        <f t="shared" si="92"/>
        <v>1.8966666666666665</v>
      </c>
      <c r="O454" s="316" t="str">
        <f t="shared" si="93"/>
        <v>Ajournee</v>
      </c>
      <c r="P454" s="184" t="str">
        <f t="shared" si="94"/>
        <v>juin</v>
      </c>
      <c r="Q454" s="113">
        <f t="shared" si="99"/>
        <v>1</v>
      </c>
      <c r="R454" s="113">
        <f t="shared" si="99"/>
        <v>1</v>
      </c>
      <c r="S454" s="113">
        <f t="shared" si="99"/>
        <v>1</v>
      </c>
      <c r="T454" s="113">
        <f t="shared" si="99"/>
        <v>1</v>
      </c>
      <c r="U454" s="113">
        <f t="shared" si="99"/>
        <v>1</v>
      </c>
      <c r="V454" s="113">
        <f t="shared" si="95"/>
        <v>1</v>
      </c>
      <c r="W454" s="113">
        <f t="shared" si="96"/>
        <v>1</v>
      </c>
      <c r="X454" s="113">
        <f t="shared" si="97"/>
        <v>1</v>
      </c>
      <c r="Y454" s="113">
        <f t="shared" si="98"/>
        <v>1</v>
      </c>
      <c r="Z454" s="184" t="str">
        <f>'[1]ANATOMIE 3'!N456</f>
        <v>Juin</v>
      </c>
      <c r="AA454" s="184" t="str">
        <f>'[1]PHYSIO-REP 3'!M458</f>
        <v>Juin</v>
      </c>
      <c r="AB454" s="184" t="str">
        <f>'[1]ZOOTECHNIE 3'!N458</f>
        <v>Juin</v>
      </c>
      <c r="AC454" s="184" t="str">
        <f>'[1]PHARMACOLOGIE 3'!M458</f>
        <v>Juin</v>
      </c>
      <c r="AD454" s="184" t="str">
        <f>'[1]MICROBIOLOGIE 3'!M458</f>
        <v>Juin</v>
      </c>
      <c r="AE454" s="184" t="str">
        <f>'[1]PARASITOLOGIE 2'!N458</f>
        <v>Juin</v>
      </c>
      <c r="AF454" s="184" t="str">
        <f>'[1]PHYSIO-PATH 3'!M458</f>
        <v>Juin</v>
      </c>
      <c r="AG454" s="184" t="str">
        <f>'[1]SEMIOLOGIE 3'!N458</f>
        <v>Juin</v>
      </c>
      <c r="AH454" s="184" t="str">
        <f>'[1]ANA-PATH 2'!M458</f>
        <v>Juin</v>
      </c>
    </row>
    <row r="455" spans="1:34">
      <c r="A455" s="113">
        <v>448</v>
      </c>
      <c r="B455" s="413" t="s">
        <v>534</v>
      </c>
      <c r="C455" s="413" t="s">
        <v>535</v>
      </c>
      <c r="D455" s="117">
        <f>ANATOMIE3!J455</f>
        <v>16.5</v>
      </c>
      <c r="E455" s="117">
        <f>'PHYSIO-REP 3'!J455</f>
        <v>13.5</v>
      </c>
      <c r="F455" s="117">
        <f>'ZOOTECHINE 3'!J455</f>
        <v>13.5</v>
      </c>
      <c r="G455" s="117">
        <f>'PHARMACOLOGIE 3'!J455</f>
        <v>11.5</v>
      </c>
      <c r="H455" s="117">
        <f>'MICROBIOLOGIE 3'!J455</f>
        <v>9</v>
      </c>
      <c r="I455" s="117">
        <f>'PARASITOLOGIE 2'!J455</f>
        <v>6.666666666666667</v>
      </c>
      <c r="J455" s="117">
        <f>'PHYSIO-PATH 3'!J455</f>
        <v>4</v>
      </c>
      <c r="K455" s="117">
        <f>SEMIOLOGIE!J455</f>
        <v>15</v>
      </c>
      <c r="L455" s="117">
        <f>'ANA-PATH 2'!J455</f>
        <v>8</v>
      </c>
      <c r="M455" s="117">
        <f t="shared" si="91"/>
        <v>97.666666666666671</v>
      </c>
      <c r="N455" s="117">
        <f t="shared" si="92"/>
        <v>3.9066666666666667</v>
      </c>
      <c r="O455" s="316" t="str">
        <f t="shared" si="93"/>
        <v>Ajournee</v>
      </c>
      <c r="P455" s="184" t="str">
        <f t="shared" si="94"/>
        <v>juin</v>
      </c>
      <c r="Q455" s="113">
        <f t="shared" si="99"/>
        <v>0</v>
      </c>
      <c r="R455" s="113">
        <f t="shared" si="99"/>
        <v>1</v>
      </c>
      <c r="S455" s="113">
        <f t="shared" si="99"/>
        <v>1</v>
      </c>
      <c r="T455" s="113">
        <f t="shared" si="99"/>
        <v>1</v>
      </c>
      <c r="U455" s="113">
        <f t="shared" si="99"/>
        <v>1</v>
      </c>
      <c r="V455" s="113">
        <f t="shared" si="95"/>
        <v>1</v>
      </c>
      <c r="W455" s="113">
        <f t="shared" si="96"/>
        <v>1</v>
      </c>
      <c r="X455" s="113">
        <f t="shared" si="97"/>
        <v>0</v>
      </c>
      <c r="Y455" s="113">
        <f t="shared" si="98"/>
        <v>1</v>
      </c>
      <c r="Z455" s="184" t="str">
        <f>'[1]ANATOMIE 3'!N457</f>
        <v>Juin</v>
      </c>
      <c r="AA455" s="184" t="str">
        <f>'[1]PHYSIO-REP 3'!M459</f>
        <v>Juin</v>
      </c>
      <c r="AB455" s="184" t="str">
        <f>'[1]ZOOTECHNIE 3'!N459</f>
        <v>Juin</v>
      </c>
      <c r="AC455" s="184" t="str">
        <f>'[1]PHARMACOLOGIE 3'!M459</f>
        <v>Juin</v>
      </c>
      <c r="AD455" s="184" t="str">
        <f>'[1]MICROBIOLOGIE 3'!M459</f>
        <v>Juin</v>
      </c>
      <c r="AE455" s="184" t="str">
        <f>'[1]PARASITOLOGIE 2'!N459</f>
        <v>Juin</v>
      </c>
      <c r="AF455" s="184" t="str">
        <f>'[1]PHYSIO-PATH 3'!M459</f>
        <v>Juin</v>
      </c>
      <c r="AG455" s="184" t="str">
        <f>'[1]SEMIOLOGIE 3'!N459</f>
        <v>Juin</v>
      </c>
      <c r="AH455" s="184" t="str">
        <f>'[1]ANA-PATH 2'!M459</f>
        <v>Juin</v>
      </c>
    </row>
    <row r="456" spans="1:34">
      <c r="A456" s="317">
        <v>449</v>
      </c>
      <c r="B456" s="413" t="s">
        <v>536</v>
      </c>
      <c r="C456" s="413" t="s">
        <v>322</v>
      </c>
      <c r="D456" s="117">
        <f>ANATOMIE3!J456</f>
        <v>17.75</v>
      </c>
      <c r="E456" s="117">
        <f>'PHYSIO-REP 3'!J456</f>
        <v>11</v>
      </c>
      <c r="F456" s="117">
        <f>'ZOOTECHINE 3'!J456</f>
        <v>13.25</v>
      </c>
      <c r="G456" s="117">
        <f>'PHARMACOLOGIE 3'!J456</f>
        <v>13</v>
      </c>
      <c r="H456" s="117">
        <f>'MICROBIOLOGIE 3'!J456</f>
        <v>12</v>
      </c>
      <c r="I456" s="117">
        <f>'PARASITOLOGIE 2'!J456</f>
        <v>8.6666666666666661</v>
      </c>
      <c r="J456" s="117">
        <f>'PHYSIO-PATH 3'!J456</f>
        <v>9.5</v>
      </c>
      <c r="K456" s="117">
        <f>SEMIOLOGIE!J456</f>
        <v>11.75</v>
      </c>
      <c r="L456" s="117">
        <f>'ANA-PATH 2'!J456</f>
        <v>9</v>
      </c>
      <c r="M456" s="117">
        <f t="shared" si="91"/>
        <v>105.91666666666667</v>
      </c>
      <c r="N456" s="117">
        <f t="shared" si="92"/>
        <v>4.2366666666666672</v>
      </c>
      <c r="O456" s="316" t="str">
        <f t="shared" si="93"/>
        <v>Ajournee</v>
      </c>
      <c r="P456" s="184" t="str">
        <f t="shared" si="94"/>
        <v>juin</v>
      </c>
      <c r="Q456" s="113">
        <f t="shared" si="99"/>
        <v>0</v>
      </c>
      <c r="R456" s="113">
        <f t="shared" si="99"/>
        <v>1</v>
      </c>
      <c r="S456" s="113">
        <f t="shared" si="99"/>
        <v>1</v>
      </c>
      <c r="T456" s="113">
        <f t="shared" si="99"/>
        <v>1</v>
      </c>
      <c r="U456" s="113">
        <f t="shared" si="99"/>
        <v>1</v>
      </c>
      <c r="V456" s="113">
        <f t="shared" si="95"/>
        <v>1</v>
      </c>
      <c r="W456" s="113">
        <f t="shared" si="96"/>
        <v>1</v>
      </c>
      <c r="X456" s="113">
        <f t="shared" si="97"/>
        <v>1</v>
      </c>
      <c r="Y456" s="113">
        <f t="shared" si="98"/>
        <v>1</v>
      </c>
      <c r="Z456" s="184" t="str">
        <f>'[1]ANATOMIE 3'!N458</f>
        <v>Juin</v>
      </c>
      <c r="AA456" s="184" t="str">
        <f>'[1]PHYSIO-REP 3'!M460</f>
        <v>Juin</v>
      </c>
      <c r="AB456" s="184" t="str">
        <f>'[1]ZOOTECHNIE 3'!N460</f>
        <v>Juin</v>
      </c>
      <c r="AC456" s="184" t="str">
        <f>'[1]PHARMACOLOGIE 3'!M460</f>
        <v>Juin</v>
      </c>
      <c r="AD456" s="184" t="str">
        <f>'[1]MICROBIOLOGIE 3'!M460</f>
        <v>Juin</v>
      </c>
      <c r="AE456" s="184" t="str">
        <f>'[1]PARASITOLOGIE 2'!N460</f>
        <v>Juin</v>
      </c>
      <c r="AF456" s="184" t="str">
        <f>'[1]PHYSIO-PATH 3'!M460</f>
        <v>Juin</v>
      </c>
      <c r="AG456" s="184" t="str">
        <f>'[1]SEMIOLOGIE 3'!N460</f>
        <v>Juin</v>
      </c>
      <c r="AH456" s="184" t="str">
        <f>'[1]ANA-PATH 2'!M460</f>
        <v>Juin</v>
      </c>
    </row>
    <row r="457" spans="1:34">
      <c r="A457" s="113">
        <v>450</v>
      </c>
      <c r="B457" s="413" t="s">
        <v>537</v>
      </c>
      <c r="C457" s="413" t="s">
        <v>1055</v>
      </c>
      <c r="D457" s="117">
        <f>ANATOMIE3!J457</f>
        <v>17.25</v>
      </c>
      <c r="E457" s="117">
        <f>'PHYSIO-REP 3'!J457</f>
        <v>12</v>
      </c>
      <c r="F457" s="117">
        <f>'ZOOTECHINE 3'!J457</f>
        <v>8.25</v>
      </c>
      <c r="G457" s="117">
        <f>'PHARMACOLOGIE 3'!J457</f>
        <v>10</v>
      </c>
      <c r="H457" s="117">
        <f>'MICROBIOLOGIE 3'!J457</f>
        <v>5.75</v>
      </c>
      <c r="I457" s="117">
        <f>'PARASITOLOGIE 2'!J457</f>
        <v>5.333333333333333</v>
      </c>
      <c r="J457" s="117">
        <f>'PHYSIO-PATH 3'!J457</f>
        <v>3</v>
      </c>
      <c r="K457" s="117">
        <f>SEMIOLOGIE!J457</f>
        <v>15</v>
      </c>
      <c r="L457" s="117">
        <f>'ANA-PATH 2'!J457</f>
        <v>6.666666666666667</v>
      </c>
      <c r="M457" s="117">
        <f t="shared" ref="M457" si="100">SUM(D457:L457)</f>
        <v>83.250000000000014</v>
      </c>
      <c r="N457" s="117">
        <f t="shared" ref="N457" si="101">M457/25</f>
        <v>3.3300000000000005</v>
      </c>
      <c r="O457" s="316" t="str">
        <f t="shared" ref="O457" si="102">IF(OR(D457="exclus",E457="exclus",F457="exclus",G457="exclus",H457="exclus",I457="exclus",J457="exclus",K457="exclus",L457="exclus"),"exclus",IF(AND(SUM(Q457:Y457)=0,ROUND(N457,3)&gt;=10),"Admis","Ajournee"))</f>
        <v>Ajournee</v>
      </c>
      <c r="P457" s="184" t="str">
        <f t="shared" ref="P457" si="103">IF(COUNTIF(Z457:AH457,"=Rattrapage")&gt;0,"Rattrapage",IF(COUNTIF(Z457:AH457,"=Synthèse")&gt;0,"Synthèse","juin"))</f>
        <v>juin</v>
      </c>
      <c r="Q457" s="113">
        <f t="shared" si="99"/>
        <v>0</v>
      </c>
      <c r="R457" s="113">
        <f t="shared" si="99"/>
        <v>1</v>
      </c>
      <c r="S457" s="113">
        <f t="shared" si="99"/>
        <v>1</v>
      </c>
      <c r="T457" s="113">
        <f t="shared" si="99"/>
        <v>1</v>
      </c>
      <c r="U457" s="113">
        <f t="shared" si="99"/>
        <v>1</v>
      </c>
      <c r="V457" s="113">
        <f t="shared" ref="V457" si="104">IF(I457&lt;10,1,0)</f>
        <v>1</v>
      </c>
      <c r="W457" s="113">
        <f t="shared" ref="W457" si="105">IF(J457&lt;15,1,0)</f>
        <v>1</v>
      </c>
      <c r="X457" s="113">
        <f t="shared" ref="X457" si="106">IF(K457&lt;15,1,0)</f>
        <v>0</v>
      </c>
      <c r="Y457" s="113">
        <f t="shared" ref="Y457" si="107">IF(L457&lt;10,1,0)</f>
        <v>1</v>
      </c>
      <c r="Z457" s="184" t="str">
        <f>'[1]ANATOMIE 3'!N459</f>
        <v>Juin</v>
      </c>
      <c r="AA457" s="184" t="str">
        <f>'[1]PHYSIO-REP 3'!M461</f>
        <v>Juin</v>
      </c>
      <c r="AB457" s="184" t="str">
        <f>'[1]ZOOTECHNIE 3'!N461</f>
        <v>Juin</v>
      </c>
      <c r="AC457" s="184" t="str">
        <f>'[1]PHARMACOLOGIE 3'!M461</f>
        <v>Juin</v>
      </c>
      <c r="AD457" s="184" t="str">
        <f>'[1]MICROBIOLOGIE 3'!M461</f>
        <v>Juin</v>
      </c>
      <c r="AE457" s="184" t="str">
        <f>'[1]PARASITOLOGIE 2'!N461</f>
        <v>Juin</v>
      </c>
      <c r="AF457" s="184" t="str">
        <f>'[1]PHYSIO-PATH 3'!M461</f>
        <v>Juin</v>
      </c>
      <c r="AG457" s="184" t="str">
        <f>'[1]SEMIOLOGIE 3'!N461</f>
        <v>Juin</v>
      </c>
      <c r="AH457" s="184" t="str">
        <f>'[1]ANA-PATH 2'!M461</f>
        <v>Juin</v>
      </c>
    </row>
    <row r="458" spans="1:34">
      <c r="A458" s="317"/>
      <c r="B458" s="318"/>
      <c r="C458" s="319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1"/>
      <c r="P458" s="322"/>
      <c r="Q458" s="143"/>
      <c r="R458" s="143"/>
      <c r="S458" s="143"/>
      <c r="T458" s="143"/>
      <c r="U458" s="143"/>
      <c r="V458" s="143"/>
      <c r="W458" s="143"/>
      <c r="X458" s="143"/>
      <c r="Y458" s="143"/>
      <c r="Z458" s="322"/>
      <c r="AA458" s="322"/>
      <c r="AB458" s="322"/>
      <c r="AC458" s="322"/>
      <c r="AD458" s="322"/>
      <c r="AE458" s="322"/>
      <c r="AF458" s="322"/>
      <c r="AG458" s="322"/>
      <c r="AH458" s="322"/>
    </row>
    <row r="459" spans="1:34">
      <c r="A459" s="317"/>
      <c r="B459" s="318"/>
      <c r="C459" s="319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1"/>
      <c r="P459" s="322"/>
      <c r="Q459" s="143"/>
      <c r="R459" s="143"/>
      <c r="S459" s="143"/>
      <c r="T459" s="143"/>
      <c r="U459" s="143"/>
      <c r="V459" s="143"/>
      <c r="W459" s="143"/>
      <c r="X459" s="143"/>
      <c r="Y459" s="143"/>
      <c r="Z459" s="322"/>
      <c r="AA459" s="322"/>
      <c r="AB459" s="322"/>
      <c r="AC459" s="322"/>
      <c r="AD459" s="322"/>
      <c r="AE459" s="322"/>
      <c r="AF459" s="322"/>
      <c r="AG459" s="322"/>
      <c r="AH459" s="322"/>
    </row>
    <row r="460" spans="1:34">
      <c r="A460" s="317"/>
      <c r="B460" s="318"/>
      <c r="C460" s="319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1"/>
      <c r="P460" s="322"/>
      <c r="Q460" s="143"/>
      <c r="R460" s="143"/>
      <c r="S460" s="143"/>
      <c r="T460" s="143"/>
      <c r="U460" s="143"/>
      <c r="V460" s="143"/>
      <c r="W460" s="143"/>
      <c r="X460" s="143"/>
      <c r="Y460" s="143"/>
      <c r="Z460" s="322"/>
      <c r="AA460" s="322"/>
      <c r="AB460" s="322"/>
      <c r="AC460" s="322"/>
      <c r="AD460" s="322"/>
      <c r="AE460" s="322"/>
      <c r="AF460" s="322"/>
      <c r="AG460" s="322"/>
      <c r="AH460" s="322"/>
    </row>
    <row r="461" spans="1:34">
      <c r="A461" s="317"/>
      <c r="B461" s="318"/>
      <c r="C461" s="319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1"/>
      <c r="P461" s="322"/>
      <c r="Q461" s="143"/>
      <c r="R461" s="143"/>
      <c r="S461" s="143"/>
      <c r="T461" s="143"/>
      <c r="U461" s="143"/>
      <c r="V461" s="143"/>
      <c r="W461" s="143"/>
      <c r="X461" s="143"/>
      <c r="Y461" s="143"/>
      <c r="Z461" s="322"/>
      <c r="AA461" s="322"/>
      <c r="AB461" s="322"/>
      <c r="AC461" s="322"/>
      <c r="AD461" s="322"/>
      <c r="AE461" s="322"/>
      <c r="AF461" s="322"/>
      <c r="AG461" s="322"/>
      <c r="AH461" s="322"/>
    </row>
    <row r="462" spans="1:34">
      <c r="A462" s="317"/>
      <c r="B462" s="318"/>
      <c r="C462" s="319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1"/>
      <c r="P462" s="322"/>
      <c r="Q462" s="143"/>
      <c r="R462" s="143"/>
      <c r="S462" s="143"/>
      <c r="T462" s="143"/>
      <c r="U462" s="143"/>
      <c r="V462" s="143"/>
      <c r="W462" s="143"/>
      <c r="X462" s="143"/>
      <c r="Y462" s="143"/>
      <c r="Z462" s="322"/>
      <c r="AA462" s="322"/>
      <c r="AB462" s="322"/>
      <c r="AC462" s="322"/>
      <c r="AD462" s="322"/>
      <c r="AE462" s="322"/>
      <c r="AF462" s="322"/>
      <c r="AG462" s="322"/>
      <c r="AH462" s="322"/>
    </row>
    <row r="463" spans="1:34">
      <c r="A463" s="317"/>
      <c r="B463" s="318"/>
      <c r="C463" s="319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1"/>
      <c r="P463" s="322"/>
      <c r="Q463" s="143"/>
      <c r="R463" s="143"/>
      <c r="S463" s="143"/>
      <c r="T463" s="143"/>
      <c r="U463" s="143"/>
      <c r="V463" s="143"/>
      <c r="W463" s="143"/>
      <c r="X463" s="143"/>
      <c r="Y463" s="143"/>
      <c r="Z463" s="322"/>
      <c r="AA463" s="322"/>
      <c r="AB463" s="322"/>
      <c r="AC463" s="322"/>
      <c r="AD463" s="322"/>
      <c r="AE463" s="322"/>
      <c r="AF463" s="322"/>
      <c r="AG463" s="322"/>
      <c r="AH463" s="322"/>
    </row>
    <row r="464" spans="1:34">
      <c r="A464" s="317"/>
      <c r="B464" s="318"/>
      <c r="C464" s="319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1"/>
      <c r="P464" s="322"/>
      <c r="Q464" s="143"/>
      <c r="R464" s="143"/>
      <c r="S464" s="143"/>
      <c r="T464" s="143"/>
      <c r="U464" s="143"/>
      <c r="V464" s="143"/>
      <c r="W464" s="143"/>
      <c r="X464" s="143"/>
      <c r="Y464" s="143"/>
      <c r="Z464" s="322"/>
      <c r="AA464" s="322"/>
      <c r="AB464" s="322"/>
      <c r="AC464" s="322"/>
      <c r="AD464" s="322"/>
      <c r="AE464" s="322"/>
      <c r="AF464" s="322"/>
      <c r="AG464" s="322"/>
      <c r="AH464" s="322"/>
    </row>
    <row r="465" spans="1:34">
      <c r="A465" s="317"/>
      <c r="B465" s="318"/>
      <c r="C465" s="319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1"/>
      <c r="P465" s="322"/>
      <c r="Q465" s="143"/>
      <c r="R465" s="143"/>
      <c r="S465" s="143"/>
      <c r="T465" s="143"/>
      <c r="U465" s="143"/>
      <c r="V465" s="143"/>
      <c r="W465" s="143"/>
      <c r="X465" s="143"/>
      <c r="Y465" s="143"/>
      <c r="Z465" s="322"/>
      <c r="AA465" s="322"/>
      <c r="AB465" s="322"/>
      <c r="AC465" s="322"/>
      <c r="AD465" s="322"/>
      <c r="AE465" s="322"/>
      <c r="AF465" s="322"/>
      <c r="AG465" s="322"/>
      <c r="AH465" s="322"/>
    </row>
    <row r="466" spans="1:34">
      <c r="A466" s="317"/>
      <c r="B466" s="318"/>
      <c r="C466" s="319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1"/>
      <c r="P466" s="322"/>
      <c r="Q466" s="143"/>
      <c r="R466" s="143"/>
      <c r="S466" s="143"/>
      <c r="T466" s="143"/>
      <c r="U466" s="143"/>
      <c r="V466" s="143"/>
      <c r="W466" s="143"/>
      <c r="X466" s="143"/>
      <c r="Y466" s="143"/>
      <c r="Z466" s="322"/>
      <c r="AA466" s="322"/>
      <c r="AB466" s="322"/>
      <c r="AC466" s="322"/>
      <c r="AD466" s="322"/>
      <c r="AE466" s="322"/>
      <c r="AF466" s="322"/>
      <c r="AG466" s="322"/>
      <c r="AH466" s="322"/>
    </row>
    <row r="467" spans="1:34">
      <c r="A467" s="317"/>
      <c r="B467" s="318"/>
      <c r="C467" s="319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1"/>
      <c r="P467" s="322"/>
      <c r="Q467" s="143"/>
      <c r="R467" s="143"/>
      <c r="S467" s="143"/>
      <c r="T467" s="143"/>
      <c r="U467" s="143"/>
      <c r="V467" s="143"/>
      <c r="W467" s="143"/>
      <c r="X467" s="143"/>
      <c r="Y467" s="143"/>
      <c r="Z467" s="322"/>
      <c r="AA467" s="322"/>
      <c r="AB467" s="322"/>
      <c r="AC467" s="322"/>
      <c r="AD467" s="322"/>
      <c r="AE467" s="322"/>
      <c r="AF467" s="322"/>
      <c r="AG467" s="322"/>
      <c r="AH467" s="322"/>
    </row>
    <row r="468" spans="1:34">
      <c r="A468" s="317"/>
      <c r="B468" s="318"/>
      <c r="C468" s="319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1"/>
      <c r="P468" s="322"/>
      <c r="Q468" s="143"/>
      <c r="R468" s="143"/>
      <c r="S468" s="143"/>
      <c r="T468" s="143"/>
      <c r="U468" s="143"/>
      <c r="V468" s="143"/>
      <c r="W468" s="143"/>
      <c r="X468" s="143"/>
      <c r="Y468" s="143"/>
      <c r="Z468" s="322"/>
      <c r="AA468" s="322"/>
      <c r="AB468" s="322"/>
      <c r="AC468" s="322"/>
      <c r="AD468" s="322"/>
      <c r="AE468" s="322"/>
      <c r="AF468" s="322"/>
      <c r="AG468" s="322"/>
      <c r="AH468" s="322"/>
    </row>
    <row r="469" spans="1:34">
      <c r="A469" s="317"/>
      <c r="B469" s="318"/>
      <c r="C469" s="319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1"/>
      <c r="P469" s="322"/>
      <c r="Q469" s="143"/>
      <c r="R469" s="143"/>
      <c r="S469" s="143"/>
      <c r="T469" s="143"/>
      <c r="U469" s="143"/>
      <c r="V469" s="143"/>
      <c r="W469" s="143"/>
      <c r="X469" s="143"/>
      <c r="Y469" s="143"/>
      <c r="Z469" s="322"/>
      <c r="AA469" s="322"/>
      <c r="AB469" s="322"/>
      <c r="AC469" s="322"/>
      <c r="AD469" s="322"/>
      <c r="AE469" s="322"/>
      <c r="AF469" s="322"/>
      <c r="AG469" s="322"/>
      <c r="AH469" s="322"/>
    </row>
    <row r="470" spans="1:34">
      <c r="A470" s="317"/>
      <c r="B470" s="318"/>
      <c r="C470" s="319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1"/>
      <c r="P470" s="322"/>
      <c r="Q470" s="143"/>
      <c r="R470" s="143"/>
      <c r="S470" s="143"/>
      <c r="T470" s="143"/>
      <c r="U470" s="143"/>
      <c r="V470" s="143"/>
      <c r="W470" s="143"/>
      <c r="X470" s="143"/>
      <c r="Y470" s="143"/>
      <c r="Z470" s="322"/>
      <c r="AA470" s="322"/>
      <c r="AB470" s="322"/>
      <c r="AC470" s="322"/>
      <c r="AD470" s="322"/>
      <c r="AE470" s="322"/>
      <c r="AF470" s="322"/>
      <c r="AG470" s="322"/>
      <c r="AH470" s="322"/>
    </row>
    <row r="471" spans="1:34">
      <c r="A471" s="317"/>
      <c r="B471" s="318"/>
      <c r="C471" s="319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1"/>
      <c r="P471" s="322"/>
      <c r="Q471" s="143"/>
      <c r="R471" s="143"/>
      <c r="S471" s="143"/>
      <c r="T471" s="143"/>
      <c r="U471" s="143"/>
      <c r="V471" s="143"/>
      <c r="W471" s="143"/>
      <c r="X471" s="143"/>
      <c r="Y471" s="143"/>
      <c r="Z471" s="322"/>
      <c r="AA471" s="322"/>
      <c r="AB471" s="322"/>
      <c r="AC471" s="322"/>
      <c r="AD471" s="322"/>
      <c r="AE471" s="322"/>
      <c r="AF471" s="322"/>
      <c r="AG471" s="322"/>
      <c r="AH471" s="322"/>
    </row>
    <row r="472" spans="1:34">
      <c r="A472" s="317"/>
      <c r="B472" s="318"/>
      <c r="C472" s="319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1"/>
      <c r="P472" s="322"/>
      <c r="Q472" s="143"/>
      <c r="R472" s="143"/>
      <c r="S472" s="143"/>
      <c r="T472" s="143"/>
      <c r="U472" s="143"/>
      <c r="V472" s="143"/>
      <c r="W472" s="143"/>
      <c r="X472" s="143"/>
      <c r="Y472" s="143"/>
      <c r="Z472" s="322"/>
      <c r="AA472" s="322"/>
      <c r="AB472" s="322"/>
      <c r="AC472" s="322"/>
      <c r="AD472" s="322"/>
      <c r="AE472" s="322"/>
      <c r="AF472" s="322"/>
      <c r="AG472" s="322"/>
      <c r="AH472" s="322"/>
    </row>
    <row r="473" spans="1:34">
      <c r="A473" s="317"/>
      <c r="B473" s="318"/>
      <c r="C473" s="319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1"/>
      <c r="P473" s="322"/>
      <c r="Q473" s="143"/>
      <c r="R473" s="143"/>
      <c r="S473" s="143"/>
      <c r="T473" s="143"/>
      <c r="U473" s="143"/>
      <c r="V473" s="143"/>
      <c r="W473" s="143"/>
      <c r="X473" s="143"/>
      <c r="Y473" s="143"/>
      <c r="Z473" s="322"/>
      <c r="AA473" s="322"/>
      <c r="AB473" s="322"/>
      <c r="AC473" s="322"/>
      <c r="AD473" s="322"/>
      <c r="AE473" s="322"/>
      <c r="AF473" s="322"/>
      <c r="AG473" s="322"/>
      <c r="AH473" s="322"/>
    </row>
    <row r="474" spans="1:34">
      <c r="A474" s="317"/>
      <c r="B474" s="318"/>
      <c r="C474" s="319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1"/>
      <c r="P474" s="322"/>
      <c r="Q474" s="143"/>
      <c r="R474" s="143"/>
      <c r="S474" s="143"/>
      <c r="T474" s="143"/>
      <c r="U474" s="143"/>
      <c r="V474" s="143"/>
      <c r="W474" s="143"/>
      <c r="X474" s="143"/>
      <c r="Y474" s="143"/>
      <c r="Z474" s="322"/>
      <c r="AA474" s="322"/>
      <c r="AB474" s="322"/>
      <c r="AC474" s="322"/>
      <c r="AD474" s="322"/>
      <c r="AE474" s="322"/>
      <c r="AF474" s="322"/>
      <c r="AG474" s="322"/>
      <c r="AH474" s="322"/>
    </row>
    <row r="475" spans="1:34">
      <c r="A475" s="317"/>
      <c r="B475" s="318"/>
      <c r="C475" s="319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1"/>
      <c r="P475" s="322"/>
      <c r="Q475" s="143"/>
      <c r="R475" s="143"/>
      <c r="S475" s="143"/>
      <c r="T475" s="143"/>
      <c r="U475" s="143"/>
      <c r="V475" s="143"/>
      <c r="W475" s="143"/>
      <c r="X475" s="143"/>
      <c r="Y475" s="143"/>
      <c r="Z475" s="322"/>
      <c r="AA475" s="322"/>
      <c r="AB475" s="322"/>
      <c r="AC475" s="322"/>
      <c r="AD475" s="322"/>
      <c r="AE475" s="322"/>
      <c r="AF475" s="322"/>
      <c r="AG475" s="322"/>
      <c r="AH475" s="322"/>
    </row>
    <row r="476" spans="1:34">
      <c r="A476" s="317"/>
      <c r="B476" s="318"/>
      <c r="C476" s="319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1"/>
      <c r="P476" s="322"/>
      <c r="Q476" s="143"/>
      <c r="R476" s="143"/>
      <c r="S476" s="143"/>
      <c r="T476" s="143"/>
      <c r="U476" s="143"/>
      <c r="V476" s="143"/>
      <c r="W476" s="143"/>
      <c r="X476" s="143"/>
      <c r="Y476" s="143"/>
      <c r="Z476" s="322"/>
      <c r="AA476" s="322"/>
      <c r="AB476" s="322"/>
      <c r="AC476" s="322"/>
      <c r="AD476" s="322"/>
      <c r="AE476" s="322"/>
      <c r="AF476" s="322"/>
      <c r="AG476" s="322"/>
      <c r="AH476" s="322"/>
    </row>
    <row r="477" spans="1:34">
      <c r="A477" s="317"/>
      <c r="B477" s="318"/>
      <c r="C477" s="319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1"/>
      <c r="P477" s="322"/>
      <c r="Q477" s="143"/>
      <c r="R477" s="143"/>
      <c r="S477" s="143"/>
      <c r="T477" s="143"/>
      <c r="U477" s="143"/>
      <c r="V477" s="143"/>
      <c r="W477" s="143"/>
      <c r="X477" s="143"/>
      <c r="Y477" s="143"/>
      <c r="Z477" s="322"/>
      <c r="AA477" s="322"/>
      <c r="AB477" s="322"/>
      <c r="AC477" s="322"/>
      <c r="AD477" s="322"/>
      <c r="AE477" s="322"/>
      <c r="AF477" s="322"/>
      <c r="AG477" s="322"/>
      <c r="AH477" s="322"/>
    </row>
    <row r="478" spans="1:34">
      <c r="A478" s="317"/>
      <c r="B478" s="318"/>
      <c r="C478" s="319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1"/>
      <c r="P478" s="322"/>
      <c r="Q478" s="143"/>
      <c r="R478" s="143"/>
      <c r="S478" s="143"/>
      <c r="T478" s="143"/>
      <c r="U478" s="143"/>
      <c r="V478" s="143"/>
      <c r="W478" s="143"/>
      <c r="X478" s="143"/>
      <c r="Y478" s="143"/>
      <c r="Z478" s="322"/>
      <c r="AA478" s="322"/>
      <c r="AB478" s="322"/>
      <c r="AC478" s="322"/>
      <c r="AD478" s="322"/>
      <c r="AE478" s="322"/>
      <c r="AF478" s="322"/>
      <c r="AG478" s="322"/>
      <c r="AH478" s="322"/>
    </row>
    <row r="479" spans="1:34">
      <c r="A479" s="317"/>
      <c r="B479" s="318"/>
      <c r="C479" s="319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1"/>
      <c r="P479" s="322"/>
      <c r="Q479" s="143"/>
      <c r="R479" s="143"/>
      <c r="S479" s="143"/>
      <c r="T479" s="143"/>
      <c r="U479" s="143"/>
      <c r="V479" s="143"/>
      <c r="W479" s="143"/>
      <c r="X479" s="143"/>
      <c r="Y479" s="143"/>
      <c r="Z479" s="322"/>
      <c r="AA479" s="322"/>
      <c r="AB479" s="322"/>
      <c r="AC479" s="322"/>
      <c r="AD479" s="322"/>
      <c r="AE479" s="322"/>
      <c r="AF479" s="322"/>
      <c r="AG479" s="322"/>
      <c r="AH479" s="322"/>
    </row>
    <row r="480" spans="1:34">
      <c r="A480" s="317"/>
      <c r="B480" s="318"/>
      <c r="C480" s="319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1"/>
      <c r="P480" s="322"/>
      <c r="Q480" s="143"/>
      <c r="R480" s="143"/>
      <c r="S480" s="143"/>
      <c r="T480" s="143"/>
      <c r="U480" s="143"/>
      <c r="V480" s="143"/>
      <c r="W480" s="143"/>
      <c r="X480" s="143"/>
      <c r="Y480" s="143"/>
      <c r="Z480" s="322"/>
      <c r="AA480" s="322"/>
      <c r="AB480" s="322"/>
      <c r="AC480" s="322"/>
      <c r="AD480" s="322"/>
      <c r="AE480" s="322"/>
      <c r="AF480" s="322"/>
      <c r="AG480" s="322"/>
      <c r="AH480" s="322"/>
    </row>
    <row r="481" spans="1:34">
      <c r="A481" s="317"/>
      <c r="B481" s="318"/>
      <c r="C481" s="319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1"/>
      <c r="P481" s="322"/>
      <c r="Q481" s="143"/>
      <c r="R481" s="143"/>
      <c r="S481" s="143"/>
      <c r="T481" s="143"/>
      <c r="U481" s="143"/>
      <c r="V481" s="143"/>
      <c r="W481" s="143"/>
      <c r="X481" s="143"/>
      <c r="Y481" s="143"/>
      <c r="Z481" s="322"/>
      <c r="AA481" s="322"/>
      <c r="AB481" s="322"/>
      <c r="AC481" s="322"/>
      <c r="AD481" s="322"/>
      <c r="AE481" s="322"/>
      <c r="AF481" s="322"/>
      <c r="AG481" s="322"/>
      <c r="AH481" s="322"/>
    </row>
    <row r="482" spans="1:34">
      <c r="A482" s="317"/>
      <c r="B482" s="318"/>
      <c r="C482" s="319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1"/>
      <c r="P482" s="322"/>
      <c r="Q482" s="143"/>
      <c r="R482" s="143"/>
      <c r="S482" s="143"/>
      <c r="T482" s="143"/>
      <c r="U482" s="143"/>
      <c r="V482" s="143"/>
      <c r="W482" s="143"/>
      <c r="X482" s="143"/>
      <c r="Y482" s="143"/>
      <c r="Z482" s="322"/>
      <c r="AA482" s="322"/>
      <c r="AB482" s="322"/>
      <c r="AC482" s="322"/>
      <c r="AD482" s="322"/>
      <c r="AE482" s="322"/>
      <c r="AF482" s="322"/>
      <c r="AG482" s="322"/>
      <c r="AH482" s="322"/>
    </row>
    <row r="483" spans="1:34">
      <c r="A483" s="317"/>
      <c r="B483" s="318"/>
      <c r="C483" s="319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1"/>
      <c r="P483" s="322"/>
      <c r="Q483" s="143"/>
      <c r="R483" s="143"/>
      <c r="S483" s="143"/>
      <c r="T483" s="143"/>
      <c r="U483" s="143"/>
      <c r="V483" s="143"/>
      <c r="W483" s="143"/>
      <c r="X483" s="143"/>
      <c r="Y483" s="143"/>
      <c r="Z483" s="322"/>
      <c r="AA483" s="322"/>
      <c r="AB483" s="322"/>
      <c r="AC483" s="322"/>
      <c r="AD483" s="322"/>
      <c r="AE483" s="322"/>
      <c r="AF483" s="322"/>
      <c r="AG483" s="322"/>
      <c r="AH483" s="322"/>
    </row>
    <row r="484" spans="1:34">
      <c r="A484" s="317"/>
      <c r="B484" s="318"/>
      <c r="C484" s="319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1"/>
      <c r="P484" s="322"/>
      <c r="Q484" s="143"/>
      <c r="R484" s="143"/>
      <c r="S484" s="143"/>
      <c r="T484" s="143"/>
      <c r="U484" s="143"/>
      <c r="V484" s="143"/>
      <c r="W484" s="143"/>
      <c r="X484" s="143"/>
      <c r="Y484" s="143"/>
      <c r="Z484" s="322"/>
      <c r="AA484" s="322"/>
      <c r="AB484" s="322"/>
      <c r="AC484" s="322"/>
      <c r="AD484" s="322"/>
      <c r="AE484" s="322"/>
      <c r="AF484" s="322"/>
      <c r="AG484" s="322"/>
      <c r="AH484" s="322"/>
    </row>
    <row r="485" spans="1:34">
      <c r="A485" s="317"/>
      <c r="B485" s="318"/>
      <c r="C485" s="319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1"/>
      <c r="P485" s="322"/>
      <c r="Q485" s="143"/>
      <c r="R485" s="143"/>
      <c r="S485" s="143"/>
      <c r="T485" s="143"/>
      <c r="U485" s="143"/>
      <c r="V485" s="143"/>
      <c r="W485" s="143"/>
      <c r="X485" s="143"/>
      <c r="Y485" s="143"/>
      <c r="Z485" s="322"/>
      <c r="AA485" s="322"/>
      <c r="AB485" s="322"/>
      <c r="AC485" s="322"/>
      <c r="AD485" s="322"/>
      <c r="AE485" s="322"/>
      <c r="AF485" s="322"/>
      <c r="AG485" s="322"/>
      <c r="AH485" s="322"/>
    </row>
    <row r="486" spans="1:34">
      <c r="A486" s="317"/>
      <c r="B486" s="318"/>
      <c r="C486" s="319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1"/>
      <c r="P486" s="322"/>
      <c r="Q486" s="143"/>
      <c r="R486" s="143"/>
      <c r="S486" s="143"/>
      <c r="T486" s="143"/>
      <c r="U486" s="143"/>
      <c r="V486" s="143"/>
      <c r="W486" s="143"/>
      <c r="X486" s="143"/>
      <c r="Y486" s="143"/>
      <c r="Z486" s="322"/>
      <c r="AA486" s="322"/>
      <c r="AB486" s="322"/>
      <c r="AC486" s="322"/>
      <c r="AD486" s="322"/>
      <c r="AE486" s="322"/>
      <c r="AF486" s="322"/>
      <c r="AG486" s="322"/>
      <c r="AH486" s="322"/>
    </row>
    <row r="487" spans="1:34">
      <c r="A487" s="317"/>
      <c r="B487" s="318"/>
      <c r="C487" s="319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1"/>
      <c r="P487" s="322"/>
      <c r="Q487" s="143"/>
      <c r="R487" s="143"/>
      <c r="S487" s="143"/>
      <c r="T487" s="143"/>
      <c r="U487" s="143"/>
      <c r="V487" s="143"/>
      <c r="W487" s="143"/>
      <c r="X487" s="143"/>
      <c r="Y487" s="143"/>
      <c r="Z487" s="322"/>
      <c r="AA487" s="322"/>
      <c r="AB487" s="322"/>
      <c r="AC487" s="322"/>
      <c r="AD487" s="322"/>
      <c r="AE487" s="322"/>
      <c r="AF487" s="322"/>
      <c r="AG487" s="322"/>
      <c r="AH487" s="322"/>
    </row>
    <row r="488" spans="1:34">
      <c r="A488" s="317"/>
      <c r="B488" s="318"/>
      <c r="C488" s="319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1"/>
      <c r="P488" s="322"/>
      <c r="Q488" s="143"/>
      <c r="R488" s="143"/>
      <c r="S488" s="143"/>
      <c r="T488" s="143"/>
      <c r="U488" s="143"/>
      <c r="V488" s="143"/>
      <c r="W488" s="143"/>
      <c r="X488" s="143"/>
      <c r="Y488" s="143"/>
      <c r="Z488" s="322"/>
      <c r="AA488" s="322"/>
      <c r="AB488" s="322"/>
      <c r="AC488" s="322"/>
      <c r="AD488" s="322"/>
      <c r="AE488" s="322"/>
      <c r="AF488" s="322"/>
      <c r="AG488" s="322"/>
      <c r="AH488" s="322"/>
    </row>
    <row r="489" spans="1:34">
      <c r="A489" s="317"/>
      <c r="B489" s="318"/>
      <c r="C489" s="319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1"/>
      <c r="P489" s="322"/>
      <c r="Q489" s="143"/>
      <c r="R489" s="143"/>
      <c r="S489" s="143"/>
      <c r="T489" s="143"/>
      <c r="U489" s="143"/>
      <c r="V489" s="143"/>
      <c r="W489" s="143"/>
      <c r="X489" s="143"/>
      <c r="Y489" s="143"/>
      <c r="Z489" s="322"/>
      <c r="AA489" s="322"/>
      <c r="AB489" s="322"/>
      <c r="AC489" s="322"/>
      <c r="AD489" s="322"/>
      <c r="AE489" s="322"/>
      <c r="AF489" s="322"/>
      <c r="AG489" s="322"/>
      <c r="AH489" s="322"/>
    </row>
    <row r="490" spans="1:34">
      <c r="A490" s="317"/>
      <c r="B490" s="318"/>
      <c r="C490" s="319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1"/>
      <c r="P490" s="322"/>
      <c r="Q490" s="143"/>
      <c r="R490" s="143"/>
      <c r="S490" s="143"/>
      <c r="T490" s="143"/>
      <c r="U490" s="143"/>
      <c r="V490" s="143"/>
      <c r="W490" s="143"/>
      <c r="X490" s="143"/>
      <c r="Y490" s="143"/>
      <c r="Z490" s="322"/>
      <c r="AA490" s="322"/>
      <c r="AB490" s="322"/>
      <c r="AC490" s="322"/>
      <c r="AD490" s="322"/>
      <c r="AE490" s="322"/>
      <c r="AF490" s="322"/>
      <c r="AG490" s="322"/>
      <c r="AH490" s="322"/>
    </row>
    <row r="491" spans="1:34">
      <c r="A491" s="317"/>
      <c r="B491" s="318"/>
      <c r="C491" s="319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1"/>
      <c r="P491" s="322"/>
      <c r="Q491" s="143"/>
      <c r="R491" s="143"/>
      <c r="S491" s="143"/>
      <c r="T491" s="143"/>
      <c r="U491" s="143"/>
      <c r="V491" s="143"/>
      <c r="W491" s="143"/>
      <c r="X491" s="143"/>
      <c r="Y491" s="143"/>
      <c r="Z491" s="322"/>
      <c r="AA491" s="322"/>
      <c r="AB491" s="322"/>
      <c r="AC491" s="322"/>
      <c r="AD491" s="322"/>
      <c r="AE491" s="322"/>
      <c r="AF491" s="322"/>
      <c r="AG491" s="322"/>
      <c r="AH491" s="322"/>
    </row>
    <row r="492" spans="1:34">
      <c r="A492" s="317"/>
      <c r="B492" s="318"/>
      <c r="C492" s="319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1"/>
      <c r="P492" s="322"/>
      <c r="Q492" s="143"/>
      <c r="R492" s="143"/>
      <c r="S492" s="143"/>
      <c r="T492" s="143"/>
      <c r="U492" s="143"/>
      <c r="V492" s="143"/>
      <c r="W492" s="143"/>
      <c r="X492" s="143"/>
      <c r="Y492" s="143"/>
      <c r="Z492" s="322"/>
      <c r="AA492" s="322"/>
      <c r="AB492" s="322"/>
      <c r="AC492" s="322"/>
      <c r="AD492" s="322"/>
      <c r="AE492" s="322"/>
      <c r="AF492" s="322"/>
      <c r="AG492" s="322"/>
      <c r="AH492" s="322"/>
    </row>
    <row r="493" spans="1:34">
      <c r="A493" s="317"/>
      <c r="B493" s="318"/>
      <c r="C493" s="319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1"/>
      <c r="P493" s="322"/>
      <c r="Q493" s="143"/>
      <c r="R493" s="143"/>
      <c r="S493" s="143"/>
      <c r="T493" s="143"/>
      <c r="U493" s="143"/>
      <c r="V493" s="143"/>
      <c r="W493" s="143"/>
      <c r="X493" s="143"/>
      <c r="Y493" s="143"/>
      <c r="Z493" s="322"/>
      <c r="AA493" s="322"/>
      <c r="AB493" s="322"/>
      <c r="AC493" s="322"/>
      <c r="AD493" s="322"/>
      <c r="AE493" s="322"/>
      <c r="AF493" s="322"/>
      <c r="AG493" s="322"/>
      <c r="AH493" s="322"/>
    </row>
    <row r="494" spans="1:34">
      <c r="A494" s="317"/>
      <c r="B494" s="318"/>
      <c r="C494" s="319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1"/>
      <c r="P494" s="322"/>
      <c r="Q494" s="143"/>
      <c r="R494" s="143"/>
      <c r="S494" s="143"/>
      <c r="T494" s="143"/>
      <c r="U494" s="143"/>
      <c r="V494" s="143"/>
      <c r="W494" s="143"/>
      <c r="X494" s="143"/>
      <c r="Y494" s="143"/>
      <c r="Z494" s="322"/>
      <c r="AA494" s="322"/>
      <c r="AB494" s="322"/>
      <c r="AC494" s="322"/>
      <c r="AD494" s="322"/>
      <c r="AE494" s="322"/>
      <c r="AF494" s="322"/>
      <c r="AG494" s="322"/>
      <c r="AH494" s="322"/>
    </row>
    <row r="495" spans="1:34">
      <c r="A495" s="317"/>
      <c r="B495" s="318"/>
      <c r="C495" s="319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1"/>
      <c r="P495" s="322"/>
      <c r="Q495" s="143"/>
      <c r="R495" s="143"/>
      <c r="S495" s="143"/>
      <c r="T495" s="143"/>
      <c r="U495" s="143"/>
      <c r="V495" s="143"/>
      <c r="W495" s="143"/>
      <c r="X495" s="143"/>
      <c r="Y495" s="143"/>
      <c r="Z495" s="322"/>
      <c r="AA495" s="322"/>
      <c r="AB495" s="322"/>
      <c r="AC495" s="322"/>
      <c r="AD495" s="322"/>
      <c r="AE495" s="322"/>
      <c r="AF495" s="322"/>
      <c r="AG495" s="322"/>
      <c r="AH495" s="322"/>
    </row>
    <row r="496" spans="1:34">
      <c r="A496" s="317"/>
      <c r="B496" s="318"/>
      <c r="C496" s="319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1"/>
      <c r="P496" s="322"/>
      <c r="Q496" s="143"/>
      <c r="R496" s="143"/>
      <c r="S496" s="143"/>
      <c r="T496" s="143"/>
      <c r="U496" s="143"/>
      <c r="V496" s="143"/>
      <c r="W496" s="143"/>
      <c r="X496" s="143"/>
      <c r="Y496" s="143"/>
      <c r="Z496" s="322"/>
      <c r="AA496" s="322"/>
      <c r="AB496" s="322"/>
      <c r="AC496" s="322"/>
      <c r="AD496" s="322"/>
      <c r="AE496" s="322"/>
      <c r="AF496" s="322"/>
      <c r="AG496" s="322"/>
      <c r="AH496" s="322"/>
    </row>
    <row r="497" spans="1:34">
      <c r="A497" s="317"/>
      <c r="B497" s="318"/>
      <c r="C497" s="319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1"/>
      <c r="P497" s="322"/>
      <c r="Q497" s="143"/>
      <c r="R497" s="143"/>
      <c r="S497" s="143"/>
      <c r="T497" s="143"/>
      <c r="U497" s="143"/>
      <c r="V497" s="143"/>
      <c r="W497" s="143"/>
      <c r="X497" s="143"/>
      <c r="Y497" s="143"/>
      <c r="Z497" s="322"/>
      <c r="AA497" s="322"/>
      <c r="AB497" s="322"/>
      <c r="AC497" s="322"/>
      <c r="AD497" s="322"/>
      <c r="AE497" s="322"/>
      <c r="AF497" s="322"/>
      <c r="AG497" s="322"/>
      <c r="AH497" s="322"/>
    </row>
    <row r="498" spans="1:34">
      <c r="A498" s="317"/>
      <c r="B498" s="318"/>
      <c r="C498" s="319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1"/>
      <c r="P498" s="322"/>
      <c r="Q498" s="143"/>
      <c r="R498" s="143"/>
      <c r="S498" s="143"/>
      <c r="T498" s="143"/>
      <c r="U498" s="143"/>
      <c r="V498" s="143"/>
      <c r="W498" s="143"/>
      <c r="X498" s="143"/>
      <c r="Y498" s="143"/>
      <c r="Z498" s="322"/>
      <c r="AA498" s="322"/>
      <c r="AB498" s="322"/>
      <c r="AC498" s="322"/>
      <c r="AD498" s="322"/>
      <c r="AE498" s="322"/>
      <c r="AF498" s="322"/>
      <c r="AG498" s="322"/>
      <c r="AH498" s="322"/>
    </row>
    <row r="499" spans="1:34">
      <c r="A499" s="317"/>
      <c r="B499" s="318"/>
      <c r="C499" s="319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1"/>
      <c r="P499" s="322"/>
      <c r="Q499" s="143"/>
      <c r="R499" s="143"/>
      <c r="S499" s="143"/>
      <c r="T499" s="143"/>
      <c r="U499" s="143"/>
      <c r="V499" s="143"/>
      <c r="W499" s="143"/>
      <c r="X499" s="143"/>
      <c r="Y499" s="143"/>
      <c r="Z499" s="322"/>
      <c r="AA499" s="322"/>
      <c r="AB499" s="322"/>
      <c r="AC499" s="322"/>
      <c r="AD499" s="322"/>
      <c r="AE499" s="322"/>
      <c r="AF499" s="322"/>
      <c r="AG499" s="322"/>
      <c r="AH499" s="322"/>
    </row>
    <row r="500" spans="1:34">
      <c r="A500" s="317"/>
      <c r="B500" s="318"/>
      <c r="C500" s="319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1"/>
      <c r="P500" s="322"/>
      <c r="Q500" s="143"/>
      <c r="R500" s="143"/>
      <c r="S500" s="143"/>
      <c r="T500" s="143"/>
      <c r="U500" s="143"/>
      <c r="V500" s="143"/>
      <c r="W500" s="143"/>
      <c r="X500" s="143"/>
      <c r="Y500" s="143"/>
      <c r="Z500" s="322"/>
      <c r="AA500" s="322"/>
      <c r="AB500" s="322"/>
      <c r="AC500" s="322"/>
      <c r="AD500" s="322"/>
      <c r="AE500" s="322"/>
      <c r="AF500" s="322"/>
      <c r="AG500" s="322"/>
      <c r="AH500" s="322"/>
    </row>
    <row r="501" spans="1:34">
      <c r="A501" s="317"/>
      <c r="B501" s="318"/>
      <c r="C501" s="319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1"/>
      <c r="P501" s="322"/>
      <c r="Q501" s="143"/>
      <c r="R501" s="143"/>
      <c r="S501" s="143"/>
      <c r="T501" s="143"/>
      <c r="U501" s="143"/>
      <c r="V501" s="143"/>
      <c r="W501" s="143"/>
      <c r="X501" s="143"/>
      <c r="Y501" s="143"/>
      <c r="Z501" s="322"/>
      <c r="AA501" s="322"/>
      <c r="AB501" s="322"/>
      <c r="AC501" s="322"/>
      <c r="AD501" s="322"/>
      <c r="AE501" s="322"/>
      <c r="AF501" s="322"/>
      <c r="AG501" s="322"/>
      <c r="AH501" s="322"/>
    </row>
    <row r="502" spans="1:34">
      <c r="A502" s="317"/>
      <c r="B502" s="318"/>
      <c r="C502" s="319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1"/>
      <c r="P502" s="322"/>
      <c r="Q502" s="143"/>
      <c r="R502" s="143"/>
      <c r="S502" s="143"/>
      <c r="T502" s="143"/>
      <c r="U502" s="143"/>
      <c r="V502" s="143"/>
      <c r="W502" s="143"/>
      <c r="X502" s="143"/>
      <c r="Y502" s="143"/>
      <c r="Z502" s="322"/>
      <c r="AA502" s="322"/>
      <c r="AB502" s="322"/>
      <c r="AC502" s="322"/>
      <c r="AD502" s="322"/>
      <c r="AE502" s="322"/>
      <c r="AF502" s="322"/>
      <c r="AG502" s="322"/>
      <c r="AH502" s="322"/>
    </row>
    <row r="503" spans="1:34">
      <c r="A503" s="317"/>
      <c r="B503" s="318"/>
      <c r="C503" s="319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1"/>
      <c r="P503" s="322"/>
      <c r="Q503" s="143"/>
      <c r="R503" s="143"/>
      <c r="S503" s="143"/>
      <c r="T503" s="143"/>
      <c r="U503" s="143"/>
      <c r="V503" s="143"/>
      <c r="W503" s="143"/>
      <c r="X503" s="143"/>
      <c r="Y503" s="143"/>
      <c r="Z503" s="322"/>
      <c r="AA503" s="322"/>
      <c r="AB503" s="322"/>
      <c r="AC503" s="322"/>
      <c r="AD503" s="322"/>
      <c r="AE503" s="322"/>
      <c r="AF503" s="322"/>
      <c r="AG503" s="322"/>
      <c r="AH503" s="322"/>
    </row>
    <row r="504" spans="1:34">
      <c r="A504" s="317"/>
      <c r="B504" s="318"/>
      <c r="C504" s="319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1"/>
      <c r="P504" s="322"/>
      <c r="Q504" s="143"/>
      <c r="R504" s="143"/>
      <c r="S504" s="143"/>
      <c r="T504" s="143"/>
      <c r="U504" s="143"/>
      <c r="V504" s="143"/>
      <c r="W504" s="143"/>
      <c r="X504" s="143"/>
      <c r="Y504" s="143"/>
      <c r="Z504" s="322"/>
      <c r="AA504" s="322"/>
      <c r="AB504" s="322"/>
      <c r="AC504" s="322"/>
      <c r="AD504" s="322"/>
      <c r="AE504" s="322"/>
      <c r="AF504" s="322"/>
      <c r="AG504" s="322"/>
      <c r="AH504" s="322"/>
    </row>
    <row r="505" spans="1:34">
      <c r="A505" s="317"/>
      <c r="B505" s="318"/>
      <c r="C505" s="319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1"/>
      <c r="P505" s="322"/>
      <c r="Q505" s="143"/>
      <c r="R505" s="143"/>
      <c r="S505" s="143"/>
      <c r="T505" s="143"/>
      <c r="U505" s="143"/>
      <c r="V505" s="143"/>
      <c r="W505" s="143"/>
      <c r="X505" s="143"/>
      <c r="Y505" s="143"/>
      <c r="Z505" s="322"/>
      <c r="AA505" s="322"/>
      <c r="AB505" s="322"/>
      <c r="AC505" s="322"/>
      <c r="AD505" s="322"/>
      <c r="AE505" s="322"/>
      <c r="AF505" s="322"/>
      <c r="AG505" s="322"/>
      <c r="AH505" s="322"/>
    </row>
    <row r="506" spans="1:34">
      <c r="A506" s="317"/>
      <c r="B506" s="318"/>
      <c r="C506" s="319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1"/>
      <c r="P506" s="322"/>
      <c r="Q506" s="143"/>
      <c r="R506" s="143"/>
      <c r="S506" s="143"/>
      <c r="T506" s="143"/>
      <c r="U506" s="143"/>
      <c r="V506" s="143"/>
      <c r="W506" s="143"/>
      <c r="X506" s="143"/>
      <c r="Y506" s="143"/>
      <c r="Z506" s="322"/>
      <c r="AA506" s="322"/>
      <c r="AB506" s="322"/>
      <c r="AC506" s="322"/>
      <c r="AD506" s="322"/>
      <c r="AE506" s="322"/>
      <c r="AF506" s="322"/>
      <c r="AG506" s="322"/>
      <c r="AH506" s="322"/>
    </row>
    <row r="507" spans="1:34">
      <c r="A507" s="317"/>
      <c r="B507" s="318"/>
      <c r="C507" s="319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1"/>
      <c r="P507" s="322"/>
      <c r="Q507" s="143"/>
      <c r="R507" s="143"/>
      <c r="S507" s="143"/>
      <c r="T507" s="143"/>
      <c r="U507" s="143"/>
      <c r="V507" s="143"/>
      <c r="W507" s="143"/>
      <c r="X507" s="143"/>
      <c r="Y507" s="143"/>
      <c r="Z507" s="322"/>
      <c r="AA507" s="322"/>
      <c r="AB507" s="322"/>
      <c r="AC507" s="322"/>
      <c r="AD507" s="322"/>
      <c r="AE507" s="322"/>
      <c r="AF507" s="322"/>
      <c r="AG507" s="322"/>
      <c r="AH507" s="322"/>
    </row>
    <row r="508" spans="1:34">
      <c r="A508" s="317"/>
      <c r="B508" s="318"/>
      <c r="C508" s="319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1"/>
      <c r="P508" s="322"/>
      <c r="Q508" s="143"/>
      <c r="R508" s="143"/>
      <c r="S508" s="143"/>
      <c r="T508" s="143"/>
      <c r="U508" s="143"/>
      <c r="V508" s="143"/>
      <c r="W508" s="143"/>
      <c r="X508" s="143"/>
      <c r="Y508" s="143"/>
      <c r="Z508" s="322"/>
      <c r="AA508" s="322"/>
      <c r="AB508" s="322"/>
      <c r="AC508" s="322"/>
      <c r="AD508" s="322"/>
      <c r="AE508" s="322"/>
      <c r="AF508" s="322"/>
      <c r="AG508" s="322"/>
      <c r="AH508" s="322"/>
    </row>
    <row r="509" spans="1:34">
      <c r="A509" s="317"/>
      <c r="B509" s="318"/>
      <c r="C509" s="319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1"/>
      <c r="P509" s="322"/>
      <c r="Q509" s="143"/>
      <c r="R509" s="143"/>
      <c r="S509" s="143"/>
      <c r="T509" s="143"/>
      <c r="U509" s="143"/>
      <c r="V509" s="143"/>
      <c r="W509" s="143"/>
      <c r="X509" s="143"/>
      <c r="Y509" s="143"/>
      <c r="Z509" s="322"/>
      <c r="AA509" s="322"/>
      <c r="AB509" s="322"/>
      <c r="AC509" s="322"/>
      <c r="AD509" s="322"/>
      <c r="AE509" s="322"/>
      <c r="AF509" s="322"/>
      <c r="AG509" s="322"/>
      <c r="AH509" s="322"/>
    </row>
    <row r="510" spans="1:34" s="160" customFormat="1" ht="33.75">
      <c r="B510" s="323"/>
      <c r="C510" s="324"/>
      <c r="D510" s="325"/>
      <c r="E510" s="325"/>
      <c r="F510" s="325"/>
      <c r="G510" s="325"/>
      <c r="H510" s="325"/>
      <c r="I510" s="325"/>
      <c r="J510" s="325"/>
      <c r="K510" s="325"/>
      <c r="L510" s="325"/>
      <c r="M510" s="174"/>
      <c r="N510" s="174"/>
      <c r="O510" s="323"/>
      <c r="P510" s="326"/>
    </row>
    <row r="511" spans="1:34" s="160" customFormat="1">
      <c r="B511" s="323"/>
      <c r="C511" s="323"/>
      <c r="D511" s="327"/>
      <c r="E511" s="327"/>
      <c r="F511" s="327"/>
      <c r="G511" s="328"/>
      <c r="H511" s="328"/>
      <c r="I511" s="328"/>
      <c r="J511" s="328"/>
      <c r="K511" s="328"/>
      <c r="L511" s="328"/>
      <c r="M511" s="174"/>
      <c r="N511" s="174"/>
      <c r="O511" s="323"/>
      <c r="P511" s="326"/>
    </row>
    <row r="512" spans="1:34" s="160" customFormat="1">
      <c r="B512" s="323"/>
      <c r="C512" s="323"/>
      <c r="D512" s="174"/>
      <c r="E512" s="174"/>
      <c r="F512" s="174"/>
      <c r="G512" s="174"/>
      <c r="H512" s="174"/>
      <c r="I512" s="174"/>
      <c r="J512" s="174"/>
      <c r="K512" s="174"/>
      <c r="L512" s="174"/>
      <c r="M512" s="174"/>
      <c r="N512" s="174"/>
      <c r="O512" s="323"/>
      <c r="P512" s="326"/>
    </row>
    <row r="513" spans="2:16" s="160" customFormat="1">
      <c r="B513" s="323"/>
      <c r="C513" s="323"/>
      <c r="D513" s="174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323"/>
      <c r="P513" s="326"/>
    </row>
    <row r="514" spans="2:16" s="160" customFormat="1">
      <c r="B514" s="323"/>
      <c r="C514" s="323"/>
      <c r="D514" s="174"/>
      <c r="E514" s="174"/>
      <c r="F514" s="174"/>
      <c r="G514" s="174"/>
      <c r="H514" s="174"/>
      <c r="I514" s="174"/>
      <c r="J514" s="174"/>
      <c r="K514" s="174"/>
      <c r="L514" s="174"/>
      <c r="M514" s="174"/>
      <c r="N514" s="174"/>
      <c r="O514" s="323"/>
      <c r="P514" s="326"/>
    </row>
    <row r="515" spans="2:16" s="160" customFormat="1">
      <c r="B515" s="323"/>
      <c r="C515" s="323"/>
      <c r="D515" s="174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323"/>
      <c r="P515" s="326"/>
    </row>
    <row r="516" spans="2:16" s="160" customFormat="1">
      <c r="B516" s="323"/>
      <c r="C516" s="323"/>
      <c r="D516" s="174"/>
      <c r="E516" s="174"/>
      <c r="F516" s="174"/>
      <c r="G516" s="174"/>
      <c r="H516" s="174"/>
      <c r="I516" s="174"/>
      <c r="J516" s="174"/>
      <c r="K516" s="174"/>
      <c r="L516" s="174"/>
      <c r="M516" s="174"/>
      <c r="N516" s="174"/>
      <c r="O516" s="323"/>
      <c r="P516" s="326"/>
    </row>
    <row r="517" spans="2:16" s="160" customFormat="1">
      <c r="B517" s="323"/>
      <c r="C517" s="323"/>
      <c r="D517" s="174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323"/>
      <c r="P517" s="326"/>
    </row>
    <row r="518" spans="2:16" s="160" customFormat="1">
      <c r="B518" s="323"/>
      <c r="C518" s="323"/>
      <c r="D518" s="174"/>
      <c r="E518" s="174"/>
      <c r="F518" s="174"/>
      <c r="G518" s="174"/>
      <c r="H518" s="174"/>
      <c r="I518" s="174"/>
      <c r="J518" s="174"/>
      <c r="K518" s="174"/>
      <c r="L518" s="174"/>
      <c r="M518" s="174"/>
      <c r="N518" s="174"/>
      <c r="O518" s="323"/>
      <c r="P518" s="326"/>
    </row>
    <row r="519" spans="2:16" s="160" customFormat="1">
      <c r="B519" s="323"/>
      <c r="C519" s="323"/>
      <c r="D519" s="174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323"/>
      <c r="P519" s="326"/>
    </row>
    <row r="520" spans="2:16" s="160" customFormat="1">
      <c r="B520" s="323"/>
      <c r="C520" s="323"/>
      <c r="D520" s="174"/>
      <c r="E520" s="174"/>
      <c r="F520" s="174"/>
      <c r="G520" s="174"/>
      <c r="H520" s="174"/>
      <c r="I520" s="174"/>
      <c r="J520" s="174"/>
      <c r="K520" s="174"/>
      <c r="L520" s="174"/>
      <c r="M520" s="174"/>
      <c r="N520" s="174"/>
      <c r="O520" s="323"/>
      <c r="P520" s="326"/>
    </row>
    <row r="521" spans="2:16" s="160" customFormat="1">
      <c r="B521" s="323"/>
      <c r="C521" s="323"/>
      <c r="D521" s="174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323"/>
      <c r="P521" s="326"/>
    </row>
    <row r="522" spans="2:16" s="160" customFormat="1">
      <c r="B522" s="323"/>
      <c r="C522" s="323"/>
      <c r="D522" s="174"/>
      <c r="E522" s="174"/>
      <c r="F522" s="174"/>
      <c r="G522" s="174"/>
      <c r="H522" s="174"/>
      <c r="I522" s="174"/>
      <c r="J522" s="174"/>
      <c r="K522" s="174"/>
      <c r="L522" s="174"/>
      <c r="M522" s="174"/>
      <c r="N522" s="174"/>
      <c r="O522" s="323"/>
      <c r="P522" s="326"/>
    </row>
    <row r="523" spans="2:16" s="160" customFormat="1">
      <c r="B523" s="323"/>
      <c r="C523" s="323"/>
      <c r="D523" s="174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323"/>
      <c r="P523" s="326"/>
    </row>
    <row r="524" spans="2:16" s="160" customFormat="1">
      <c r="B524" s="323"/>
      <c r="C524" s="323"/>
      <c r="D524" s="174"/>
      <c r="E524" s="174"/>
      <c r="F524" s="174"/>
      <c r="G524" s="174"/>
      <c r="H524" s="174"/>
      <c r="I524" s="174"/>
      <c r="J524" s="174"/>
      <c r="K524" s="174"/>
      <c r="L524" s="174"/>
      <c r="M524" s="174"/>
      <c r="N524" s="174"/>
      <c r="O524" s="323"/>
      <c r="P524" s="326"/>
    </row>
    <row r="525" spans="2:16" s="160" customFormat="1">
      <c r="B525" s="323"/>
      <c r="C525" s="323"/>
      <c r="D525" s="174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323"/>
      <c r="P525" s="326"/>
    </row>
    <row r="526" spans="2:16" s="160" customFormat="1">
      <c r="B526" s="323"/>
      <c r="C526" s="323"/>
      <c r="D526" s="174"/>
      <c r="E526" s="174"/>
      <c r="F526" s="174"/>
      <c r="G526" s="174"/>
      <c r="H526" s="174"/>
      <c r="I526" s="174"/>
      <c r="J526" s="174"/>
      <c r="K526" s="174"/>
      <c r="L526" s="174"/>
      <c r="M526" s="174"/>
      <c r="N526" s="174"/>
      <c r="O526" s="323"/>
      <c r="P526" s="326"/>
    </row>
    <row r="527" spans="2:16" s="143" customFormat="1">
      <c r="B527" s="321"/>
      <c r="C527" s="321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321"/>
      <c r="P527" s="322"/>
    </row>
    <row r="528" spans="2:16" s="143" customFormat="1">
      <c r="B528" s="321"/>
      <c r="C528" s="321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321"/>
      <c r="P528" s="322"/>
    </row>
    <row r="529" spans="2:16" s="143" customFormat="1">
      <c r="B529" s="321"/>
      <c r="C529" s="321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321"/>
      <c r="P529" s="322"/>
    </row>
    <row r="530" spans="2:16" s="143" customFormat="1">
      <c r="B530" s="321"/>
      <c r="C530" s="321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321"/>
      <c r="P530" s="322"/>
    </row>
    <row r="531" spans="2:16" s="143" customFormat="1">
      <c r="B531" s="321"/>
      <c r="C531" s="321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321"/>
      <c r="P531" s="322"/>
    </row>
    <row r="532" spans="2:16" s="143" customFormat="1">
      <c r="B532" s="321"/>
      <c r="C532" s="321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321"/>
      <c r="P532" s="322"/>
    </row>
    <row r="533" spans="2:16" s="143" customFormat="1">
      <c r="B533" s="321"/>
      <c r="C533" s="321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321"/>
      <c r="P533" s="322"/>
    </row>
    <row r="534" spans="2:16" s="143" customFormat="1">
      <c r="B534" s="321"/>
      <c r="C534" s="321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321"/>
      <c r="P534" s="322"/>
    </row>
    <row r="535" spans="2:16" s="143" customFormat="1">
      <c r="B535" s="321"/>
      <c r="C535" s="321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321"/>
      <c r="P535" s="322"/>
    </row>
    <row r="536" spans="2:16" s="143" customFormat="1">
      <c r="B536" s="321"/>
      <c r="C536" s="321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321"/>
      <c r="P536" s="322"/>
    </row>
    <row r="537" spans="2:16" s="143" customFormat="1">
      <c r="B537" s="321"/>
      <c r="C537" s="321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321"/>
      <c r="P537" s="322"/>
    </row>
    <row r="538" spans="2:16" s="143" customFormat="1">
      <c r="B538" s="321"/>
      <c r="C538" s="321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321"/>
      <c r="P538" s="322"/>
    </row>
    <row r="539" spans="2:16" s="143" customFormat="1">
      <c r="B539" s="321"/>
      <c r="C539" s="321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321"/>
      <c r="P539" s="322"/>
    </row>
    <row r="540" spans="2:16" s="143" customFormat="1">
      <c r="B540" s="321"/>
      <c r="C540" s="321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321"/>
      <c r="P540" s="322"/>
    </row>
    <row r="541" spans="2:16" s="143" customFormat="1">
      <c r="B541" s="321"/>
      <c r="C541" s="321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321"/>
      <c r="P541" s="322"/>
    </row>
    <row r="542" spans="2:16" s="143" customFormat="1">
      <c r="B542" s="321"/>
      <c r="C542" s="321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321"/>
      <c r="P542" s="322"/>
    </row>
    <row r="543" spans="2:16" s="143" customFormat="1">
      <c r="B543" s="321"/>
      <c r="C543" s="321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321"/>
      <c r="P543" s="322"/>
    </row>
    <row r="544" spans="2:16" s="143" customFormat="1">
      <c r="B544" s="321"/>
      <c r="C544" s="321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321"/>
      <c r="P544" s="322"/>
    </row>
    <row r="545" spans="2:16" s="143" customFormat="1">
      <c r="B545" s="321"/>
      <c r="C545" s="321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321"/>
      <c r="P545" s="322"/>
    </row>
    <row r="546" spans="2:16" s="143" customFormat="1">
      <c r="B546" s="321"/>
      <c r="C546" s="321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321"/>
      <c r="P546" s="322"/>
    </row>
    <row r="547" spans="2:16" s="143" customFormat="1">
      <c r="B547" s="321"/>
      <c r="C547" s="321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321"/>
      <c r="P547" s="322"/>
    </row>
    <row r="548" spans="2:16" s="143" customFormat="1">
      <c r="B548" s="321"/>
      <c r="C548" s="321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321"/>
      <c r="P548" s="322"/>
    </row>
    <row r="549" spans="2:16" s="143" customFormat="1">
      <c r="B549" s="321"/>
      <c r="C549" s="321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321"/>
      <c r="P549" s="322"/>
    </row>
    <row r="550" spans="2:16" s="143" customFormat="1">
      <c r="B550" s="321"/>
      <c r="C550" s="321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321"/>
      <c r="P550" s="322"/>
    </row>
    <row r="551" spans="2:16" s="143" customFormat="1">
      <c r="B551" s="321"/>
      <c r="C551" s="321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321"/>
      <c r="P551" s="322"/>
    </row>
    <row r="552" spans="2:16" s="143" customFormat="1">
      <c r="B552" s="321"/>
      <c r="C552" s="321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321"/>
      <c r="P552" s="322"/>
    </row>
    <row r="553" spans="2:16" s="143" customFormat="1">
      <c r="B553" s="321"/>
      <c r="C553" s="321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321"/>
      <c r="P553" s="322"/>
    </row>
    <row r="554" spans="2:16" s="143" customFormat="1">
      <c r="B554" s="321"/>
      <c r="C554" s="321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321"/>
      <c r="P554" s="322"/>
    </row>
    <row r="555" spans="2:16" s="143" customFormat="1">
      <c r="B555" s="321"/>
      <c r="C555" s="321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321"/>
      <c r="P555" s="322"/>
    </row>
    <row r="556" spans="2:16" s="143" customFormat="1">
      <c r="B556" s="321"/>
      <c r="C556" s="321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321"/>
      <c r="P556" s="322"/>
    </row>
    <row r="557" spans="2:16" s="143" customFormat="1">
      <c r="B557" s="321"/>
      <c r="C557" s="321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321"/>
      <c r="P557" s="322"/>
    </row>
    <row r="558" spans="2:16" s="143" customFormat="1">
      <c r="B558" s="321"/>
      <c r="C558" s="321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321"/>
      <c r="P558" s="322"/>
    </row>
    <row r="559" spans="2:16" s="143" customFormat="1">
      <c r="B559" s="321"/>
      <c r="C559" s="321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321"/>
      <c r="P559" s="322"/>
    </row>
    <row r="560" spans="2:16" s="143" customFormat="1">
      <c r="B560" s="321"/>
      <c r="C560" s="321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321"/>
      <c r="P560" s="322"/>
    </row>
    <row r="561" spans="2:16" s="143" customFormat="1">
      <c r="B561" s="321"/>
      <c r="C561" s="321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321"/>
      <c r="P561" s="322"/>
    </row>
    <row r="562" spans="2:16" s="143" customFormat="1">
      <c r="B562" s="321"/>
      <c r="C562" s="321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321"/>
      <c r="P562" s="322"/>
    </row>
    <row r="563" spans="2:16" s="143" customFormat="1">
      <c r="B563" s="321"/>
      <c r="C563" s="321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321"/>
      <c r="P563" s="322"/>
    </row>
    <row r="564" spans="2:16" s="143" customFormat="1">
      <c r="B564" s="321"/>
      <c r="C564" s="321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321"/>
      <c r="P564" s="322"/>
    </row>
    <row r="565" spans="2:16" s="143" customFormat="1">
      <c r="B565" s="321"/>
      <c r="C565" s="321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321"/>
      <c r="P565" s="322"/>
    </row>
    <row r="566" spans="2:16" s="143" customFormat="1">
      <c r="B566" s="321"/>
      <c r="C566" s="321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321"/>
      <c r="P566" s="322"/>
    </row>
    <row r="567" spans="2:16" s="143" customFormat="1">
      <c r="B567" s="321"/>
      <c r="C567" s="321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321"/>
      <c r="P567" s="322"/>
    </row>
    <row r="568" spans="2:16" s="143" customFormat="1">
      <c r="B568" s="321"/>
      <c r="C568" s="321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321"/>
      <c r="P568" s="322"/>
    </row>
    <row r="569" spans="2:16" s="143" customFormat="1">
      <c r="B569" s="321"/>
      <c r="C569" s="321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321"/>
      <c r="P569" s="322"/>
    </row>
    <row r="570" spans="2:16" s="143" customFormat="1">
      <c r="B570" s="321"/>
      <c r="C570" s="321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321"/>
      <c r="P570" s="322"/>
    </row>
    <row r="571" spans="2:16" s="143" customFormat="1">
      <c r="B571" s="321"/>
      <c r="C571" s="321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321"/>
      <c r="P571" s="322"/>
    </row>
    <row r="572" spans="2:16" s="143" customFormat="1">
      <c r="B572" s="321"/>
      <c r="C572" s="321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321"/>
      <c r="P572" s="322"/>
    </row>
    <row r="573" spans="2:16" s="143" customFormat="1">
      <c r="B573" s="321"/>
      <c r="C573" s="321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321"/>
      <c r="P573" s="322"/>
    </row>
    <row r="574" spans="2:16" s="143" customFormat="1">
      <c r="B574" s="321"/>
      <c r="C574" s="321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321"/>
      <c r="P574" s="322"/>
    </row>
    <row r="575" spans="2:16" s="143" customFormat="1">
      <c r="B575" s="321"/>
      <c r="C575" s="321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321"/>
      <c r="P575" s="322"/>
    </row>
    <row r="576" spans="2:16" s="143" customFormat="1">
      <c r="B576" s="321"/>
      <c r="C576" s="321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321"/>
      <c r="P576" s="322"/>
    </row>
    <row r="577" spans="2:16" s="143" customFormat="1">
      <c r="B577" s="321"/>
      <c r="C577" s="321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321"/>
      <c r="P577" s="322"/>
    </row>
    <row r="578" spans="2:16" s="143" customFormat="1">
      <c r="B578" s="321"/>
      <c r="C578" s="321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321"/>
      <c r="P578" s="322"/>
    </row>
    <row r="579" spans="2:16" s="143" customFormat="1">
      <c r="B579" s="321"/>
      <c r="C579" s="321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321"/>
      <c r="P579" s="322"/>
    </row>
    <row r="580" spans="2:16" s="143" customFormat="1">
      <c r="B580" s="321"/>
      <c r="C580" s="321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321"/>
      <c r="P580" s="322"/>
    </row>
    <row r="581" spans="2:16" s="143" customFormat="1">
      <c r="B581" s="321"/>
      <c r="C581" s="321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321"/>
      <c r="P581" s="322"/>
    </row>
    <row r="582" spans="2:16" s="143" customFormat="1">
      <c r="B582" s="321"/>
      <c r="C582" s="321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321"/>
      <c r="P582" s="322"/>
    </row>
    <row r="583" spans="2:16" s="143" customFormat="1">
      <c r="B583" s="321"/>
      <c r="C583" s="321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321"/>
      <c r="P583" s="322"/>
    </row>
    <row r="584" spans="2:16" s="143" customFormat="1">
      <c r="B584" s="321"/>
      <c r="C584" s="321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321"/>
      <c r="P584" s="322"/>
    </row>
    <row r="585" spans="2:16" s="143" customFormat="1">
      <c r="B585" s="321"/>
      <c r="C585" s="321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321"/>
      <c r="P585" s="322"/>
    </row>
    <row r="586" spans="2:16" s="143" customFormat="1">
      <c r="B586" s="321"/>
      <c r="C586" s="321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321"/>
      <c r="P586" s="322"/>
    </row>
    <row r="587" spans="2:16" s="143" customFormat="1">
      <c r="B587" s="321"/>
      <c r="C587" s="321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321"/>
      <c r="P587" s="322"/>
    </row>
    <row r="588" spans="2:16" s="143" customFormat="1">
      <c r="B588" s="321"/>
      <c r="C588" s="321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321"/>
      <c r="P588" s="322"/>
    </row>
    <row r="589" spans="2:16" s="143" customFormat="1">
      <c r="B589" s="321"/>
      <c r="C589" s="321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321"/>
      <c r="P589" s="322"/>
    </row>
    <row r="590" spans="2:16" s="143" customFormat="1">
      <c r="B590" s="321"/>
      <c r="C590" s="321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321"/>
      <c r="P590" s="322"/>
    </row>
    <row r="591" spans="2:16" s="143" customFormat="1">
      <c r="B591" s="321"/>
      <c r="C591" s="321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321"/>
      <c r="P591" s="322"/>
    </row>
    <row r="592" spans="2:16" s="143" customFormat="1">
      <c r="B592" s="321"/>
      <c r="C592" s="321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321"/>
      <c r="P592" s="322"/>
    </row>
    <row r="593" spans="2:16" s="143" customFormat="1">
      <c r="B593" s="321"/>
      <c r="C593" s="321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321"/>
      <c r="P593" s="322"/>
    </row>
    <row r="594" spans="2:16" s="143" customFormat="1">
      <c r="B594" s="321"/>
      <c r="C594" s="321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321"/>
      <c r="P594" s="322"/>
    </row>
    <row r="595" spans="2:16" s="143" customFormat="1">
      <c r="B595" s="321"/>
      <c r="C595" s="321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321"/>
      <c r="P595" s="322"/>
    </row>
    <row r="596" spans="2:16" s="143" customFormat="1">
      <c r="B596" s="321"/>
      <c r="C596" s="321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321"/>
      <c r="P596" s="322"/>
    </row>
    <row r="597" spans="2:16" s="143" customFormat="1">
      <c r="B597" s="321"/>
      <c r="C597" s="321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321"/>
      <c r="P597" s="322"/>
    </row>
    <row r="598" spans="2:16" s="143" customFormat="1">
      <c r="B598" s="321"/>
      <c r="C598" s="321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321"/>
      <c r="P598" s="322"/>
    </row>
    <row r="599" spans="2:16" s="143" customFormat="1">
      <c r="B599" s="321"/>
      <c r="C599" s="321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321"/>
      <c r="P599" s="322"/>
    </row>
    <row r="600" spans="2:16" s="143" customFormat="1">
      <c r="B600" s="321"/>
      <c r="C600" s="321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321"/>
      <c r="P600" s="322"/>
    </row>
    <row r="601" spans="2:16" s="143" customFormat="1">
      <c r="B601" s="321"/>
      <c r="C601" s="321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321"/>
      <c r="P601" s="322"/>
    </row>
    <row r="602" spans="2:16" s="143" customFormat="1">
      <c r="B602" s="321"/>
      <c r="C602" s="321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321"/>
      <c r="P602" s="322"/>
    </row>
    <row r="603" spans="2:16" s="143" customFormat="1">
      <c r="B603" s="321"/>
      <c r="C603" s="321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321"/>
      <c r="P603" s="322"/>
    </row>
    <row r="604" spans="2:16" s="143" customFormat="1">
      <c r="B604" s="321"/>
      <c r="C604" s="321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321"/>
      <c r="P604" s="322"/>
    </row>
    <row r="605" spans="2:16" s="143" customFormat="1">
      <c r="B605" s="321"/>
      <c r="C605" s="321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321"/>
      <c r="P605" s="322"/>
    </row>
    <row r="606" spans="2:16" s="143" customFormat="1">
      <c r="B606" s="321"/>
      <c r="C606" s="321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321"/>
      <c r="P606" s="322"/>
    </row>
    <row r="607" spans="2:16" s="143" customFormat="1">
      <c r="B607" s="321"/>
      <c r="C607" s="321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321"/>
      <c r="P607" s="322"/>
    </row>
    <row r="608" spans="2:16" s="143" customFormat="1">
      <c r="B608" s="321"/>
      <c r="C608" s="321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321"/>
      <c r="P608" s="322"/>
    </row>
    <row r="609" spans="2:16" s="143" customFormat="1">
      <c r="B609" s="321"/>
      <c r="C609" s="321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321"/>
      <c r="P609" s="322"/>
    </row>
    <row r="610" spans="2:16" s="143" customFormat="1">
      <c r="B610" s="321"/>
      <c r="C610" s="321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321"/>
      <c r="P610" s="322"/>
    </row>
    <row r="611" spans="2:16" s="143" customFormat="1">
      <c r="B611" s="321"/>
      <c r="C611" s="321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321"/>
      <c r="P611" s="322"/>
    </row>
    <row r="612" spans="2:16" s="143" customFormat="1">
      <c r="B612" s="321"/>
      <c r="C612" s="321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321"/>
      <c r="P612" s="322"/>
    </row>
    <row r="613" spans="2:16" s="143" customFormat="1">
      <c r="B613" s="321"/>
      <c r="C613" s="321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321"/>
      <c r="P613" s="322"/>
    </row>
    <row r="614" spans="2:16" s="143" customFormat="1">
      <c r="B614" s="321"/>
      <c r="C614" s="321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321"/>
      <c r="P614" s="322"/>
    </row>
    <row r="615" spans="2:16" s="143" customFormat="1">
      <c r="B615" s="321"/>
      <c r="C615" s="321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321"/>
      <c r="P615" s="322"/>
    </row>
    <row r="616" spans="2:16" s="143" customFormat="1">
      <c r="B616" s="321"/>
      <c r="C616" s="321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321"/>
      <c r="P616" s="322"/>
    </row>
    <row r="617" spans="2:16" s="143" customFormat="1">
      <c r="B617" s="321"/>
      <c r="C617" s="321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321"/>
      <c r="P617" s="322"/>
    </row>
    <row r="618" spans="2:16" s="143" customFormat="1">
      <c r="B618" s="321"/>
      <c r="C618" s="321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321"/>
      <c r="P618" s="322"/>
    </row>
    <row r="619" spans="2:16" s="143" customFormat="1">
      <c r="B619" s="321"/>
      <c r="C619" s="321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321"/>
      <c r="P619" s="322"/>
    </row>
    <row r="620" spans="2:16" s="143" customFormat="1">
      <c r="B620" s="321"/>
      <c r="C620" s="321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321"/>
      <c r="P620" s="322"/>
    </row>
    <row r="621" spans="2:16" s="143" customFormat="1">
      <c r="B621" s="321"/>
      <c r="C621" s="321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321"/>
      <c r="P621" s="322"/>
    </row>
    <row r="622" spans="2:16" s="143" customFormat="1">
      <c r="B622" s="321"/>
      <c r="C622" s="321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321"/>
      <c r="P622" s="322"/>
    </row>
    <row r="623" spans="2:16" s="143" customFormat="1">
      <c r="B623" s="321"/>
      <c r="C623" s="321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321"/>
      <c r="P623" s="322"/>
    </row>
    <row r="624" spans="2:16" s="143" customFormat="1">
      <c r="B624" s="321"/>
      <c r="C624" s="321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321"/>
      <c r="P624" s="322"/>
    </row>
    <row r="625" spans="2:16" s="143" customFormat="1">
      <c r="B625" s="321"/>
      <c r="C625" s="321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321"/>
      <c r="P625" s="322"/>
    </row>
    <row r="626" spans="2:16" s="143" customFormat="1">
      <c r="B626" s="321"/>
      <c r="C626" s="321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321"/>
      <c r="P626" s="322"/>
    </row>
    <row r="627" spans="2:16" s="143" customFormat="1">
      <c r="B627" s="321"/>
      <c r="C627" s="321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321"/>
      <c r="P627" s="322"/>
    </row>
    <row r="628" spans="2:16" s="143" customFormat="1">
      <c r="B628" s="321"/>
      <c r="C628" s="321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321"/>
      <c r="P628" s="322"/>
    </row>
    <row r="629" spans="2:16" s="143" customFormat="1">
      <c r="B629" s="321"/>
      <c r="C629" s="321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321"/>
      <c r="P629" s="322"/>
    </row>
    <row r="630" spans="2:16" s="143" customFormat="1">
      <c r="B630" s="321"/>
      <c r="C630" s="321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321"/>
      <c r="P630" s="322"/>
    </row>
    <row r="631" spans="2:16" s="143" customFormat="1">
      <c r="B631" s="321"/>
      <c r="C631" s="321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321"/>
      <c r="P631" s="322"/>
    </row>
    <row r="632" spans="2:16" s="143" customFormat="1">
      <c r="B632" s="321"/>
      <c r="C632" s="321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321"/>
      <c r="P632" s="322"/>
    </row>
    <row r="633" spans="2:16" s="143" customFormat="1">
      <c r="B633" s="321"/>
      <c r="C633" s="321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321"/>
      <c r="P633" s="322"/>
    </row>
    <row r="634" spans="2:16" s="143" customFormat="1">
      <c r="B634" s="321"/>
      <c r="C634" s="321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321"/>
      <c r="P634" s="322"/>
    </row>
    <row r="635" spans="2:16" s="143" customFormat="1">
      <c r="B635" s="321"/>
      <c r="C635" s="321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321"/>
      <c r="P635" s="322"/>
    </row>
    <row r="636" spans="2:16" s="143" customFormat="1">
      <c r="B636" s="321"/>
      <c r="C636" s="321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321"/>
      <c r="P636" s="322"/>
    </row>
    <row r="637" spans="2:16" s="143" customFormat="1">
      <c r="B637" s="321"/>
      <c r="C637" s="321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321"/>
      <c r="P637" s="322"/>
    </row>
    <row r="638" spans="2:16" s="143" customFormat="1">
      <c r="B638" s="321"/>
      <c r="C638" s="321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321"/>
      <c r="P638" s="322"/>
    </row>
    <row r="639" spans="2:16" s="143" customFormat="1">
      <c r="B639" s="321"/>
      <c r="C639" s="321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321"/>
      <c r="P639" s="322"/>
    </row>
    <row r="640" spans="2:16" s="143" customFormat="1">
      <c r="B640" s="321"/>
      <c r="C640" s="321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321"/>
      <c r="P640" s="322"/>
    </row>
    <row r="641" spans="1:34" s="143" customFormat="1">
      <c r="B641" s="321"/>
      <c r="C641" s="321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321"/>
      <c r="P641" s="322"/>
    </row>
    <row r="642" spans="1:34" s="143" customFormat="1">
      <c r="B642" s="321"/>
      <c r="C642" s="321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321"/>
      <c r="P642" s="322"/>
    </row>
    <row r="643" spans="1:34" s="143" customFormat="1">
      <c r="B643" s="321"/>
      <c r="C643" s="321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321"/>
      <c r="P643" s="322"/>
    </row>
    <row r="644" spans="1:34" s="143" customFormat="1">
      <c r="B644" s="321"/>
      <c r="C644" s="321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321"/>
      <c r="P644" s="322"/>
    </row>
    <row r="645" spans="1:34" s="143" customFormat="1">
      <c r="B645" s="321"/>
      <c r="C645" s="321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321"/>
      <c r="P645" s="322"/>
    </row>
    <row r="646" spans="1:34" s="143" customFormat="1">
      <c r="B646" s="321"/>
      <c r="C646" s="321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321"/>
      <c r="P646" s="322"/>
    </row>
    <row r="647" spans="1:34" s="143" customFormat="1">
      <c r="B647" s="321"/>
      <c r="C647" s="321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321"/>
      <c r="P647" s="322"/>
    </row>
    <row r="648" spans="1:34" s="143" customFormat="1">
      <c r="B648" s="321"/>
      <c r="C648" s="321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321"/>
      <c r="P648" s="322"/>
    </row>
    <row r="649" spans="1:34" s="143" customFormat="1">
      <c r="B649" s="321"/>
      <c r="C649" s="321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321"/>
      <c r="P649" s="322"/>
    </row>
    <row r="650" spans="1:34">
      <c r="A650" s="143"/>
      <c r="B650" s="321"/>
      <c r="C650" s="321"/>
      <c r="D650" s="143"/>
      <c r="E650" s="143"/>
      <c r="F650" s="143"/>
      <c r="G650" s="143"/>
      <c r="H650" s="143"/>
      <c r="I650" s="143"/>
      <c r="J650" s="143"/>
      <c r="K650" s="143"/>
      <c r="L650" s="143"/>
      <c r="M650" s="322"/>
      <c r="N650" s="322"/>
      <c r="O650" s="321"/>
      <c r="P650" s="322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</row>
    <row r="651" spans="1:34">
      <c r="A651" s="143"/>
      <c r="B651" s="321"/>
      <c r="C651" s="321"/>
      <c r="D651" s="143"/>
      <c r="E651" s="143"/>
      <c r="F651" s="143"/>
      <c r="G651" s="143"/>
      <c r="H651" s="143"/>
      <c r="I651" s="143"/>
      <c r="J651" s="143"/>
      <c r="K651" s="143"/>
      <c r="L651" s="143"/>
      <c r="M651" s="322"/>
      <c r="N651" s="322"/>
      <c r="O651" s="321"/>
      <c r="P651" s="322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</row>
    <row r="652" spans="1:34">
      <c r="A652" s="143"/>
      <c r="B652" s="321"/>
      <c r="C652" s="321"/>
      <c r="D652" s="143"/>
      <c r="E652" s="143"/>
      <c r="F652" s="143"/>
      <c r="G652" s="143"/>
      <c r="H652" s="143"/>
      <c r="I652" s="143"/>
      <c r="J652" s="143"/>
      <c r="K652" s="143"/>
      <c r="L652" s="143"/>
      <c r="M652" s="322"/>
      <c r="N652" s="322"/>
      <c r="O652" s="321"/>
      <c r="P652" s="322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</row>
    <row r="653" spans="1:34">
      <c r="A653" s="143"/>
      <c r="B653" s="321"/>
      <c r="C653" s="321"/>
      <c r="D653" s="143"/>
      <c r="E653" s="143"/>
      <c r="F653" s="143"/>
      <c r="G653" s="143"/>
      <c r="H653" s="143"/>
      <c r="I653" s="143"/>
      <c r="J653" s="143"/>
      <c r="K653" s="143"/>
      <c r="L653" s="143"/>
      <c r="M653" s="322"/>
      <c r="N653" s="322"/>
      <c r="O653" s="321"/>
      <c r="P653" s="322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</row>
    <row r="654" spans="1:34">
      <c r="A654" s="143"/>
      <c r="B654" s="321"/>
      <c r="C654" s="321"/>
      <c r="D654" s="143"/>
      <c r="E654" s="143"/>
      <c r="F654" s="143"/>
      <c r="G654" s="143"/>
      <c r="H654" s="143"/>
      <c r="I654" s="143"/>
      <c r="J654" s="143"/>
      <c r="K654" s="143"/>
      <c r="L654" s="143"/>
      <c r="M654" s="322"/>
      <c r="N654" s="322"/>
      <c r="O654" s="321"/>
      <c r="P654" s="322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</row>
    <row r="655" spans="1:34">
      <c r="A655" s="143"/>
      <c r="B655" s="321"/>
      <c r="C655" s="321"/>
      <c r="D655" s="143"/>
      <c r="E655" s="143"/>
      <c r="F655" s="143"/>
      <c r="G655" s="143"/>
      <c r="H655" s="143"/>
      <c r="I655" s="143"/>
      <c r="J655" s="143"/>
      <c r="K655" s="143"/>
      <c r="L655" s="143"/>
      <c r="M655" s="322"/>
      <c r="N655" s="322"/>
      <c r="O655" s="321"/>
      <c r="P655" s="322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</row>
    <row r="656" spans="1:34">
      <c r="A656" s="143"/>
      <c r="B656" s="321"/>
      <c r="C656" s="321"/>
      <c r="D656" s="143"/>
      <c r="E656" s="143"/>
      <c r="F656" s="143"/>
      <c r="G656" s="143"/>
      <c r="H656" s="143"/>
      <c r="I656" s="143"/>
      <c r="J656" s="143"/>
      <c r="K656" s="143"/>
      <c r="L656" s="143"/>
      <c r="M656" s="322"/>
      <c r="N656" s="322"/>
      <c r="O656" s="321"/>
      <c r="P656" s="322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</row>
    <row r="657" spans="1:34">
      <c r="A657" s="143"/>
      <c r="B657" s="321"/>
      <c r="C657" s="321"/>
      <c r="D657" s="143"/>
      <c r="E657" s="143"/>
      <c r="F657" s="143"/>
      <c r="G657" s="143"/>
      <c r="H657" s="143"/>
      <c r="I657" s="143"/>
      <c r="J657" s="143"/>
      <c r="K657" s="143"/>
      <c r="L657" s="143"/>
      <c r="M657" s="322"/>
      <c r="N657" s="322"/>
      <c r="O657" s="321"/>
      <c r="P657" s="322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</row>
    <row r="658" spans="1:34">
      <c r="A658" s="143"/>
      <c r="B658" s="321"/>
      <c r="C658" s="321"/>
      <c r="D658" s="143"/>
      <c r="E658" s="143"/>
      <c r="F658" s="143"/>
      <c r="G658" s="143"/>
      <c r="H658" s="143"/>
      <c r="I658" s="143"/>
      <c r="J658" s="143"/>
      <c r="K658" s="143"/>
      <c r="L658" s="143"/>
      <c r="M658" s="322"/>
      <c r="N658" s="322"/>
      <c r="O658" s="321"/>
      <c r="P658" s="322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</row>
    <row r="659" spans="1:34">
      <c r="A659" s="143"/>
      <c r="B659" s="321"/>
      <c r="C659" s="321"/>
      <c r="D659" s="143"/>
      <c r="E659" s="143"/>
      <c r="F659" s="143"/>
      <c r="G659" s="143"/>
      <c r="H659" s="143"/>
      <c r="I659" s="143"/>
      <c r="J659" s="143"/>
      <c r="K659" s="143"/>
      <c r="L659" s="143"/>
      <c r="M659" s="322"/>
      <c r="N659" s="322"/>
      <c r="O659" s="321"/>
      <c r="P659" s="322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</row>
    <row r="660" spans="1:34">
      <c r="A660" s="143"/>
      <c r="B660" s="321"/>
      <c r="C660" s="321"/>
      <c r="D660" s="143"/>
      <c r="E660" s="143"/>
      <c r="F660" s="143"/>
      <c r="G660" s="143"/>
      <c r="H660" s="143"/>
      <c r="I660" s="143"/>
      <c r="J660" s="143"/>
      <c r="K660" s="143"/>
      <c r="L660" s="143"/>
      <c r="M660" s="322"/>
      <c r="N660" s="322"/>
      <c r="O660" s="321"/>
      <c r="P660" s="322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</row>
    <row r="661" spans="1:34">
      <c r="A661" s="143"/>
      <c r="B661" s="321"/>
      <c r="C661" s="321"/>
      <c r="D661" s="143"/>
      <c r="E661" s="143"/>
      <c r="F661" s="143"/>
      <c r="G661" s="143"/>
      <c r="H661" s="143"/>
      <c r="I661" s="143"/>
      <c r="J661" s="143"/>
      <c r="K661" s="143"/>
      <c r="L661" s="143"/>
      <c r="M661" s="322"/>
      <c r="N661" s="322"/>
      <c r="O661" s="321"/>
      <c r="P661" s="322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</row>
    <row r="662" spans="1:34">
      <c r="A662" s="143"/>
      <c r="B662" s="321"/>
      <c r="C662" s="321"/>
      <c r="D662" s="143"/>
      <c r="E662" s="143"/>
      <c r="F662" s="143"/>
      <c r="G662" s="143"/>
      <c r="H662" s="143"/>
      <c r="I662" s="143"/>
      <c r="J662" s="143"/>
      <c r="K662" s="143"/>
      <c r="L662" s="143"/>
      <c r="M662" s="322"/>
      <c r="N662" s="322"/>
      <c r="O662" s="321"/>
      <c r="P662" s="322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</row>
    <row r="663" spans="1:34">
      <c r="A663" s="143"/>
      <c r="B663" s="321"/>
      <c r="C663" s="321"/>
      <c r="D663" s="143"/>
      <c r="E663" s="143"/>
      <c r="F663" s="143"/>
      <c r="G663" s="143"/>
      <c r="H663" s="143"/>
      <c r="I663" s="143"/>
      <c r="J663" s="143"/>
      <c r="K663" s="143"/>
      <c r="L663" s="143"/>
      <c r="M663" s="322"/>
      <c r="N663" s="322"/>
      <c r="O663" s="321"/>
      <c r="P663" s="322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</row>
    <row r="664" spans="1:34">
      <c r="A664" s="143"/>
      <c r="B664" s="321"/>
      <c r="C664" s="321"/>
      <c r="D664" s="143"/>
      <c r="E664" s="143"/>
      <c r="F664" s="143"/>
      <c r="G664" s="143"/>
      <c r="H664" s="143"/>
      <c r="I664" s="143"/>
      <c r="J664" s="143"/>
      <c r="K664" s="143"/>
      <c r="L664" s="143"/>
      <c r="M664" s="322"/>
      <c r="N664" s="322"/>
      <c r="O664" s="321"/>
      <c r="P664" s="322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</row>
    <row r="665" spans="1:34">
      <c r="A665" s="143"/>
      <c r="B665" s="321"/>
      <c r="C665" s="321"/>
      <c r="D665" s="143"/>
      <c r="E665" s="143"/>
      <c r="F665" s="143"/>
      <c r="G665" s="143"/>
      <c r="H665" s="143"/>
      <c r="I665" s="143"/>
      <c r="J665" s="143"/>
      <c r="K665" s="143"/>
      <c r="L665" s="143"/>
      <c r="M665" s="322"/>
      <c r="N665" s="322"/>
      <c r="O665" s="321"/>
      <c r="P665" s="322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</row>
    <row r="666" spans="1:34">
      <c r="A666" s="143"/>
      <c r="B666" s="321"/>
      <c r="C666" s="321"/>
      <c r="D666" s="143"/>
      <c r="E666" s="143"/>
      <c r="F666" s="143"/>
      <c r="G666" s="143"/>
      <c r="H666" s="143"/>
      <c r="I666" s="143"/>
      <c r="J666" s="143"/>
      <c r="K666" s="143"/>
      <c r="L666" s="143"/>
      <c r="M666" s="322"/>
      <c r="N666" s="322"/>
      <c r="O666" s="321"/>
      <c r="P666" s="322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</row>
    <row r="667" spans="1:34">
      <c r="A667" s="143"/>
      <c r="B667" s="321"/>
      <c r="C667" s="321"/>
      <c r="D667" s="143"/>
      <c r="E667" s="143"/>
      <c r="F667" s="143"/>
      <c r="G667" s="143"/>
      <c r="H667" s="143"/>
      <c r="I667" s="143"/>
      <c r="J667" s="143"/>
      <c r="K667" s="143"/>
      <c r="L667" s="143"/>
      <c r="M667" s="322"/>
      <c r="N667" s="322"/>
      <c r="O667" s="321"/>
      <c r="P667" s="322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</row>
    <row r="668" spans="1:34">
      <c r="A668" s="143"/>
      <c r="B668" s="321"/>
      <c r="C668" s="321"/>
      <c r="D668" s="143"/>
      <c r="E668" s="143"/>
      <c r="F668" s="143"/>
      <c r="G668" s="143"/>
      <c r="H668" s="143"/>
      <c r="I668" s="143"/>
      <c r="J668" s="143"/>
      <c r="K668" s="143"/>
      <c r="L668" s="143"/>
      <c r="M668" s="322"/>
      <c r="N668" s="322"/>
      <c r="O668" s="321"/>
      <c r="P668" s="322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</row>
    <row r="669" spans="1:34">
      <c r="A669" s="143"/>
      <c r="B669" s="321"/>
      <c r="C669" s="321"/>
      <c r="D669" s="143"/>
      <c r="E669" s="143"/>
      <c r="F669" s="143"/>
      <c r="G669" s="143"/>
      <c r="H669" s="143"/>
      <c r="I669" s="143"/>
      <c r="J669" s="143"/>
      <c r="K669" s="143"/>
      <c r="L669" s="143"/>
      <c r="M669" s="322"/>
      <c r="N669" s="322"/>
      <c r="O669" s="321"/>
      <c r="P669" s="322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</row>
    <row r="670" spans="1:34">
      <c r="A670" s="143"/>
      <c r="B670" s="321"/>
      <c r="C670" s="321"/>
      <c r="D670" s="143"/>
      <c r="E670" s="143"/>
      <c r="F670" s="143"/>
      <c r="G670" s="143"/>
      <c r="H670" s="143"/>
      <c r="I670" s="143"/>
      <c r="J670" s="143"/>
      <c r="K670" s="143"/>
      <c r="L670" s="143"/>
      <c r="M670" s="322"/>
      <c r="N670" s="322"/>
      <c r="O670" s="321"/>
      <c r="P670" s="322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</row>
    <row r="671" spans="1:34">
      <c r="A671" s="143"/>
      <c r="B671" s="321"/>
      <c r="C671" s="321"/>
      <c r="D671" s="143"/>
      <c r="E671" s="143"/>
      <c r="F671" s="143"/>
      <c r="G671" s="143"/>
      <c r="H671" s="143"/>
      <c r="I671" s="143"/>
      <c r="J671" s="143"/>
      <c r="K671" s="143"/>
      <c r="L671" s="143"/>
      <c r="M671" s="322"/>
      <c r="N671" s="322"/>
      <c r="O671" s="321"/>
      <c r="P671" s="322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</row>
    <row r="672" spans="1:34">
      <c r="A672" s="143"/>
      <c r="B672" s="321"/>
      <c r="C672" s="321"/>
      <c r="D672" s="143"/>
      <c r="E672" s="143"/>
      <c r="F672" s="143"/>
      <c r="G672" s="143"/>
      <c r="H672" s="143"/>
      <c r="I672" s="143"/>
      <c r="J672" s="143"/>
      <c r="K672" s="143"/>
      <c r="L672" s="143"/>
      <c r="M672" s="322"/>
      <c r="N672" s="322"/>
      <c r="O672" s="321"/>
      <c r="P672" s="322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</row>
    <row r="673" spans="1:34">
      <c r="A673" s="143"/>
      <c r="B673" s="321"/>
      <c r="C673" s="321"/>
      <c r="D673" s="143"/>
      <c r="E673" s="143"/>
      <c r="F673" s="143"/>
      <c r="G673" s="143"/>
      <c r="H673" s="143"/>
      <c r="I673" s="143"/>
      <c r="J673" s="143"/>
      <c r="K673" s="143"/>
      <c r="L673" s="143"/>
      <c r="M673" s="322"/>
      <c r="N673" s="322"/>
      <c r="O673" s="321"/>
      <c r="P673" s="322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</row>
    <row r="674" spans="1:34">
      <c r="A674" s="143"/>
      <c r="B674" s="321"/>
      <c r="C674" s="321"/>
      <c r="D674" s="143"/>
      <c r="E674" s="143"/>
      <c r="F674" s="143"/>
      <c r="G674" s="143"/>
      <c r="H674" s="143"/>
      <c r="I674" s="143"/>
      <c r="J674" s="143"/>
      <c r="K674" s="143"/>
      <c r="L674" s="143"/>
      <c r="M674" s="322"/>
      <c r="N674" s="322"/>
      <c r="O674" s="321"/>
      <c r="P674" s="322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</row>
    <row r="675" spans="1:34">
      <c r="A675" s="143"/>
      <c r="B675" s="321"/>
      <c r="C675" s="321"/>
      <c r="D675" s="143"/>
      <c r="E675" s="143"/>
      <c r="F675" s="143"/>
      <c r="G675" s="143"/>
      <c r="H675" s="143"/>
      <c r="I675" s="143"/>
      <c r="J675" s="143"/>
      <c r="K675" s="143"/>
      <c r="L675" s="143"/>
      <c r="M675" s="322"/>
      <c r="N675" s="322"/>
      <c r="O675" s="321"/>
      <c r="P675" s="322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</row>
    <row r="676" spans="1:34">
      <c r="A676" s="143"/>
      <c r="B676" s="321"/>
      <c r="C676" s="321"/>
      <c r="D676" s="143"/>
      <c r="E676" s="143"/>
      <c r="F676" s="143"/>
      <c r="G676" s="143"/>
      <c r="H676" s="143"/>
      <c r="I676" s="143"/>
      <c r="J676" s="143"/>
      <c r="K676" s="143"/>
      <c r="L676" s="143"/>
      <c r="M676" s="322"/>
      <c r="N676" s="322"/>
      <c r="O676" s="321"/>
      <c r="P676" s="322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</row>
    <row r="677" spans="1:34">
      <c r="A677" s="143"/>
      <c r="B677" s="321"/>
      <c r="C677" s="321"/>
      <c r="D677" s="143"/>
      <c r="E677" s="143"/>
      <c r="F677" s="143"/>
      <c r="G677" s="143"/>
      <c r="H677" s="143"/>
      <c r="I677" s="143"/>
      <c r="J677" s="143"/>
      <c r="K677" s="143"/>
      <c r="L677" s="143"/>
      <c r="M677" s="322"/>
      <c r="N677" s="322"/>
      <c r="O677" s="321"/>
      <c r="P677" s="322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</row>
    <row r="678" spans="1:34">
      <c r="A678" s="143"/>
      <c r="B678" s="321"/>
      <c r="C678" s="321"/>
      <c r="D678" s="143"/>
      <c r="E678" s="143"/>
      <c r="F678" s="143"/>
      <c r="G678" s="143"/>
      <c r="H678" s="143"/>
      <c r="I678" s="143"/>
      <c r="J678" s="143"/>
      <c r="K678" s="143"/>
      <c r="L678" s="143"/>
      <c r="M678" s="322"/>
      <c r="N678" s="322"/>
      <c r="O678" s="321"/>
      <c r="P678" s="322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</row>
    <row r="679" spans="1:34">
      <c r="A679" s="143"/>
      <c r="B679" s="321"/>
      <c r="C679" s="321"/>
      <c r="D679" s="143"/>
      <c r="E679" s="143"/>
      <c r="F679" s="143"/>
      <c r="G679" s="143"/>
      <c r="H679" s="143"/>
      <c r="I679" s="143"/>
      <c r="J679" s="143"/>
      <c r="K679" s="143"/>
      <c r="L679" s="143"/>
      <c r="M679" s="322"/>
      <c r="N679" s="322"/>
      <c r="O679" s="321"/>
      <c r="P679" s="322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</row>
    <row r="680" spans="1:34">
      <c r="A680" s="143"/>
      <c r="B680" s="321"/>
      <c r="C680" s="321"/>
      <c r="D680" s="143"/>
      <c r="E680" s="143"/>
      <c r="F680" s="143"/>
      <c r="G680" s="143"/>
      <c r="H680" s="143"/>
      <c r="I680" s="143"/>
      <c r="J680" s="143"/>
      <c r="K680" s="143"/>
      <c r="L680" s="143"/>
      <c r="M680" s="322"/>
      <c r="N680" s="322"/>
      <c r="O680" s="321"/>
      <c r="P680" s="322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</row>
    <row r="681" spans="1:34">
      <c r="A681" s="143"/>
      <c r="B681" s="321"/>
      <c r="C681" s="321"/>
      <c r="D681" s="143"/>
      <c r="E681" s="143"/>
      <c r="F681" s="143"/>
      <c r="G681" s="143"/>
      <c r="H681" s="143"/>
      <c r="I681" s="143"/>
      <c r="J681" s="143"/>
      <c r="K681" s="143"/>
      <c r="L681" s="143"/>
      <c r="M681" s="322"/>
      <c r="N681" s="322"/>
      <c r="O681" s="321"/>
      <c r="P681" s="322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</row>
    <row r="682" spans="1:34">
      <c r="A682" s="143"/>
      <c r="B682" s="321"/>
      <c r="C682" s="321"/>
      <c r="D682" s="143"/>
      <c r="E682" s="143"/>
      <c r="F682" s="143"/>
      <c r="G682" s="143"/>
      <c r="H682" s="143"/>
      <c r="I682" s="143"/>
      <c r="J682" s="143"/>
      <c r="K682" s="143"/>
      <c r="L682" s="143"/>
      <c r="M682" s="322"/>
      <c r="N682" s="322"/>
      <c r="O682" s="321"/>
      <c r="P682" s="322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</row>
    <row r="683" spans="1:34">
      <c r="A683" s="143"/>
      <c r="B683" s="321"/>
      <c r="C683" s="321"/>
      <c r="D683" s="143"/>
      <c r="E683" s="143"/>
      <c r="F683" s="143"/>
      <c r="G683" s="143"/>
      <c r="H683" s="143"/>
      <c r="I683" s="143"/>
      <c r="J683" s="143"/>
      <c r="K683" s="143"/>
      <c r="L683" s="143"/>
      <c r="M683" s="322"/>
      <c r="N683" s="322"/>
      <c r="O683" s="321"/>
      <c r="P683" s="322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</row>
    <row r="684" spans="1:34">
      <c r="A684" s="143"/>
      <c r="B684" s="321"/>
      <c r="C684" s="321"/>
      <c r="D684" s="143"/>
      <c r="E684" s="143"/>
      <c r="F684" s="143"/>
      <c r="G684" s="143"/>
      <c r="H684" s="143"/>
      <c r="I684" s="143"/>
      <c r="J684" s="143"/>
      <c r="K684" s="143"/>
      <c r="L684" s="143"/>
      <c r="M684" s="322"/>
      <c r="N684" s="322"/>
      <c r="O684" s="321"/>
      <c r="P684" s="322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</row>
    <row r="685" spans="1:34">
      <c r="A685" s="143"/>
      <c r="B685" s="321"/>
      <c r="C685" s="321"/>
      <c r="D685" s="143"/>
      <c r="E685" s="143"/>
      <c r="F685" s="143"/>
      <c r="G685" s="143"/>
      <c r="H685" s="143"/>
      <c r="I685" s="143"/>
      <c r="J685" s="143"/>
      <c r="K685" s="143"/>
      <c r="L685" s="143"/>
      <c r="M685" s="322"/>
      <c r="N685" s="322"/>
      <c r="O685" s="321"/>
      <c r="P685" s="322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</row>
    <row r="686" spans="1:34">
      <c r="A686" s="143"/>
      <c r="B686" s="321"/>
      <c r="C686" s="321"/>
      <c r="D686" s="143"/>
      <c r="E686" s="143"/>
      <c r="F686" s="143"/>
      <c r="G686" s="143"/>
      <c r="H686" s="143"/>
      <c r="I686" s="143"/>
      <c r="J686" s="143"/>
      <c r="K686" s="143"/>
      <c r="L686" s="143"/>
      <c r="M686" s="322"/>
      <c r="N686" s="322"/>
      <c r="O686" s="321"/>
      <c r="P686" s="322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</row>
    <row r="687" spans="1:34">
      <c r="A687" s="143"/>
      <c r="B687" s="321"/>
      <c r="C687" s="321"/>
      <c r="D687" s="143"/>
      <c r="E687" s="143"/>
      <c r="F687" s="143"/>
      <c r="G687" s="143"/>
      <c r="H687" s="143"/>
      <c r="I687" s="143"/>
      <c r="J687" s="143"/>
      <c r="K687" s="143"/>
      <c r="L687" s="143"/>
      <c r="M687" s="322"/>
      <c r="N687" s="322"/>
      <c r="O687" s="321"/>
      <c r="P687" s="322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</row>
    <row r="688" spans="1:34">
      <c r="A688" s="143"/>
      <c r="B688" s="321"/>
      <c r="C688" s="321"/>
      <c r="D688" s="143"/>
      <c r="E688" s="143"/>
      <c r="F688" s="143"/>
      <c r="G688" s="143"/>
      <c r="H688" s="143"/>
      <c r="I688" s="143"/>
      <c r="J688" s="143"/>
      <c r="K688" s="143"/>
      <c r="L688" s="143"/>
      <c r="M688" s="322"/>
      <c r="N688" s="322"/>
      <c r="O688" s="321"/>
      <c r="P688" s="322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</row>
    <row r="689" spans="1:34">
      <c r="A689" s="143"/>
      <c r="B689" s="321"/>
      <c r="C689" s="321"/>
      <c r="D689" s="143"/>
      <c r="E689" s="143"/>
      <c r="F689" s="143"/>
      <c r="G689" s="143"/>
      <c r="H689" s="143"/>
      <c r="I689" s="143"/>
      <c r="J689" s="143"/>
      <c r="K689" s="143"/>
      <c r="L689" s="143"/>
      <c r="M689" s="322"/>
      <c r="N689" s="322"/>
      <c r="O689" s="321"/>
      <c r="P689" s="322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</row>
    <row r="690" spans="1:34">
      <c r="A690" s="143"/>
      <c r="B690" s="321"/>
      <c r="C690" s="321"/>
      <c r="D690" s="143"/>
      <c r="E690" s="143"/>
      <c r="F690" s="143"/>
      <c r="G690" s="143"/>
      <c r="H690" s="143"/>
      <c r="I690" s="143"/>
      <c r="J690" s="143"/>
      <c r="K690" s="143"/>
      <c r="L690" s="143"/>
      <c r="M690" s="322"/>
      <c r="N690" s="322"/>
      <c r="O690" s="321"/>
      <c r="P690" s="322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</row>
    <row r="691" spans="1:34">
      <c r="A691" s="143"/>
      <c r="B691" s="321"/>
      <c r="C691" s="321"/>
      <c r="D691" s="143"/>
      <c r="E691" s="143"/>
      <c r="F691" s="143"/>
      <c r="G691" s="143"/>
      <c r="H691" s="143"/>
      <c r="I691" s="143"/>
      <c r="J691" s="143"/>
      <c r="K691" s="143"/>
      <c r="L691" s="143"/>
      <c r="M691" s="322"/>
      <c r="N691" s="322"/>
      <c r="O691" s="321"/>
      <c r="P691" s="322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</row>
    <row r="692" spans="1:34">
      <c r="A692" s="143"/>
      <c r="B692" s="321"/>
      <c r="C692" s="321"/>
      <c r="D692" s="143"/>
      <c r="E692" s="143"/>
      <c r="F692" s="143"/>
      <c r="G692" s="143"/>
      <c r="H692" s="143"/>
      <c r="I692" s="143"/>
      <c r="J692" s="143"/>
      <c r="K692" s="143"/>
      <c r="L692" s="143"/>
      <c r="M692" s="322"/>
      <c r="N692" s="322"/>
      <c r="O692" s="321"/>
      <c r="P692" s="322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</row>
    <row r="693" spans="1:34">
      <c r="A693" s="143"/>
      <c r="B693" s="321"/>
      <c r="C693" s="321"/>
      <c r="D693" s="143"/>
      <c r="E693" s="143"/>
      <c r="F693" s="143"/>
      <c r="G693" s="143"/>
      <c r="H693" s="143"/>
      <c r="I693" s="143"/>
      <c r="J693" s="143"/>
      <c r="K693" s="143"/>
      <c r="L693" s="143"/>
      <c r="M693" s="322"/>
      <c r="N693" s="322"/>
      <c r="O693" s="321"/>
      <c r="P693" s="322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</row>
    <row r="694" spans="1:34">
      <c r="A694" s="143"/>
      <c r="B694" s="321"/>
      <c r="C694" s="321"/>
      <c r="D694" s="143"/>
      <c r="E694" s="143"/>
      <c r="F694" s="143"/>
      <c r="G694" s="143"/>
      <c r="H694" s="143"/>
      <c r="I694" s="143"/>
      <c r="J694" s="143"/>
      <c r="K694" s="143"/>
      <c r="L694" s="143"/>
      <c r="M694" s="322"/>
      <c r="N694" s="322"/>
      <c r="O694" s="321"/>
      <c r="P694" s="322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</row>
    <row r="695" spans="1:34">
      <c r="A695" s="143"/>
      <c r="B695" s="321"/>
      <c r="C695" s="321"/>
      <c r="D695" s="143"/>
      <c r="E695" s="143"/>
      <c r="F695" s="143"/>
      <c r="G695" s="143"/>
      <c r="H695" s="143"/>
      <c r="I695" s="143"/>
      <c r="J695" s="143"/>
      <c r="K695" s="143"/>
      <c r="L695" s="143"/>
      <c r="M695" s="322"/>
      <c r="N695" s="322"/>
      <c r="O695" s="321"/>
      <c r="P695" s="322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</row>
    <row r="696" spans="1:34">
      <c r="A696" s="143"/>
      <c r="B696" s="321"/>
      <c r="C696" s="321"/>
      <c r="D696" s="143"/>
      <c r="E696" s="143"/>
      <c r="F696" s="143"/>
      <c r="G696" s="143"/>
      <c r="H696" s="143"/>
      <c r="I696" s="143"/>
      <c r="J696" s="143"/>
      <c r="K696" s="143"/>
      <c r="L696" s="143"/>
      <c r="M696" s="322"/>
      <c r="N696" s="322"/>
      <c r="O696" s="321"/>
      <c r="P696" s="322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</row>
    <row r="697" spans="1:34">
      <c r="A697" s="143"/>
      <c r="B697" s="321"/>
      <c r="C697" s="321"/>
      <c r="D697" s="143"/>
      <c r="E697" s="143"/>
      <c r="F697" s="143"/>
      <c r="G697" s="143"/>
      <c r="H697" s="143"/>
      <c r="I697" s="143"/>
      <c r="J697" s="143"/>
      <c r="K697" s="143"/>
      <c r="L697" s="143"/>
      <c r="M697" s="322"/>
      <c r="N697" s="322"/>
      <c r="O697" s="321"/>
      <c r="P697" s="322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</row>
    <row r="698" spans="1:34">
      <c r="A698" s="143"/>
      <c r="B698" s="321"/>
      <c r="C698" s="321"/>
      <c r="D698" s="143"/>
      <c r="E698" s="143"/>
      <c r="F698" s="143"/>
      <c r="G698" s="143"/>
      <c r="H698" s="143"/>
      <c r="I698" s="143"/>
      <c r="J698" s="143"/>
      <c r="K698" s="143"/>
      <c r="L698" s="143"/>
      <c r="M698" s="322"/>
      <c r="N698" s="322"/>
      <c r="O698" s="321"/>
      <c r="P698" s="322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</row>
    <row r="699" spans="1:34">
      <c r="A699" s="143"/>
      <c r="B699" s="321"/>
      <c r="C699" s="321"/>
      <c r="D699" s="143"/>
      <c r="E699" s="143"/>
      <c r="F699" s="143"/>
      <c r="G699" s="143"/>
      <c r="H699" s="143"/>
      <c r="I699" s="143"/>
      <c r="J699" s="143"/>
      <c r="K699" s="143"/>
      <c r="L699" s="143"/>
      <c r="M699" s="322"/>
      <c r="N699" s="322"/>
      <c r="O699" s="321"/>
      <c r="P699" s="322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</row>
    <row r="700" spans="1:34">
      <c r="A700" s="143"/>
      <c r="B700" s="321"/>
      <c r="C700" s="321"/>
      <c r="D700" s="143"/>
      <c r="E700" s="143"/>
      <c r="F700" s="143"/>
      <c r="G700" s="143"/>
      <c r="H700" s="143"/>
      <c r="I700" s="143"/>
      <c r="J700" s="143"/>
      <c r="K700" s="143"/>
      <c r="L700" s="143"/>
      <c r="M700" s="322"/>
      <c r="N700" s="322"/>
      <c r="O700" s="321"/>
      <c r="P700" s="322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</row>
    <row r="701" spans="1:34">
      <c r="A701" s="143"/>
      <c r="B701" s="321"/>
      <c r="C701" s="321"/>
      <c r="D701" s="143"/>
      <c r="E701" s="143"/>
      <c r="F701" s="143"/>
      <c r="G701" s="143"/>
      <c r="H701" s="143"/>
      <c r="I701" s="143"/>
      <c r="J701" s="143"/>
      <c r="K701" s="143"/>
      <c r="L701" s="143"/>
      <c r="M701" s="322"/>
      <c r="N701" s="322"/>
      <c r="O701" s="321"/>
      <c r="P701" s="322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</row>
    <row r="702" spans="1:34">
      <c r="A702" s="143"/>
      <c r="B702" s="321"/>
      <c r="C702" s="321"/>
      <c r="D702" s="143"/>
      <c r="E702" s="143"/>
      <c r="F702" s="143"/>
      <c r="G702" s="143"/>
      <c r="H702" s="143"/>
      <c r="I702" s="143"/>
      <c r="J702" s="143"/>
      <c r="K702" s="143"/>
      <c r="L702" s="143"/>
      <c r="M702" s="322"/>
      <c r="N702" s="322"/>
      <c r="O702" s="321"/>
      <c r="P702" s="322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</row>
    <row r="703" spans="1:34">
      <c r="A703" s="143"/>
      <c r="B703" s="321"/>
      <c r="C703" s="321"/>
      <c r="D703" s="143"/>
      <c r="E703" s="143"/>
      <c r="F703" s="143"/>
      <c r="G703" s="143"/>
      <c r="H703" s="143"/>
      <c r="I703" s="143"/>
      <c r="J703" s="143"/>
      <c r="K703" s="143"/>
      <c r="L703" s="143"/>
      <c r="M703" s="322"/>
      <c r="N703" s="322"/>
      <c r="O703" s="321"/>
      <c r="P703" s="322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</row>
    <row r="704" spans="1:34">
      <c r="A704" s="143"/>
      <c r="B704" s="321"/>
      <c r="C704" s="321"/>
      <c r="D704" s="143"/>
      <c r="E704" s="143"/>
      <c r="F704" s="143"/>
      <c r="G704" s="143"/>
      <c r="H704" s="143"/>
      <c r="I704" s="143"/>
      <c r="J704" s="143"/>
      <c r="K704" s="143"/>
      <c r="L704" s="143"/>
      <c r="M704" s="322"/>
      <c r="N704" s="322"/>
      <c r="O704" s="321"/>
      <c r="P704" s="322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</row>
    <row r="705" spans="1:34">
      <c r="A705" s="143"/>
      <c r="B705" s="321"/>
      <c r="C705" s="321"/>
      <c r="D705" s="143"/>
      <c r="E705" s="143"/>
      <c r="F705" s="143"/>
      <c r="G705" s="143"/>
      <c r="H705" s="143"/>
      <c r="I705" s="143"/>
      <c r="J705" s="143"/>
      <c r="K705" s="143"/>
      <c r="L705" s="143"/>
      <c r="M705" s="322"/>
      <c r="N705" s="322"/>
      <c r="O705" s="321"/>
      <c r="P705" s="322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</row>
    <row r="706" spans="1:34">
      <c r="A706" s="143"/>
      <c r="B706" s="321"/>
      <c r="C706" s="321"/>
      <c r="D706" s="143"/>
      <c r="E706" s="143"/>
      <c r="F706" s="143"/>
      <c r="G706" s="143"/>
      <c r="H706" s="143"/>
      <c r="I706" s="143"/>
      <c r="J706" s="143"/>
      <c r="K706" s="143"/>
      <c r="L706" s="143"/>
      <c r="M706" s="322"/>
      <c r="N706" s="322"/>
      <c r="O706" s="321"/>
      <c r="P706" s="322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</row>
    <row r="707" spans="1:34">
      <c r="A707" s="143"/>
      <c r="B707" s="321"/>
      <c r="C707" s="321"/>
      <c r="D707" s="143"/>
      <c r="E707" s="143"/>
      <c r="F707" s="143"/>
      <c r="G707" s="143"/>
      <c r="H707" s="143"/>
      <c r="I707" s="143"/>
      <c r="J707" s="143"/>
      <c r="K707" s="143"/>
      <c r="L707" s="143"/>
      <c r="M707" s="322"/>
      <c r="N707" s="322"/>
      <c r="O707" s="321"/>
      <c r="P707" s="322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</row>
    <row r="708" spans="1:34">
      <c r="A708" s="143"/>
      <c r="B708" s="321"/>
      <c r="C708" s="321"/>
      <c r="D708" s="143"/>
      <c r="E708" s="143"/>
      <c r="F708" s="143"/>
      <c r="G708" s="143"/>
      <c r="H708" s="143"/>
      <c r="I708" s="143"/>
      <c r="J708" s="143"/>
      <c r="K708" s="143"/>
      <c r="L708" s="143"/>
      <c r="M708" s="322"/>
      <c r="N708" s="322"/>
      <c r="O708" s="321"/>
      <c r="P708" s="322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</row>
    <row r="709" spans="1:34">
      <c r="A709" s="143"/>
      <c r="B709" s="321"/>
      <c r="C709" s="321"/>
      <c r="D709" s="143"/>
      <c r="E709" s="143"/>
      <c r="F709" s="143"/>
      <c r="G709" s="143"/>
      <c r="H709" s="143"/>
      <c r="I709" s="143"/>
      <c r="J709" s="143"/>
      <c r="K709" s="143"/>
      <c r="L709" s="143"/>
      <c r="M709" s="322"/>
      <c r="N709" s="322"/>
      <c r="O709" s="321"/>
      <c r="P709" s="322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</row>
    <row r="710" spans="1:34">
      <c r="A710" s="143"/>
      <c r="B710" s="321"/>
      <c r="C710" s="321"/>
      <c r="D710" s="143"/>
      <c r="E710" s="143"/>
      <c r="F710" s="143"/>
      <c r="G710" s="143"/>
      <c r="H710" s="143"/>
      <c r="I710" s="143"/>
      <c r="J710" s="143"/>
      <c r="K710" s="143"/>
      <c r="L710" s="143"/>
      <c r="M710" s="322"/>
      <c r="N710" s="322"/>
      <c r="O710" s="321"/>
      <c r="P710" s="322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</row>
    <row r="711" spans="1:34">
      <c r="A711" s="143"/>
      <c r="B711" s="321"/>
      <c r="C711" s="321"/>
      <c r="D711" s="143"/>
      <c r="E711" s="143"/>
      <c r="F711" s="143"/>
      <c r="G711" s="143"/>
      <c r="H711" s="143"/>
      <c r="I711" s="143"/>
      <c r="J711" s="143"/>
      <c r="K711" s="143"/>
      <c r="L711" s="143"/>
      <c r="M711" s="322"/>
      <c r="N711" s="322"/>
      <c r="O711" s="321"/>
      <c r="P711" s="322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</row>
    <row r="712" spans="1:34">
      <c r="A712" s="143"/>
      <c r="B712" s="321"/>
      <c r="C712" s="321"/>
      <c r="D712" s="143"/>
      <c r="E712" s="143"/>
      <c r="F712" s="143"/>
      <c r="G712" s="143"/>
      <c r="H712" s="143"/>
      <c r="I712" s="143"/>
      <c r="J712" s="143"/>
      <c r="K712" s="143"/>
      <c r="L712" s="143"/>
      <c r="M712" s="322"/>
      <c r="N712" s="322"/>
      <c r="O712" s="321"/>
      <c r="P712" s="322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</row>
    <row r="713" spans="1:34">
      <c r="A713" s="143"/>
      <c r="B713" s="321"/>
      <c r="C713" s="321"/>
      <c r="D713" s="143"/>
      <c r="E713" s="143"/>
      <c r="F713" s="143"/>
      <c r="G713" s="143"/>
      <c r="H713" s="143"/>
      <c r="I713" s="143"/>
      <c r="J713" s="143"/>
      <c r="K713" s="143"/>
      <c r="L713" s="143"/>
      <c r="M713" s="322"/>
      <c r="N713" s="322"/>
      <c r="O713" s="321"/>
      <c r="P713" s="322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</row>
    <row r="714" spans="1:34">
      <c r="A714" s="143"/>
      <c r="B714" s="321"/>
      <c r="C714" s="321"/>
      <c r="D714" s="143"/>
      <c r="E714" s="143"/>
      <c r="F714" s="143"/>
      <c r="G714" s="143"/>
      <c r="H714" s="143"/>
      <c r="I714" s="143"/>
      <c r="J714" s="143"/>
      <c r="K714" s="143"/>
      <c r="L714" s="143"/>
      <c r="M714" s="322"/>
      <c r="N714" s="322"/>
      <c r="O714" s="321"/>
      <c r="P714" s="322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</row>
    <row r="715" spans="1:34">
      <c r="A715" s="143"/>
      <c r="B715" s="321"/>
      <c r="C715" s="321"/>
      <c r="D715" s="143"/>
      <c r="E715" s="143"/>
      <c r="F715" s="143"/>
      <c r="G715" s="143"/>
      <c r="H715" s="143"/>
      <c r="I715" s="143"/>
      <c r="J715" s="143"/>
      <c r="K715" s="143"/>
      <c r="L715" s="143"/>
      <c r="M715" s="322"/>
      <c r="N715" s="322"/>
      <c r="O715" s="321"/>
      <c r="P715" s="322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</row>
    <row r="716" spans="1:34">
      <c r="A716" s="143"/>
      <c r="B716" s="321"/>
      <c r="C716" s="321"/>
      <c r="D716" s="143"/>
      <c r="E716" s="143"/>
      <c r="F716" s="143"/>
      <c r="G716" s="143"/>
      <c r="H716" s="143"/>
      <c r="I716" s="143"/>
      <c r="J716" s="143"/>
      <c r="K716" s="143"/>
      <c r="L716" s="143"/>
      <c r="M716" s="322"/>
      <c r="N716" s="322"/>
      <c r="O716" s="321"/>
      <c r="P716" s="322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</row>
    <row r="717" spans="1:34">
      <c r="A717" s="143"/>
      <c r="B717" s="321"/>
      <c r="C717" s="321"/>
      <c r="D717" s="143"/>
      <c r="E717" s="143"/>
      <c r="F717" s="143"/>
      <c r="G717" s="143"/>
      <c r="H717" s="143"/>
      <c r="I717" s="143"/>
      <c r="J717" s="143"/>
      <c r="K717" s="143"/>
      <c r="L717" s="143"/>
      <c r="M717" s="322"/>
      <c r="N717" s="322"/>
      <c r="O717" s="321"/>
      <c r="P717" s="322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</row>
    <row r="718" spans="1:34">
      <c r="A718" s="143"/>
      <c r="B718" s="321"/>
      <c r="C718" s="321"/>
      <c r="D718" s="143"/>
      <c r="E718" s="143"/>
      <c r="F718" s="143"/>
      <c r="G718" s="143"/>
      <c r="H718" s="143"/>
      <c r="I718" s="143"/>
      <c r="J718" s="143"/>
      <c r="K718" s="143"/>
      <c r="L718" s="143"/>
      <c r="M718" s="322"/>
      <c r="N718" s="322"/>
      <c r="O718" s="321"/>
      <c r="P718" s="322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</row>
    <row r="719" spans="1:34">
      <c r="A719" s="143"/>
      <c r="B719" s="321"/>
      <c r="C719" s="321"/>
      <c r="D719" s="143"/>
      <c r="E719" s="143"/>
      <c r="F719" s="143"/>
      <c r="G719" s="143"/>
      <c r="H719" s="143"/>
      <c r="I719" s="143"/>
      <c r="J719" s="143"/>
      <c r="K719" s="143"/>
      <c r="L719" s="143"/>
      <c r="M719" s="322"/>
      <c r="N719" s="322"/>
      <c r="O719" s="321"/>
      <c r="P719" s="322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</row>
    <row r="720" spans="1:34">
      <c r="A720" s="143"/>
      <c r="B720" s="321"/>
      <c r="C720" s="321"/>
      <c r="D720" s="143"/>
      <c r="E720" s="143"/>
      <c r="F720" s="143"/>
      <c r="G720" s="143"/>
      <c r="H720" s="143"/>
      <c r="I720" s="143"/>
      <c r="J720" s="143"/>
      <c r="K720" s="143"/>
      <c r="L720" s="143"/>
      <c r="M720" s="322"/>
      <c r="N720" s="322"/>
      <c r="O720" s="321"/>
      <c r="P720" s="322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</row>
    <row r="721" spans="1:34">
      <c r="A721" s="143"/>
      <c r="B721" s="321"/>
      <c r="C721" s="321"/>
      <c r="D721" s="143"/>
      <c r="E721" s="143"/>
      <c r="F721" s="143"/>
      <c r="G721" s="143"/>
      <c r="H721" s="143"/>
      <c r="I721" s="143"/>
      <c r="J721" s="143"/>
      <c r="K721" s="143"/>
      <c r="L721" s="143"/>
      <c r="M721" s="322"/>
      <c r="N721" s="322"/>
      <c r="O721" s="321"/>
      <c r="P721" s="322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</row>
    <row r="722" spans="1:34">
      <c r="A722" s="143"/>
      <c r="B722" s="321"/>
      <c r="C722" s="321"/>
      <c r="D722" s="143"/>
      <c r="E722" s="143"/>
      <c r="F722" s="143"/>
      <c r="G722" s="143"/>
      <c r="H722" s="143"/>
      <c r="I722" s="143"/>
      <c r="J722" s="143"/>
      <c r="K722" s="143"/>
      <c r="L722" s="143"/>
      <c r="M722" s="322"/>
      <c r="N722" s="322"/>
      <c r="O722" s="321"/>
      <c r="P722" s="322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</row>
    <row r="723" spans="1:34">
      <c r="A723" s="143"/>
      <c r="B723" s="321"/>
      <c r="C723" s="321"/>
      <c r="D723" s="143"/>
      <c r="E723" s="143"/>
      <c r="F723" s="143"/>
      <c r="G723" s="143"/>
      <c r="H723" s="143"/>
      <c r="I723" s="143"/>
      <c r="J723" s="143"/>
      <c r="K723" s="143"/>
      <c r="L723" s="143"/>
      <c r="M723" s="322"/>
      <c r="N723" s="322"/>
      <c r="O723" s="321"/>
      <c r="P723" s="322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</row>
    <row r="724" spans="1:34">
      <c r="A724" s="143"/>
      <c r="B724" s="321"/>
      <c r="C724" s="321"/>
      <c r="D724" s="143"/>
      <c r="E724" s="143"/>
      <c r="F724" s="143"/>
      <c r="G724" s="143"/>
      <c r="H724" s="143"/>
      <c r="I724" s="143"/>
      <c r="J724" s="143"/>
      <c r="K724" s="143"/>
      <c r="L724" s="143"/>
      <c r="M724" s="322"/>
      <c r="N724" s="322"/>
      <c r="O724" s="321"/>
      <c r="P724" s="322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</row>
    <row r="725" spans="1:34">
      <c r="A725" s="143"/>
      <c r="B725" s="321"/>
      <c r="C725" s="321"/>
      <c r="D725" s="143"/>
      <c r="E725" s="143"/>
      <c r="F725" s="143"/>
      <c r="G725" s="143"/>
      <c r="H725" s="143"/>
      <c r="I725" s="143"/>
      <c r="J725" s="143"/>
      <c r="K725" s="143"/>
      <c r="L725" s="143"/>
      <c r="M725" s="322"/>
      <c r="N725" s="322"/>
      <c r="O725" s="321"/>
      <c r="P725" s="322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</row>
    <row r="726" spans="1:34">
      <c r="A726" s="143"/>
      <c r="B726" s="321"/>
      <c r="C726" s="321"/>
      <c r="D726" s="143"/>
      <c r="E726" s="143"/>
      <c r="F726" s="143"/>
      <c r="G726" s="143"/>
      <c r="H726" s="143"/>
      <c r="I726" s="143"/>
      <c r="J726" s="143"/>
      <c r="K726" s="143"/>
      <c r="L726" s="143"/>
      <c r="M726" s="322"/>
      <c r="N726" s="322"/>
      <c r="O726" s="321"/>
      <c r="P726" s="322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</row>
    <row r="727" spans="1:34">
      <c r="A727" s="143"/>
      <c r="B727" s="321"/>
      <c r="C727" s="321"/>
      <c r="D727" s="143"/>
      <c r="E727" s="143"/>
      <c r="F727" s="143"/>
      <c r="G727" s="143"/>
      <c r="H727" s="143"/>
      <c r="I727" s="143"/>
      <c r="J727" s="143"/>
      <c r="K727" s="143"/>
      <c r="L727" s="143"/>
      <c r="M727" s="322"/>
      <c r="N727" s="322"/>
      <c r="O727" s="321"/>
      <c r="P727" s="322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</row>
    <row r="728" spans="1:34">
      <c r="A728" s="143"/>
      <c r="B728" s="321"/>
      <c r="C728" s="321"/>
      <c r="D728" s="143"/>
      <c r="E728" s="143"/>
      <c r="F728" s="143"/>
      <c r="G728" s="143"/>
      <c r="H728" s="143"/>
      <c r="I728" s="143"/>
      <c r="J728" s="143"/>
      <c r="K728" s="143"/>
      <c r="L728" s="143"/>
      <c r="M728" s="322"/>
      <c r="N728" s="322"/>
      <c r="O728" s="321"/>
      <c r="P728" s="322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</row>
    <row r="729" spans="1:34">
      <c r="A729" s="143"/>
      <c r="B729" s="321"/>
      <c r="C729" s="321"/>
      <c r="D729" s="143"/>
      <c r="E729" s="143"/>
      <c r="F729" s="143"/>
      <c r="G729" s="143"/>
      <c r="H729" s="143"/>
      <c r="I729" s="143"/>
      <c r="J729" s="143"/>
      <c r="K729" s="143"/>
      <c r="L729" s="143"/>
      <c r="M729" s="322"/>
      <c r="N729" s="322"/>
      <c r="O729" s="321"/>
      <c r="P729" s="322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</row>
    <row r="730" spans="1:34">
      <c r="A730" s="143"/>
      <c r="B730" s="321"/>
      <c r="C730" s="321"/>
      <c r="D730" s="143"/>
      <c r="E730" s="143"/>
      <c r="F730" s="143"/>
      <c r="G730" s="143"/>
      <c r="H730" s="143"/>
      <c r="I730" s="143"/>
      <c r="J730" s="143"/>
      <c r="K730" s="143"/>
      <c r="L730" s="143"/>
      <c r="M730" s="322"/>
      <c r="N730" s="322"/>
      <c r="O730" s="321"/>
      <c r="P730" s="322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</row>
    <row r="731" spans="1:34">
      <c r="A731" s="143"/>
      <c r="B731" s="321"/>
      <c r="C731" s="321"/>
      <c r="D731" s="143"/>
      <c r="E731" s="143"/>
      <c r="F731" s="143"/>
      <c r="G731" s="143"/>
      <c r="H731" s="143"/>
      <c r="I731" s="143"/>
      <c r="J731" s="143"/>
      <c r="K731" s="143"/>
      <c r="L731" s="143"/>
      <c r="M731" s="322"/>
      <c r="N731" s="322"/>
      <c r="O731" s="321"/>
      <c r="P731" s="322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</row>
    <row r="732" spans="1:34">
      <c r="A732" s="143"/>
      <c r="B732" s="321"/>
      <c r="C732" s="321"/>
      <c r="D732" s="143"/>
      <c r="E732" s="143"/>
      <c r="F732" s="143"/>
      <c r="G732" s="143"/>
      <c r="H732" s="143"/>
      <c r="I732" s="143"/>
      <c r="J732" s="143"/>
      <c r="K732" s="143"/>
      <c r="L732" s="143"/>
      <c r="M732" s="322"/>
      <c r="N732" s="322"/>
      <c r="O732" s="321"/>
      <c r="P732" s="322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</row>
    <row r="733" spans="1:34">
      <c r="A733" s="143"/>
      <c r="B733" s="321"/>
      <c r="C733" s="321"/>
      <c r="D733" s="143"/>
      <c r="E733" s="143"/>
      <c r="F733" s="143"/>
      <c r="G733" s="143"/>
      <c r="H733" s="143"/>
      <c r="I733" s="143"/>
      <c r="J733" s="143"/>
      <c r="K733" s="143"/>
      <c r="L733" s="143"/>
      <c r="M733" s="322"/>
      <c r="N733" s="322"/>
      <c r="O733" s="321"/>
      <c r="P733" s="322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</row>
    <row r="734" spans="1:34">
      <c r="A734" s="143"/>
      <c r="B734" s="321"/>
      <c r="C734" s="321"/>
      <c r="D734" s="143"/>
      <c r="E734" s="143"/>
      <c r="F734" s="143"/>
      <c r="G734" s="143"/>
      <c r="H734" s="143"/>
      <c r="I734" s="143"/>
      <c r="J734" s="143"/>
      <c r="K734" s="143"/>
      <c r="L734" s="143"/>
      <c r="M734" s="322"/>
      <c r="N734" s="322"/>
      <c r="O734" s="321"/>
      <c r="P734" s="322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</row>
    <row r="735" spans="1:34">
      <c r="A735" s="143"/>
      <c r="B735" s="321"/>
      <c r="C735" s="321"/>
      <c r="D735" s="143"/>
      <c r="E735" s="143"/>
      <c r="F735" s="143"/>
      <c r="G735" s="143"/>
      <c r="H735" s="143"/>
      <c r="I735" s="143"/>
      <c r="J735" s="143"/>
      <c r="K735" s="143"/>
      <c r="L735" s="143"/>
      <c r="M735" s="322"/>
      <c r="N735" s="322"/>
      <c r="O735" s="321"/>
      <c r="P735" s="322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</row>
    <row r="736" spans="1:34">
      <c r="A736" s="143"/>
      <c r="B736" s="321"/>
      <c r="C736" s="321"/>
      <c r="D736" s="143"/>
      <c r="E736" s="143"/>
      <c r="F736" s="143"/>
      <c r="G736" s="143"/>
      <c r="H736" s="143"/>
      <c r="I736" s="143"/>
      <c r="J736" s="143"/>
      <c r="K736" s="143"/>
      <c r="L736" s="143"/>
      <c r="M736" s="322"/>
      <c r="N736" s="322"/>
      <c r="O736" s="321"/>
      <c r="P736" s="322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</row>
    <row r="737" spans="1:34">
      <c r="A737" s="143"/>
      <c r="B737" s="321"/>
      <c r="C737" s="321"/>
      <c r="D737" s="143"/>
      <c r="E737" s="143"/>
      <c r="F737" s="143"/>
      <c r="G737" s="143"/>
      <c r="H737" s="143"/>
      <c r="I737" s="143"/>
      <c r="J737" s="143"/>
      <c r="K737" s="143"/>
      <c r="L737" s="143"/>
      <c r="M737" s="322"/>
      <c r="N737" s="322"/>
      <c r="O737" s="321"/>
      <c r="P737" s="322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</row>
    <row r="738" spans="1:34">
      <c r="A738" s="143"/>
      <c r="B738" s="321"/>
      <c r="C738" s="321"/>
      <c r="D738" s="143"/>
      <c r="E738" s="143"/>
      <c r="F738" s="143"/>
      <c r="G738" s="143"/>
      <c r="H738" s="143"/>
      <c r="I738" s="143"/>
      <c r="J738" s="143"/>
      <c r="K738" s="143"/>
      <c r="L738" s="143"/>
      <c r="M738" s="322"/>
      <c r="N738" s="322"/>
      <c r="O738" s="321"/>
      <c r="P738" s="322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</row>
    <row r="739" spans="1:34">
      <c r="A739" s="143"/>
      <c r="B739" s="321"/>
      <c r="C739" s="321"/>
      <c r="D739" s="143"/>
      <c r="E739" s="143"/>
      <c r="F739" s="143"/>
      <c r="G739" s="143"/>
      <c r="H739" s="143"/>
      <c r="I739" s="143"/>
      <c r="J739" s="143"/>
      <c r="K739" s="143"/>
      <c r="L739" s="143"/>
      <c r="M739" s="322"/>
      <c r="N739" s="322"/>
      <c r="O739" s="321"/>
      <c r="P739" s="322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</row>
    <row r="740" spans="1:34">
      <c r="A740" s="143"/>
      <c r="B740" s="321"/>
      <c r="C740" s="321"/>
      <c r="D740" s="143"/>
      <c r="E740" s="143"/>
      <c r="F740" s="143"/>
      <c r="G740" s="143"/>
      <c r="H740" s="143"/>
      <c r="I740" s="143"/>
      <c r="J740" s="143"/>
      <c r="K740" s="143"/>
      <c r="L740" s="143"/>
      <c r="M740" s="322"/>
      <c r="N740" s="322"/>
      <c r="O740" s="321"/>
      <c r="P740" s="322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</row>
    <row r="741" spans="1:34">
      <c r="A741" s="143"/>
      <c r="B741" s="321"/>
      <c r="C741" s="321"/>
      <c r="D741" s="143"/>
      <c r="E741" s="143"/>
      <c r="F741" s="143"/>
      <c r="G741" s="143"/>
      <c r="H741" s="143"/>
      <c r="I741" s="143"/>
      <c r="J741" s="143"/>
      <c r="K741" s="143"/>
      <c r="L741" s="143"/>
      <c r="M741" s="322"/>
      <c r="N741" s="322"/>
      <c r="O741" s="321"/>
      <c r="P741" s="322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</row>
    <row r="742" spans="1:34">
      <c r="A742" s="143"/>
      <c r="B742" s="321"/>
      <c r="C742" s="321"/>
      <c r="D742" s="143"/>
      <c r="E742" s="143"/>
      <c r="F742" s="143"/>
      <c r="G742" s="143"/>
      <c r="H742" s="143"/>
      <c r="I742" s="143"/>
      <c r="J742" s="143"/>
      <c r="K742" s="143"/>
      <c r="L742" s="143"/>
      <c r="M742" s="322"/>
      <c r="N742" s="322"/>
      <c r="O742" s="321"/>
      <c r="P742" s="322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</row>
    <row r="743" spans="1:34">
      <c r="A743" s="143"/>
      <c r="B743" s="321"/>
      <c r="C743" s="321"/>
      <c r="D743" s="143"/>
      <c r="E743" s="143"/>
      <c r="F743" s="143"/>
      <c r="G743" s="143"/>
      <c r="H743" s="143"/>
      <c r="I743" s="143"/>
      <c r="J743" s="143"/>
      <c r="K743" s="143"/>
      <c r="L743" s="143"/>
      <c r="M743" s="322"/>
      <c r="N743" s="322"/>
      <c r="O743" s="321"/>
      <c r="P743" s="322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</row>
    <row r="744" spans="1:34">
      <c r="A744" s="143"/>
      <c r="B744" s="321"/>
      <c r="C744" s="321"/>
      <c r="D744" s="143"/>
      <c r="E744" s="143"/>
      <c r="F744" s="143"/>
      <c r="G744" s="143"/>
      <c r="H744" s="143"/>
      <c r="I744" s="143"/>
      <c r="J744" s="143"/>
      <c r="K744" s="143"/>
      <c r="L744" s="143"/>
      <c r="M744" s="322"/>
      <c r="N744" s="322"/>
      <c r="O744" s="321"/>
      <c r="P744" s="322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</row>
    <row r="745" spans="1:34">
      <c r="A745" s="143"/>
      <c r="B745" s="321"/>
      <c r="C745" s="321"/>
      <c r="D745" s="143"/>
      <c r="E745" s="143"/>
      <c r="F745" s="143"/>
      <c r="G745" s="143"/>
      <c r="H745" s="143"/>
      <c r="I745" s="143"/>
      <c r="J745" s="143"/>
      <c r="K745" s="143"/>
      <c r="L745" s="143"/>
      <c r="M745" s="322"/>
      <c r="N745" s="322"/>
      <c r="O745" s="321"/>
      <c r="P745" s="322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</row>
    <row r="746" spans="1:34">
      <c r="A746" s="143"/>
      <c r="B746" s="321"/>
      <c r="C746" s="321"/>
      <c r="D746" s="143"/>
      <c r="E746" s="143"/>
      <c r="F746" s="143"/>
      <c r="G746" s="143"/>
      <c r="H746" s="143"/>
      <c r="I746" s="143"/>
      <c r="J746" s="143"/>
      <c r="K746" s="143"/>
      <c r="L746" s="143"/>
      <c r="M746" s="322"/>
      <c r="N746" s="322"/>
      <c r="O746" s="321"/>
      <c r="P746" s="322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</row>
    <row r="747" spans="1:34">
      <c r="A747" s="143"/>
      <c r="B747" s="321"/>
      <c r="C747" s="321"/>
      <c r="D747" s="143"/>
      <c r="E747" s="143"/>
      <c r="F747" s="143"/>
      <c r="G747" s="143"/>
      <c r="H747" s="143"/>
      <c r="I747" s="143"/>
      <c r="J747" s="143"/>
      <c r="K747" s="143"/>
      <c r="L747" s="143"/>
      <c r="M747" s="322"/>
      <c r="N747" s="322"/>
      <c r="O747" s="321"/>
      <c r="P747" s="322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</row>
    <row r="748" spans="1:34">
      <c r="A748" s="143"/>
      <c r="B748" s="321"/>
      <c r="C748" s="321"/>
      <c r="D748" s="143"/>
      <c r="E748" s="143"/>
      <c r="F748" s="143"/>
      <c r="G748" s="143"/>
      <c r="H748" s="143"/>
      <c r="I748" s="143"/>
      <c r="J748" s="143"/>
      <c r="K748" s="143"/>
      <c r="L748" s="143"/>
      <c r="M748" s="322"/>
      <c r="N748" s="322"/>
      <c r="O748" s="321"/>
      <c r="P748" s="322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</row>
    <row r="749" spans="1:34">
      <c r="A749" s="143"/>
      <c r="B749" s="321"/>
      <c r="C749" s="321"/>
      <c r="D749" s="143"/>
      <c r="E749" s="143"/>
      <c r="F749" s="143"/>
      <c r="G749" s="143"/>
      <c r="H749" s="143"/>
      <c r="I749" s="143"/>
      <c r="J749" s="143"/>
      <c r="K749" s="143"/>
      <c r="L749" s="143"/>
      <c r="M749" s="322"/>
      <c r="N749" s="322"/>
      <c r="O749" s="321"/>
      <c r="P749" s="322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</row>
    <row r="750" spans="1:34">
      <c r="A750" s="143"/>
      <c r="B750" s="321"/>
      <c r="C750" s="321"/>
      <c r="D750" s="143"/>
      <c r="E750" s="143"/>
      <c r="F750" s="143"/>
      <c r="G750" s="143"/>
      <c r="H750" s="143"/>
      <c r="I750" s="143"/>
      <c r="J750" s="143"/>
      <c r="K750" s="143"/>
      <c r="L750" s="143"/>
      <c r="M750" s="322"/>
      <c r="N750" s="322"/>
      <c r="O750" s="321"/>
      <c r="P750" s="322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</row>
    <row r="751" spans="1:34">
      <c r="A751" s="143"/>
      <c r="B751" s="321"/>
      <c r="C751" s="321"/>
      <c r="D751" s="143"/>
      <c r="E751" s="143"/>
      <c r="F751" s="143"/>
      <c r="G751" s="143"/>
      <c r="H751" s="143"/>
      <c r="I751" s="143"/>
      <c r="J751" s="143"/>
      <c r="K751" s="143"/>
      <c r="L751" s="143"/>
      <c r="M751" s="322"/>
      <c r="N751" s="322"/>
      <c r="O751" s="321"/>
      <c r="P751" s="322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</row>
    <row r="752" spans="1:34">
      <c r="A752" s="143"/>
      <c r="B752" s="321"/>
      <c r="C752" s="321"/>
      <c r="D752" s="143"/>
      <c r="E752" s="143"/>
      <c r="F752" s="143"/>
      <c r="G752" s="143"/>
      <c r="H752" s="143"/>
      <c r="I752" s="143"/>
      <c r="J752" s="143"/>
      <c r="K752" s="143"/>
      <c r="L752" s="143"/>
      <c r="M752" s="322"/>
      <c r="N752" s="322"/>
      <c r="O752" s="321"/>
      <c r="P752" s="322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</row>
    <row r="753" spans="1:34">
      <c r="A753" s="143"/>
      <c r="B753" s="321"/>
      <c r="C753" s="321"/>
      <c r="D753" s="143"/>
      <c r="E753" s="143"/>
      <c r="F753" s="143"/>
      <c r="G753" s="143"/>
      <c r="H753" s="143"/>
      <c r="I753" s="143"/>
      <c r="J753" s="143"/>
      <c r="K753" s="143"/>
      <c r="L753" s="143"/>
      <c r="M753" s="322"/>
      <c r="N753" s="322"/>
      <c r="O753" s="321"/>
      <c r="P753" s="322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</row>
    <row r="754" spans="1:34">
      <c r="A754" s="143"/>
      <c r="B754" s="321"/>
      <c r="C754" s="321"/>
      <c r="D754" s="143"/>
      <c r="E754" s="143"/>
      <c r="F754" s="143"/>
      <c r="G754" s="143"/>
      <c r="H754" s="143"/>
      <c r="I754" s="143"/>
      <c r="J754" s="143"/>
      <c r="K754" s="143"/>
      <c r="L754" s="143"/>
      <c r="M754" s="322"/>
      <c r="N754" s="322"/>
      <c r="O754" s="321"/>
      <c r="P754" s="322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</row>
    <row r="755" spans="1:34">
      <c r="A755" s="143"/>
      <c r="B755" s="321"/>
      <c r="C755" s="321"/>
      <c r="D755" s="143"/>
      <c r="E755" s="143"/>
      <c r="F755" s="143"/>
      <c r="G755" s="143"/>
      <c r="H755" s="143"/>
      <c r="I755" s="143"/>
      <c r="J755" s="143"/>
      <c r="K755" s="143"/>
      <c r="L755" s="143"/>
      <c r="M755" s="322"/>
      <c r="N755" s="322"/>
      <c r="O755" s="321"/>
      <c r="P755" s="322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</row>
    <row r="756" spans="1:34">
      <c r="A756" s="143"/>
      <c r="B756" s="321"/>
      <c r="C756" s="321"/>
      <c r="D756" s="143"/>
      <c r="E756" s="143"/>
      <c r="F756" s="143"/>
      <c r="G756" s="143"/>
      <c r="H756" s="143"/>
      <c r="I756" s="143"/>
      <c r="J756" s="143"/>
      <c r="K756" s="143"/>
      <c r="L756" s="143"/>
      <c r="M756" s="322"/>
      <c r="N756" s="322"/>
      <c r="O756" s="321"/>
      <c r="P756" s="322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</row>
    <row r="757" spans="1:34">
      <c r="A757" s="143"/>
      <c r="B757" s="321"/>
      <c r="C757" s="321"/>
      <c r="D757" s="143"/>
      <c r="E757" s="143"/>
      <c r="F757" s="143"/>
      <c r="G757" s="143"/>
      <c r="H757" s="143"/>
      <c r="I757" s="143"/>
      <c r="J757" s="143"/>
      <c r="K757" s="143"/>
      <c r="L757" s="143"/>
      <c r="M757" s="322"/>
      <c r="N757" s="322"/>
      <c r="O757" s="321"/>
      <c r="P757" s="322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</row>
    <row r="758" spans="1:34">
      <c r="A758" s="143"/>
      <c r="B758" s="321"/>
      <c r="C758" s="321"/>
      <c r="D758" s="143"/>
      <c r="E758" s="143"/>
      <c r="F758" s="143"/>
      <c r="G758" s="143"/>
      <c r="H758" s="143"/>
      <c r="I758" s="143"/>
      <c r="J758" s="143"/>
      <c r="K758" s="143"/>
      <c r="L758" s="143"/>
      <c r="M758" s="322"/>
      <c r="N758" s="322"/>
      <c r="O758" s="321"/>
      <c r="P758" s="322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</row>
    <row r="759" spans="1:34">
      <c r="A759" s="143"/>
      <c r="B759" s="321"/>
      <c r="C759" s="321"/>
      <c r="D759" s="143"/>
      <c r="E759" s="143"/>
      <c r="F759" s="143"/>
      <c r="G759" s="143"/>
      <c r="H759" s="143"/>
      <c r="I759" s="143"/>
      <c r="J759" s="143"/>
      <c r="K759" s="143"/>
      <c r="L759" s="143"/>
      <c r="M759" s="322"/>
      <c r="N759" s="322"/>
      <c r="O759" s="321"/>
      <c r="P759" s="322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</row>
    <row r="760" spans="1:34">
      <c r="A760" s="143"/>
      <c r="B760" s="321"/>
      <c r="C760" s="321"/>
      <c r="D760" s="143"/>
      <c r="E760" s="143"/>
      <c r="F760" s="143"/>
      <c r="G760" s="143"/>
      <c r="H760" s="143"/>
      <c r="I760" s="143"/>
      <c r="J760" s="143"/>
      <c r="K760" s="143"/>
      <c r="L760" s="143"/>
      <c r="M760" s="322"/>
      <c r="N760" s="322"/>
      <c r="O760" s="321"/>
      <c r="P760" s="322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</row>
    <row r="761" spans="1:34">
      <c r="A761" s="143"/>
      <c r="B761" s="321"/>
      <c r="C761" s="321"/>
      <c r="D761" s="143"/>
      <c r="E761" s="143"/>
      <c r="F761" s="143"/>
      <c r="G761" s="143"/>
      <c r="H761" s="143"/>
      <c r="I761" s="143"/>
      <c r="J761" s="143"/>
      <c r="K761" s="143"/>
      <c r="L761" s="143"/>
      <c r="M761" s="322"/>
      <c r="N761" s="322"/>
      <c r="O761" s="321"/>
      <c r="P761" s="322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</row>
    <row r="762" spans="1:34">
      <c r="A762" s="143"/>
      <c r="B762" s="321"/>
      <c r="C762" s="321"/>
      <c r="D762" s="143"/>
      <c r="E762" s="143"/>
      <c r="F762" s="143"/>
      <c r="G762" s="143"/>
      <c r="H762" s="143"/>
      <c r="I762" s="143"/>
      <c r="J762" s="143"/>
      <c r="K762" s="143"/>
      <c r="L762" s="143"/>
      <c r="M762" s="322"/>
      <c r="N762" s="322"/>
      <c r="O762" s="321"/>
      <c r="P762" s="322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</row>
    <row r="763" spans="1:34">
      <c r="A763" s="143"/>
      <c r="B763" s="321"/>
      <c r="C763" s="321"/>
      <c r="D763" s="143"/>
      <c r="E763" s="143"/>
      <c r="F763" s="143"/>
      <c r="G763" s="143"/>
      <c r="H763" s="143"/>
      <c r="I763" s="143"/>
      <c r="J763" s="143"/>
      <c r="K763" s="143"/>
      <c r="L763" s="143"/>
      <c r="M763" s="322"/>
      <c r="N763" s="322"/>
      <c r="O763" s="321"/>
      <c r="P763" s="322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</row>
    <row r="764" spans="1:34">
      <c r="A764" s="143"/>
      <c r="B764" s="321"/>
      <c r="C764" s="321"/>
      <c r="D764" s="143"/>
      <c r="E764" s="143"/>
      <c r="F764" s="143"/>
      <c r="G764" s="143"/>
      <c r="H764" s="143"/>
      <c r="I764" s="143"/>
      <c r="J764" s="143"/>
      <c r="K764" s="143"/>
      <c r="L764" s="143"/>
      <c r="M764" s="322"/>
      <c r="N764" s="322"/>
      <c r="O764" s="321"/>
      <c r="P764" s="322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</row>
    <row r="765" spans="1:34">
      <c r="A765" s="143"/>
      <c r="B765" s="321"/>
      <c r="C765" s="321"/>
      <c r="D765" s="143"/>
      <c r="E765" s="143"/>
      <c r="F765" s="143"/>
      <c r="G765" s="143"/>
      <c r="H765" s="143"/>
      <c r="I765" s="143"/>
      <c r="J765" s="143"/>
      <c r="K765" s="143"/>
      <c r="L765" s="143"/>
      <c r="M765" s="322"/>
      <c r="N765" s="322"/>
      <c r="O765" s="321"/>
      <c r="P765" s="322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</row>
    <row r="766" spans="1:34">
      <c r="A766" s="143"/>
      <c r="B766" s="321"/>
      <c r="C766" s="321"/>
      <c r="D766" s="143"/>
      <c r="E766" s="143"/>
      <c r="F766" s="143"/>
      <c r="G766" s="143"/>
      <c r="H766" s="143"/>
      <c r="I766" s="143"/>
      <c r="J766" s="143"/>
      <c r="K766" s="143"/>
      <c r="L766" s="143"/>
      <c r="M766" s="322"/>
      <c r="N766" s="322"/>
      <c r="O766" s="321"/>
      <c r="P766" s="322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</row>
    <row r="767" spans="1:34">
      <c r="A767" s="143"/>
      <c r="B767" s="321"/>
      <c r="C767" s="321"/>
      <c r="D767" s="143"/>
      <c r="E767" s="143"/>
      <c r="F767" s="143"/>
      <c r="G767" s="143"/>
      <c r="H767" s="143"/>
      <c r="I767" s="143"/>
      <c r="J767" s="143"/>
      <c r="K767" s="143"/>
      <c r="L767" s="143"/>
      <c r="M767" s="322"/>
      <c r="N767" s="322"/>
      <c r="O767" s="321"/>
      <c r="P767" s="322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</row>
    <row r="768" spans="1:34">
      <c r="A768" s="143"/>
      <c r="B768" s="321"/>
      <c r="C768" s="321"/>
      <c r="D768" s="143"/>
      <c r="E768" s="143"/>
      <c r="F768" s="143"/>
      <c r="G768" s="143"/>
      <c r="H768" s="143"/>
      <c r="I768" s="143"/>
      <c r="J768" s="143"/>
      <c r="K768" s="143"/>
      <c r="L768" s="143"/>
      <c r="M768" s="322"/>
      <c r="N768" s="322"/>
      <c r="O768" s="321"/>
      <c r="P768" s="322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</row>
    <row r="769" spans="1:34">
      <c r="A769" s="143"/>
      <c r="B769" s="321"/>
      <c r="C769" s="321"/>
      <c r="D769" s="143"/>
      <c r="E769" s="143"/>
      <c r="F769" s="143"/>
      <c r="G769" s="143"/>
      <c r="H769" s="143"/>
      <c r="I769" s="143"/>
      <c r="J769" s="143"/>
      <c r="K769" s="143"/>
      <c r="L769" s="143"/>
      <c r="M769" s="322"/>
      <c r="N769" s="322"/>
      <c r="O769" s="321"/>
      <c r="P769" s="322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</row>
    <row r="770" spans="1:34">
      <c r="A770" s="143"/>
      <c r="B770" s="321"/>
      <c r="C770" s="321"/>
      <c r="D770" s="143"/>
      <c r="E770" s="143"/>
      <c r="F770" s="143"/>
      <c r="G770" s="143"/>
      <c r="H770" s="143"/>
      <c r="I770" s="143"/>
      <c r="J770" s="143"/>
      <c r="K770" s="143"/>
      <c r="L770" s="143"/>
      <c r="M770" s="322"/>
      <c r="N770" s="322"/>
      <c r="O770" s="321"/>
      <c r="P770" s="322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</row>
    <row r="771" spans="1:34">
      <c r="A771" s="143"/>
      <c r="B771" s="321"/>
      <c r="C771" s="321"/>
      <c r="D771" s="143"/>
      <c r="E771" s="143"/>
      <c r="F771" s="143"/>
      <c r="G771" s="143"/>
      <c r="H771" s="143"/>
      <c r="I771" s="143"/>
      <c r="J771" s="143"/>
      <c r="K771" s="143"/>
      <c r="L771" s="143"/>
      <c r="M771" s="322"/>
      <c r="N771" s="322"/>
      <c r="O771" s="321"/>
      <c r="P771" s="322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</row>
    <row r="772" spans="1:34">
      <c r="A772" s="143"/>
      <c r="B772" s="321"/>
      <c r="C772" s="321"/>
      <c r="D772" s="143"/>
      <c r="E772" s="143"/>
      <c r="F772" s="143"/>
      <c r="G772" s="143"/>
      <c r="H772" s="143"/>
      <c r="I772" s="143"/>
      <c r="J772" s="143"/>
      <c r="K772" s="143"/>
      <c r="L772" s="143"/>
      <c r="M772" s="322"/>
      <c r="N772" s="322"/>
      <c r="O772" s="321"/>
      <c r="P772" s="322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</row>
    <row r="773" spans="1:34">
      <c r="A773" s="143"/>
      <c r="B773" s="321"/>
      <c r="C773" s="321"/>
      <c r="D773" s="143"/>
      <c r="E773" s="143"/>
      <c r="F773" s="143"/>
      <c r="G773" s="143"/>
      <c r="H773" s="143"/>
      <c r="I773" s="143"/>
      <c r="J773" s="143"/>
      <c r="K773" s="143"/>
      <c r="L773" s="143"/>
      <c r="M773" s="322"/>
      <c r="N773" s="322"/>
      <c r="O773" s="321"/>
      <c r="P773" s="322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</row>
    <row r="774" spans="1:34">
      <c r="A774" s="143"/>
      <c r="B774" s="321"/>
      <c r="C774" s="321"/>
      <c r="D774" s="143"/>
      <c r="E774" s="143"/>
      <c r="F774" s="143"/>
      <c r="G774" s="143"/>
      <c r="H774" s="143"/>
      <c r="I774" s="143"/>
      <c r="J774" s="143"/>
      <c r="K774" s="143"/>
      <c r="L774" s="143"/>
      <c r="M774" s="322"/>
      <c r="N774" s="322"/>
      <c r="O774" s="321"/>
      <c r="P774" s="322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</row>
    <row r="775" spans="1:34">
      <c r="A775" s="143"/>
      <c r="B775" s="321"/>
      <c r="C775" s="321"/>
      <c r="D775" s="143"/>
      <c r="E775" s="143"/>
      <c r="F775" s="143"/>
      <c r="G775" s="143"/>
      <c r="H775" s="143"/>
      <c r="I775" s="143"/>
      <c r="J775" s="143"/>
      <c r="K775" s="143"/>
      <c r="L775" s="143"/>
      <c r="M775" s="322"/>
      <c r="N775" s="322"/>
      <c r="O775" s="321"/>
      <c r="P775" s="322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</row>
    <row r="776" spans="1:34">
      <c r="A776" s="143"/>
      <c r="B776" s="321"/>
      <c r="C776" s="321"/>
      <c r="D776" s="143"/>
      <c r="E776" s="143"/>
      <c r="F776" s="143"/>
      <c r="G776" s="143"/>
      <c r="H776" s="143"/>
      <c r="I776" s="143"/>
      <c r="J776" s="143"/>
      <c r="K776" s="143"/>
      <c r="L776" s="143"/>
      <c r="M776" s="322"/>
      <c r="N776" s="322"/>
      <c r="O776" s="321"/>
      <c r="P776" s="322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</row>
    <row r="777" spans="1:34">
      <c r="A777" s="143"/>
      <c r="B777" s="321"/>
      <c r="C777" s="321"/>
      <c r="D777" s="143"/>
      <c r="E777" s="143"/>
      <c r="F777" s="143"/>
      <c r="G777" s="143"/>
      <c r="H777" s="143"/>
      <c r="I777" s="143"/>
      <c r="J777" s="143"/>
      <c r="K777" s="143"/>
      <c r="L777" s="143"/>
      <c r="M777" s="322"/>
      <c r="N777" s="322"/>
      <c r="O777" s="321"/>
      <c r="P777" s="322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</row>
    <row r="778" spans="1:34">
      <c r="A778" s="143"/>
      <c r="B778" s="321"/>
      <c r="C778" s="321"/>
      <c r="D778" s="143"/>
      <c r="E778" s="143"/>
      <c r="F778" s="143"/>
      <c r="G778" s="143"/>
      <c r="H778" s="143"/>
      <c r="I778" s="143"/>
      <c r="J778" s="143"/>
      <c r="K778" s="143"/>
      <c r="L778" s="143"/>
      <c r="M778" s="322"/>
      <c r="N778" s="322"/>
      <c r="O778" s="321"/>
      <c r="P778" s="322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</row>
    <row r="779" spans="1:34">
      <c r="A779" s="143"/>
      <c r="B779" s="321"/>
      <c r="C779" s="321"/>
      <c r="D779" s="143"/>
      <c r="E779" s="143"/>
      <c r="F779" s="143"/>
      <c r="G779" s="143"/>
      <c r="H779" s="143"/>
      <c r="I779" s="143"/>
      <c r="J779" s="143"/>
      <c r="K779" s="143"/>
      <c r="L779" s="143"/>
      <c r="M779" s="322"/>
      <c r="N779" s="322"/>
      <c r="O779" s="321"/>
      <c r="P779" s="322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</row>
    <row r="780" spans="1:34">
      <c r="A780" s="143"/>
      <c r="B780" s="321"/>
      <c r="C780" s="321"/>
      <c r="D780" s="143"/>
      <c r="E780" s="143"/>
      <c r="F780" s="143"/>
      <c r="G780" s="143"/>
      <c r="H780" s="143"/>
      <c r="I780" s="143"/>
      <c r="J780" s="143"/>
      <c r="K780" s="143"/>
      <c r="L780" s="143"/>
      <c r="M780" s="322"/>
      <c r="N780" s="322"/>
      <c r="O780" s="321"/>
      <c r="P780" s="322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</row>
    <row r="781" spans="1:34">
      <c r="A781" s="143"/>
      <c r="B781" s="321"/>
      <c r="C781" s="321"/>
      <c r="D781" s="143"/>
      <c r="E781" s="143"/>
      <c r="F781" s="143"/>
      <c r="G781" s="143"/>
      <c r="H781" s="143"/>
      <c r="I781" s="143"/>
      <c r="J781" s="143"/>
      <c r="K781" s="143"/>
      <c r="L781" s="143"/>
      <c r="M781" s="322"/>
      <c r="N781" s="322"/>
      <c r="O781" s="321"/>
      <c r="P781" s="322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</row>
    <row r="782" spans="1:34">
      <c r="A782" s="143"/>
      <c r="B782" s="321"/>
      <c r="C782" s="321"/>
      <c r="D782" s="143"/>
      <c r="E782" s="143"/>
      <c r="F782" s="143"/>
      <c r="G782" s="143"/>
      <c r="H782" s="143"/>
      <c r="I782" s="143"/>
      <c r="J782" s="143"/>
      <c r="K782" s="143"/>
      <c r="L782" s="143"/>
      <c r="M782" s="322"/>
      <c r="N782" s="322"/>
      <c r="O782" s="321"/>
      <c r="P782" s="322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</row>
    <row r="783" spans="1:34">
      <c r="A783" s="143"/>
      <c r="B783" s="321"/>
      <c r="C783" s="321"/>
      <c r="D783" s="143"/>
      <c r="E783" s="143"/>
      <c r="F783" s="143"/>
      <c r="G783" s="143"/>
      <c r="H783" s="143"/>
      <c r="I783" s="143"/>
      <c r="J783" s="143"/>
      <c r="K783" s="143"/>
      <c r="L783" s="143"/>
      <c r="M783" s="322"/>
      <c r="N783" s="322"/>
      <c r="O783" s="321"/>
      <c r="P783" s="322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</row>
    <row r="784" spans="1:34">
      <c r="A784" s="143"/>
      <c r="B784" s="321"/>
      <c r="C784" s="321"/>
      <c r="D784" s="143"/>
      <c r="E784" s="143"/>
      <c r="F784" s="143"/>
      <c r="G784" s="143"/>
      <c r="H784" s="143"/>
      <c r="I784" s="143"/>
      <c r="J784" s="143"/>
      <c r="K784" s="143"/>
      <c r="L784" s="143"/>
      <c r="M784" s="322"/>
      <c r="N784" s="322"/>
      <c r="O784" s="321"/>
      <c r="P784" s="322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</row>
    <row r="785" spans="1:34">
      <c r="A785" s="143"/>
      <c r="B785" s="321"/>
      <c r="C785" s="321"/>
      <c r="D785" s="143"/>
      <c r="E785" s="143"/>
      <c r="F785" s="143"/>
      <c r="G785" s="143"/>
      <c r="H785" s="143"/>
      <c r="I785" s="143"/>
      <c r="J785" s="143"/>
      <c r="K785" s="143"/>
      <c r="L785" s="143"/>
      <c r="M785" s="322"/>
      <c r="N785" s="322"/>
      <c r="O785" s="321"/>
      <c r="P785" s="322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</row>
    <row r="786" spans="1:34">
      <c r="A786" s="143"/>
      <c r="B786" s="321"/>
      <c r="C786" s="321"/>
      <c r="D786" s="143"/>
      <c r="E786" s="143"/>
      <c r="F786" s="143"/>
      <c r="G786" s="143"/>
      <c r="H786" s="143"/>
      <c r="I786" s="143"/>
      <c r="J786" s="143"/>
      <c r="K786" s="143"/>
      <c r="L786" s="143"/>
      <c r="M786" s="322"/>
      <c r="N786" s="322"/>
      <c r="O786" s="321"/>
      <c r="P786" s="322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</row>
    <row r="787" spans="1:34">
      <c r="A787" s="143"/>
      <c r="B787" s="321"/>
      <c r="C787" s="321"/>
      <c r="D787" s="143"/>
      <c r="E787" s="143"/>
      <c r="F787" s="143"/>
      <c r="G787" s="143"/>
      <c r="H787" s="143"/>
      <c r="I787" s="143"/>
      <c r="J787" s="143"/>
      <c r="K787" s="143"/>
      <c r="L787" s="143"/>
      <c r="M787" s="322"/>
      <c r="N787" s="322"/>
      <c r="O787" s="321"/>
      <c r="P787" s="322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</row>
    <row r="788" spans="1:34">
      <c r="A788" s="143"/>
      <c r="B788" s="321"/>
      <c r="C788" s="321"/>
      <c r="D788" s="143"/>
      <c r="E788" s="143"/>
      <c r="F788" s="143"/>
      <c r="G788" s="143"/>
      <c r="H788" s="143"/>
      <c r="I788" s="143"/>
      <c r="J788" s="143"/>
      <c r="K788" s="143"/>
      <c r="L788" s="143"/>
      <c r="M788" s="322"/>
      <c r="N788" s="322"/>
      <c r="O788" s="321"/>
      <c r="P788" s="322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</row>
    <row r="789" spans="1:34">
      <c r="A789" s="143"/>
      <c r="B789" s="321"/>
      <c r="C789" s="321"/>
      <c r="D789" s="143"/>
      <c r="E789" s="143"/>
      <c r="F789" s="143"/>
      <c r="G789" s="143"/>
      <c r="H789" s="143"/>
      <c r="I789" s="143"/>
      <c r="J789" s="143"/>
      <c r="K789" s="143"/>
      <c r="L789" s="143"/>
      <c r="M789" s="322"/>
      <c r="N789" s="322"/>
      <c r="O789" s="321"/>
      <c r="P789" s="322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</row>
    <row r="790" spans="1:34">
      <c r="A790" s="143"/>
      <c r="B790" s="321"/>
      <c r="C790" s="321"/>
      <c r="D790" s="143"/>
      <c r="E790" s="143"/>
      <c r="F790" s="143"/>
      <c r="G790" s="143"/>
      <c r="H790" s="143"/>
      <c r="I790" s="143"/>
      <c r="J790" s="143"/>
      <c r="K790" s="143"/>
      <c r="L790" s="143"/>
      <c r="M790" s="322"/>
      <c r="N790" s="322"/>
      <c r="O790" s="321"/>
      <c r="P790" s="322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</row>
    <row r="791" spans="1:34">
      <c r="A791" s="143"/>
      <c r="B791" s="321"/>
      <c r="C791" s="321"/>
      <c r="D791" s="143"/>
      <c r="E791" s="143"/>
      <c r="F791" s="143"/>
      <c r="G791" s="143"/>
      <c r="H791" s="143"/>
      <c r="I791" s="143"/>
      <c r="J791" s="143"/>
      <c r="K791" s="143"/>
      <c r="L791" s="143"/>
      <c r="M791" s="322"/>
      <c r="N791" s="322"/>
      <c r="O791" s="321"/>
      <c r="P791" s="322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</row>
    <row r="792" spans="1:34">
      <c r="A792" s="143"/>
      <c r="B792" s="321"/>
      <c r="C792" s="321"/>
      <c r="D792" s="143"/>
      <c r="E792" s="143"/>
      <c r="F792" s="143"/>
      <c r="G792" s="143"/>
      <c r="H792" s="143"/>
      <c r="I792" s="143"/>
      <c r="J792" s="143"/>
      <c r="K792" s="143"/>
      <c r="L792" s="143"/>
      <c r="M792" s="322"/>
      <c r="N792" s="322"/>
      <c r="O792" s="321"/>
      <c r="P792" s="322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</row>
    <row r="793" spans="1:34">
      <c r="A793" s="143"/>
      <c r="B793" s="321"/>
      <c r="C793" s="321"/>
      <c r="D793" s="143"/>
      <c r="E793" s="143"/>
      <c r="F793" s="143"/>
      <c r="G793" s="143"/>
      <c r="H793" s="143"/>
      <c r="I793" s="143"/>
      <c r="J793" s="143"/>
      <c r="K793" s="143"/>
      <c r="L793" s="143"/>
      <c r="M793" s="322"/>
      <c r="N793" s="322"/>
      <c r="O793" s="321"/>
      <c r="P793" s="322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</row>
    <row r="794" spans="1:34">
      <c r="A794" s="143"/>
      <c r="B794" s="321"/>
      <c r="C794" s="321"/>
      <c r="D794" s="143"/>
      <c r="E794" s="143"/>
      <c r="F794" s="143"/>
      <c r="G794" s="143"/>
      <c r="H794" s="143"/>
      <c r="I794" s="143"/>
      <c r="J794" s="143"/>
      <c r="K794" s="143"/>
      <c r="L794" s="143"/>
      <c r="M794" s="322"/>
      <c r="N794" s="322"/>
      <c r="O794" s="321"/>
      <c r="P794" s="322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</row>
    <row r="795" spans="1:34">
      <c r="A795" s="143"/>
      <c r="B795" s="321"/>
      <c r="C795" s="321"/>
      <c r="D795" s="143"/>
      <c r="E795" s="143"/>
      <c r="F795" s="143"/>
      <c r="G795" s="143"/>
      <c r="H795" s="143"/>
      <c r="I795" s="143"/>
      <c r="J795" s="143"/>
      <c r="K795" s="143"/>
      <c r="L795" s="143"/>
      <c r="M795" s="322"/>
      <c r="N795" s="322"/>
      <c r="O795" s="321"/>
      <c r="P795" s="322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</row>
    <row r="796" spans="1:34">
      <c r="A796" s="143"/>
      <c r="B796" s="321"/>
      <c r="C796" s="321"/>
      <c r="D796" s="143"/>
      <c r="E796" s="143"/>
      <c r="F796" s="143"/>
      <c r="G796" s="143"/>
      <c r="H796" s="143"/>
      <c r="I796" s="143"/>
      <c r="J796" s="143"/>
      <c r="K796" s="143"/>
      <c r="L796" s="143"/>
      <c r="M796" s="322"/>
      <c r="N796" s="322"/>
      <c r="O796" s="321"/>
      <c r="P796" s="322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</row>
    <row r="797" spans="1:34">
      <c r="A797" s="143"/>
      <c r="B797" s="321"/>
      <c r="C797" s="321"/>
      <c r="D797" s="143"/>
      <c r="E797" s="143"/>
      <c r="F797" s="143"/>
      <c r="G797" s="143"/>
      <c r="H797" s="143"/>
      <c r="I797" s="143"/>
      <c r="J797" s="143"/>
      <c r="K797" s="143"/>
      <c r="L797" s="143"/>
      <c r="M797" s="322"/>
      <c r="N797" s="322"/>
      <c r="O797" s="321"/>
      <c r="P797" s="322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</row>
    <row r="798" spans="1:34">
      <c r="A798" s="143"/>
      <c r="B798" s="321"/>
      <c r="C798" s="321"/>
      <c r="D798" s="143"/>
      <c r="E798" s="143"/>
      <c r="F798" s="143"/>
      <c r="G798" s="143"/>
      <c r="H798" s="143"/>
      <c r="I798" s="143"/>
      <c r="J798" s="143"/>
      <c r="K798" s="143"/>
      <c r="L798" s="143"/>
      <c r="M798" s="322"/>
      <c r="N798" s="322"/>
      <c r="O798" s="321"/>
      <c r="P798" s="322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</row>
    <row r="799" spans="1:34">
      <c r="A799" s="143"/>
      <c r="B799" s="321"/>
      <c r="C799" s="321"/>
      <c r="D799" s="143"/>
      <c r="E799" s="143"/>
      <c r="F799" s="143"/>
      <c r="G799" s="143"/>
      <c r="H799" s="143"/>
      <c r="I799" s="143"/>
      <c r="J799" s="143"/>
      <c r="K799" s="143"/>
      <c r="L799" s="143"/>
      <c r="M799" s="322"/>
      <c r="N799" s="322"/>
      <c r="O799" s="321"/>
      <c r="P799" s="322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</row>
    <row r="800" spans="1:34">
      <c r="A800" s="143"/>
      <c r="B800" s="321"/>
      <c r="C800" s="321"/>
      <c r="D800" s="143"/>
      <c r="E800" s="143"/>
      <c r="F800" s="143"/>
      <c r="G800" s="143"/>
      <c r="H800" s="143"/>
      <c r="I800" s="143"/>
      <c r="J800" s="143"/>
      <c r="K800" s="143"/>
      <c r="L800" s="143"/>
      <c r="M800" s="322"/>
      <c r="N800" s="322"/>
      <c r="O800" s="321"/>
      <c r="P800" s="322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</row>
    <row r="801" spans="1:34">
      <c r="A801" s="143"/>
      <c r="B801" s="321"/>
      <c r="C801" s="321"/>
      <c r="D801" s="143"/>
      <c r="E801" s="143"/>
      <c r="F801" s="143"/>
      <c r="G801" s="143"/>
      <c r="H801" s="143"/>
      <c r="I801" s="143"/>
      <c r="J801" s="143"/>
      <c r="K801" s="143"/>
      <c r="L801" s="143"/>
      <c r="M801" s="322"/>
      <c r="N801" s="322"/>
      <c r="O801" s="321"/>
      <c r="P801" s="322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</row>
    <row r="802" spans="1:34">
      <c r="A802" s="143"/>
      <c r="B802" s="321"/>
      <c r="C802" s="321"/>
      <c r="D802" s="143"/>
      <c r="E802" s="143"/>
      <c r="F802" s="143"/>
      <c r="G802" s="143"/>
      <c r="H802" s="143"/>
      <c r="I802" s="143"/>
      <c r="J802" s="143"/>
      <c r="K802" s="143"/>
      <c r="L802" s="143"/>
      <c r="M802" s="322"/>
      <c r="N802" s="322"/>
      <c r="O802" s="321"/>
      <c r="P802" s="322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</row>
    <row r="803" spans="1:34">
      <c r="A803" s="143"/>
      <c r="B803" s="321"/>
      <c r="C803" s="321"/>
      <c r="D803" s="143"/>
      <c r="E803" s="143"/>
      <c r="F803" s="143"/>
      <c r="G803" s="143"/>
      <c r="H803" s="143"/>
      <c r="I803" s="143"/>
      <c r="J803" s="143"/>
      <c r="K803" s="143"/>
      <c r="L803" s="143"/>
      <c r="M803" s="322"/>
      <c r="N803" s="322"/>
      <c r="O803" s="321"/>
      <c r="P803" s="322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</row>
    <row r="804" spans="1:34">
      <c r="A804" s="143"/>
      <c r="B804" s="321"/>
      <c r="C804" s="321"/>
      <c r="D804" s="143"/>
      <c r="E804" s="143"/>
      <c r="F804" s="143"/>
      <c r="G804" s="143"/>
      <c r="H804" s="143"/>
      <c r="I804" s="143"/>
      <c r="J804" s="143"/>
      <c r="K804" s="143"/>
      <c r="L804" s="143"/>
      <c r="M804" s="322"/>
      <c r="N804" s="322"/>
      <c r="O804" s="321"/>
      <c r="P804" s="322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</row>
    <row r="805" spans="1:34">
      <c r="A805" s="143"/>
      <c r="B805" s="321"/>
      <c r="C805" s="321"/>
      <c r="D805" s="143"/>
      <c r="E805" s="143"/>
      <c r="F805" s="143"/>
      <c r="G805" s="143"/>
      <c r="H805" s="143"/>
      <c r="I805" s="143"/>
      <c r="J805" s="143"/>
      <c r="K805" s="143"/>
      <c r="L805" s="143"/>
      <c r="M805" s="322"/>
      <c r="N805" s="322"/>
      <c r="O805" s="321"/>
      <c r="P805" s="322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</row>
    <row r="806" spans="1:34">
      <c r="A806" s="143"/>
      <c r="B806" s="321"/>
      <c r="C806" s="321"/>
      <c r="D806" s="143"/>
      <c r="E806" s="143"/>
      <c r="F806" s="143"/>
      <c r="G806" s="143"/>
      <c r="H806" s="143"/>
      <c r="I806" s="143"/>
      <c r="J806" s="143"/>
      <c r="K806" s="143"/>
      <c r="L806" s="143"/>
      <c r="M806" s="322"/>
      <c r="N806" s="322"/>
      <c r="O806" s="321"/>
      <c r="P806" s="322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</row>
    <row r="807" spans="1:34">
      <c r="A807" s="143"/>
      <c r="B807" s="321"/>
      <c r="C807" s="321"/>
      <c r="D807" s="143"/>
      <c r="E807" s="143"/>
      <c r="F807" s="143"/>
      <c r="G807" s="143"/>
      <c r="H807" s="143"/>
      <c r="I807" s="143"/>
      <c r="J807" s="143"/>
      <c r="K807" s="143"/>
      <c r="L807" s="143"/>
      <c r="M807" s="322"/>
      <c r="N807" s="322"/>
      <c r="O807" s="321"/>
      <c r="P807" s="322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</row>
    <row r="808" spans="1:34">
      <c r="A808" s="143"/>
      <c r="B808" s="321"/>
      <c r="C808" s="321"/>
      <c r="D808" s="143"/>
      <c r="E808" s="143"/>
      <c r="F808" s="143"/>
      <c r="G808" s="143"/>
      <c r="H808" s="143"/>
      <c r="I808" s="143"/>
      <c r="J808" s="143"/>
      <c r="K808" s="143"/>
      <c r="L808" s="143"/>
      <c r="M808" s="322"/>
      <c r="N808" s="322"/>
      <c r="O808" s="321"/>
      <c r="P808" s="322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</row>
    <row r="809" spans="1:34">
      <c r="A809" s="143"/>
      <c r="B809" s="321"/>
      <c r="C809" s="321"/>
      <c r="D809" s="143"/>
      <c r="E809" s="143"/>
      <c r="F809" s="143"/>
      <c r="G809" s="143"/>
      <c r="H809" s="143"/>
      <c r="I809" s="143"/>
      <c r="J809" s="143"/>
      <c r="K809" s="143"/>
      <c r="L809" s="143"/>
      <c r="M809" s="322"/>
      <c r="N809" s="322"/>
      <c r="O809" s="321"/>
      <c r="P809" s="322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</row>
    <row r="810" spans="1:34">
      <c r="A810" s="143"/>
      <c r="B810" s="321"/>
      <c r="C810" s="321"/>
      <c r="D810" s="143"/>
      <c r="E810" s="143"/>
      <c r="F810" s="143"/>
      <c r="G810" s="143"/>
      <c r="H810" s="143"/>
      <c r="I810" s="143"/>
      <c r="J810" s="143"/>
      <c r="K810" s="143"/>
      <c r="L810" s="143"/>
      <c r="M810" s="322"/>
      <c r="N810" s="322"/>
      <c r="O810" s="321"/>
      <c r="P810" s="322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</row>
    <row r="811" spans="1:34">
      <c r="A811" s="143"/>
      <c r="B811" s="321"/>
      <c r="C811" s="321"/>
      <c r="D811" s="143"/>
      <c r="E811" s="143"/>
      <c r="F811" s="143"/>
      <c r="G811" s="143"/>
      <c r="H811" s="143"/>
      <c r="I811" s="143"/>
      <c r="J811" s="143"/>
      <c r="K811" s="143"/>
      <c r="L811" s="143"/>
      <c r="M811" s="322"/>
      <c r="N811" s="322"/>
      <c r="O811" s="321"/>
      <c r="P811" s="322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</row>
    <row r="812" spans="1:34">
      <c r="A812" s="143"/>
      <c r="B812" s="321"/>
      <c r="C812" s="321"/>
      <c r="D812" s="143"/>
      <c r="E812" s="143"/>
      <c r="F812" s="143"/>
      <c r="G812" s="143"/>
      <c r="H812" s="143"/>
      <c r="I812" s="143"/>
      <c r="J812" s="143"/>
      <c r="K812" s="143"/>
      <c r="L812" s="143"/>
      <c r="M812" s="322"/>
      <c r="N812" s="322"/>
      <c r="O812" s="321"/>
      <c r="P812" s="322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</row>
    <row r="813" spans="1:34">
      <c r="A813" s="143"/>
      <c r="B813" s="321"/>
      <c r="C813" s="321"/>
      <c r="D813" s="143"/>
      <c r="E813" s="143"/>
      <c r="F813" s="143"/>
      <c r="G813" s="143"/>
      <c r="H813" s="143"/>
      <c r="I813" s="143"/>
      <c r="J813" s="143"/>
      <c r="K813" s="143"/>
      <c r="L813" s="143"/>
      <c r="M813" s="322"/>
      <c r="N813" s="322"/>
      <c r="O813" s="321"/>
      <c r="P813" s="322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</row>
    <row r="814" spans="1:34">
      <c r="A814" s="143"/>
      <c r="B814" s="321"/>
      <c r="C814" s="321"/>
      <c r="D814" s="143"/>
      <c r="E814" s="143"/>
      <c r="F814" s="143"/>
      <c r="G814" s="143"/>
      <c r="H814" s="143"/>
      <c r="I814" s="143"/>
      <c r="J814" s="143"/>
      <c r="K814" s="143"/>
      <c r="L814" s="143"/>
      <c r="M814" s="322"/>
      <c r="N814" s="322"/>
      <c r="O814" s="321"/>
      <c r="P814" s="322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</row>
    <row r="815" spans="1:34">
      <c r="A815" s="143"/>
      <c r="B815" s="321"/>
      <c r="C815" s="321"/>
      <c r="D815" s="143"/>
      <c r="E815" s="143"/>
      <c r="F815" s="143"/>
      <c r="G815" s="143"/>
      <c r="H815" s="143"/>
      <c r="I815" s="143"/>
      <c r="J815" s="143"/>
      <c r="K815" s="143"/>
      <c r="L815" s="143"/>
      <c r="M815" s="322"/>
      <c r="N815" s="322"/>
      <c r="O815" s="321"/>
      <c r="P815" s="322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</row>
    <row r="816" spans="1:34">
      <c r="A816" s="143"/>
      <c r="B816" s="321"/>
      <c r="C816" s="321"/>
      <c r="D816" s="143"/>
      <c r="E816" s="143"/>
      <c r="F816" s="143"/>
      <c r="G816" s="143"/>
      <c r="H816" s="143"/>
      <c r="I816" s="143"/>
      <c r="J816" s="143"/>
      <c r="K816" s="143"/>
      <c r="L816" s="143"/>
      <c r="M816" s="322"/>
      <c r="N816" s="322"/>
      <c r="O816" s="321"/>
      <c r="P816" s="322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</row>
    <row r="817" spans="1:34">
      <c r="A817" s="143"/>
      <c r="B817" s="321"/>
      <c r="C817" s="321"/>
      <c r="D817" s="143"/>
      <c r="E817" s="143"/>
      <c r="F817" s="143"/>
      <c r="G817" s="143"/>
      <c r="H817" s="143"/>
      <c r="I817" s="143"/>
      <c r="J817" s="143"/>
      <c r="K817" s="143"/>
      <c r="L817" s="143"/>
      <c r="M817" s="322"/>
      <c r="N817" s="322"/>
      <c r="O817" s="321"/>
      <c r="P817" s="322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</row>
    <row r="818" spans="1:34">
      <c r="A818" s="143"/>
      <c r="B818" s="321"/>
      <c r="C818" s="321"/>
      <c r="D818" s="143"/>
      <c r="E818" s="143"/>
      <c r="F818" s="143"/>
      <c r="G818" s="143"/>
      <c r="H818" s="143"/>
      <c r="I818" s="143"/>
      <c r="J818" s="143"/>
      <c r="K818" s="143"/>
      <c r="L818" s="143"/>
      <c r="M818" s="322"/>
      <c r="N818" s="322"/>
      <c r="O818" s="321"/>
      <c r="P818" s="322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</row>
    <row r="819" spans="1:34">
      <c r="A819" s="143"/>
      <c r="B819" s="321"/>
      <c r="C819" s="321"/>
      <c r="D819" s="143"/>
      <c r="E819" s="143"/>
      <c r="F819" s="143"/>
      <c r="G819" s="143"/>
      <c r="H819" s="143"/>
      <c r="I819" s="143"/>
      <c r="J819" s="143"/>
      <c r="K819" s="143"/>
      <c r="L819" s="143"/>
      <c r="M819" s="322"/>
      <c r="N819" s="322"/>
      <c r="O819" s="321"/>
      <c r="P819" s="322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</row>
    <row r="820" spans="1:34">
      <c r="A820" s="143"/>
      <c r="B820" s="321"/>
      <c r="C820" s="321"/>
      <c r="D820" s="143"/>
      <c r="E820" s="143"/>
      <c r="F820" s="143"/>
      <c r="G820" s="143"/>
      <c r="H820" s="143"/>
      <c r="I820" s="143"/>
      <c r="J820" s="143"/>
      <c r="K820" s="143"/>
      <c r="L820" s="143"/>
      <c r="M820" s="322"/>
      <c r="N820" s="322"/>
      <c r="O820" s="321"/>
      <c r="P820" s="322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</row>
    <row r="821" spans="1:34">
      <c r="A821" s="143"/>
      <c r="B821" s="321"/>
      <c r="C821" s="321"/>
      <c r="D821" s="143"/>
      <c r="E821" s="143"/>
      <c r="F821" s="143"/>
      <c r="G821" s="143"/>
      <c r="H821" s="143"/>
      <c r="I821" s="143"/>
      <c r="J821" s="143"/>
      <c r="K821" s="143"/>
      <c r="L821" s="143"/>
      <c r="M821" s="322"/>
      <c r="N821" s="322"/>
      <c r="O821" s="321"/>
      <c r="P821" s="322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</row>
    <row r="822" spans="1:34">
      <c r="A822" s="143"/>
      <c r="B822" s="321"/>
      <c r="C822" s="321"/>
      <c r="D822" s="143"/>
      <c r="E822" s="143"/>
      <c r="F822" s="143"/>
      <c r="G822" s="143"/>
      <c r="H822" s="143"/>
      <c r="I822" s="143"/>
      <c r="J822" s="143"/>
      <c r="K822" s="143"/>
      <c r="L822" s="143"/>
      <c r="M822" s="322"/>
      <c r="N822" s="322"/>
      <c r="O822" s="321"/>
      <c r="P822" s="322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</row>
    <row r="823" spans="1:34">
      <c r="A823" s="143"/>
      <c r="B823" s="321"/>
      <c r="C823" s="321"/>
      <c r="D823" s="143"/>
      <c r="E823" s="143"/>
      <c r="F823" s="143"/>
      <c r="G823" s="143"/>
      <c r="H823" s="143"/>
      <c r="I823" s="143"/>
      <c r="J823" s="143"/>
      <c r="K823" s="143"/>
      <c r="L823" s="143"/>
      <c r="M823" s="322"/>
      <c r="N823" s="322"/>
      <c r="O823" s="321"/>
      <c r="P823" s="322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</row>
    <row r="824" spans="1:34">
      <c r="A824" s="143"/>
      <c r="B824" s="321"/>
      <c r="C824" s="321"/>
      <c r="D824" s="143"/>
      <c r="E824" s="143"/>
      <c r="F824" s="143"/>
      <c r="G824" s="143"/>
      <c r="H824" s="143"/>
      <c r="I824" s="143"/>
      <c r="J824" s="143"/>
      <c r="K824" s="143"/>
      <c r="L824" s="143"/>
      <c r="M824" s="322"/>
      <c r="N824" s="322"/>
      <c r="O824" s="321"/>
      <c r="P824" s="322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</row>
    <row r="825" spans="1:34">
      <c r="A825" s="143"/>
      <c r="B825" s="321"/>
      <c r="C825" s="321"/>
      <c r="D825" s="143"/>
      <c r="E825" s="143"/>
      <c r="F825" s="143"/>
      <c r="G825" s="143"/>
      <c r="H825" s="143"/>
      <c r="I825" s="143"/>
      <c r="J825" s="143"/>
      <c r="K825" s="143"/>
      <c r="L825" s="143"/>
      <c r="M825" s="322"/>
      <c r="N825" s="322"/>
      <c r="O825" s="321"/>
      <c r="P825" s="322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</row>
    <row r="826" spans="1:34">
      <c r="A826" s="143"/>
      <c r="B826" s="321"/>
      <c r="C826" s="321"/>
      <c r="D826" s="143"/>
      <c r="E826" s="143"/>
      <c r="F826" s="143"/>
      <c r="G826" s="143"/>
      <c r="H826" s="143"/>
      <c r="I826" s="143"/>
      <c r="J826" s="143"/>
      <c r="K826" s="143"/>
      <c r="L826" s="143"/>
      <c r="M826" s="322"/>
      <c r="N826" s="322"/>
      <c r="O826" s="321"/>
      <c r="P826" s="322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</row>
    <row r="827" spans="1:34">
      <c r="A827" s="143"/>
      <c r="B827" s="321"/>
      <c r="C827" s="321"/>
      <c r="D827" s="143"/>
      <c r="E827" s="143"/>
      <c r="F827" s="143"/>
      <c r="G827" s="143"/>
      <c r="H827" s="143"/>
      <c r="I827" s="143"/>
      <c r="J827" s="143"/>
      <c r="K827" s="143"/>
      <c r="L827" s="143"/>
      <c r="M827" s="322"/>
      <c r="N827" s="322"/>
      <c r="O827" s="321"/>
      <c r="P827" s="322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</row>
    <row r="828" spans="1:34">
      <c r="A828" s="143"/>
      <c r="B828" s="321"/>
      <c r="C828" s="321"/>
      <c r="D828" s="143"/>
      <c r="E828" s="143"/>
      <c r="F828" s="143"/>
      <c r="G828" s="143"/>
      <c r="H828" s="143"/>
      <c r="I828" s="143"/>
      <c r="J828" s="143"/>
      <c r="K828" s="143"/>
      <c r="L828" s="143"/>
      <c r="M828" s="322"/>
      <c r="N828" s="322"/>
      <c r="O828" s="321"/>
      <c r="P828" s="322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</row>
    <row r="829" spans="1:34">
      <c r="A829" s="143"/>
      <c r="B829" s="321"/>
      <c r="C829" s="321"/>
      <c r="D829" s="143"/>
      <c r="E829" s="143"/>
      <c r="F829" s="143"/>
      <c r="G829" s="143"/>
      <c r="H829" s="143"/>
      <c r="I829" s="143"/>
      <c r="J829" s="143"/>
      <c r="K829" s="143"/>
      <c r="L829" s="143"/>
      <c r="M829" s="322"/>
      <c r="N829" s="322"/>
      <c r="O829" s="321"/>
      <c r="P829" s="322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</row>
    <row r="830" spans="1:34">
      <c r="A830" s="143"/>
      <c r="B830" s="321"/>
      <c r="C830" s="321"/>
      <c r="D830" s="143"/>
      <c r="E830" s="143"/>
      <c r="F830" s="143"/>
      <c r="G830" s="143"/>
      <c r="H830" s="143"/>
      <c r="I830" s="143"/>
      <c r="J830" s="143"/>
      <c r="K830" s="143"/>
      <c r="L830" s="143"/>
      <c r="M830" s="322"/>
      <c r="N830" s="322"/>
      <c r="O830" s="321"/>
      <c r="P830" s="322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</row>
    <row r="831" spans="1:34">
      <c r="A831" s="143"/>
      <c r="B831" s="321"/>
      <c r="C831" s="321"/>
      <c r="D831" s="143"/>
      <c r="E831" s="143"/>
      <c r="F831" s="143"/>
      <c r="G831" s="143"/>
      <c r="H831" s="143"/>
      <c r="I831" s="143"/>
      <c r="J831" s="143"/>
      <c r="K831" s="143"/>
      <c r="L831" s="143"/>
      <c r="M831" s="322"/>
      <c r="N831" s="322"/>
      <c r="O831" s="321"/>
      <c r="P831" s="322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</row>
    <row r="832" spans="1:34">
      <c r="A832" s="143"/>
      <c r="B832" s="321"/>
      <c r="C832" s="321"/>
      <c r="D832" s="143"/>
      <c r="E832" s="143"/>
      <c r="F832" s="143"/>
      <c r="G832" s="143"/>
      <c r="H832" s="143"/>
      <c r="I832" s="143"/>
      <c r="J832" s="143"/>
      <c r="K832" s="143"/>
      <c r="L832" s="143"/>
      <c r="M832" s="322"/>
      <c r="N832" s="322"/>
      <c r="O832" s="321"/>
      <c r="P832" s="322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</row>
    <row r="833" spans="1:34">
      <c r="A833" s="143"/>
      <c r="B833" s="321"/>
      <c r="C833" s="321"/>
      <c r="D833" s="143"/>
      <c r="E833" s="143"/>
      <c r="F833" s="143"/>
      <c r="G833" s="143"/>
      <c r="H833" s="143"/>
      <c r="I833" s="143"/>
      <c r="J833" s="143"/>
      <c r="K833" s="143"/>
      <c r="L833" s="143"/>
      <c r="M833" s="322"/>
      <c r="N833" s="322"/>
      <c r="O833" s="321"/>
      <c r="P833" s="322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</row>
    <row r="834" spans="1:34">
      <c r="A834" s="143"/>
      <c r="B834" s="321"/>
      <c r="C834" s="321"/>
      <c r="D834" s="143"/>
      <c r="E834" s="143"/>
      <c r="F834" s="143"/>
      <c r="G834" s="143"/>
      <c r="H834" s="143"/>
      <c r="I834" s="143"/>
      <c r="J834" s="143"/>
      <c r="K834" s="143"/>
      <c r="L834" s="143"/>
      <c r="M834" s="322"/>
      <c r="N834" s="322"/>
      <c r="O834" s="321"/>
      <c r="P834" s="322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</row>
    <row r="835" spans="1:34">
      <c r="A835" s="143"/>
      <c r="B835" s="321"/>
      <c r="C835" s="321"/>
      <c r="D835" s="143"/>
      <c r="E835" s="143"/>
      <c r="F835" s="143"/>
      <c r="G835" s="143"/>
      <c r="H835" s="143"/>
      <c r="I835" s="143"/>
      <c r="J835" s="143"/>
      <c r="K835" s="143"/>
      <c r="L835" s="143"/>
      <c r="M835" s="322"/>
      <c r="N835" s="322"/>
      <c r="O835" s="321"/>
      <c r="P835" s="322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</row>
    <row r="836" spans="1:34">
      <c r="A836" s="143"/>
      <c r="B836" s="321"/>
      <c r="C836" s="321"/>
      <c r="D836" s="143"/>
      <c r="E836" s="143"/>
      <c r="F836" s="143"/>
      <c r="G836" s="143"/>
      <c r="H836" s="143"/>
      <c r="I836" s="143"/>
      <c r="J836" s="143"/>
      <c r="K836" s="143"/>
      <c r="L836" s="143"/>
      <c r="M836" s="322"/>
      <c r="N836" s="322"/>
      <c r="O836" s="321"/>
      <c r="P836" s="322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</row>
    <row r="837" spans="1:34">
      <c r="A837" s="143"/>
      <c r="B837" s="321"/>
      <c r="C837" s="321"/>
      <c r="D837" s="143"/>
      <c r="E837" s="143"/>
      <c r="F837" s="143"/>
      <c r="G837" s="143"/>
      <c r="H837" s="143"/>
      <c r="I837" s="143"/>
      <c r="J837" s="143"/>
      <c r="K837" s="143"/>
      <c r="L837" s="143"/>
      <c r="M837" s="322"/>
      <c r="N837" s="322"/>
      <c r="O837" s="321"/>
      <c r="P837" s="322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</row>
    <row r="838" spans="1:34">
      <c r="A838" s="143"/>
      <c r="B838" s="321"/>
      <c r="C838" s="321"/>
      <c r="D838" s="143"/>
      <c r="E838" s="143"/>
      <c r="F838" s="143"/>
      <c r="G838" s="143"/>
      <c r="H838" s="143"/>
      <c r="I838" s="143"/>
      <c r="J838" s="143"/>
      <c r="K838" s="143"/>
      <c r="L838" s="143"/>
      <c r="M838" s="322"/>
      <c r="N838" s="322"/>
      <c r="O838" s="321"/>
      <c r="P838" s="322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</row>
    <row r="839" spans="1:34">
      <c r="A839" s="143"/>
      <c r="B839" s="321"/>
      <c r="C839" s="321"/>
      <c r="D839" s="143"/>
      <c r="E839" s="143"/>
      <c r="F839" s="143"/>
      <c r="G839" s="143"/>
      <c r="H839" s="143"/>
      <c r="I839" s="143"/>
      <c r="J839" s="143"/>
      <c r="K839" s="143"/>
      <c r="L839" s="143"/>
      <c r="M839" s="322"/>
      <c r="N839" s="322"/>
      <c r="O839" s="321"/>
      <c r="P839" s="322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</row>
    <row r="840" spans="1:34">
      <c r="A840" s="143"/>
      <c r="B840" s="321"/>
      <c r="C840" s="321"/>
      <c r="D840" s="143"/>
      <c r="E840" s="143"/>
      <c r="F840" s="143"/>
      <c r="G840" s="143"/>
      <c r="H840" s="143"/>
      <c r="I840" s="143"/>
      <c r="J840" s="143"/>
      <c r="K840" s="143"/>
      <c r="L840" s="143"/>
      <c r="M840" s="322"/>
      <c r="N840" s="322"/>
      <c r="O840" s="321"/>
      <c r="P840" s="322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</row>
    <row r="841" spans="1:34">
      <c r="A841" s="143"/>
      <c r="B841" s="321"/>
      <c r="C841" s="321"/>
      <c r="D841" s="143"/>
      <c r="E841" s="143"/>
      <c r="F841" s="143"/>
      <c r="G841" s="143"/>
      <c r="H841" s="143"/>
      <c r="I841" s="143"/>
      <c r="J841" s="143"/>
      <c r="K841" s="143"/>
      <c r="L841" s="143"/>
      <c r="M841" s="322"/>
      <c r="N841" s="322"/>
      <c r="O841" s="321"/>
      <c r="P841" s="322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</row>
    <row r="842" spans="1:34">
      <c r="A842" s="143"/>
      <c r="B842" s="321"/>
      <c r="C842" s="321"/>
      <c r="D842" s="143"/>
      <c r="E842" s="143"/>
      <c r="F842" s="143"/>
      <c r="G842" s="143"/>
      <c r="H842" s="143"/>
      <c r="I842" s="143"/>
      <c r="J842" s="143"/>
      <c r="K842" s="143"/>
      <c r="L842" s="143"/>
      <c r="M842" s="322"/>
      <c r="N842" s="322"/>
      <c r="O842" s="321"/>
      <c r="P842" s="322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</row>
    <row r="843" spans="1:34">
      <c r="A843" s="143"/>
      <c r="B843" s="321"/>
      <c r="C843" s="321"/>
      <c r="D843" s="143"/>
      <c r="E843" s="143"/>
      <c r="F843" s="143"/>
      <c r="G843" s="143"/>
      <c r="H843" s="143"/>
      <c r="I843" s="143"/>
      <c r="J843" s="143"/>
      <c r="K843" s="143"/>
      <c r="L843" s="143"/>
      <c r="M843" s="322"/>
      <c r="N843" s="322"/>
      <c r="O843" s="321"/>
      <c r="P843" s="322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</row>
    <row r="844" spans="1:34">
      <c r="A844" s="143"/>
      <c r="B844" s="321"/>
      <c r="C844" s="321"/>
      <c r="D844" s="143"/>
      <c r="E844" s="143"/>
      <c r="F844" s="143"/>
      <c r="G844" s="143"/>
      <c r="H844" s="143"/>
      <c r="I844" s="143"/>
      <c r="J844" s="143"/>
      <c r="K844" s="143"/>
      <c r="L844" s="143"/>
      <c r="M844" s="322"/>
      <c r="N844" s="322"/>
      <c r="O844" s="321"/>
      <c r="P844" s="322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</row>
    <row r="845" spans="1:34">
      <c r="A845" s="143"/>
      <c r="B845" s="321"/>
      <c r="C845" s="321"/>
      <c r="D845" s="143"/>
      <c r="E845" s="143"/>
      <c r="F845" s="143"/>
      <c r="G845" s="143"/>
      <c r="H845" s="143"/>
      <c r="I845" s="143"/>
      <c r="J845" s="143"/>
      <c r="K845" s="143"/>
      <c r="L845" s="143"/>
      <c r="M845" s="322"/>
      <c r="N845" s="322"/>
      <c r="O845" s="321"/>
      <c r="P845" s="322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</row>
    <row r="846" spans="1:34">
      <c r="A846" s="143"/>
      <c r="B846" s="321"/>
      <c r="C846" s="321"/>
      <c r="D846" s="143"/>
      <c r="E846" s="143"/>
      <c r="F846" s="143"/>
      <c r="G846" s="143"/>
      <c r="H846" s="143"/>
      <c r="I846" s="143"/>
      <c r="J846" s="143"/>
      <c r="K846" s="143"/>
      <c r="L846" s="143"/>
      <c r="M846" s="322"/>
      <c r="N846" s="322"/>
      <c r="O846" s="321"/>
      <c r="P846" s="322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</row>
    <row r="847" spans="1:34">
      <c r="A847" s="143"/>
      <c r="B847" s="321"/>
      <c r="C847" s="321"/>
      <c r="D847" s="143"/>
      <c r="E847" s="143"/>
      <c r="F847" s="143"/>
      <c r="G847" s="143"/>
      <c r="H847" s="143"/>
      <c r="I847" s="143"/>
      <c r="J847" s="143"/>
      <c r="K847" s="143"/>
      <c r="L847" s="143"/>
      <c r="M847" s="322"/>
      <c r="N847" s="322"/>
      <c r="O847" s="321"/>
      <c r="P847" s="322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</row>
    <row r="848" spans="1:34">
      <c r="A848" s="143"/>
      <c r="B848" s="321"/>
      <c r="C848" s="321"/>
      <c r="D848" s="143"/>
      <c r="E848" s="143"/>
      <c r="F848" s="143"/>
      <c r="G848" s="143"/>
      <c r="H848" s="143"/>
      <c r="I848" s="143"/>
      <c r="J848" s="143"/>
      <c r="K848" s="143"/>
      <c r="L848" s="143"/>
      <c r="M848" s="322"/>
      <c r="N848" s="322"/>
      <c r="O848" s="321"/>
      <c r="P848" s="322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</row>
    <row r="849" spans="1:34">
      <c r="A849" s="143"/>
      <c r="B849" s="321"/>
      <c r="C849" s="321"/>
      <c r="D849" s="143"/>
      <c r="E849" s="143"/>
      <c r="F849" s="143"/>
      <c r="G849" s="143"/>
      <c r="H849" s="143"/>
      <c r="I849" s="143"/>
      <c r="J849" s="143"/>
      <c r="K849" s="143"/>
      <c r="L849" s="143"/>
      <c r="M849" s="322"/>
      <c r="N849" s="322"/>
      <c r="O849" s="321"/>
      <c r="P849" s="322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</row>
    <row r="850" spans="1:34">
      <c r="A850" s="143"/>
      <c r="B850" s="321"/>
      <c r="C850" s="321"/>
      <c r="D850" s="143"/>
      <c r="E850" s="143"/>
      <c r="F850" s="143"/>
      <c r="G850" s="143"/>
      <c r="H850" s="143"/>
      <c r="I850" s="143"/>
      <c r="J850" s="143"/>
      <c r="K850" s="143"/>
      <c r="L850" s="143"/>
      <c r="M850" s="322"/>
      <c r="N850" s="322"/>
      <c r="O850" s="321"/>
      <c r="P850" s="322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</row>
    <row r="851" spans="1:34">
      <c r="A851" s="143"/>
      <c r="B851" s="321"/>
      <c r="C851" s="321"/>
      <c r="D851" s="143"/>
      <c r="E851" s="143"/>
      <c r="F851" s="143"/>
      <c r="G851" s="143"/>
      <c r="H851" s="143"/>
      <c r="I851" s="143"/>
      <c r="J851" s="143"/>
      <c r="K851" s="143"/>
      <c r="L851" s="143"/>
      <c r="M851" s="322"/>
      <c r="N851" s="322"/>
      <c r="O851" s="321"/>
      <c r="P851" s="322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</row>
    <row r="852" spans="1:34">
      <c r="A852" s="143"/>
      <c r="B852" s="321"/>
      <c r="C852" s="321"/>
      <c r="D852" s="143"/>
      <c r="E852" s="143"/>
      <c r="F852" s="143"/>
      <c r="G852" s="143"/>
      <c r="H852" s="143"/>
      <c r="I852" s="143"/>
      <c r="J852" s="143"/>
      <c r="K852" s="143"/>
      <c r="L852" s="143"/>
      <c r="M852" s="322"/>
      <c r="N852" s="322"/>
      <c r="O852" s="321"/>
      <c r="P852" s="322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</row>
    <row r="853" spans="1:34">
      <c r="A853" s="143"/>
      <c r="B853" s="321"/>
      <c r="C853" s="321"/>
      <c r="D853" s="143"/>
      <c r="E853" s="143"/>
      <c r="F853" s="143"/>
      <c r="G853" s="143"/>
      <c r="H853" s="143"/>
      <c r="I853" s="143"/>
      <c r="J853" s="143"/>
      <c r="K853" s="143"/>
      <c r="L853" s="143"/>
      <c r="M853" s="322"/>
      <c r="N853" s="322"/>
      <c r="O853" s="321"/>
      <c r="P853" s="322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</row>
    <row r="854" spans="1:34">
      <c r="A854" s="143"/>
      <c r="B854" s="321"/>
      <c r="C854" s="321"/>
      <c r="D854" s="143"/>
      <c r="E854" s="143"/>
      <c r="F854" s="143"/>
      <c r="G854" s="143"/>
      <c r="H854" s="143"/>
      <c r="I854" s="143"/>
      <c r="J854" s="143"/>
      <c r="K854" s="143"/>
      <c r="L854" s="143"/>
      <c r="M854" s="322"/>
      <c r="N854" s="322"/>
      <c r="O854" s="321"/>
      <c r="P854" s="322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</row>
    <row r="855" spans="1:34">
      <c r="A855" s="143"/>
      <c r="B855" s="321"/>
      <c r="C855" s="321"/>
      <c r="D855" s="143"/>
      <c r="E855" s="143"/>
      <c r="F855" s="143"/>
      <c r="G855" s="143"/>
      <c r="H855" s="143"/>
      <c r="I855" s="143"/>
      <c r="J855" s="143"/>
      <c r="K855" s="143"/>
      <c r="L855" s="143"/>
      <c r="M855" s="322"/>
      <c r="N855" s="322"/>
      <c r="O855" s="321"/>
      <c r="P855" s="322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</row>
    <row r="856" spans="1:34">
      <c r="A856" s="143"/>
      <c r="B856" s="321"/>
      <c r="C856" s="321"/>
      <c r="D856" s="143"/>
      <c r="E856" s="143"/>
      <c r="F856" s="143"/>
      <c r="G856" s="143"/>
      <c r="H856" s="143"/>
      <c r="I856" s="143"/>
      <c r="J856" s="143"/>
      <c r="K856" s="143"/>
      <c r="L856" s="143"/>
      <c r="M856" s="322"/>
      <c r="N856" s="322"/>
      <c r="O856" s="321"/>
      <c r="P856" s="322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</row>
    <row r="857" spans="1:34">
      <c r="A857" s="143"/>
      <c r="B857" s="321"/>
      <c r="C857" s="321"/>
      <c r="D857" s="143"/>
      <c r="E857" s="143"/>
      <c r="F857" s="143"/>
      <c r="G857" s="143"/>
      <c r="H857" s="143"/>
      <c r="I857" s="143"/>
      <c r="J857" s="143"/>
      <c r="K857" s="143"/>
      <c r="L857" s="143"/>
      <c r="M857" s="322"/>
      <c r="N857" s="322"/>
      <c r="O857" s="321"/>
      <c r="P857" s="322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</row>
    <row r="858" spans="1:34">
      <c r="A858" s="143"/>
      <c r="B858" s="321"/>
      <c r="C858" s="321"/>
      <c r="D858" s="143"/>
      <c r="E858" s="143"/>
      <c r="F858" s="143"/>
      <c r="G858" s="143"/>
      <c r="H858" s="143"/>
      <c r="I858" s="143"/>
      <c r="J858" s="143"/>
      <c r="K858" s="143"/>
      <c r="L858" s="143"/>
      <c r="M858" s="322"/>
      <c r="N858" s="322"/>
      <c r="O858" s="321"/>
      <c r="P858" s="322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</row>
    <row r="859" spans="1:34">
      <c r="A859" s="143"/>
      <c r="B859" s="321"/>
      <c r="C859" s="321"/>
      <c r="D859" s="143"/>
      <c r="E859" s="143"/>
      <c r="F859" s="143"/>
      <c r="G859" s="143"/>
      <c r="H859" s="143"/>
      <c r="I859" s="143"/>
      <c r="J859" s="143"/>
      <c r="K859" s="143"/>
      <c r="L859" s="143"/>
      <c r="M859" s="322"/>
      <c r="N859" s="322"/>
      <c r="O859" s="321"/>
      <c r="P859" s="322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</row>
    <row r="860" spans="1:34">
      <c r="A860" s="143"/>
      <c r="B860" s="321"/>
      <c r="C860" s="321"/>
      <c r="D860" s="143"/>
      <c r="E860" s="143"/>
      <c r="F860" s="143"/>
      <c r="G860" s="143"/>
      <c r="H860" s="143"/>
      <c r="I860" s="143"/>
      <c r="J860" s="143"/>
      <c r="K860" s="143"/>
      <c r="L860" s="143"/>
      <c r="M860" s="322"/>
      <c r="N860" s="322"/>
      <c r="O860" s="321"/>
      <c r="P860" s="322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</row>
    <row r="861" spans="1:34">
      <c r="A861" s="143"/>
      <c r="B861" s="321"/>
      <c r="C861" s="321"/>
      <c r="D861" s="143"/>
      <c r="E861" s="143"/>
      <c r="F861" s="143"/>
      <c r="G861" s="143"/>
      <c r="H861" s="143"/>
      <c r="I861" s="143"/>
      <c r="J861" s="143"/>
      <c r="K861" s="143"/>
      <c r="L861" s="143"/>
      <c r="M861" s="322"/>
      <c r="N861" s="322"/>
      <c r="O861" s="321"/>
      <c r="P861" s="322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</row>
    <row r="862" spans="1:34">
      <c r="A862" s="143"/>
      <c r="B862" s="321"/>
      <c r="C862" s="321"/>
      <c r="D862" s="143"/>
      <c r="E862" s="143"/>
      <c r="F862" s="143"/>
      <c r="G862" s="143"/>
      <c r="H862" s="143"/>
      <c r="I862" s="143"/>
      <c r="J862" s="143"/>
      <c r="K862" s="143"/>
      <c r="L862" s="143"/>
      <c r="M862" s="322"/>
      <c r="N862" s="322"/>
      <c r="O862" s="321"/>
      <c r="P862" s="322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</row>
    <row r="863" spans="1:34">
      <c r="A863" s="143"/>
      <c r="B863" s="321"/>
      <c r="C863" s="321"/>
      <c r="D863" s="143"/>
      <c r="E863" s="143"/>
      <c r="F863" s="143"/>
      <c r="G863" s="143"/>
      <c r="H863" s="143"/>
      <c r="I863" s="143"/>
      <c r="J863" s="143"/>
      <c r="K863" s="143"/>
      <c r="L863" s="143"/>
      <c r="M863" s="322"/>
      <c r="N863" s="322"/>
      <c r="O863" s="321"/>
      <c r="P863" s="322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</row>
    <row r="864" spans="1:34">
      <c r="A864" s="143"/>
      <c r="B864" s="321"/>
      <c r="C864" s="321"/>
      <c r="D864" s="143"/>
      <c r="E864" s="143"/>
      <c r="F864" s="143"/>
      <c r="G864" s="143"/>
      <c r="H864" s="143"/>
      <c r="I864" s="143"/>
      <c r="J864" s="143"/>
      <c r="K864" s="143"/>
      <c r="L864" s="143"/>
      <c r="M864" s="322"/>
      <c r="N864" s="322"/>
      <c r="O864" s="321"/>
      <c r="P864" s="322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</row>
    <row r="865" spans="1:34">
      <c r="A865" s="143"/>
      <c r="B865" s="321"/>
      <c r="C865" s="321"/>
      <c r="D865" s="143"/>
      <c r="E865" s="143"/>
      <c r="F865" s="143"/>
      <c r="G865" s="143"/>
      <c r="H865" s="143"/>
      <c r="I865" s="143"/>
      <c r="J865" s="143"/>
      <c r="K865" s="143"/>
      <c r="L865" s="143"/>
      <c r="M865" s="322"/>
      <c r="N865" s="322"/>
      <c r="O865" s="321"/>
      <c r="P865" s="322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</row>
    <row r="866" spans="1:34">
      <c r="A866" s="143"/>
      <c r="B866" s="321"/>
      <c r="C866" s="321"/>
      <c r="D866" s="143"/>
      <c r="E866" s="143"/>
      <c r="F866" s="143"/>
      <c r="G866" s="143"/>
      <c r="H866" s="143"/>
      <c r="I866" s="143"/>
      <c r="J866" s="143"/>
      <c r="K866" s="143"/>
      <c r="L866" s="143"/>
      <c r="M866" s="322"/>
      <c r="N866" s="322"/>
      <c r="O866" s="321"/>
      <c r="P866" s="322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</row>
    <row r="867" spans="1:34">
      <c r="A867" s="143"/>
      <c r="B867" s="321"/>
      <c r="C867" s="321"/>
      <c r="D867" s="143"/>
      <c r="E867" s="143"/>
      <c r="F867" s="143"/>
      <c r="G867" s="143"/>
      <c r="H867" s="143"/>
      <c r="I867" s="143"/>
      <c r="J867" s="143"/>
      <c r="K867" s="143"/>
      <c r="L867" s="143"/>
      <c r="M867" s="322"/>
      <c r="N867" s="322"/>
      <c r="O867" s="321"/>
      <c r="P867" s="322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</row>
    <row r="868" spans="1:34">
      <c r="A868" s="143"/>
      <c r="B868" s="321"/>
      <c r="C868" s="321"/>
      <c r="D868" s="143"/>
      <c r="E868" s="143"/>
      <c r="F868" s="143"/>
      <c r="G868" s="143"/>
      <c r="H868" s="143"/>
      <c r="I868" s="143"/>
      <c r="J868" s="143"/>
      <c r="K868" s="143"/>
      <c r="L868" s="143"/>
      <c r="M868" s="322"/>
      <c r="N868" s="322"/>
      <c r="O868" s="321"/>
      <c r="P868" s="322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</row>
    <row r="869" spans="1:34">
      <c r="A869" s="143"/>
      <c r="B869" s="321"/>
      <c r="C869" s="321"/>
      <c r="D869" s="143"/>
      <c r="E869" s="143"/>
      <c r="F869" s="143"/>
      <c r="G869" s="143"/>
      <c r="H869" s="143"/>
      <c r="I869" s="143"/>
      <c r="J869" s="143"/>
      <c r="K869" s="143"/>
      <c r="L869" s="143"/>
      <c r="M869" s="322"/>
      <c r="N869" s="322"/>
      <c r="O869" s="321"/>
      <c r="P869" s="322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</row>
    <row r="870" spans="1:34">
      <c r="A870" s="143"/>
      <c r="B870" s="321"/>
      <c r="C870" s="321"/>
      <c r="D870" s="143"/>
      <c r="E870" s="143"/>
      <c r="F870" s="143"/>
      <c r="G870" s="143"/>
      <c r="H870" s="143"/>
      <c r="I870" s="143"/>
      <c r="J870" s="143"/>
      <c r="K870" s="143"/>
      <c r="L870" s="143"/>
      <c r="M870" s="322"/>
      <c r="N870" s="322"/>
      <c r="O870" s="321"/>
      <c r="P870" s="322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</row>
    <row r="871" spans="1:34">
      <c r="A871" s="143"/>
      <c r="B871" s="321"/>
      <c r="C871" s="321"/>
      <c r="D871" s="143"/>
      <c r="E871" s="143"/>
      <c r="F871" s="143"/>
      <c r="G871" s="143"/>
      <c r="H871" s="143"/>
      <c r="I871" s="143"/>
      <c r="J871" s="143"/>
      <c r="K871" s="143"/>
      <c r="L871" s="143"/>
      <c r="M871" s="322"/>
      <c r="N871" s="322"/>
      <c r="O871" s="321"/>
      <c r="P871" s="322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</row>
    <row r="872" spans="1:34">
      <c r="A872" s="143"/>
      <c r="B872" s="321"/>
      <c r="C872" s="321"/>
      <c r="D872" s="143"/>
      <c r="E872" s="143"/>
      <c r="F872" s="143"/>
      <c r="G872" s="143"/>
      <c r="H872" s="143"/>
      <c r="I872" s="143"/>
      <c r="J872" s="143"/>
      <c r="K872" s="143"/>
      <c r="L872" s="143"/>
      <c r="M872" s="322"/>
      <c r="N872" s="322"/>
      <c r="O872" s="321"/>
      <c r="P872" s="322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</row>
    <row r="873" spans="1:34">
      <c r="A873" s="143"/>
      <c r="B873" s="321"/>
      <c r="C873" s="321"/>
      <c r="D873" s="143"/>
      <c r="E873" s="143"/>
      <c r="F873" s="143"/>
      <c r="G873" s="143"/>
      <c r="H873" s="143"/>
      <c r="I873" s="143"/>
      <c r="J873" s="143"/>
      <c r="K873" s="143"/>
      <c r="L873" s="143"/>
      <c r="M873" s="322"/>
      <c r="N873" s="322"/>
      <c r="O873" s="321"/>
      <c r="P873" s="322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</row>
    <row r="874" spans="1:34">
      <c r="A874" s="143"/>
      <c r="B874" s="321"/>
      <c r="C874" s="321"/>
      <c r="D874" s="143"/>
      <c r="E874" s="143"/>
      <c r="F874" s="143"/>
      <c r="G874" s="143"/>
      <c r="H874" s="143"/>
      <c r="I874" s="143"/>
      <c r="J874" s="143"/>
      <c r="K874" s="143"/>
      <c r="L874" s="143"/>
      <c r="M874" s="322"/>
      <c r="N874" s="322"/>
      <c r="O874" s="321"/>
      <c r="P874" s="322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</row>
    <row r="875" spans="1:34">
      <c r="A875" s="143"/>
      <c r="B875" s="321"/>
      <c r="C875" s="321"/>
      <c r="D875" s="143"/>
      <c r="E875" s="143"/>
      <c r="F875" s="143"/>
      <c r="G875" s="143"/>
      <c r="H875" s="143"/>
      <c r="I875" s="143"/>
      <c r="J875" s="143"/>
      <c r="K875" s="143"/>
      <c r="L875" s="143"/>
      <c r="M875" s="322"/>
      <c r="N875" s="322"/>
      <c r="O875" s="321"/>
      <c r="P875" s="322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</row>
    <row r="876" spans="1:34">
      <c r="A876" s="143"/>
      <c r="B876" s="321"/>
      <c r="C876" s="321"/>
      <c r="D876" s="143"/>
      <c r="E876" s="143"/>
      <c r="F876" s="143"/>
      <c r="G876" s="143"/>
      <c r="H876" s="143"/>
      <c r="I876" s="143"/>
      <c r="J876" s="143"/>
      <c r="K876" s="143"/>
      <c r="L876" s="143"/>
      <c r="M876" s="322"/>
      <c r="N876" s="322"/>
      <c r="O876" s="321"/>
      <c r="P876" s="322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</row>
    <row r="877" spans="1:34">
      <c r="A877" s="143"/>
      <c r="B877" s="321"/>
      <c r="C877" s="321"/>
      <c r="D877" s="143"/>
      <c r="E877" s="143"/>
      <c r="F877" s="143"/>
      <c r="G877" s="143"/>
      <c r="H877" s="143"/>
      <c r="I877" s="143"/>
      <c r="J877" s="143"/>
      <c r="K877" s="143"/>
      <c r="L877" s="143"/>
      <c r="M877" s="322"/>
      <c r="N877" s="322"/>
      <c r="O877" s="321"/>
      <c r="P877" s="322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</row>
    <row r="878" spans="1:34">
      <c r="A878" s="143"/>
      <c r="B878" s="321"/>
      <c r="C878" s="321"/>
      <c r="D878" s="143"/>
      <c r="E878" s="143"/>
      <c r="F878" s="143"/>
      <c r="G878" s="143"/>
      <c r="H878" s="143"/>
      <c r="I878" s="143"/>
      <c r="J878" s="143"/>
      <c r="K878" s="143"/>
      <c r="L878" s="143"/>
      <c r="M878" s="322"/>
      <c r="N878" s="322"/>
      <c r="O878" s="321"/>
      <c r="P878" s="322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</row>
    <row r="879" spans="1:34">
      <c r="A879" s="143"/>
      <c r="B879" s="321"/>
      <c r="C879" s="321"/>
      <c r="D879" s="143"/>
      <c r="E879" s="143"/>
      <c r="F879" s="143"/>
      <c r="G879" s="143"/>
      <c r="H879" s="143"/>
      <c r="I879" s="143"/>
      <c r="J879" s="143"/>
      <c r="K879" s="143"/>
      <c r="L879" s="143"/>
      <c r="M879" s="322"/>
      <c r="N879" s="322"/>
      <c r="O879" s="321"/>
      <c r="P879" s="322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</row>
    <row r="880" spans="1:34">
      <c r="A880" s="143"/>
      <c r="B880" s="321"/>
      <c r="C880" s="321"/>
      <c r="D880" s="143"/>
      <c r="E880" s="143"/>
      <c r="F880" s="143"/>
      <c r="G880" s="143"/>
      <c r="H880" s="143"/>
      <c r="I880" s="143"/>
      <c r="J880" s="143"/>
      <c r="K880" s="143"/>
      <c r="L880" s="143"/>
      <c r="M880" s="322"/>
      <c r="N880" s="322"/>
      <c r="O880" s="321"/>
      <c r="P880" s="322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</row>
    <row r="881" spans="1:34">
      <c r="A881" s="143"/>
      <c r="B881" s="321"/>
      <c r="C881" s="321"/>
      <c r="D881" s="143"/>
      <c r="E881" s="143"/>
      <c r="F881" s="143"/>
      <c r="G881" s="143"/>
      <c r="H881" s="143"/>
      <c r="I881" s="143"/>
      <c r="J881" s="143"/>
      <c r="K881" s="143"/>
      <c r="L881" s="143"/>
      <c r="M881" s="322"/>
      <c r="N881" s="322"/>
      <c r="O881" s="321"/>
      <c r="P881" s="322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</row>
    <row r="882" spans="1:34">
      <c r="A882" s="143"/>
      <c r="B882" s="321"/>
      <c r="C882" s="321"/>
      <c r="D882" s="143"/>
      <c r="E882" s="143"/>
      <c r="F882" s="143"/>
      <c r="G882" s="143"/>
      <c r="H882" s="143"/>
      <c r="I882" s="143"/>
      <c r="J882" s="143"/>
      <c r="K882" s="143"/>
      <c r="L882" s="143"/>
      <c r="M882" s="322"/>
      <c r="N882" s="322"/>
      <c r="O882" s="321"/>
      <c r="P882" s="322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</row>
    <row r="883" spans="1:34">
      <c r="A883" s="143"/>
      <c r="B883" s="321"/>
      <c r="C883" s="321"/>
      <c r="D883" s="143"/>
      <c r="E883" s="143"/>
      <c r="F883" s="143"/>
      <c r="G883" s="143"/>
      <c r="H883" s="143"/>
      <c r="I883" s="143"/>
      <c r="J883" s="143"/>
      <c r="K883" s="143"/>
      <c r="L883" s="143"/>
      <c r="M883" s="322"/>
      <c r="N883" s="322"/>
      <c r="O883" s="321"/>
      <c r="P883" s="322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</row>
    <row r="884" spans="1:34">
      <c r="A884" s="143"/>
      <c r="B884" s="321"/>
      <c r="C884" s="321"/>
      <c r="D884" s="143"/>
      <c r="E884" s="143"/>
      <c r="F884" s="143"/>
      <c r="G884" s="143"/>
      <c r="H884" s="143"/>
      <c r="I884" s="143"/>
      <c r="J884" s="143"/>
      <c r="K884" s="143"/>
      <c r="L884" s="143"/>
      <c r="M884" s="322"/>
      <c r="N884" s="322"/>
      <c r="O884" s="321"/>
      <c r="P884" s="322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</row>
    <row r="885" spans="1:34">
      <c r="A885" s="143"/>
      <c r="B885" s="321"/>
      <c r="C885" s="321"/>
      <c r="D885" s="143"/>
      <c r="E885" s="143"/>
      <c r="F885" s="143"/>
      <c r="G885" s="143"/>
      <c r="H885" s="143"/>
      <c r="I885" s="143"/>
      <c r="J885" s="143"/>
      <c r="K885" s="143"/>
      <c r="L885" s="143"/>
      <c r="M885" s="322"/>
      <c r="N885" s="322"/>
      <c r="O885" s="321"/>
      <c r="P885" s="322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</row>
    <row r="886" spans="1:34">
      <c r="A886" s="143"/>
      <c r="B886" s="321"/>
      <c r="C886" s="321"/>
      <c r="D886" s="143"/>
      <c r="E886" s="143"/>
      <c r="F886" s="143"/>
      <c r="G886" s="143"/>
      <c r="H886" s="143"/>
      <c r="I886" s="143"/>
      <c r="J886" s="143"/>
      <c r="K886" s="143"/>
      <c r="L886" s="143"/>
      <c r="M886" s="322"/>
      <c r="N886" s="322"/>
      <c r="O886" s="321"/>
      <c r="P886" s="322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</row>
    <row r="887" spans="1:34">
      <c r="A887" s="143"/>
      <c r="B887" s="321"/>
      <c r="C887" s="321"/>
      <c r="D887" s="143"/>
      <c r="E887" s="143"/>
      <c r="F887" s="143"/>
      <c r="G887" s="143"/>
      <c r="H887" s="143"/>
      <c r="I887" s="143"/>
      <c r="J887" s="143"/>
      <c r="K887" s="143"/>
      <c r="L887" s="143"/>
      <c r="M887" s="322"/>
      <c r="N887" s="322"/>
      <c r="O887" s="321"/>
      <c r="P887" s="322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</row>
    <row r="888" spans="1:34">
      <c r="A888" s="143"/>
      <c r="B888" s="321"/>
      <c r="C888" s="321"/>
      <c r="D888" s="143"/>
      <c r="E888" s="143"/>
      <c r="F888" s="143"/>
      <c r="G888" s="143"/>
      <c r="H888" s="143"/>
      <c r="I888" s="143"/>
      <c r="J888" s="143"/>
      <c r="K888" s="143"/>
      <c r="L888" s="143"/>
      <c r="M888" s="322"/>
      <c r="N888" s="322"/>
      <c r="O888" s="321"/>
      <c r="P888" s="322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</row>
    <row r="889" spans="1:34">
      <c r="A889" s="143"/>
      <c r="B889" s="321"/>
      <c r="C889" s="321"/>
      <c r="D889" s="143"/>
      <c r="E889" s="143"/>
      <c r="F889" s="143"/>
      <c r="G889" s="143"/>
      <c r="H889" s="143"/>
      <c r="I889" s="143"/>
      <c r="J889" s="143"/>
      <c r="K889" s="143"/>
      <c r="L889" s="143"/>
      <c r="M889" s="322"/>
      <c r="N889" s="322"/>
      <c r="O889" s="321"/>
      <c r="P889" s="322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</row>
    <row r="890" spans="1:34">
      <c r="A890" s="143"/>
      <c r="B890" s="321"/>
      <c r="C890" s="321"/>
      <c r="D890" s="143"/>
      <c r="E890" s="143"/>
      <c r="F890" s="143"/>
      <c r="G890" s="143"/>
      <c r="H890" s="143"/>
      <c r="I890" s="143"/>
      <c r="J890" s="143"/>
      <c r="K890" s="143"/>
      <c r="L890" s="143"/>
      <c r="M890" s="322"/>
      <c r="N890" s="322"/>
      <c r="O890" s="321"/>
      <c r="P890" s="322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</row>
    <row r="891" spans="1:34">
      <c r="A891" s="143"/>
      <c r="B891" s="321"/>
      <c r="C891" s="321"/>
      <c r="D891" s="143"/>
      <c r="E891" s="143"/>
      <c r="F891" s="143"/>
      <c r="G891" s="143"/>
      <c r="H891" s="143"/>
      <c r="I891" s="143"/>
      <c r="J891" s="143"/>
      <c r="K891" s="143"/>
      <c r="L891" s="143"/>
      <c r="M891" s="322"/>
      <c r="N891" s="322"/>
      <c r="O891" s="321"/>
      <c r="P891" s="322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</row>
    <row r="892" spans="1:34">
      <c r="A892" s="143"/>
      <c r="B892" s="321"/>
      <c r="C892" s="321"/>
      <c r="D892" s="143"/>
      <c r="E892" s="143"/>
      <c r="F892" s="143"/>
      <c r="G892" s="143"/>
      <c r="H892" s="143"/>
      <c r="I892" s="143"/>
      <c r="J892" s="143"/>
      <c r="K892" s="143"/>
      <c r="L892" s="143"/>
      <c r="M892" s="322"/>
      <c r="N892" s="322"/>
      <c r="O892" s="321"/>
      <c r="P892" s="322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</row>
    <row r="893" spans="1:34">
      <c r="A893" s="143"/>
      <c r="B893" s="321"/>
      <c r="C893" s="321"/>
      <c r="D893" s="143"/>
      <c r="E893" s="143"/>
      <c r="F893" s="143"/>
      <c r="G893" s="143"/>
      <c r="H893" s="143"/>
      <c r="I893" s="143"/>
      <c r="J893" s="143"/>
      <c r="K893" s="143"/>
      <c r="L893" s="143"/>
      <c r="M893" s="322"/>
      <c r="N893" s="322"/>
      <c r="O893" s="321"/>
      <c r="P893" s="322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</row>
    <row r="894" spans="1:34">
      <c r="A894" s="143"/>
      <c r="B894" s="321"/>
      <c r="C894" s="321"/>
      <c r="D894" s="143"/>
      <c r="E894" s="143"/>
      <c r="F894" s="143"/>
      <c r="G894" s="143"/>
      <c r="H894" s="143"/>
      <c r="I894" s="143"/>
      <c r="J894" s="143"/>
      <c r="K894" s="143"/>
      <c r="L894" s="143"/>
      <c r="M894" s="322"/>
      <c r="N894" s="322"/>
      <c r="O894" s="321"/>
      <c r="P894" s="322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</row>
    <row r="895" spans="1:34">
      <c r="A895" s="143"/>
      <c r="B895" s="321"/>
      <c r="C895" s="321"/>
      <c r="D895" s="143"/>
      <c r="E895" s="143"/>
      <c r="F895" s="143"/>
      <c r="G895" s="143"/>
      <c r="H895" s="143"/>
      <c r="I895" s="143"/>
      <c r="J895" s="143"/>
      <c r="K895" s="143"/>
      <c r="L895" s="143"/>
      <c r="M895" s="322"/>
      <c r="N895" s="322"/>
      <c r="O895" s="321"/>
      <c r="P895" s="322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</row>
    <row r="896" spans="1:34">
      <c r="A896" s="143"/>
      <c r="B896" s="321"/>
      <c r="C896" s="321"/>
      <c r="D896" s="143"/>
      <c r="E896" s="143"/>
      <c r="F896" s="143"/>
      <c r="G896" s="143"/>
      <c r="H896" s="143"/>
      <c r="I896" s="143"/>
      <c r="J896" s="143"/>
      <c r="K896" s="143"/>
      <c r="L896" s="143"/>
      <c r="M896" s="322"/>
      <c r="N896" s="322"/>
      <c r="O896" s="321"/>
      <c r="P896" s="322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</row>
    <row r="897" spans="1:34">
      <c r="A897" s="143"/>
      <c r="B897" s="321"/>
      <c r="C897" s="321"/>
      <c r="D897" s="143"/>
      <c r="E897" s="143"/>
      <c r="F897" s="143"/>
      <c r="G897" s="143"/>
      <c r="H897" s="143"/>
      <c r="I897" s="143"/>
      <c r="J897" s="143"/>
      <c r="K897" s="143"/>
      <c r="L897" s="143"/>
      <c r="M897" s="322"/>
      <c r="N897" s="322"/>
      <c r="O897" s="321"/>
      <c r="P897" s="322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</row>
    <row r="898" spans="1:34">
      <c r="A898" s="143"/>
      <c r="B898" s="321"/>
      <c r="C898" s="321"/>
      <c r="D898" s="143"/>
      <c r="E898" s="143"/>
      <c r="F898" s="143"/>
      <c r="G898" s="143"/>
      <c r="H898" s="143"/>
      <c r="I898" s="143"/>
      <c r="J898" s="143"/>
      <c r="K898" s="143"/>
      <c r="L898" s="143"/>
      <c r="M898" s="322"/>
      <c r="N898" s="322"/>
      <c r="O898" s="321"/>
      <c r="P898" s="322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</row>
    <row r="899" spans="1:34">
      <c r="A899" s="143"/>
      <c r="B899" s="321"/>
      <c r="C899" s="321"/>
      <c r="D899" s="143"/>
      <c r="E899" s="143"/>
      <c r="F899" s="143"/>
      <c r="G899" s="143"/>
      <c r="H899" s="143"/>
      <c r="I899" s="143"/>
      <c r="J899" s="143"/>
      <c r="K899" s="143"/>
      <c r="L899" s="143"/>
      <c r="M899" s="322"/>
      <c r="N899" s="322"/>
      <c r="O899" s="321"/>
      <c r="P899" s="322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</row>
    <row r="900" spans="1:34">
      <c r="A900" s="143"/>
      <c r="B900" s="321"/>
      <c r="C900" s="321"/>
      <c r="D900" s="143"/>
      <c r="E900" s="143"/>
      <c r="F900" s="143"/>
      <c r="G900" s="143"/>
      <c r="H900" s="143"/>
      <c r="I900" s="143"/>
      <c r="J900" s="143"/>
      <c r="K900" s="143"/>
      <c r="L900" s="143"/>
      <c r="M900" s="322"/>
      <c r="N900" s="322"/>
      <c r="O900" s="321"/>
      <c r="P900" s="322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</row>
    <row r="901" spans="1:34">
      <c r="A901" s="143"/>
      <c r="B901" s="321"/>
      <c r="C901" s="321"/>
      <c r="D901" s="143"/>
      <c r="E901" s="143"/>
      <c r="F901" s="143"/>
      <c r="G901" s="143"/>
      <c r="H901" s="143"/>
      <c r="I901" s="143"/>
      <c r="J901" s="143"/>
      <c r="K901" s="143"/>
      <c r="L901" s="143"/>
      <c r="M901" s="322"/>
      <c r="N901" s="322"/>
      <c r="O901" s="321"/>
      <c r="P901" s="322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</row>
    <row r="902" spans="1:34">
      <c r="A902" s="143"/>
      <c r="B902" s="321"/>
      <c r="C902" s="321"/>
      <c r="D902" s="143"/>
      <c r="E902" s="143"/>
      <c r="F902" s="143"/>
      <c r="G902" s="143"/>
      <c r="H902" s="143"/>
      <c r="I902" s="143"/>
      <c r="J902" s="143"/>
      <c r="K902" s="143"/>
      <c r="L902" s="143"/>
      <c r="M902" s="322"/>
      <c r="N902" s="322"/>
      <c r="O902" s="321"/>
      <c r="P902" s="322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</row>
    <row r="903" spans="1:34">
      <c r="A903" s="143"/>
      <c r="B903" s="321"/>
      <c r="C903" s="321"/>
      <c r="D903" s="143"/>
      <c r="E903" s="143"/>
      <c r="F903" s="143"/>
      <c r="G903" s="143"/>
      <c r="H903" s="143"/>
      <c r="I903" s="143"/>
      <c r="J903" s="143"/>
      <c r="K903" s="143"/>
      <c r="L903" s="143"/>
      <c r="M903" s="322"/>
      <c r="N903" s="322"/>
      <c r="O903" s="321"/>
      <c r="P903" s="322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</row>
    <row r="904" spans="1:34">
      <c r="A904" s="143"/>
      <c r="B904" s="321"/>
      <c r="C904" s="321"/>
      <c r="D904" s="143"/>
      <c r="E904" s="143"/>
      <c r="F904" s="143"/>
      <c r="G904" s="143"/>
      <c r="H904" s="143"/>
      <c r="I904" s="143"/>
      <c r="J904" s="143"/>
      <c r="K904" s="143"/>
      <c r="L904" s="143"/>
      <c r="M904" s="322"/>
      <c r="N904" s="322"/>
      <c r="O904" s="321"/>
      <c r="P904" s="322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</row>
    <row r="905" spans="1:34">
      <c r="A905" s="143"/>
      <c r="B905" s="321"/>
      <c r="C905" s="321"/>
      <c r="D905" s="143"/>
      <c r="E905" s="143"/>
      <c r="F905" s="143"/>
      <c r="G905" s="143"/>
      <c r="H905" s="143"/>
      <c r="I905" s="143"/>
      <c r="J905" s="143"/>
      <c r="K905" s="143"/>
      <c r="L905" s="143"/>
      <c r="M905" s="322"/>
      <c r="N905" s="322"/>
      <c r="O905" s="321"/>
      <c r="P905" s="322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</row>
    <row r="906" spans="1:34">
      <c r="A906" s="143"/>
      <c r="B906" s="321"/>
      <c r="C906" s="321"/>
      <c r="D906" s="143"/>
      <c r="E906" s="143"/>
      <c r="F906" s="143"/>
      <c r="G906" s="143"/>
      <c r="H906" s="143"/>
      <c r="I906" s="143"/>
      <c r="J906" s="143"/>
      <c r="K906" s="143"/>
      <c r="L906" s="143"/>
      <c r="M906" s="322"/>
      <c r="N906" s="322"/>
      <c r="O906" s="321"/>
      <c r="P906" s="322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</row>
    <row r="907" spans="1:34">
      <c r="A907" s="143"/>
      <c r="B907" s="321"/>
      <c r="C907" s="321"/>
      <c r="D907" s="143"/>
      <c r="E907" s="143"/>
      <c r="F907" s="143"/>
      <c r="G907" s="143"/>
      <c r="H907" s="143"/>
      <c r="I907" s="143"/>
      <c r="J907" s="143"/>
      <c r="K907" s="143"/>
      <c r="L907" s="143"/>
      <c r="M907" s="322"/>
      <c r="N907" s="322"/>
      <c r="O907" s="321"/>
      <c r="P907" s="322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</row>
    <row r="908" spans="1:34">
      <c r="A908" s="143"/>
      <c r="B908" s="321"/>
      <c r="C908" s="321"/>
      <c r="D908" s="143"/>
      <c r="E908" s="143"/>
      <c r="F908" s="143"/>
      <c r="G908" s="143"/>
      <c r="H908" s="143"/>
      <c r="I908" s="143"/>
      <c r="J908" s="143"/>
      <c r="K908" s="143"/>
      <c r="L908" s="143"/>
      <c r="M908" s="322"/>
      <c r="N908" s="322"/>
      <c r="O908" s="321"/>
      <c r="P908" s="322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</row>
    <row r="909" spans="1:34">
      <c r="A909" s="143"/>
      <c r="B909" s="321"/>
      <c r="C909" s="321"/>
      <c r="D909" s="143"/>
      <c r="E909" s="143"/>
      <c r="F909" s="143"/>
      <c r="G909" s="143"/>
      <c r="H909" s="143"/>
      <c r="I909" s="143"/>
      <c r="J909" s="143"/>
      <c r="K909" s="143"/>
      <c r="L909" s="143"/>
      <c r="M909" s="322"/>
      <c r="N909" s="322"/>
      <c r="O909" s="321"/>
      <c r="P909" s="322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</row>
    <row r="910" spans="1:34">
      <c r="A910" s="143"/>
      <c r="B910" s="321"/>
      <c r="C910" s="321"/>
      <c r="D910" s="143"/>
      <c r="E910" s="143"/>
      <c r="F910" s="143"/>
      <c r="G910" s="143"/>
      <c r="H910" s="143"/>
      <c r="I910" s="143"/>
      <c r="J910" s="143"/>
      <c r="K910" s="143"/>
      <c r="L910" s="143"/>
      <c r="M910" s="322"/>
      <c r="N910" s="322"/>
      <c r="O910" s="321"/>
      <c r="P910" s="322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</row>
    <row r="911" spans="1:34">
      <c r="A911" s="143"/>
      <c r="B911" s="321"/>
      <c r="C911" s="321"/>
      <c r="D911" s="143"/>
      <c r="E911" s="143"/>
      <c r="F911" s="143"/>
      <c r="G911" s="143"/>
      <c r="H911" s="143"/>
      <c r="I911" s="143"/>
      <c r="J911" s="143"/>
      <c r="K911" s="143"/>
      <c r="L911" s="143"/>
      <c r="M911" s="322"/>
      <c r="N911" s="322"/>
      <c r="O911" s="321"/>
      <c r="P911" s="322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</row>
    <row r="912" spans="1:34">
      <c r="A912" s="143"/>
      <c r="B912" s="321"/>
      <c r="C912" s="321"/>
      <c r="D912" s="143"/>
      <c r="E912" s="143"/>
      <c r="F912" s="143"/>
      <c r="G912" s="143"/>
      <c r="H912" s="143"/>
      <c r="I912" s="143"/>
      <c r="J912" s="143"/>
      <c r="K912" s="143"/>
      <c r="L912" s="143"/>
      <c r="M912" s="322"/>
      <c r="N912" s="322"/>
      <c r="O912" s="321"/>
      <c r="P912" s="322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</row>
    <row r="913" spans="1:34">
      <c r="A913" s="143"/>
      <c r="B913" s="321"/>
      <c r="C913" s="321"/>
      <c r="D913" s="143"/>
      <c r="E913" s="143"/>
      <c r="F913" s="143"/>
      <c r="G913" s="143"/>
      <c r="H913" s="143"/>
      <c r="I913" s="143"/>
      <c r="J913" s="143"/>
      <c r="K913" s="143"/>
      <c r="L913" s="143"/>
      <c r="M913" s="322"/>
      <c r="N913" s="322"/>
      <c r="O913" s="321"/>
      <c r="P913" s="322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</row>
    <row r="914" spans="1:34">
      <c r="A914" s="143"/>
      <c r="B914" s="321"/>
      <c r="C914" s="321"/>
      <c r="D914" s="143"/>
      <c r="E914" s="143"/>
      <c r="F914" s="143"/>
      <c r="G914" s="143"/>
      <c r="H914" s="143"/>
      <c r="I914" s="143"/>
      <c r="J914" s="143"/>
      <c r="K914" s="143"/>
      <c r="L914" s="143"/>
      <c r="M914" s="322"/>
      <c r="N914" s="322"/>
      <c r="O914" s="321"/>
      <c r="P914" s="322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</row>
    <row r="915" spans="1:34">
      <c r="A915" s="143"/>
      <c r="B915" s="321"/>
      <c r="C915" s="321"/>
      <c r="D915" s="143"/>
      <c r="E915" s="143"/>
      <c r="F915" s="143"/>
      <c r="G915" s="143"/>
      <c r="H915" s="143"/>
      <c r="I915" s="143"/>
      <c r="J915" s="143"/>
      <c r="K915" s="143"/>
      <c r="L915" s="143"/>
      <c r="M915" s="322"/>
      <c r="N915" s="322"/>
      <c r="O915" s="321"/>
      <c r="P915" s="322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</row>
    <row r="916" spans="1:34">
      <c r="A916" s="143"/>
      <c r="B916" s="321"/>
      <c r="C916" s="321"/>
      <c r="D916" s="143"/>
      <c r="E916" s="143"/>
      <c r="F916" s="143"/>
      <c r="G916" s="143"/>
      <c r="H916" s="143"/>
      <c r="I916" s="143"/>
      <c r="J916" s="143"/>
      <c r="K916" s="143"/>
      <c r="L916" s="143"/>
      <c r="M916" s="322"/>
      <c r="N916" s="322"/>
      <c r="O916" s="321"/>
      <c r="P916" s="322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</row>
    <row r="917" spans="1:34">
      <c r="A917" s="143"/>
      <c r="B917" s="321"/>
      <c r="C917" s="321"/>
      <c r="D917" s="143"/>
      <c r="E917" s="143"/>
      <c r="F917" s="143"/>
      <c r="G917" s="143"/>
      <c r="H917" s="143"/>
      <c r="I917" s="143"/>
      <c r="J917" s="143"/>
      <c r="K917" s="143"/>
      <c r="L917" s="143"/>
      <c r="M917" s="322"/>
      <c r="N917" s="322"/>
      <c r="O917" s="321"/>
      <c r="P917" s="322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</row>
    <row r="918" spans="1:34">
      <c r="A918" s="143"/>
      <c r="B918" s="321"/>
      <c r="C918" s="321"/>
      <c r="D918" s="143"/>
      <c r="E918" s="143"/>
      <c r="F918" s="143"/>
      <c r="G918" s="143"/>
      <c r="H918" s="143"/>
      <c r="I918" s="143"/>
      <c r="J918" s="143"/>
      <c r="K918" s="143"/>
      <c r="L918" s="143"/>
      <c r="M918" s="322"/>
      <c r="N918" s="322"/>
      <c r="O918" s="321"/>
      <c r="P918" s="322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</row>
    <row r="919" spans="1:34">
      <c r="A919" s="143"/>
      <c r="B919" s="321"/>
      <c r="C919" s="321"/>
      <c r="D919" s="143"/>
      <c r="E919" s="143"/>
      <c r="F919" s="143"/>
      <c r="G919" s="143"/>
      <c r="H919" s="143"/>
      <c r="I919" s="143"/>
      <c r="J919" s="143"/>
      <c r="K919" s="143"/>
      <c r="L919" s="143"/>
      <c r="M919" s="322"/>
      <c r="N919" s="322"/>
      <c r="O919" s="321"/>
      <c r="P919" s="322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</row>
    <row r="920" spans="1:34">
      <c r="A920" s="143"/>
      <c r="B920" s="321"/>
      <c r="C920" s="321"/>
      <c r="D920" s="143"/>
      <c r="E920" s="143"/>
      <c r="F920" s="143"/>
      <c r="G920" s="143"/>
      <c r="H920" s="143"/>
      <c r="I920" s="143"/>
      <c r="J920" s="143"/>
      <c r="K920" s="143"/>
      <c r="L920" s="143"/>
      <c r="M920" s="322"/>
      <c r="N920" s="322"/>
      <c r="O920" s="321"/>
      <c r="P920" s="322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</row>
    <row r="921" spans="1:34">
      <c r="A921" s="143"/>
      <c r="B921" s="321"/>
      <c r="C921" s="321"/>
      <c r="D921" s="143"/>
      <c r="E921" s="143"/>
      <c r="F921" s="143"/>
      <c r="G921" s="143"/>
      <c r="H921" s="143"/>
      <c r="I921" s="143"/>
      <c r="J921" s="143"/>
      <c r="K921" s="143"/>
      <c r="L921" s="143"/>
      <c r="M921" s="322"/>
      <c r="N921" s="322"/>
      <c r="O921" s="321"/>
      <c r="P921" s="322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</row>
    <row r="922" spans="1:34">
      <c r="A922" s="143"/>
      <c r="B922" s="321"/>
      <c r="C922" s="321"/>
      <c r="D922" s="143"/>
      <c r="E922" s="143"/>
      <c r="F922" s="143"/>
      <c r="G922" s="143"/>
      <c r="H922" s="143"/>
      <c r="I922" s="143"/>
      <c r="J922" s="143"/>
      <c r="K922" s="143"/>
      <c r="L922" s="143"/>
      <c r="M922" s="322"/>
      <c r="N922" s="322"/>
      <c r="O922" s="321"/>
      <c r="P922" s="322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</row>
    <row r="923" spans="1:34">
      <c r="A923" s="143"/>
      <c r="B923" s="321"/>
      <c r="C923" s="321"/>
      <c r="D923" s="143"/>
      <c r="E923" s="143"/>
      <c r="F923" s="143"/>
      <c r="G923" s="143"/>
      <c r="H923" s="143"/>
      <c r="I923" s="143"/>
      <c r="J923" s="143"/>
      <c r="K923" s="143"/>
      <c r="L923" s="143"/>
      <c r="M923" s="322"/>
      <c r="N923" s="322"/>
      <c r="O923" s="321"/>
      <c r="P923" s="322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</row>
    <row r="924" spans="1:34">
      <c r="A924" s="143"/>
      <c r="B924" s="321"/>
      <c r="C924" s="321"/>
      <c r="D924" s="143"/>
      <c r="E924" s="143"/>
      <c r="F924" s="143"/>
      <c r="G924" s="143"/>
      <c r="H924" s="143"/>
      <c r="I924" s="143"/>
      <c r="J924" s="143"/>
      <c r="K924" s="143"/>
      <c r="L924" s="143"/>
      <c r="M924" s="322"/>
      <c r="N924" s="322"/>
      <c r="O924" s="321"/>
      <c r="P924" s="322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</row>
    <row r="925" spans="1:34">
      <c r="A925" s="143"/>
      <c r="B925" s="321"/>
      <c r="C925" s="321"/>
      <c r="D925" s="143"/>
      <c r="E925" s="143"/>
      <c r="F925" s="143"/>
      <c r="G925" s="143"/>
      <c r="H925" s="143"/>
      <c r="I925" s="143"/>
      <c r="J925" s="143"/>
      <c r="K925" s="143"/>
      <c r="L925" s="143"/>
      <c r="M925" s="322"/>
      <c r="N925" s="322"/>
      <c r="O925" s="321"/>
      <c r="P925" s="322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</row>
    <row r="926" spans="1:34">
      <c r="A926" s="143"/>
      <c r="B926" s="321"/>
      <c r="C926" s="321"/>
      <c r="D926" s="143"/>
      <c r="E926" s="143"/>
      <c r="F926" s="143"/>
      <c r="G926" s="143"/>
      <c r="H926" s="143"/>
      <c r="I926" s="143"/>
      <c r="J926" s="143"/>
      <c r="K926" s="143"/>
      <c r="L926" s="143"/>
      <c r="M926" s="322"/>
      <c r="N926" s="322"/>
      <c r="O926" s="321"/>
      <c r="P926" s="322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</row>
    <row r="927" spans="1:34">
      <c r="A927" s="143"/>
      <c r="B927" s="321"/>
      <c r="C927" s="321"/>
      <c r="D927" s="143"/>
      <c r="E927" s="143"/>
      <c r="F927" s="143"/>
      <c r="G927" s="143"/>
      <c r="H927" s="143"/>
      <c r="I927" s="143"/>
      <c r="J927" s="143"/>
      <c r="K927" s="143"/>
      <c r="L927" s="143"/>
      <c r="M927" s="322"/>
      <c r="N927" s="322"/>
      <c r="O927" s="321"/>
      <c r="P927" s="322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</row>
    <row r="928" spans="1:34">
      <c r="A928" s="143"/>
      <c r="B928" s="321"/>
      <c r="C928" s="321"/>
      <c r="D928" s="143"/>
      <c r="E928" s="143"/>
      <c r="F928" s="143"/>
      <c r="G928" s="143"/>
      <c r="H928" s="143"/>
      <c r="I928" s="143"/>
      <c r="J928" s="143"/>
      <c r="K928" s="143"/>
      <c r="L928" s="143"/>
      <c r="M928" s="322"/>
      <c r="N928" s="322"/>
      <c r="O928" s="321"/>
      <c r="P928" s="322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</row>
    <row r="929" spans="1:34">
      <c r="A929" s="143"/>
      <c r="B929" s="321"/>
      <c r="C929" s="321"/>
      <c r="D929" s="143"/>
      <c r="E929" s="143"/>
      <c r="F929" s="143"/>
      <c r="G929" s="143"/>
      <c r="H929" s="143"/>
      <c r="I929" s="143"/>
      <c r="J929" s="143"/>
      <c r="K929" s="143"/>
      <c r="L929" s="143"/>
      <c r="M929" s="322"/>
      <c r="N929" s="322"/>
      <c r="O929" s="321"/>
      <c r="P929" s="322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</row>
    <row r="930" spans="1:34">
      <c r="A930" s="143"/>
      <c r="B930" s="321"/>
      <c r="C930" s="321"/>
      <c r="D930" s="143"/>
      <c r="E930" s="143"/>
      <c r="F930" s="143"/>
      <c r="G930" s="143"/>
      <c r="H930" s="143"/>
      <c r="I930" s="143"/>
      <c r="J930" s="143"/>
      <c r="K930" s="143"/>
      <c r="L930" s="143"/>
      <c r="M930" s="322"/>
      <c r="N930" s="322"/>
      <c r="O930" s="321"/>
      <c r="P930" s="322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</row>
    <row r="931" spans="1:34">
      <c r="A931" s="143"/>
      <c r="B931" s="321"/>
      <c r="C931" s="321"/>
      <c r="D931" s="143"/>
      <c r="E931" s="143"/>
      <c r="F931" s="143"/>
      <c r="G931" s="143"/>
      <c r="H931" s="143"/>
      <c r="I931" s="143"/>
      <c r="J931" s="143"/>
      <c r="K931" s="143"/>
      <c r="L931" s="143"/>
      <c r="M931" s="322"/>
      <c r="N931" s="322"/>
      <c r="O931" s="321"/>
      <c r="P931" s="322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</row>
    <row r="932" spans="1:34">
      <c r="A932" s="143"/>
      <c r="B932" s="321"/>
      <c r="C932" s="321"/>
      <c r="D932" s="143"/>
      <c r="E932" s="143"/>
      <c r="F932" s="143"/>
      <c r="G932" s="143"/>
      <c r="H932" s="143"/>
      <c r="I932" s="143"/>
      <c r="J932" s="143"/>
      <c r="K932" s="143"/>
      <c r="L932" s="143"/>
      <c r="M932" s="322"/>
      <c r="N932" s="322"/>
      <c r="O932" s="321"/>
      <c r="P932" s="322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</row>
    <row r="933" spans="1:34">
      <c r="A933" s="143"/>
      <c r="B933" s="321"/>
      <c r="C933" s="321"/>
      <c r="D933" s="143"/>
      <c r="E933" s="143"/>
      <c r="F933" s="143"/>
      <c r="G933" s="143"/>
      <c r="H933" s="143"/>
      <c r="I933" s="143"/>
      <c r="J933" s="143"/>
      <c r="K933" s="143"/>
      <c r="L933" s="143"/>
      <c r="M933" s="322"/>
      <c r="N933" s="322"/>
      <c r="O933" s="321"/>
      <c r="P933" s="322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</row>
    <row r="934" spans="1:34">
      <c r="A934" s="143"/>
      <c r="B934" s="321"/>
      <c r="C934" s="321"/>
      <c r="D934" s="143"/>
      <c r="E934" s="143"/>
      <c r="F934" s="143"/>
      <c r="G934" s="143"/>
      <c r="H934" s="143"/>
      <c r="I934" s="143"/>
      <c r="J934" s="143"/>
      <c r="K934" s="143"/>
      <c r="L934" s="143"/>
      <c r="M934" s="322"/>
      <c r="N934" s="322"/>
      <c r="O934" s="321"/>
      <c r="P934" s="322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</row>
    <row r="935" spans="1:34">
      <c r="A935" s="143"/>
      <c r="B935" s="321"/>
      <c r="C935" s="321"/>
      <c r="D935" s="143"/>
      <c r="E935" s="143"/>
      <c r="F935" s="143"/>
      <c r="G935" s="143"/>
      <c r="H935" s="143"/>
      <c r="I935" s="143"/>
      <c r="J935" s="143"/>
      <c r="K935" s="143"/>
      <c r="L935" s="143"/>
      <c r="M935" s="322"/>
      <c r="N935" s="322"/>
      <c r="O935" s="321"/>
      <c r="P935" s="322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</row>
    <row r="936" spans="1:34">
      <c r="A936" s="143"/>
      <c r="B936" s="321"/>
      <c r="C936" s="321"/>
      <c r="D936" s="143"/>
      <c r="E936" s="143"/>
      <c r="F936" s="143"/>
      <c r="G936" s="143"/>
      <c r="H936" s="143"/>
      <c r="I936" s="143"/>
      <c r="J936" s="143"/>
      <c r="K936" s="143"/>
      <c r="L936" s="143"/>
      <c r="M936" s="322"/>
      <c r="N936" s="322"/>
      <c r="O936" s="321"/>
      <c r="P936" s="322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</row>
    <row r="937" spans="1:34">
      <c r="A937" s="143"/>
      <c r="B937" s="321"/>
      <c r="C937" s="321"/>
      <c r="D937" s="143"/>
      <c r="E937" s="143"/>
      <c r="F937" s="143"/>
      <c r="G937" s="143"/>
      <c r="H937" s="143"/>
      <c r="I937" s="143"/>
      <c r="J937" s="143"/>
      <c r="K937" s="143"/>
      <c r="L937" s="143"/>
      <c r="M937" s="322"/>
      <c r="N937" s="322"/>
      <c r="O937" s="321"/>
      <c r="P937" s="322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</row>
    <row r="938" spans="1:34">
      <c r="A938" s="143"/>
      <c r="B938" s="321"/>
      <c r="C938" s="321"/>
      <c r="D938" s="143"/>
      <c r="E938" s="143"/>
      <c r="F938" s="143"/>
      <c r="G938" s="143"/>
      <c r="H938" s="143"/>
      <c r="I938" s="143"/>
      <c r="J938" s="143"/>
      <c r="K938" s="143"/>
      <c r="L938" s="143"/>
      <c r="M938" s="322"/>
      <c r="N938" s="322"/>
      <c r="O938" s="321"/>
      <c r="P938" s="322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</row>
    <row r="939" spans="1:34">
      <c r="A939" s="143"/>
      <c r="B939" s="321"/>
      <c r="C939" s="321"/>
      <c r="D939" s="143"/>
      <c r="E939" s="143"/>
      <c r="F939" s="143"/>
      <c r="G939" s="143"/>
      <c r="H939" s="143"/>
      <c r="I939" s="143"/>
      <c r="J939" s="143"/>
      <c r="K939" s="143"/>
      <c r="L939" s="143"/>
      <c r="M939" s="322"/>
      <c r="N939" s="322"/>
      <c r="O939" s="321"/>
      <c r="P939" s="322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</row>
    <row r="940" spans="1:34">
      <c r="A940" s="143"/>
      <c r="B940" s="321"/>
      <c r="C940" s="321"/>
      <c r="D940" s="143"/>
      <c r="E940" s="143"/>
      <c r="F940" s="143"/>
      <c r="G940" s="143"/>
      <c r="H940" s="143"/>
      <c r="I940" s="143"/>
      <c r="J940" s="143"/>
      <c r="K940" s="143"/>
      <c r="L940" s="143"/>
      <c r="M940" s="322"/>
      <c r="N940" s="322"/>
      <c r="O940" s="321"/>
      <c r="P940" s="322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</row>
    <row r="941" spans="1:34">
      <c r="A941" s="143"/>
      <c r="B941" s="321"/>
      <c r="C941" s="321"/>
      <c r="D941" s="143"/>
      <c r="E941" s="143"/>
      <c r="F941" s="143"/>
      <c r="G941" s="143"/>
      <c r="H941" s="143"/>
      <c r="I941" s="143"/>
      <c r="J941" s="143"/>
      <c r="K941" s="143"/>
      <c r="L941" s="143"/>
      <c r="M941" s="322"/>
      <c r="N941" s="322"/>
      <c r="O941" s="321"/>
      <c r="P941" s="322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</row>
    <row r="942" spans="1:34">
      <c r="A942" s="143"/>
      <c r="B942" s="321"/>
      <c r="C942" s="321"/>
      <c r="D942" s="143"/>
      <c r="E942" s="143"/>
      <c r="F942" s="143"/>
      <c r="G942" s="143"/>
      <c r="H942" s="143"/>
      <c r="I942" s="143"/>
      <c r="J942" s="143"/>
      <c r="K942" s="143"/>
      <c r="L942" s="143"/>
      <c r="M942" s="322"/>
      <c r="N942" s="322"/>
      <c r="O942" s="321"/>
      <c r="P942" s="322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</row>
    <row r="943" spans="1:34">
      <c r="A943" s="143"/>
      <c r="B943" s="321"/>
      <c r="C943" s="321"/>
      <c r="D943" s="143"/>
      <c r="E943" s="143"/>
      <c r="F943" s="143"/>
      <c r="G943" s="143"/>
      <c r="H943" s="143"/>
      <c r="I943" s="143"/>
      <c r="J943" s="143"/>
      <c r="K943" s="143"/>
      <c r="L943" s="143"/>
      <c r="M943" s="322"/>
      <c r="N943" s="322"/>
      <c r="O943" s="321"/>
      <c r="P943" s="322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</row>
    <row r="944" spans="1:34">
      <c r="A944" s="143"/>
      <c r="B944" s="321"/>
      <c r="C944" s="321"/>
      <c r="D944" s="143"/>
      <c r="E944" s="143"/>
      <c r="F944" s="143"/>
      <c r="G944" s="143"/>
      <c r="H944" s="143"/>
      <c r="I944" s="143"/>
      <c r="J944" s="143"/>
      <c r="K944" s="143"/>
      <c r="L944" s="143"/>
      <c r="M944" s="322"/>
      <c r="N944" s="322"/>
      <c r="O944" s="321"/>
      <c r="P944" s="322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</row>
    <row r="945" spans="1:34">
      <c r="A945" s="143"/>
      <c r="B945" s="321"/>
      <c r="C945" s="321"/>
      <c r="D945" s="143"/>
      <c r="E945" s="143"/>
      <c r="F945" s="143"/>
      <c r="G945" s="143"/>
      <c r="H945" s="143"/>
      <c r="I945" s="143"/>
      <c r="J945" s="143"/>
      <c r="K945" s="143"/>
      <c r="L945" s="143"/>
      <c r="M945" s="322"/>
      <c r="N945" s="322"/>
      <c r="O945" s="321"/>
      <c r="P945" s="322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</row>
    <row r="946" spans="1:34">
      <c r="A946" s="143"/>
      <c r="B946" s="321"/>
      <c r="C946" s="321"/>
      <c r="D946" s="143"/>
      <c r="E946" s="143"/>
      <c r="F946" s="143"/>
      <c r="G946" s="143"/>
      <c r="H946" s="143"/>
      <c r="I946" s="143"/>
      <c r="J946" s="143"/>
      <c r="K946" s="143"/>
      <c r="L946" s="143"/>
      <c r="M946" s="322"/>
      <c r="N946" s="322"/>
      <c r="O946" s="321"/>
      <c r="P946" s="322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</row>
    <row r="947" spans="1:34">
      <c r="A947" s="143"/>
      <c r="B947" s="321"/>
      <c r="C947" s="321"/>
      <c r="D947" s="143"/>
      <c r="E947" s="143"/>
      <c r="F947" s="143"/>
      <c r="G947" s="143"/>
      <c r="H947" s="143"/>
      <c r="I947" s="143"/>
      <c r="J947" s="143"/>
      <c r="K947" s="143"/>
      <c r="L947" s="143"/>
      <c r="M947" s="322"/>
      <c r="N947" s="322"/>
      <c r="O947" s="321"/>
      <c r="P947" s="322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</row>
    <row r="948" spans="1:34">
      <c r="A948" s="143"/>
      <c r="B948" s="321"/>
      <c r="C948" s="321"/>
      <c r="D948" s="143"/>
      <c r="E948" s="143"/>
      <c r="F948" s="143"/>
      <c r="G948" s="143"/>
      <c r="H948" s="143"/>
      <c r="I948" s="143"/>
      <c r="J948" s="143"/>
      <c r="K948" s="143"/>
      <c r="L948" s="143"/>
      <c r="M948" s="322"/>
      <c r="N948" s="322"/>
      <c r="O948" s="321"/>
      <c r="P948" s="322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</row>
    <row r="949" spans="1:34">
      <c r="A949" s="143"/>
      <c r="B949" s="321"/>
      <c r="C949" s="321"/>
      <c r="D949" s="143"/>
      <c r="E949" s="143"/>
      <c r="F949" s="143"/>
      <c r="G949" s="143"/>
      <c r="H949" s="143"/>
      <c r="I949" s="143"/>
      <c r="J949" s="143"/>
      <c r="K949" s="143"/>
      <c r="L949" s="143"/>
      <c r="M949" s="322"/>
      <c r="N949" s="322"/>
      <c r="O949" s="321"/>
      <c r="P949" s="322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</row>
    <row r="950" spans="1:34">
      <c r="A950" s="143"/>
      <c r="B950" s="321"/>
      <c r="C950" s="321"/>
      <c r="D950" s="143"/>
      <c r="E950" s="143"/>
      <c r="F950" s="143"/>
      <c r="G950" s="143"/>
      <c r="H950" s="143"/>
      <c r="I950" s="143"/>
      <c r="J950" s="143"/>
      <c r="K950" s="143"/>
      <c r="L950" s="143"/>
      <c r="M950" s="322"/>
      <c r="N950" s="322"/>
      <c r="O950" s="321"/>
      <c r="P950" s="322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</row>
    <row r="951" spans="1:34">
      <c r="A951" s="143"/>
      <c r="B951" s="321"/>
      <c r="C951" s="321"/>
      <c r="D951" s="143"/>
      <c r="E951" s="143"/>
      <c r="F951" s="143"/>
      <c r="G951" s="143"/>
      <c r="H951" s="143"/>
      <c r="I951" s="143"/>
      <c r="J951" s="143"/>
      <c r="K951" s="143"/>
      <c r="L951" s="143"/>
      <c r="M951" s="322"/>
      <c r="N951" s="322"/>
      <c r="O951" s="321"/>
      <c r="P951" s="322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</row>
    <row r="952" spans="1:34">
      <c r="A952" s="143"/>
      <c r="B952" s="321"/>
      <c r="C952" s="321"/>
      <c r="D952" s="143"/>
      <c r="E952" s="143"/>
      <c r="F952" s="143"/>
      <c r="G952" s="143"/>
      <c r="H952" s="143"/>
      <c r="I952" s="143"/>
      <c r="J952" s="143"/>
      <c r="K952" s="143"/>
      <c r="L952" s="143"/>
      <c r="M952" s="322"/>
      <c r="N952" s="322"/>
      <c r="O952" s="321"/>
      <c r="P952" s="322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</row>
    <row r="953" spans="1:34">
      <c r="A953" s="143"/>
      <c r="B953" s="321"/>
      <c r="C953" s="321"/>
      <c r="D953" s="143"/>
      <c r="E953" s="143"/>
      <c r="F953" s="143"/>
      <c r="G953" s="143"/>
      <c r="H953" s="143"/>
      <c r="I953" s="143"/>
      <c r="J953" s="143"/>
      <c r="K953" s="143"/>
      <c r="L953" s="143"/>
      <c r="M953" s="322"/>
      <c r="N953" s="322"/>
      <c r="O953" s="321"/>
      <c r="P953" s="322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</row>
    <row r="954" spans="1:34">
      <c r="A954" s="143"/>
      <c r="B954" s="321"/>
      <c r="C954" s="321"/>
      <c r="D954" s="143"/>
      <c r="E954" s="143"/>
      <c r="F954" s="143"/>
      <c r="G954" s="143"/>
      <c r="H954" s="143"/>
      <c r="I954" s="143"/>
      <c r="J954" s="143"/>
      <c r="K954" s="143"/>
      <c r="L954" s="143"/>
      <c r="M954" s="322"/>
      <c r="N954" s="322"/>
      <c r="O954" s="321"/>
      <c r="P954" s="322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</row>
    <row r="955" spans="1:34">
      <c r="A955" s="143"/>
      <c r="B955" s="321"/>
      <c r="C955" s="321"/>
      <c r="D955" s="143"/>
      <c r="E955" s="143"/>
      <c r="F955" s="143"/>
      <c r="G955" s="143"/>
      <c r="H955" s="143"/>
      <c r="I955" s="143"/>
      <c r="J955" s="143"/>
      <c r="K955" s="143"/>
      <c r="L955" s="143"/>
      <c r="M955" s="322"/>
      <c r="N955" s="322"/>
      <c r="O955" s="321"/>
      <c r="P955" s="322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</row>
    <row r="956" spans="1:34">
      <c r="A956" s="143"/>
      <c r="B956" s="321"/>
      <c r="C956" s="321"/>
      <c r="D956" s="143"/>
      <c r="E956" s="143"/>
      <c r="F956" s="143"/>
      <c r="G956" s="143"/>
      <c r="H956" s="143"/>
      <c r="I956" s="143"/>
      <c r="J956" s="143"/>
      <c r="K956" s="143"/>
      <c r="L956" s="143"/>
      <c r="M956" s="322"/>
      <c r="N956" s="322"/>
      <c r="O956" s="321"/>
      <c r="P956" s="322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</row>
    <row r="957" spans="1:34">
      <c r="A957" s="143"/>
      <c r="B957" s="321"/>
      <c r="C957" s="321"/>
      <c r="D957" s="143"/>
      <c r="E957" s="143"/>
      <c r="F957" s="143"/>
      <c r="G957" s="143"/>
      <c r="H957" s="143"/>
      <c r="I957" s="143"/>
      <c r="J957" s="143"/>
      <c r="K957" s="143"/>
      <c r="L957" s="143"/>
      <c r="M957" s="322"/>
      <c r="N957" s="322"/>
      <c r="O957" s="321"/>
      <c r="P957" s="322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</row>
    <row r="958" spans="1:34">
      <c r="A958" s="143"/>
      <c r="B958" s="321"/>
      <c r="C958" s="321"/>
      <c r="D958" s="143"/>
      <c r="E958" s="143"/>
      <c r="F958" s="143"/>
      <c r="G958" s="143"/>
      <c r="H958" s="143"/>
      <c r="I958" s="143"/>
      <c r="J958" s="143"/>
      <c r="K958" s="143"/>
      <c r="L958" s="143"/>
      <c r="M958" s="322"/>
      <c r="N958" s="322"/>
      <c r="O958" s="321"/>
      <c r="P958" s="322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</row>
    <row r="959" spans="1:34">
      <c r="A959" s="143"/>
      <c r="B959" s="321"/>
      <c r="C959" s="321"/>
      <c r="D959" s="143"/>
      <c r="E959" s="143"/>
      <c r="F959" s="143"/>
      <c r="G959" s="143"/>
      <c r="H959" s="143"/>
      <c r="I959" s="143"/>
      <c r="J959" s="143"/>
      <c r="K959" s="143"/>
      <c r="L959" s="143"/>
      <c r="M959" s="322"/>
      <c r="N959" s="322"/>
      <c r="O959" s="321"/>
      <c r="P959" s="322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</row>
    <row r="960" spans="1:34">
      <c r="A960" s="143"/>
      <c r="B960" s="321"/>
      <c r="C960" s="321"/>
      <c r="D960" s="143"/>
      <c r="E960" s="143"/>
      <c r="F960" s="143"/>
      <c r="G960" s="143"/>
      <c r="H960" s="143"/>
      <c r="I960" s="143"/>
      <c r="J960" s="143"/>
      <c r="K960" s="143"/>
      <c r="L960" s="143"/>
      <c r="M960" s="322"/>
      <c r="N960" s="322"/>
      <c r="O960" s="321"/>
      <c r="P960" s="322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</row>
    <row r="961" spans="1:34">
      <c r="A961" s="143"/>
      <c r="B961" s="321"/>
      <c r="C961" s="321"/>
      <c r="D961" s="143"/>
      <c r="E961" s="143"/>
      <c r="F961" s="143"/>
      <c r="G961" s="143"/>
      <c r="H961" s="143"/>
      <c r="I961" s="143"/>
      <c r="J961" s="143"/>
      <c r="K961" s="143"/>
      <c r="L961" s="143"/>
      <c r="M961" s="322"/>
      <c r="N961" s="322"/>
      <c r="O961" s="321"/>
      <c r="P961" s="322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</row>
    <row r="962" spans="1:34">
      <c r="A962" s="143"/>
      <c r="B962" s="321"/>
      <c r="C962" s="321"/>
      <c r="D962" s="143"/>
      <c r="E962" s="143"/>
      <c r="F962" s="143"/>
      <c r="G962" s="143"/>
      <c r="H962" s="143"/>
      <c r="I962" s="143"/>
      <c r="J962" s="143"/>
      <c r="K962" s="143"/>
      <c r="L962" s="143"/>
      <c r="M962" s="322"/>
      <c r="N962" s="322"/>
      <c r="O962" s="321"/>
      <c r="P962" s="322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</row>
    <row r="963" spans="1:34">
      <c r="A963" s="143"/>
      <c r="B963" s="321"/>
      <c r="C963" s="321"/>
      <c r="D963" s="143"/>
      <c r="E963" s="143"/>
      <c r="F963" s="143"/>
      <c r="G963" s="143"/>
      <c r="H963" s="143"/>
      <c r="I963" s="143"/>
      <c r="J963" s="143"/>
      <c r="K963" s="143"/>
      <c r="L963" s="143"/>
      <c r="M963" s="322"/>
      <c r="N963" s="322"/>
      <c r="O963" s="321"/>
      <c r="P963" s="322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</row>
    <row r="964" spans="1:34">
      <c r="A964" s="143"/>
      <c r="B964" s="321"/>
      <c r="C964" s="321"/>
      <c r="D964" s="143"/>
      <c r="E964" s="143"/>
      <c r="F964" s="143"/>
      <c r="G964" s="143"/>
      <c r="H964" s="143"/>
      <c r="I964" s="143"/>
      <c r="J964" s="143"/>
      <c r="K964" s="143"/>
      <c r="L964" s="143"/>
      <c r="M964" s="322"/>
      <c r="N964" s="322"/>
      <c r="O964" s="321"/>
      <c r="P964" s="322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</row>
    <row r="965" spans="1:34">
      <c r="A965" s="143"/>
      <c r="B965" s="321"/>
      <c r="C965" s="321"/>
      <c r="D965" s="143"/>
      <c r="E965" s="143"/>
      <c r="F965" s="143"/>
      <c r="G965" s="143"/>
      <c r="H965" s="143"/>
      <c r="I965" s="143"/>
      <c r="J965" s="143"/>
      <c r="K965" s="143"/>
      <c r="L965" s="143"/>
      <c r="M965" s="322"/>
      <c r="N965" s="322"/>
      <c r="O965" s="321"/>
      <c r="P965" s="322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</row>
    <row r="966" spans="1:34">
      <c r="A966" s="143"/>
      <c r="B966" s="321"/>
      <c r="C966" s="321"/>
      <c r="D966" s="143"/>
      <c r="E966" s="143"/>
      <c r="F966" s="143"/>
      <c r="G966" s="143"/>
      <c r="H966" s="143"/>
      <c r="I966" s="143"/>
      <c r="J966" s="143"/>
      <c r="K966" s="143"/>
      <c r="L966" s="143"/>
      <c r="M966" s="322"/>
      <c r="N966" s="322"/>
      <c r="O966" s="321"/>
      <c r="P966" s="322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</row>
    <row r="967" spans="1:34">
      <c r="A967" s="143"/>
      <c r="B967" s="321"/>
      <c r="C967" s="321"/>
      <c r="D967" s="143"/>
      <c r="E967" s="143"/>
      <c r="F967" s="143"/>
      <c r="G967" s="143"/>
      <c r="H967" s="143"/>
      <c r="I967" s="143"/>
      <c r="J967" s="143"/>
      <c r="K967" s="143"/>
      <c r="L967" s="143"/>
      <c r="M967" s="322"/>
      <c r="N967" s="322"/>
      <c r="O967" s="321"/>
      <c r="P967" s="322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</row>
    <row r="968" spans="1:34">
      <c r="A968" s="143"/>
      <c r="B968" s="321"/>
      <c r="C968" s="321"/>
      <c r="D968" s="143"/>
      <c r="E968" s="143"/>
      <c r="F968" s="143"/>
      <c r="G968" s="143"/>
      <c r="H968" s="143"/>
      <c r="I968" s="143"/>
      <c r="J968" s="143"/>
      <c r="K968" s="143"/>
      <c r="L968" s="143"/>
      <c r="M968" s="322"/>
      <c r="N968" s="322"/>
      <c r="O968" s="321"/>
      <c r="P968" s="322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</row>
    <row r="969" spans="1:34">
      <c r="A969" s="143"/>
      <c r="B969" s="321"/>
      <c r="C969" s="321"/>
      <c r="D969" s="143"/>
      <c r="E969" s="143"/>
      <c r="F969" s="143"/>
      <c r="G969" s="143"/>
      <c r="H969" s="143"/>
      <c r="I969" s="143"/>
      <c r="J969" s="143"/>
      <c r="K969" s="143"/>
      <c r="L969" s="143"/>
      <c r="M969" s="322"/>
      <c r="N969" s="322"/>
      <c r="O969" s="321"/>
      <c r="P969" s="322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</row>
    <row r="970" spans="1:34">
      <c r="A970" s="143"/>
      <c r="B970" s="321"/>
      <c r="C970" s="321"/>
      <c r="D970" s="143"/>
      <c r="E970" s="143"/>
      <c r="F970" s="143"/>
      <c r="G970" s="143"/>
      <c r="H970" s="143"/>
      <c r="I970" s="143"/>
      <c r="J970" s="143"/>
      <c r="K970" s="143"/>
      <c r="L970" s="143"/>
      <c r="M970" s="322"/>
      <c r="N970" s="322"/>
      <c r="O970" s="321"/>
      <c r="P970" s="322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</row>
    <row r="971" spans="1:34">
      <c r="A971" s="143"/>
      <c r="B971" s="321"/>
      <c r="C971" s="321"/>
      <c r="D971" s="143"/>
      <c r="E971" s="143"/>
      <c r="F971" s="143"/>
      <c r="G971" s="143"/>
      <c r="H971" s="143"/>
      <c r="I971" s="143"/>
      <c r="J971" s="143"/>
      <c r="K971" s="143"/>
      <c r="L971" s="143"/>
      <c r="M971" s="322"/>
      <c r="N971" s="322"/>
      <c r="O971" s="321"/>
      <c r="P971" s="322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</row>
    <row r="972" spans="1:34">
      <c r="A972" s="143"/>
      <c r="B972" s="321"/>
      <c r="C972" s="321"/>
      <c r="D972" s="143"/>
      <c r="E972" s="143"/>
      <c r="F972" s="143"/>
      <c r="G972" s="143"/>
      <c r="H972" s="143"/>
      <c r="I972" s="143"/>
      <c r="J972" s="143"/>
      <c r="K972" s="143"/>
      <c r="L972" s="143"/>
      <c r="M972" s="322"/>
      <c r="N972" s="322"/>
      <c r="O972" s="321"/>
      <c r="P972" s="322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</row>
    <row r="973" spans="1:34">
      <c r="A973" s="143"/>
      <c r="B973" s="321"/>
      <c r="C973" s="321"/>
      <c r="D973" s="143"/>
      <c r="E973" s="143"/>
      <c r="F973" s="143"/>
      <c r="G973" s="143"/>
      <c r="H973" s="143"/>
      <c r="I973" s="143"/>
      <c r="J973" s="143"/>
      <c r="K973" s="143"/>
      <c r="L973" s="143"/>
      <c r="M973" s="322"/>
      <c r="N973" s="322"/>
      <c r="O973" s="321"/>
      <c r="P973" s="322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</row>
    <row r="974" spans="1:34">
      <c r="A974" s="143"/>
      <c r="B974" s="321"/>
      <c r="C974" s="321"/>
      <c r="D974" s="143"/>
      <c r="E974" s="143"/>
      <c r="F974" s="143"/>
      <c r="G974" s="143"/>
      <c r="H974" s="143"/>
      <c r="I974" s="143"/>
      <c r="J974" s="143"/>
      <c r="K974" s="143"/>
      <c r="L974" s="143"/>
      <c r="M974" s="322"/>
      <c r="N974" s="322"/>
      <c r="O974" s="321"/>
      <c r="P974" s="322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</row>
    <row r="975" spans="1:34">
      <c r="A975" s="143"/>
      <c r="B975" s="321"/>
      <c r="C975" s="321"/>
      <c r="D975" s="143"/>
      <c r="E975" s="143"/>
      <c r="F975" s="143"/>
      <c r="G975" s="143"/>
      <c r="H975" s="143"/>
      <c r="I975" s="143"/>
      <c r="J975" s="143"/>
      <c r="K975" s="143"/>
      <c r="L975" s="143"/>
      <c r="M975" s="322"/>
      <c r="N975" s="322"/>
      <c r="O975" s="321"/>
      <c r="P975" s="322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</row>
    <row r="976" spans="1:34">
      <c r="A976" s="143"/>
      <c r="B976" s="321"/>
      <c r="C976" s="321"/>
      <c r="D976" s="143"/>
      <c r="E976" s="143"/>
      <c r="F976" s="143"/>
      <c r="G976" s="143"/>
      <c r="H976" s="143"/>
      <c r="I976" s="143"/>
      <c r="J976" s="143"/>
      <c r="K976" s="143"/>
      <c r="L976" s="143"/>
      <c r="M976" s="322"/>
      <c r="N976" s="322"/>
      <c r="O976" s="321"/>
      <c r="P976" s="322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</row>
    <row r="977" spans="1:34">
      <c r="A977" s="143"/>
      <c r="B977" s="321"/>
      <c r="C977" s="321"/>
      <c r="D977" s="143"/>
      <c r="E977" s="143"/>
      <c r="F977" s="143"/>
      <c r="G977" s="143"/>
      <c r="H977" s="143"/>
      <c r="I977" s="143"/>
      <c r="J977" s="143"/>
      <c r="K977" s="143"/>
      <c r="L977" s="143"/>
      <c r="M977" s="322"/>
      <c r="N977" s="322"/>
      <c r="O977" s="321"/>
      <c r="P977" s="322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</row>
    <row r="978" spans="1:34">
      <c r="A978" s="143"/>
      <c r="B978" s="321"/>
      <c r="C978" s="321"/>
      <c r="D978" s="143"/>
      <c r="E978" s="143"/>
      <c r="F978" s="143"/>
      <c r="G978" s="143"/>
      <c r="H978" s="143"/>
      <c r="I978" s="143"/>
      <c r="J978" s="143"/>
      <c r="K978" s="143"/>
      <c r="L978" s="143"/>
      <c r="M978" s="322"/>
      <c r="N978" s="322"/>
      <c r="O978" s="321"/>
      <c r="P978" s="322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</row>
    <row r="979" spans="1:34">
      <c r="A979" s="143"/>
      <c r="B979" s="321"/>
      <c r="C979" s="321"/>
      <c r="D979" s="143"/>
      <c r="E979" s="143"/>
      <c r="F979" s="143"/>
      <c r="G979" s="143"/>
      <c r="H979" s="143"/>
      <c r="I979" s="143"/>
      <c r="J979" s="143"/>
      <c r="K979" s="143"/>
      <c r="L979" s="143"/>
      <c r="M979" s="322"/>
      <c r="N979" s="322"/>
      <c r="O979" s="321"/>
      <c r="P979" s="322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</row>
    <row r="980" spans="1:34">
      <c r="A980" s="143"/>
      <c r="B980" s="321"/>
      <c r="C980" s="321"/>
      <c r="D980" s="143"/>
      <c r="E980" s="143"/>
      <c r="F980" s="143"/>
      <c r="G980" s="143"/>
      <c r="H980" s="143"/>
      <c r="I980" s="143"/>
      <c r="J980" s="143"/>
      <c r="K980" s="143"/>
      <c r="L980" s="143"/>
      <c r="M980" s="322"/>
      <c r="N980" s="322"/>
      <c r="O980" s="321"/>
      <c r="P980" s="322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</row>
    <row r="981" spans="1:34">
      <c r="A981" s="143"/>
      <c r="B981" s="321"/>
      <c r="C981" s="321"/>
      <c r="D981" s="143"/>
      <c r="E981" s="143"/>
      <c r="F981" s="143"/>
      <c r="G981" s="143"/>
      <c r="H981" s="143"/>
      <c r="I981" s="143"/>
      <c r="J981" s="143"/>
      <c r="K981" s="143"/>
      <c r="L981" s="143"/>
      <c r="M981" s="322"/>
      <c r="N981" s="322"/>
      <c r="O981" s="321"/>
      <c r="P981" s="322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</row>
    <row r="982" spans="1:34">
      <c r="A982" s="143"/>
      <c r="B982" s="321"/>
      <c r="C982" s="321"/>
      <c r="D982" s="143"/>
      <c r="E982" s="143"/>
      <c r="F982" s="143"/>
      <c r="G982" s="143"/>
      <c r="H982" s="143"/>
      <c r="I982" s="143"/>
      <c r="J982" s="143"/>
      <c r="K982" s="143"/>
      <c r="L982" s="143"/>
      <c r="M982" s="322"/>
      <c r="N982" s="322"/>
      <c r="O982" s="321"/>
      <c r="P982" s="322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</row>
    <row r="983" spans="1:34">
      <c r="A983" s="143"/>
      <c r="B983" s="321"/>
      <c r="C983" s="321"/>
      <c r="D983" s="143"/>
      <c r="E983" s="143"/>
      <c r="F983" s="143"/>
      <c r="G983" s="143"/>
      <c r="H983" s="143"/>
      <c r="I983" s="143"/>
      <c r="J983" s="143"/>
      <c r="K983" s="143"/>
      <c r="L983" s="143"/>
      <c r="M983" s="322"/>
      <c r="N983" s="322"/>
      <c r="O983" s="321"/>
      <c r="P983" s="322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</row>
    <row r="984" spans="1:34">
      <c r="A984" s="143"/>
      <c r="B984" s="321"/>
      <c r="C984" s="321"/>
      <c r="D984" s="143"/>
      <c r="E984" s="143"/>
      <c r="F984" s="143"/>
      <c r="G984" s="143"/>
      <c r="H984" s="143"/>
      <c r="I984" s="143"/>
      <c r="J984" s="143"/>
      <c r="K984" s="143"/>
      <c r="L984" s="143"/>
      <c r="M984" s="322"/>
      <c r="N984" s="322"/>
      <c r="O984" s="321"/>
      <c r="P984" s="322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</row>
    <row r="985" spans="1:34">
      <c r="A985" s="143"/>
      <c r="B985" s="321"/>
      <c r="C985" s="321"/>
      <c r="D985" s="143"/>
      <c r="E985" s="143"/>
      <c r="F985" s="143"/>
      <c r="G985" s="143"/>
      <c r="H985" s="143"/>
      <c r="I985" s="143"/>
      <c r="J985" s="143"/>
      <c r="K985" s="143"/>
      <c r="L985" s="143"/>
      <c r="M985" s="322"/>
      <c r="N985" s="322"/>
      <c r="O985" s="321"/>
      <c r="P985" s="322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</row>
    <row r="986" spans="1:34">
      <c r="A986" s="143"/>
      <c r="B986" s="321"/>
      <c r="C986" s="321"/>
      <c r="D986" s="143"/>
      <c r="E986" s="143"/>
      <c r="F986" s="143"/>
      <c r="G986" s="143"/>
      <c r="H986" s="143"/>
      <c r="I986" s="143"/>
      <c r="J986" s="143"/>
      <c r="K986" s="143"/>
      <c r="L986" s="143"/>
      <c r="M986" s="322"/>
      <c r="N986" s="322"/>
      <c r="O986" s="321"/>
      <c r="P986" s="322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</row>
    <row r="987" spans="1:34">
      <c r="A987" s="143"/>
      <c r="B987" s="321"/>
      <c r="C987" s="321"/>
      <c r="D987" s="143"/>
      <c r="E987" s="143"/>
      <c r="F987" s="143"/>
      <c r="G987" s="143"/>
      <c r="H987" s="143"/>
      <c r="I987" s="143"/>
      <c r="J987" s="143"/>
      <c r="K987" s="143"/>
      <c r="L987" s="143"/>
      <c r="M987" s="322"/>
      <c r="N987" s="322"/>
      <c r="O987" s="321"/>
      <c r="P987" s="322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</row>
    <row r="988" spans="1:34">
      <c r="A988" s="143"/>
      <c r="B988" s="321"/>
      <c r="C988" s="321"/>
      <c r="D988" s="143"/>
      <c r="E988" s="143"/>
      <c r="F988" s="143"/>
      <c r="G988" s="143"/>
      <c r="H988" s="143"/>
      <c r="I988" s="143"/>
      <c r="J988" s="143"/>
      <c r="K988" s="143"/>
      <c r="L988" s="143"/>
      <c r="M988" s="322"/>
      <c r="N988" s="322"/>
      <c r="O988" s="321"/>
      <c r="P988" s="322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</row>
    <row r="989" spans="1:34">
      <c r="A989" s="143"/>
      <c r="B989" s="321"/>
      <c r="C989" s="321"/>
      <c r="D989" s="143"/>
      <c r="E989" s="143"/>
      <c r="F989" s="143"/>
      <c r="G989" s="143"/>
      <c r="H989" s="143"/>
      <c r="I989" s="143"/>
      <c r="J989" s="143"/>
      <c r="K989" s="143"/>
      <c r="L989" s="143"/>
      <c r="M989" s="322"/>
      <c r="N989" s="322"/>
      <c r="O989" s="321"/>
      <c r="P989" s="322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</row>
    <row r="990" spans="1:34">
      <c r="A990" s="143"/>
      <c r="B990" s="321"/>
      <c r="C990" s="321"/>
      <c r="D990" s="143"/>
      <c r="E990" s="143"/>
      <c r="F990" s="143"/>
      <c r="G990" s="143"/>
      <c r="H990" s="143"/>
      <c r="I990" s="143"/>
      <c r="J990" s="143"/>
      <c r="K990" s="143"/>
      <c r="L990" s="143"/>
      <c r="M990" s="322"/>
      <c r="N990" s="322"/>
      <c r="O990" s="321"/>
      <c r="P990" s="322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</row>
    <row r="991" spans="1:34">
      <c r="A991" s="143"/>
      <c r="B991" s="321"/>
      <c r="C991" s="321"/>
      <c r="D991" s="143"/>
      <c r="E991" s="143"/>
      <c r="F991" s="143"/>
      <c r="G991" s="143"/>
      <c r="H991" s="143"/>
      <c r="I991" s="143"/>
      <c r="J991" s="143"/>
      <c r="K991" s="143"/>
      <c r="L991" s="143"/>
      <c r="M991" s="322"/>
      <c r="N991" s="322"/>
      <c r="O991" s="321"/>
      <c r="P991" s="322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</row>
    <row r="992" spans="1:34">
      <c r="A992" s="143"/>
      <c r="B992" s="321"/>
      <c r="C992" s="321"/>
      <c r="D992" s="143"/>
      <c r="E992" s="143"/>
      <c r="F992" s="143"/>
      <c r="G992" s="143"/>
      <c r="H992" s="143"/>
      <c r="I992" s="143"/>
      <c r="J992" s="143"/>
      <c r="K992" s="143"/>
      <c r="L992" s="143"/>
      <c r="M992" s="322"/>
      <c r="N992" s="322"/>
      <c r="O992" s="321"/>
      <c r="P992" s="322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</row>
    <row r="993" spans="1:34">
      <c r="A993" s="143"/>
      <c r="B993" s="321"/>
      <c r="C993" s="321"/>
      <c r="D993" s="143"/>
      <c r="E993" s="143"/>
      <c r="F993" s="143"/>
      <c r="G993" s="143"/>
      <c r="H993" s="143"/>
      <c r="I993" s="143"/>
      <c r="J993" s="143"/>
      <c r="K993" s="143"/>
      <c r="L993" s="143"/>
      <c r="M993" s="322"/>
      <c r="N993" s="322"/>
      <c r="O993" s="321"/>
      <c r="P993" s="322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</row>
    <row r="994" spans="1:34">
      <c r="A994" s="143"/>
      <c r="B994" s="321"/>
      <c r="C994" s="321"/>
      <c r="D994" s="143"/>
      <c r="E994" s="143"/>
      <c r="F994" s="143"/>
      <c r="G994" s="143"/>
      <c r="H994" s="143"/>
      <c r="I994" s="143"/>
      <c r="J994" s="143"/>
      <c r="K994" s="143"/>
      <c r="L994" s="143"/>
      <c r="M994" s="322"/>
      <c r="N994" s="322"/>
      <c r="O994" s="321"/>
      <c r="P994" s="322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</row>
    <row r="995" spans="1:34">
      <c r="A995" s="143"/>
      <c r="B995" s="321"/>
      <c r="C995" s="321"/>
      <c r="D995" s="143"/>
      <c r="E995" s="143"/>
      <c r="F995" s="143"/>
      <c r="G995" s="143"/>
      <c r="H995" s="143"/>
      <c r="I995" s="143"/>
      <c r="J995" s="143"/>
      <c r="K995" s="143"/>
      <c r="L995" s="143"/>
      <c r="M995" s="322"/>
      <c r="N995" s="322"/>
      <c r="O995" s="321"/>
      <c r="P995" s="322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</row>
    <row r="996" spans="1:34">
      <c r="A996" s="143"/>
      <c r="B996" s="321"/>
      <c r="C996" s="321"/>
      <c r="D996" s="143"/>
      <c r="E996" s="143"/>
      <c r="F996" s="143"/>
      <c r="G996" s="143"/>
      <c r="H996" s="143"/>
      <c r="I996" s="143"/>
      <c r="J996" s="143"/>
      <c r="K996" s="143"/>
      <c r="L996" s="143"/>
      <c r="M996" s="322"/>
      <c r="N996" s="322"/>
      <c r="O996" s="321"/>
      <c r="P996" s="322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</row>
    <row r="997" spans="1:34">
      <c r="A997" s="143"/>
      <c r="B997" s="321"/>
      <c r="C997" s="321"/>
      <c r="D997" s="143"/>
      <c r="E997" s="143"/>
      <c r="F997" s="143"/>
      <c r="G997" s="143"/>
      <c r="H997" s="143"/>
      <c r="I997" s="143"/>
      <c r="J997" s="143"/>
      <c r="K997" s="143"/>
      <c r="L997" s="143"/>
      <c r="M997" s="322"/>
      <c r="N997" s="322"/>
      <c r="O997" s="321"/>
      <c r="P997" s="322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</row>
    <row r="998" spans="1:34">
      <c r="A998" s="143"/>
      <c r="B998" s="321"/>
      <c r="C998" s="321"/>
      <c r="D998" s="143"/>
      <c r="E998" s="143"/>
      <c r="F998" s="143"/>
      <c r="G998" s="143"/>
      <c r="H998" s="143"/>
      <c r="I998" s="143"/>
      <c r="J998" s="143"/>
      <c r="K998" s="143"/>
      <c r="L998" s="143"/>
      <c r="M998" s="322"/>
      <c r="N998" s="322"/>
      <c r="O998" s="321"/>
      <c r="P998" s="322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</row>
    <row r="999" spans="1:34">
      <c r="A999" s="143"/>
      <c r="B999" s="321"/>
      <c r="C999" s="321"/>
      <c r="D999" s="143"/>
      <c r="E999" s="143"/>
      <c r="F999" s="143"/>
      <c r="G999" s="143"/>
      <c r="H999" s="143"/>
      <c r="I999" s="143"/>
      <c r="J999" s="143"/>
      <c r="K999" s="143"/>
      <c r="L999" s="143"/>
      <c r="M999" s="322"/>
      <c r="N999" s="322"/>
      <c r="O999" s="321"/>
      <c r="P999" s="322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</row>
    <row r="1000" spans="1:34">
      <c r="A1000" s="143"/>
      <c r="B1000" s="321"/>
      <c r="C1000" s="321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322"/>
      <c r="N1000" s="322"/>
      <c r="O1000" s="321"/>
      <c r="P1000" s="322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</row>
    <row r="1001" spans="1:34">
      <c r="A1001" s="143"/>
      <c r="B1001" s="321"/>
      <c r="C1001" s="321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322"/>
      <c r="N1001" s="322"/>
      <c r="O1001" s="321"/>
      <c r="P1001" s="322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</row>
    <row r="1002" spans="1:34">
      <c r="A1002" s="143"/>
      <c r="B1002" s="321"/>
      <c r="C1002" s="321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322"/>
      <c r="N1002" s="322"/>
      <c r="O1002" s="321"/>
      <c r="P1002" s="322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</row>
    <row r="1003" spans="1:34">
      <c r="A1003" s="143"/>
      <c r="B1003" s="321"/>
      <c r="C1003" s="321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322"/>
      <c r="N1003" s="322"/>
      <c r="O1003" s="321"/>
      <c r="P1003" s="322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</row>
    <row r="1004" spans="1:34">
      <c r="A1004" s="143"/>
      <c r="B1004" s="321"/>
      <c r="C1004" s="321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322"/>
      <c r="N1004" s="322"/>
      <c r="O1004" s="321"/>
      <c r="P1004" s="322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</row>
    <row r="1005" spans="1:34">
      <c r="A1005" s="143"/>
      <c r="B1005" s="321"/>
      <c r="C1005" s="321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322"/>
      <c r="N1005" s="322"/>
      <c r="O1005" s="321"/>
      <c r="P1005" s="322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</row>
    <row r="1006" spans="1:34">
      <c r="A1006" s="143"/>
      <c r="B1006" s="321"/>
      <c r="C1006" s="321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322"/>
      <c r="N1006" s="322"/>
      <c r="O1006" s="321"/>
      <c r="P1006" s="322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</row>
    <row r="1007" spans="1:34">
      <c r="A1007" s="143"/>
      <c r="B1007" s="321"/>
      <c r="C1007" s="321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322"/>
      <c r="N1007" s="322"/>
      <c r="O1007" s="321"/>
      <c r="P1007" s="322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</row>
    <row r="1008" spans="1:34">
      <c r="A1008" s="143"/>
      <c r="B1008" s="321"/>
      <c r="C1008" s="321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322"/>
      <c r="N1008" s="322"/>
      <c r="O1008" s="321"/>
      <c r="P1008" s="322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</row>
    <row r="1009" spans="1:34">
      <c r="A1009" s="143"/>
      <c r="B1009" s="321"/>
      <c r="C1009" s="321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322"/>
      <c r="N1009" s="322"/>
      <c r="O1009" s="321"/>
      <c r="P1009" s="322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</row>
    <row r="1010" spans="1:34">
      <c r="A1010" s="143"/>
      <c r="B1010" s="321"/>
      <c r="C1010" s="321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322"/>
      <c r="N1010" s="322"/>
      <c r="O1010" s="321"/>
      <c r="P1010" s="322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</row>
    <row r="1011" spans="1:34">
      <c r="A1011" s="143"/>
      <c r="B1011" s="321"/>
      <c r="C1011" s="321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322"/>
      <c r="N1011" s="322"/>
      <c r="O1011" s="321"/>
      <c r="P1011" s="322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</row>
    <row r="1012" spans="1:34">
      <c r="A1012" s="143"/>
      <c r="B1012" s="321"/>
      <c r="C1012" s="321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322"/>
      <c r="N1012" s="322"/>
      <c r="O1012" s="321"/>
      <c r="P1012" s="322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</row>
    <row r="1013" spans="1:34">
      <c r="A1013" s="143"/>
      <c r="B1013" s="321"/>
      <c r="C1013" s="321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322"/>
      <c r="N1013" s="322"/>
      <c r="O1013" s="321"/>
      <c r="P1013" s="322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</row>
    <row r="1014" spans="1:34">
      <c r="A1014" s="143"/>
      <c r="B1014" s="321"/>
      <c r="C1014" s="321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322"/>
      <c r="N1014" s="322"/>
      <c r="O1014" s="321"/>
      <c r="P1014" s="322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</row>
    <row r="1015" spans="1:34">
      <c r="A1015" s="143"/>
      <c r="B1015" s="321"/>
      <c r="C1015" s="321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322"/>
      <c r="N1015" s="322"/>
      <c r="O1015" s="321"/>
      <c r="P1015" s="322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</row>
    <row r="1016" spans="1:34">
      <c r="A1016" s="143"/>
      <c r="B1016" s="321"/>
      <c r="C1016" s="321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322"/>
      <c r="N1016" s="322"/>
      <c r="O1016" s="321"/>
      <c r="P1016" s="322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</row>
    <row r="1017" spans="1:34">
      <c r="A1017" s="143"/>
      <c r="B1017" s="321"/>
      <c r="C1017" s="321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322"/>
      <c r="N1017" s="322"/>
      <c r="O1017" s="321"/>
      <c r="P1017" s="322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</row>
    <row r="1018" spans="1:34">
      <c r="A1018" s="143"/>
      <c r="B1018" s="321"/>
      <c r="C1018" s="321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322"/>
      <c r="N1018" s="322"/>
      <c r="O1018" s="321"/>
      <c r="P1018" s="322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</row>
    <row r="1019" spans="1:34">
      <c r="A1019" s="143"/>
      <c r="B1019" s="321"/>
      <c r="C1019" s="321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322"/>
      <c r="N1019" s="322"/>
      <c r="O1019" s="321"/>
      <c r="P1019" s="322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</row>
    <row r="1020" spans="1:34">
      <c r="A1020" s="143"/>
      <c r="B1020" s="321"/>
      <c r="C1020" s="321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322"/>
      <c r="N1020" s="322"/>
      <c r="O1020" s="321"/>
      <c r="P1020" s="322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</row>
    <row r="1021" spans="1:34">
      <c r="A1021" s="143"/>
      <c r="B1021" s="321"/>
      <c r="C1021" s="321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322"/>
      <c r="N1021" s="322"/>
      <c r="O1021" s="321"/>
      <c r="P1021" s="322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</row>
    <row r="1022" spans="1:34">
      <c r="A1022" s="143"/>
      <c r="B1022" s="321"/>
      <c r="C1022" s="321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322"/>
      <c r="N1022" s="322"/>
      <c r="O1022" s="321"/>
      <c r="P1022" s="322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</row>
    <row r="1023" spans="1:34">
      <c r="A1023" s="143"/>
      <c r="B1023" s="321"/>
      <c r="C1023" s="321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322"/>
      <c r="N1023" s="322"/>
      <c r="O1023" s="321"/>
      <c r="P1023" s="322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</row>
    <row r="1024" spans="1:34">
      <c r="A1024" s="143"/>
      <c r="B1024" s="321"/>
      <c r="C1024" s="321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322"/>
      <c r="N1024" s="322"/>
      <c r="O1024" s="321"/>
      <c r="P1024" s="322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</row>
    <row r="1025" spans="1:34">
      <c r="A1025" s="143"/>
      <c r="B1025" s="321"/>
      <c r="C1025" s="321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322"/>
      <c r="N1025" s="322"/>
      <c r="O1025" s="321"/>
      <c r="P1025" s="322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</row>
    <row r="1026" spans="1:34">
      <c r="A1026" s="143"/>
      <c r="B1026" s="321"/>
      <c r="C1026" s="321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322"/>
      <c r="N1026" s="322"/>
      <c r="O1026" s="321"/>
      <c r="P1026" s="322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</row>
    <row r="1027" spans="1:34">
      <c r="A1027" s="143"/>
      <c r="B1027" s="321"/>
      <c r="C1027" s="321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322"/>
      <c r="N1027" s="322"/>
      <c r="O1027" s="321"/>
      <c r="P1027" s="322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</row>
    <row r="1028" spans="1:34">
      <c r="A1028" s="143"/>
      <c r="B1028" s="321"/>
      <c r="C1028" s="321"/>
      <c r="D1028" s="143"/>
      <c r="E1028" s="143"/>
      <c r="F1028" s="143"/>
      <c r="G1028" s="143"/>
      <c r="H1028" s="143"/>
      <c r="I1028" s="143"/>
      <c r="J1028" s="143"/>
      <c r="K1028" s="143"/>
      <c r="L1028" s="143"/>
      <c r="M1028" s="322"/>
      <c r="N1028" s="322"/>
      <c r="O1028" s="321"/>
      <c r="P1028" s="322"/>
      <c r="Q1028" s="143"/>
      <c r="R1028" s="143"/>
      <c r="S1028" s="143"/>
      <c r="T1028" s="143"/>
      <c r="U1028" s="143"/>
      <c r="V1028" s="143"/>
      <c r="W1028" s="143"/>
      <c r="X1028" s="143"/>
      <c r="Y1028" s="143"/>
      <c r="Z1028" s="143"/>
      <c r="AA1028" s="143"/>
      <c r="AB1028" s="143"/>
      <c r="AC1028" s="143"/>
      <c r="AD1028" s="143"/>
      <c r="AE1028" s="143"/>
      <c r="AF1028" s="143"/>
      <c r="AG1028" s="143"/>
      <c r="AH1028" s="143"/>
    </row>
    <row r="1029" spans="1:34">
      <c r="A1029" s="143"/>
      <c r="B1029" s="321"/>
      <c r="C1029" s="321"/>
      <c r="D1029" s="143"/>
      <c r="E1029" s="143"/>
      <c r="F1029" s="143"/>
      <c r="G1029" s="143"/>
      <c r="H1029" s="143"/>
      <c r="I1029" s="143"/>
      <c r="J1029" s="143"/>
      <c r="K1029" s="143"/>
      <c r="L1029" s="143"/>
      <c r="M1029" s="322"/>
      <c r="N1029" s="322"/>
      <c r="O1029" s="321"/>
      <c r="P1029" s="322"/>
      <c r="Q1029" s="143"/>
      <c r="R1029" s="143"/>
      <c r="S1029" s="143"/>
      <c r="T1029" s="143"/>
      <c r="U1029" s="143"/>
      <c r="V1029" s="143"/>
      <c r="W1029" s="143"/>
      <c r="X1029" s="143"/>
      <c r="Y1029" s="143"/>
      <c r="Z1029" s="143"/>
      <c r="AA1029" s="143"/>
      <c r="AB1029" s="143"/>
      <c r="AC1029" s="143"/>
      <c r="AD1029" s="143"/>
      <c r="AE1029" s="143"/>
      <c r="AF1029" s="143"/>
      <c r="AG1029" s="143"/>
      <c r="AH1029" s="143"/>
    </row>
    <row r="1030" spans="1:34">
      <c r="A1030" s="143"/>
      <c r="B1030" s="321"/>
      <c r="C1030" s="321"/>
      <c r="D1030" s="143"/>
      <c r="E1030" s="143"/>
      <c r="F1030" s="143"/>
      <c r="G1030" s="143"/>
      <c r="H1030" s="143"/>
      <c r="I1030" s="143"/>
      <c r="J1030" s="143"/>
      <c r="K1030" s="143"/>
      <c r="L1030" s="143"/>
      <c r="M1030" s="322"/>
      <c r="N1030" s="322"/>
      <c r="O1030" s="321"/>
      <c r="P1030" s="322"/>
      <c r="Q1030" s="143"/>
      <c r="R1030" s="143"/>
      <c r="S1030" s="143"/>
      <c r="T1030" s="143"/>
      <c r="U1030" s="143"/>
      <c r="V1030" s="143"/>
      <c r="W1030" s="143"/>
      <c r="X1030" s="143"/>
      <c r="Y1030" s="143"/>
      <c r="Z1030" s="143"/>
      <c r="AA1030" s="143"/>
      <c r="AB1030" s="143"/>
      <c r="AC1030" s="143"/>
      <c r="AD1030" s="143"/>
      <c r="AE1030" s="143"/>
      <c r="AF1030" s="143"/>
      <c r="AG1030" s="143"/>
      <c r="AH1030" s="143"/>
    </row>
    <row r="1031" spans="1:34">
      <c r="A1031" s="143"/>
      <c r="B1031" s="321"/>
      <c r="C1031" s="321"/>
      <c r="D1031" s="143"/>
      <c r="E1031" s="143"/>
      <c r="F1031" s="143"/>
      <c r="G1031" s="143"/>
      <c r="H1031" s="143"/>
      <c r="I1031" s="143"/>
      <c r="J1031" s="143"/>
      <c r="K1031" s="143"/>
      <c r="L1031" s="143"/>
      <c r="M1031" s="322"/>
      <c r="N1031" s="322"/>
      <c r="O1031" s="321"/>
      <c r="P1031" s="322"/>
      <c r="Q1031" s="143"/>
      <c r="R1031" s="143"/>
      <c r="S1031" s="143"/>
      <c r="T1031" s="143"/>
      <c r="U1031" s="143"/>
      <c r="V1031" s="143"/>
      <c r="W1031" s="143"/>
      <c r="X1031" s="143"/>
      <c r="Y1031" s="143"/>
      <c r="Z1031" s="143"/>
      <c r="AA1031" s="143"/>
      <c r="AB1031" s="143"/>
      <c r="AC1031" s="143"/>
      <c r="AD1031" s="143"/>
      <c r="AE1031" s="143"/>
      <c r="AF1031" s="143"/>
      <c r="AG1031" s="143"/>
      <c r="AH1031" s="143"/>
    </row>
    <row r="1032" spans="1:34">
      <c r="A1032" s="143"/>
      <c r="B1032" s="321"/>
      <c r="C1032" s="321"/>
      <c r="D1032" s="143"/>
      <c r="E1032" s="143"/>
      <c r="F1032" s="143"/>
      <c r="G1032" s="143"/>
      <c r="H1032" s="143"/>
      <c r="I1032" s="143"/>
      <c r="J1032" s="143"/>
      <c r="K1032" s="143"/>
      <c r="L1032" s="143"/>
      <c r="M1032" s="322"/>
      <c r="N1032" s="322"/>
      <c r="O1032" s="321"/>
      <c r="P1032" s="322"/>
      <c r="Q1032" s="143"/>
      <c r="R1032" s="143"/>
      <c r="S1032" s="143"/>
      <c r="T1032" s="143"/>
      <c r="U1032" s="143"/>
      <c r="V1032" s="143"/>
      <c r="W1032" s="143"/>
      <c r="X1032" s="143"/>
      <c r="Y1032" s="143"/>
      <c r="Z1032" s="143"/>
      <c r="AA1032" s="143"/>
      <c r="AB1032" s="143"/>
      <c r="AC1032" s="143"/>
      <c r="AD1032" s="143"/>
      <c r="AE1032" s="143"/>
      <c r="AF1032" s="143"/>
      <c r="AG1032" s="143"/>
      <c r="AH1032" s="143"/>
    </row>
    <row r="1033" spans="1:34">
      <c r="A1033" s="143"/>
      <c r="B1033" s="321"/>
      <c r="C1033" s="321"/>
      <c r="D1033" s="143"/>
      <c r="E1033" s="143"/>
      <c r="F1033" s="143"/>
      <c r="G1033" s="143"/>
      <c r="H1033" s="143"/>
      <c r="I1033" s="143"/>
      <c r="J1033" s="143"/>
      <c r="K1033" s="143"/>
      <c r="L1033" s="143"/>
      <c r="M1033" s="322"/>
      <c r="N1033" s="322"/>
      <c r="O1033" s="321"/>
      <c r="P1033" s="322"/>
      <c r="Q1033" s="143"/>
      <c r="R1033" s="143"/>
      <c r="S1033" s="143"/>
      <c r="T1033" s="143"/>
      <c r="U1033" s="143"/>
      <c r="V1033" s="143"/>
      <c r="W1033" s="143"/>
      <c r="X1033" s="143"/>
      <c r="Y1033" s="143"/>
      <c r="Z1033" s="143"/>
      <c r="AA1033" s="143"/>
      <c r="AB1033" s="143"/>
      <c r="AC1033" s="143"/>
      <c r="AD1033" s="143"/>
      <c r="AE1033" s="143"/>
      <c r="AF1033" s="143"/>
      <c r="AG1033" s="143"/>
      <c r="AH1033" s="143"/>
    </row>
    <row r="1034" spans="1:34">
      <c r="A1034" s="143"/>
      <c r="B1034" s="321"/>
      <c r="C1034" s="321"/>
      <c r="D1034" s="143"/>
      <c r="E1034" s="143"/>
      <c r="F1034" s="143"/>
      <c r="G1034" s="143"/>
      <c r="H1034" s="143"/>
      <c r="I1034" s="143"/>
      <c r="J1034" s="143"/>
      <c r="K1034" s="143"/>
      <c r="L1034" s="143"/>
      <c r="M1034" s="322"/>
      <c r="N1034" s="322"/>
      <c r="O1034" s="321"/>
      <c r="P1034" s="322"/>
      <c r="Q1034" s="143"/>
      <c r="R1034" s="143"/>
      <c r="S1034" s="143"/>
      <c r="T1034" s="143"/>
      <c r="U1034" s="143"/>
      <c r="V1034" s="143"/>
      <c r="W1034" s="143"/>
      <c r="X1034" s="143"/>
      <c r="Y1034" s="143"/>
      <c r="Z1034" s="143"/>
      <c r="AA1034" s="143"/>
      <c r="AB1034" s="143"/>
      <c r="AC1034" s="143"/>
      <c r="AD1034" s="143"/>
      <c r="AE1034" s="143"/>
      <c r="AF1034" s="143"/>
      <c r="AG1034" s="143"/>
      <c r="AH1034" s="143"/>
    </row>
    <row r="1035" spans="1:34">
      <c r="A1035" s="143"/>
      <c r="B1035" s="321"/>
      <c r="C1035" s="321"/>
      <c r="D1035" s="143"/>
      <c r="E1035" s="143"/>
      <c r="F1035" s="143"/>
      <c r="G1035" s="143"/>
      <c r="H1035" s="143"/>
      <c r="I1035" s="143"/>
      <c r="J1035" s="143"/>
      <c r="K1035" s="143"/>
      <c r="L1035" s="143"/>
      <c r="M1035" s="322"/>
      <c r="N1035" s="322"/>
      <c r="O1035" s="321"/>
      <c r="P1035" s="322"/>
      <c r="Q1035" s="143"/>
      <c r="R1035" s="143"/>
      <c r="S1035" s="143"/>
      <c r="T1035" s="143"/>
      <c r="U1035" s="143"/>
      <c r="V1035" s="143"/>
      <c r="W1035" s="143"/>
      <c r="X1035" s="143"/>
      <c r="Y1035" s="143"/>
      <c r="Z1035" s="143"/>
      <c r="AA1035" s="143"/>
      <c r="AB1035" s="143"/>
      <c r="AC1035" s="143"/>
      <c r="AD1035" s="143"/>
      <c r="AE1035" s="143"/>
      <c r="AF1035" s="143"/>
      <c r="AG1035" s="143"/>
      <c r="AH1035" s="143"/>
    </row>
    <row r="1036" spans="1:34">
      <c r="A1036" s="143"/>
      <c r="B1036" s="321"/>
      <c r="C1036" s="321"/>
      <c r="D1036" s="143"/>
      <c r="E1036" s="143"/>
      <c r="F1036" s="143"/>
      <c r="G1036" s="143"/>
      <c r="H1036" s="143"/>
      <c r="I1036" s="143"/>
      <c r="J1036" s="143"/>
      <c r="K1036" s="143"/>
      <c r="L1036" s="143"/>
      <c r="M1036" s="322"/>
      <c r="N1036" s="322"/>
      <c r="O1036" s="321"/>
      <c r="P1036" s="322"/>
      <c r="Q1036" s="143"/>
      <c r="R1036" s="143"/>
      <c r="S1036" s="143"/>
      <c r="T1036" s="143"/>
      <c r="U1036" s="143"/>
      <c r="V1036" s="143"/>
      <c r="W1036" s="143"/>
      <c r="X1036" s="143"/>
      <c r="Y1036" s="143"/>
      <c r="Z1036" s="143"/>
      <c r="AA1036" s="143"/>
      <c r="AB1036" s="143"/>
      <c r="AC1036" s="143"/>
      <c r="AD1036" s="143"/>
      <c r="AE1036" s="143"/>
      <c r="AF1036" s="143"/>
      <c r="AG1036" s="143"/>
      <c r="AH1036" s="143"/>
    </row>
    <row r="1037" spans="1:34">
      <c r="A1037" s="143"/>
      <c r="B1037" s="321"/>
      <c r="C1037" s="321"/>
      <c r="D1037" s="143"/>
      <c r="E1037" s="143"/>
      <c r="F1037" s="143"/>
      <c r="G1037" s="143"/>
      <c r="H1037" s="143"/>
      <c r="I1037" s="143"/>
      <c r="J1037" s="143"/>
      <c r="K1037" s="143"/>
      <c r="L1037" s="143"/>
      <c r="M1037" s="322"/>
      <c r="N1037" s="322"/>
      <c r="O1037" s="321"/>
      <c r="P1037" s="322"/>
      <c r="Q1037" s="143"/>
      <c r="R1037" s="143"/>
      <c r="S1037" s="143"/>
      <c r="T1037" s="143"/>
      <c r="U1037" s="143"/>
      <c r="V1037" s="143"/>
      <c r="W1037" s="143"/>
      <c r="X1037" s="143"/>
      <c r="Y1037" s="143"/>
      <c r="Z1037" s="143"/>
      <c r="AA1037" s="143"/>
      <c r="AB1037" s="143"/>
      <c r="AC1037" s="143"/>
      <c r="AD1037" s="143"/>
      <c r="AE1037" s="143"/>
      <c r="AF1037" s="143"/>
      <c r="AG1037" s="143"/>
      <c r="AH1037" s="143"/>
    </row>
    <row r="1038" spans="1:34">
      <c r="A1038" s="143"/>
      <c r="B1038" s="321"/>
      <c r="C1038" s="321"/>
      <c r="D1038" s="143"/>
      <c r="E1038" s="143"/>
      <c r="F1038" s="143"/>
      <c r="G1038" s="143"/>
      <c r="H1038" s="143"/>
      <c r="I1038" s="143"/>
      <c r="J1038" s="143"/>
      <c r="K1038" s="143"/>
      <c r="L1038" s="143"/>
      <c r="M1038" s="322"/>
      <c r="N1038" s="322"/>
      <c r="O1038" s="321"/>
      <c r="P1038" s="322"/>
      <c r="Q1038" s="143"/>
      <c r="R1038" s="143"/>
      <c r="S1038" s="143"/>
      <c r="T1038" s="143"/>
      <c r="U1038" s="143"/>
      <c r="V1038" s="143"/>
      <c r="W1038" s="143"/>
      <c r="X1038" s="143"/>
      <c r="Y1038" s="143"/>
      <c r="Z1038" s="143"/>
      <c r="AA1038" s="143"/>
      <c r="AB1038" s="143"/>
      <c r="AC1038" s="143"/>
      <c r="AD1038" s="143"/>
      <c r="AE1038" s="143"/>
      <c r="AF1038" s="143"/>
      <c r="AG1038" s="143"/>
      <c r="AH1038" s="143"/>
    </row>
    <row r="1039" spans="1:34">
      <c r="A1039" s="143"/>
      <c r="B1039" s="321"/>
      <c r="C1039" s="321"/>
      <c r="D1039" s="143"/>
      <c r="E1039" s="143"/>
      <c r="F1039" s="143"/>
      <c r="G1039" s="143"/>
      <c r="H1039" s="143"/>
      <c r="I1039" s="143"/>
      <c r="J1039" s="143"/>
      <c r="K1039" s="143"/>
      <c r="L1039" s="143"/>
      <c r="M1039" s="322"/>
      <c r="N1039" s="322"/>
      <c r="O1039" s="321"/>
      <c r="P1039" s="322"/>
      <c r="Q1039" s="143"/>
      <c r="R1039" s="143"/>
      <c r="S1039" s="143"/>
      <c r="T1039" s="143"/>
      <c r="U1039" s="143"/>
      <c r="V1039" s="143"/>
      <c r="W1039" s="143"/>
      <c r="X1039" s="143"/>
      <c r="Y1039" s="143"/>
      <c r="Z1039" s="143"/>
      <c r="AA1039" s="143"/>
      <c r="AB1039" s="143"/>
      <c r="AC1039" s="143"/>
      <c r="AD1039" s="143"/>
      <c r="AE1039" s="143"/>
      <c r="AF1039" s="143"/>
      <c r="AG1039" s="143"/>
      <c r="AH1039" s="143"/>
    </row>
    <row r="1040" spans="1:34">
      <c r="A1040" s="143"/>
      <c r="B1040" s="321"/>
      <c r="C1040" s="321"/>
      <c r="D1040" s="143"/>
      <c r="E1040" s="143"/>
      <c r="F1040" s="143"/>
      <c r="G1040" s="143"/>
      <c r="H1040" s="143"/>
      <c r="I1040" s="143"/>
      <c r="J1040" s="143"/>
      <c r="K1040" s="143"/>
      <c r="L1040" s="143"/>
      <c r="M1040" s="322"/>
      <c r="N1040" s="322"/>
      <c r="O1040" s="321"/>
      <c r="P1040" s="322"/>
      <c r="Q1040" s="143"/>
      <c r="R1040" s="143"/>
      <c r="S1040" s="143"/>
      <c r="T1040" s="143"/>
      <c r="U1040" s="143"/>
      <c r="V1040" s="143"/>
      <c r="W1040" s="143"/>
      <c r="X1040" s="143"/>
      <c r="Y1040" s="143"/>
      <c r="Z1040" s="143"/>
      <c r="AA1040" s="143"/>
      <c r="AB1040" s="143"/>
      <c r="AC1040" s="143"/>
      <c r="AD1040" s="143"/>
      <c r="AE1040" s="143"/>
      <c r="AF1040" s="143"/>
      <c r="AG1040" s="143"/>
      <c r="AH1040" s="143"/>
    </row>
    <row r="1041" spans="1:34">
      <c r="A1041" s="143"/>
      <c r="B1041" s="321"/>
      <c r="C1041" s="321"/>
      <c r="D1041" s="143"/>
      <c r="E1041" s="143"/>
      <c r="F1041" s="143"/>
      <c r="G1041" s="143"/>
      <c r="H1041" s="143"/>
      <c r="I1041" s="143"/>
      <c r="J1041" s="143"/>
      <c r="K1041" s="143"/>
      <c r="L1041" s="143"/>
      <c r="M1041" s="322"/>
      <c r="N1041" s="322"/>
      <c r="O1041" s="321"/>
      <c r="P1041" s="322"/>
      <c r="Q1041" s="143"/>
      <c r="R1041" s="143"/>
      <c r="S1041" s="143"/>
      <c r="T1041" s="143"/>
      <c r="U1041" s="143"/>
      <c r="V1041" s="143"/>
      <c r="W1041" s="143"/>
      <c r="X1041" s="143"/>
      <c r="Y1041" s="143"/>
      <c r="Z1041" s="143"/>
      <c r="AA1041" s="143"/>
      <c r="AB1041" s="143"/>
      <c r="AC1041" s="143"/>
      <c r="AD1041" s="143"/>
      <c r="AE1041" s="143"/>
      <c r="AF1041" s="143"/>
      <c r="AG1041" s="143"/>
      <c r="AH1041" s="143"/>
    </row>
    <row r="1042" spans="1:34">
      <c r="A1042" s="143"/>
      <c r="B1042" s="321"/>
      <c r="C1042" s="321"/>
      <c r="D1042" s="143"/>
      <c r="E1042" s="143"/>
      <c r="F1042" s="143"/>
      <c r="G1042" s="143"/>
      <c r="H1042" s="143"/>
      <c r="I1042" s="143"/>
      <c r="J1042" s="143"/>
      <c r="K1042" s="143"/>
      <c r="L1042" s="143"/>
      <c r="M1042" s="322"/>
      <c r="N1042" s="322"/>
      <c r="O1042" s="321"/>
      <c r="P1042" s="322"/>
      <c r="Q1042" s="143"/>
      <c r="R1042" s="143"/>
      <c r="S1042" s="143"/>
      <c r="T1042" s="143"/>
      <c r="U1042" s="143"/>
      <c r="V1042" s="143"/>
      <c r="W1042" s="143"/>
      <c r="X1042" s="143"/>
      <c r="Y1042" s="143"/>
      <c r="Z1042" s="143"/>
      <c r="AA1042" s="143"/>
      <c r="AB1042" s="143"/>
      <c r="AC1042" s="143"/>
      <c r="AD1042" s="143"/>
      <c r="AE1042" s="143"/>
      <c r="AF1042" s="143"/>
      <c r="AG1042" s="143"/>
      <c r="AH1042" s="143"/>
    </row>
    <row r="1043" spans="1:34">
      <c r="A1043" s="143"/>
      <c r="B1043" s="321"/>
      <c r="C1043" s="321"/>
      <c r="D1043" s="143"/>
      <c r="E1043" s="143"/>
      <c r="F1043" s="143"/>
      <c r="G1043" s="143"/>
      <c r="H1043" s="143"/>
      <c r="I1043" s="143"/>
      <c r="J1043" s="143"/>
      <c r="K1043" s="143"/>
      <c r="L1043" s="143"/>
      <c r="M1043" s="322"/>
      <c r="N1043" s="322"/>
      <c r="O1043" s="321"/>
      <c r="P1043" s="322"/>
      <c r="Q1043" s="143"/>
      <c r="R1043" s="143"/>
      <c r="S1043" s="143"/>
      <c r="T1043" s="143"/>
      <c r="U1043" s="143"/>
      <c r="V1043" s="143"/>
      <c r="W1043" s="143"/>
      <c r="X1043" s="143"/>
      <c r="Y1043" s="143"/>
      <c r="Z1043" s="143"/>
      <c r="AA1043" s="143"/>
      <c r="AB1043" s="143"/>
      <c r="AC1043" s="143"/>
      <c r="AD1043" s="143"/>
      <c r="AE1043" s="143"/>
      <c r="AF1043" s="143"/>
      <c r="AG1043" s="143"/>
      <c r="AH1043" s="143"/>
    </row>
    <row r="1044" spans="1:34">
      <c r="A1044" s="143"/>
      <c r="B1044" s="321"/>
      <c r="C1044" s="321"/>
      <c r="D1044" s="143"/>
      <c r="E1044" s="143"/>
      <c r="F1044" s="143"/>
      <c r="G1044" s="143"/>
      <c r="H1044" s="143"/>
      <c r="I1044" s="143"/>
      <c r="J1044" s="143"/>
      <c r="K1044" s="143"/>
      <c r="L1044" s="143"/>
      <c r="M1044" s="322"/>
      <c r="N1044" s="322"/>
      <c r="O1044" s="321"/>
      <c r="P1044" s="322"/>
      <c r="Q1044" s="143"/>
      <c r="R1044" s="143"/>
      <c r="S1044" s="143"/>
      <c r="T1044" s="143"/>
      <c r="U1044" s="143"/>
      <c r="V1044" s="143"/>
      <c r="W1044" s="143"/>
      <c r="X1044" s="143"/>
      <c r="Y1044" s="143"/>
      <c r="Z1044" s="143"/>
      <c r="AA1044" s="143"/>
      <c r="AB1044" s="143"/>
      <c r="AC1044" s="143"/>
      <c r="AD1044" s="143"/>
      <c r="AE1044" s="143"/>
      <c r="AF1044" s="143"/>
      <c r="AG1044" s="143"/>
      <c r="AH1044" s="143"/>
    </row>
    <row r="1045" spans="1:34">
      <c r="A1045" s="143"/>
      <c r="B1045" s="321"/>
      <c r="C1045" s="321"/>
      <c r="D1045" s="143"/>
      <c r="E1045" s="143"/>
      <c r="F1045" s="143"/>
      <c r="G1045" s="143"/>
      <c r="H1045" s="143"/>
      <c r="I1045" s="143"/>
      <c r="J1045" s="143"/>
      <c r="K1045" s="143"/>
      <c r="L1045" s="143"/>
      <c r="M1045" s="322"/>
      <c r="N1045" s="322"/>
      <c r="O1045" s="321"/>
      <c r="P1045" s="322"/>
      <c r="Q1045" s="143"/>
      <c r="R1045" s="143"/>
      <c r="S1045" s="143"/>
      <c r="T1045" s="143"/>
      <c r="U1045" s="143"/>
      <c r="V1045" s="143"/>
      <c r="W1045" s="143"/>
      <c r="X1045" s="143"/>
      <c r="Y1045" s="143"/>
      <c r="Z1045" s="143"/>
      <c r="AA1045" s="143"/>
      <c r="AB1045" s="143"/>
      <c r="AC1045" s="143"/>
      <c r="AD1045" s="143"/>
      <c r="AE1045" s="143"/>
      <c r="AF1045" s="143"/>
      <c r="AG1045" s="143"/>
      <c r="AH1045" s="143"/>
    </row>
    <row r="1046" spans="1:34">
      <c r="A1046" s="143"/>
      <c r="B1046" s="321"/>
      <c r="C1046" s="321"/>
      <c r="D1046" s="143"/>
      <c r="E1046" s="143"/>
      <c r="F1046" s="143"/>
      <c r="G1046" s="143"/>
      <c r="H1046" s="143"/>
      <c r="I1046" s="143"/>
      <c r="J1046" s="143"/>
      <c r="K1046" s="143"/>
      <c r="L1046" s="143"/>
      <c r="M1046" s="322"/>
      <c r="N1046" s="322"/>
      <c r="O1046" s="321"/>
      <c r="P1046" s="322"/>
      <c r="Q1046" s="143"/>
      <c r="R1046" s="143"/>
      <c r="S1046" s="143"/>
      <c r="T1046" s="143"/>
      <c r="U1046" s="143"/>
      <c r="V1046" s="143"/>
      <c r="W1046" s="143"/>
      <c r="X1046" s="143"/>
      <c r="Y1046" s="143"/>
      <c r="Z1046" s="143"/>
      <c r="AA1046" s="143"/>
      <c r="AB1046" s="143"/>
      <c r="AC1046" s="143"/>
      <c r="AD1046" s="143"/>
      <c r="AE1046" s="143"/>
      <c r="AF1046" s="143"/>
      <c r="AG1046" s="143"/>
      <c r="AH1046" s="143"/>
    </row>
    <row r="1047" spans="1:34">
      <c r="A1047" s="143"/>
      <c r="B1047" s="321"/>
      <c r="C1047" s="321"/>
      <c r="D1047" s="143"/>
      <c r="E1047" s="143"/>
      <c r="F1047" s="143"/>
      <c r="G1047" s="143"/>
      <c r="H1047" s="143"/>
      <c r="I1047" s="143"/>
      <c r="J1047" s="143"/>
      <c r="K1047" s="143"/>
      <c r="L1047" s="143"/>
      <c r="M1047" s="322"/>
      <c r="N1047" s="322"/>
      <c r="O1047" s="321"/>
      <c r="P1047" s="322"/>
      <c r="Q1047" s="143"/>
      <c r="R1047" s="143"/>
      <c r="S1047" s="143"/>
      <c r="T1047" s="143"/>
      <c r="U1047" s="143"/>
      <c r="V1047" s="143"/>
      <c r="W1047" s="143"/>
      <c r="X1047" s="143"/>
      <c r="Y1047" s="143"/>
      <c r="Z1047" s="143"/>
      <c r="AA1047" s="143"/>
      <c r="AB1047" s="143"/>
      <c r="AC1047" s="143"/>
      <c r="AD1047" s="143"/>
      <c r="AE1047" s="143"/>
      <c r="AF1047" s="143"/>
      <c r="AG1047" s="143"/>
      <c r="AH1047" s="143"/>
    </row>
    <row r="1048" spans="1:34">
      <c r="A1048" s="143"/>
      <c r="B1048" s="321"/>
      <c r="C1048" s="321"/>
      <c r="D1048" s="143"/>
      <c r="E1048" s="143"/>
      <c r="F1048" s="143"/>
      <c r="G1048" s="143"/>
      <c r="H1048" s="143"/>
      <c r="I1048" s="143"/>
      <c r="J1048" s="143"/>
      <c r="K1048" s="143"/>
      <c r="L1048" s="143"/>
      <c r="M1048" s="322"/>
      <c r="N1048" s="322"/>
      <c r="O1048" s="321"/>
      <c r="P1048" s="322"/>
      <c r="Q1048" s="143"/>
      <c r="R1048" s="143"/>
      <c r="S1048" s="143"/>
      <c r="T1048" s="143"/>
      <c r="U1048" s="143"/>
      <c r="V1048" s="143"/>
      <c r="W1048" s="143"/>
      <c r="X1048" s="143"/>
      <c r="Y1048" s="143"/>
      <c r="Z1048" s="143"/>
      <c r="AA1048" s="143"/>
      <c r="AB1048" s="143"/>
      <c r="AC1048" s="143"/>
      <c r="AD1048" s="143"/>
      <c r="AE1048" s="143"/>
      <c r="AF1048" s="143"/>
      <c r="AG1048" s="143"/>
      <c r="AH1048" s="143"/>
    </row>
    <row r="1049" spans="1:34">
      <c r="A1049" s="143"/>
      <c r="B1049" s="321"/>
      <c r="C1049" s="321"/>
      <c r="D1049" s="143"/>
      <c r="E1049" s="143"/>
      <c r="F1049" s="143"/>
      <c r="G1049" s="143"/>
      <c r="H1049" s="143"/>
      <c r="I1049" s="143"/>
      <c r="J1049" s="143"/>
      <c r="K1049" s="143"/>
      <c r="L1049" s="143"/>
      <c r="M1049" s="322"/>
      <c r="N1049" s="322"/>
      <c r="O1049" s="321"/>
      <c r="P1049" s="322"/>
      <c r="Q1049" s="143"/>
      <c r="R1049" s="143"/>
      <c r="S1049" s="143"/>
      <c r="T1049" s="143"/>
      <c r="U1049" s="143"/>
      <c r="V1049" s="143"/>
      <c r="W1049" s="143"/>
      <c r="X1049" s="143"/>
      <c r="Y1049" s="143"/>
      <c r="Z1049" s="143"/>
      <c r="AA1049" s="143"/>
      <c r="AB1049" s="143"/>
      <c r="AC1049" s="143"/>
      <c r="AD1049" s="143"/>
      <c r="AE1049" s="143"/>
      <c r="AF1049" s="143"/>
      <c r="AG1049" s="143"/>
      <c r="AH1049" s="143"/>
    </row>
    <row r="1050" spans="1:34">
      <c r="A1050" s="143"/>
      <c r="B1050" s="321"/>
      <c r="C1050" s="321"/>
      <c r="D1050" s="143"/>
      <c r="E1050" s="143"/>
      <c r="F1050" s="143"/>
      <c r="G1050" s="143"/>
      <c r="H1050" s="143"/>
      <c r="I1050" s="143"/>
      <c r="J1050" s="143"/>
      <c r="K1050" s="143"/>
      <c r="L1050" s="143"/>
      <c r="M1050" s="322"/>
      <c r="N1050" s="322"/>
      <c r="O1050" s="321"/>
      <c r="P1050" s="322"/>
      <c r="Q1050" s="143"/>
      <c r="R1050" s="143"/>
      <c r="S1050" s="143"/>
      <c r="T1050" s="143"/>
      <c r="U1050" s="143"/>
      <c r="V1050" s="143"/>
      <c r="W1050" s="143"/>
      <c r="X1050" s="143"/>
      <c r="Y1050" s="143"/>
      <c r="Z1050" s="143"/>
      <c r="AA1050" s="143"/>
      <c r="AB1050" s="143"/>
      <c r="AC1050" s="143"/>
      <c r="AD1050" s="143"/>
      <c r="AE1050" s="143"/>
      <c r="AF1050" s="143"/>
      <c r="AG1050" s="143"/>
      <c r="AH1050" s="143"/>
    </row>
    <row r="1051" spans="1:34">
      <c r="A1051" s="143"/>
      <c r="B1051" s="321"/>
      <c r="C1051" s="321"/>
      <c r="D1051" s="143"/>
      <c r="E1051" s="143"/>
      <c r="F1051" s="143"/>
      <c r="G1051" s="143"/>
      <c r="H1051" s="143"/>
      <c r="I1051" s="143"/>
      <c r="J1051" s="143"/>
      <c r="K1051" s="143"/>
      <c r="L1051" s="143"/>
      <c r="M1051" s="322"/>
      <c r="N1051" s="322"/>
      <c r="O1051" s="321"/>
      <c r="P1051" s="322"/>
      <c r="Q1051" s="143"/>
      <c r="R1051" s="143"/>
      <c r="S1051" s="143"/>
      <c r="T1051" s="143"/>
      <c r="U1051" s="143"/>
      <c r="V1051" s="143"/>
      <c r="W1051" s="143"/>
      <c r="X1051" s="143"/>
      <c r="Y1051" s="143"/>
      <c r="Z1051" s="143"/>
      <c r="AA1051" s="143"/>
      <c r="AB1051" s="143"/>
      <c r="AC1051" s="143"/>
      <c r="AD1051" s="143"/>
      <c r="AE1051" s="143"/>
      <c r="AF1051" s="143"/>
      <c r="AG1051" s="143"/>
      <c r="AH1051" s="143"/>
    </row>
    <row r="1052" spans="1:34">
      <c r="A1052" s="143"/>
      <c r="B1052" s="321"/>
      <c r="C1052" s="321"/>
      <c r="D1052" s="143"/>
      <c r="E1052" s="143"/>
      <c r="F1052" s="143"/>
      <c r="G1052" s="143"/>
      <c r="H1052" s="143"/>
      <c r="I1052" s="143"/>
      <c r="J1052" s="143"/>
      <c r="K1052" s="143"/>
      <c r="L1052" s="143"/>
      <c r="M1052" s="322"/>
      <c r="N1052" s="322"/>
      <c r="O1052" s="321"/>
      <c r="P1052" s="322"/>
      <c r="Q1052" s="143"/>
      <c r="R1052" s="143"/>
      <c r="S1052" s="143"/>
      <c r="T1052" s="143"/>
      <c r="U1052" s="143"/>
      <c r="V1052" s="143"/>
      <c r="W1052" s="143"/>
      <c r="X1052" s="143"/>
      <c r="Y1052" s="143"/>
      <c r="Z1052" s="143"/>
      <c r="AA1052" s="143"/>
      <c r="AB1052" s="143"/>
      <c r="AC1052" s="143"/>
      <c r="AD1052" s="143"/>
      <c r="AE1052" s="143"/>
      <c r="AF1052" s="143"/>
      <c r="AG1052" s="143"/>
      <c r="AH1052" s="143"/>
    </row>
    <row r="1053" spans="1:34">
      <c r="A1053" s="143"/>
      <c r="B1053" s="321"/>
      <c r="C1053" s="321"/>
      <c r="D1053" s="143"/>
      <c r="E1053" s="143"/>
      <c r="F1053" s="143"/>
      <c r="G1053" s="143"/>
      <c r="H1053" s="143"/>
      <c r="I1053" s="143"/>
      <c r="J1053" s="143"/>
      <c r="K1053" s="143"/>
      <c r="L1053" s="143"/>
      <c r="M1053" s="322"/>
      <c r="N1053" s="322"/>
      <c r="O1053" s="321"/>
      <c r="P1053" s="322"/>
      <c r="Q1053" s="143"/>
      <c r="R1053" s="143"/>
      <c r="S1053" s="143"/>
      <c r="T1053" s="143"/>
      <c r="U1053" s="143"/>
      <c r="V1053" s="143"/>
      <c r="W1053" s="143"/>
      <c r="X1053" s="143"/>
      <c r="Y1053" s="143"/>
      <c r="Z1053" s="143"/>
      <c r="AA1053" s="143"/>
      <c r="AB1053" s="143"/>
      <c r="AC1053" s="143"/>
      <c r="AD1053" s="143"/>
      <c r="AE1053" s="143"/>
      <c r="AF1053" s="143"/>
      <c r="AG1053" s="143"/>
      <c r="AH1053" s="143"/>
    </row>
    <row r="1054" spans="1:34">
      <c r="A1054" s="143"/>
      <c r="B1054" s="321"/>
      <c r="C1054" s="321"/>
      <c r="D1054" s="143"/>
      <c r="E1054" s="143"/>
      <c r="F1054" s="143"/>
      <c r="G1054" s="143"/>
      <c r="H1054" s="143"/>
      <c r="I1054" s="143"/>
      <c r="J1054" s="143"/>
      <c r="K1054" s="143"/>
      <c r="L1054" s="143"/>
      <c r="M1054" s="322"/>
      <c r="N1054" s="322"/>
      <c r="O1054" s="321"/>
      <c r="P1054" s="322"/>
      <c r="Q1054" s="143"/>
      <c r="R1054" s="143"/>
      <c r="S1054" s="143"/>
      <c r="T1054" s="143"/>
      <c r="U1054" s="143"/>
      <c r="V1054" s="143"/>
      <c r="W1054" s="143"/>
      <c r="X1054" s="143"/>
      <c r="Y1054" s="143"/>
      <c r="Z1054" s="143"/>
      <c r="AA1054" s="143"/>
      <c r="AB1054" s="143"/>
      <c r="AC1054" s="143"/>
      <c r="AD1054" s="143"/>
      <c r="AE1054" s="143"/>
      <c r="AF1054" s="143"/>
      <c r="AG1054" s="143"/>
      <c r="AH1054" s="143"/>
    </row>
    <row r="1055" spans="1:34">
      <c r="A1055" s="143"/>
      <c r="B1055" s="321"/>
      <c r="C1055" s="321"/>
      <c r="D1055" s="143"/>
      <c r="E1055" s="143"/>
      <c r="F1055" s="143"/>
      <c r="G1055" s="143"/>
      <c r="H1055" s="143"/>
      <c r="I1055" s="143"/>
      <c r="J1055" s="143"/>
      <c r="K1055" s="143"/>
      <c r="L1055" s="143"/>
      <c r="M1055" s="322"/>
      <c r="N1055" s="322"/>
      <c r="O1055" s="321"/>
      <c r="P1055" s="322"/>
      <c r="Q1055" s="143"/>
      <c r="R1055" s="143"/>
      <c r="S1055" s="143"/>
      <c r="T1055" s="143"/>
      <c r="U1055" s="143"/>
      <c r="V1055" s="143"/>
      <c r="W1055" s="143"/>
      <c r="X1055" s="143"/>
      <c r="Y1055" s="143"/>
      <c r="Z1055" s="143"/>
      <c r="AA1055" s="143"/>
      <c r="AB1055" s="143"/>
      <c r="AC1055" s="143"/>
      <c r="AD1055" s="143"/>
      <c r="AE1055" s="143"/>
      <c r="AF1055" s="143"/>
      <c r="AG1055" s="143"/>
      <c r="AH1055" s="143"/>
    </row>
    <row r="1056" spans="1:34">
      <c r="A1056" s="143"/>
      <c r="B1056" s="321"/>
      <c r="C1056" s="321"/>
      <c r="D1056" s="143"/>
      <c r="E1056" s="143"/>
      <c r="F1056" s="143"/>
      <c r="G1056" s="143"/>
      <c r="H1056" s="143"/>
      <c r="I1056" s="143"/>
      <c r="J1056" s="143"/>
      <c r="K1056" s="143"/>
      <c r="L1056" s="143"/>
      <c r="M1056" s="322"/>
      <c r="N1056" s="322"/>
      <c r="O1056" s="321"/>
      <c r="P1056" s="322"/>
      <c r="Q1056" s="143"/>
      <c r="R1056" s="143"/>
      <c r="S1056" s="143"/>
      <c r="T1056" s="143"/>
      <c r="U1056" s="143"/>
      <c r="V1056" s="143"/>
      <c r="W1056" s="143"/>
      <c r="X1056" s="143"/>
      <c r="Y1056" s="143"/>
      <c r="Z1056" s="143"/>
      <c r="AA1056" s="143"/>
      <c r="AB1056" s="143"/>
      <c r="AC1056" s="143"/>
      <c r="AD1056" s="143"/>
      <c r="AE1056" s="143"/>
      <c r="AF1056" s="143"/>
      <c r="AG1056" s="143"/>
      <c r="AH1056" s="143"/>
    </row>
    <row r="1057" spans="1:34">
      <c r="A1057" s="143"/>
      <c r="B1057" s="321"/>
      <c r="C1057" s="321"/>
      <c r="D1057" s="143"/>
      <c r="E1057" s="143"/>
      <c r="F1057" s="143"/>
      <c r="G1057" s="143"/>
      <c r="H1057" s="143"/>
      <c r="I1057" s="143"/>
      <c r="J1057" s="143"/>
      <c r="K1057" s="143"/>
      <c r="L1057" s="143"/>
      <c r="M1057" s="322"/>
      <c r="N1057" s="322"/>
      <c r="O1057" s="321"/>
      <c r="P1057" s="322"/>
      <c r="Q1057" s="143"/>
      <c r="R1057" s="143"/>
      <c r="S1057" s="143"/>
      <c r="T1057" s="143"/>
      <c r="U1057" s="143"/>
      <c r="V1057" s="143"/>
      <c r="W1057" s="143"/>
      <c r="X1057" s="143"/>
      <c r="Y1057" s="143"/>
      <c r="Z1057" s="143"/>
      <c r="AA1057" s="143"/>
      <c r="AB1057" s="143"/>
      <c r="AC1057" s="143"/>
      <c r="AD1057" s="143"/>
      <c r="AE1057" s="143"/>
      <c r="AF1057" s="143"/>
      <c r="AG1057" s="143"/>
      <c r="AH1057" s="143"/>
    </row>
    <row r="1058" spans="1:34">
      <c r="A1058" s="143"/>
      <c r="B1058" s="321"/>
      <c r="C1058" s="321"/>
      <c r="D1058" s="143"/>
      <c r="E1058" s="143"/>
      <c r="F1058" s="143"/>
      <c r="G1058" s="143"/>
      <c r="H1058" s="143"/>
      <c r="I1058" s="143"/>
      <c r="J1058" s="143"/>
      <c r="K1058" s="143"/>
      <c r="L1058" s="143"/>
      <c r="M1058" s="322"/>
      <c r="N1058" s="322"/>
      <c r="O1058" s="321"/>
      <c r="P1058" s="322"/>
      <c r="Q1058" s="143"/>
      <c r="R1058" s="143"/>
      <c r="S1058" s="143"/>
      <c r="T1058" s="143"/>
      <c r="U1058" s="143"/>
      <c r="V1058" s="143"/>
      <c r="W1058" s="143"/>
      <c r="X1058" s="143"/>
      <c r="Y1058" s="143"/>
      <c r="Z1058" s="143"/>
      <c r="AA1058" s="143"/>
      <c r="AB1058" s="143"/>
      <c r="AC1058" s="143"/>
      <c r="AD1058" s="143"/>
      <c r="AE1058" s="143"/>
      <c r="AF1058" s="143"/>
      <c r="AG1058" s="143"/>
      <c r="AH1058" s="143"/>
    </row>
    <row r="1059" spans="1:34">
      <c r="A1059" s="143"/>
      <c r="B1059" s="321"/>
      <c r="C1059" s="321"/>
      <c r="D1059" s="143"/>
      <c r="E1059" s="143"/>
      <c r="F1059" s="143"/>
      <c r="G1059" s="143"/>
      <c r="H1059" s="143"/>
      <c r="I1059" s="143"/>
      <c r="J1059" s="143"/>
      <c r="K1059" s="143"/>
      <c r="L1059" s="143"/>
      <c r="M1059" s="322"/>
      <c r="N1059" s="322"/>
      <c r="O1059" s="321"/>
      <c r="P1059" s="322"/>
      <c r="Q1059" s="143"/>
      <c r="R1059" s="143"/>
      <c r="S1059" s="143"/>
      <c r="T1059" s="143"/>
      <c r="U1059" s="143"/>
      <c r="V1059" s="143"/>
      <c r="W1059" s="143"/>
      <c r="X1059" s="143"/>
      <c r="Y1059" s="143"/>
      <c r="Z1059" s="143"/>
      <c r="AA1059" s="143"/>
      <c r="AB1059" s="143"/>
      <c r="AC1059" s="143"/>
      <c r="AD1059" s="143"/>
      <c r="AE1059" s="143"/>
      <c r="AF1059" s="143"/>
      <c r="AG1059" s="143"/>
      <c r="AH1059" s="143"/>
    </row>
    <row r="1060" spans="1:34">
      <c r="A1060" s="143"/>
      <c r="B1060" s="321"/>
      <c r="C1060" s="321"/>
      <c r="D1060" s="143"/>
      <c r="E1060" s="143"/>
      <c r="F1060" s="143"/>
      <c r="G1060" s="143"/>
      <c r="H1060" s="143"/>
      <c r="I1060" s="143"/>
      <c r="J1060" s="143"/>
      <c r="K1060" s="143"/>
      <c r="L1060" s="143"/>
      <c r="M1060" s="322"/>
      <c r="N1060" s="322"/>
      <c r="O1060" s="321"/>
      <c r="P1060" s="322"/>
      <c r="Q1060" s="143"/>
      <c r="R1060" s="143"/>
      <c r="S1060" s="143"/>
      <c r="T1060" s="143"/>
      <c r="U1060" s="143"/>
      <c r="V1060" s="143"/>
      <c r="W1060" s="143"/>
      <c r="X1060" s="143"/>
      <c r="Y1060" s="143"/>
      <c r="Z1060" s="143"/>
      <c r="AA1060" s="143"/>
      <c r="AB1060" s="143"/>
      <c r="AC1060" s="143"/>
      <c r="AD1060" s="143"/>
      <c r="AE1060" s="143"/>
      <c r="AF1060" s="143"/>
      <c r="AG1060" s="143"/>
      <c r="AH1060" s="143"/>
    </row>
    <row r="1061" spans="1:34">
      <c r="A1061" s="143"/>
      <c r="B1061" s="321"/>
      <c r="C1061" s="321"/>
      <c r="D1061" s="143"/>
      <c r="E1061" s="143"/>
      <c r="F1061" s="143"/>
      <c r="G1061" s="143"/>
      <c r="H1061" s="143"/>
      <c r="I1061" s="143"/>
      <c r="J1061" s="143"/>
      <c r="K1061" s="143"/>
      <c r="L1061" s="143"/>
      <c r="M1061" s="322"/>
      <c r="N1061" s="322"/>
      <c r="O1061" s="321"/>
      <c r="P1061" s="322"/>
      <c r="Q1061" s="143"/>
      <c r="R1061" s="143"/>
      <c r="S1061" s="143"/>
      <c r="T1061" s="143"/>
      <c r="U1061" s="143"/>
      <c r="V1061" s="143"/>
      <c r="W1061" s="143"/>
      <c r="X1061" s="143"/>
      <c r="Y1061" s="143"/>
      <c r="Z1061" s="143"/>
      <c r="AA1061" s="143"/>
      <c r="AB1061" s="143"/>
      <c r="AC1061" s="143"/>
      <c r="AD1061" s="143"/>
      <c r="AE1061" s="143"/>
      <c r="AF1061" s="143"/>
      <c r="AG1061" s="143"/>
      <c r="AH1061" s="143"/>
    </row>
    <row r="1062" spans="1:34">
      <c r="A1062" s="143"/>
      <c r="B1062" s="321"/>
      <c r="C1062" s="321"/>
      <c r="D1062" s="143"/>
      <c r="E1062" s="143"/>
      <c r="F1062" s="143"/>
      <c r="G1062" s="143"/>
      <c r="H1062" s="143"/>
      <c r="I1062" s="143"/>
      <c r="J1062" s="143"/>
      <c r="K1062" s="143"/>
      <c r="L1062" s="143"/>
      <c r="M1062" s="322"/>
      <c r="N1062" s="322"/>
      <c r="O1062" s="321"/>
      <c r="P1062" s="322"/>
      <c r="Q1062" s="143"/>
      <c r="R1062" s="143"/>
      <c r="S1062" s="143"/>
      <c r="T1062" s="143"/>
      <c r="U1062" s="143"/>
      <c r="V1062" s="143"/>
      <c r="W1062" s="143"/>
      <c r="X1062" s="143"/>
      <c r="Y1062" s="143"/>
      <c r="Z1062" s="143"/>
      <c r="AA1062" s="143"/>
      <c r="AB1062" s="143"/>
      <c r="AC1062" s="143"/>
      <c r="AD1062" s="143"/>
      <c r="AE1062" s="143"/>
      <c r="AF1062" s="143"/>
      <c r="AG1062" s="143"/>
      <c r="AH1062" s="143"/>
    </row>
    <row r="1063" spans="1:34">
      <c r="A1063" s="143"/>
      <c r="B1063" s="321"/>
      <c r="C1063" s="321"/>
      <c r="D1063" s="143"/>
      <c r="E1063" s="143"/>
      <c r="F1063" s="143"/>
      <c r="G1063" s="143"/>
      <c r="H1063" s="143"/>
      <c r="I1063" s="143"/>
      <c r="J1063" s="143"/>
      <c r="K1063" s="143"/>
      <c r="L1063" s="143"/>
      <c r="M1063" s="322"/>
      <c r="N1063" s="322"/>
      <c r="O1063" s="321"/>
      <c r="P1063" s="322"/>
      <c r="Q1063" s="143"/>
      <c r="R1063" s="143"/>
      <c r="S1063" s="143"/>
      <c r="T1063" s="143"/>
      <c r="U1063" s="143"/>
      <c r="V1063" s="143"/>
      <c r="W1063" s="143"/>
      <c r="X1063" s="143"/>
      <c r="Y1063" s="143"/>
      <c r="Z1063" s="143"/>
      <c r="AA1063" s="143"/>
      <c r="AB1063" s="143"/>
      <c r="AC1063" s="143"/>
      <c r="AD1063" s="143"/>
      <c r="AE1063" s="143"/>
      <c r="AF1063" s="143"/>
      <c r="AG1063" s="143"/>
      <c r="AH1063" s="143"/>
    </row>
    <row r="1064" spans="1:34">
      <c r="A1064" s="143"/>
      <c r="B1064" s="321"/>
      <c r="C1064" s="321"/>
      <c r="D1064" s="143"/>
      <c r="E1064" s="143"/>
      <c r="F1064" s="143"/>
      <c r="G1064" s="143"/>
      <c r="H1064" s="143"/>
      <c r="I1064" s="143"/>
      <c r="J1064" s="143"/>
      <c r="K1064" s="143"/>
      <c r="L1064" s="143"/>
      <c r="M1064" s="322"/>
      <c r="N1064" s="322"/>
      <c r="O1064" s="321"/>
      <c r="P1064" s="322"/>
      <c r="Q1064" s="143"/>
      <c r="R1064" s="143"/>
      <c r="S1064" s="143"/>
      <c r="T1064" s="143"/>
      <c r="U1064" s="143"/>
      <c r="V1064" s="143"/>
      <c r="W1064" s="143"/>
      <c r="X1064" s="143"/>
      <c r="Y1064" s="143"/>
      <c r="Z1064" s="143"/>
      <c r="AA1064" s="143"/>
      <c r="AB1064" s="143"/>
      <c r="AC1064" s="143"/>
      <c r="AD1064" s="143"/>
      <c r="AE1064" s="143"/>
      <c r="AF1064" s="143"/>
      <c r="AG1064" s="143"/>
      <c r="AH1064" s="143"/>
    </row>
    <row r="1065" spans="1:34">
      <c r="A1065" s="143"/>
      <c r="B1065" s="321"/>
      <c r="C1065" s="321"/>
      <c r="D1065" s="143"/>
      <c r="E1065" s="143"/>
      <c r="F1065" s="143"/>
      <c r="G1065" s="143"/>
      <c r="H1065" s="143"/>
      <c r="I1065" s="143"/>
      <c r="J1065" s="143"/>
      <c r="K1065" s="143"/>
      <c r="L1065" s="143"/>
      <c r="M1065" s="322"/>
      <c r="N1065" s="322"/>
      <c r="O1065" s="321"/>
      <c r="P1065" s="322"/>
      <c r="Q1065" s="143"/>
      <c r="R1065" s="143"/>
      <c r="S1065" s="143"/>
      <c r="T1065" s="143"/>
      <c r="U1065" s="143"/>
      <c r="V1065" s="143"/>
      <c r="W1065" s="143"/>
      <c r="X1065" s="143"/>
      <c r="Y1065" s="143"/>
      <c r="Z1065" s="143"/>
      <c r="AA1065" s="143"/>
      <c r="AB1065" s="143"/>
      <c r="AC1065" s="143"/>
      <c r="AD1065" s="143"/>
      <c r="AE1065" s="143"/>
      <c r="AF1065" s="143"/>
      <c r="AG1065" s="143"/>
      <c r="AH1065" s="143"/>
    </row>
    <row r="1066" spans="1:34">
      <c r="A1066" s="143"/>
      <c r="B1066" s="321"/>
      <c r="C1066" s="321"/>
      <c r="D1066" s="143"/>
      <c r="E1066" s="143"/>
      <c r="F1066" s="143"/>
      <c r="G1066" s="143"/>
      <c r="H1066" s="143"/>
      <c r="I1066" s="143"/>
      <c r="J1066" s="143"/>
      <c r="K1066" s="143"/>
      <c r="L1066" s="143"/>
      <c r="M1066" s="322"/>
      <c r="N1066" s="322"/>
      <c r="O1066" s="321"/>
      <c r="P1066" s="322"/>
      <c r="Q1066" s="143"/>
      <c r="R1066" s="143"/>
      <c r="S1066" s="143"/>
      <c r="T1066" s="143"/>
      <c r="U1066" s="143"/>
      <c r="V1066" s="143"/>
      <c r="W1066" s="143"/>
      <c r="X1066" s="143"/>
      <c r="Y1066" s="143"/>
      <c r="Z1066" s="143"/>
      <c r="AA1066" s="143"/>
      <c r="AB1066" s="143"/>
      <c r="AC1066" s="143"/>
      <c r="AD1066" s="143"/>
      <c r="AE1066" s="143"/>
      <c r="AF1066" s="143"/>
      <c r="AG1066" s="143"/>
      <c r="AH1066" s="143"/>
    </row>
    <row r="1067" spans="1:34">
      <c r="A1067" s="143"/>
      <c r="B1067" s="321"/>
      <c r="C1067" s="321"/>
      <c r="D1067" s="143"/>
      <c r="E1067" s="143"/>
      <c r="F1067" s="143"/>
      <c r="G1067" s="143"/>
      <c r="H1067" s="143"/>
      <c r="I1067" s="143"/>
      <c r="J1067" s="143"/>
      <c r="K1067" s="143"/>
      <c r="L1067" s="143"/>
      <c r="M1067" s="322"/>
      <c r="N1067" s="322"/>
      <c r="O1067" s="321"/>
      <c r="P1067" s="322"/>
      <c r="Q1067" s="143"/>
      <c r="R1067" s="143"/>
      <c r="S1067" s="143"/>
      <c r="T1067" s="143"/>
      <c r="U1067" s="143"/>
      <c r="V1067" s="143"/>
      <c r="W1067" s="143"/>
      <c r="X1067" s="143"/>
      <c r="Y1067" s="143"/>
      <c r="Z1067" s="143"/>
      <c r="AA1067" s="143"/>
      <c r="AB1067" s="143"/>
      <c r="AC1067" s="143"/>
      <c r="AD1067" s="143"/>
      <c r="AE1067" s="143"/>
      <c r="AF1067" s="143"/>
      <c r="AG1067" s="143"/>
      <c r="AH1067" s="143"/>
    </row>
    <row r="1068" spans="1:34">
      <c r="A1068" s="143"/>
      <c r="B1068" s="321"/>
      <c r="C1068" s="321"/>
      <c r="D1068" s="143"/>
      <c r="E1068" s="143"/>
      <c r="F1068" s="143"/>
      <c r="G1068" s="143"/>
      <c r="H1068" s="143"/>
      <c r="I1068" s="143"/>
      <c r="J1068" s="143"/>
      <c r="K1068" s="143"/>
      <c r="L1068" s="143"/>
      <c r="M1068" s="322"/>
      <c r="N1068" s="322"/>
      <c r="O1068" s="321"/>
      <c r="P1068" s="322"/>
      <c r="Q1068" s="143"/>
      <c r="R1068" s="143"/>
      <c r="S1068" s="143"/>
      <c r="T1068" s="143"/>
      <c r="U1068" s="143"/>
      <c r="V1068" s="143"/>
      <c r="W1068" s="143"/>
      <c r="X1068" s="143"/>
      <c r="Y1068" s="143"/>
      <c r="Z1068" s="143"/>
      <c r="AA1068" s="143"/>
      <c r="AB1068" s="143"/>
      <c r="AC1068" s="143"/>
      <c r="AD1068" s="143"/>
      <c r="AE1068" s="143"/>
      <c r="AF1068" s="143"/>
      <c r="AG1068" s="143"/>
      <c r="AH1068" s="143"/>
    </row>
    <row r="1069" spans="1:34">
      <c r="A1069" s="143"/>
      <c r="B1069" s="321"/>
      <c r="C1069" s="321"/>
      <c r="D1069" s="143"/>
      <c r="E1069" s="143"/>
      <c r="F1069" s="143"/>
      <c r="G1069" s="143"/>
      <c r="H1069" s="143"/>
      <c r="I1069" s="143"/>
      <c r="J1069" s="143"/>
      <c r="K1069" s="143"/>
      <c r="L1069" s="143"/>
      <c r="M1069" s="322"/>
      <c r="N1069" s="322"/>
      <c r="O1069" s="321"/>
      <c r="P1069" s="322"/>
      <c r="Q1069" s="143"/>
      <c r="R1069" s="143"/>
      <c r="S1069" s="143"/>
      <c r="T1069" s="143"/>
      <c r="U1069" s="143"/>
      <c r="V1069" s="143"/>
      <c r="W1069" s="143"/>
      <c r="X1069" s="143"/>
      <c r="Y1069" s="143"/>
      <c r="Z1069" s="143"/>
      <c r="AA1069" s="143"/>
      <c r="AB1069" s="143"/>
      <c r="AC1069" s="143"/>
      <c r="AD1069" s="143"/>
      <c r="AE1069" s="143"/>
      <c r="AF1069" s="143"/>
      <c r="AG1069" s="143"/>
      <c r="AH1069" s="143"/>
    </row>
    <row r="1070" spans="1:34">
      <c r="A1070" s="143"/>
      <c r="B1070" s="321"/>
      <c r="C1070" s="321"/>
      <c r="D1070" s="143"/>
      <c r="E1070" s="143"/>
      <c r="F1070" s="143"/>
      <c r="G1070" s="143"/>
      <c r="H1070" s="143"/>
      <c r="I1070" s="143"/>
      <c r="J1070" s="143"/>
      <c r="K1070" s="143"/>
      <c r="L1070" s="143"/>
      <c r="M1070" s="322"/>
      <c r="N1070" s="322"/>
      <c r="O1070" s="321"/>
      <c r="P1070" s="322"/>
      <c r="Q1070" s="143"/>
      <c r="R1070" s="143"/>
      <c r="S1070" s="143"/>
      <c r="T1070" s="143"/>
      <c r="U1070" s="143"/>
      <c r="V1070" s="143"/>
      <c r="W1070" s="143"/>
      <c r="X1070" s="143"/>
      <c r="Y1070" s="143"/>
      <c r="Z1070" s="143"/>
      <c r="AA1070" s="143"/>
      <c r="AB1070" s="143"/>
      <c r="AC1070" s="143"/>
      <c r="AD1070" s="143"/>
      <c r="AE1070" s="143"/>
      <c r="AF1070" s="143"/>
      <c r="AG1070" s="143"/>
      <c r="AH1070" s="143"/>
    </row>
    <row r="1071" spans="1:34">
      <c r="A1071" s="143"/>
      <c r="B1071" s="321"/>
      <c r="C1071" s="321"/>
      <c r="D1071" s="143"/>
      <c r="E1071" s="143"/>
      <c r="F1071" s="143"/>
      <c r="G1071" s="143"/>
      <c r="H1071" s="143"/>
      <c r="I1071" s="143"/>
      <c r="J1071" s="143"/>
      <c r="K1071" s="143"/>
      <c r="L1071" s="143"/>
      <c r="M1071" s="322"/>
      <c r="N1071" s="322"/>
      <c r="O1071" s="321"/>
      <c r="P1071" s="322"/>
      <c r="Q1071" s="143"/>
      <c r="R1071" s="143"/>
      <c r="S1071" s="143"/>
      <c r="T1071" s="143"/>
      <c r="U1071" s="143"/>
      <c r="V1071" s="143"/>
      <c r="W1071" s="143"/>
      <c r="X1071" s="143"/>
      <c r="Y1071" s="143"/>
      <c r="Z1071" s="143"/>
      <c r="AA1071" s="143"/>
      <c r="AB1071" s="143"/>
      <c r="AC1071" s="143"/>
      <c r="AD1071" s="143"/>
      <c r="AE1071" s="143"/>
      <c r="AF1071" s="143"/>
      <c r="AG1071" s="143"/>
      <c r="AH1071" s="143"/>
    </row>
    <row r="1072" spans="1:34">
      <c r="A1072" s="143"/>
      <c r="B1072" s="321"/>
      <c r="C1072" s="321"/>
      <c r="D1072" s="143"/>
      <c r="E1072" s="143"/>
      <c r="F1072" s="143"/>
      <c r="G1072" s="143"/>
      <c r="H1072" s="143"/>
      <c r="I1072" s="143"/>
      <c r="J1072" s="143"/>
      <c r="K1072" s="143"/>
      <c r="L1072" s="143"/>
      <c r="M1072" s="322"/>
      <c r="N1072" s="322"/>
      <c r="O1072" s="321"/>
      <c r="P1072" s="322"/>
      <c r="Q1072" s="143"/>
      <c r="R1072" s="143"/>
      <c r="S1072" s="143"/>
      <c r="T1072" s="143"/>
      <c r="U1072" s="143"/>
      <c r="V1072" s="143"/>
      <c r="W1072" s="143"/>
      <c r="X1072" s="143"/>
      <c r="Y1072" s="143"/>
      <c r="Z1072" s="143"/>
      <c r="AA1072" s="143"/>
      <c r="AB1072" s="143"/>
      <c r="AC1072" s="143"/>
      <c r="AD1072" s="143"/>
      <c r="AE1072" s="143"/>
      <c r="AF1072" s="143"/>
      <c r="AG1072" s="143"/>
      <c r="AH1072" s="143"/>
    </row>
    <row r="1073" spans="1:34">
      <c r="A1073" s="143"/>
      <c r="B1073" s="321"/>
      <c r="C1073" s="321"/>
      <c r="D1073" s="143"/>
      <c r="E1073" s="143"/>
      <c r="F1073" s="143"/>
      <c r="G1073" s="143"/>
      <c r="H1073" s="143"/>
      <c r="I1073" s="143"/>
      <c r="J1073" s="143"/>
      <c r="K1073" s="143"/>
      <c r="L1073" s="143"/>
      <c r="M1073" s="322"/>
      <c r="N1073" s="322"/>
      <c r="O1073" s="321"/>
      <c r="P1073" s="322"/>
      <c r="Q1073" s="143"/>
      <c r="R1073" s="143"/>
      <c r="S1073" s="143"/>
      <c r="T1073" s="143"/>
      <c r="U1073" s="143"/>
      <c r="V1073" s="143"/>
      <c r="W1073" s="143"/>
      <c r="X1073" s="143"/>
      <c r="Y1073" s="143"/>
      <c r="Z1073" s="143"/>
      <c r="AA1073" s="143"/>
      <c r="AB1073" s="143"/>
      <c r="AC1073" s="143"/>
      <c r="AD1073" s="143"/>
      <c r="AE1073" s="143"/>
      <c r="AF1073" s="143"/>
      <c r="AG1073" s="143"/>
      <c r="AH1073" s="143"/>
    </row>
    <row r="1074" spans="1:34">
      <c r="A1074" s="143"/>
      <c r="B1074" s="321"/>
      <c r="C1074" s="321"/>
      <c r="D1074" s="143"/>
      <c r="E1074" s="143"/>
      <c r="F1074" s="143"/>
      <c r="G1074" s="143"/>
      <c r="H1074" s="143"/>
      <c r="I1074" s="143"/>
      <c r="J1074" s="143"/>
      <c r="K1074" s="143"/>
      <c r="L1074" s="143"/>
      <c r="M1074" s="322"/>
      <c r="N1074" s="322"/>
      <c r="O1074" s="321"/>
      <c r="P1074" s="322"/>
      <c r="Q1074" s="143"/>
      <c r="R1074" s="143"/>
      <c r="S1074" s="143"/>
      <c r="T1074" s="143"/>
      <c r="U1074" s="143"/>
      <c r="V1074" s="143"/>
      <c r="W1074" s="143"/>
      <c r="X1074" s="143"/>
      <c r="Y1074" s="143"/>
      <c r="Z1074" s="143"/>
      <c r="AA1074" s="143"/>
      <c r="AB1074" s="143"/>
      <c r="AC1074" s="143"/>
      <c r="AD1074" s="143"/>
      <c r="AE1074" s="143"/>
      <c r="AF1074" s="143"/>
      <c r="AG1074" s="143"/>
      <c r="AH1074" s="143"/>
    </row>
    <row r="1075" spans="1:34">
      <c r="A1075" s="143"/>
      <c r="B1075" s="321"/>
      <c r="C1075" s="321"/>
      <c r="D1075" s="143"/>
      <c r="E1075" s="143"/>
      <c r="F1075" s="143"/>
      <c r="G1075" s="143"/>
      <c r="H1075" s="143"/>
      <c r="I1075" s="143"/>
      <c r="J1075" s="143"/>
      <c r="K1075" s="143"/>
      <c r="L1075" s="143"/>
      <c r="M1075" s="322"/>
      <c r="N1075" s="322"/>
      <c r="O1075" s="321"/>
      <c r="P1075" s="322"/>
      <c r="Q1075" s="143"/>
      <c r="R1075" s="143"/>
      <c r="S1075" s="143"/>
      <c r="T1075" s="143"/>
      <c r="U1075" s="143"/>
      <c r="V1075" s="143"/>
      <c r="W1075" s="143"/>
      <c r="X1075" s="143"/>
      <c r="Y1075" s="143"/>
      <c r="Z1075" s="143"/>
      <c r="AA1075" s="143"/>
      <c r="AB1075" s="143"/>
      <c r="AC1075" s="143"/>
      <c r="AD1075" s="143"/>
      <c r="AE1075" s="143"/>
      <c r="AF1075" s="143"/>
      <c r="AG1075" s="143"/>
      <c r="AH1075" s="143"/>
    </row>
    <row r="1076" spans="1:34">
      <c r="A1076" s="143"/>
      <c r="B1076" s="321"/>
      <c r="C1076" s="321"/>
      <c r="D1076" s="143"/>
      <c r="E1076" s="143"/>
      <c r="F1076" s="143"/>
      <c r="G1076" s="143"/>
      <c r="H1076" s="143"/>
      <c r="I1076" s="143"/>
      <c r="J1076" s="143"/>
      <c r="K1076" s="143"/>
      <c r="L1076" s="143"/>
      <c r="M1076" s="322"/>
      <c r="N1076" s="322"/>
      <c r="O1076" s="321"/>
      <c r="P1076" s="322"/>
      <c r="Q1076" s="143"/>
      <c r="R1076" s="143"/>
      <c r="S1076" s="143"/>
      <c r="T1076" s="143"/>
      <c r="U1076" s="143"/>
      <c r="V1076" s="143"/>
      <c r="W1076" s="143"/>
      <c r="X1076" s="143"/>
      <c r="Y1076" s="143"/>
      <c r="Z1076" s="143"/>
      <c r="AA1076" s="143"/>
      <c r="AB1076" s="143"/>
      <c r="AC1076" s="143"/>
      <c r="AD1076" s="143"/>
      <c r="AE1076" s="143"/>
      <c r="AF1076" s="143"/>
      <c r="AG1076" s="143"/>
      <c r="AH1076" s="143"/>
    </row>
    <row r="1077" spans="1:34">
      <c r="A1077" s="143"/>
      <c r="B1077" s="321"/>
      <c r="C1077" s="321"/>
      <c r="D1077" s="143"/>
      <c r="E1077" s="143"/>
      <c r="F1077" s="143"/>
      <c r="G1077" s="143"/>
      <c r="H1077" s="143"/>
      <c r="I1077" s="143"/>
      <c r="J1077" s="143"/>
      <c r="K1077" s="143"/>
      <c r="L1077" s="143"/>
      <c r="M1077" s="322"/>
      <c r="N1077" s="322"/>
      <c r="O1077" s="321"/>
      <c r="P1077" s="322"/>
      <c r="Q1077" s="143"/>
      <c r="R1077" s="143"/>
      <c r="S1077" s="143"/>
      <c r="T1077" s="143"/>
      <c r="U1077" s="143"/>
      <c r="V1077" s="143"/>
      <c r="W1077" s="143"/>
      <c r="X1077" s="143"/>
      <c r="Y1077" s="143"/>
      <c r="Z1077" s="143"/>
      <c r="AA1077" s="143"/>
      <c r="AB1077" s="143"/>
      <c r="AC1077" s="143"/>
      <c r="AD1077" s="143"/>
      <c r="AE1077" s="143"/>
      <c r="AF1077" s="143"/>
      <c r="AG1077" s="143"/>
      <c r="AH1077" s="143"/>
    </row>
    <row r="1078" spans="1:34">
      <c r="A1078" s="143"/>
      <c r="B1078" s="321"/>
      <c r="C1078" s="321"/>
      <c r="D1078" s="143"/>
      <c r="E1078" s="143"/>
      <c r="F1078" s="143"/>
      <c r="G1078" s="143"/>
      <c r="H1078" s="143"/>
      <c r="I1078" s="143"/>
      <c r="J1078" s="143"/>
      <c r="K1078" s="143"/>
      <c r="L1078" s="143"/>
      <c r="M1078" s="322"/>
      <c r="N1078" s="322"/>
      <c r="O1078" s="321"/>
      <c r="P1078" s="322"/>
      <c r="Q1078" s="143"/>
      <c r="R1078" s="143"/>
      <c r="S1078" s="143"/>
      <c r="T1078" s="143"/>
      <c r="U1078" s="143"/>
      <c r="V1078" s="143"/>
      <c r="W1078" s="143"/>
      <c r="X1078" s="143"/>
      <c r="Y1078" s="143"/>
      <c r="Z1078" s="143"/>
      <c r="AA1078" s="143"/>
      <c r="AB1078" s="143"/>
      <c r="AC1078" s="143"/>
      <c r="AD1078" s="143"/>
      <c r="AE1078" s="143"/>
      <c r="AF1078" s="143"/>
      <c r="AG1078" s="143"/>
      <c r="AH1078" s="143"/>
    </row>
    <row r="1079" spans="1:34">
      <c r="A1079" s="143"/>
      <c r="B1079" s="321"/>
      <c r="C1079" s="321"/>
      <c r="D1079" s="143"/>
      <c r="E1079" s="143"/>
      <c r="F1079" s="143"/>
      <c r="G1079" s="143"/>
      <c r="H1079" s="143"/>
      <c r="I1079" s="143"/>
      <c r="J1079" s="143"/>
      <c r="K1079" s="143"/>
      <c r="L1079" s="143"/>
      <c r="M1079" s="322"/>
      <c r="N1079" s="322"/>
      <c r="O1079" s="321"/>
      <c r="P1079" s="322"/>
      <c r="Q1079" s="143"/>
      <c r="R1079" s="143"/>
      <c r="S1079" s="143"/>
      <c r="T1079" s="143"/>
      <c r="U1079" s="143"/>
      <c r="V1079" s="143"/>
      <c r="W1079" s="143"/>
      <c r="X1079" s="143"/>
      <c r="Y1079" s="143"/>
      <c r="Z1079" s="143"/>
      <c r="AA1079" s="143"/>
      <c r="AB1079" s="143"/>
      <c r="AC1079" s="143"/>
      <c r="AD1079" s="143"/>
      <c r="AE1079" s="143"/>
      <c r="AF1079" s="143"/>
      <c r="AG1079" s="143"/>
      <c r="AH1079" s="143"/>
    </row>
    <row r="1080" spans="1:34">
      <c r="A1080" s="143"/>
      <c r="B1080" s="321"/>
      <c r="C1080" s="321"/>
      <c r="D1080" s="143"/>
      <c r="E1080" s="143"/>
      <c r="F1080" s="143"/>
      <c r="G1080" s="143"/>
      <c r="H1080" s="143"/>
      <c r="I1080" s="143"/>
      <c r="J1080" s="143"/>
      <c r="K1080" s="143"/>
      <c r="L1080" s="143"/>
      <c r="M1080" s="322"/>
      <c r="N1080" s="322"/>
      <c r="O1080" s="321"/>
      <c r="P1080" s="322"/>
      <c r="Q1080" s="143"/>
      <c r="R1080" s="143"/>
      <c r="S1080" s="143"/>
      <c r="T1080" s="143"/>
      <c r="U1080" s="143"/>
      <c r="V1080" s="143"/>
      <c r="W1080" s="143"/>
      <c r="X1080" s="143"/>
      <c r="Y1080" s="143"/>
      <c r="Z1080" s="143"/>
      <c r="AA1080" s="143"/>
      <c r="AB1080" s="143"/>
      <c r="AC1080" s="143"/>
      <c r="AD1080" s="143"/>
      <c r="AE1080" s="143"/>
      <c r="AF1080" s="143"/>
      <c r="AG1080" s="143"/>
      <c r="AH1080" s="143"/>
    </row>
    <row r="1081" spans="1:34">
      <c r="A1081" s="143"/>
      <c r="B1081" s="321"/>
      <c r="C1081" s="321"/>
      <c r="D1081" s="143"/>
      <c r="E1081" s="143"/>
      <c r="F1081" s="143"/>
      <c r="G1081" s="143"/>
      <c r="H1081" s="143"/>
      <c r="I1081" s="143"/>
      <c r="J1081" s="143"/>
      <c r="K1081" s="143"/>
      <c r="L1081" s="143"/>
      <c r="M1081" s="322"/>
      <c r="N1081" s="322"/>
      <c r="O1081" s="321"/>
      <c r="P1081" s="322"/>
      <c r="Q1081" s="143"/>
      <c r="R1081" s="143"/>
      <c r="S1081" s="143"/>
      <c r="T1081" s="143"/>
      <c r="U1081" s="143"/>
      <c r="V1081" s="143"/>
      <c r="W1081" s="143"/>
      <c r="X1081" s="143"/>
      <c r="Y1081" s="143"/>
      <c r="Z1081" s="143"/>
      <c r="AA1081" s="143"/>
      <c r="AB1081" s="143"/>
      <c r="AC1081" s="143"/>
      <c r="AD1081" s="143"/>
      <c r="AE1081" s="143"/>
      <c r="AF1081" s="143"/>
      <c r="AG1081" s="143"/>
      <c r="AH1081" s="143"/>
    </row>
    <row r="1082" spans="1:34">
      <c r="A1082" s="143"/>
      <c r="B1082" s="321"/>
      <c r="C1082" s="321"/>
      <c r="D1082" s="143"/>
      <c r="E1082" s="143"/>
      <c r="F1082" s="143"/>
      <c r="G1082" s="143"/>
      <c r="H1082" s="143"/>
      <c r="I1082" s="143"/>
      <c r="J1082" s="143"/>
      <c r="K1082" s="143"/>
      <c r="L1082" s="143"/>
      <c r="M1082" s="322"/>
      <c r="N1082" s="322"/>
      <c r="O1082" s="321"/>
      <c r="P1082" s="322"/>
      <c r="Q1082" s="143"/>
      <c r="R1082" s="143"/>
      <c r="S1082" s="143"/>
      <c r="T1082" s="143"/>
      <c r="U1082" s="143"/>
      <c r="V1082" s="143"/>
      <c r="W1082" s="143"/>
      <c r="X1082" s="143"/>
      <c r="Y1082" s="143"/>
      <c r="Z1082" s="143"/>
      <c r="AA1082" s="143"/>
      <c r="AB1082" s="143"/>
      <c r="AC1082" s="143"/>
      <c r="AD1082" s="143"/>
      <c r="AE1082" s="143"/>
      <c r="AF1082" s="143"/>
      <c r="AG1082" s="143"/>
      <c r="AH1082" s="143"/>
    </row>
    <row r="1083" spans="1:34">
      <c r="A1083" s="143"/>
      <c r="B1083" s="321"/>
      <c r="C1083" s="321"/>
      <c r="D1083" s="143"/>
      <c r="E1083" s="143"/>
      <c r="F1083" s="143"/>
      <c r="G1083" s="143"/>
      <c r="H1083" s="143"/>
      <c r="I1083" s="143"/>
      <c r="J1083" s="143"/>
      <c r="K1083" s="143"/>
      <c r="L1083" s="143"/>
      <c r="M1083" s="322"/>
      <c r="N1083" s="322"/>
      <c r="O1083" s="321"/>
      <c r="P1083" s="322"/>
      <c r="Q1083" s="143"/>
      <c r="R1083" s="143"/>
      <c r="S1083" s="143"/>
      <c r="T1083" s="143"/>
      <c r="U1083" s="143"/>
      <c r="V1083" s="143"/>
      <c r="W1083" s="143"/>
      <c r="X1083" s="143"/>
      <c r="Y1083" s="143"/>
      <c r="Z1083" s="143"/>
      <c r="AA1083" s="143"/>
      <c r="AB1083" s="143"/>
      <c r="AC1083" s="143"/>
      <c r="AD1083" s="143"/>
      <c r="AE1083" s="143"/>
      <c r="AF1083" s="143"/>
      <c r="AG1083" s="143"/>
      <c r="AH1083" s="143"/>
    </row>
    <row r="1084" spans="1:34">
      <c r="A1084" s="143"/>
      <c r="B1084" s="321"/>
      <c r="C1084" s="321"/>
      <c r="D1084" s="143"/>
      <c r="E1084" s="143"/>
      <c r="F1084" s="143"/>
      <c r="G1084" s="143"/>
      <c r="H1084" s="143"/>
      <c r="I1084" s="143"/>
      <c r="J1084" s="143"/>
      <c r="K1084" s="143"/>
      <c r="L1084" s="143"/>
      <c r="M1084" s="322"/>
      <c r="N1084" s="322"/>
      <c r="O1084" s="321"/>
      <c r="P1084" s="322"/>
      <c r="Q1084" s="143"/>
      <c r="R1084" s="143"/>
      <c r="S1084" s="143"/>
      <c r="T1084" s="143"/>
      <c r="U1084" s="143"/>
      <c r="V1084" s="143"/>
      <c r="W1084" s="143"/>
      <c r="X1084" s="143"/>
      <c r="Y1084" s="143"/>
      <c r="Z1084" s="143"/>
      <c r="AA1084" s="143"/>
      <c r="AB1084" s="143"/>
      <c r="AC1084" s="143"/>
      <c r="AD1084" s="143"/>
      <c r="AE1084" s="143"/>
      <c r="AF1084" s="143"/>
      <c r="AG1084" s="143"/>
      <c r="AH1084" s="143"/>
    </row>
    <row r="1085" spans="1:34">
      <c r="A1085" s="143"/>
      <c r="B1085" s="321"/>
      <c r="C1085" s="321"/>
      <c r="D1085" s="143"/>
      <c r="E1085" s="143"/>
      <c r="F1085" s="143"/>
      <c r="G1085" s="143"/>
      <c r="H1085" s="143"/>
      <c r="I1085" s="143"/>
      <c r="J1085" s="143"/>
      <c r="K1085" s="143"/>
      <c r="L1085" s="143"/>
      <c r="M1085" s="322"/>
      <c r="N1085" s="322"/>
      <c r="O1085" s="321"/>
      <c r="P1085" s="322"/>
      <c r="Q1085" s="143"/>
      <c r="R1085" s="143"/>
      <c r="S1085" s="143"/>
      <c r="T1085" s="143"/>
      <c r="U1085" s="143"/>
      <c r="V1085" s="143"/>
      <c r="W1085" s="143"/>
      <c r="X1085" s="143"/>
      <c r="Y1085" s="143"/>
      <c r="Z1085" s="143"/>
      <c r="AA1085" s="143"/>
      <c r="AB1085" s="143"/>
      <c r="AC1085" s="143"/>
      <c r="AD1085" s="143"/>
      <c r="AE1085" s="143"/>
      <c r="AF1085" s="143"/>
      <c r="AG1085" s="143"/>
      <c r="AH1085" s="143"/>
    </row>
    <row r="1086" spans="1:34">
      <c r="A1086" s="143"/>
      <c r="B1086" s="321"/>
      <c r="C1086" s="321"/>
      <c r="D1086" s="143"/>
      <c r="E1086" s="143"/>
      <c r="F1086" s="143"/>
      <c r="G1086" s="143"/>
      <c r="H1086" s="143"/>
      <c r="I1086" s="143"/>
      <c r="J1086" s="143"/>
      <c r="K1086" s="143"/>
      <c r="L1086" s="143"/>
      <c r="M1086" s="322"/>
      <c r="N1086" s="322"/>
      <c r="O1086" s="321"/>
      <c r="P1086" s="322"/>
      <c r="Q1086" s="143"/>
      <c r="R1086" s="143"/>
      <c r="S1086" s="143"/>
      <c r="T1086" s="143"/>
      <c r="U1086" s="143"/>
      <c r="V1086" s="143"/>
      <c r="W1086" s="143"/>
      <c r="X1086" s="143"/>
      <c r="Y1086" s="143"/>
      <c r="Z1086" s="143"/>
      <c r="AA1086" s="143"/>
      <c r="AB1086" s="143"/>
      <c r="AC1086" s="143"/>
      <c r="AD1086" s="143"/>
      <c r="AE1086" s="143"/>
      <c r="AF1086" s="143"/>
      <c r="AG1086" s="143"/>
      <c r="AH1086" s="143"/>
    </row>
    <row r="1087" spans="1:34">
      <c r="A1087" s="143"/>
      <c r="B1087" s="321"/>
      <c r="C1087" s="321"/>
      <c r="D1087" s="143"/>
      <c r="E1087" s="143"/>
      <c r="F1087" s="143"/>
      <c r="G1087" s="143"/>
      <c r="H1087" s="143"/>
      <c r="I1087" s="143"/>
      <c r="J1087" s="143"/>
      <c r="K1087" s="143"/>
      <c r="L1087" s="143"/>
      <c r="M1087" s="322"/>
      <c r="N1087" s="322"/>
      <c r="O1087" s="321"/>
      <c r="P1087" s="322"/>
      <c r="Q1087" s="143"/>
      <c r="R1087" s="143"/>
      <c r="S1087" s="143"/>
      <c r="T1087" s="143"/>
      <c r="U1087" s="143"/>
      <c r="V1087" s="143"/>
      <c r="W1087" s="143"/>
      <c r="X1087" s="143"/>
      <c r="Y1087" s="143"/>
      <c r="Z1087" s="143"/>
      <c r="AA1087" s="143"/>
      <c r="AB1087" s="143"/>
      <c r="AC1087" s="143"/>
      <c r="AD1087" s="143"/>
      <c r="AE1087" s="143"/>
      <c r="AF1087" s="143"/>
      <c r="AG1087" s="143"/>
      <c r="AH1087" s="143"/>
    </row>
    <row r="1088" spans="1:34">
      <c r="A1088" s="143"/>
      <c r="B1088" s="321"/>
      <c r="C1088" s="321"/>
      <c r="D1088" s="143"/>
      <c r="E1088" s="143"/>
      <c r="F1088" s="143"/>
      <c r="G1088" s="143"/>
      <c r="H1088" s="143"/>
      <c r="I1088" s="143"/>
      <c r="J1088" s="143"/>
      <c r="K1088" s="143"/>
      <c r="L1088" s="143"/>
      <c r="M1088" s="322"/>
      <c r="N1088" s="322"/>
      <c r="O1088" s="321"/>
      <c r="P1088" s="322"/>
      <c r="Q1088" s="143"/>
      <c r="R1088" s="143"/>
      <c r="S1088" s="143"/>
      <c r="T1088" s="143"/>
      <c r="U1088" s="143"/>
      <c r="V1088" s="143"/>
      <c r="W1088" s="143"/>
      <c r="X1088" s="143"/>
      <c r="Y1088" s="143"/>
      <c r="Z1088" s="143"/>
      <c r="AA1088" s="143"/>
      <c r="AB1088" s="143"/>
      <c r="AC1088" s="143"/>
      <c r="AD1088" s="143"/>
      <c r="AE1088" s="143"/>
      <c r="AF1088" s="143"/>
      <c r="AG1088" s="143"/>
      <c r="AH1088" s="143"/>
    </row>
    <row r="1089" spans="1:34">
      <c r="A1089" s="143"/>
      <c r="B1089" s="321"/>
      <c r="C1089" s="321"/>
      <c r="D1089" s="143"/>
      <c r="E1089" s="143"/>
      <c r="F1089" s="143"/>
      <c r="G1089" s="143"/>
      <c r="H1089" s="143"/>
      <c r="I1089" s="143"/>
      <c r="J1089" s="143"/>
      <c r="K1089" s="143"/>
      <c r="L1089" s="143"/>
      <c r="M1089" s="322"/>
      <c r="N1089" s="322"/>
      <c r="O1089" s="321"/>
      <c r="P1089" s="322"/>
      <c r="Q1089" s="143"/>
      <c r="R1089" s="143"/>
      <c r="S1089" s="143"/>
      <c r="T1089" s="143"/>
      <c r="U1089" s="143"/>
      <c r="V1089" s="143"/>
      <c r="W1089" s="143"/>
      <c r="X1089" s="143"/>
      <c r="Y1089" s="143"/>
      <c r="Z1089" s="143"/>
      <c r="AA1089" s="143"/>
      <c r="AB1089" s="143"/>
      <c r="AC1089" s="143"/>
      <c r="AD1089" s="143"/>
      <c r="AE1089" s="143"/>
      <c r="AF1089" s="143"/>
      <c r="AG1089" s="143"/>
      <c r="AH1089" s="143"/>
    </row>
    <row r="1090" spans="1:34">
      <c r="A1090" s="143"/>
      <c r="B1090" s="321"/>
      <c r="C1090" s="321"/>
      <c r="D1090" s="143"/>
      <c r="E1090" s="143"/>
      <c r="F1090" s="143"/>
      <c r="G1090" s="143"/>
      <c r="H1090" s="143"/>
      <c r="I1090" s="143"/>
      <c r="J1090" s="143"/>
      <c r="K1090" s="143"/>
      <c r="L1090" s="143"/>
      <c r="M1090" s="322"/>
      <c r="N1090" s="322"/>
      <c r="O1090" s="321"/>
      <c r="P1090" s="322"/>
      <c r="Q1090" s="143"/>
      <c r="R1090" s="143"/>
      <c r="S1090" s="143"/>
      <c r="T1090" s="143"/>
      <c r="U1090" s="143"/>
      <c r="V1090" s="143"/>
      <c r="W1090" s="143"/>
      <c r="X1090" s="143"/>
      <c r="Y1090" s="143"/>
      <c r="Z1090" s="143"/>
      <c r="AA1090" s="143"/>
      <c r="AB1090" s="143"/>
      <c r="AC1090" s="143"/>
      <c r="AD1090" s="143"/>
      <c r="AE1090" s="143"/>
      <c r="AF1090" s="143"/>
      <c r="AG1090" s="143"/>
      <c r="AH1090" s="143"/>
    </row>
    <row r="1091" spans="1:34">
      <c r="A1091" s="143"/>
      <c r="B1091" s="321"/>
      <c r="C1091" s="321"/>
      <c r="D1091" s="143"/>
      <c r="E1091" s="143"/>
      <c r="F1091" s="143"/>
      <c r="G1091" s="143"/>
      <c r="H1091" s="143"/>
      <c r="I1091" s="143"/>
      <c r="J1091" s="143"/>
      <c r="K1091" s="143"/>
      <c r="L1091" s="143"/>
      <c r="M1091" s="322"/>
      <c r="N1091" s="322"/>
      <c r="O1091" s="321"/>
      <c r="P1091" s="322"/>
      <c r="Q1091" s="143"/>
      <c r="R1091" s="143"/>
      <c r="S1091" s="143"/>
      <c r="T1091" s="143"/>
      <c r="U1091" s="143"/>
      <c r="V1091" s="143"/>
      <c r="W1091" s="143"/>
      <c r="X1091" s="143"/>
      <c r="Y1091" s="143"/>
      <c r="Z1091" s="143"/>
      <c r="AA1091" s="143"/>
      <c r="AB1091" s="143"/>
      <c r="AC1091" s="143"/>
      <c r="AD1091" s="143"/>
      <c r="AE1091" s="143"/>
      <c r="AF1091" s="143"/>
      <c r="AG1091" s="143"/>
      <c r="AH1091" s="143"/>
    </row>
    <row r="1092" spans="1:34">
      <c r="A1092" s="143"/>
      <c r="B1092" s="321"/>
      <c r="C1092" s="321"/>
      <c r="D1092" s="143"/>
      <c r="E1092" s="143"/>
      <c r="F1092" s="143"/>
      <c r="G1092" s="143"/>
      <c r="H1092" s="143"/>
      <c r="I1092" s="143"/>
      <c r="J1092" s="143"/>
      <c r="K1092" s="143"/>
      <c r="L1092" s="143"/>
      <c r="M1092" s="322"/>
      <c r="N1092" s="322"/>
      <c r="O1092" s="321"/>
      <c r="P1092" s="322"/>
      <c r="Q1092" s="143"/>
      <c r="R1092" s="143"/>
      <c r="S1092" s="143"/>
      <c r="T1092" s="143"/>
      <c r="U1092" s="143"/>
      <c r="V1092" s="143"/>
      <c r="W1092" s="143"/>
      <c r="X1092" s="143"/>
      <c r="Y1092" s="143"/>
      <c r="Z1092" s="143"/>
      <c r="AA1092" s="143"/>
      <c r="AB1092" s="143"/>
      <c r="AC1092" s="143"/>
      <c r="AD1092" s="143"/>
      <c r="AE1092" s="143"/>
      <c r="AF1092" s="143"/>
      <c r="AG1092" s="143"/>
      <c r="AH1092" s="143"/>
    </row>
    <row r="1093" spans="1:34">
      <c r="A1093" s="143"/>
      <c r="B1093" s="321"/>
      <c r="C1093" s="321"/>
      <c r="D1093" s="143"/>
      <c r="E1093" s="143"/>
      <c r="F1093" s="143"/>
      <c r="G1093" s="143"/>
      <c r="H1093" s="143"/>
      <c r="I1093" s="143"/>
      <c r="J1093" s="143"/>
      <c r="K1093" s="143"/>
      <c r="L1093" s="143"/>
      <c r="M1093" s="322"/>
      <c r="N1093" s="322"/>
      <c r="O1093" s="321"/>
      <c r="P1093" s="322"/>
      <c r="Q1093" s="143"/>
      <c r="R1093" s="143"/>
      <c r="S1093" s="143"/>
      <c r="T1093" s="143"/>
      <c r="U1093" s="143"/>
      <c r="V1093" s="143"/>
      <c r="W1093" s="143"/>
      <c r="X1093" s="143"/>
      <c r="Y1093" s="143"/>
      <c r="Z1093" s="143"/>
      <c r="AA1093" s="143"/>
      <c r="AB1093" s="143"/>
      <c r="AC1093" s="143"/>
      <c r="AD1093" s="143"/>
      <c r="AE1093" s="143"/>
      <c r="AF1093" s="143"/>
      <c r="AG1093" s="143"/>
      <c r="AH1093" s="143"/>
    </row>
    <row r="1094" spans="1:34">
      <c r="A1094" s="143"/>
      <c r="B1094" s="321"/>
      <c r="C1094" s="321"/>
      <c r="D1094" s="143"/>
      <c r="E1094" s="143"/>
      <c r="F1094" s="143"/>
      <c r="G1094" s="143"/>
      <c r="H1094" s="143"/>
      <c r="I1094" s="143"/>
      <c r="J1094" s="143"/>
      <c r="K1094" s="143"/>
      <c r="L1094" s="143"/>
      <c r="M1094" s="322"/>
      <c r="N1094" s="322"/>
      <c r="O1094" s="321"/>
      <c r="P1094" s="322"/>
      <c r="Q1094" s="143"/>
      <c r="R1094" s="143"/>
      <c r="S1094" s="143"/>
      <c r="T1094" s="143"/>
      <c r="U1094" s="143"/>
      <c r="V1094" s="143"/>
      <c r="W1094" s="143"/>
      <c r="X1094" s="143"/>
      <c r="Y1094" s="143"/>
      <c r="Z1094" s="143"/>
      <c r="AA1094" s="143"/>
      <c r="AB1094" s="143"/>
      <c r="AC1094" s="143"/>
      <c r="AD1094" s="143"/>
      <c r="AE1094" s="143"/>
      <c r="AF1094" s="143"/>
      <c r="AG1094" s="143"/>
      <c r="AH1094" s="143"/>
    </row>
    <row r="1095" spans="1:34">
      <c r="A1095" s="143"/>
      <c r="B1095" s="321"/>
      <c r="C1095" s="321"/>
      <c r="D1095" s="143"/>
      <c r="E1095" s="143"/>
      <c r="F1095" s="143"/>
      <c r="G1095" s="143"/>
      <c r="H1095" s="143"/>
      <c r="I1095" s="143"/>
      <c r="J1095" s="143"/>
      <c r="K1095" s="143"/>
      <c r="L1095" s="143"/>
      <c r="M1095" s="322"/>
      <c r="N1095" s="322"/>
      <c r="O1095" s="321"/>
      <c r="P1095" s="322"/>
      <c r="Q1095" s="143"/>
      <c r="R1095" s="143"/>
      <c r="S1095" s="143"/>
      <c r="T1095" s="143"/>
      <c r="U1095" s="143"/>
      <c r="V1095" s="143"/>
      <c r="W1095" s="143"/>
      <c r="X1095" s="143"/>
      <c r="Y1095" s="143"/>
      <c r="Z1095" s="143"/>
      <c r="AA1095" s="143"/>
      <c r="AB1095" s="143"/>
      <c r="AC1095" s="143"/>
      <c r="AD1095" s="143"/>
      <c r="AE1095" s="143"/>
      <c r="AF1095" s="143"/>
      <c r="AG1095" s="143"/>
      <c r="AH1095" s="143"/>
    </row>
    <row r="1096" spans="1:34">
      <c r="A1096" s="143"/>
      <c r="B1096" s="321"/>
      <c r="C1096" s="321"/>
      <c r="D1096" s="143"/>
      <c r="E1096" s="143"/>
      <c r="F1096" s="143"/>
      <c r="G1096" s="143"/>
      <c r="H1096" s="143"/>
      <c r="I1096" s="143"/>
      <c r="J1096" s="143"/>
      <c r="K1096" s="143"/>
      <c r="L1096" s="143"/>
      <c r="M1096" s="322"/>
      <c r="N1096" s="322"/>
      <c r="O1096" s="321"/>
      <c r="P1096" s="322"/>
      <c r="Q1096" s="143"/>
      <c r="R1096" s="143"/>
      <c r="S1096" s="143"/>
      <c r="T1096" s="143"/>
      <c r="U1096" s="143"/>
      <c r="V1096" s="143"/>
      <c r="W1096" s="143"/>
      <c r="X1096" s="143"/>
      <c r="Y1096" s="143"/>
      <c r="Z1096" s="143"/>
      <c r="AA1096" s="143"/>
      <c r="AB1096" s="143"/>
      <c r="AC1096" s="143"/>
      <c r="AD1096" s="143"/>
      <c r="AE1096" s="143"/>
      <c r="AF1096" s="143"/>
      <c r="AG1096" s="143"/>
      <c r="AH1096" s="143"/>
    </row>
    <row r="1097" spans="1:34">
      <c r="A1097" s="143"/>
      <c r="B1097" s="321"/>
      <c r="C1097" s="321"/>
      <c r="D1097" s="143"/>
      <c r="E1097" s="143"/>
      <c r="F1097" s="143"/>
      <c r="G1097" s="143"/>
      <c r="H1097" s="143"/>
      <c r="I1097" s="143"/>
      <c r="J1097" s="143"/>
      <c r="K1097" s="143"/>
      <c r="L1097" s="143"/>
      <c r="M1097" s="322"/>
      <c r="N1097" s="322"/>
      <c r="O1097" s="321"/>
      <c r="P1097" s="322"/>
      <c r="Q1097" s="143"/>
      <c r="R1097" s="143"/>
      <c r="S1097" s="143"/>
      <c r="T1097" s="143"/>
      <c r="U1097" s="143"/>
      <c r="V1097" s="143"/>
      <c r="W1097" s="143"/>
      <c r="X1097" s="143"/>
      <c r="Y1097" s="143"/>
      <c r="Z1097" s="143"/>
      <c r="AA1097" s="143"/>
      <c r="AB1097" s="143"/>
      <c r="AC1097" s="143"/>
      <c r="AD1097" s="143"/>
      <c r="AE1097" s="143"/>
      <c r="AF1097" s="143"/>
      <c r="AG1097" s="143"/>
      <c r="AH1097" s="143"/>
    </row>
    <row r="1098" spans="1:34">
      <c r="A1098" s="143"/>
      <c r="B1098" s="321"/>
      <c r="C1098" s="321"/>
      <c r="D1098" s="143"/>
      <c r="E1098" s="143"/>
      <c r="F1098" s="143"/>
      <c r="G1098" s="143"/>
      <c r="H1098" s="143"/>
      <c r="I1098" s="143"/>
      <c r="J1098" s="143"/>
      <c r="K1098" s="143"/>
      <c r="L1098" s="143"/>
      <c r="M1098" s="322"/>
      <c r="N1098" s="322"/>
      <c r="O1098" s="321"/>
      <c r="P1098" s="322"/>
      <c r="Q1098" s="143"/>
      <c r="R1098" s="143"/>
      <c r="S1098" s="143"/>
      <c r="T1098" s="143"/>
      <c r="U1098" s="143"/>
      <c r="V1098" s="143"/>
      <c r="W1098" s="143"/>
      <c r="X1098" s="143"/>
      <c r="Y1098" s="143"/>
      <c r="Z1098" s="143"/>
      <c r="AA1098" s="143"/>
      <c r="AB1098" s="143"/>
      <c r="AC1098" s="143"/>
      <c r="AD1098" s="143"/>
      <c r="AE1098" s="143"/>
      <c r="AF1098" s="143"/>
      <c r="AG1098" s="143"/>
      <c r="AH1098" s="143"/>
    </row>
    <row r="1099" spans="1:34">
      <c r="A1099" s="143"/>
      <c r="B1099" s="321"/>
      <c r="C1099" s="321"/>
      <c r="D1099" s="143"/>
      <c r="E1099" s="143"/>
      <c r="F1099" s="143"/>
      <c r="G1099" s="143"/>
      <c r="H1099" s="143"/>
      <c r="I1099" s="143"/>
      <c r="J1099" s="143"/>
      <c r="K1099" s="143"/>
      <c r="L1099" s="143"/>
      <c r="M1099" s="322"/>
      <c r="N1099" s="322"/>
      <c r="O1099" s="321"/>
      <c r="P1099" s="322"/>
      <c r="Q1099" s="143"/>
      <c r="R1099" s="143"/>
      <c r="S1099" s="143"/>
      <c r="T1099" s="143"/>
      <c r="U1099" s="143"/>
      <c r="V1099" s="143"/>
      <c r="W1099" s="143"/>
      <c r="X1099" s="143"/>
      <c r="Y1099" s="143"/>
      <c r="Z1099" s="143"/>
      <c r="AA1099" s="143"/>
      <c r="AB1099" s="143"/>
      <c r="AC1099" s="143"/>
      <c r="AD1099" s="143"/>
      <c r="AE1099" s="143"/>
      <c r="AF1099" s="143"/>
      <c r="AG1099" s="143"/>
      <c r="AH1099" s="143"/>
    </row>
    <row r="1100" spans="1:34">
      <c r="A1100" s="143"/>
      <c r="B1100" s="321"/>
      <c r="C1100" s="321"/>
      <c r="D1100" s="143"/>
      <c r="E1100" s="143"/>
      <c r="F1100" s="143"/>
      <c r="G1100" s="143"/>
      <c r="H1100" s="143"/>
      <c r="I1100" s="143"/>
      <c r="J1100" s="143"/>
      <c r="K1100" s="143"/>
      <c r="L1100" s="143"/>
      <c r="M1100" s="322"/>
      <c r="N1100" s="322"/>
      <c r="O1100" s="321"/>
      <c r="P1100" s="322"/>
      <c r="Q1100" s="143"/>
      <c r="R1100" s="143"/>
      <c r="S1100" s="143"/>
      <c r="T1100" s="143"/>
      <c r="U1100" s="143"/>
      <c r="V1100" s="143"/>
      <c r="W1100" s="143"/>
      <c r="X1100" s="143"/>
      <c r="Y1100" s="143"/>
      <c r="Z1100" s="143"/>
      <c r="AA1100" s="143"/>
      <c r="AB1100" s="143"/>
      <c r="AC1100" s="143"/>
      <c r="AD1100" s="143"/>
      <c r="AE1100" s="143"/>
      <c r="AF1100" s="143"/>
      <c r="AG1100" s="143"/>
      <c r="AH1100" s="143"/>
    </row>
    <row r="1101" spans="1:34">
      <c r="A1101" s="143"/>
      <c r="B1101" s="321"/>
      <c r="C1101" s="321"/>
      <c r="D1101" s="143"/>
      <c r="E1101" s="143"/>
      <c r="F1101" s="143"/>
      <c r="G1101" s="143"/>
      <c r="H1101" s="143"/>
      <c r="I1101" s="143"/>
      <c r="J1101" s="143"/>
      <c r="K1101" s="143"/>
      <c r="L1101" s="143"/>
      <c r="M1101" s="322"/>
      <c r="N1101" s="322"/>
      <c r="O1101" s="321"/>
      <c r="P1101" s="322"/>
      <c r="Q1101" s="143"/>
      <c r="R1101" s="143"/>
      <c r="S1101" s="143"/>
      <c r="T1101" s="143"/>
      <c r="U1101" s="143"/>
      <c r="V1101" s="143"/>
      <c r="W1101" s="143"/>
      <c r="X1101" s="143"/>
      <c r="Y1101" s="143"/>
      <c r="Z1101" s="143"/>
      <c r="AA1101" s="143"/>
      <c r="AB1101" s="143"/>
      <c r="AC1101" s="143"/>
      <c r="AD1101" s="143"/>
      <c r="AE1101" s="143"/>
      <c r="AF1101" s="143"/>
      <c r="AG1101" s="143"/>
      <c r="AH1101" s="143"/>
    </row>
    <row r="1102" spans="1:34">
      <c r="A1102" s="143"/>
      <c r="B1102" s="321"/>
      <c r="C1102" s="321"/>
      <c r="D1102" s="143"/>
      <c r="E1102" s="143"/>
      <c r="F1102" s="143"/>
      <c r="G1102" s="143"/>
      <c r="H1102" s="143"/>
      <c r="I1102" s="143"/>
      <c r="J1102" s="143"/>
      <c r="K1102" s="143"/>
      <c r="L1102" s="143"/>
      <c r="M1102" s="322"/>
      <c r="N1102" s="322"/>
      <c r="O1102" s="321"/>
      <c r="P1102" s="322"/>
      <c r="Q1102" s="143"/>
      <c r="R1102" s="143"/>
      <c r="S1102" s="143"/>
      <c r="T1102" s="143"/>
      <c r="U1102" s="143"/>
      <c r="V1102" s="143"/>
      <c r="W1102" s="143"/>
      <c r="X1102" s="143"/>
      <c r="Y1102" s="143"/>
      <c r="Z1102" s="143"/>
      <c r="AA1102" s="143"/>
      <c r="AB1102" s="143"/>
      <c r="AC1102" s="143"/>
      <c r="AD1102" s="143"/>
      <c r="AE1102" s="143"/>
      <c r="AF1102" s="143"/>
      <c r="AG1102" s="143"/>
      <c r="AH1102" s="143"/>
    </row>
    <row r="1103" spans="1:34">
      <c r="A1103" s="143"/>
      <c r="B1103" s="321"/>
      <c r="C1103" s="321"/>
      <c r="D1103" s="143"/>
      <c r="E1103" s="143"/>
      <c r="F1103" s="143"/>
      <c r="G1103" s="143"/>
      <c r="H1103" s="143"/>
      <c r="I1103" s="143"/>
      <c r="J1103" s="143"/>
      <c r="K1103" s="143"/>
      <c r="L1103" s="143"/>
      <c r="M1103" s="322"/>
      <c r="N1103" s="322"/>
      <c r="O1103" s="321"/>
      <c r="P1103" s="322"/>
      <c r="Q1103" s="143"/>
      <c r="R1103" s="143"/>
      <c r="S1103" s="143"/>
      <c r="T1103" s="143"/>
      <c r="U1103" s="143"/>
      <c r="V1103" s="143"/>
      <c r="W1103" s="143"/>
      <c r="X1103" s="143"/>
      <c r="Y1103" s="143"/>
      <c r="Z1103" s="143"/>
      <c r="AA1103" s="143"/>
      <c r="AB1103" s="143"/>
      <c r="AC1103" s="143"/>
      <c r="AD1103" s="143"/>
      <c r="AE1103" s="143"/>
      <c r="AF1103" s="143"/>
      <c r="AG1103" s="143"/>
      <c r="AH1103" s="143"/>
    </row>
    <row r="1104" spans="1:34">
      <c r="A1104" s="143"/>
      <c r="B1104" s="321"/>
      <c r="C1104" s="321"/>
      <c r="D1104" s="143"/>
      <c r="E1104" s="143"/>
      <c r="F1104" s="143"/>
      <c r="G1104" s="143"/>
      <c r="H1104" s="143"/>
      <c r="I1104" s="143"/>
      <c r="J1104" s="143"/>
      <c r="K1104" s="143"/>
      <c r="L1104" s="143"/>
      <c r="M1104" s="322"/>
      <c r="N1104" s="322"/>
      <c r="O1104" s="321"/>
      <c r="P1104" s="322"/>
      <c r="Q1104" s="143"/>
      <c r="R1104" s="143"/>
      <c r="S1104" s="143"/>
      <c r="T1104" s="143"/>
      <c r="U1104" s="143"/>
      <c r="V1104" s="143"/>
      <c r="W1104" s="143"/>
      <c r="X1104" s="143"/>
      <c r="Y1104" s="143"/>
      <c r="Z1104" s="143"/>
      <c r="AA1104" s="143"/>
      <c r="AB1104" s="143"/>
      <c r="AC1104" s="143"/>
      <c r="AD1104" s="143"/>
      <c r="AE1104" s="143"/>
      <c r="AF1104" s="143"/>
      <c r="AG1104" s="143"/>
      <c r="AH1104" s="143"/>
    </row>
    <row r="1105" spans="1:34">
      <c r="A1105" s="143"/>
      <c r="B1105" s="321"/>
      <c r="C1105" s="321"/>
      <c r="D1105" s="143"/>
      <c r="E1105" s="143"/>
      <c r="F1105" s="143"/>
      <c r="G1105" s="143"/>
      <c r="H1105" s="143"/>
      <c r="I1105" s="143"/>
      <c r="J1105" s="143"/>
      <c r="K1105" s="143"/>
      <c r="L1105" s="143"/>
      <c r="M1105" s="322"/>
      <c r="N1105" s="322"/>
      <c r="O1105" s="321"/>
      <c r="P1105" s="322"/>
      <c r="Q1105" s="143"/>
      <c r="R1105" s="143"/>
      <c r="S1105" s="143"/>
      <c r="T1105" s="143"/>
      <c r="U1105" s="143"/>
      <c r="V1105" s="143"/>
      <c r="W1105" s="143"/>
      <c r="X1105" s="143"/>
      <c r="Y1105" s="143"/>
      <c r="Z1105" s="143"/>
      <c r="AA1105" s="143"/>
      <c r="AB1105" s="143"/>
      <c r="AC1105" s="143"/>
      <c r="AD1105" s="143"/>
      <c r="AE1105" s="143"/>
      <c r="AF1105" s="143"/>
      <c r="AG1105" s="143"/>
      <c r="AH1105" s="143"/>
    </row>
    <row r="1106" spans="1:34">
      <c r="A1106" s="143"/>
      <c r="B1106" s="321"/>
      <c r="C1106" s="321"/>
      <c r="D1106" s="143"/>
      <c r="E1106" s="143"/>
      <c r="F1106" s="143"/>
      <c r="G1106" s="143"/>
      <c r="H1106" s="143"/>
      <c r="I1106" s="143"/>
      <c r="J1106" s="143"/>
      <c r="K1106" s="143"/>
      <c r="L1106" s="143"/>
      <c r="M1106" s="322"/>
      <c r="N1106" s="322"/>
      <c r="O1106" s="321"/>
      <c r="P1106" s="322"/>
      <c r="Q1106" s="143"/>
      <c r="R1106" s="143"/>
      <c r="S1106" s="143"/>
      <c r="T1106" s="143"/>
      <c r="U1106" s="143"/>
      <c r="V1106" s="143"/>
      <c r="W1106" s="143"/>
      <c r="X1106" s="143"/>
      <c r="Y1106" s="143"/>
      <c r="Z1106" s="143"/>
      <c r="AA1106" s="143"/>
      <c r="AB1106" s="143"/>
      <c r="AC1106" s="143"/>
      <c r="AD1106" s="143"/>
      <c r="AE1106" s="143"/>
      <c r="AF1106" s="143"/>
      <c r="AG1106" s="143"/>
      <c r="AH1106" s="143"/>
    </row>
    <row r="1107" spans="1:34">
      <c r="A1107" s="143"/>
      <c r="B1107" s="321"/>
      <c r="C1107" s="321"/>
      <c r="D1107" s="143"/>
      <c r="E1107" s="143"/>
      <c r="F1107" s="143"/>
      <c r="G1107" s="143"/>
      <c r="H1107" s="143"/>
      <c r="I1107" s="143"/>
      <c r="J1107" s="143"/>
      <c r="K1107" s="143"/>
      <c r="L1107" s="143"/>
      <c r="M1107" s="322"/>
      <c r="N1107" s="322"/>
      <c r="O1107" s="321"/>
      <c r="P1107" s="322"/>
      <c r="Q1107" s="143"/>
      <c r="R1107" s="143"/>
      <c r="S1107" s="143"/>
      <c r="T1107" s="143"/>
      <c r="U1107" s="143"/>
      <c r="V1107" s="143"/>
      <c r="W1107" s="143"/>
      <c r="X1107" s="143"/>
      <c r="Y1107" s="143"/>
      <c r="Z1107" s="143"/>
      <c r="AA1107" s="143"/>
      <c r="AB1107" s="143"/>
      <c r="AC1107" s="143"/>
      <c r="AD1107" s="143"/>
      <c r="AE1107" s="143"/>
      <c r="AF1107" s="143"/>
      <c r="AG1107" s="143"/>
      <c r="AH1107" s="143"/>
    </row>
    <row r="1108" spans="1:34">
      <c r="A1108" s="143"/>
      <c r="B1108" s="321"/>
      <c r="C1108" s="321"/>
      <c r="D1108" s="143"/>
      <c r="E1108" s="143"/>
      <c r="F1108" s="143"/>
      <c r="G1108" s="143"/>
      <c r="H1108" s="143"/>
      <c r="I1108" s="143"/>
      <c r="J1108" s="143"/>
      <c r="K1108" s="143"/>
      <c r="L1108" s="143"/>
      <c r="M1108" s="322"/>
      <c r="N1108" s="322"/>
      <c r="O1108" s="321"/>
      <c r="P1108" s="322"/>
      <c r="Q1108" s="143"/>
      <c r="R1108" s="143"/>
      <c r="S1108" s="143"/>
      <c r="T1108" s="143"/>
      <c r="U1108" s="143"/>
      <c r="V1108" s="143"/>
      <c r="W1108" s="143"/>
      <c r="X1108" s="143"/>
      <c r="Y1108" s="143"/>
      <c r="Z1108" s="143"/>
      <c r="AA1108" s="143"/>
      <c r="AB1108" s="143"/>
      <c r="AC1108" s="143"/>
      <c r="AD1108" s="143"/>
      <c r="AE1108" s="143"/>
      <c r="AF1108" s="143"/>
      <c r="AG1108" s="143"/>
      <c r="AH1108" s="143"/>
    </row>
    <row r="1109" spans="1:34">
      <c r="A1109" s="143"/>
      <c r="B1109" s="321"/>
      <c r="C1109" s="321"/>
      <c r="D1109" s="143"/>
      <c r="E1109" s="143"/>
      <c r="F1109" s="143"/>
      <c r="G1109" s="143"/>
      <c r="H1109" s="143"/>
      <c r="I1109" s="143"/>
      <c r="J1109" s="143"/>
      <c r="K1109" s="143"/>
      <c r="L1109" s="143"/>
      <c r="M1109" s="322"/>
      <c r="N1109" s="322"/>
      <c r="O1109" s="321"/>
      <c r="P1109" s="322"/>
      <c r="Q1109" s="143"/>
      <c r="R1109" s="143"/>
      <c r="S1109" s="143"/>
      <c r="T1109" s="143"/>
      <c r="U1109" s="143"/>
      <c r="V1109" s="143"/>
      <c r="W1109" s="143"/>
      <c r="X1109" s="143"/>
      <c r="Y1109" s="143"/>
      <c r="Z1109" s="143"/>
      <c r="AA1109" s="143"/>
      <c r="AB1109" s="143"/>
      <c r="AC1109" s="143"/>
      <c r="AD1109" s="143"/>
      <c r="AE1109" s="143"/>
      <c r="AF1109" s="143"/>
      <c r="AG1109" s="143"/>
      <c r="AH1109" s="143"/>
    </row>
    <row r="1110" spans="1:34">
      <c r="A1110" s="143"/>
      <c r="B1110" s="321"/>
      <c r="C1110" s="321"/>
      <c r="D1110" s="143"/>
      <c r="E1110" s="143"/>
      <c r="F1110" s="143"/>
      <c r="G1110" s="143"/>
      <c r="H1110" s="143"/>
      <c r="I1110" s="143"/>
      <c r="J1110" s="143"/>
      <c r="K1110" s="143"/>
      <c r="L1110" s="143"/>
      <c r="M1110" s="322"/>
      <c r="N1110" s="322"/>
      <c r="O1110" s="321"/>
      <c r="P1110" s="322"/>
      <c r="Q1110" s="143"/>
      <c r="R1110" s="143"/>
      <c r="S1110" s="143"/>
      <c r="T1110" s="143"/>
      <c r="U1110" s="143"/>
      <c r="V1110" s="143"/>
      <c r="W1110" s="143"/>
      <c r="X1110" s="143"/>
      <c r="Y1110" s="143"/>
      <c r="Z1110" s="143"/>
      <c r="AA1110" s="143"/>
      <c r="AB1110" s="143"/>
      <c r="AC1110" s="143"/>
      <c r="AD1110" s="143"/>
      <c r="AE1110" s="143"/>
      <c r="AF1110" s="143"/>
      <c r="AG1110" s="143"/>
      <c r="AH1110" s="143"/>
    </row>
    <row r="1111" spans="1:34">
      <c r="A1111" s="143"/>
      <c r="B1111" s="321"/>
      <c r="C1111" s="321"/>
      <c r="D1111" s="143"/>
      <c r="E1111" s="143"/>
      <c r="F1111" s="143"/>
      <c r="G1111" s="143"/>
      <c r="H1111" s="143"/>
      <c r="I1111" s="143"/>
      <c r="J1111" s="143"/>
      <c r="K1111" s="143"/>
      <c r="L1111" s="143"/>
      <c r="M1111" s="322"/>
      <c r="N1111" s="322"/>
      <c r="O1111" s="321"/>
      <c r="P1111" s="322"/>
      <c r="Q1111" s="143"/>
      <c r="R1111" s="143"/>
      <c r="S1111" s="143"/>
      <c r="T1111" s="143"/>
      <c r="U1111" s="143"/>
      <c r="V1111" s="143"/>
      <c r="W1111" s="143"/>
      <c r="X1111" s="143"/>
      <c r="Y1111" s="143"/>
      <c r="Z1111" s="143"/>
      <c r="AA1111" s="143"/>
      <c r="AB1111" s="143"/>
      <c r="AC1111" s="143"/>
      <c r="AD1111" s="143"/>
      <c r="AE1111" s="143"/>
      <c r="AF1111" s="143"/>
      <c r="AG1111" s="143"/>
      <c r="AH1111" s="143"/>
    </row>
    <row r="1112" spans="1:34">
      <c r="A1112" s="143"/>
      <c r="B1112" s="321"/>
      <c r="C1112" s="321"/>
      <c r="D1112" s="143"/>
      <c r="E1112" s="143"/>
      <c r="F1112" s="143"/>
      <c r="G1112" s="143"/>
      <c r="H1112" s="143"/>
      <c r="I1112" s="143"/>
      <c r="J1112" s="143"/>
      <c r="K1112" s="143"/>
      <c r="L1112" s="143"/>
      <c r="M1112" s="322"/>
      <c r="N1112" s="322"/>
      <c r="O1112" s="321"/>
      <c r="P1112" s="322"/>
      <c r="Q1112" s="143"/>
      <c r="R1112" s="143"/>
      <c r="S1112" s="143"/>
      <c r="T1112" s="143"/>
      <c r="U1112" s="143"/>
      <c r="V1112" s="143"/>
      <c r="W1112" s="143"/>
      <c r="X1112" s="143"/>
      <c r="Y1112" s="143"/>
      <c r="Z1112" s="143"/>
      <c r="AA1112" s="143"/>
      <c r="AB1112" s="143"/>
      <c r="AC1112" s="143"/>
      <c r="AD1112" s="143"/>
      <c r="AE1112" s="143"/>
      <c r="AF1112" s="143"/>
      <c r="AG1112" s="143"/>
      <c r="AH1112" s="143"/>
    </row>
    <row r="1113" spans="1:34">
      <c r="A1113" s="143"/>
      <c r="B1113" s="321"/>
      <c r="C1113" s="321"/>
      <c r="D1113" s="143"/>
      <c r="E1113" s="143"/>
      <c r="F1113" s="143"/>
      <c r="G1113" s="143"/>
      <c r="H1113" s="143"/>
      <c r="I1113" s="143"/>
      <c r="J1113" s="143"/>
      <c r="K1113" s="143"/>
      <c r="L1113" s="143"/>
      <c r="M1113" s="322"/>
      <c r="N1113" s="322"/>
      <c r="O1113" s="321"/>
      <c r="P1113" s="322"/>
      <c r="Q1113" s="143"/>
      <c r="R1113" s="143"/>
      <c r="S1113" s="143"/>
      <c r="T1113" s="143"/>
      <c r="U1113" s="143"/>
      <c r="V1113" s="143"/>
      <c r="W1113" s="143"/>
      <c r="X1113" s="143"/>
      <c r="Y1113" s="143"/>
      <c r="Z1113" s="143"/>
      <c r="AA1113" s="143"/>
      <c r="AB1113" s="143"/>
      <c r="AC1113" s="143"/>
      <c r="AD1113" s="143"/>
      <c r="AE1113" s="143"/>
      <c r="AF1113" s="143"/>
      <c r="AG1113" s="143"/>
      <c r="AH1113" s="143"/>
    </row>
    <row r="1114" spans="1:34">
      <c r="A1114" s="143"/>
      <c r="B1114" s="321"/>
      <c r="C1114" s="321"/>
      <c r="D1114" s="143"/>
      <c r="E1114" s="143"/>
      <c r="F1114" s="143"/>
      <c r="G1114" s="143"/>
      <c r="H1114" s="143"/>
      <c r="I1114" s="143"/>
      <c r="J1114" s="143"/>
      <c r="K1114" s="143"/>
      <c r="L1114" s="143"/>
      <c r="M1114" s="322"/>
      <c r="N1114" s="322"/>
      <c r="O1114" s="321"/>
      <c r="P1114" s="322"/>
      <c r="Q1114" s="143"/>
      <c r="R1114" s="143"/>
      <c r="S1114" s="143"/>
      <c r="T1114" s="143"/>
      <c r="U1114" s="143"/>
      <c r="V1114" s="143"/>
      <c r="W1114" s="143"/>
      <c r="X1114" s="143"/>
      <c r="Y1114" s="143"/>
      <c r="Z1114" s="143"/>
      <c r="AA1114" s="143"/>
      <c r="AB1114" s="143"/>
      <c r="AC1114" s="143"/>
      <c r="AD1114" s="143"/>
      <c r="AE1114" s="143"/>
      <c r="AF1114" s="143"/>
      <c r="AG1114" s="143"/>
      <c r="AH1114" s="143"/>
    </row>
    <row r="1115" spans="1:34">
      <c r="A1115" s="143"/>
      <c r="B1115" s="321"/>
      <c r="C1115" s="321"/>
      <c r="D1115" s="143"/>
      <c r="E1115" s="143"/>
      <c r="F1115" s="143"/>
      <c r="G1115" s="143"/>
      <c r="H1115" s="143"/>
      <c r="I1115" s="143"/>
      <c r="J1115" s="143"/>
      <c r="K1115" s="143"/>
      <c r="L1115" s="143"/>
      <c r="M1115" s="322"/>
      <c r="N1115" s="322"/>
      <c r="O1115" s="321"/>
      <c r="P1115" s="322"/>
      <c r="Q1115" s="143"/>
      <c r="R1115" s="143"/>
      <c r="S1115" s="143"/>
      <c r="T1115" s="143"/>
      <c r="U1115" s="143"/>
      <c r="V1115" s="143"/>
      <c r="W1115" s="143"/>
      <c r="X1115" s="143"/>
      <c r="Y1115" s="143"/>
      <c r="Z1115" s="143"/>
      <c r="AA1115" s="143"/>
      <c r="AB1115" s="143"/>
      <c r="AC1115" s="143"/>
      <c r="AD1115" s="143"/>
      <c r="AE1115" s="143"/>
      <c r="AF1115" s="143"/>
      <c r="AG1115" s="143"/>
      <c r="AH1115" s="143"/>
    </row>
    <row r="1116" spans="1:34">
      <c r="A1116" s="143"/>
      <c r="B1116" s="321"/>
      <c r="C1116" s="321"/>
      <c r="D1116" s="143"/>
      <c r="E1116" s="143"/>
      <c r="F1116" s="143"/>
      <c r="G1116" s="143"/>
      <c r="H1116" s="143"/>
      <c r="I1116" s="143"/>
      <c r="J1116" s="143"/>
      <c r="K1116" s="143"/>
      <c r="L1116" s="143"/>
      <c r="M1116" s="322"/>
      <c r="N1116" s="322"/>
      <c r="O1116" s="321"/>
      <c r="P1116" s="322"/>
      <c r="Q1116" s="143"/>
      <c r="R1116" s="143"/>
      <c r="S1116" s="143"/>
      <c r="T1116" s="143"/>
      <c r="U1116" s="143"/>
      <c r="V1116" s="143"/>
      <c r="W1116" s="143"/>
      <c r="X1116" s="143"/>
      <c r="Y1116" s="143"/>
      <c r="Z1116" s="143"/>
      <c r="AA1116" s="143"/>
      <c r="AB1116" s="143"/>
      <c r="AC1116" s="143"/>
      <c r="AD1116" s="143"/>
      <c r="AE1116" s="143"/>
      <c r="AF1116" s="143"/>
      <c r="AG1116" s="143"/>
      <c r="AH1116" s="143"/>
    </row>
    <row r="1117" spans="1:34">
      <c r="A1117" s="143"/>
      <c r="B1117" s="321"/>
      <c r="C1117" s="321"/>
      <c r="D1117" s="143"/>
      <c r="E1117" s="143"/>
      <c r="F1117" s="143"/>
      <c r="G1117" s="143"/>
      <c r="H1117" s="143"/>
      <c r="I1117" s="143"/>
      <c r="J1117" s="143"/>
      <c r="K1117" s="143"/>
      <c r="L1117" s="143"/>
      <c r="M1117" s="322"/>
      <c r="N1117" s="322"/>
      <c r="O1117" s="321"/>
      <c r="P1117" s="322"/>
      <c r="Q1117" s="143"/>
      <c r="R1117" s="143"/>
      <c r="S1117" s="143"/>
      <c r="T1117" s="143"/>
      <c r="U1117" s="143"/>
      <c r="V1117" s="143"/>
      <c r="W1117" s="143"/>
      <c r="X1117" s="143"/>
      <c r="Y1117" s="143"/>
      <c r="Z1117" s="143"/>
      <c r="AA1117" s="143"/>
      <c r="AB1117" s="143"/>
      <c r="AC1117" s="143"/>
      <c r="AD1117" s="143"/>
      <c r="AE1117" s="143"/>
      <c r="AF1117" s="143"/>
      <c r="AG1117" s="143"/>
      <c r="AH1117" s="143"/>
    </row>
    <row r="1118" spans="1:34">
      <c r="A1118" s="143"/>
      <c r="B1118" s="321"/>
      <c r="C1118" s="321"/>
      <c r="D1118" s="143"/>
      <c r="E1118" s="143"/>
      <c r="F1118" s="143"/>
      <c r="G1118" s="143"/>
      <c r="H1118" s="143"/>
      <c r="I1118" s="143"/>
      <c r="J1118" s="143"/>
      <c r="K1118" s="143"/>
      <c r="L1118" s="143"/>
      <c r="M1118" s="322"/>
      <c r="N1118" s="322"/>
      <c r="O1118" s="321"/>
      <c r="P1118" s="322"/>
      <c r="Q1118" s="143"/>
      <c r="R1118" s="143"/>
      <c r="S1118" s="143"/>
      <c r="T1118" s="143"/>
      <c r="U1118" s="143"/>
      <c r="V1118" s="143"/>
      <c r="W1118" s="143"/>
      <c r="X1118" s="143"/>
      <c r="Y1118" s="143"/>
      <c r="Z1118" s="143"/>
      <c r="AA1118" s="143"/>
      <c r="AB1118" s="143"/>
      <c r="AC1118" s="143"/>
      <c r="AD1118" s="143"/>
      <c r="AE1118" s="143"/>
      <c r="AF1118" s="143"/>
      <c r="AG1118" s="143"/>
      <c r="AH1118" s="143"/>
    </row>
    <row r="1119" spans="1:34">
      <c r="A1119" s="143"/>
      <c r="B1119" s="321"/>
      <c r="C1119" s="321"/>
      <c r="D1119" s="143"/>
      <c r="E1119" s="143"/>
      <c r="F1119" s="143"/>
      <c r="G1119" s="143"/>
      <c r="H1119" s="143"/>
      <c r="I1119" s="143"/>
      <c r="J1119" s="143"/>
      <c r="K1119" s="143"/>
      <c r="L1119" s="143"/>
      <c r="M1119" s="322"/>
      <c r="N1119" s="322"/>
      <c r="O1119" s="321"/>
      <c r="P1119" s="322"/>
      <c r="Q1119" s="143"/>
      <c r="R1119" s="143"/>
      <c r="S1119" s="143"/>
      <c r="T1119" s="143"/>
      <c r="U1119" s="143"/>
      <c r="V1119" s="143"/>
      <c r="W1119" s="143"/>
      <c r="X1119" s="143"/>
      <c r="Y1119" s="143"/>
      <c r="Z1119" s="143"/>
      <c r="AA1119" s="143"/>
      <c r="AB1119" s="143"/>
      <c r="AC1119" s="143"/>
      <c r="AD1119" s="143"/>
      <c r="AE1119" s="143"/>
      <c r="AF1119" s="143"/>
      <c r="AG1119" s="143"/>
      <c r="AH1119" s="143"/>
    </row>
    <row r="1120" spans="1:34">
      <c r="A1120" s="143"/>
      <c r="B1120" s="321"/>
      <c r="C1120" s="321"/>
      <c r="D1120" s="143"/>
      <c r="E1120" s="143"/>
      <c r="F1120" s="143"/>
      <c r="G1120" s="143"/>
      <c r="H1120" s="143"/>
      <c r="I1120" s="143"/>
      <c r="J1120" s="143"/>
      <c r="K1120" s="143"/>
      <c r="L1120" s="143"/>
      <c r="M1120" s="322"/>
      <c r="N1120" s="322"/>
      <c r="O1120" s="321"/>
      <c r="P1120" s="322"/>
      <c r="Q1120" s="143"/>
      <c r="R1120" s="143"/>
      <c r="S1120" s="143"/>
      <c r="T1120" s="143"/>
      <c r="U1120" s="143"/>
      <c r="V1120" s="143"/>
      <c r="W1120" s="143"/>
      <c r="X1120" s="143"/>
      <c r="Y1120" s="143"/>
      <c r="Z1120" s="143"/>
      <c r="AA1120" s="143"/>
      <c r="AB1120" s="143"/>
      <c r="AC1120" s="143"/>
      <c r="AD1120" s="143"/>
      <c r="AE1120" s="143"/>
      <c r="AF1120" s="143"/>
      <c r="AG1120" s="143"/>
      <c r="AH1120" s="143"/>
    </row>
    <row r="1121" spans="1:34">
      <c r="A1121" s="143"/>
      <c r="B1121" s="321"/>
      <c r="C1121" s="321"/>
      <c r="D1121" s="143"/>
      <c r="E1121" s="143"/>
      <c r="F1121" s="143"/>
      <c r="G1121" s="143"/>
      <c r="H1121" s="143"/>
      <c r="I1121" s="143"/>
      <c r="J1121" s="143"/>
      <c r="K1121" s="143"/>
      <c r="L1121" s="143"/>
      <c r="M1121" s="322"/>
      <c r="N1121" s="322"/>
      <c r="O1121" s="321"/>
      <c r="P1121" s="322"/>
      <c r="Q1121" s="143"/>
      <c r="R1121" s="143"/>
      <c r="S1121" s="143"/>
      <c r="T1121" s="143"/>
      <c r="U1121" s="143"/>
      <c r="V1121" s="143"/>
      <c r="W1121" s="143"/>
      <c r="X1121" s="143"/>
      <c r="Y1121" s="143"/>
      <c r="Z1121" s="143"/>
      <c r="AA1121" s="143"/>
      <c r="AB1121" s="143"/>
      <c r="AC1121" s="143"/>
      <c r="AD1121" s="143"/>
      <c r="AE1121" s="143"/>
      <c r="AF1121" s="143"/>
      <c r="AG1121" s="143"/>
      <c r="AH1121" s="143"/>
    </row>
    <row r="1122" spans="1:34">
      <c r="A1122" s="143"/>
      <c r="B1122" s="321"/>
      <c r="C1122" s="321"/>
      <c r="D1122" s="143"/>
      <c r="E1122" s="143"/>
      <c r="F1122" s="143"/>
      <c r="G1122" s="143"/>
      <c r="H1122" s="143"/>
      <c r="I1122" s="143"/>
      <c r="J1122" s="143"/>
      <c r="K1122" s="143"/>
      <c r="L1122" s="143"/>
      <c r="M1122" s="322"/>
      <c r="N1122" s="322"/>
      <c r="O1122" s="321"/>
      <c r="P1122" s="322"/>
      <c r="Q1122" s="143"/>
      <c r="R1122" s="143"/>
      <c r="S1122" s="143"/>
      <c r="T1122" s="143"/>
      <c r="U1122" s="143"/>
      <c r="V1122" s="143"/>
      <c r="W1122" s="143"/>
      <c r="X1122" s="143"/>
      <c r="Y1122" s="143"/>
      <c r="Z1122" s="143"/>
      <c r="AA1122" s="143"/>
      <c r="AB1122" s="143"/>
      <c r="AC1122" s="143"/>
      <c r="AD1122" s="143"/>
      <c r="AE1122" s="143"/>
      <c r="AF1122" s="143"/>
      <c r="AG1122" s="143"/>
      <c r="AH1122" s="143"/>
    </row>
    <row r="1123" spans="1:34">
      <c r="A1123" s="143"/>
      <c r="B1123" s="321"/>
      <c r="C1123" s="321"/>
      <c r="D1123" s="143"/>
      <c r="E1123" s="143"/>
      <c r="F1123" s="143"/>
      <c r="G1123" s="143"/>
      <c r="H1123" s="143"/>
      <c r="I1123" s="143"/>
      <c r="J1123" s="143"/>
      <c r="K1123" s="143"/>
      <c r="L1123" s="143"/>
      <c r="M1123" s="322"/>
      <c r="N1123" s="322"/>
      <c r="O1123" s="321"/>
      <c r="P1123" s="322"/>
      <c r="Q1123" s="143"/>
      <c r="R1123" s="143"/>
      <c r="S1123" s="143"/>
      <c r="T1123" s="143"/>
      <c r="U1123" s="143"/>
      <c r="V1123" s="143"/>
      <c r="W1123" s="143"/>
      <c r="X1123" s="143"/>
      <c r="Y1123" s="143"/>
      <c r="Z1123" s="143"/>
      <c r="AA1123" s="143"/>
      <c r="AB1123" s="143"/>
      <c r="AC1123" s="143"/>
      <c r="AD1123" s="143"/>
      <c r="AE1123" s="143"/>
      <c r="AF1123" s="143"/>
      <c r="AG1123" s="143"/>
      <c r="AH1123" s="143"/>
    </row>
    <row r="1124" spans="1:34">
      <c r="A1124" s="143"/>
      <c r="B1124" s="321"/>
      <c r="C1124" s="321"/>
      <c r="D1124" s="143"/>
      <c r="E1124" s="143"/>
      <c r="F1124" s="143"/>
      <c r="G1124" s="143"/>
      <c r="H1124" s="143"/>
      <c r="I1124" s="143"/>
      <c r="J1124" s="143"/>
      <c r="K1124" s="143"/>
      <c r="L1124" s="143"/>
      <c r="M1124" s="322"/>
      <c r="N1124" s="322"/>
      <c r="O1124" s="321"/>
      <c r="P1124" s="322"/>
      <c r="Q1124" s="143"/>
      <c r="R1124" s="143"/>
      <c r="S1124" s="143"/>
      <c r="T1124" s="143"/>
      <c r="U1124" s="143"/>
      <c r="V1124" s="143"/>
      <c r="W1124" s="143"/>
      <c r="X1124" s="143"/>
      <c r="Y1124" s="143"/>
      <c r="Z1124" s="143"/>
      <c r="AA1124" s="143"/>
      <c r="AB1124" s="143"/>
      <c r="AC1124" s="143"/>
      <c r="AD1124" s="143"/>
      <c r="AE1124" s="143"/>
      <c r="AF1124" s="143"/>
      <c r="AG1124" s="143"/>
      <c r="AH1124" s="143"/>
    </row>
    <row r="1125" spans="1:34">
      <c r="A1125" s="143"/>
      <c r="B1125" s="321"/>
      <c r="C1125" s="321"/>
      <c r="D1125" s="143"/>
      <c r="E1125" s="143"/>
      <c r="F1125" s="143"/>
      <c r="G1125" s="143"/>
      <c r="H1125" s="143"/>
      <c r="I1125" s="143"/>
      <c r="J1125" s="143"/>
      <c r="K1125" s="143"/>
      <c r="L1125" s="143"/>
      <c r="M1125" s="322"/>
      <c r="N1125" s="322"/>
      <c r="O1125" s="321"/>
      <c r="P1125" s="322"/>
      <c r="Q1125" s="143"/>
      <c r="R1125" s="143"/>
      <c r="S1125" s="143"/>
      <c r="T1125" s="143"/>
      <c r="U1125" s="143"/>
      <c r="V1125" s="143"/>
      <c r="W1125" s="143"/>
      <c r="X1125" s="143"/>
      <c r="Y1125" s="143"/>
      <c r="Z1125" s="143"/>
      <c r="AA1125" s="143"/>
      <c r="AB1125" s="143"/>
      <c r="AC1125" s="143"/>
      <c r="AD1125" s="143"/>
      <c r="AE1125" s="143"/>
      <c r="AF1125" s="143"/>
      <c r="AG1125" s="143"/>
      <c r="AH1125" s="143"/>
    </row>
    <row r="1126" spans="1:34">
      <c r="A1126" s="143"/>
      <c r="B1126" s="321"/>
      <c r="C1126" s="321"/>
      <c r="D1126" s="143"/>
      <c r="E1126" s="143"/>
      <c r="F1126" s="143"/>
      <c r="G1126" s="143"/>
      <c r="H1126" s="143"/>
      <c r="I1126" s="143"/>
      <c r="J1126" s="143"/>
      <c r="K1126" s="143"/>
      <c r="L1126" s="143"/>
      <c r="M1126" s="322"/>
      <c r="N1126" s="322"/>
      <c r="O1126" s="321"/>
      <c r="P1126" s="322"/>
      <c r="Q1126" s="143"/>
      <c r="R1126" s="143"/>
      <c r="S1126" s="143"/>
      <c r="T1126" s="143"/>
      <c r="U1126" s="143"/>
      <c r="V1126" s="143"/>
      <c r="W1126" s="143"/>
      <c r="X1126" s="143"/>
      <c r="Y1126" s="143"/>
      <c r="Z1126" s="143"/>
      <c r="AA1126" s="143"/>
      <c r="AB1126" s="143"/>
      <c r="AC1126" s="143"/>
      <c r="AD1126" s="143"/>
      <c r="AE1126" s="143"/>
      <c r="AF1126" s="143"/>
      <c r="AG1126" s="143"/>
      <c r="AH1126" s="143"/>
    </row>
    <row r="1127" spans="1:34">
      <c r="A1127" s="143"/>
      <c r="B1127" s="321"/>
      <c r="C1127" s="321"/>
      <c r="D1127" s="143"/>
      <c r="E1127" s="143"/>
      <c r="F1127" s="143"/>
      <c r="G1127" s="143"/>
      <c r="H1127" s="143"/>
      <c r="I1127" s="143"/>
      <c r="J1127" s="143"/>
      <c r="K1127" s="143"/>
      <c r="L1127" s="143"/>
      <c r="M1127" s="322"/>
      <c r="N1127" s="322"/>
      <c r="O1127" s="321"/>
      <c r="P1127" s="322"/>
      <c r="Q1127" s="143"/>
      <c r="R1127" s="143"/>
      <c r="S1127" s="143"/>
      <c r="T1127" s="143"/>
      <c r="U1127" s="143"/>
      <c r="V1127" s="143"/>
      <c r="W1127" s="143"/>
      <c r="X1127" s="143"/>
      <c r="Y1127" s="143"/>
      <c r="Z1127" s="143"/>
      <c r="AA1127" s="143"/>
      <c r="AB1127" s="143"/>
      <c r="AC1127" s="143"/>
      <c r="AD1127" s="143"/>
      <c r="AE1127" s="143"/>
      <c r="AF1127" s="143"/>
      <c r="AG1127" s="143"/>
      <c r="AH1127" s="143"/>
    </row>
    <row r="1128" spans="1:34">
      <c r="A1128" s="143"/>
      <c r="B1128" s="321"/>
      <c r="C1128" s="321"/>
      <c r="D1128" s="143"/>
      <c r="E1128" s="143"/>
      <c r="F1128" s="143"/>
      <c r="G1128" s="143"/>
      <c r="H1128" s="143"/>
      <c r="I1128" s="143"/>
      <c r="J1128" s="143"/>
      <c r="K1128" s="143"/>
      <c r="L1128" s="143"/>
      <c r="M1128" s="322"/>
      <c r="N1128" s="322"/>
      <c r="O1128" s="321"/>
      <c r="P1128" s="322"/>
      <c r="Q1128" s="143"/>
      <c r="R1128" s="143"/>
      <c r="S1128" s="143"/>
      <c r="T1128" s="143"/>
      <c r="U1128" s="143"/>
      <c r="V1128" s="143"/>
      <c r="W1128" s="143"/>
      <c r="X1128" s="143"/>
      <c r="Y1128" s="143"/>
      <c r="Z1128" s="143"/>
      <c r="AA1128" s="143"/>
      <c r="AB1128" s="143"/>
      <c r="AC1128" s="143"/>
      <c r="AD1128" s="143"/>
      <c r="AE1128" s="143"/>
      <c r="AF1128" s="143"/>
      <c r="AG1128" s="143"/>
      <c r="AH1128" s="143"/>
    </row>
    <row r="1129" spans="1:34">
      <c r="A1129" s="143"/>
      <c r="B1129" s="321"/>
      <c r="C1129" s="321"/>
      <c r="D1129" s="143"/>
      <c r="E1129" s="143"/>
      <c r="F1129" s="143"/>
      <c r="G1129" s="143"/>
      <c r="H1129" s="143"/>
      <c r="I1129" s="143"/>
      <c r="J1129" s="143"/>
      <c r="K1129" s="143"/>
      <c r="L1129" s="143"/>
      <c r="M1129" s="322"/>
      <c r="N1129" s="322"/>
      <c r="O1129" s="321"/>
      <c r="P1129" s="322"/>
      <c r="Q1129" s="143"/>
      <c r="R1129" s="143"/>
      <c r="S1129" s="143"/>
      <c r="T1129" s="143"/>
      <c r="U1129" s="143"/>
      <c r="V1129" s="143"/>
      <c r="W1129" s="143"/>
      <c r="X1129" s="143"/>
      <c r="Y1129" s="143"/>
      <c r="Z1129" s="143"/>
      <c r="AA1129" s="143"/>
      <c r="AB1129" s="143"/>
      <c r="AC1129" s="143"/>
      <c r="AD1129" s="143"/>
      <c r="AE1129" s="143"/>
      <c r="AF1129" s="143"/>
      <c r="AG1129" s="143"/>
      <c r="AH1129" s="143"/>
    </row>
    <row r="1130" spans="1:34">
      <c r="A1130" s="143"/>
      <c r="B1130" s="321"/>
      <c r="C1130" s="321"/>
      <c r="D1130" s="143"/>
      <c r="E1130" s="143"/>
      <c r="F1130" s="143"/>
      <c r="G1130" s="143"/>
      <c r="H1130" s="143"/>
      <c r="I1130" s="143"/>
      <c r="J1130" s="143"/>
      <c r="K1130" s="143"/>
      <c r="L1130" s="143"/>
      <c r="M1130" s="322"/>
      <c r="N1130" s="322"/>
      <c r="O1130" s="321"/>
      <c r="P1130" s="322"/>
      <c r="Q1130" s="143"/>
      <c r="R1130" s="143"/>
      <c r="S1130" s="143"/>
      <c r="T1130" s="143"/>
      <c r="U1130" s="143"/>
      <c r="V1130" s="143"/>
      <c r="W1130" s="143"/>
      <c r="X1130" s="143"/>
      <c r="Y1130" s="143"/>
      <c r="Z1130" s="143"/>
      <c r="AA1130" s="143"/>
      <c r="AB1130" s="143"/>
      <c r="AC1130" s="143"/>
      <c r="AD1130" s="143"/>
      <c r="AE1130" s="143"/>
      <c r="AF1130" s="143"/>
      <c r="AG1130" s="143"/>
      <c r="AH1130" s="143"/>
    </row>
    <row r="1131" spans="1:34">
      <c r="A1131" s="143"/>
      <c r="B1131" s="321"/>
      <c r="C1131" s="321"/>
      <c r="D1131" s="143"/>
      <c r="E1131" s="143"/>
      <c r="F1131" s="143"/>
      <c r="G1131" s="143"/>
      <c r="H1131" s="143"/>
      <c r="I1131" s="143"/>
      <c r="J1131" s="143"/>
      <c r="K1131" s="143"/>
      <c r="L1131" s="143"/>
      <c r="M1131" s="322"/>
      <c r="N1131" s="322"/>
      <c r="O1131" s="321"/>
      <c r="P1131" s="322"/>
      <c r="Q1131" s="143"/>
      <c r="R1131" s="143"/>
      <c r="S1131" s="143"/>
      <c r="T1131" s="143"/>
      <c r="U1131" s="143"/>
      <c r="V1131" s="143"/>
      <c r="W1131" s="143"/>
      <c r="X1131" s="143"/>
      <c r="Y1131" s="143"/>
      <c r="Z1131" s="143"/>
      <c r="AA1131" s="143"/>
      <c r="AB1131" s="143"/>
      <c r="AC1131" s="143"/>
      <c r="AD1131" s="143"/>
      <c r="AE1131" s="143"/>
      <c r="AF1131" s="143"/>
      <c r="AG1131" s="143"/>
      <c r="AH1131" s="143"/>
    </row>
    <row r="1132" spans="1:34">
      <c r="A1132" s="143"/>
      <c r="B1132" s="321"/>
      <c r="C1132" s="321"/>
      <c r="D1132" s="143"/>
      <c r="E1132" s="143"/>
      <c r="F1132" s="143"/>
      <c r="G1132" s="143"/>
      <c r="H1132" s="143"/>
      <c r="I1132" s="143"/>
      <c r="J1132" s="143"/>
      <c r="K1132" s="143"/>
      <c r="L1132" s="143"/>
      <c r="M1132" s="322"/>
      <c r="N1132" s="322"/>
      <c r="O1132" s="321"/>
      <c r="P1132" s="322"/>
      <c r="Q1132" s="143"/>
      <c r="R1132" s="143"/>
      <c r="S1132" s="143"/>
      <c r="T1132" s="143"/>
      <c r="U1132" s="143"/>
      <c r="V1132" s="143"/>
      <c r="W1132" s="143"/>
      <c r="X1132" s="143"/>
      <c r="Y1132" s="143"/>
      <c r="Z1132" s="143"/>
      <c r="AA1132" s="143"/>
      <c r="AB1132" s="143"/>
      <c r="AC1132" s="143"/>
      <c r="AD1132" s="143"/>
      <c r="AE1132" s="143"/>
      <c r="AF1132" s="143"/>
      <c r="AG1132" s="143"/>
      <c r="AH1132" s="143"/>
    </row>
    <row r="1133" spans="1:34">
      <c r="A1133" s="143"/>
      <c r="B1133" s="321"/>
      <c r="C1133" s="321"/>
      <c r="D1133" s="143"/>
      <c r="E1133" s="143"/>
      <c r="F1133" s="143"/>
      <c r="G1133" s="143"/>
      <c r="H1133" s="143"/>
      <c r="I1133" s="143"/>
      <c r="J1133" s="143"/>
      <c r="K1133" s="143"/>
      <c r="L1133" s="143"/>
      <c r="M1133" s="322"/>
      <c r="N1133" s="322"/>
      <c r="O1133" s="321"/>
      <c r="P1133" s="322"/>
      <c r="Q1133" s="143"/>
      <c r="R1133" s="143"/>
      <c r="S1133" s="143"/>
      <c r="T1133" s="143"/>
      <c r="U1133" s="143"/>
      <c r="V1133" s="143"/>
      <c r="W1133" s="143"/>
      <c r="X1133" s="143"/>
      <c r="Y1133" s="143"/>
      <c r="Z1133" s="143"/>
      <c r="AA1133" s="143"/>
      <c r="AB1133" s="143"/>
      <c r="AC1133" s="143"/>
      <c r="AD1133" s="143"/>
      <c r="AE1133" s="143"/>
      <c r="AF1133" s="143"/>
      <c r="AG1133" s="143"/>
      <c r="AH1133" s="143"/>
    </row>
    <row r="1134" spans="1:34">
      <c r="A1134" s="143"/>
      <c r="B1134" s="321"/>
      <c r="C1134" s="321"/>
      <c r="D1134" s="143"/>
      <c r="E1134" s="143"/>
      <c r="F1134" s="143"/>
      <c r="G1134" s="143"/>
      <c r="H1134" s="143"/>
      <c r="I1134" s="143"/>
      <c r="J1134" s="143"/>
      <c r="K1134" s="143"/>
      <c r="L1134" s="143"/>
      <c r="M1134" s="322"/>
      <c r="N1134" s="322"/>
      <c r="O1134" s="321"/>
      <c r="P1134" s="322"/>
      <c r="Q1134" s="143"/>
      <c r="R1134" s="143"/>
      <c r="S1134" s="143"/>
      <c r="T1134" s="143"/>
      <c r="U1134" s="143"/>
      <c r="V1134" s="143"/>
      <c r="W1134" s="143"/>
      <c r="X1134" s="143"/>
      <c r="Y1134" s="143"/>
      <c r="Z1134" s="143"/>
      <c r="AA1134" s="143"/>
      <c r="AB1134" s="143"/>
      <c r="AC1134" s="143"/>
      <c r="AD1134" s="143"/>
      <c r="AE1134" s="143"/>
      <c r="AF1134" s="143"/>
      <c r="AG1134" s="143"/>
      <c r="AH1134" s="143"/>
    </row>
    <row r="1135" spans="1:34">
      <c r="A1135" s="143"/>
      <c r="B1135" s="321"/>
      <c r="C1135" s="321"/>
      <c r="D1135" s="143"/>
      <c r="E1135" s="143"/>
      <c r="F1135" s="143"/>
      <c r="G1135" s="143"/>
      <c r="H1135" s="143"/>
      <c r="I1135" s="143"/>
      <c r="J1135" s="143"/>
      <c r="K1135" s="143"/>
      <c r="L1135" s="143"/>
      <c r="M1135" s="322"/>
      <c r="N1135" s="322"/>
      <c r="O1135" s="321"/>
      <c r="P1135" s="322"/>
      <c r="Q1135" s="143"/>
      <c r="R1135" s="143"/>
      <c r="S1135" s="143"/>
      <c r="T1135" s="143"/>
      <c r="U1135" s="143"/>
      <c r="V1135" s="143"/>
      <c r="W1135" s="143"/>
      <c r="X1135" s="143"/>
      <c r="Y1135" s="143"/>
      <c r="Z1135" s="143"/>
      <c r="AA1135" s="143"/>
      <c r="AB1135" s="143"/>
      <c r="AC1135" s="143"/>
      <c r="AD1135" s="143"/>
      <c r="AE1135" s="143"/>
      <c r="AF1135" s="143"/>
      <c r="AG1135" s="143"/>
      <c r="AH1135" s="143"/>
    </row>
    <row r="1136" spans="1:34">
      <c r="A1136" s="143"/>
      <c r="B1136" s="321"/>
      <c r="C1136" s="321"/>
      <c r="D1136" s="143"/>
      <c r="E1136" s="143"/>
      <c r="F1136" s="143"/>
      <c r="G1136" s="143"/>
      <c r="H1136" s="143"/>
      <c r="I1136" s="143"/>
      <c r="J1136" s="143"/>
      <c r="K1136" s="143"/>
      <c r="L1136" s="143"/>
      <c r="M1136" s="322"/>
      <c r="N1136" s="322"/>
      <c r="O1136" s="321"/>
      <c r="P1136" s="322"/>
      <c r="Q1136" s="143"/>
      <c r="R1136" s="143"/>
      <c r="S1136" s="143"/>
      <c r="T1136" s="143"/>
      <c r="U1136" s="143"/>
      <c r="V1136" s="143"/>
      <c r="W1136" s="143"/>
      <c r="X1136" s="143"/>
      <c r="Y1136" s="143"/>
      <c r="Z1136" s="143"/>
      <c r="AA1136" s="143"/>
      <c r="AB1136" s="143"/>
      <c r="AC1136" s="143"/>
      <c r="AD1136" s="143"/>
      <c r="AE1136" s="143"/>
      <c r="AF1136" s="143"/>
      <c r="AG1136" s="143"/>
      <c r="AH1136" s="143"/>
    </row>
    <row r="1137" spans="1:34">
      <c r="A1137" s="143"/>
      <c r="B1137" s="321"/>
      <c r="C1137" s="321"/>
      <c r="D1137" s="143"/>
      <c r="E1137" s="143"/>
      <c r="F1137" s="143"/>
      <c r="G1137" s="143"/>
      <c r="H1137" s="143"/>
      <c r="I1137" s="143"/>
      <c r="J1137" s="143"/>
      <c r="K1137" s="143"/>
      <c r="L1137" s="143"/>
      <c r="M1137" s="322"/>
      <c r="N1137" s="322"/>
      <c r="O1137" s="321"/>
      <c r="P1137" s="322"/>
      <c r="Q1137" s="143"/>
      <c r="R1137" s="143"/>
      <c r="S1137" s="143"/>
      <c r="T1137" s="143"/>
      <c r="U1137" s="143"/>
      <c r="V1137" s="143"/>
      <c r="W1137" s="143"/>
      <c r="X1137" s="143"/>
      <c r="Y1137" s="143"/>
      <c r="Z1137" s="143"/>
      <c r="AA1137" s="143"/>
      <c r="AB1137" s="143"/>
      <c r="AC1137" s="143"/>
      <c r="AD1137" s="143"/>
      <c r="AE1137" s="143"/>
      <c r="AF1137" s="143"/>
      <c r="AG1137" s="143"/>
      <c r="AH1137" s="143"/>
    </row>
    <row r="1138" spans="1:34">
      <c r="A1138" s="143"/>
      <c r="B1138" s="321"/>
      <c r="C1138" s="321"/>
      <c r="D1138" s="143"/>
      <c r="E1138" s="143"/>
      <c r="F1138" s="143"/>
      <c r="G1138" s="143"/>
      <c r="H1138" s="143"/>
      <c r="I1138" s="143"/>
      <c r="J1138" s="143"/>
      <c r="K1138" s="143"/>
      <c r="L1138" s="143"/>
      <c r="M1138" s="322"/>
      <c r="N1138" s="322"/>
      <c r="O1138" s="321"/>
      <c r="P1138" s="322"/>
      <c r="Q1138" s="143"/>
      <c r="R1138" s="143"/>
      <c r="S1138" s="143"/>
      <c r="T1138" s="143"/>
      <c r="U1138" s="143"/>
      <c r="V1138" s="143"/>
      <c r="W1138" s="143"/>
      <c r="X1138" s="143"/>
      <c r="Y1138" s="143"/>
      <c r="Z1138" s="143"/>
      <c r="AA1138" s="143"/>
      <c r="AB1138" s="143"/>
      <c r="AC1138" s="143"/>
      <c r="AD1138" s="143"/>
      <c r="AE1138" s="143"/>
      <c r="AF1138" s="143"/>
      <c r="AG1138" s="143"/>
      <c r="AH1138" s="143"/>
    </row>
    <row r="1139" spans="1:34">
      <c r="A1139" s="143"/>
      <c r="B1139" s="321"/>
      <c r="C1139" s="321"/>
      <c r="D1139" s="143"/>
      <c r="E1139" s="143"/>
      <c r="F1139" s="143"/>
      <c r="G1139" s="143"/>
      <c r="H1139" s="143"/>
      <c r="I1139" s="143"/>
      <c r="J1139" s="143"/>
      <c r="K1139" s="143"/>
      <c r="L1139" s="143"/>
      <c r="M1139" s="322"/>
      <c r="N1139" s="322"/>
      <c r="O1139" s="321"/>
      <c r="P1139" s="322"/>
      <c r="Q1139" s="143"/>
      <c r="R1139" s="143"/>
      <c r="S1139" s="143"/>
      <c r="T1139" s="143"/>
      <c r="U1139" s="143"/>
      <c r="V1139" s="143"/>
      <c r="W1139" s="143"/>
      <c r="X1139" s="143"/>
      <c r="Y1139" s="143"/>
      <c r="Z1139" s="143"/>
      <c r="AA1139" s="143"/>
      <c r="AB1139" s="143"/>
      <c r="AC1139" s="143"/>
      <c r="AD1139" s="143"/>
      <c r="AE1139" s="143"/>
      <c r="AF1139" s="143"/>
      <c r="AG1139" s="143"/>
      <c r="AH1139" s="143"/>
    </row>
    <row r="1140" spans="1:34">
      <c r="A1140" s="143"/>
      <c r="B1140" s="321"/>
      <c r="C1140" s="321"/>
      <c r="D1140" s="143"/>
      <c r="E1140" s="143"/>
      <c r="F1140" s="143"/>
      <c r="G1140" s="143"/>
      <c r="H1140" s="143"/>
      <c r="I1140" s="143"/>
      <c r="J1140" s="143"/>
      <c r="K1140" s="143"/>
      <c r="L1140" s="143"/>
      <c r="M1140" s="322"/>
      <c r="N1140" s="322"/>
      <c r="O1140" s="321"/>
      <c r="P1140" s="322"/>
      <c r="Q1140" s="143"/>
      <c r="R1140" s="143"/>
      <c r="S1140" s="143"/>
      <c r="T1140" s="143"/>
      <c r="U1140" s="143"/>
      <c r="V1140" s="143"/>
      <c r="W1140" s="143"/>
      <c r="X1140" s="143"/>
      <c r="Y1140" s="143"/>
      <c r="Z1140" s="143"/>
      <c r="AA1140" s="143"/>
      <c r="AB1140" s="143"/>
      <c r="AC1140" s="143"/>
      <c r="AD1140" s="143"/>
      <c r="AE1140" s="143"/>
      <c r="AF1140" s="143"/>
      <c r="AG1140" s="143"/>
      <c r="AH1140" s="143"/>
    </row>
    <row r="1141" spans="1:34">
      <c r="A1141" s="143"/>
      <c r="B1141" s="321"/>
      <c r="C1141" s="321"/>
      <c r="D1141" s="143"/>
      <c r="E1141" s="143"/>
      <c r="F1141" s="143"/>
      <c r="G1141" s="143"/>
      <c r="H1141" s="143"/>
      <c r="I1141" s="143"/>
      <c r="J1141" s="143"/>
      <c r="K1141" s="143"/>
      <c r="L1141" s="143"/>
      <c r="M1141" s="322"/>
      <c r="N1141" s="322"/>
      <c r="O1141" s="321"/>
      <c r="P1141" s="322"/>
      <c r="Q1141" s="143"/>
      <c r="R1141" s="143"/>
      <c r="S1141" s="143"/>
      <c r="T1141" s="143"/>
      <c r="U1141" s="143"/>
      <c r="V1141" s="143"/>
      <c r="W1141" s="143"/>
      <c r="X1141" s="143"/>
      <c r="Y1141" s="143"/>
      <c r="Z1141" s="143"/>
      <c r="AA1141" s="143"/>
      <c r="AB1141" s="143"/>
      <c r="AC1141" s="143"/>
      <c r="AD1141" s="143"/>
      <c r="AE1141" s="143"/>
      <c r="AF1141" s="143"/>
      <c r="AG1141" s="143"/>
      <c r="AH1141" s="143"/>
    </row>
    <row r="1142" spans="1:34">
      <c r="A1142" s="143"/>
      <c r="B1142" s="321"/>
      <c r="C1142" s="321"/>
      <c r="D1142" s="143"/>
      <c r="E1142" s="143"/>
      <c r="F1142" s="143"/>
      <c r="G1142" s="143"/>
      <c r="H1142" s="143"/>
      <c r="I1142" s="143"/>
      <c r="J1142" s="143"/>
      <c r="K1142" s="143"/>
      <c r="L1142" s="143"/>
      <c r="M1142" s="322"/>
      <c r="N1142" s="322"/>
      <c r="O1142" s="321"/>
      <c r="P1142" s="322"/>
      <c r="Q1142" s="143"/>
      <c r="R1142" s="143"/>
      <c r="S1142" s="143"/>
      <c r="T1142" s="143"/>
      <c r="U1142" s="143"/>
      <c r="V1142" s="143"/>
      <c r="W1142" s="143"/>
      <c r="X1142" s="143"/>
      <c r="Y1142" s="143"/>
      <c r="Z1142" s="143"/>
      <c r="AA1142" s="143"/>
      <c r="AB1142" s="143"/>
      <c r="AC1142" s="143"/>
      <c r="AD1142" s="143"/>
      <c r="AE1142" s="143"/>
      <c r="AF1142" s="143"/>
      <c r="AG1142" s="143"/>
      <c r="AH1142" s="143"/>
    </row>
    <row r="1143" spans="1:34">
      <c r="A1143" s="143"/>
      <c r="B1143" s="321"/>
      <c r="C1143" s="321"/>
      <c r="D1143" s="143"/>
      <c r="E1143" s="143"/>
      <c r="F1143" s="143"/>
      <c r="G1143" s="143"/>
      <c r="H1143" s="143"/>
      <c r="I1143" s="143"/>
      <c r="J1143" s="143"/>
      <c r="K1143" s="143"/>
      <c r="L1143" s="143"/>
      <c r="M1143" s="322"/>
      <c r="N1143" s="322"/>
      <c r="O1143" s="321"/>
      <c r="P1143" s="322"/>
      <c r="Q1143" s="143"/>
      <c r="R1143" s="143"/>
      <c r="S1143" s="143"/>
      <c r="T1143" s="143"/>
      <c r="U1143" s="143"/>
      <c r="V1143" s="143"/>
      <c r="W1143" s="143"/>
      <c r="X1143" s="143"/>
      <c r="Y1143" s="143"/>
      <c r="Z1143" s="143"/>
      <c r="AA1143" s="143"/>
      <c r="AB1143" s="143"/>
      <c r="AC1143" s="143"/>
      <c r="AD1143" s="143"/>
      <c r="AE1143" s="143"/>
      <c r="AF1143" s="143"/>
      <c r="AG1143" s="143"/>
      <c r="AH1143" s="143"/>
    </row>
    <row r="1144" spans="1:34">
      <c r="A1144" s="143"/>
      <c r="B1144" s="321"/>
      <c r="C1144" s="321"/>
      <c r="D1144" s="143"/>
      <c r="E1144" s="143"/>
      <c r="F1144" s="143"/>
      <c r="G1144" s="143"/>
      <c r="H1144" s="143"/>
      <c r="I1144" s="143"/>
      <c r="J1144" s="143"/>
      <c r="K1144" s="143"/>
      <c r="L1144" s="143"/>
      <c r="M1144" s="322"/>
      <c r="N1144" s="322"/>
      <c r="O1144" s="321"/>
      <c r="P1144" s="322"/>
      <c r="Q1144" s="143"/>
      <c r="R1144" s="143"/>
      <c r="S1144" s="143"/>
      <c r="T1144" s="143"/>
      <c r="U1144" s="143"/>
      <c r="V1144" s="143"/>
      <c r="W1144" s="143"/>
      <c r="X1144" s="143"/>
      <c r="Y1144" s="143"/>
      <c r="Z1144" s="143"/>
      <c r="AA1144" s="143"/>
      <c r="AB1144" s="143"/>
      <c r="AC1144" s="143"/>
      <c r="AD1144" s="143"/>
      <c r="AE1144" s="143"/>
      <c r="AF1144" s="143"/>
      <c r="AG1144" s="143"/>
      <c r="AH1144" s="143"/>
    </row>
    <row r="1145" spans="1:34">
      <c r="A1145" s="143"/>
      <c r="B1145" s="321"/>
      <c r="C1145" s="321"/>
      <c r="D1145" s="143"/>
      <c r="E1145" s="143"/>
      <c r="F1145" s="143"/>
      <c r="G1145" s="143"/>
      <c r="H1145" s="143"/>
      <c r="I1145" s="143"/>
      <c r="J1145" s="143"/>
      <c r="K1145" s="143"/>
      <c r="L1145" s="143"/>
      <c r="M1145" s="322"/>
      <c r="N1145" s="322"/>
      <c r="O1145" s="321"/>
      <c r="P1145" s="322"/>
      <c r="Q1145" s="143"/>
      <c r="R1145" s="143"/>
      <c r="S1145" s="143"/>
      <c r="T1145" s="143"/>
      <c r="U1145" s="143"/>
      <c r="V1145" s="143"/>
      <c r="W1145" s="143"/>
      <c r="X1145" s="143"/>
      <c r="Y1145" s="143"/>
      <c r="Z1145" s="143"/>
      <c r="AA1145" s="143"/>
      <c r="AB1145" s="143"/>
      <c r="AC1145" s="143"/>
      <c r="AD1145" s="143"/>
      <c r="AE1145" s="143"/>
      <c r="AF1145" s="143"/>
      <c r="AG1145" s="143"/>
      <c r="AH1145" s="143"/>
    </row>
    <row r="1146" spans="1:34">
      <c r="A1146" s="143"/>
      <c r="B1146" s="321"/>
      <c r="C1146" s="321"/>
      <c r="D1146" s="143"/>
      <c r="E1146" s="143"/>
      <c r="F1146" s="143"/>
      <c r="G1146" s="143"/>
      <c r="H1146" s="143"/>
      <c r="I1146" s="143"/>
      <c r="J1146" s="143"/>
      <c r="K1146" s="143"/>
      <c r="L1146" s="143"/>
      <c r="M1146" s="322"/>
      <c r="N1146" s="322"/>
      <c r="O1146" s="321"/>
      <c r="P1146" s="322"/>
      <c r="Q1146" s="143"/>
      <c r="R1146" s="143"/>
      <c r="S1146" s="143"/>
      <c r="T1146" s="143"/>
      <c r="U1146" s="143"/>
      <c r="V1146" s="143"/>
      <c r="W1146" s="143"/>
      <c r="X1146" s="143"/>
      <c r="Y1146" s="143"/>
      <c r="Z1146" s="143"/>
      <c r="AA1146" s="143"/>
      <c r="AB1146" s="143"/>
      <c r="AC1146" s="143"/>
      <c r="AD1146" s="143"/>
      <c r="AE1146" s="143"/>
      <c r="AF1146" s="143"/>
      <c r="AG1146" s="143"/>
      <c r="AH1146" s="143"/>
    </row>
    <row r="1147" spans="1:34">
      <c r="A1147" s="143"/>
      <c r="B1147" s="321"/>
      <c r="C1147" s="321"/>
      <c r="D1147" s="143"/>
      <c r="E1147" s="143"/>
      <c r="F1147" s="143"/>
      <c r="G1147" s="143"/>
      <c r="H1147" s="143"/>
      <c r="I1147" s="143"/>
      <c r="J1147" s="143"/>
      <c r="K1147" s="143"/>
      <c r="L1147" s="143"/>
      <c r="M1147" s="322"/>
      <c r="N1147" s="322"/>
      <c r="O1147" s="321"/>
      <c r="P1147" s="322"/>
      <c r="Q1147" s="143"/>
      <c r="R1147" s="143"/>
      <c r="S1147" s="143"/>
      <c r="T1147" s="143"/>
      <c r="U1147" s="143"/>
      <c r="V1147" s="143"/>
      <c r="W1147" s="143"/>
      <c r="X1147" s="143"/>
      <c r="Y1147" s="143"/>
      <c r="Z1147" s="143"/>
      <c r="AA1147" s="143"/>
      <c r="AB1147" s="143"/>
      <c r="AC1147" s="143"/>
      <c r="AD1147" s="143"/>
      <c r="AE1147" s="143"/>
      <c r="AF1147" s="143"/>
      <c r="AG1147" s="143"/>
      <c r="AH1147" s="143"/>
    </row>
    <row r="1148" spans="1:34">
      <c r="A1148" s="143"/>
      <c r="B1148" s="321"/>
      <c r="C1148" s="321"/>
      <c r="D1148" s="143"/>
      <c r="E1148" s="143"/>
      <c r="F1148" s="143"/>
      <c r="G1148" s="143"/>
      <c r="H1148" s="143"/>
      <c r="I1148" s="143"/>
      <c r="J1148" s="143"/>
      <c r="K1148" s="143"/>
      <c r="L1148" s="143"/>
      <c r="M1148" s="322"/>
      <c r="N1148" s="322"/>
      <c r="O1148" s="321"/>
      <c r="P1148" s="322"/>
      <c r="Q1148" s="143"/>
      <c r="R1148" s="143"/>
      <c r="S1148" s="143"/>
      <c r="T1148" s="143"/>
      <c r="U1148" s="143"/>
      <c r="V1148" s="143"/>
      <c r="W1148" s="143"/>
      <c r="X1148" s="143"/>
      <c r="Y1148" s="143"/>
      <c r="Z1148" s="143"/>
      <c r="AA1148" s="143"/>
      <c r="AB1148" s="143"/>
      <c r="AC1148" s="143"/>
      <c r="AD1148" s="143"/>
      <c r="AE1148" s="143"/>
      <c r="AF1148" s="143"/>
      <c r="AG1148" s="143"/>
      <c r="AH1148" s="143"/>
    </row>
    <row r="1149" spans="1:34">
      <c r="A1149" s="143"/>
      <c r="B1149" s="321"/>
      <c r="C1149" s="321"/>
      <c r="D1149" s="143"/>
      <c r="E1149" s="143"/>
      <c r="F1149" s="143"/>
      <c r="G1149" s="143"/>
      <c r="H1149" s="143"/>
      <c r="I1149" s="143"/>
      <c r="J1149" s="143"/>
      <c r="K1149" s="143"/>
      <c r="L1149" s="143"/>
      <c r="M1149" s="322"/>
      <c r="N1149" s="322"/>
      <c r="O1149" s="321"/>
      <c r="P1149" s="322"/>
      <c r="Q1149" s="143"/>
      <c r="R1149" s="143"/>
      <c r="S1149" s="143"/>
      <c r="T1149" s="143"/>
      <c r="U1149" s="143"/>
      <c r="V1149" s="143"/>
      <c r="W1149" s="143"/>
      <c r="X1149" s="143"/>
      <c r="Y1149" s="143"/>
      <c r="Z1149" s="143"/>
      <c r="AA1149" s="143"/>
      <c r="AB1149" s="143"/>
      <c r="AC1149" s="143"/>
      <c r="AD1149" s="143"/>
      <c r="AE1149" s="143"/>
      <c r="AF1149" s="143"/>
      <c r="AG1149" s="143"/>
      <c r="AH1149" s="143"/>
    </row>
    <row r="1150" spans="1:34">
      <c r="A1150" s="143"/>
      <c r="B1150" s="321"/>
      <c r="C1150" s="321"/>
      <c r="D1150" s="143"/>
      <c r="E1150" s="143"/>
      <c r="F1150" s="143"/>
      <c r="G1150" s="143"/>
      <c r="H1150" s="143"/>
      <c r="I1150" s="143"/>
      <c r="J1150" s="143"/>
      <c r="K1150" s="143"/>
      <c r="L1150" s="143"/>
      <c r="M1150" s="322"/>
      <c r="N1150" s="322"/>
      <c r="O1150" s="321"/>
      <c r="P1150" s="322"/>
      <c r="Q1150" s="143"/>
      <c r="R1150" s="143"/>
      <c r="S1150" s="143"/>
      <c r="T1150" s="143"/>
      <c r="U1150" s="143"/>
      <c r="V1150" s="143"/>
      <c r="W1150" s="143"/>
      <c r="X1150" s="143"/>
      <c r="Y1150" s="143"/>
      <c r="Z1150" s="143"/>
      <c r="AA1150" s="143"/>
      <c r="AB1150" s="143"/>
      <c r="AC1150" s="143"/>
      <c r="AD1150" s="143"/>
      <c r="AE1150" s="143"/>
      <c r="AF1150" s="143"/>
      <c r="AG1150" s="143"/>
      <c r="AH1150" s="143"/>
    </row>
    <row r="1151" spans="1:34">
      <c r="A1151" s="143"/>
      <c r="B1151" s="321"/>
      <c r="C1151" s="321"/>
      <c r="D1151" s="143"/>
      <c r="E1151" s="143"/>
      <c r="F1151" s="143"/>
      <c r="G1151" s="143"/>
      <c r="H1151" s="143"/>
      <c r="I1151" s="143"/>
      <c r="J1151" s="143"/>
      <c r="K1151" s="143"/>
      <c r="L1151" s="143"/>
      <c r="M1151" s="322"/>
      <c r="N1151" s="322"/>
      <c r="O1151" s="321"/>
      <c r="P1151" s="322"/>
      <c r="Q1151" s="143"/>
      <c r="R1151" s="143"/>
      <c r="S1151" s="143"/>
      <c r="T1151" s="143"/>
      <c r="U1151" s="143"/>
      <c r="V1151" s="143"/>
      <c r="W1151" s="143"/>
      <c r="X1151" s="143"/>
      <c r="Y1151" s="143"/>
      <c r="Z1151" s="143"/>
      <c r="AA1151" s="143"/>
      <c r="AB1151" s="143"/>
      <c r="AC1151" s="143"/>
      <c r="AD1151" s="143"/>
      <c r="AE1151" s="143"/>
      <c r="AF1151" s="143"/>
      <c r="AG1151" s="143"/>
      <c r="AH1151" s="143"/>
    </row>
    <row r="1152" spans="1:34">
      <c r="A1152" s="143"/>
      <c r="B1152" s="321"/>
      <c r="C1152" s="321"/>
      <c r="D1152" s="143"/>
      <c r="E1152" s="143"/>
      <c r="F1152" s="143"/>
      <c r="G1152" s="143"/>
      <c r="H1152" s="143"/>
      <c r="I1152" s="143"/>
      <c r="J1152" s="143"/>
      <c r="K1152" s="143"/>
      <c r="L1152" s="143"/>
      <c r="M1152" s="322"/>
      <c r="N1152" s="322"/>
      <c r="O1152" s="321"/>
      <c r="P1152" s="322"/>
      <c r="Q1152" s="143"/>
      <c r="R1152" s="143"/>
      <c r="S1152" s="143"/>
      <c r="T1152" s="143"/>
      <c r="U1152" s="143"/>
      <c r="V1152" s="143"/>
      <c r="W1152" s="143"/>
      <c r="X1152" s="143"/>
      <c r="Y1152" s="143"/>
      <c r="Z1152" s="143"/>
      <c r="AA1152" s="143"/>
      <c r="AB1152" s="143"/>
      <c r="AC1152" s="143"/>
      <c r="AD1152" s="143"/>
      <c r="AE1152" s="143"/>
      <c r="AF1152" s="143"/>
      <c r="AG1152" s="143"/>
      <c r="AH1152" s="143"/>
    </row>
    <row r="1153" spans="1:34">
      <c r="A1153" s="143"/>
      <c r="B1153" s="321"/>
      <c r="C1153" s="321"/>
      <c r="D1153" s="143"/>
      <c r="E1153" s="143"/>
      <c r="F1153" s="143"/>
      <c r="G1153" s="143"/>
      <c r="H1153" s="143"/>
      <c r="I1153" s="143"/>
      <c r="J1153" s="143"/>
      <c r="K1153" s="143"/>
      <c r="L1153" s="143"/>
      <c r="M1153" s="322"/>
      <c r="N1153" s="322"/>
      <c r="O1153" s="321"/>
      <c r="P1153" s="322"/>
      <c r="Q1153" s="143"/>
      <c r="R1153" s="143"/>
      <c r="S1153" s="143"/>
      <c r="T1153" s="143"/>
      <c r="U1153" s="143"/>
      <c r="V1153" s="143"/>
      <c r="W1153" s="143"/>
      <c r="X1153" s="143"/>
      <c r="Y1153" s="143"/>
      <c r="Z1153" s="143"/>
      <c r="AA1153" s="143"/>
      <c r="AB1153" s="143"/>
      <c r="AC1153" s="143"/>
      <c r="AD1153" s="143"/>
      <c r="AE1153" s="143"/>
      <c r="AF1153" s="143"/>
      <c r="AG1153" s="143"/>
      <c r="AH1153" s="143"/>
    </row>
    <row r="1154" spans="1:34">
      <c r="A1154" s="143"/>
      <c r="B1154" s="321"/>
      <c r="C1154" s="321"/>
      <c r="D1154" s="143"/>
      <c r="E1154" s="143"/>
      <c r="F1154" s="143"/>
      <c r="G1154" s="143"/>
      <c r="H1154" s="143"/>
      <c r="I1154" s="143"/>
      <c r="J1154" s="143"/>
      <c r="K1154" s="143"/>
      <c r="L1154" s="143"/>
      <c r="M1154" s="322"/>
      <c r="N1154" s="322"/>
      <c r="O1154" s="321"/>
      <c r="P1154" s="322"/>
      <c r="Q1154" s="143"/>
      <c r="R1154" s="143"/>
      <c r="S1154" s="143"/>
      <c r="T1154" s="143"/>
      <c r="U1154" s="143"/>
      <c r="V1154" s="143"/>
      <c r="W1154" s="143"/>
      <c r="X1154" s="143"/>
      <c r="Y1154" s="143"/>
      <c r="Z1154" s="143"/>
      <c r="AA1154" s="143"/>
      <c r="AB1154" s="143"/>
      <c r="AC1154" s="143"/>
      <c r="AD1154" s="143"/>
      <c r="AE1154" s="143"/>
      <c r="AF1154" s="143"/>
      <c r="AG1154" s="143"/>
      <c r="AH1154" s="143"/>
    </row>
    <row r="1155" spans="1:34">
      <c r="A1155" s="143"/>
      <c r="B1155" s="321"/>
      <c r="C1155" s="321"/>
      <c r="D1155" s="143"/>
      <c r="E1155" s="143"/>
      <c r="F1155" s="143"/>
      <c r="G1155" s="143"/>
      <c r="H1155" s="143"/>
      <c r="I1155" s="143"/>
      <c r="J1155" s="143"/>
      <c r="K1155" s="143"/>
      <c r="L1155" s="143"/>
      <c r="M1155" s="322"/>
      <c r="N1155" s="322"/>
      <c r="O1155" s="321"/>
      <c r="P1155" s="322"/>
      <c r="Q1155" s="143"/>
      <c r="R1155" s="143"/>
      <c r="S1155" s="143"/>
      <c r="T1155" s="143"/>
      <c r="U1155" s="143"/>
      <c r="V1155" s="143"/>
      <c r="W1155" s="143"/>
      <c r="X1155" s="143"/>
      <c r="Y1155" s="143"/>
      <c r="Z1155" s="143"/>
      <c r="AA1155" s="143"/>
      <c r="AB1155" s="143"/>
      <c r="AC1155" s="143"/>
      <c r="AD1155" s="143"/>
      <c r="AE1155" s="143"/>
      <c r="AF1155" s="143"/>
      <c r="AG1155" s="143"/>
      <c r="AH1155" s="143"/>
    </row>
    <row r="1156" spans="1:34">
      <c r="A1156" s="143"/>
      <c r="B1156" s="321"/>
      <c r="C1156" s="321"/>
      <c r="D1156" s="143"/>
      <c r="E1156" s="143"/>
      <c r="F1156" s="143"/>
      <c r="G1156" s="143"/>
      <c r="H1156" s="143"/>
      <c r="I1156" s="143"/>
      <c r="J1156" s="143"/>
      <c r="K1156" s="143"/>
      <c r="L1156" s="143"/>
      <c r="M1156" s="322"/>
      <c r="N1156" s="322"/>
      <c r="O1156" s="321"/>
      <c r="P1156" s="322"/>
      <c r="Q1156" s="143"/>
      <c r="R1156" s="143"/>
      <c r="S1156" s="143"/>
      <c r="T1156" s="143"/>
      <c r="U1156" s="143"/>
      <c r="V1156" s="143"/>
      <c r="W1156" s="143"/>
      <c r="X1156" s="143"/>
      <c r="Y1156" s="143"/>
      <c r="Z1156" s="143"/>
      <c r="AA1156" s="143"/>
      <c r="AB1156" s="143"/>
      <c r="AC1156" s="143"/>
      <c r="AD1156" s="143"/>
      <c r="AE1156" s="143"/>
      <c r="AF1156" s="143"/>
      <c r="AG1156" s="143"/>
      <c r="AH1156" s="143"/>
    </row>
    <row r="1157" spans="1:34">
      <c r="A1157" s="143"/>
      <c r="B1157" s="321"/>
      <c r="C1157" s="321"/>
      <c r="D1157" s="143"/>
      <c r="E1157" s="143"/>
      <c r="F1157" s="143"/>
      <c r="G1157" s="143"/>
      <c r="H1157" s="143"/>
      <c r="I1157" s="143"/>
      <c r="J1157" s="143"/>
      <c r="K1157" s="143"/>
      <c r="L1157" s="143"/>
      <c r="M1157" s="322"/>
      <c r="N1157" s="322"/>
      <c r="O1157" s="321"/>
      <c r="P1157" s="322"/>
      <c r="Q1157" s="143"/>
      <c r="R1157" s="143"/>
      <c r="S1157" s="143"/>
      <c r="T1157" s="143"/>
      <c r="U1157" s="143"/>
      <c r="V1157" s="143"/>
      <c r="W1157" s="143"/>
      <c r="X1157" s="143"/>
      <c r="Y1157" s="143"/>
      <c r="Z1157" s="143"/>
      <c r="AA1157" s="143"/>
      <c r="AB1157" s="143"/>
      <c r="AC1157" s="143"/>
      <c r="AD1157" s="143"/>
      <c r="AE1157" s="143"/>
      <c r="AF1157" s="143"/>
      <c r="AG1157" s="143"/>
      <c r="AH1157" s="143"/>
    </row>
    <row r="1158" spans="1:34">
      <c r="A1158" s="143"/>
      <c r="B1158" s="321"/>
      <c r="C1158" s="321"/>
      <c r="D1158" s="143"/>
      <c r="E1158" s="143"/>
      <c r="F1158" s="143"/>
      <c r="G1158" s="143"/>
      <c r="H1158" s="143"/>
      <c r="I1158" s="143"/>
      <c r="J1158" s="143"/>
      <c r="K1158" s="143"/>
      <c r="L1158" s="143"/>
      <c r="M1158" s="322"/>
      <c r="N1158" s="322"/>
      <c r="O1158" s="321"/>
      <c r="P1158" s="322"/>
      <c r="Q1158" s="143"/>
      <c r="R1158" s="143"/>
      <c r="S1158" s="143"/>
      <c r="T1158" s="143"/>
      <c r="U1158" s="143"/>
      <c r="V1158" s="143"/>
      <c r="W1158" s="143"/>
      <c r="X1158" s="143"/>
      <c r="Y1158" s="143"/>
      <c r="Z1158" s="143"/>
      <c r="AA1158" s="143"/>
      <c r="AB1158" s="143"/>
      <c r="AC1158" s="143"/>
      <c r="AD1158" s="143"/>
      <c r="AE1158" s="143"/>
      <c r="AF1158" s="143"/>
      <c r="AG1158" s="143"/>
      <c r="AH1158" s="143"/>
    </row>
    <row r="1159" spans="1:34">
      <c r="A1159" s="143"/>
      <c r="B1159" s="321"/>
      <c r="C1159" s="321"/>
      <c r="D1159" s="143"/>
      <c r="E1159" s="143"/>
      <c r="F1159" s="143"/>
      <c r="G1159" s="143"/>
      <c r="H1159" s="143"/>
      <c r="I1159" s="143"/>
      <c r="J1159" s="143"/>
      <c r="K1159" s="143"/>
      <c r="L1159" s="143"/>
      <c r="M1159" s="322"/>
      <c r="N1159" s="322"/>
      <c r="O1159" s="321"/>
      <c r="P1159" s="322"/>
      <c r="Q1159" s="143"/>
      <c r="R1159" s="143"/>
      <c r="S1159" s="143"/>
      <c r="T1159" s="143"/>
      <c r="U1159" s="143"/>
      <c r="V1159" s="143"/>
      <c r="W1159" s="143"/>
      <c r="X1159" s="143"/>
      <c r="Y1159" s="143"/>
      <c r="Z1159" s="143"/>
      <c r="AA1159" s="143"/>
      <c r="AB1159" s="143"/>
      <c r="AC1159" s="143"/>
      <c r="AD1159" s="143"/>
      <c r="AE1159" s="143"/>
      <c r="AF1159" s="143"/>
      <c r="AG1159" s="143"/>
      <c r="AH1159" s="143"/>
    </row>
    <row r="1160" spans="1:34">
      <c r="A1160" s="143"/>
      <c r="B1160" s="321"/>
      <c r="C1160" s="321"/>
      <c r="D1160" s="143"/>
      <c r="E1160" s="143"/>
      <c r="F1160" s="143"/>
      <c r="G1160" s="143"/>
      <c r="H1160" s="143"/>
      <c r="I1160" s="143"/>
      <c r="J1160" s="143"/>
      <c r="K1160" s="143"/>
      <c r="L1160" s="143"/>
      <c r="M1160" s="322"/>
      <c r="N1160" s="322"/>
      <c r="O1160" s="321"/>
      <c r="P1160" s="322"/>
      <c r="Q1160" s="143"/>
      <c r="R1160" s="143"/>
      <c r="S1160" s="143"/>
      <c r="T1160" s="143"/>
      <c r="U1160" s="143"/>
      <c r="V1160" s="143"/>
      <c r="W1160" s="143"/>
      <c r="X1160" s="143"/>
      <c r="Y1160" s="143"/>
      <c r="Z1160" s="143"/>
      <c r="AA1160" s="143"/>
      <c r="AB1160" s="143"/>
      <c r="AC1160" s="143"/>
      <c r="AD1160" s="143"/>
      <c r="AE1160" s="143"/>
      <c r="AF1160" s="143"/>
      <c r="AG1160" s="143"/>
      <c r="AH1160" s="143"/>
    </row>
    <row r="1161" spans="1:34">
      <c r="A1161" s="143"/>
      <c r="B1161" s="321"/>
      <c r="C1161" s="321"/>
      <c r="D1161" s="143"/>
      <c r="E1161" s="143"/>
      <c r="F1161" s="143"/>
      <c r="G1161" s="143"/>
      <c r="H1161" s="143"/>
      <c r="I1161" s="143"/>
      <c r="J1161" s="143"/>
      <c r="K1161" s="143"/>
      <c r="L1161" s="143"/>
      <c r="M1161" s="322"/>
      <c r="N1161" s="322"/>
      <c r="O1161" s="321"/>
      <c r="P1161" s="322"/>
      <c r="Q1161" s="143"/>
      <c r="R1161" s="143"/>
      <c r="S1161" s="143"/>
      <c r="T1161" s="143"/>
      <c r="U1161" s="143"/>
      <c r="V1161" s="143"/>
      <c r="W1161" s="143"/>
      <c r="X1161" s="143"/>
      <c r="Y1161" s="143"/>
      <c r="Z1161" s="143"/>
      <c r="AA1161" s="143"/>
      <c r="AB1161" s="143"/>
      <c r="AC1161" s="143"/>
      <c r="AD1161" s="143"/>
      <c r="AE1161" s="143"/>
      <c r="AF1161" s="143"/>
      <c r="AG1161" s="143"/>
      <c r="AH1161" s="143"/>
    </row>
    <row r="1162" spans="1:34">
      <c r="A1162" s="143"/>
      <c r="B1162" s="321"/>
      <c r="C1162" s="321"/>
      <c r="D1162" s="143"/>
      <c r="E1162" s="143"/>
      <c r="F1162" s="143"/>
      <c r="G1162" s="143"/>
      <c r="H1162" s="143"/>
      <c r="I1162" s="143"/>
      <c r="J1162" s="143"/>
      <c r="K1162" s="143"/>
      <c r="L1162" s="143"/>
      <c r="M1162" s="322"/>
      <c r="N1162" s="322"/>
      <c r="O1162" s="321"/>
      <c r="P1162" s="322"/>
      <c r="Q1162" s="143"/>
      <c r="R1162" s="143"/>
      <c r="S1162" s="143"/>
      <c r="T1162" s="143"/>
      <c r="U1162" s="143"/>
      <c r="V1162" s="143"/>
      <c r="W1162" s="143"/>
      <c r="X1162" s="143"/>
      <c r="Y1162" s="143"/>
      <c r="Z1162" s="143"/>
      <c r="AA1162" s="143"/>
      <c r="AB1162" s="143"/>
      <c r="AC1162" s="143"/>
      <c r="AD1162" s="143"/>
      <c r="AE1162" s="143"/>
      <c r="AF1162" s="143"/>
      <c r="AG1162" s="143"/>
      <c r="AH1162" s="143"/>
    </row>
    <row r="1163" spans="1:34">
      <c r="A1163" s="143"/>
      <c r="B1163" s="321"/>
      <c r="C1163" s="321"/>
      <c r="D1163" s="143"/>
      <c r="E1163" s="143"/>
      <c r="F1163" s="143"/>
      <c r="G1163" s="143"/>
      <c r="H1163" s="143"/>
      <c r="I1163" s="143"/>
      <c r="J1163" s="143"/>
      <c r="K1163" s="143"/>
      <c r="L1163" s="143"/>
      <c r="M1163" s="322"/>
      <c r="N1163" s="322"/>
      <c r="O1163" s="321"/>
      <c r="P1163" s="322"/>
      <c r="Q1163" s="143"/>
      <c r="R1163" s="143"/>
      <c r="S1163" s="143"/>
      <c r="T1163" s="143"/>
      <c r="U1163" s="143"/>
      <c r="V1163" s="143"/>
      <c r="W1163" s="143"/>
      <c r="X1163" s="143"/>
      <c r="Y1163" s="143"/>
      <c r="Z1163" s="143"/>
      <c r="AA1163" s="143"/>
      <c r="AB1163" s="143"/>
      <c r="AC1163" s="143"/>
      <c r="AD1163" s="143"/>
      <c r="AE1163" s="143"/>
      <c r="AF1163" s="143"/>
      <c r="AG1163" s="143"/>
      <c r="AH1163" s="143"/>
    </row>
    <row r="1164" spans="1:34">
      <c r="A1164" s="143"/>
      <c r="B1164" s="321"/>
      <c r="C1164" s="321"/>
      <c r="D1164" s="143"/>
      <c r="E1164" s="143"/>
      <c r="F1164" s="143"/>
      <c r="G1164" s="143"/>
      <c r="H1164" s="143"/>
      <c r="I1164" s="143"/>
      <c r="J1164" s="143"/>
      <c r="K1164" s="143"/>
      <c r="L1164" s="143"/>
      <c r="M1164" s="322"/>
      <c r="N1164" s="322"/>
      <c r="O1164" s="321"/>
      <c r="P1164" s="322"/>
      <c r="Q1164" s="143"/>
      <c r="R1164" s="143"/>
      <c r="S1164" s="143"/>
      <c r="T1164" s="143"/>
      <c r="U1164" s="143"/>
      <c r="V1164" s="143"/>
      <c r="W1164" s="143"/>
      <c r="X1164" s="143"/>
      <c r="Y1164" s="143"/>
      <c r="Z1164" s="143"/>
      <c r="AA1164" s="143"/>
      <c r="AB1164" s="143"/>
      <c r="AC1164" s="143"/>
      <c r="AD1164" s="143"/>
      <c r="AE1164" s="143"/>
      <c r="AF1164" s="143"/>
      <c r="AG1164" s="143"/>
      <c r="AH1164" s="143"/>
    </row>
    <row r="1165" spans="1:34">
      <c r="A1165" s="143"/>
      <c r="B1165" s="321"/>
      <c r="C1165" s="321"/>
      <c r="D1165" s="143"/>
      <c r="E1165" s="143"/>
      <c r="F1165" s="143"/>
      <c r="G1165" s="143"/>
      <c r="H1165" s="143"/>
      <c r="I1165" s="143"/>
      <c r="J1165" s="143"/>
      <c r="K1165" s="143"/>
      <c r="L1165" s="143"/>
      <c r="M1165" s="322"/>
      <c r="N1165" s="322"/>
      <c r="O1165" s="321"/>
      <c r="P1165" s="322"/>
      <c r="Q1165" s="143"/>
      <c r="R1165" s="143"/>
      <c r="S1165" s="143"/>
      <c r="T1165" s="143"/>
      <c r="U1165" s="143"/>
      <c r="V1165" s="143"/>
      <c r="W1165" s="143"/>
      <c r="X1165" s="143"/>
      <c r="Y1165" s="143"/>
      <c r="Z1165" s="143"/>
      <c r="AA1165" s="143"/>
      <c r="AB1165" s="143"/>
      <c r="AC1165" s="143"/>
      <c r="AD1165" s="143"/>
      <c r="AE1165" s="143"/>
      <c r="AF1165" s="143"/>
      <c r="AG1165" s="143"/>
      <c r="AH1165" s="143"/>
    </row>
    <row r="1166" spans="1:34">
      <c r="A1166" s="143"/>
      <c r="B1166" s="321"/>
      <c r="C1166" s="321"/>
      <c r="D1166" s="143"/>
      <c r="E1166" s="143"/>
      <c r="F1166" s="143"/>
      <c r="G1166" s="143"/>
      <c r="H1166" s="143"/>
      <c r="I1166" s="143"/>
      <c r="J1166" s="143"/>
      <c r="K1166" s="143"/>
      <c r="L1166" s="143"/>
      <c r="M1166" s="322"/>
      <c r="N1166" s="322"/>
      <c r="O1166" s="321"/>
      <c r="P1166" s="322"/>
      <c r="Q1166" s="143"/>
      <c r="R1166" s="143"/>
      <c r="S1166" s="143"/>
      <c r="T1166" s="143"/>
      <c r="U1166" s="143"/>
      <c r="V1166" s="143"/>
      <c r="W1166" s="143"/>
      <c r="X1166" s="143"/>
      <c r="Y1166" s="143"/>
      <c r="Z1166" s="143"/>
      <c r="AA1166" s="143"/>
      <c r="AB1166" s="143"/>
      <c r="AC1166" s="143"/>
      <c r="AD1166" s="143"/>
      <c r="AE1166" s="143"/>
      <c r="AF1166" s="143"/>
      <c r="AG1166" s="143"/>
      <c r="AH1166" s="143"/>
    </row>
    <row r="1167" spans="1:34">
      <c r="A1167" s="143"/>
      <c r="B1167" s="321"/>
      <c r="C1167" s="321"/>
      <c r="D1167" s="143"/>
      <c r="E1167" s="143"/>
      <c r="F1167" s="143"/>
      <c r="G1167" s="143"/>
      <c r="H1167" s="143"/>
      <c r="I1167" s="143"/>
      <c r="J1167" s="143"/>
      <c r="K1167" s="143"/>
      <c r="L1167" s="143"/>
      <c r="M1167" s="322"/>
      <c r="N1167" s="322"/>
      <c r="O1167" s="321"/>
      <c r="P1167" s="322"/>
      <c r="Q1167" s="143"/>
      <c r="R1167" s="143"/>
      <c r="S1167" s="143"/>
      <c r="T1167" s="143"/>
      <c r="U1167" s="143"/>
      <c r="V1167" s="143"/>
      <c r="W1167" s="143"/>
      <c r="X1167" s="143"/>
      <c r="Y1167" s="143"/>
      <c r="Z1167" s="143"/>
      <c r="AA1167" s="143"/>
      <c r="AB1167" s="143"/>
      <c r="AC1167" s="143"/>
      <c r="AD1167" s="143"/>
      <c r="AE1167" s="143"/>
      <c r="AF1167" s="143"/>
      <c r="AG1167" s="143"/>
      <c r="AH1167" s="143"/>
    </row>
    <row r="1168" spans="1:34">
      <c r="A1168" s="143"/>
      <c r="B1168" s="321"/>
      <c r="C1168" s="321"/>
      <c r="D1168" s="143"/>
      <c r="E1168" s="143"/>
      <c r="F1168" s="143"/>
      <c r="G1168" s="143"/>
      <c r="H1168" s="143"/>
      <c r="I1168" s="143"/>
      <c r="J1168" s="143"/>
      <c r="K1168" s="143"/>
      <c r="L1168" s="143"/>
      <c r="M1168" s="322"/>
      <c r="N1168" s="322"/>
      <c r="O1168" s="321"/>
      <c r="P1168" s="322"/>
      <c r="Q1168" s="143"/>
      <c r="R1168" s="143"/>
      <c r="S1168" s="143"/>
      <c r="T1168" s="143"/>
      <c r="U1168" s="143"/>
      <c r="V1168" s="143"/>
      <c r="W1168" s="143"/>
      <c r="X1168" s="143"/>
      <c r="Y1168" s="143"/>
      <c r="Z1168" s="143"/>
      <c r="AA1168" s="143"/>
      <c r="AB1168" s="143"/>
      <c r="AC1168" s="143"/>
      <c r="AD1168" s="143"/>
      <c r="AE1168" s="143"/>
      <c r="AF1168" s="143"/>
      <c r="AG1168" s="143"/>
      <c r="AH1168" s="143"/>
    </row>
    <row r="1169" spans="1:34">
      <c r="A1169" s="143"/>
      <c r="B1169" s="321"/>
      <c r="C1169" s="321"/>
      <c r="D1169" s="143"/>
      <c r="E1169" s="143"/>
      <c r="F1169" s="143"/>
      <c r="G1169" s="143"/>
      <c r="H1169" s="143"/>
      <c r="I1169" s="143"/>
      <c r="J1169" s="143"/>
      <c r="K1169" s="143"/>
      <c r="L1169" s="143"/>
      <c r="M1169" s="322"/>
      <c r="N1169" s="322"/>
      <c r="O1169" s="321"/>
      <c r="P1169" s="322"/>
      <c r="Q1169" s="143"/>
      <c r="R1169" s="143"/>
      <c r="S1169" s="143"/>
      <c r="T1169" s="143"/>
      <c r="U1169" s="143"/>
      <c r="V1169" s="143"/>
      <c r="W1169" s="143"/>
      <c r="X1169" s="143"/>
      <c r="Y1169" s="143"/>
      <c r="Z1169" s="143"/>
      <c r="AA1169" s="143"/>
      <c r="AB1169" s="143"/>
      <c r="AC1169" s="143"/>
      <c r="AD1169" s="143"/>
      <c r="AE1169" s="143"/>
      <c r="AF1169" s="143"/>
      <c r="AG1169" s="143"/>
      <c r="AH1169" s="143"/>
    </row>
    <row r="1170" spans="1:34">
      <c r="A1170" s="143"/>
      <c r="B1170" s="321"/>
      <c r="C1170" s="321"/>
      <c r="D1170" s="143"/>
      <c r="E1170" s="143"/>
      <c r="F1170" s="143"/>
      <c r="G1170" s="143"/>
      <c r="H1170" s="143"/>
      <c r="I1170" s="143"/>
      <c r="J1170" s="143"/>
      <c r="K1170" s="143"/>
      <c r="L1170" s="143"/>
      <c r="M1170" s="322"/>
      <c r="N1170" s="322"/>
      <c r="O1170" s="321"/>
      <c r="P1170" s="322"/>
      <c r="Q1170" s="143"/>
      <c r="R1170" s="143"/>
      <c r="S1170" s="143"/>
      <c r="T1170" s="143"/>
      <c r="U1170" s="143"/>
      <c r="V1170" s="143"/>
      <c r="W1170" s="143"/>
      <c r="X1170" s="143"/>
      <c r="Y1170" s="143"/>
      <c r="Z1170" s="143"/>
      <c r="AA1170" s="143"/>
      <c r="AB1170" s="143"/>
      <c r="AC1170" s="143"/>
      <c r="AD1170" s="143"/>
      <c r="AE1170" s="143"/>
      <c r="AF1170" s="143"/>
      <c r="AG1170" s="143"/>
      <c r="AH1170" s="143"/>
    </row>
    <row r="1171" spans="1:34">
      <c r="A1171" s="143"/>
      <c r="B1171" s="321"/>
      <c r="C1171" s="321"/>
      <c r="D1171" s="143"/>
      <c r="E1171" s="143"/>
      <c r="F1171" s="143"/>
      <c r="G1171" s="143"/>
      <c r="H1171" s="143"/>
      <c r="I1171" s="143"/>
      <c r="J1171" s="143"/>
      <c r="K1171" s="143"/>
      <c r="L1171" s="143"/>
      <c r="M1171" s="322"/>
      <c r="N1171" s="322"/>
      <c r="O1171" s="321"/>
      <c r="P1171" s="322"/>
      <c r="Q1171" s="143"/>
      <c r="R1171" s="143"/>
      <c r="S1171" s="143"/>
      <c r="T1171" s="143"/>
      <c r="U1171" s="143"/>
      <c r="V1171" s="143"/>
      <c r="W1171" s="143"/>
      <c r="X1171" s="143"/>
      <c r="Y1171" s="143"/>
      <c r="Z1171" s="143"/>
      <c r="AA1171" s="143"/>
      <c r="AB1171" s="143"/>
      <c r="AC1171" s="143"/>
      <c r="AD1171" s="143"/>
      <c r="AE1171" s="143"/>
      <c r="AF1171" s="143"/>
      <c r="AG1171" s="143"/>
      <c r="AH1171" s="143"/>
    </row>
    <row r="1172" spans="1:34">
      <c r="A1172" s="143"/>
      <c r="B1172" s="321"/>
      <c r="C1172" s="321"/>
      <c r="D1172" s="143"/>
      <c r="E1172" s="143"/>
      <c r="F1172" s="143"/>
      <c r="G1172" s="143"/>
      <c r="H1172" s="143"/>
      <c r="I1172" s="143"/>
      <c r="J1172" s="143"/>
      <c r="K1172" s="143"/>
      <c r="L1172" s="143"/>
      <c r="M1172" s="322"/>
      <c r="N1172" s="322"/>
      <c r="O1172" s="321"/>
      <c r="P1172" s="322"/>
      <c r="Q1172" s="143"/>
      <c r="R1172" s="143"/>
      <c r="S1172" s="143"/>
      <c r="T1172" s="143"/>
      <c r="U1172" s="143"/>
      <c r="V1172" s="143"/>
      <c r="W1172" s="143"/>
      <c r="X1172" s="143"/>
      <c r="Y1172" s="143"/>
      <c r="Z1172" s="143"/>
      <c r="AA1172" s="143"/>
      <c r="AB1172" s="143"/>
      <c r="AC1172" s="143"/>
      <c r="AD1172" s="143"/>
      <c r="AE1172" s="143"/>
      <c r="AF1172" s="143"/>
      <c r="AG1172" s="143"/>
      <c r="AH1172" s="143"/>
    </row>
    <row r="1173" spans="1:34">
      <c r="A1173" s="143"/>
      <c r="B1173" s="321"/>
      <c r="C1173" s="321"/>
      <c r="D1173" s="143"/>
      <c r="E1173" s="143"/>
      <c r="F1173" s="143"/>
      <c r="G1173" s="143"/>
      <c r="H1173" s="143"/>
      <c r="I1173" s="143"/>
      <c r="J1173" s="143"/>
      <c r="K1173" s="143"/>
      <c r="L1173" s="143"/>
      <c r="M1173" s="322"/>
      <c r="N1173" s="322"/>
      <c r="O1173" s="321"/>
      <c r="P1173" s="322"/>
      <c r="Q1173" s="143"/>
      <c r="R1173" s="143"/>
      <c r="S1173" s="143"/>
      <c r="T1173" s="143"/>
      <c r="U1173" s="143"/>
      <c r="V1173" s="143"/>
      <c r="W1173" s="143"/>
      <c r="X1173" s="143"/>
      <c r="Y1173" s="143"/>
      <c r="Z1173" s="143"/>
      <c r="AA1173" s="143"/>
      <c r="AB1173" s="143"/>
      <c r="AC1173" s="143"/>
      <c r="AD1173" s="143"/>
      <c r="AE1173" s="143"/>
      <c r="AF1173" s="143"/>
      <c r="AG1173" s="143"/>
      <c r="AH1173" s="143"/>
    </row>
    <row r="1174" spans="1:34">
      <c r="A1174" s="143"/>
      <c r="B1174" s="321"/>
      <c r="C1174" s="321"/>
      <c r="D1174" s="143"/>
      <c r="E1174" s="143"/>
      <c r="F1174" s="143"/>
      <c r="G1174" s="143"/>
      <c r="H1174" s="143"/>
      <c r="I1174" s="143"/>
      <c r="J1174" s="143"/>
      <c r="K1174" s="143"/>
      <c r="L1174" s="143"/>
      <c r="M1174" s="322"/>
      <c r="N1174" s="322"/>
      <c r="O1174" s="321"/>
      <c r="P1174" s="322"/>
      <c r="Q1174" s="143"/>
      <c r="R1174" s="143"/>
      <c r="S1174" s="143"/>
      <c r="T1174" s="143"/>
      <c r="U1174" s="143"/>
      <c r="V1174" s="143"/>
      <c r="W1174" s="143"/>
      <c r="X1174" s="143"/>
      <c r="Y1174" s="143"/>
      <c r="Z1174" s="143"/>
      <c r="AA1174" s="143"/>
      <c r="AB1174" s="143"/>
      <c r="AC1174" s="143"/>
      <c r="AD1174" s="143"/>
      <c r="AE1174" s="143"/>
      <c r="AF1174" s="143"/>
      <c r="AG1174" s="143"/>
      <c r="AH1174" s="143"/>
    </row>
    <row r="1175" spans="1:34">
      <c r="A1175" s="143"/>
      <c r="B1175" s="321"/>
      <c r="C1175" s="321"/>
      <c r="D1175" s="143"/>
      <c r="E1175" s="143"/>
      <c r="F1175" s="143"/>
      <c r="G1175" s="143"/>
      <c r="H1175" s="143"/>
      <c r="I1175" s="143"/>
      <c r="J1175" s="143"/>
      <c r="K1175" s="143"/>
      <c r="L1175" s="143"/>
      <c r="M1175" s="322"/>
      <c r="N1175" s="322"/>
      <c r="O1175" s="321"/>
      <c r="P1175" s="322"/>
      <c r="Q1175" s="143"/>
      <c r="R1175" s="143"/>
      <c r="S1175" s="143"/>
      <c r="T1175" s="143"/>
      <c r="U1175" s="143"/>
      <c r="V1175" s="143"/>
      <c r="W1175" s="143"/>
      <c r="X1175" s="143"/>
      <c r="Y1175" s="143"/>
      <c r="Z1175" s="143"/>
      <c r="AA1175" s="143"/>
      <c r="AB1175" s="143"/>
      <c r="AC1175" s="143"/>
      <c r="AD1175" s="143"/>
      <c r="AE1175" s="143"/>
      <c r="AF1175" s="143"/>
      <c r="AG1175" s="143"/>
      <c r="AH1175" s="143"/>
    </row>
    <row r="1176" spans="1:34">
      <c r="A1176" s="143"/>
      <c r="B1176" s="321"/>
      <c r="C1176" s="321"/>
      <c r="D1176" s="143"/>
      <c r="E1176" s="143"/>
      <c r="F1176" s="143"/>
      <c r="G1176" s="143"/>
      <c r="H1176" s="143"/>
      <c r="I1176" s="143"/>
      <c r="J1176" s="143"/>
      <c r="K1176" s="143"/>
      <c r="L1176" s="143"/>
      <c r="M1176" s="322"/>
      <c r="N1176" s="322"/>
      <c r="O1176" s="321"/>
      <c r="P1176" s="322"/>
      <c r="Q1176" s="143"/>
      <c r="R1176" s="143"/>
      <c r="S1176" s="143"/>
      <c r="T1176" s="143"/>
      <c r="U1176" s="143"/>
      <c r="V1176" s="143"/>
      <c r="W1176" s="143"/>
      <c r="X1176" s="143"/>
      <c r="Y1176" s="143"/>
      <c r="Z1176" s="143"/>
      <c r="AA1176" s="143"/>
      <c r="AB1176" s="143"/>
      <c r="AC1176" s="143"/>
      <c r="AD1176" s="143"/>
      <c r="AE1176" s="143"/>
      <c r="AF1176" s="143"/>
      <c r="AG1176" s="143"/>
      <c r="AH1176" s="143"/>
    </row>
    <row r="1177" spans="1:34">
      <c r="A1177" s="143"/>
      <c r="B1177" s="321"/>
      <c r="C1177" s="321"/>
      <c r="D1177" s="143"/>
      <c r="E1177" s="143"/>
      <c r="F1177" s="143"/>
      <c r="G1177" s="143"/>
      <c r="H1177" s="143"/>
      <c r="I1177" s="143"/>
      <c r="J1177" s="143"/>
      <c r="K1177" s="143"/>
      <c r="L1177" s="143"/>
      <c r="M1177" s="322"/>
      <c r="N1177" s="322"/>
      <c r="O1177" s="321"/>
      <c r="P1177" s="322"/>
      <c r="Q1177" s="143"/>
      <c r="R1177" s="143"/>
      <c r="S1177" s="143"/>
      <c r="T1177" s="143"/>
      <c r="U1177" s="143"/>
      <c r="V1177" s="143"/>
      <c r="W1177" s="143"/>
      <c r="X1177" s="143"/>
      <c r="Y1177" s="143"/>
      <c r="Z1177" s="143"/>
      <c r="AA1177" s="143"/>
      <c r="AB1177" s="143"/>
      <c r="AC1177" s="143"/>
      <c r="AD1177" s="143"/>
      <c r="AE1177" s="143"/>
      <c r="AF1177" s="143"/>
      <c r="AG1177" s="143"/>
      <c r="AH1177" s="143"/>
    </row>
    <row r="1178" spans="1:34">
      <c r="A1178" s="143"/>
      <c r="B1178" s="321"/>
      <c r="C1178" s="321"/>
      <c r="D1178" s="143"/>
      <c r="E1178" s="143"/>
      <c r="F1178" s="143"/>
      <c r="G1178" s="143"/>
      <c r="H1178" s="143"/>
      <c r="I1178" s="143"/>
      <c r="J1178" s="143"/>
      <c r="K1178" s="143"/>
      <c r="L1178" s="143"/>
      <c r="M1178" s="322"/>
      <c r="N1178" s="322"/>
      <c r="O1178" s="321"/>
      <c r="P1178" s="322"/>
      <c r="Q1178" s="143"/>
      <c r="R1178" s="143"/>
      <c r="S1178" s="143"/>
      <c r="T1178" s="143"/>
      <c r="U1178" s="143"/>
      <c r="V1178" s="143"/>
      <c r="W1178" s="143"/>
      <c r="X1178" s="143"/>
      <c r="Y1178" s="143"/>
      <c r="Z1178" s="143"/>
      <c r="AA1178" s="143"/>
      <c r="AB1178" s="143"/>
      <c r="AC1178" s="143"/>
      <c r="AD1178" s="143"/>
      <c r="AE1178" s="143"/>
      <c r="AF1178" s="143"/>
      <c r="AG1178" s="143"/>
      <c r="AH1178" s="143"/>
    </row>
    <row r="1179" spans="1:34">
      <c r="A1179" s="143"/>
      <c r="B1179" s="321"/>
      <c r="C1179" s="321"/>
      <c r="D1179" s="143"/>
      <c r="E1179" s="143"/>
      <c r="F1179" s="143"/>
      <c r="G1179" s="143"/>
      <c r="H1179" s="143"/>
      <c r="I1179" s="143"/>
      <c r="J1179" s="143"/>
      <c r="K1179" s="143"/>
      <c r="L1179" s="143"/>
      <c r="M1179" s="322"/>
      <c r="N1179" s="322"/>
      <c r="O1179" s="321"/>
      <c r="P1179" s="322"/>
      <c r="Q1179" s="143"/>
      <c r="R1179" s="143"/>
      <c r="S1179" s="143"/>
      <c r="T1179" s="143"/>
      <c r="U1179" s="143"/>
      <c r="V1179" s="143"/>
      <c r="W1179" s="143"/>
      <c r="X1179" s="143"/>
      <c r="Y1179" s="143"/>
      <c r="Z1179" s="143"/>
      <c r="AA1179" s="143"/>
      <c r="AB1179" s="143"/>
      <c r="AC1179" s="143"/>
      <c r="AD1179" s="143"/>
      <c r="AE1179" s="143"/>
      <c r="AF1179" s="143"/>
      <c r="AG1179" s="143"/>
      <c r="AH1179" s="143"/>
    </row>
    <row r="1180" spans="1:34">
      <c r="A1180" s="143"/>
      <c r="B1180" s="321"/>
      <c r="C1180" s="321"/>
      <c r="D1180" s="143"/>
      <c r="E1180" s="143"/>
      <c r="F1180" s="143"/>
      <c r="G1180" s="143"/>
      <c r="H1180" s="143"/>
      <c r="I1180" s="143"/>
      <c r="J1180" s="143"/>
      <c r="K1180" s="143"/>
      <c r="L1180" s="143"/>
      <c r="M1180" s="322"/>
      <c r="N1180" s="322"/>
      <c r="O1180" s="321"/>
      <c r="P1180" s="322"/>
      <c r="Q1180" s="143"/>
      <c r="R1180" s="143"/>
      <c r="S1180" s="143"/>
      <c r="T1180" s="143"/>
      <c r="U1180" s="143"/>
      <c r="V1180" s="143"/>
      <c r="W1180" s="143"/>
      <c r="X1180" s="143"/>
      <c r="Y1180" s="143"/>
      <c r="Z1180" s="143"/>
      <c r="AA1180" s="143"/>
      <c r="AB1180" s="143"/>
      <c r="AC1180" s="143"/>
      <c r="AD1180" s="143"/>
      <c r="AE1180" s="143"/>
      <c r="AF1180" s="143"/>
      <c r="AG1180" s="143"/>
      <c r="AH1180" s="143"/>
    </row>
    <row r="1181" spans="1:34">
      <c r="A1181" s="143"/>
      <c r="B1181" s="321"/>
      <c r="C1181" s="321"/>
      <c r="D1181" s="143"/>
      <c r="E1181" s="143"/>
      <c r="F1181" s="143"/>
      <c r="G1181" s="143"/>
      <c r="H1181" s="143"/>
      <c r="I1181" s="143"/>
      <c r="J1181" s="143"/>
      <c r="K1181" s="143"/>
      <c r="L1181" s="143"/>
      <c r="M1181" s="322"/>
      <c r="N1181" s="322"/>
      <c r="O1181" s="321"/>
      <c r="P1181" s="322"/>
      <c r="Q1181" s="143"/>
      <c r="R1181" s="143"/>
      <c r="S1181" s="143"/>
      <c r="T1181" s="143"/>
      <c r="U1181" s="143"/>
      <c r="V1181" s="143"/>
      <c r="W1181" s="143"/>
      <c r="X1181" s="143"/>
      <c r="Y1181" s="143"/>
      <c r="Z1181" s="143"/>
      <c r="AA1181" s="143"/>
      <c r="AB1181" s="143"/>
      <c r="AC1181" s="143"/>
      <c r="AD1181" s="143"/>
      <c r="AE1181" s="143"/>
      <c r="AF1181" s="143"/>
      <c r="AG1181" s="143"/>
      <c r="AH1181" s="143"/>
    </row>
    <row r="1182" spans="1:34">
      <c r="A1182" s="143"/>
      <c r="B1182" s="321"/>
      <c r="C1182" s="321"/>
      <c r="D1182" s="143"/>
      <c r="E1182" s="143"/>
      <c r="F1182" s="143"/>
      <c r="G1182" s="143"/>
      <c r="H1182" s="143"/>
      <c r="I1182" s="143"/>
      <c r="J1182" s="143"/>
      <c r="K1182" s="143"/>
      <c r="L1182" s="143"/>
      <c r="M1182" s="322"/>
      <c r="N1182" s="322"/>
      <c r="O1182" s="321"/>
      <c r="P1182" s="322"/>
      <c r="Q1182" s="143"/>
      <c r="R1182" s="143"/>
      <c r="S1182" s="143"/>
      <c r="T1182" s="143"/>
      <c r="U1182" s="143"/>
      <c r="V1182" s="143"/>
      <c r="W1182" s="143"/>
      <c r="X1182" s="143"/>
      <c r="Y1182" s="143"/>
      <c r="Z1182" s="143"/>
      <c r="AA1182" s="143"/>
      <c r="AB1182" s="143"/>
      <c r="AC1182" s="143"/>
      <c r="AD1182" s="143"/>
      <c r="AE1182" s="143"/>
      <c r="AF1182" s="143"/>
      <c r="AG1182" s="143"/>
      <c r="AH1182" s="143"/>
    </row>
    <row r="1183" spans="1:34">
      <c r="A1183" s="143"/>
      <c r="B1183" s="321"/>
      <c r="C1183" s="321"/>
      <c r="D1183" s="143"/>
      <c r="E1183" s="143"/>
      <c r="F1183" s="143"/>
      <c r="G1183" s="143"/>
      <c r="H1183" s="143"/>
      <c r="I1183" s="143"/>
      <c r="J1183" s="143"/>
      <c r="K1183" s="143"/>
      <c r="L1183" s="143"/>
      <c r="M1183" s="322"/>
      <c r="N1183" s="322"/>
      <c r="O1183" s="321"/>
      <c r="P1183" s="322"/>
      <c r="Q1183" s="143"/>
      <c r="R1183" s="143"/>
      <c r="S1183" s="143"/>
      <c r="T1183" s="143"/>
      <c r="U1183" s="143"/>
      <c r="V1183" s="143"/>
      <c r="W1183" s="143"/>
      <c r="X1183" s="143"/>
      <c r="Y1183" s="143"/>
      <c r="Z1183" s="143"/>
      <c r="AA1183" s="143"/>
      <c r="AB1183" s="143"/>
      <c r="AC1183" s="143"/>
      <c r="AD1183" s="143"/>
      <c r="AE1183" s="143"/>
      <c r="AF1183" s="143"/>
      <c r="AG1183" s="143"/>
      <c r="AH1183" s="143"/>
    </row>
    <row r="1184" spans="1:34">
      <c r="A1184" s="143"/>
      <c r="B1184" s="321"/>
      <c r="C1184" s="321"/>
      <c r="D1184" s="143"/>
      <c r="E1184" s="143"/>
      <c r="F1184" s="143"/>
      <c r="G1184" s="143"/>
      <c r="H1184" s="143"/>
      <c r="I1184" s="143"/>
      <c r="J1184" s="143"/>
      <c r="K1184" s="143"/>
      <c r="L1184" s="143"/>
      <c r="M1184" s="322"/>
      <c r="N1184" s="322"/>
      <c r="O1184" s="321"/>
      <c r="P1184" s="322"/>
      <c r="Q1184" s="143"/>
      <c r="R1184" s="143"/>
      <c r="S1184" s="143"/>
      <c r="T1184" s="143"/>
      <c r="U1184" s="143"/>
      <c r="V1184" s="143"/>
      <c r="W1184" s="143"/>
      <c r="X1184" s="143"/>
      <c r="Y1184" s="143"/>
      <c r="Z1184" s="143"/>
      <c r="AA1184" s="143"/>
      <c r="AB1184" s="143"/>
      <c r="AC1184" s="143"/>
      <c r="AD1184" s="143"/>
      <c r="AE1184" s="143"/>
      <c r="AF1184" s="143"/>
      <c r="AG1184" s="143"/>
      <c r="AH1184" s="143"/>
    </row>
    <row r="1185" spans="1:34">
      <c r="A1185" s="143"/>
      <c r="B1185" s="321"/>
      <c r="C1185" s="321"/>
      <c r="D1185" s="143"/>
      <c r="E1185" s="143"/>
      <c r="F1185" s="143"/>
      <c r="G1185" s="143"/>
      <c r="H1185" s="143"/>
      <c r="I1185" s="143"/>
      <c r="J1185" s="143"/>
      <c r="K1185" s="143"/>
      <c r="L1185" s="143"/>
      <c r="M1185" s="322"/>
      <c r="N1185" s="322"/>
      <c r="O1185" s="321"/>
      <c r="P1185" s="322"/>
      <c r="Q1185" s="143"/>
      <c r="R1185" s="143"/>
      <c r="S1185" s="143"/>
      <c r="T1185" s="143"/>
      <c r="U1185" s="143"/>
      <c r="V1185" s="143"/>
      <c r="W1185" s="143"/>
      <c r="X1185" s="143"/>
      <c r="Y1185" s="143"/>
      <c r="Z1185" s="143"/>
      <c r="AA1185" s="143"/>
      <c r="AB1185" s="143"/>
      <c r="AC1185" s="143"/>
      <c r="AD1185" s="143"/>
      <c r="AE1185" s="143"/>
      <c r="AF1185" s="143"/>
      <c r="AG1185" s="143"/>
      <c r="AH1185" s="143"/>
    </row>
    <row r="1186" spans="1:34">
      <c r="A1186" s="143"/>
      <c r="B1186" s="321"/>
      <c r="C1186" s="321"/>
      <c r="D1186" s="143"/>
      <c r="E1186" s="143"/>
      <c r="F1186" s="143"/>
      <c r="G1186" s="143"/>
      <c r="H1186" s="143"/>
      <c r="I1186" s="143"/>
      <c r="J1186" s="143"/>
      <c r="K1186" s="143"/>
      <c r="L1186" s="143"/>
      <c r="M1186" s="322"/>
      <c r="N1186" s="322"/>
      <c r="O1186" s="321"/>
      <c r="P1186" s="322"/>
      <c r="Q1186" s="143"/>
      <c r="R1186" s="143"/>
      <c r="S1186" s="143"/>
      <c r="T1186" s="143"/>
      <c r="U1186" s="143"/>
      <c r="V1186" s="143"/>
      <c r="W1186" s="143"/>
      <c r="X1186" s="143"/>
      <c r="Y1186" s="143"/>
      <c r="Z1186" s="143"/>
      <c r="AA1186" s="143"/>
      <c r="AB1186" s="143"/>
      <c r="AC1186" s="143"/>
      <c r="AD1186" s="143"/>
      <c r="AE1186" s="143"/>
      <c r="AF1186" s="143"/>
      <c r="AG1186" s="143"/>
      <c r="AH1186" s="143"/>
    </row>
    <row r="1187" spans="1:34">
      <c r="A1187" s="143"/>
      <c r="B1187" s="321"/>
      <c r="C1187" s="321"/>
      <c r="D1187" s="143"/>
      <c r="E1187" s="143"/>
      <c r="F1187" s="143"/>
      <c r="G1187" s="143"/>
      <c r="H1187" s="143"/>
      <c r="I1187" s="143"/>
      <c r="J1187" s="143"/>
      <c r="K1187" s="143"/>
      <c r="L1187" s="143"/>
      <c r="M1187" s="322"/>
      <c r="N1187" s="322"/>
      <c r="O1187" s="321"/>
      <c r="P1187" s="322"/>
      <c r="Q1187" s="143"/>
      <c r="R1187" s="143"/>
      <c r="S1187" s="143"/>
      <c r="T1187" s="143"/>
      <c r="U1187" s="143"/>
      <c r="V1187" s="143"/>
      <c r="W1187" s="143"/>
      <c r="X1187" s="143"/>
      <c r="Y1187" s="143"/>
      <c r="Z1187" s="143"/>
      <c r="AA1187" s="143"/>
      <c r="AB1187" s="143"/>
      <c r="AC1187" s="143"/>
      <c r="AD1187" s="143"/>
      <c r="AE1187" s="143"/>
      <c r="AF1187" s="143"/>
      <c r="AG1187" s="143"/>
      <c r="AH1187" s="143"/>
    </row>
    <row r="1188" spans="1:34">
      <c r="A1188" s="143"/>
      <c r="B1188" s="321"/>
      <c r="C1188" s="321"/>
      <c r="D1188" s="143"/>
      <c r="E1188" s="143"/>
      <c r="F1188" s="143"/>
      <c r="G1188" s="143"/>
      <c r="H1188" s="143"/>
      <c r="I1188" s="143"/>
      <c r="J1188" s="143"/>
      <c r="K1188" s="143"/>
      <c r="L1188" s="143"/>
      <c r="M1188" s="322"/>
      <c r="N1188" s="322"/>
      <c r="O1188" s="321"/>
      <c r="P1188" s="322"/>
      <c r="Q1188" s="143"/>
      <c r="R1188" s="143"/>
      <c r="S1188" s="143"/>
      <c r="T1188" s="143"/>
      <c r="U1188" s="143"/>
      <c r="V1188" s="143"/>
      <c r="W1188" s="143"/>
      <c r="X1188" s="143"/>
      <c r="Y1188" s="143"/>
      <c r="Z1188" s="143"/>
      <c r="AA1188" s="143"/>
      <c r="AB1188" s="143"/>
      <c r="AC1188" s="143"/>
      <c r="AD1188" s="143"/>
      <c r="AE1188" s="143"/>
      <c r="AF1188" s="143"/>
      <c r="AG1188" s="143"/>
      <c r="AH1188" s="143"/>
    </row>
    <row r="1189" spans="1:34">
      <c r="A1189" s="143"/>
      <c r="B1189" s="321"/>
      <c r="C1189" s="321"/>
      <c r="D1189" s="143"/>
      <c r="E1189" s="143"/>
      <c r="F1189" s="143"/>
      <c r="G1189" s="143"/>
      <c r="H1189" s="143"/>
      <c r="I1189" s="143"/>
      <c r="J1189" s="143"/>
      <c r="K1189" s="143"/>
      <c r="L1189" s="143"/>
      <c r="M1189" s="322"/>
      <c r="N1189" s="322"/>
      <c r="O1189" s="321"/>
      <c r="P1189" s="322"/>
      <c r="Q1189" s="143"/>
      <c r="R1189" s="143"/>
      <c r="S1189" s="143"/>
      <c r="T1189" s="143"/>
      <c r="U1189" s="143"/>
      <c r="V1189" s="143"/>
      <c r="W1189" s="143"/>
      <c r="X1189" s="143"/>
      <c r="Y1189" s="143"/>
      <c r="Z1189" s="143"/>
      <c r="AA1189" s="143"/>
      <c r="AB1189" s="143"/>
      <c r="AC1189" s="143"/>
      <c r="AD1189" s="143"/>
      <c r="AE1189" s="143"/>
      <c r="AF1189" s="143"/>
      <c r="AG1189" s="143"/>
      <c r="AH1189" s="143"/>
    </row>
    <row r="1190" spans="1:34">
      <c r="A1190" s="143"/>
      <c r="B1190" s="321"/>
      <c r="C1190" s="321"/>
      <c r="D1190" s="143"/>
      <c r="E1190" s="143"/>
      <c r="F1190" s="143"/>
      <c r="G1190" s="143"/>
      <c r="H1190" s="143"/>
      <c r="I1190" s="143"/>
      <c r="J1190" s="143"/>
      <c r="K1190" s="143"/>
      <c r="L1190" s="143"/>
      <c r="M1190" s="322"/>
      <c r="N1190" s="322"/>
      <c r="O1190" s="321"/>
      <c r="P1190" s="322"/>
      <c r="Q1190" s="143"/>
      <c r="R1190" s="143"/>
      <c r="S1190" s="143"/>
      <c r="T1190" s="143"/>
      <c r="U1190" s="143"/>
      <c r="V1190" s="143"/>
      <c r="W1190" s="143"/>
      <c r="X1190" s="143"/>
      <c r="Y1190" s="143"/>
      <c r="Z1190" s="143"/>
      <c r="AA1190" s="143"/>
      <c r="AB1190" s="143"/>
      <c r="AC1190" s="143"/>
      <c r="AD1190" s="143"/>
      <c r="AE1190" s="143"/>
      <c r="AF1190" s="143"/>
      <c r="AG1190" s="143"/>
      <c r="AH1190" s="143"/>
    </row>
    <row r="1191" spans="1:34">
      <c r="A1191" s="143"/>
      <c r="B1191" s="321"/>
      <c r="C1191" s="321"/>
      <c r="D1191" s="143"/>
      <c r="E1191" s="143"/>
      <c r="F1191" s="143"/>
      <c r="G1191" s="143"/>
      <c r="H1191" s="143"/>
      <c r="I1191" s="143"/>
      <c r="J1191" s="143"/>
      <c r="K1191" s="143"/>
      <c r="L1191" s="143"/>
      <c r="M1191" s="322"/>
      <c r="N1191" s="322"/>
      <c r="O1191" s="321"/>
      <c r="P1191" s="322"/>
      <c r="Q1191" s="143"/>
      <c r="R1191" s="143"/>
      <c r="S1191" s="143"/>
      <c r="T1191" s="143"/>
      <c r="U1191" s="143"/>
      <c r="V1191" s="143"/>
      <c r="W1191" s="143"/>
      <c r="X1191" s="143"/>
      <c r="Y1191" s="143"/>
      <c r="Z1191" s="143"/>
      <c r="AA1191" s="143"/>
      <c r="AB1191" s="143"/>
      <c r="AC1191" s="143"/>
      <c r="AD1191" s="143"/>
      <c r="AE1191" s="143"/>
      <c r="AF1191" s="143"/>
      <c r="AG1191" s="143"/>
      <c r="AH1191" s="143"/>
    </row>
    <row r="1192" spans="1:34">
      <c r="A1192" s="143"/>
      <c r="B1192" s="321"/>
      <c r="C1192" s="321"/>
      <c r="D1192" s="143"/>
      <c r="E1192" s="143"/>
      <c r="F1192" s="143"/>
      <c r="G1192" s="143"/>
      <c r="H1192" s="143"/>
      <c r="I1192" s="143"/>
      <c r="J1192" s="143"/>
      <c r="K1192" s="143"/>
      <c r="L1192" s="143"/>
      <c r="M1192" s="322"/>
      <c r="N1192" s="322"/>
      <c r="O1192" s="321"/>
      <c r="P1192" s="322"/>
      <c r="Q1192" s="143"/>
      <c r="R1192" s="143"/>
      <c r="S1192" s="143"/>
      <c r="T1192" s="143"/>
      <c r="U1192" s="143"/>
      <c r="V1192" s="143"/>
      <c r="W1192" s="143"/>
      <c r="X1192" s="143"/>
      <c r="Y1192" s="143"/>
      <c r="Z1192" s="143"/>
      <c r="AA1192" s="143"/>
      <c r="AB1192" s="143"/>
      <c r="AC1192" s="143"/>
      <c r="AD1192" s="143"/>
      <c r="AE1192" s="143"/>
      <c r="AF1192" s="143"/>
      <c r="AG1192" s="143"/>
      <c r="AH1192" s="143"/>
    </row>
    <row r="1193" spans="1:34">
      <c r="A1193" s="143"/>
      <c r="B1193" s="321"/>
      <c r="C1193" s="321"/>
      <c r="D1193" s="143"/>
      <c r="E1193" s="143"/>
      <c r="F1193" s="143"/>
      <c r="G1193" s="143"/>
      <c r="H1193" s="143"/>
      <c r="I1193" s="143"/>
      <c r="J1193" s="143"/>
      <c r="K1193" s="143"/>
      <c r="L1193" s="143"/>
      <c r="M1193" s="322"/>
      <c r="N1193" s="322"/>
      <c r="O1193" s="321"/>
      <c r="P1193" s="322"/>
      <c r="Q1193" s="143"/>
      <c r="R1193" s="143"/>
      <c r="S1193" s="143"/>
      <c r="T1193" s="143"/>
      <c r="U1193" s="143"/>
      <c r="V1193" s="143"/>
      <c r="W1193" s="143"/>
      <c r="X1193" s="143"/>
      <c r="Y1193" s="143"/>
      <c r="Z1193" s="143"/>
      <c r="AA1193" s="143"/>
      <c r="AB1193" s="143"/>
      <c r="AC1193" s="143"/>
      <c r="AD1193" s="143"/>
      <c r="AE1193" s="143"/>
      <c r="AF1193" s="143"/>
      <c r="AG1193" s="143"/>
      <c r="AH1193" s="143"/>
    </row>
    <row r="1194" spans="1:34">
      <c r="A1194" s="143"/>
      <c r="B1194" s="321"/>
      <c r="C1194" s="321"/>
      <c r="D1194" s="143"/>
      <c r="E1194" s="143"/>
      <c r="F1194" s="143"/>
      <c r="G1194" s="143"/>
      <c r="H1194" s="143"/>
      <c r="I1194" s="143"/>
      <c r="J1194" s="143"/>
      <c r="K1194" s="143"/>
      <c r="L1194" s="143"/>
      <c r="M1194" s="322"/>
      <c r="N1194" s="322"/>
      <c r="O1194" s="321"/>
      <c r="P1194" s="322"/>
      <c r="Q1194" s="143"/>
      <c r="R1194" s="143"/>
      <c r="S1194" s="143"/>
      <c r="T1194" s="143"/>
      <c r="U1194" s="143"/>
      <c r="V1194" s="143"/>
      <c r="W1194" s="143"/>
      <c r="X1194" s="143"/>
      <c r="Y1194" s="143"/>
      <c r="Z1194" s="143"/>
      <c r="AA1194" s="143"/>
      <c r="AB1194" s="143"/>
      <c r="AC1194" s="143"/>
      <c r="AD1194" s="143"/>
      <c r="AE1194" s="143"/>
      <c r="AF1194" s="143"/>
      <c r="AG1194" s="143"/>
      <c r="AH1194" s="143"/>
    </row>
    <row r="1195" spans="1:34">
      <c r="A1195" s="143"/>
      <c r="B1195" s="321"/>
      <c r="C1195" s="321"/>
      <c r="D1195" s="143"/>
      <c r="E1195" s="143"/>
      <c r="F1195" s="143"/>
      <c r="G1195" s="143"/>
      <c r="H1195" s="143"/>
      <c r="I1195" s="143"/>
      <c r="J1195" s="143"/>
      <c r="K1195" s="143"/>
      <c r="L1195" s="143"/>
      <c r="M1195" s="322"/>
      <c r="N1195" s="322"/>
      <c r="O1195" s="321"/>
      <c r="P1195" s="322"/>
      <c r="Q1195" s="143"/>
      <c r="R1195" s="143"/>
      <c r="S1195" s="143"/>
      <c r="T1195" s="143"/>
      <c r="U1195" s="143"/>
      <c r="V1195" s="143"/>
      <c r="W1195" s="143"/>
      <c r="X1195" s="143"/>
      <c r="Y1195" s="143"/>
      <c r="Z1195" s="143"/>
      <c r="AA1195" s="143"/>
      <c r="AB1195" s="143"/>
      <c r="AC1195" s="143"/>
      <c r="AD1195" s="143"/>
      <c r="AE1195" s="143"/>
      <c r="AF1195" s="143"/>
      <c r="AG1195" s="143"/>
      <c r="AH1195" s="143"/>
    </row>
    <row r="1196" spans="1:34">
      <c r="A1196" s="143"/>
      <c r="B1196" s="321"/>
      <c r="C1196" s="321"/>
      <c r="D1196" s="143"/>
      <c r="E1196" s="143"/>
      <c r="F1196" s="143"/>
      <c r="G1196" s="143"/>
      <c r="H1196" s="143"/>
      <c r="I1196" s="143"/>
      <c r="J1196" s="143"/>
      <c r="K1196" s="143"/>
      <c r="L1196" s="143"/>
      <c r="M1196" s="322"/>
      <c r="N1196" s="322"/>
      <c r="O1196" s="321"/>
      <c r="P1196" s="322"/>
      <c r="Q1196" s="143"/>
      <c r="R1196" s="143"/>
      <c r="S1196" s="143"/>
      <c r="T1196" s="143"/>
      <c r="U1196" s="143"/>
      <c r="V1196" s="143"/>
      <c r="W1196" s="143"/>
      <c r="X1196" s="143"/>
      <c r="Y1196" s="143"/>
      <c r="Z1196" s="143"/>
      <c r="AA1196" s="143"/>
      <c r="AB1196" s="143"/>
      <c r="AC1196" s="143"/>
      <c r="AD1196" s="143"/>
      <c r="AE1196" s="143"/>
      <c r="AF1196" s="143"/>
      <c r="AG1196" s="143"/>
      <c r="AH1196" s="143"/>
    </row>
    <row r="1197" spans="1:34">
      <c r="A1197" s="143"/>
      <c r="B1197" s="321"/>
      <c r="C1197" s="321"/>
      <c r="D1197" s="143"/>
      <c r="E1197" s="143"/>
      <c r="F1197" s="143"/>
      <c r="G1197" s="143"/>
      <c r="H1197" s="143"/>
      <c r="I1197" s="143"/>
      <c r="J1197" s="143"/>
      <c r="K1197" s="143"/>
      <c r="L1197" s="143"/>
      <c r="M1197" s="322"/>
      <c r="N1197" s="322"/>
      <c r="O1197" s="321"/>
      <c r="P1197" s="322"/>
      <c r="Q1197" s="143"/>
      <c r="R1197" s="143"/>
      <c r="S1197" s="143"/>
      <c r="T1197" s="143"/>
      <c r="U1197" s="143"/>
      <c r="V1197" s="143"/>
      <c r="W1197" s="143"/>
      <c r="X1197" s="143"/>
      <c r="Y1197" s="143"/>
      <c r="Z1197" s="143"/>
      <c r="AA1197" s="143"/>
      <c r="AB1197" s="143"/>
      <c r="AC1197" s="143"/>
      <c r="AD1197" s="143"/>
      <c r="AE1197" s="143"/>
      <c r="AF1197" s="143"/>
      <c r="AG1197" s="143"/>
      <c r="AH1197" s="143"/>
    </row>
    <row r="1198" spans="1:34">
      <c r="A1198" s="143"/>
      <c r="B1198" s="321"/>
      <c r="C1198" s="321"/>
      <c r="D1198" s="143"/>
      <c r="E1198" s="143"/>
      <c r="F1198" s="143"/>
      <c r="G1198" s="143"/>
      <c r="H1198" s="143"/>
      <c r="I1198" s="143"/>
      <c r="J1198" s="143"/>
      <c r="K1198" s="143"/>
      <c r="L1198" s="143"/>
      <c r="M1198" s="322"/>
      <c r="N1198" s="322"/>
      <c r="O1198" s="321"/>
      <c r="P1198" s="322"/>
      <c r="Q1198" s="143"/>
      <c r="R1198" s="143"/>
      <c r="S1198" s="143"/>
      <c r="T1198" s="143"/>
      <c r="U1198" s="143"/>
      <c r="V1198" s="143"/>
      <c r="W1198" s="143"/>
      <c r="X1198" s="143"/>
      <c r="Y1198" s="143"/>
      <c r="Z1198" s="143"/>
      <c r="AA1198" s="143"/>
      <c r="AB1198" s="143"/>
      <c r="AC1198" s="143"/>
      <c r="AD1198" s="143"/>
      <c r="AE1198" s="143"/>
      <c r="AF1198" s="143"/>
      <c r="AG1198" s="143"/>
      <c r="AH1198" s="143"/>
    </row>
    <row r="1199" spans="1:34">
      <c r="A1199" s="143"/>
      <c r="B1199" s="321"/>
      <c r="C1199" s="321"/>
      <c r="D1199" s="143"/>
      <c r="E1199" s="143"/>
      <c r="F1199" s="143"/>
      <c r="G1199" s="143"/>
      <c r="H1199" s="143"/>
      <c r="I1199" s="143"/>
      <c r="J1199" s="143"/>
      <c r="K1199" s="143"/>
      <c r="L1199" s="143"/>
      <c r="M1199" s="322"/>
      <c r="N1199" s="322"/>
      <c r="O1199" s="321"/>
      <c r="P1199" s="322"/>
      <c r="Q1199" s="143"/>
      <c r="R1199" s="143"/>
      <c r="S1199" s="143"/>
      <c r="T1199" s="143"/>
      <c r="U1199" s="143"/>
      <c r="V1199" s="143"/>
      <c r="W1199" s="143"/>
      <c r="X1199" s="143"/>
      <c r="Y1199" s="143"/>
      <c r="Z1199" s="143"/>
      <c r="AA1199" s="143"/>
      <c r="AB1199" s="143"/>
      <c r="AC1199" s="143"/>
      <c r="AD1199" s="143"/>
      <c r="AE1199" s="143"/>
      <c r="AF1199" s="143"/>
      <c r="AG1199" s="143"/>
      <c r="AH1199" s="143"/>
    </row>
    <row r="1200" spans="1:34">
      <c r="A1200" s="143"/>
      <c r="B1200" s="321"/>
      <c r="C1200" s="321"/>
      <c r="D1200" s="143"/>
      <c r="E1200" s="143"/>
      <c r="F1200" s="143"/>
      <c r="G1200" s="143"/>
      <c r="H1200" s="143"/>
      <c r="I1200" s="143"/>
      <c r="J1200" s="143"/>
      <c r="K1200" s="143"/>
      <c r="L1200" s="143"/>
      <c r="M1200" s="322"/>
      <c r="N1200" s="322"/>
      <c r="O1200" s="321"/>
      <c r="P1200" s="322"/>
      <c r="Q1200" s="143"/>
      <c r="R1200" s="143"/>
      <c r="S1200" s="143"/>
      <c r="T1200" s="143"/>
      <c r="U1200" s="143"/>
      <c r="V1200" s="143"/>
      <c r="W1200" s="143"/>
      <c r="X1200" s="143"/>
      <c r="Y1200" s="143"/>
      <c r="Z1200" s="143"/>
      <c r="AA1200" s="143"/>
      <c r="AB1200" s="143"/>
      <c r="AC1200" s="143"/>
      <c r="AD1200" s="143"/>
      <c r="AE1200" s="143"/>
      <c r="AF1200" s="143"/>
      <c r="AG1200" s="143"/>
      <c r="AH1200" s="143"/>
    </row>
    <row r="1201" spans="1:34">
      <c r="A1201" s="143"/>
      <c r="B1201" s="321"/>
      <c r="C1201" s="321"/>
      <c r="D1201" s="143"/>
      <c r="E1201" s="143"/>
      <c r="F1201" s="143"/>
      <c r="G1201" s="143"/>
      <c r="H1201" s="143"/>
      <c r="I1201" s="143"/>
      <c r="J1201" s="143"/>
      <c r="K1201" s="143"/>
      <c r="L1201" s="143"/>
      <c r="M1201" s="322"/>
      <c r="N1201" s="322"/>
      <c r="O1201" s="321"/>
      <c r="P1201" s="322"/>
      <c r="Q1201" s="143"/>
      <c r="R1201" s="143"/>
      <c r="S1201" s="143"/>
      <c r="T1201" s="143"/>
      <c r="U1201" s="143"/>
      <c r="V1201" s="143"/>
      <c r="W1201" s="143"/>
      <c r="X1201" s="143"/>
      <c r="Y1201" s="143"/>
      <c r="Z1201" s="143"/>
      <c r="AA1201" s="143"/>
      <c r="AB1201" s="143"/>
      <c r="AC1201" s="143"/>
      <c r="AD1201" s="143"/>
      <c r="AE1201" s="143"/>
      <c r="AF1201" s="143"/>
      <c r="AG1201" s="143"/>
      <c r="AH1201" s="143"/>
    </row>
    <row r="1202" spans="1:34">
      <c r="A1202" s="143"/>
      <c r="B1202" s="321"/>
      <c r="C1202" s="321"/>
      <c r="D1202" s="143"/>
      <c r="E1202" s="143"/>
      <c r="F1202" s="143"/>
      <c r="G1202" s="143"/>
      <c r="H1202" s="143"/>
      <c r="I1202" s="143"/>
      <c r="J1202" s="143"/>
      <c r="K1202" s="143"/>
      <c r="L1202" s="143"/>
      <c r="M1202" s="322"/>
      <c r="N1202" s="322"/>
      <c r="O1202" s="321"/>
      <c r="P1202" s="322"/>
      <c r="Q1202" s="143"/>
      <c r="R1202" s="143"/>
      <c r="S1202" s="143"/>
      <c r="T1202" s="143"/>
      <c r="U1202" s="143"/>
      <c r="V1202" s="143"/>
      <c r="W1202" s="143"/>
      <c r="X1202" s="143"/>
      <c r="Y1202" s="143"/>
      <c r="Z1202" s="143"/>
      <c r="AA1202" s="143"/>
      <c r="AB1202" s="143"/>
      <c r="AC1202" s="143"/>
      <c r="AD1202" s="143"/>
      <c r="AE1202" s="143"/>
      <c r="AF1202" s="143"/>
      <c r="AG1202" s="143"/>
      <c r="AH1202" s="143"/>
    </row>
    <row r="1203" spans="1:34">
      <c r="A1203" s="143"/>
      <c r="B1203" s="321"/>
      <c r="C1203" s="321"/>
      <c r="D1203" s="143"/>
      <c r="E1203" s="143"/>
      <c r="F1203" s="143"/>
      <c r="G1203" s="143"/>
      <c r="H1203" s="143"/>
      <c r="I1203" s="143"/>
      <c r="J1203" s="143"/>
      <c r="K1203" s="143"/>
      <c r="L1203" s="143"/>
      <c r="M1203" s="322"/>
      <c r="N1203" s="322"/>
      <c r="O1203" s="321"/>
      <c r="P1203" s="322"/>
      <c r="Q1203" s="143"/>
      <c r="R1203" s="143"/>
      <c r="S1203" s="143"/>
      <c r="T1203" s="143"/>
      <c r="U1203" s="143"/>
      <c r="V1203" s="143"/>
      <c r="W1203" s="143"/>
      <c r="X1203" s="143"/>
      <c r="Y1203" s="143"/>
      <c r="Z1203" s="143"/>
      <c r="AA1203" s="143"/>
      <c r="AB1203" s="143"/>
      <c r="AC1203" s="143"/>
      <c r="AD1203" s="143"/>
      <c r="AE1203" s="143"/>
      <c r="AF1203" s="143"/>
      <c r="AG1203" s="143"/>
      <c r="AH1203" s="143"/>
    </row>
    <row r="1204" spans="1:34">
      <c r="A1204" s="143"/>
      <c r="B1204" s="321"/>
      <c r="C1204" s="321"/>
      <c r="D1204" s="143"/>
      <c r="E1204" s="143"/>
      <c r="F1204" s="143"/>
      <c r="G1204" s="143"/>
      <c r="H1204" s="143"/>
      <c r="I1204" s="143"/>
      <c r="J1204" s="143"/>
      <c r="K1204" s="143"/>
      <c r="L1204" s="143"/>
      <c r="M1204" s="322"/>
      <c r="N1204" s="322"/>
      <c r="O1204" s="321"/>
      <c r="P1204" s="322"/>
      <c r="Q1204" s="143"/>
      <c r="R1204" s="143"/>
      <c r="S1204" s="143"/>
      <c r="T1204" s="143"/>
      <c r="U1204" s="143"/>
      <c r="V1204" s="143"/>
      <c r="W1204" s="143"/>
      <c r="X1204" s="143"/>
      <c r="Y1204" s="143"/>
      <c r="Z1204" s="143"/>
      <c r="AA1204" s="143"/>
      <c r="AB1204" s="143"/>
      <c r="AC1204" s="143"/>
      <c r="AD1204" s="143"/>
      <c r="AE1204" s="143"/>
      <c r="AF1204" s="143"/>
      <c r="AG1204" s="143"/>
      <c r="AH1204" s="143"/>
    </row>
    <row r="1205" spans="1:34">
      <c r="A1205" s="143"/>
      <c r="B1205" s="321"/>
      <c r="C1205" s="321"/>
      <c r="D1205" s="143"/>
      <c r="E1205" s="143"/>
      <c r="F1205" s="143"/>
      <c r="G1205" s="143"/>
      <c r="H1205" s="143"/>
      <c r="I1205" s="143"/>
      <c r="J1205" s="143"/>
      <c r="K1205" s="143"/>
      <c r="L1205" s="143"/>
      <c r="M1205" s="322"/>
      <c r="N1205" s="322"/>
      <c r="O1205" s="321"/>
      <c r="P1205" s="322"/>
      <c r="Q1205" s="143"/>
      <c r="R1205" s="143"/>
      <c r="S1205" s="143"/>
      <c r="T1205" s="143"/>
      <c r="U1205" s="143"/>
      <c r="V1205" s="143"/>
      <c r="W1205" s="143"/>
      <c r="X1205" s="143"/>
      <c r="Y1205" s="143"/>
      <c r="Z1205" s="143"/>
      <c r="AA1205" s="143"/>
      <c r="AB1205" s="143"/>
      <c r="AC1205" s="143"/>
      <c r="AD1205" s="143"/>
      <c r="AE1205" s="143"/>
      <c r="AF1205" s="143"/>
      <c r="AG1205" s="143"/>
      <c r="AH1205" s="143"/>
    </row>
    <row r="1206" spans="1:34">
      <c r="A1206" s="143"/>
      <c r="B1206" s="321"/>
      <c r="C1206" s="321"/>
      <c r="D1206" s="143"/>
      <c r="E1206" s="143"/>
      <c r="F1206" s="143"/>
      <c r="G1206" s="143"/>
      <c r="H1206" s="143"/>
      <c r="I1206" s="143"/>
      <c r="J1206" s="143"/>
      <c r="K1206" s="143"/>
      <c r="L1206" s="143"/>
      <c r="M1206" s="322"/>
      <c r="N1206" s="322"/>
      <c r="O1206" s="321"/>
      <c r="P1206" s="322"/>
      <c r="Q1206" s="143"/>
      <c r="R1206" s="143"/>
      <c r="S1206" s="143"/>
      <c r="T1206" s="143"/>
      <c r="U1206" s="143"/>
      <c r="V1206" s="143"/>
      <c r="W1206" s="143"/>
      <c r="X1206" s="143"/>
      <c r="Y1206" s="143"/>
      <c r="Z1206" s="143"/>
      <c r="AA1206" s="143"/>
      <c r="AB1206" s="143"/>
      <c r="AC1206" s="143"/>
      <c r="AD1206" s="143"/>
      <c r="AE1206" s="143"/>
      <c r="AF1206" s="143"/>
      <c r="AG1206" s="143"/>
      <c r="AH1206" s="143"/>
    </row>
    <row r="1207" spans="1:34">
      <c r="A1207" s="143"/>
      <c r="B1207" s="321"/>
      <c r="C1207" s="321"/>
      <c r="D1207" s="143"/>
      <c r="E1207" s="143"/>
      <c r="F1207" s="143"/>
      <c r="G1207" s="143"/>
      <c r="H1207" s="143"/>
      <c r="I1207" s="143"/>
      <c r="J1207" s="143"/>
      <c r="K1207" s="143"/>
      <c r="L1207" s="143"/>
      <c r="M1207" s="322"/>
      <c r="N1207" s="322"/>
      <c r="O1207" s="321"/>
      <c r="P1207" s="322"/>
      <c r="Q1207" s="143"/>
      <c r="R1207" s="143"/>
      <c r="S1207" s="143"/>
      <c r="T1207" s="143"/>
      <c r="U1207" s="143"/>
      <c r="V1207" s="143"/>
      <c r="W1207" s="143"/>
      <c r="X1207" s="143"/>
      <c r="Y1207" s="143"/>
      <c r="Z1207" s="143"/>
      <c r="AA1207" s="143"/>
      <c r="AB1207" s="143"/>
      <c r="AC1207" s="143"/>
      <c r="AD1207" s="143"/>
      <c r="AE1207" s="143"/>
      <c r="AF1207" s="143"/>
      <c r="AG1207" s="143"/>
      <c r="AH1207" s="143"/>
    </row>
    <row r="1208" spans="1:34">
      <c r="A1208" s="143"/>
      <c r="B1208" s="321"/>
      <c r="C1208" s="321"/>
      <c r="D1208" s="143"/>
      <c r="E1208" s="143"/>
      <c r="F1208" s="143"/>
      <c r="G1208" s="143"/>
      <c r="H1208" s="143"/>
      <c r="I1208" s="143"/>
      <c r="J1208" s="143"/>
      <c r="K1208" s="143"/>
      <c r="L1208" s="143"/>
      <c r="M1208" s="322"/>
      <c r="N1208" s="322"/>
      <c r="O1208" s="321"/>
      <c r="P1208" s="322"/>
      <c r="Q1208" s="143"/>
      <c r="R1208" s="143"/>
      <c r="S1208" s="143"/>
      <c r="T1208" s="143"/>
      <c r="U1208" s="143"/>
      <c r="V1208" s="143"/>
      <c r="W1208" s="143"/>
      <c r="X1208" s="143"/>
      <c r="Y1208" s="143"/>
      <c r="Z1208" s="143"/>
      <c r="AA1208" s="143"/>
      <c r="AB1208" s="143"/>
      <c r="AC1208" s="143"/>
      <c r="AD1208" s="143"/>
      <c r="AE1208" s="143"/>
      <c r="AF1208" s="143"/>
      <c r="AG1208" s="143"/>
      <c r="AH1208" s="143"/>
    </row>
    <row r="1209" spans="1:34">
      <c r="A1209" s="143"/>
      <c r="B1209" s="321"/>
      <c r="C1209" s="321"/>
      <c r="D1209" s="143"/>
      <c r="E1209" s="143"/>
      <c r="F1209" s="143"/>
      <c r="G1209" s="143"/>
      <c r="H1209" s="143"/>
      <c r="I1209" s="143"/>
      <c r="J1209" s="143"/>
      <c r="K1209" s="143"/>
      <c r="L1209" s="143"/>
      <c r="M1209" s="322"/>
      <c r="N1209" s="322"/>
      <c r="O1209" s="321"/>
      <c r="P1209" s="322"/>
      <c r="Q1209" s="143"/>
      <c r="R1209" s="143"/>
      <c r="S1209" s="143"/>
      <c r="T1209" s="143"/>
      <c r="U1209" s="143"/>
      <c r="V1209" s="143"/>
      <c r="W1209" s="143"/>
      <c r="X1209" s="143"/>
      <c r="Y1209" s="143"/>
      <c r="Z1209" s="143"/>
      <c r="AA1209" s="143"/>
      <c r="AB1209" s="143"/>
      <c r="AC1209" s="143"/>
      <c r="AD1209" s="143"/>
      <c r="AE1209" s="143"/>
      <c r="AF1209" s="143"/>
      <c r="AG1209" s="143"/>
      <c r="AH1209" s="143"/>
    </row>
    <row r="1210" spans="1:34">
      <c r="A1210" s="143"/>
      <c r="B1210" s="321"/>
      <c r="C1210" s="321"/>
      <c r="D1210" s="143"/>
      <c r="E1210" s="143"/>
      <c r="F1210" s="143"/>
      <c r="G1210" s="143"/>
      <c r="H1210" s="143"/>
      <c r="I1210" s="143"/>
      <c r="J1210" s="143"/>
      <c r="K1210" s="143"/>
      <c r="L1210" s="143"/>
      <c r="M1210" s="322"/>
      <c r="N1210" s="322"/>
      <c r="O1210" s="321"/>
      <c r="P1210" s="322"/>
      <c r="Q1210" s="143"/>
      <c r="R1210" s="143"/>
      <c r="S1210" s="143"/>
      <c r="T1210" s="143"/>
      <c r="U1210" s="143"/>
      <c r="V1210" s="143"/>
      <c r="W1210" s="143"/>
      <c r="X1210" s="143"/>
      <c r="Y1210" s="143"/>
      <c r="Z1210" s="143"/>
      <c r="AA1210" s="143"/>
      <c r="AB1210" s="143"/>
      <c r="AC1210" s="143"/>
      <c r="AD1210" s="143"/>
      <c r="AE1210" s="143"/>
      <c r="AF1210" s="143"/>
      <c r="AG1210" s="143"/>
      <c r="AH1210" s="143"/>
    </row>
    <row r="1211" spans="1:34">
      <c r="A1211" s="143"/>
      <c r="B1211" s="321"/>
      <c r="C1211" s="321"/>
      <c r="D1211" s="143"/>
      <c r="E1211" s="143"/>
      <c r="F1211" s="143"/>
      <c r="G1211" s="143"/>
      <c r="H1211" s="143"/>
      <c r="I1211" s="143"/>
      <c r="J1211" s="143"/>
      <c r="K1211" s="143"/>
      <c r="L1211" s="143"/>
      <c r="M1211" s="322"/>
      <c r="N1211" s="322"/>
      <c r="O1211" s="321"/>
      <c r="P1211" s="322"/>
      <c r="Q1211" s="143"/>
      <c r="R1211" s="143"/>
      <c r="S1211" s="143"/>
      <c r="T1211" s="143"/>
      <c r="U1211" s="143"/>
      <c r="V1211" s="143"/>
      <c r="W1211" s="143"/>
      <c r="X1211" s="143"/>
      <c r="Y1211" s="143"/>
      <c r="Z1211" s="143"/>
      <c r="AA1211" s="143"/>
      <c r="AB1211" s="143"/>
      <c r="AC1211" s="143"/>
      <c r="AD1211" s="143"/>
      <c r="AE1211" s="143"/>
      <c r="AF1211" s="143"/>
      <c r="AG1211" s="143"/>
      <c r="AH1211" s="143"/>
    </row>
    <row r="1212" spans="1:34">
      <c r="A1212" s="143"/>
      <c r="B1212" s="321"/>
      <c r="C1212" s="321"/>
      <c r="D1212" s="143"/>
      <c r="E1212" s="143"/>
      <c r="F1212" s="143"/>
      <c r="G1212" s="143"/>
      <c r="H1212" s="143"/>
      <c r="I1212" s="143"/>
      <c r="J1212" s="143"/>
      <c r="K1212" s="143"/>
      <c r="L1212" s="143"/>
      <c r="M1212" s="322"/>
      <c r="N1212" s="322"/>
      <c r="O1212" s="321"/>
      <c r="P1212" s="322"/>
      <c r="Q1212" s="143"/>
      <c r="R1212" s="143"/>
      <c r="S1212" s="143"/>
      <c r="T1212" s="143"/>
      <c r="U1212" s="143"/>
      <c r="V1212" s="143"/>
      <c r="W1212" s="143"/>
      <c r="X1212" s="143"/>
      <c r="Y1212" s="143"/>
      <c r="Z1212" s="143"/>
      <c r="AA1212" s="143"/>
      <c r="AB1212" s="143"/>
      <c r="AC1212" s="143"/>
      <c r="AD1212" s="143"/>
      <c r="AE1212" s="143"/>
      <c r="AF1212" s="143"/>
      <c r="AG1212" s="143"/>
      <c r="AH1212" s="143"/>
    </row>
    <row r="1213" spans="1:34">
      <c r="A1213" s="143"/>
      <c r="B1213" s="321"/>
      <c r="C1213" s="321"/>
      <c r="D1213" s="143"/>
      <c r="E1213" s="143"/>
      <c r="F1213" s="143"/>
      <c r="G1213" s="143"/>
      <c r="H1213" s="143"/>
      <c r="I1213" s="143"/>
      <c r="J1213" s="143"/>
      <c r="K1213" s="143"/>
      <c r="L1213" s="143"/>
      <c r="M1213" s="322"/>
      <c r="N1213" s="322"/>
      <c r="O1213" s="321"/>
      <c r="P1213" s="322"/>
      <c r="Q1213" s="143"/>
      <c r="R1213" s="143"/>
      <c r="S1213" s="143"/>
      <c r="T1213" s="143"/>
      <c r="U1213" s="143"/>
      <c r="V1213" s="143"/>
      <c r="W1213" s="143"/>
      <c r="X1213" s="143"/>
      <c r="Y1213" s="143"/>
      <c r="Z1213" s="143"/>
      <c r="AA1213" s="143"/>
      <c r="AB1213" s="143"/>
      <c r="AC1213" s="143"/>
      <c r="AD1213" s="143"/>
      <c r="AE1213" s="143"/>
      <c r="AF1213" s="143"/>
      <c r="AG1213" s="143"/>
      <c r="AH1213" s="143"/>
    </row>
    <row r="1214" spans="1:34">
      <c r="A1214" s="143"/>
      <c r="B1214" s="321"/>
      <c r="C1214" s="321"/>
      <c r="D1214" s="143"/>
      <c r="E1214" s="143"/>
      <c r="F1214" s="143"/>
      <c r="G1214" s="143"/>
      <c r="H1214" s="143"/>
      <c r="I1214" s="143"/>
      <c r="J1214" s="143"/>
      <c r="K1214" s="143"/>
      <c r="L1214" s="143"/>
      <c r="M1214" s="322"/>
      <c r="N1214" s="322"/>
      <c r="O1214" s="321"/>
      <c r="P1214" s="322"/>
      <c r="Q1214" s="143"/>
      <c r="R1214" s="143"/>
      <c r="S1214" s="143"/>
      <c r="T1214" s="143"/>
      <c r="U1214" s="143"/>
      <c r="V1214" s="143"/>
      <c r="W1214" s="143"/>
      <c r="X1214" s="143"/>
      <c r="Y1214" s="143"/>
      <c r="Z1214" s="143"/>
      <c r="AA1214" s="143"/>
      <c r="AB1214" s="143"/>
      <c r="AC1214" s="143"/>
      <c r="AD1214" s="143"/>
      <c r="AE1214" s="143"/>
      <c r="AF1214" s="143"/>
      <c r="AG1214" s="143"/>
      <c r="AH1214" s="143"/>
    </row>
    <row r="1215" spans="1:34">
      <c r="A1215" s="143"/>
      <c r="B1215" s="321"/>
      <c r="C1215" s="321"/>
      <c r="D1215" s="143"/>
      <c r="E1215" s="143"/>
      <c r="F1215" s="143"/>
      <c r="G1215" s="143"/>
      <c r="H1215" s="143"/>
      <c r="I1215" s="143"/>
      <c r="J1215" s="143"/>
      <c r="K1215" s="143"/>
      <c r="L1215" s="143"/>
      <c r="M1215" s="322"/>
      <c r="N1215" s="322"/>
      <c r="O1215" s="321"/>
      <c r="P1215" s="322"/>
      <c r="Q1215" s="143"/>
      <c r="R1215" s="143"/>
      <c r="S1215" s="143"/>
      <c r="T1215" s="143"/>
      <c r="U1215" s="143"/>
      <c r="V1215" s="143"/>
      <c r="W1215" s="143"/>
      <c r="X1215" s="143"/>
      <c r="Y1215" s="143"/>
      <c r="Z1215" s="143"/>
      <c r="AA1215" s="143"/>
      <c r="AB1215" s="143"/>
      <c r="AC1215" s="143"/>
      <c r="AD1215" s="143"/>
      <c r="AE1215" s="143"/>
      <c r="AF1215" s="143"/>
      <c r="AG1215" s="143"/>
      <c r="AH1215" s="143"/>
    </row>
    <row r="1216" spans="1:34">
      <c r="A1216" s="143"/>
      <c r="B1216" s="321"/>
      <c r="C1216" s="321"/>
      <c r="D1216" s="143"/>
      <c r="E1216" s="143"/>
      <c r="F1216" s="143"/>
      <c r="G1216" s="143"/>
      <c r="H1216" s="143"/>
      <c r="I1216" s="143"/>
      <c r="J1216" s="143"/>
      <c r="K1216" s="143"/>
      <c r="L1216" s="143"/>
      <c r="M1216" s="322"/>
      <c r="N1216" s="322"/>
      <c r="O1216" s="321"/>
      <c r="P1216" s="322"/>
      <c r="Q1216" s="143"/>
      <c r="R1216" s="143"/>
      <c r="S1216" s="143"/>
      <c r="T1216" s="143"/>
      <c r="U1216" s="143"/>
      <c r="V1216" s="143"/>
      <c r="W1216" s="143"/>
      <c r="X1216" s="143"/>
      <c r="Y1216" s="143"/>
      <c r="Z1216" s="143"/>
      <c r="AA1216" s="143"/>
      <c r="AB1216" s="143"/>
      <c r="AC1216" s="143"/>
      <c r="AD1216" s="143"/>
      <c r="AE1216" s="143"/>
      <c r="AF1216" s="143"/>
      <c r="AG1216" s="143"/>
      <c r="AH1216" s="143"/>
    </row>
    <row r="1217" spans="1:34">
      <c r="A1217" s="143"/>
      <c r="B1217" s="321"/>
      <c r="C1217" s="321"/>
      <c r="D1217" s="143"/>
      <c r="E1217" s="143"/>
      <c r="F1217" s="143"/>
      <c r="G1217" s="143"/>
      <c r="H1217" s="143"/>
      <c r="I1217" s="143"/>
      <c r="J1217" s="143"/>
      <c r="K1217" s="143"/>
      <c r="L1217" s="143"/>
      <c r="M1217" s="322"/>
      <c r="N1217" s="322"/>
      <c r="O1217" s="321"/>
      <c r="P1217" s="322"/>
      <c r="Q1217" s="143"/>
      <c r="R1217" s="143"/>
      <c r="S1217" s="143"/>
      <c r="T1217" s="143"/>
      <c r="U1217" s="143"/>
      <c r="V1217" s="143"/>
      <c r="W1217" s="143"/>
      <c r="X1217" s="143"/>
      <c r="Y1217" s="143"/>
      <c r="Z1217" s="143"/>
      <c r="AA1217" s="143"/>
      <c r="AB1217" s="143"/>
      <c r="AC1217" s="143"/>
      <c r="AD1217" s="143"/>
      <c r="AE1217" s="143"/>
      <c r="AF1217" s="143"/>
      <c r="AG1217" s="143"/>
      <c r="AH1217" s="143"/>
    </row>
    <row r="1218" spans="1:34">
      <c r="A1218" s="143"/>
      <c r="B1218" s="321"/>
      <c r="C1218" s="321"/>
      <c r="D1218" s="143"/>
      <c r="E1218" s="143"/>
      <c r="F1218" s="143"/>
      <c r="G1218" s="143"/>
      <c r="H1218" s="143"/>
      <c r="I1218" s="143"/>
      <c r="J1218" s="143"/>
      <c r="K1218" s="143"/>
      <c r="L1218" s="143"/>
      <c r="M1218" s="322"/>
      <c r="N1218" s="322"/>
      <c r="O1218" s="321"/>
      <c r="P1218" s="322"/>
      <c r="Q1218" s="143"/>
      <c r="R1218" s="143"/>
      <c r="S1218" s="143"/>
      <c r="T1218" s="143"/>
      <c r="U1218" s="143"/>
      <c r="V1218" s="143"/>
      <c r="W1218" s="143"/>
      <c r="X1218" s="143"/>
      <c r="Y1218" s="143"/>
      <c r="Z1218" s="143"/>
      <c r="AA1218" s="143"/>
      <c r="AB1218" s="143"/>
      <c r="AC1218" s="143"/>
      <c r="AD1218" s="143"/>
      <c r="AE1218" s="143"/>
      <c r="AF1218" s="143"/>
      <c r="AG1218" s="143"/>
      <c r="AH1218" s="143"/>
    </row>
    <row r="1219" spans="1:34">
      <c r="A1219" s="143"/>
      <c r="B1219" s="321"/>
      <c r="C1219" s="321"/>
      <c r="D1219" s="143"/>
      <c r="E1219" s="143"/>
      <c r="F1219" s="143"/>
      <c r="G1219" s="143"/>
      <c r="H1219" s="143"/>
      <c r="I1219" s="143"/>
      <c r="J1219" s="143"/>
      <c r="K1219" s="143"/>
      <c r="L1219" s="143"/>
      <c r="M1219" s="322"/>
      <c r="N1219" s="322"/>
      <c r="O1219" s="321"/>
      <c r="P1219" s="322"/>
      <c r="Q1219" s="143"/>
      <c r="R1219" s="143"/>
      <c r="S1219" s="143"/>
      <c r="T1219" s="143"/>
      <c r="U1219" s="143"/>
      <c r="V1219" s="143"/>
      <c r="W1219" s="143"/>
      <c r="X1219" s="143"/>
      <c r="Y1219" s="143"/>
      <c r="Z1219" s="143"/>
      <c r="AA1219" s="143"/>
      <c r="AB1219" s="143"/>
      <c r="AC1219" s="143"/>
      <c r="AD1219" s="143"/>
      <c r="AE1219" s="143"/>
      <c r="AF1219" s="143"/>
      <c r="AG1219" s="143"/>
      <c r="AH1219" s="143"/>
    </row>
    <row r="1220" spans="1:34">
      <c r="A1220" s="143"/>
      <c r="B1220" s="321"/>
      <c r="C1220" s="321"/>
      <c r="D1220" s="143"/>
      <c r="E1220" s="143"/>
      <c r="F1220" s="143"/>
      <c r="G1220" s="143"/>
      <c r="H1220" s="143"/>
      <c r="I1220" s="143"/>
      <c r="J1220" s="143"/>
      <c r="K1220" s="143"/>
      <c r="L1220" s="143"/>
      <c r="M1220" s="322"/>
      <c r="N1220" s="322"/>
      <c r="O1220" s="321"/>
      <c r="P1220" s="322"/>
      <c r="Q1220" s="143"/>
      <c r="R1220" s="143"/>
      <c r="S1220" s="143"/>
      <c r="T1220" s="143"/>
      <c r="U1220" s="143"/>
      <c r="V1220" s="143"/>
      <c r="W1220" s="143"/>
      <c r="X1220" s="143"/>
      <c r="Y1220" s="143"/>
      <c r="Z1220" s="143"/>
      <c r="AA1220" s="143"/>
      <c r="AB1220" s="143"/>
      <c r="AC1220" s="143"/>
      <c r="AD1220" s="143"/>
      <c r="AE1220" s="143"/>
      <c r="AF1220" s="143"/>
      <c r="AG1220" s="143"/>
      <c r="AH1220" s="143"/>
    </row>
    <row r="1221" spans="1:34">
      <c r="A1221" s="143"/>
      <c r="B1221" s="321"/>
      <c r="C1221" s="321"/>
      <c r="D1221" s="143"/>
      <c r="E1221" s="143"/>
      <c r="F1221" s="143"/>
      <c r="G1221" s="143"/>
      <c r="H1221" s="143"/>
      <c r="I1221" s="143"/>
      <c r="J1221" s="143"/>
      <c r="K1221" s="143"/>
      <c r="L1221" s="143"/>
      <c r="M1221" s="322"/>
      <c r="N1221" s="322"/>
      <c r="O1221" s="321"/>
      <c r="P1221" s="322"/>
      <c r="Q1221" s="143"/>
      <c r="R1221" s="143"/>
      <c r="S1221" s="143"/>
      <c r="T1221" s="143"/>
      <c r="U1221" s="143"/>
      <c r="V1221" s="143"/>
      <c r="W1221" s="143"/>
      <c r="X1221" s="143"/>
      <c r="Y1221" s="143"/>
      <c r="Z1221" s="143"/>
      <c r="AA1221" s="143"/>
      <c r="AB1221" s="143"/>
      <c r="AC1221" s="143"/>
      <c r="AD1221" s="143"/>
      <c r="AE1221" s="143"/>
      <c r="AF1221" s="143"/>
      <c r="AG1221" s="143"/>
      <c r="AH1221" s="143"/>
    </row>
    <row r="1222" spans="1:34">
      <c r="A1222" s="143"/>
      <c r="B1222" s="321"/>
      <c r="C1222" s="321"/>
      <c r="D1222" s="143"/>
      <c r="E1222" s="143"/>
      <c r="F1222" s="143"/>
      <c r="G1222" s="143"/>
      <c r="H1222" s="143"/>
      <c r="I1222" s="143"/>
      <c r="J1222" s="143"/>
      <c r="K1222" s="143"/>
      <c r="L1222" s="143"/>
      <c r="M1222" s="322"/>
      <c r="N1222" s="322"/>
      <c r="O1222" s="321"/>
      <c r="P1222" s="322"/>
      <c r="Q1222" s="143"/>
      <c r="R1222" s="143"/>
      <c r="S1222" s="143"/>
      <c r="T1222" s="143"/>
      <c r="U1222" s="143"/>
      <c r="V1222" s="143"/>
      <c r="W1222" s="143"/>
      <c r="X1222" s="143"/>
      <c r="Y1222" s="143"/>
      <c r="Z1222" s="143"/>
      <c r="AA1222" s="143"/>
      <c r="AB1222" s="143"/>
      <c r="AC1222" s="143"/>
      <c r="AD1222" s="143"/>
      <c r="AE1222" s="143"/>
      <c r="AF1222" s="143"/>
      <c r="AG1222" s="143"/>
      <c r="AH1222" s="143"/>
    </row>
    <row r="1223" spans="1:34">
      <c r="A1223" s="143"/>
      <c r="B1223" s="321"/>
      <c r="C1223" s="321"/>
      <c r="D1223" s="143"/>
      <c r="E1223" s="143"/>
      <c r="F1223" s="143"/>
      <c r="G1223" s="143"/>
      <c r="H1223" s="143"/>
      <c r="I1223" s="143"/>
      <c r="J1223" s="143"/>
      <c r="K1223" s="143"/>
      <c r="L1223" s="143"/>
      <c r="M1223" s="322"/>
      <c r="N1223" s="322"/>
      <c r="O1223" s="321"/>
      <c r="P1223" s="322"/>
      <c r="Q1223" s="143"/>
      <c r="R1223" s="143"/>
      <c r="S1223" s="143"/>
      <c r="T1223" s="143"/>
      <c r="U1223" s="143"/>
      <c r="V1223" s="143"/>
      <c r="W1223" s="143"/>
      <c r="X1223" s="143"/>
      <c r="Y1223" s="143"/>
      <c r="Z1223" s="143"/>
      <c r="AA1223" s="143"/>
      <c r="AB1223" s="143"/>
      <c r="AC1223" s="143"/>
      <c r="AD1223" s="143"/>
      <c r="AE1223" s="143"/>
      <c r="AF1223" s="143"/>
      <c r="AG1223" s="143"/>
      <c r="AH1223" s="143"/>
    </row>
    <row r="1224" spans="1:34">
      <c r="A1224" s="143"/>
      <c r="B1224" s="321"/>
      <c r="C1224" s="321"/>
      <c r="D1224" s="143"/>
      <c r="E1224" s="143"/>
      <c r="F1224" s="143"/>
      <c r="G1224" s="143"/>
      <c r="H1224" s="143"/>
      <c r="I1224" s="143"/>
      <c r="J1224" s="143"/>
      <c r="K1224" s="143"/>
      <c r="L1224" s="143"/>
      <c r="M1224" s="322"/>
      <c r="N1224" s="322"/>
      <c r="O1224" s="321"/>
      <c r="P1224" s="322"/>
      <c r="Q1224" s="143"/>
      <c r="R1224" s="143"/>
      <c r="S1224" s="143"/>
      <c r="T1224" s="143"/>
      <c r="U1224" s="143"/>
      <c r="V1224" s="143"/>
      <c r="W1224" s="143"/>
      <c r="X1224" s="143"/>
      <c r="Y1224" s="143"/>
      <c r="Z1224" s="143"/>
      <c r="AA1224" s="143"/>
      <c r="AB1224" s="143"/>
      <c r="AC1224" s="143"/>
      <c r="AD1224" s="143"/>
      <c r="AE1224" s="143"/>
      <c r="AF1224" s="143"/>
      <c r="AG1224" s="143"/>
      <c r="AH1224" s="143"/>
    </row>
    <row r="1225" spans="1:34">
      <c r="A1225" s="143"/>
      <c r="B1225" s="321"/>
      <c r="C1225" s="321"/>
      <c r="D1225" s="143"/>
      <c r="E1225" s="143"/>
      <c r="F1225" s="143"/>
      <c r="G1225" s="143"/>
      <c r="H1225" s="143"/>
      <c r="I1225" s="143"/>
      <c r="J1225" s="143"/>
      <c r="K1225" s="143"/>
      <c r="L1225" s="143"/>
      <c r="M1225" s="322"/>
      <c r="N1225" s="322"/>
      <c r="O1225" s="321"/>
      <c r="P1225" s="322"/>
      <c r="Q1225" s="143"/>
      <c r="R1225" s="143"/>
      <c r="S1225" s="143"/>
      <c r="T1225" s="143"/>
      <c r="U1225" s="143"/>
      <c r="V1225" s="143"/>
      <c r="W1225" s="143"/>
      <c r="X1225" s="143"/>
      <c r="Y1225" s="143"/>
      <c r="Z1225" s="143"/>
      <c r="AA1225" s="143"/>
      <c r="AB1225" s="143"/>
      <c r="AC1225" s="143"/>
      <c r="AD1225" s="143"/>
      <c r="AE1225" s="143"/>
      <c r="AF1225" s="143"/>
      <c r="AG1225" s="143"/>
      <c r="AH1225" s="143"/>
    </row>
    <row r="1226" spans="1:34">
      <c r="A1226" s="143"/>
      <c r="B1226" s="321"/>
      <c r="C1226" s="321"/>
      <c r="D1226" s="143"/>
      <c r="E1226" s="143"/>
      <c r="F1226" s="143"/>
      <c r="G1226" s="143"/>
      <c r="H1226" s="143"/>
      <c r="I1226" s="143"/>
      <c r="J1226" s="143"/>
      <c r="K1226" s="143"/>
      <c r="L1226" s="143"/>
      <c r="M1226" s="322"/>
      <c r="N1226" s="322"/>
      <c r="O1226" s="321"/>
      <c r="P1226" s="322"/>
      <c r="Q1226" s="143"/>
      <c r="R1226" s="143"/>
      <c r="S1226" s="143"/>
      <c r="T1226" s="143"/>
      <c r="U1226" s="143"/>
      <c r="V1226" s="143"/>
      <c r="W1226" s="143"/>
      <c r="X1226" s="143"/>
      <c r="Y1226" s="143"/>
      <c r="Z1226" s="143"/>
      <c r="AA1226" s="143"/>
      <c r="AB1226" s="143"/>
      <c r="AC1226" s="143"/>
      <c r="AD1226" s="143"/>
      <c r="AE1226" s="143"/>
      <c r="AF1226" s="143"/>
      <c r="AG1226" s="143"/>
      <c r="AH1226" s="143"/>
    </row>
    <row r="1227" spans="1:34">
      <c r="A1227" s="143"/>
      <c r="B1227" s="321"/>
      <c r="C1227" s="321"/>
      <c r="D1227" s="143"/>
      <c r="E1227" s="143"/>
      <c r="F1227" s="143"/>
      <c r="G1227" s="143"/>
      <c r="H1227" s="143"/>
      <c r="I1227" s="143"/>
      <c r="J1227" s="143"/>
      <c r="K1227" s="143"/>
      <c r="L1227" s="143"/>
      <c r="M1227" s="322"/>
      <c r="N1227" s="322"/>
      <c r="O1227" s="321"/>
      <c r="P1227" s="322"/>
      <c r="Q1227" s="143"/>
      <c r="R1227" s="143"/>
      <c r="S1227" s="143"/>
      <c r="T1227" s="143"/>
      <c r="U1227" s="143"/>
      <c r="V1227" s="143"/>
      <c r="W1227" s="143"/>
      <c r="X1227" s="143"/>
      <c r="Y1227" s="143"/>
      <c r="Z1227" s="143"/>
      <c r="AA1227" s="143"/>
      <c r="AB1227" s="143"/>
      <c r="AC1227" s="143"/>
      <c r="AD1227" s="143"/>
      <c r="AE1227" s="143"/>
      <c r="AF1227" s="143"/>
      <c r="AG1227" s="143"/>
      <c r="AH1227" s="143"/>
    </row>
    <row r="1228" spans="1:34">
      <c r="A1228" s="143"/>
      <c r="B1228" s="321"/>
      <c r="C1228" s="321"/>
      <c r="D1228" s="143"/>
      <c r="E1228" s="143"/>
      <c r="F1228" s="143"/>
      <c r="G1228" s="143"/>
      <c r="H1228" s="143"/>
      <c r="I1228" s="143"/>
      <c r="J1228" s="143"/>
      <c r="K1228" s="143"/>
      <c r="L1228" s="143"/>
      <c r="M1228" s="322"/>
      <c r="N1228" s="322"/>
      <c r="O1228" s="321"/>
      <c r="P1228" s="322"/>
      <c r="Q1228" s="143"/>
      <c r="R1228" s="143"/>
      <c r="S1228" s="143"/>
      <c r="T1228" s="143"/>
      <c r="U1228" s="143"/>
      <c r="V1228" s="143"/>
      <c r="W1228" s="143"/>
      <c r="X1228" s="143"/>
      <c r="Y1228" s="143"/>
      <c r="Z1228" s="143"/>
      <c r="AA1228" s="143"/>
      <c r="AB1228" s="143"/>
      <c r="AC1228" s="143"/>
      <c r="AD1228" s="143"/>
      <c r="AE1228" s="143"/>
      <c r="AF1228" s="143"/>
      <c r="AG1228" s="143"/>
      <c r="AH1228" s="143"/>
    </row>
    <row r="1229" spans="1:34">
      <c r="A1229" s="143"/>
      <c r="B1229" s="321"/>
      <c r="C1229" s="321"/>
      <c r="D1229" s="143"/>
      <c r="E1229" s="143"/>
      <c r="F1229" s="143"/>
      <c r="G1229" s="143"/>
      <c r="H1229" s="143"/>
      <c r="I1229" s="143"/>
      <c r="J1229" s="143"/>
      <c r="K1229" s="143"/>
      <c r="L1229" s="143"/>
      <c r="M1229" s="322"/>
      <c r="N1229" s="322"/>
      <c r="O1229" s="321"/>
      <c r="P1229" s="322"/>
      <c r="Q1229" s="143"/>
      <c r="R1229" s="143"/>
      <c r="S1229" s="143"/>
      <c r="T1229" s="143"/>
      <c r="U1229" s="143"/>
      <c r="V1229" s="143"/>
      <c r="W1229" s="143"/>
      <c r="X1229" s="143"/>
      <c r="Y1229" s="143"/>
      <c r="Z1229" s="143"/>
      <c r="AA1229" s="143"/>
      <c r="AB1229" s="143"/>
      <c r="AC1229" s="143"/>
      <c r="AD1229" s="143"/>
      <c r="AE1229" s="143"/>
      <c r="AF1229" s="143"/>
      <c r="AG1229" s="143"/>
      <c r="AH1229" s="143"/>
    </row>
    <row r="1230" spans="1:34">
      <c r="A1230" s="143"/>
      <c r="B1230" s="321"/>
      <c r="C1230" s="321"/>
      <c r="D1230" s="143"/>
      <c r="E1230" s="143"/>
      <c r="F1230" s="143"/>
      <c r="G1230" s="143"/>
      <c r="H1230" s="143"/>
      <c r="I1230" s="143"/>
      <c r="J1230" s="143"/>
      <c r="K1230" s="143"/>
      <c r="L1230" s="143"/>
      <c r="M1230" s="322"/>
      <c r="N1230" s="322"/>
      <c r="O1230" s="321"/>
      <c r="P1230" s="322"/>
      <c r="Q1230" s="143"/>
      <c r="R1230" s="143"/>
      <c r="S1230" s="143"/>
      <c r="T1230" s="143"/>
      <c r="U1230" s="143"/>
      <c r="V1230" s="143"/>
      <c r="W1230" s="143"/>
      <c r="X1230" s="143"/>
      <c r="Y1230" s="143"/>
      <c r="Z1230" s="143"/>
      <c r="AA1230" s="143"/>
      <c r="AB1230" s="143"/>
      <c r="AC1230" s="143"/>
      <c r="AD1230" s="143"/>
      <c r="AE1230" s="143"/>
      <c r="AF1230" s="143"/>
      <c r="AG1230" s="143"/>
      <c r="AH1230" s="143"/>
    </row>
    <row r="1231" spans="1:34">
      <c r="A1231" s="143"/>
      <c r="B1231" s="321"/>
      <c r="C1231" s="321"/>
      <c r="D1231" s="143"/>
      <c r="E1231" s="143"/>
      <c r="F1231" s="143"/>
      <c r="G1231" s="143"/>
      <c r="H1231" s="143"/>
      <c r="I1231" s="143"/>
      <c r="J1231" s="143"/>
      <c r="K1231" s="143"/>
      <c r="L1231" s="143"/>
      <c r="M1231" s="322"/>
      <c r="N1231" s="322"/>
      <c r="O1231" s="321"/>
      <c r="P1231" s="322"/>
      <c r="Q1231" s="143"/>
      <c r="R1231" s="143"/>
      <c r="S1231" s="143"/>
      <c r="T1231" s="143"/>
      <c r="U1231" s="143"/>
      <c r="V1231" s="143"/>
      <c r="W1231" s="143"/>
      <c r="X1231" s="143"/>
      <c r="Y1231" s="143"/>
      <c r="Z1231" s="143"/>
      <c r="AA1231" s="143"/>
      <c r="AB1231" s="143"/>
      <c r="AC1231" s="143"/>
      <c r="AD1231" s="143"/>
      <c r="AE1231" s="143"/>
      <c r="AF1231" s="143"/>
      <c r="AG1231" s="143"/>
      <c r="AH1231" s="143"/>
    </row>
    <row r="1232" spans="1:34">
      <c r="A1232" s="143"/>
      <c r="B1232" s="321"/>
      <c r="C1232" s="321"/>
      <c r="D1232" s="143"/>
      <c r="E1232" s="143"/>
      <c r="F1232" s="143"/>
      <c r="G1232" s="143"/>
      <c r="H1232" s="143"/>
      <c r="I1232" s="143"/>
      <c r="J1232" s="143"/>
      <c r="K1232" s="143"/>
      <c r="L1232" s="143"/>
      <c r="M1232" s="322"/>
      <c r="N1232" s="322"/>
      <c r="O1232" s="321"/>
      <c r="P1232" s="322"/>
      <c r="Q1232" s="143"/>
      <c r="R1232" s="143"/>
      <c r="S1232" s="143"/>
      <c r="T1232" s="143"/>
      <c r="U1232" s="143"/>
      <c r="V1232" s="143"/>
      <c r="W1232" s="143"/>
      <c r="X1232" s="143"/>
      <c r="Y1232" s="143"/>
      <c r="Z1232" s="143"/>
      <c r="AA1232" s="143"/>
      <c r="AB1232" s="143"/>
      <c r="AC1232" s="143"/>
      <c r="AD1232" s="143"/>
      <c r="AE1232" s="143"/>
      <c r="AF1232" s="143"/>
      <c r="AG1232" s="143"/>
      <c r="AH1232" s="143"/>
    </row>
    <row r="1233" spans="1:34">
      <c r="A1233" s="143"/>
      <c r="B1233" s="321"/>
      <c r="C1233" s="321"/>
      <c r="D1233" s="143"/>
      <c r="E1233" s="143"/>
      <c r="F1233" s="143"/>
      <c r="G1233" s="143"/>
      <c r="H1233" s="143"/>
      <c r="I1233" s="143"/>
      <c r="J1233" s="143"/>
      <c r="K1233" s="143"/>
      <c r="L1233" s="143"/>
      <c r="M1233" s="322"/>
      <c r="N1233" s="322"/>
      <c r="O1233" s="321"/>
      <c r="P1233" s="322"/>
      <c r="Q1233" s="143"/>
      <c r="R1233" s="143"/>
      <c r="S1233" s="143"/>
      <c r="T1233" s="143"/>
      <c r="U1233" s="143"/>
      <c r="V1233" s="143"/>
      <c r="W1233" s="143"/>
      <c r="X1233" s="143"/>
      <c r="Y1233" s="143"/>
      <c r="Z1233" s="143"/>
      <c r="AA1233" s="143"/>
      <c r="AB1233" s="143"/>
      <c r="AC1233" s="143"/>
      <c r="AD1233" s="143"/>
      <c r="AE1233" s="143"/>
      <c r="AF1233" s="143"/>
      <c r="AG1233" s="143"/>
      <c r="AH1233" s="143"/>
    </row>
    <row r="1234" spans="1:34">
      <c r="A1234" s="143"/>
      <c r="B1234" s="321"/>
      <c r="C1234" s="321"/>
      <c r="D1234" s="143"/>
      <c r="E1234" s="143"/>
      <c r="F1234" s="143"/>
      <c r="G1234" s="143"/>
      <c r="H1234" s="143"/>
      <c r="I1234" s="143"/>
      <c r="J1234" s="143"/>
      <c r="K1234" s="143"/>
      <c r="L1234" s="143"/>
      <c r="M1234" s="322"/>
      <c r="N1234" s="322"/>
      <c r="O1234" s="321"/>
      <c r="P1234" s="322"/>
      <c r="Q1234" s="143"/>
      <c r="R1234" s="143"/>
      <c r="S1234" s="143"/>
      <c r="T1234" s="143"/>
      <c r="U1234" s="143"/>
      <c r="V1234" s="143"/>
      <c r="W1234" s="143"/>
      <c r="X1234" s="143"/>
      <c r="Y1234" s="143"/>
      <c r="Z1234" s="143"/>
      <c r="AA1234" s="143"/>
      <c r="AB1234" s="143"/>
      <c r="AC1234" s="143"/>
      <c r="AD1234" s="143"/>
      <c r="AE1234" s="143"/>
      <c r="AF1234" s="143"/>
      <c r="AG1234" s="143"/>
      <c r="AH1234" s="143"/>
    </row>
    <row r="1235" spans="1:34">
      <c r="A1235" s="143"/>
      <c r="B1235" s="321"/>
      <c r="C1235" s="321"/>
      <c r="D1235" s="143"/>
      <c r="E1235" s="143"/>
      <c r="F1235" s="143"/>
      <c r="G1235" s="143"/>
      <c r="H1235" s="143"/>
      <c r="I1235" s="143"/>
      <c r="J1235" s="143"/>
      <c r="K1235" s="143"/>
      <c r="L1235" s="143"/>
      <c r="M1235" s="322"/>
      <c r="N1235" s="322"/>
      <c r="O1235" s="321"/>
      <c r="P1235" s="322"/>
      <c r="Q1235" s="143"/>
      <c r="R1235" s="143"/>
      <c r="S1235" s="143"/>
      <c r="T1235" s="143"/>
      <c r="U1235" s="143"/>
      <c r="V1235" s="143"/>
      <c r="W1235" s="143"/>
      <c r="X1235" s="143"/>
      <c r="Y1235" s="143"/>
      <c r="Z1235" s="143"/>
      <c r="AA1235" s="143"/>
      <c r="AB1235" s="143"/>
      <c r="AC1235" s="143"/>
      <c r="AD1235" s="143"/>
      <c r="AE1235" s="143"/>
      <c r="AF1235" s="143"/>
      <c r="AG1235" s="143"/>
      <c r="AH1235" s="143"/>
    </row>
    <row r="1236" spans="1:34">
      <c r="A1236" s="143"/>
      <c r="B1236" s="321"/>
      <c r="C1236" s="321"/>
      <c r="D1236" s="143"/>
      <c r="E1236" s="143"/>
      <c r="F1236" s="143"/>
      <c r="G1236" s="143"/>
      <c r="H1236" s="143"/>
      <c r="I1236" s="143"/>
      <c r="J1236" s="143"/>
      <c r="K1236" s="143"/>
      <c r="L1236" s="143"/>
      <c r="M1236" s="322"/>
      <c r="N1236" s="322"/>
      <c r="O1236" s="321"/>
      <c r="P1236" s="322"/>
      <c r="Q1236" s="143"/>
      <c r="R1236" s="143"/>
      <c r="S1236" s="143"/>
      <c r="T1236" s="143"/>
      <c r="U1236" s="143"/>
      <c r="V1236" s="143"/>
      <c r="W1236" s="143"/>
      <c r="X1236" s="143"/>
      <c r="Y1236" s="143"/>
      <c r="Z1236" s="143"/>
      <c r="AA1236" s="143"/>
      <c r="AB1236" s="143"/>
      <c r="AC1236" s="143"/>
      <c r="AD1236" s="143"/>
      <c r="AE1236" s="143"/>
      <c r="AF1236" s="143"/>
      <c r="AG1236" s="143"/>
      <c r="AH1236" s="143"/>
    </row>
    <row r="1237" spans="1:34">
      <c r="A1237" s="143"/>
      <c r="B1237" s="321"/>
      <c r="C1237" s="321"/>
      <c r="D1237" s="143"/>
      <c r="E1237" s="143"/>
      <c r="F1237" s="143"/>
      <c r="G1237" s="143"/>
      <c r="H1237" s="143"/>
      <c r="I1237" s="143"/>
      <c r="J1237" s="143"/>
      <c r="K1237" s="143"/>
      <c r="L1237" s="143"/>
      <c r="M1237" s="322"/>
      <c r="N1237" s="322"/>
      <c r="O1237" s="321"/>
      <c r="P1237" s="322"/>
      <c r="Q1237" s="143"/>
      <c r="R1237" s="143"/>
      <c r="S1237" s="143"/>
      <c r="T1237" s="143"/>
      <c r="U1237" s="143"/>
      <c r="V1237" s="143"/>
      <c r="W1237" s="143"/>
      <c r="X1237" s="143"/>
      <c r="Y1237" s="143"/>
      <c r="Z1237" s="143"/>
      <c r="AA1237" s="143"/>
      <c r="AB1237" s="143"/>
      <c r="AC1237" s="143"/>
      <c r="AD1237" s="143"/>
      <c r="AE1237" s="143"/>
      <c r="AF1237" s="143"/>
      <c r="AG1237" s="143"/>
      <c r="AH1237" s="143"/>
    </row>
    <row r="1238" spans="1:34">
      <c r="A1238" s="143"/>
      <c r="B1238" s="321"/>
      <c r="C1238" s="321"/>
      <c r="D1238" s="143"/>
      <c r="E1238" s="143"/>
      <c r="F1238" s="143"/>
      <c r="G1238" s="143"/>
      <c r="H1238" s="143"/>
      <c r="I1238" s="143"/>
      <c r="J1238" s="143"/>
      <c r="K1238" s="143"/>
      <c r="L1238" s="143"/>
      <c r="M1238" s="322"/>
      <c r="N1238" s="322"/>
      <c r="O1238" s="321"/>
      <c r="P1238" s="322"/>
      <c r="Q1238" s="143"/>
      <c r="R1238" s="143"/>
      <c r="S1238" s="143"/>
      <c r="T1238" s="143"/>
      <c r="U1238" s="143"/>
      <c r="V1238" s="143"/>
      <c r="W1238" s="143"/>
      <c r="X1238" s="143"/>
      <c r="Y1238" s="143"/>
      <c r="Z1238" s="143"/>
      <c r="AA1238" s="143"/>
      <c r="AB1238" s="143"/>
      <c r="AC1238" s="143"/>
      <c r="AD1238" s="143"/>
      <c r="AE1238" s="143"/>
      <c r="AF1238" s="143"/>
      <c r="AG1238" s="143"/>
      <c r="AH1238" s="143"/>
    </row>
    <row r="1239" spans="1:34">
      <c r="A1239" s="143"/>
      <c r="B1239" s="321"/>
      <c r="C1239" s="321"/>
      <c r="D1239" s="143"/>
      <c r="E1239" s="143"/>
      <c r="F1239" s="143"/>
      <c r="G1239" s="143"/>
      <c r="H1239" s="143"/>
      <c r="I1239" s="143"/>
      <c r="J1239" s="143"/>
      <c r="K1239" s="143"/>
      <c r="L1239" s="143"/>
      <c r="M1239" s="322"/>
      <c r="N1239" s="322"/>
      <c r="O1239" s="321"/>
      <c r="P1239" s="322"/>
      <c r="Q1239" s="143"/>
      <c r="R1239" s="143"/>
      <c r="S1239" s="143"/>
      <c r="T1239" s="143"/>
      <c r="U1239" s="143"/>
      <c r="V1239" s="143"/>
      <c r="W1239" s="143"/>
      <c r="X1239" s="143"/>
      <c r="Y1239" s="143"/>
      <c r="Z1239" s="143"/>
      <c r="AA1239" s="143"/>
      <c r="AB1239" s="143"/>
      <c r="AC1239" s="143"/>
      <c r="AD1239" s="143"/>
      <c r="AE1239" s="143"/>
      <c r="AF1239" s="143"/>
      <c r="AG1239" s="143"/>
      <c r="AH1239" s="143"/>
    </row>
    <row r="1240" spans="1:34">
      <c r="A1240" s="143"/>
      <c r="B1240" s="321"/>
      <c r="C1240" s="321"/>
      <c r="D1240" s="143"/>
      <c r="E1240" s="143"/>
      <c r="F1240" s="143"/>
      <c r="G1240" s="143"/>
      <c r="H1240" s="143"/>
      <c r="I1240" s="143"/>
      <c r="J1240" s="143"/>
      <c r="K1240" s="143"/>
      <c r="L1240" s="143"/>
      <c r="M1240" s="322"/>
      <c r="N1240" s="322"/>
      <c r="O1240" s="321"/>
      <c r="P1240" s="322"/>
      <c r="Q1240" s="143"/>
      <c r="R1240" s="143"/>
      <c r="S1240" s="143"/>
      <c r="T1240" s="143"/>
      <c r="U1240" s="143"/>
      <c r="V1240" s="143"/>
      <c r="W1240" s="143"/>
      <c r="X1240" s="143"/>
      <c r="Y1240" s="143"/>
      <c r="Z1240" s="143"/>
      <c r="AA1240" s="143"/>
      <c r="AB1240" s="143"/>
      <c r="AC1240" s="143"/>
      <c r="AD1240" s="143"/>
      <c r="AE1240" s="143"/>
      <c r="AF1240" s="143"/>
      <c r="AG1240" s="143"/>
      <c r="AH1240" s="143"/>
    </row>
    <row r="1241" spans="1:34">
      <c r="A1241" s="143"/>
      <c r="B1241" s="321"/>
      <c r="C1241" s="321"/>
      <c r="D1241" s="143"/>
      <c r="E1241" s="143"/>
      <c r="F1241" s="143"/>
      <c r="G1241" s="143"/>
      <c r="H1241" s="143"/>
      <c r="I1241" s="143"/>
      <c r="J1241" s="143"/>
      <c r="K1241" s="143"/>
      <c r="L1241" s="143"/>
      <c r="M1241" s="322"/>
      <c r="N1241" s="322"/>
      <c r="O1241" s="321"/>
      <c r="P1241" s="322"/>
      <c r="Q1241" s="143"/>
      <c r="R1241" s="143"/>
      <c r="S1241" s="143"/>
      <c r="T1241" s="143"/>
      <c r="U1241" s="143"/>
      <c r="V1241" s="143"/>
      <c r="W1241" s="143"/>
      <c r="X1241" s="143"/>
      <c r="Y1241" s="143"/>
      <c r="Z1241" s="143"/>
      <c r="AA1241" s="143"/>
      <c r="AB1241" s="143"/>
      <c r="AC1241" s="143"/>
      <c r="AD1241" s="143"/>
      <c r="AE1241" s="143"/>
      <c r="AF1241" s="143"/>
      <c r="AG1241" s="143"/>
      <c r="AH1241" s="143"/>
    </row>
    <row r="1242" spans="1:34">
      <c r="A1242" s="143"/>
      <c r="B1242" s="321"/>
      <c r="C1242" s="321"/>
      <c r="D1242" s="143"/>
      <c r="E1242" s="143"/>
      <c r="F1242" s="143"/>
      <c r="G1242" s="143"/>
      <c r="H1242" s="143"/>
      <c r="I1242" s="143"/>
      <c r="J1242" s="143"/>
      <c r="K1242" s="143"/>
      <c r="L1242" s="143"/>
      <c r="M1242" s="322"/>
      <c r="N1242" s="322"/>
      <c r="O1242" s="321"/>
      <c r="P1242" s="322"/>
      <c r="Q1242" s="143"/>
      <c r="R1242" s="143"/>
      <c r="S1242" s="143"/>
      <c r="T1242" s="143"/>
      <c r="U1242" s="143"/>
      <c r="V1242" s="143"/>
      <c r="W1242" s="143"/>
      <c r="X1242" s="143"/>
      <c r="Y1242" s="143"/>
      <c r="Z1242" s="143"/>
      <c r="AA1242" s="143"/>
      <c r="AB1242" s="143"/>
      <c r="AC1242" s="143"/>
      <c r="AD1242" s="143"/>
      <c r="AE1242" s="143"/>
      <c r="AF1242" s="143"/>
      <c r="AG1242" s="143"/>
      <c r="AH1242" s="143"/>
    </row>
    <row r="1243" spans="1:34">
      <c r="A1243" s="143"/>
      <c r="B1243" s="321"/>
      <c r="C1243" s="321"/>
      <c r="D1243" s="143"/>
      <c r="E1243" s="143"/>
      <c r="F1243" s="143"/>
      <c r="G1243" s="143"/>
      <c r="H1243" s="143"/>
      <c r="I1243" s="143"/>
      <c r="J1243" s="143"/>
      <c r="K1243" s="143"/>
      <c r="L1243" s="143"/>
      <c r="M1243" s="322"/>
      <c r="N1243" s="322"/>
      <c r="O1243" s="321"/>
      <c r="P1243" s="322"/>
      <c r="Q1243" s="143"/>
      <c r="R1243" s="143"/>
      <c r="S1243" s="143"/>
      <c r="T1243" s="143"/>
      <c r="U1243" s="143"/>
      <c r="V1243" s="143"/>
      <c r="W1243" s="143"/>
      <c r="X1243" s="143"/>
      <c r="Y1243" s="143"/>
      <c r="Z1243" s="143"/>
      <c r="AA1243" s="143"/>
      <c r="AB1243" s="143"/>
      <c r="AC1243" s="143"/>
      <c r="AD1243" s="143"/>
      <c r="AE1243" s="143"/>
      <c r="AF1243" s="143"/>
      <c r="AG1243" s="143"/>
      <c r="AH1243" s="143"/>
    </row>
    <row r="1244" spans="1:34">
      <c r="A1244" s="143"/>
      <c r="B1244" s="321"/>
      <c r="C1244" s="321"/>
      <c r="D1244" s="143"/>
      <c r="E1244" s="143"/>
      <c r="F1244" s="143"/>
      <c r="G1244" s="143"/>
      <c r="H1244" s="143"/>
      <c r="I1244" s="143"/>
      <c r="J1244" s="143"/>
      <c r="K1244" s="143"/>
      <c r="L1244" s="143"/>
      <c r="M1244" s="322"/>
      <c r="N1244" s="322"/>
      <c r="O1244" s="321"/>
      <c r="P1244" s="322"/>
      <c r="Q1244" s="143"/>
      <c r="R1244" s="143"/>
      <c r="S1244" s="143"/>
      <c r="T1244" s="143"/>
      <c r="U1244" s="143"/>
      <c r="V1244" s="143"/>
      <c r="W1244" s="143"/>
      <c r="X1244" s="143"/>
      <c r="Y1244" s="143"/>
      <c r="Z1244" s="143"/>
      <c r="AA1244" s="143"/>
      <c r="AB1244" s="143"/>
      <c r="AC1244" s="143"/>
      <c r="AD1244" s="143"/>
      <c r="AE1244" s="143"/>
      <c r="AF1244" s="143"/>
      <c r="AG1244" s="143"/>
      <c r="AH1244" s="143"/>
    </row>
    <row r="1245" spans="1:34">
      <c r="A1245" s="143"/>
      <c r="B1245" s="321"/>
      <c r="C1245" s="321"/>
      <c r="D1245" s="143"/>
      <c r="E1245" s="143"/>
      <c r="F1245" s="143"/>
      <c r="G1245" s="143"/>
      <c r="H1245" s="143"/>
      <c r="I1245" s="143"/>
      <c r="J1245" s="143"/>
      <c r="K1245" s="143"/>
      <c r="L1245" s="143"/>
      <c r="M1245" s="322"/>
      <c r="N1245" s="322"/>
      <c r="O1245" s="321"/>
      <c r="P1245" s="322"/>
      <c r="Q1245" s="143"/>
      <c r="R1245" s="143"/>
      <c r="S1245" s="143"/>
      <c r="T1245" s="143"/>
      <c r="U1245" s="143"/>
      <c r="V1245" s="143"/>
      <c r="W1245" s="143"/>
      <c r="X1245" s="143"/>
      <c r="Y1245" s="143"/>
      <c r="Z1245" s="143"/>
      <c r="AA1245" s="143"/>
      <c r="AB1245" s="143"/>
      <c r="AC1245" s="143"/>
      <c r="AD1245" s="143"/>
      <c r="AE1245" s="143"/>
      <c r="AF1245" s="143"/>
      <c r="AG1245" s="143"/>
      <c r="AH1245" s="143"/>
    </row>
    <row r="1246" spans="1:34">
      <c r="A1246" s="143"/>
      <c r="B1246" s="321"/>
      <c r="C1246" s="321"/>
      <c r="D1246" s="143"/>
      <c r="E1246" s="143"/>
      <c r="F1246" s="143"/>
      <c r="G1246" s="143"/>
      <c r="H1246" s="143"/>
      <c r="I1246" s="143"/>
      <c r="J1246" s="143"/>
      <c r="K1246" s="143"/>
      <c r="L1246" s="143"/>
      <c r="M1246" s="322"/>
      <c r="N1246" s="322"/>
      <c r="O1246" s="321"/>
      <c r="P1246" s="322"/>
      <c r="Q1246" s="143"/>
      <c r="R1246" s="143"/>
      <c r="S1246" s="143"/>
      <c r="T1246" s="143"/>
      <c r="U1246" s="143"/>
      <c r="V1246" s="143"/>
      <c r="W1246" s="143"/>
      <c r="X1246" s="143"/>
      <c r="Y1246" s="143"/>
      <c r="Z1246" s="143"/>
      <c r="AA1246" s="143"/>
      <c r="AB1246" s="143"/>
      <c r="AC1246" s="143"/>
      <c r="AD1246" s="143"/>
      <c r="AE1246" s="143"/>
      <c r="AF1246" s="143"/>
      <c r="AG1246" s="143"/>
      <c r="AH1246" s="143"/>
    </row>
    <row r="1247" spans="1:34">
      <c r="A1247" s="143"/>
      <c r="B1247" s="321"/>
      <c r="C1247" s="321"/>
      <c r="D1247" s="143"/>
      <c r="E1247" s="143"/>
      <c r="F1247" s="143"/>
      <c r="G1247" s="143"/>
      <c r="H1247" s="143"/>
      <c r="I1247" s="143"/>
      <c r="J1247" s="143"/>
      <c r="K1247" s="143"/>
      <c r="L1247" s="143"/>
      <c r="M1247" s="322"/>
      <c r="N1247" s="322"/>
      <c r="O1247" s="321"/>
      <c r="P1247" s="322"/>
      <c r="Q1247" s="143"/>
      <c r="R1247" s="143"/>
      <c r="S1247" s="143"/>
      <c r="T1247" s="143"/>
      <c r="U1247" s="143"/>
      <c r="V1247" s="143"/>
      <c r="W1247" s="143"/>
      <c r="X1247" s="143"/>
      <c r="Y1247" s="143"/>
      <c r="Z1247" s="143"/>
      <c r="AA1247" s="143"/>
      <c r="AB1247" s="143"/>
      <c r="AC1247" s="143"/>
      <c r="AD1247" s="143"/>
      <c r="AE1247" s="143"/>
      <c r="AF1247" s="143"/>
      <c r="AG1247" s="143"/>
      <c r="AH1247" s="143"/>
    </row>
    <row r="1248" spans="1:34">
      <c r="A1248" s="143"/>
      <c r="B1248" s="321"/>
      <c r="C1248" s="321"/>
      <c r="D1248" s="143"/>
      <c r="E1248" s="143"/>
      <c r="F1248" s="143"/>
      <c r="G1248" s="143"/>
      <c r="H1248" s="143"/>
      <c r="I1248" s="143"/>
      <c r="J1248" s="143"/>
      <c r="K1248" s="143"/>
      <c r="L1248" s="143"/>
      <c r="M1248" s="322"/>
      <c r="N1248" s="322"/>
      <c r="O1248" s="321"/>
      <c r="P1248" s="322"/>
      <c r="Q1248" s="143"/>
      <c r="R1248" s="143"/>
      <c r="S1248" s="143"/>
      <c r="T1248" s="143"/>
      <c r="U1248" s="143"/>
      <c r="V1248" s="143"/>
      <c r="W1248" s="143"/>
      <c r="X1248" s="143"/>
      <c r="Y1248" s="143"/>
      <c r="Z1248" s="143"/>
      <c r="AA1248" s="143"/>
      <c r="AB1248" s="143"/>
      <c r="AC1248" s="143"/>
      <c r="AD1248" s="143"/>
      <c r="AE1248" s="143"/>
      <c r="AF1248" s="143"/>
      <c r="AG1248" s="143"/>
      <c r="AH1248" s="143"/>
    </row>
    <row r="1249" spans="1:34">
      <c r="A1249" s="143"/>
      <c r="B1249" s="321"/>
      <c r="C1249" s="321"/>
      <c r="D1249" s="143"/>
      <c r="E1249" s="143"/>
      <c r="F1249" s="143"/>
      <c r="G1249" s="143"/>
      <c r="H1249" s="143"/>
      <c r="I1249" s="143"/>
      <c r="J1249" s="143"/>
      <c r="K1249" s="143"/>
      <c r="L1249" s="143"/>
      <c r="M1249" s="322"/>
      <c r="N1249" s="322"/>
      <c r="O1249" s="321"/>
      <c r="P1249" s="322"/>
      <c r="Q1249" s="143"/>
      <c r="R1249" s="143"/>
      <c r="S1249" s="143"/>
      <c r="T1249" s="143"/>
      <c r="U1249" s="143"/>
      <c r="V1249" s="143"/>
      <c r="W1249" s="143"/>
      <c r="X1249" s="143"/>
      <c r="Y1249" s="143"/>
      <c r="Z1249" s="143"/>
      <c r="AA1249" s="143"/>
      <c r="AB1249" s="143"/>
      <c r="AC1249" s="143"/>
      <c r="AD1249" s="143"/>
      <c r="AE1249" s="143"/>
      <c r="AF1249" s="143"/>
      <c r="AG1249" s="143"/>
      <c r="AH1249" s="143"/>
    </row>
    <row r="1250" spans="1:34">
      <c r="A1250" s="143"/>
      <c r="B1250" s="321"/>
      <c r="C1250" s="321"/>
      <c r="D1250" s="143"/>
      <c r="E1250" s="143"/>
      <c r="F1250" s="143"/>
      <c r="G1250" s="143"/>
      <c r="H1250" s="143"/>
      <c r="I1250" s="143"/>
      <c r="J1250" s="143"/>
      <c r="K1250" s="143"/>
      <c r="L1250" s="143"/>
      <c r="M1250" s="322"/>
      <c r="N1250" s="322"/>
      <c r="O1250" s="321"/>
      <c r="P1250" s="322"/>
      <c r="Q1250" s="143"/>
      <c r="R1250" s="143"/>
      <c r="S1250" s="143"/>
      <c r="T1250" s="143"/>
      <c r="U1250" s="143"/>
      <c r="V1250" s="143"/>
      <c r="W1250" s="143"/>
      <c r="X1250" s="143"/>
      <c r="Y1250" s="143"/>
      <c r="Z1250" s="143"/>
      <c r="AA1250" s="143"/>
      <c r="AB1250" s="143"/>
      <c r="AC1250" s="143"/>
      <c r="AD1250" s="143"/>
      <c r="AE1250" s="143"/>
      <c r="AF1250" s="143"/>
      <c r="AG1250" s="143"/>
      <c r="AH1250" s="143"/>
    </row>
    <row r="1251" spans="1:34">
      <c r="A1251" s="143"/>
      <c r="B1251" s="321"/>
      <c r="C1251" s="321"/>
      <c r="D1251" s="143"/>
      <c r="E1251" s="143"/>
      <c r="F1251" s="143"/>
      <c r="G1251" s="143"/>
      <c r="H1251" s="143"/>
      <c r="I1251" s="143"/>
      <c r="J1251" s="143"/>
      <c r="K1251" s="143"/>
      <c r="L1251" s="143"/>
      <c r="M1251" s="322"/>
      <c r="N1251" s="322"/>
      <c r="O1251" s="321"/>
      <c r="P1251" s="322"/>
      <c r="Q1251" s="143"/>
      <c r="R1251" s="143"/>
      <c r="S1251" s="143"/>
      <c r="T1251" s="143"/>
      <c r="U1251" s="143"/>
      <c r="V1251" s="143"/>
      <c r="W1251" s="143"/>
      <c r="X1251" s="143"/>
      <c r="Y1251" s="143"/>
      <c r="Z1251" s="143"/>
      <c r="AA1251" s="143"/>
      <c r="AB1251" s="143"/>
      <c r="AC1251" s="143"/>
      <c r="AD1251" s="143"/>
      <c r="AE1251" s="143"/>
      <c r="AF1251" s="143"/>
      <c r="AG1251" s="143"/>
      <c r="AH1251" s="143"/>
    </row>
    <row r="1252" spans="1:34">
      <c r="A1252" s="143"/>
      <c r="B1252" s="321"/>
      <c r="C1252" s="321"/>
      <c r="D1252" s="143"/>
      <c r="E1252" s="143"/>
      <c r="F1252" s="143"/>
      <c r="G1252" s="143"/>
      <c r="H1252" s="143"/>
      <c r="I1252" s="143"/>
      <c r="J1252" s="143"/>
      <c r="K1252" s="143"/>
      <c r="L1252" s="143"/>
      <c r="M1252" s="322"/>
      <c r="N1252" s="322"/>
      <c r="O1252" s="321"/>
      <c r="P1252" s="322"/>
      <c r="Q1252" s="143"/>
      <c r="R1252" s="143"/>
      <c r="S1252" s="143"/>
      <c r="T1252" s="143"/>
      <c r="U1252" s="143"/>
      <c r="V1252" s="143"/>
      <c r="W1252" s="143"/>
      <c r="X1252" s="143"/>
      <c r="Y1252" s="143"/>
      <c r="Z1252" s="143"/>
      <c r="AA1252" s="143"/>
      <c r="AB1252" s="143"/>
      <c r="AC1252" s="143"/>
      <c r="AD1252" s="143"/>
      <c r="AE1252" s="143"/>
      <c r="AF1252" s="143"/>
      <c r="AG1252" s="143"/>
      <c r="AH1252" s="143"/>
    </row>
    <row r="1253" spans="1:34">
      <c r="A1253" s="143"/>
      <c r="B1253" s="321"/>
      <c r="C1253" s="321"/>
      <c r="D1253" s="143"/>
      <c r="E1253" s="143"/>
      <c r="F1253" s="143"/>
      <c r="G1253" s="143"/>
      <c r="H1253" s="143"/>
      <c r="I1253" s="143"/>
      <c r="J1253" s="143"/>
      <c r="K1253" s="143"/>
      <c r="L1253" s="143"/>
      <c r="M1253" s="322"/>
      <c r="N1253" s="322"/>
      <c r="O1253" s="321"/>
      <c r="P1253" s="322"/>
      <c r="Q1253" s="143"/>
      <c r="R1253" s="143"/>
      <c r="S1253" s="143"/>
      <c r="T1253" s="143"/>
      <c r="U1253" s="143"/>
      <c r="V1253" s="143"/>
      <c r="W1253" s="143"/>
      <c r="X1253" s="143"/>
      <c r="Y1253" s="143"/>
      <c r="Z1253" s="143"/>
      <c r="AA1253" s="143"/>
      <c r="AB1253" s="143"/>
      <c r="AC1253" s="143"/>
      <c r="AD1253" s="143"/>
      <c r="AE1253" s="143"/>
      <c r="AF1253" s="143"/>
      <c r="AG1253" s="143"/>
      <c r="AH1253" s="143"/>
    </row>
    <row r="1254" spans="1:34">
      <c r="A1254" s="143"/>
      <c r="B1254" s="321"/>
      <c r="C1254" s="321"/>
      <c r="D1254" s="143"/>
      <c r="E1254" s="143"/>
      <c r="F1254" s="143"/>
      <c r="G1254" s="143"/>
      <c r="H1254" s="143"/>
      <c r="I1254" s="143"/>
      <c r="J1254" s="143"/>
      <c r="K1254" s="143"/>
      <c r="L1254" s="143"/>
      <c r="M1254" s="322"/>
      <c r="N1254" s="322"/>
      <c r="O1254" s="321"/>
      <c r="P1254" s="322"/>
      <c r="Q1254" s="143"/>
      <c r="R1254" s="143"/>
      <c r="S1254" s="143"/>
      <c r="T1254" s="143"/>
      <c r="U1254" s="143"/>
      <c r="V1254" s="143"/>
      <c r="W1254" s="143"/>
      <c r="X1254" s="143"/>
      <c r="Y1254" s="143"/>
      <c r="Z1254" s="143"/>
      <c r="AA1254" s="143"/>
      <c r="AB1254" s="143"/>
      <c r="AC1254" s="143"/>
      <c r="AD1254" s="143"/>
      <c r="AE1254" s="143"/>
      <c r="AF1254" s="143"/>
      <c r="AG1254" s="143"/>
      <c r="AH1254" s="143"/>
    </row>
    <row r="1255" spans="1:34">
      <c r="A1255" s="143"/>
      <c r="B1255" s="321"/>
      <c r="C1255" s="321"/>
      <c r="D1255" s="143"/>
      <c r="E1255" s="143"/>
      <c r="F1255" s="143"/>
      <c r="G1255" s="143"/>
      <c r="H1255" s="143"/>
      <c r="I1255" s="143"/>
      <c r="J1255" s="143"/>
      <c r="K1255" s="143"/>
      <c r="L1255" s="143"/>
      <c r="M1255" s="322"/>
      <c r="N1255" s="322"/>
      <c r="O1255" s="321"/>
      <c r="P1255" s="322"/>
      <c r="Q1255" s="143"/>
      <c r="R1255" s="143"/>
      <c r="S1255" s="143"/>
      <c r="T1255" s="143"/>
      <c r="U1255" s="143"/>
      <c r="V1255" s="143"/>
      <c r="W1255" s="143"/>
      <c r="X1255" s="143"/>
      <c r="Y1255" s="143"/>
      <c r="Z1255" s="143"/>
      <c r="AA1255" s="143"/>
      <c r="AB1255" s="143"/>
      <c r="AC1255" s="143"/>
      <c r="AD1255" s="143"/>
      <c r="AE1255" s="143"/>
      <c r="AF1255" s="143"/>
      <c r="AG1255" s="143"/>
      <c r="AH1255" s="143"/>
    </row>
    <row r="1256" spans="1:34">
      <c r="A1256" s="143"/>
      <c r="B1256" s="321"/>
      <c r="C1256" s="321"/>
      <c r="D1256" s="143"/>
      <c r="E1256" s="143"/>
      <c r="F1256" s="143"/>
      <c r="G1256" s="143"/>
      <c r="H1256" s="143"/>
      <c r="I1256" s="143"/>
      <c r="J1256" s="143"/>
      <c r="K1256" s="143"/>
      <c r="L1256" s="143"/>
      <c r="M1256" s="322"/>
      <c r="N1256" s="322"/>
      <c r="O1256" s="321"/>
      <c r="P1256" s="322"/>
      <c r="Q1256" s="143"/>
      <c r="R1256" s="143"/>
      <c r="S1256" s="143"/>
      <c r="T1256" s="143"/>
      <c r="U1256" s="143"/>
      <c r="V1256" s="143"/>
      <c r="W1256" s="143"/>
      <c r="X1256" s="143"/>
      <c r="Y1256" s="143"/>
      <c r="Z1256" s="143"/>
      <c r="AA1256" s="143"/>
      <c r="AB1256" s="143"/>
      <c r="AC1256" s="143"/>
      <c r="AD1256" s="143"/>
      <c r="AE1256" s="143"/>
      <c r="AF1256" s="143"/>
      <c r="AG1256" s="143"/>
      <c r="AH1256" s="143"/>
    </row>
    <row r="1257" spans="1:34">
      <c r="A1257" s="143"/>
      <c r="B1257" s="321"/>
      <c r="C1257" s="321"/>
      <c r="D1257" s="143"/>
      <c r="E1257" s="143"/>
      <c r="F1257" s="143"/>
      <c r="G1257" s="143"/>
      <c r="H1257" s="143"/>
      <c r="I1257" s="143"/>
      <c r="J1257" s="143"/>
      <c r="K1257" s="143"/>
      <c r="L1257" s="143"/>
      <c r="M1257" s="322"/>
      <c r="N1257" s="322"/>
      <c r="O1257" s="321"/>
      <c r="P1257" s="322"/>
      <c r="Q1257" s="143"/>
      <c r="R1257" s="143"/>
      <c r="S1257" s="143"/>
      <c r="T1257" s="143"/>
      <c r="U1257" s="143"/>
      <c r="V1257" s="143"/>
      <c r="W1257" s="143"/>
      <c r="X1257" s="143"/>
      <c r="Y1257" s="143"/>
      <c r="Z1257" s="143"/>
      <c r="AA1257" s="143"/>
      <c r="AB1257" s="143"/>
      <c r="AC1257" s="143"/>
      <c r="AD1257" s="143"/>
      <c r="AE1257" s="143"/>
      <c r="AF1257" s="143"/>
      <c r="AG1257" s="143"/>
      <c r="AH1257" s="143"/>
    </row>
    <row r="1258" spans="1:34">
      <c r="A1258" s="143"/>
      <c r="B1258" s="321"/>
      <c r="C1258" s="321"/>
      <c r="D1258" s="143"/>
      <c r="E1258" s="143"/>
      <c r="F1258" s="143"/>
      <c r="G1258" s="143"/>
      <c r="H1258" s="143"/>
      <c r="I1258" s="143"/>
      <c r="J1258" s="143"/>
      <c r="K1258" s="143"/>
      <c r="L1258" s="143"/>
      <c r="M1258" s="322"/>
      <c r="N1258" s="322"/>
      <c r="O1258" s="321"/>
      <c r="P1258" s="322"/>
      <c r="Q1258" s="143"/>
      <c r="R1258" s="143"/>
      <c r="S1258" s="143"/>
      <c r="T1258" s="143"/>
      <c r="U1258" s="143"/>
      <c r="V1258" s="143"/>
      <c r="W1258" s="143"/>
      <c r="X1258" s="143"/>
      <c r="Y1258" s="143"/>
      <c r="Z1258" s="143"/>
      <c r="AA1258" s="143"/>
      <c r="AB1258" s="143"/>
      <c r="AC1258" s="143"/>
      <c r="AD1258" s="143"/>
      <c r="AE1258" s="143"/>
      <c r="AF1258" s="143"/>
      <c r="AG1258" s="143"/>
      <c r="AH1258" s="143"/>
    </row>
    <row r="1259" spans="1:34">
      <c r="A1259" s="143"/>
      <c r="B1259" s="321"/>
      <c r="C1259" s="321"/>
      <c r="D1259" s="143"/>
      <c r="E1259" s="143"/>
      <c r="F1259" s="143"/>
      <c r="G1259" s="143"/>
      <c r="H1259" s="143"/>
      <c r="I1259" s="143"/>
      <c r="J1259" s="143"/>
      <c r="K1259" s="143"/>
      <c r="L1259" s="143"/>
      <c r="M1259" s="322"/>
      <c r="N1259" s="322"/>
      <c r="O1259" s="321"/>
      <c r="P1259" s="322"/>
      <c r="Q1259" s="143"/>
      <c r="R1259" s="143"/>
      <c r="S1259" s="143"/>
      <c r="T1259" s="143"/>
      <c r="U1259" s="143"/>
      <c r="V1259" s="143"/>
      <c r="W1259" s="143"/>
      <c r="X1259" s="143"/>
      <c r="Y1259" s="143"/>
      <c r="Z1259" s="143"/>
      <c r="AA1259" s="143"/>
      <c r="AB1259" s="143"/>
      <c r="AC1259" s="143"/>
      <c r="AD1259" s="143"/>
      <c r="AE1259" s="143"/>
      <c r="AF1259" s="143"/>
      <c r="AG1259" s="143"/>
      <c r="AH1259" s="143"/>
    </row>
    <row r="1260" spans="1:34">
      <c r="A1260" s="143"/>
      <c r="B1260" s="321"/>
      <c r="C1260" s="321"/>
      <c r="D1260" s="143"/>
      <c r="E1260" s="143"/>
      <c r="F1260" s="143"/>
      <c r="G1260" s="143"/>
      <c r="H1260" s="143"/>
      <c r="I1260" s="143"/>
      <c r="J1260" s="143"/>
      <c r="K1260" s="143"/>
      <c r="L1260" s="143"/>
      <c r="M1260" s="322"/>
      <c r="N1260" s="322"/>
      <c r="O1260" s="321"/>
      <c r="P1260" s="322"/>
      <c r="Q1260" s="143"/>
      <c r="R1260" s="143"/>
      <c r="S1260" s="143"/>
      <c r="T1260" s="143"/>
      <c r="U1260" s="143"/>
      <c r="V1260" s="143"/>
      <c r="W1260" s="143"/>
      <c r="X1260" s="143"/>
      <c r="Y1260" s="143"/>
      <c r="Z1260" s="143"/>
      <c r="AA1260" s="143"/>
      <c r="AB1260" s="143"/>
      <c r="AC1260" s="143"/>
      <c r="AD1260" s="143"/>
      <c r="AE1260" s="143"/>
      <c r="AF1260" s="143"/>
      <c r="AG1260" s="143"/>
      <c r="AH1260" s="143"/>
    </row>
    <row r="1261" spans="1:34">
      <c r="A1261" s="143"/>
      <c r="B1261" s="321"/>
      <c r="C1261" s="321"/>
      <c r="D1261" s="143"/>
      <c r="E1261" s="143"/>
      <c r="F1261" s="143"/>
      <c r="G1261" s="143"/>
      <c r="H1261" s="143"/>
      <c r="I1261" s="143"/>
      <c r="J1261" s="143"/>
      <c r="K1261" s="143"/>
      <c r="L1261" s="143"/>
      <c r="M1261" s="322"/>
      <c r="N1261" s="322"/>
      <c r="O1261" s="321"/>
      <c r="P1261" s="322"/>
      <c r="Q1261" s="143"/>
      <c r="R1261" s="143"/>
      <c r="S1261" s="143"/>
      <c r="T1261" s="143"/>
      <c r="U1261" s="143"/>
      <c r="V1261" s="143"/>
      <c r="W1261" s="143"/>
      <c r="X1261" s="143"/>
      <c r="Y1261" s="143"/>
      <c r="Z1261" s="143"/>
      <c r="AA1261" s="143"/>
      <c r="AB1261" s="143"/>
      <c r="AC1261" s="143"/>
      <c r="AD1261" s="143"/>
      <c r="AE1261" s="143"/>
      <c r="AF1261" s="143"/>
      <c r="AG1261" s="143"/>
      <c r="AH1261" s="143"/>
    </row>
    <row r="1262" spans="1:34">
      <c r="A1262" s="143"/>
      <c r="B1262" s="321"/>
      <c r="C1262" s="321"/>
      <c r="D1262" s="143"/>
      <c r="E1262" s="143"/>
      <c r="F1262" s="143"/>
      <c r="G1262" s="143"/>
      <c r="H1262" s="143"/>
      <c r="I1262" s="143"/>
      <c r="J1262" s="143"/>
      <c r="K1262" s="143"/>
      <c r="L1262" s="143"/>
      <c r="M1262" s="322"/>
      <c r="N1262" s="322"/>
      <c r="O1262" s="321"/>
      <c r="P1262" s="322"/>
      <c r="Q1262" s="143"/>
      <c r="R1262" s="143"/>
      <c r="S1262" s="143"/>
      <c r="T1262" s="143"/>
      <c r="U1262" s="143"/>
      <c r="V1262" s="143"/>
      <c r="W1262" s="143"/>
      <c r="X1262" s="143"/>
      <c r="Y1262" s="143"/>
      <c r="Z1262" s="143"/>
      <c r="AA1262" s="143"/>
      <c r="AB1262" s="143"/>
      <c r="AC1262" s="143"/>
      <c r="AD1262" s="143"/>
      <c r="AE1262" s="143"/>
      <c r="AF1262" s="143"/>
      <c r="AG1262" s="143"/>
      <c r="AH1262" s="143"/>
    </row>
    <row r="1263" spans="1:34">
      <c r="A1263" s="143"/>
      <c r="B1263" s="321"/>
      <c r="C1263" s="321"/>
      <c r="D1263" s="143"/>
      <c r="E1263" s="143"/>
      <c r="F1263" s="143"/>
      <c r="G1263" s="143"/>
      <c r="H1263" s="143"/>
      <c r="I1263" s="143"/>
      <c r="J1263" s="143"/>
      <c r="K1263" s="143"/>
      <c r="L1263" s="143"/>
      <c r="M1263" s="322"/>
      <c r="N1263" s="322"/>
      <c r="O1263" s="321"/>
      <c r="P1263" s="322"/>
      <c r="Q1263" s="143"/>
      <c r="R1263" s="143"/>
      <c r="S1263" s="143"/>
      <c r="T1263" s="143"/>
      <c r="U1263" s="143"/>
      <c r="V1263" s="143"/>
      <c r="W1263" s="143"/>
      <c r="X1263" s="143"/>
      <c r="Y1263" s="143"/>
      <c r="Z1263" s="143"/>
      <c r="AA1263" s="143"/>
      <c r="AB1263" s="143"/>
      <c r="AC1263" s="143"/>
      <c r="AD1263" s="143"/>
      <c r="AE1263" s="143"/>
      <c r="AF1263" s="143"/>
      <c r="AG1263" s="143"/>
      <c r="AH1263" s="143"/>
    </row>
    <row r="1264" spans="1:34">
      <c r="A1264" s="143"/>
      <c r="B1264" s="321"/>
      <c r="C1264" s="321"/>
      <c r="D1264" s="143"/>
      <c r="E1264" s="143"/>
      <c r="F1264" s="143"/>
      <c r="G1264" s="143"/>
      <c r="H1264" s="143"/>
      <c r="I1264" s="143"/>
      <c r="J1264" s="143"/>
      <c r="K1264" s="143"/>
      <c r="L1264" s="143"/>
      <c r="M1264" s="322"/>
      <c r="N1264" s="322"/>
      <c r="O1264" s="321"/>
      <c r="P1264" s="322"/>
      <c r="Q1264" s="143"/>
      <c r="R1264" s="143"/>
      <c r="S1264" s="143"/>
      <c r="T1264" s="143"/>
      <c r="U1264" s="143"/>
      <c r="V1264" s="143"/>
      <c r="W1264" s="143"/>
      <c r="X1264" s="143"/>
      <c r="Y1264" s="143"/>
      <c r="Z1264" s="143"/>
      <c r="AA1264" s="143"/>
      <c r="AB1264" s="143"/>
      <c r="AC1264" s="143"/>
      <c r="AD1264" s="143"/>
      <c r="AE1264" s="143"/>
      <c r="AF1264" s="143"/>
      <c r="AG1264" s="143"/>
      <c r="AH1264" s="143"/>
    </row>
    <row r="1265" spans="1:34">
      <c r="A1265" s="143"/>
      <c r="B1265" s="321"/>
      <c r="C1265" s="321"/>
      <c r="D1265" s="143"/>
      <c r="E1265" s="143"/>
      <c r="F1265" s="143"/>
      <c r="G1265" s="143"/>
      <c r="H1265" s="143"/>
      <c r="I1265" s="143"/>
      <c r="J1265" s="143"/>
      <c r="K1265" s="143"/>
      <c r="L1265" s="143"/>
      <c r="M1265" s="322"/>
      <c r="N1265" s="322"/>
      <c r="O1265" s="321"/>
      <c r="P1265" s="322"/>
      <c r="Q1265" s="143"/>
      <c r="R1265" s="143"/>
      <c r="S1265" s="143"/>
      <c r="T1265" s="143"/>
      <c r="U1265" s="143"/>
      <c r="V1265" s="143"/>
      <c r="W1265" s="143"/>
      <c r="X1265" s="143"/>
      <c r="Y1265" s="143"/>
      <c r="Z1265" s="143"/>
      <c r="AA1265" s="143"/>
      <c r="AB1265" s="143"/>
      <c r="AC1265" s="143"/>
      <c r="AD1265" s="143"/>
      <c r="AE1265" s="143"/>
      <c r="AF1265" s="143"/>
      <c r="AG1265" s="143"/>
      <c r="AH1265" s="143"/>
    </row>
    <row r="1266" spans="1:34">
      <c r="A1266" s="143"/>
      <c r="B1266" s="321"/>
      <c r="C1266" s="321"/>
      <c r="D1266" s="143"/>
      <c r="E1266" s="143"/>
      <c r="F1266" s="143"/>
      <c r="G1266" s="143"/>
      <c r="H1266" s="143"/>
      <c r="I1266" s="143"/>
      <c r="J1266" s="143"/>
      <c r="K1266" s="143"/>
      <c r="L1266" s="143"/>
      <c r="M1266" s="322"/>
      <c r="N1266" s="322"/>
      <c r="O1266" s="321"/>
      <c r="P1266" s="322"/>
      <c r="Q1266" s="143"/>
      <c r="R1266" s="143"/>
      <c r="S1266" s="143"/>
      <c r="T1266" s="143"/>
      <c r="U1266" s="143"/>
      <c r="V1266" s="143"/>
      <c r="W1266" s="143"/>
      <c r="X1266" s="143"/>
      <c r="Y1266" s="143"/>
      <c r="Z1266" s="143"/>
      <c r="AA1266" s="143"/>
      <c r="AB1266" s="143"/>
      <c r="AC1266" s="143"/>
      <c r="AD1266" s="143"/>
      <c r="AE1266" s="143"/>
      <c r="AF1266" s="143"/>
      <c r="AG1266" s="143"/>
      <c r="AH1266" s="143"/>
    </row>
    <row r="1267" spans="1:34">
      <c r="A1267" s="143"/>
      <c r="B1267" s="321"/>
      <c r="C1267" s="321"/>
      <c r="D1267" s="143"/>
      <c r="E1267" s="143"/>
      <c r="F1267" s="143"/>
      <c r="G1267" s="143"/>
      <c r="H1267" s="143"/>
      <c r="I1267" s="143"/>
      <c r="J1267" s="143"/>
      <c r="K1267" s="143"/>
      <c r="L1267" s="143"/>
      <c r="M1267" s="322"/>
      <c r="N1267" s="322"/>
      <c r="O1267" s="321"/>
      <c r="P1267" s="322"/>
      <c r="Q1267" s="143"/>
      <c r="R1267" s="143"/>
      <c r="S1267" s="143"/>
      <c r="T1267" s="143"/>
      <c r="U1267" s="143"/>
      <c r="V1267" s="143"/>
      <c r="W1267" s="143"/>
      <c r="X1267" s="143"/>
      <c r="Y1267" s="143"/>
      <c r="Z1267" s="143"/>
      <c r="AA1267" s="143"/>
      <c r="AB1267" s="143"/>
      <c r="AC1267" s="143"/>
      <c r="AD1267" s="143"/>
      <c r="AE1267" s="143"/>
      <c r="AF1267" s="143"/>
      <c r="AG1267" s="143"/>
      <c r="AH1267" s="143"/>
    </row>
    <row r="1268" spans="1:34">
      <c r="A1268" s="143"/>
      <c r="B1268" s="321"/>
      <c r="C1268" s="321"/>
      <c r="D1268" s="143"/>
      <c r="E1268" s="143"/>
      <c r="F1268" s="143"/>
      <c r="G1268" s="143"/>
      <c r="H1268" s="143"/>
      <c r="I1268" s="143"/>
      <c r="J1268" s="143"/>
      <c r="K1268" s="143"/>
      <c r="L1268" s="143"/>
      <c r="M1268" s="322"/>
      <c r="N1268" s="322"/>
      <c r="O1268" s="321"/>
      <c r="P1268" s="322"/>
      <c r="Q1268" s="143"/>
      <c r="R1268" s="143"/>
      <c r="S1268" s="143"/>
      <c r="T1268" s="143"/>
      <c r="U1268" s="143"/>
      <c r="V1268" s="143"/>
      <c r="W1268" s="143"/>
      <c r="X1268" s="143"/>
      <c r="Y1268" s="143"/>
      <c r="Z1268" s="143"/>
      <c r="AA1268" s="143"/>
      <c r="AB1268" s="143"/>
      <c r="AC1268" s="143"/>
      <c r="AD1268" s="143"/>
      <c r="AE1268" s="143"/>
      <c r="AF1268" s="143"/>
      <c r="AG1268" s="143"/>
      <c r="AH1268" s="143"/>
    </row>
    <row r="1269" spans="1:34">
      <c r="A1269" s="143"/>
      <c r="B1269" s="321"/>
      <c r="C1269" s="321"/>
      <c r="D1269" s="143"/>
      <c r="E1269" s="143"/>
      <c r="F1269" s="143"/>
      <c r="G1269" s="143"/>
      <c r="H1269" s="143"/>
      <c r="I1269" s="143"/>
      <c r="J1269" s="143"/>
      <c r="K1269" s="143"/>
      <c r="L1269" s="143"/>
      <c r="M1269" s="322"/>
      <c r="N1269" s="322"/>
      <c r="O1269" s="321"/>
      <c r="P1269" s="322"/>
      <c r="Q1269" s="143"/>
      <c r="R1269" s="143"/>
      <c r="S1269" s="143"/>
      <c r="T1269" s="143"/>
      <c r="U1269" s="143"/>
      <c r="V1269" s="143"/>
      <c r="W1269" s="143"/>
      <c r="X1269" s="143"/>
      <c r="Y1269" s="143"/>
      <c r="Z1269" s="143"/>
      <c r="AA1269" s="143"/>
      <c r="AB1269" s="143"/>
      <c r="AC1269" s="143"/>
      <c r="AD1269" s="143"/>
      <c r="AE1269" s="143"/>
      <c r="AF1269" s="143"/>
      <c r="AG1269" s="143"/>
      <c r="AH1269" s="143"/>
    </row>
    <row r="1270" spans="1:34">
      <c r="A1270" s="143"/>
      <c r="B1270" s="321"/>
      <c r="C1270" s="321"/>
      <c r="D1270" s="143"/>
      <c r="E1270" s="143"/>
      <c r="F1270" s="143"/>
      <c r="G1270" s="143"/>
      <c r="H1270" s="143"/>
      <c r="I1270" s="143"/>
      <c r="J1270" s="143"/>
      <c r="K1270" s="143"/>
      <c r="L1270" s="143"/>
      <c r="M1270" s="322"/>
      <c r="N1270" s="322"/>
      <c r="O1270" s="321"/>
      <c r="P1270" s="322"/>
      <c r="Q1270" s="143"/>
      <c r="R1270" s="143"/>
      <c r="S1270" s="143"/>
      <c r="T1270" s="143"/>
      <c r="U1270" s="143"/>
      <c r="V1270" s="143"/>
      <c r="W1270" s="143"/>
      <c r="X1270" s="143"/>
      <c r="Y1270" s="143"/>
      <c r="Z1270" s="143"/>
      <c r="AA1270" s="143"/>
      <c r="AB1270" s="143"/>
      <c r="AC1270" s="143"/>
      <c r="AD1270" s="143"/>
      <c r="AE1270" s="143"/>
      <c r="AF1270" s="143"/>
      <c r="AG1270" s="143"/>
      <c r="AH1270" s="143"/>
    </row>
    <row r="1271" spans="1:34">
      <c r="A1271" s="143"/>
      <c r="B1271" s="321"/>
      <c r="C1271" s="321"/>
      <c r="D1271" s="143"/>
      <c r="E1271" s="143"/>
      <c r="F1271" s="143"/>
      <c r="G1271" s="143"/>
      <c r="H1271" s="143"/>
      <c r="I1271" s="143"/>
      <c r="J1271" s="143"/>
      <c r="K1271" s="143"/>
      <c r="L1271" s="143"/>
      <c r="M1271" s="322"/>
      <c r="N1271" s="322"/>
      <c r="O1271" s="321"/>
      <c r="P1271" s="322"/>
      <c r="Q1271" s="143"/>
      <c r="R1271" s="143"/>
      <c r="S1271" s="143"/>
      <c r="T1271" s="143"/>
      <c r="U1271" s="143"/>
      <c r="V1271" s="143"/>
      <c r="W1271" s="143"/>
      <c r="X1271" s="143"/>
      <c r="Y1271" s="143"/>
      <c r="Z1271" s="143"/>
      <c r="AA1271" s="143"/>
      <c r="AB1271" s="143"/>
      <c r="AC1271" s="143"/>
      <c r="AD1271" s="143"/>
      <c r="AE1271" s="143"/>
      <c r="AF1271" s="143"/>
      <c r="AG1271" s="143"/>
      <c r="AH1271" s="143"/>
    </row>
    <row r="1272" spans="1:34">
      <c r="A1272" s="143"/>
      <c r="B1272" s="321"/>
      <c r="C1272" s="321"/>
      <c r="D1272" s="143"/>
      <c r="E1272" s="143"/>
      <c r="F1272" s="143"/>
      <c r="G1272" s="143"/>
      <c r="H1272" s="143"/>
      <c r="I1272" s="143"/>
      <c r="J1272" s="143"/>
      <c r="K1272" s="143"/>
      <c r="L1272" s="143"/>
      <c r="M1272" s="322"/>
      <c r="N1272" s="322"/>
      <c r="O1272" s="321"/>
      <c r="P1272" s="322"/>
      <c r="Q1272" s="143"/>
      <c r="R1272" s="143"/>
      <c r="S1272" s="143"/>
      <c r="T1272" s="143"/>
      <c r="U1272" s="143"/>
      <c r="V1272" s="143"/>
      <c r="W1272" s="143"/>
      <c r="X1272" s="143"/>
      <c r="Y1272" s="143"/>
      <c r="Z1272" s="143"/>
      <c r="AA1272" s="143"/>
      <c r="AB1272" s="143"/>
      <c r="AC1272" s="143"/>
      <c r="AD1272" s="143"/>
      <c r="AE1272" s="143"/>
      <c r="AF1272" s="143"/>
      <c r="AG1272" s="143"/>
      <c r="AH1272" s="143"/>
    </row>
    <row r="1273" spans="1:34">
      <c r="A1273" s="143"/>
      <c r="B1273" s="321"/>
      <c r="C1273" s="321"/>
      <c r="D1273" s="143"/>
      <c r="E1273" s="143"/>
      <c r="F1273" s="143"/>
      <c r="G1273" s="143"/>
      <c r="H1273" s="143"/>
      <c r="I1273" s="143"/>
      <c r="J1273" s="143"/>
      <c r="K1273" s="143"/>
      <c r="L1273" s="143"/>
      <c r="M1273" s="322"/>
      <c r="N1273" s="322"/>
      <c r="O1273" s="321"/>
      <c r="P1273" s="322"/>
      <c r="Q1273" s="143"/>
      <c r="R1273" s="143"/>
      <c r="S1273" s="143"/>
      <c r="T1273" s="143"/>
      <c r="U1273" s="143"/>
      <c r="V1273" s="143"/>
      <c r="W1273" s="143"/>
      <c r="X1273" s="143"/>
      <c r="Y1273" s="143"/>
      <c r="Z1273" s="143"/>
      <c r="AA1273" s="143"/>
      <c r="AB1273" s="143"/>
      <c r="AC1273" s="143"/>
      <c r="AD1273" s="143"/>
      <c r="AE1273" s="143"/>
      <c r="AF1273" s="143"/>
      <c r="AG1273" s="143"/>
      <c r="AH1273" s="143"/>
    </row>
    <row r="1274" spans="1:34">
      <c r="A1274" s="143"/>
      <c r="B1274" s="321"/>
      <c r="C1274" s="321"/>
      <c r="D1274" s="143"/>
      <c r="E1274" s="143"/>
      <c r="F1274" s="143"/>
      <c r="G1274" s="143"/>
      <c r="H1274" s="143"/>
      <c r="I1274" s="143"/>
      <c r="J1274" s="143"/>
      <c r="K1274" s="143"/>
      <c r="L1274" s="143"/>
      <c r="M1274" s="322"/>
      <c r="N1274" s="322"/>
      <c r="O1274" s="321"/>
      <c r="P1274" s="322"/>
      <c r="Q1274" s="143"/>
      <c r="R1274" s="143"/>
      <c r="S1274" s="143"/>
      <c r="T1274" s="143"/>
      <c r="U1274" s="143"/>
      <c r="V1274" s="143"/>
      <c r="W1274" s="143"/>
      <c r="X1274" s="143"/>
      <c r="Y1274" s="143"/>
      <c r="Z1274" s="143"/>
      <c r="AA1274" s="143"/>
      <c r="AB1274" s="143"/>
      <c r="AC1274" s="143"/>
      <c r="AD1274" s="143"/>
      <c r="AE1274" s="143"/>
      <c r="AF1274" s="143"/>
      <c r="AG1274" s="143"/>
      <c r="AH1274" s="143"/>
    </row>
    <row r="1275" spans="1:34">
      <c r="A1275" s="143"/>
      <c r="B1275" s="321"/>
      <c r="C1275" s="321"/>
      <c r="D1275" s="143"/>
      <c r="E1275" s="143"/>
      <c r="F1275" s="143"/>
      <c r="G1275" s="143"/>
      <c r="H1275" s="143"/>
      <c r="I1275" s="143"/>
      <c r="J1275" s="143"/>
      <c r="K1275" s="143"/>
      <c r="L1275" s="143"/>
      <c r="M1275" s="322"/>
      <c r="N1275" s="322"/>
      <c r="O1275" s="321"/>
      <c r="P1275" s="322"/>
      <c r="Q1275" s="143"/>
      <c r="R1275" s="143"/>
      <c r="S1275" s="143"/>
      <c r="T1275" s="143"/>
      <c r="U1275" s="143"/>
      <c r="V1275" s="143"/>
      <c r="W1275" s="143"/>
      <c r="X1275" s="143"/>
      <c r="Y1275" s="143"/>
      <c r="Z1275" s="143"/>
      <c r="AA1275" s="143"/>
      <c r="AB1275" s="143"/>
      <c r="AC1275" s="143"/>
      <c r="AD1275" s="143"/>
      <c r="AE1275" s="143"/>
      <c r="AF1275" s="143"/>
      <c r="AG1275" s="143"/>
      <c r="AH1275" s="143"/>
    </row>
    <row r="1276" spans="1:34">
      <c r="A1276" s="143"/>
      <c r="B1276" s="321"/>
      <c r="C1276" s="321"/>
      <c r="D1276" s="143"/>
      <c r="E1276" s="143"/>
      <c r="F1276" s="143"/>
      <c r="G1276" s="143"/>
      <c r="H1276" s="143"/>
      <c r="I1276" s="143"/>
      <c r="J1276" s="143"/>
      <c r="K1276" s="143"/>
      <c r="L1276" s="143"/>
      <c r="M1276" s="322"/>
      <c r="N1276" s="322"/>
      <c r="O1276" s="321"/>
      <c r="P1276" s="322"/>
      <c r="Q1276" s="143"/>
      <c r="R1276" s="143"/>
      <c r="S1276" s="143"/>
      <c r="T1276" s="143"/>
      <c r="U1276" s="143"/>
      <c r="V1276" s="143"/>
      <c r="W1276" s="143"/>
      <c r="X1276" s="143"/>
      <c r="Y1276" s="143"/>
      <c r="Z1276" s="143"/>
      <c r="AA1276" s="143"/>
      <c r="AB1276" s="143"/>
      <c r="AC1276" s="143"/>
      <c r="AD1276" s="143"/>
      <c r="AE1276" s="143"/>
      <c r="AF1276" s="143"/>
      <c r="AG1276" s="143"/>
      <c r="AH1276" s="143"/>
    </row>
    <row r="1277" spans="1:34">
      <c r="A1277" s="143"/>
      <c r="B1277" s="321"/>
      <c r="C1277" s="321"/>
      <c r="D1277" s="143"/>
      <c r="E1277" s="143"/>
      <c r="F1277" s="143"/>
      <c r="G1277" s="143"/>
      <c r="H1277" s="143"/>
      <c r="I1277" s="143"/>
      <c r="J1277" s="143"/>
      <c r="K1277" s="143"/>
      <c r="L1277" s="143"/>
      <c r="M1277" s="322"/>
      <c r="N1277" s="322"/>
      <c r="O1277" s="321"/>
      <c r="P1277" s="322"/>
      <c r="Q1277" s="143"/>
      <c r="R1277" s="143"/>
      <c r="S1277" s="143"/>
      <c r="T1277" s="143"/>
      <c r="U1277" s="143"/>
      <c r="V1277" s="143"/>
      <c r="W1277" s="143"/>
      <c r="X1277" s="143"/>
      <c r="Y1277" s="143"/>
      <c r="Z1277" s="143"/>
      <c r="AA1277" s="143"/>
      <c r="AB1277" s="143"/>
      <c r="AC1277" s="143"/>
      <c r="AD1277" s="143"/>
      <c r="AE1277" s="143"/>
      <c r="AF1277" s="143"/>
      <c r="AG1277" s="143"/>
      <c r="AH1277" s="143"/>
    </row>
    <row r="1278" spans="1:34">
      <c r="A1278" s="143"/>
      <c r="B1278" s="321"/>
      <c r="C1278" s="321"/>
      <c r="D1278" s="143"/>
      <c r="E1278" s="143"/>
      <c r="F1278" s="143"/>
      <c r="G1278" s="143"/>
      <c r="H1278" s="143"/>
      <c r="I1278" s="143"/>
      <c r="J1278" s="143"/>
      <c r="K1278" s="143"/>
      <c r="L1278" s="143"/>
      <c r="M1278" s="322"/>
      <c r="N1278" s="322"/>
      <c r="O1278" s="321"/>
      <c r="P1278" s="322"/>
      <c r="Q1278" s="143"/>
      <c r="R1278" s="143"/>
      <c r="S1278" s="143"/>
      <c r="T1278" s="143"/>
      <c r="U1278" s="143"/>
      <c r="V1278" s="143"/>
      <c r="W1278" s="143"/>
      <c r="X1278" s="143"/>
      <c r="Y1278" s="143"/>
      <c r="Z1278" s="143"/>
      <c r="AA1278" s="143"/>
      <c r="AB1278" s="143"/>
      <c r="AC1278" s="143"/>
      <c r="AD1278" s="143"/>
      <c r="AE1278" s="143"/>
      <c r="AF1278" s="143"/>
      <c r="AG1278" s="143"/>
      <c r="AH1278" s="143"/>
    </row>
    <row r="1279" spans="1:34">
      <c r="A1279" s="143"/>
      <c r="B1279" s="321"/>
      <c r="C1279" s="321"/>
      <c r="D1279" s="143"/>
      <c r="E1279" s="143"/>
      <c r="F1279" s="143"/>
      <c r="G1279" s="143"/>
      <c r="H1279" s="143"/>
      <c r="I1279" s="143"/>
      <c r="J1279" s="143"/>
      <c r="K1279" s="143"/>
      <c r="L1279" s="143"/>
      <c r="M1279" s="322"/>
      <c r="N1279" s="322"/>
      <c r="O1279" s="321"/>
      <c r="P1279" s="322"/>
      <c r="Q1279" s="143"/>
      <c r="R1279" s="143"/>
      <c r="S1279" s="143"/>
      <c r="T1279" s="143"/>
      <c r="U1279" s="143"/>
      <c r="V1279" s="143"/>
      <c r="W1279" s="143"/>
      <c r="X1279" s="143"/>
      <c r="Y1279" s="143"/>
      <c r="Z1279" s="143"/>
      <c r="AA1279" s="143"/>
      <c r="AB1279" s="143"/>
      <c r="AC1279" s="143"/>
      <c r="AD1279" s="143"/>
      <c r="AE1279" s="143"/>
      <c r="AF1279" s="143"/>
      <c r="AG1279" s="143"/>
      <c r="AH1279" s="143"/>
    </row>
    <row r="1280" spans="1:34">
      <c r="A1280" s="143"/>
      <c r="B1280" s="321"/>
      <c r="C1280" s="321"/>
      <c r="D1280" s="143"/>
      <c r="E1280" s="143"/>
      <c r="F1280" s="143"/>
      <c r="G1280" s="143"/>
      <c r="H1280" s="143"/>
      <c r="I1280" s="143"/>
      <c r="J1280" s="143"/>
      <c r="K1280" s="143"/>
      <c r="L1280" s="143"/>
      <c r="M1280" s="322"/>
      <c r="N1280" s="322"/>
      <c r="O1280" s="321"/>
      <c r="P1280" s="322"/>
      <c r="Q1280" s="143"/>
      <c r="R1280" s="143"/>
      <c r="S1280" s="143"/>
      <c r="T1280" s="143"/>
      <c r="U1280" s="143"/>
      <c r="V1280" s="143"/>
      <c r="W1280" s="143"/>
      <c r="X1280" s="143"/>
      <c r="Y1280" s="143"/>
      <c r="Z1280" s="143"/>
      <c r="AA1280" s="143"/>
      <c r="AB1280" s="143"/>
      <c r="AC1280" s="143"/>
      <c r="AD1280" s="143"/>
      <c r="AE1280" s="143"/>
      <c r="AF1280" s="143"/>
      <c r="AG1280" s="143"/>
      <c r="AH1280" s="143"/>
    </row>
    <row r="1281" spans="1:34">
      <c r="A1281" s="143"/>
      <c r="B1281" s="321"/>
      <c r="C1281" s="321"/>
      <c r="D1281" s="143"/>
      <c r="E1281" s="143"/>
      <c r="F1281" s="143"/>
      <c r="G1281" s="143"/>
      <c r="H1281" s="143"/>
      <c r="I1281" s="143"/>
      <c r="J1281" s="143"/>
      <c r="K1281" s="143"/>
      <c r="L1281" s="143"/>
      <c r="M1281" s="322"/>
      <c r="N1281" s="322"/>
      <c r="O1281" s="321"/>
      <c r="P1281" s="322"/>
      <c r="Q1281" s="143"/>
      <c r="R1281" s="143"/>
      <c r="S1281" s="143"/>
      <c r="T1281" s="143"/>
      <c r="U1281" s="143"/>
      <c r="V1281" s="143"/>
      <c r="W1281" s="143"/>
      <c r="X1281" s="143"/>
      <c r="Y1281" s="143"/>
      <c r="Z1281" s="143"/>
      <c r="AA1281" s="143"/>
      <c r="AB1281" s="143"/>
      <c r="AC1281" s="143"/>
      <c r="AD1281" s="143"/>
      <c r="AE1281" s="143"/>
      <c r="AF1281" s="143"/>
      <c r="AG1281" s="143"/>
      <c r="AH1281" s="143"/>
    </row>
    <row r="1282" spans="1:34">
      <c r="A1282" s="143"/>
      <c r="B1282" s="321"/>
      <c r="C1282" s="321"/>
      <c r="D1282" s="143"/>
      <c r="E1282" s="143"/>
      <c r="F1282" s="143"/>
      <c r="G1282" s="143"/>
      <c r="H1282" s="143"/>
      <c r="I1282" s="143"/>
      <c r="J1282" s="143"/>
      <c r="K1282" s="143"/>
      <c r="L1282" s="143"/>
      <c r="M1282" s="322"/>
      <c r="N1282" s="322"/>
      <c r="O1282" s="321"/>
      <c r="P1282" s="322"/>
      <c r="Q1282" s="143"/>
      <c r="R1282" s="143"/>
      <c r="S1282" s="143"/>
      <c r="T1282" s="143"/>
      <c r="U1282" s="143"/>
      <c r="V1282" s="143"/>
      <c r="W1282" s="143"/>
      <c r="X1282" s="143"/>
      <c r="Y1282" s="143"/>
      <c r="Z1282" s="143"/>
      <c r="AA1282" s="143"/>
      <c r="AB1282" s="143"/>
      <c r="AC1282" s="143"/>
      <c r="AD1282" s="143"/>
      <c r="AE1282" s="143"/>
      <c r="AF1282" s="143"/>
      <c r="AG1282" s="143"/>
      <c r="AH1282" s="143"/>
    </row>
    <row r="1283" spans="1:34">
      <c r="A1283" s="143"/>
      <c r="B1283" s="321"/>
      <c r="C1283" s="321"/>
      <c r="D1283" s="143"/>
      <c r="E1283" s="143"/>
      <c r="F1283" s="143"/>
      <c r="G1283" s="143"/>
      <c r="H1283" s="143"/>
      <c r="I1283" s="143"/>
      <c r="J1283" s="143"/>
      <c r="K1283" s="143"/>
      <c r="L1283" s="143"/>
      <c r="M1283" s="322"/>
      <c r="N1283" s="322"/>
      <c r="O1283" s="321"/>
      <c r="P1283" s="322"/>
      <c r="Q1283" s="143"/>
      <c r="R1283" s="143"/>
      <c r="S1283" s="143"/>
      <c r="T1283" s="143"/>
      <c r="U1283" s="143"/>
      <c r="V1283" s="143"/>
      <c r="W1283" s="143"/>
      <c r="X1283" s="143"/>
      <c r="Y1283" s="143"/>
      <c r="Z1283" s="143"/>
      <c r="AA1283" s="143"/>
      <c r="AB1283" s="143"/>
      <c r="AC1283" s="143"/>
      <c r="AD1283" s="143"/>
      <c r="AE1283" s="143"/>
      <c r="AF1283" s="143"/>
      <c r="AG1283" s="143"/>
      <c r="AH1283" s="143"/>
    </row>
    <row r="1284" spans="1:34">
      <c r="A1284" s="143"/>
      <c r="B1284" s="321"/>
      <c r="C1284" s="321"/>
      <c r="D1284" s="143"/>
      <c r="E1284" s="143"/>
      <c r="F1284" s="143"/>
      <c r="G1284" s="143"/>
      <c r="H1284" s="143"/>
      <c r="I1284" s="143"/>
      <c r="J1284" s="143"/>
      <c r="K1284" s="143"/>
      <c r="L1284" s="143"/>
      <c r="M1284" s="322"/>
      <c r="N1284" s="322"/>
      <c r="O1284" s="321"/>
      <c r="P1284" s="322"/>
      <c r="Q1284" s="143"/>
      <c r="R1284" s="143"/>
      <c r="S1284" s="143"/>
      <c r="T1284" s="143"/>
      <c r="U1284" s="143"/>
      <c r="V1284" s="143"/>
      <c r="W1284" s="143"/>
      <c r="X1284" s="143"/>
      <c r="Y1284" s="143"/>
      <c r="Z1284" s="143"/>
      <c r="AA1284" s="143"/>
      <c r="AB1284" s="143"/>
      <c r="AC1284" s="143"/>
      <c r="AD1284" s="143"/>
      <c r="AE1284" s="143"/>
      <c r="AF1284" s="143"/>
      <c r="AG1284" s="143"/>
      <c r="AH1284" s="143"/>
    </row>
    <row r="1285" spans="1:34">
      <c r="A1285" s="143"/>
      <c r="B1285" s="321"/>
      <c r="C1285" s="321"/>
      <c r="D1285" s="143"/>
      <c r="E1285" s="143"/>
      <c r="F1285" s="143"/>
      <c r="G1285" s="143"/>
      <c r="H1285" s="143"/>
      <c r="I1285" s="143"/>
      <c r="J1285" s="143"/>
      <c r="K1285" s="143"/>
      <c r="L1285" s="143"/>
      <c r="M1285" s="322"/>
      <c r="N1285" s="322"/>
      <c r="O1285" s="321"/>
      <c r="P1285" s="322"/>
      <c r="Q1285" s="143"/>
      <c r="R1285" s="143"/>
      <c r="S1285" s="143"/>
      <c r="T1285" s="143"/>
      <c r="U1285" s="143"/>
      <c r="V1285" s="143"/>
      <c r="W1285" s="143"/>
      <c r="X1285" s="143"/>
      <c r="Y1285" s="143"/>
      <c r="Z1285" s="143"/>
      <c r="AA1285" s="143"/>
      <c r="AB1285" s="143"/>
      <c r="AC1285" s="143"/>
      <c r="AD1285" s="143"/>
      <c r="AE1285" s="143"/>
      <c r="AF1285" s="143"/>
      <c r="AG1285" s="143"/>
      <c r="AH1285" s="143"/>
    </row>
    <row r="1286" spans="1:34">
      <c r="A1286" s="143"/>
      <c r="B1286" s="321"/>
      <c r="C1286" s="321"/>
      <c r="D1286" s="143"/>
      <c r="E1286" s="143"/>
      <c r="F1286" s="143"/>
      <c r="G1286" s="143"/>
      <c r="H1286" s="143"/>
      <c r="I1286" s="143"/>
      <c r="J1286" s="143"/>
      <c r="K1286" s="143"/>
      <c r="L1286" s="143"/>
      <c r="M1286" s="322"/>
      <c r="N1286" s="322"/>
      <c r="O1286" s="321"/>
      <c r="P1286" s="322"/>
      <c r="Q1286" s="143"/>
      <c r="R1286" s="143"/>
      <c r="S1286" s="143"/>
      <c r="T1286" s="143"/>
      <c r="U1286" s="143"/>
      <c r="V1286" s="143"/>
      <c r="W1286" s="143"/>
      <c r="X1286" s="143"/>
      <c r="Y1286" s="143"/>
      <c r="Z1286" s="143"/>
      <c r="AA1286" s="143"/>
      <c r="AB1286" s="143"/>
      <c r="AC1286" s="143"/>
      <c r="AD1286" s="143"/>
      <c r="AE1286" s="143"/>
      <c r="AF1286" s="143"/>
      <c r="AG1286" s="143"/>
      <c r="AH1286" s="143"/>
    </row>
    <row r="1287" spans="1:34">
      <c r="A1287" s="143"/>
      <c r="B1287" s="321"/>
      <c r="C1287" s="321"/>
      <c r="D1287" s="143"/>
      <c r="E1287" s="143"/>
      <c r="F1287" s="143"/>
      <c r="G1287" s="143"/>
      <c r="H1287" s="143"/>
      <c r="I1287" s="143"/>
      <c r="J1287" s="143"/>
      <c r="K1287" s="143"/>
      <c r="L1287" s="143"/>
      <c r="M1287" s="322"/>
      <c r="N1287" s="322"/>
      <c r="O1287" s="321"/>
      <c r="P1287" s="322"/>
      <c r="Q1287" s="143"/>
      <c r="R1287" s="143"/>
      <c r="S1287" s="143"/>
      <c r="T1287" s="143"/>
      <c r="U1287" s="143"/>
      <c r="V1287" s="143"/>
      <c r="W1287" s="143"/>
      <c r="X1287" s="143"/>
      <c r="Y1287" s="143"/>
      <c r="Z1287" s="143"/>
      <c r="AA1287" s="143"/>
      <c r="AB1287" s="143"/>
      <c r="AC1287" s="143"/>
      <c r="AD1287" s="143"/>
      <c r="AE1287" s="143"/>
      <c r="AF1287" s="143"/>
      <c r="AG1287" s="143"/>
      <c r="AH1287" s="143"/>
    </row>
    <row r="1288" spans="1:34">
      <c r="A1288" s="143"/>
      <c r="B1288" s="321"/>
      <c r="C1288" s="321"/>
      <c r="D1288" s="143"/>
      <c r="E1288" s="143"/>
      <c r="F1288" s="143"/>
      <c r="G1288" s="143"/>
      <c r="H1288" s="143"/>
      <c r="I1288" s="143"/>
      <c r="J1288" s="143"/>
      <c r="K1288" s="143"/>
      <c r="L1288" s="143"/>
      <c r="M1288" s="322"/>
      <c r="N1288" s="322"/>
      <c r="O1288" s="321"/>
      <c r="P1288" s="322"/>
      <c r="Q1288" s="143"/>
      <c r="R1288" s="143"/>
      <c r="S1288" s="143"/>
      <c r="T1288" s="143"/>
      <c r="U1288" s="143"/>
      <c r="V1288" s="143"/>
      <c r="W1288" s="143"/>
      <c r="X1288" s="143"/>
      <c r="Y1288" s="143"/>
      <c r="Z1288" s="143"/>
      <c r="AA1288" s="143"/>
      <c r="AB1288" s="143"/>
      <c r="AC1288" s="143"/>
      <c r="AD1288" s="143"/>
      <c r="AE1288" s="143"/>
      <c r="AF1288" s="143"/>
      <c r="AG1288" s="143"/>
      <c r="AH1288" s="143"/>
    </row>
    <row r="1289" spans="1:34">
      <c r="A1289" s="143"/>
      <c r="B1289" s="321"/>
      <c r="C1289" s="321"/>
      <c r="D1289" s="143"/>
      <c r="E1289" s="143"/>
      <c r="F1289" s="143"/>
      <c r="G1289" s="143"/>
      <c r="H1289" s="143"/>
      <c r="I1289" s="143"/>
      <c r="J1289" s="143"/>
      <c r="K1289" s="143"/>
      <c r="L1289" s="143"/>
      <c r="M1289" s="322"/>
      <c r="N1289" s="322"/>
      <c r="O1289" s="321"/>
      <c r="P1289" s="322"/>
      <c r="Q1289" s="143"/>
      <c r="R1289" s="143"/>
      <c r="S1289" s="143"/>
      <c r="T1289" s="143"/>
      <c r="U1289" s="143"/>
      <c r="V1289" s="143"/>
      <c r="W1289" s="143"/>
      <c r="X1289" s="143"/>
      <c r="Y1289" s="143"/>
      <c r="Z1289" s="143"/>
      <c r="AA1289" s="143"/>
      <c r="AB1289" s="143"/>
      <c r="AC1289" s="143"/>
      <c r="AD1289" s="143"/>
      <c r="AE1289" s="143"/>
      <c r="AF1289" s="143"/>
      <c r="AG1289" s="143"/>
      <c r="AH1289" s="143"/>
    </row>
    <row r="1290" spans="1:34">
      <c r="A1290" s="143"/>
      <c r="B1290" s="321"/>
      <c r="C1290" s="321"/>
      <c r="D1290" s="143"/>
      <c r="E1290" s="143"/>
      <c r="F1290" s="143"/>
      <c r="G1290" s="143"/>
      <c r="H1290" s="143"/>
      <c r="I1290" s="143"/>
      <c r="J1290" s="143"/>
      <c r="K1290" s="143"/>
      <c r="L1290" s="143"/>
      <c r="M1290" s="322"/>
      <c r="N1290" s="322"/>
      <c r="O1290" s="321"/>
      <c r="P1290" s="322"/>
      <c r="Q1290" s="143"/>
      <c r="R1290" s="143"/>
      <c r="S1290" s="143"/>
      <c r="T1290" s="143"/>
      <c r="U1290" s="143"/>
      <c r="V1290" s="143"/>
      <c r="W1290" s="143"/>
      <c r="X1290" s="143"/>
      <c r="Y1290" s="143"/>
      <c r="Z1290" s="143"/>
      <c r="AA1290" s="143"/>
      <c r="AB1290" s="143"/>
      <c r="AC1290" s="143"/>
      <c r="AD1290" s="143"/>
      <c r="AE1290" s="143"/>
      <c r="AF1290" s="143"/>
      <c r="AG1290" s="143"/>
      <c r="AH1290" s="143"/>
    </row>
    <row r="1291" spans="1:34">
      <c r="A1291" s="143"/>
      <c r="B1291" s="321"/>
      <c r="C1291" s="321"/>
      <c r="D1291" s="143"/>
      <c r="E1291" s="143"/>
      <c r="F1291" s="143"/>
      <c r="G1291" s="143"/>
      <c r="H1291" s="143"/>
      <c r="I1291" s="143"/>
      <c r="J1291" s="143"/>
      <c r="K1291" s="143"/>
      <c r="L1291" s="143"/>
      <c r="M1291" s="322"/>
      <c r="N1291" s="322"/>
      <c r="O1291" s="321"/>
      <c r="P1291" s="322"/>
      <c r="Q1291" s="143"/>
      <c r="R1291" s="143"/>
      <c r="S1291" s="143"/>
      <c r="T1291" s="143"/>
      <c r="U1291" s="143"/>
      <c r="V1291" s="143"/>
      <c r="W1291" s="143"/>
      <c r="X1291" s="143"/>
      <c r="Y1291" s="143"/>
      <c r="Z1291" s="143"/>
      <c r="AA1291" s="143"/>
      <c r="AB1291" s="143"/>
      <c r="AC1291" s="143"/>
      <c r="AD1291" s="143"/>
      <c r="AE1291" s="143"/>
      <c r="AF1291" s="143"/>
      <c r="AG1291" s="143"/>
      <c r="AH1291" s="143"/>
    </row>
    <row r="1292" spans="1:34">
      <c r="A1292" s="143"/>
      <c r="B1292" s="321"/>
      <c r="C1292" s="321"/>
      <c r="D1292" s="143"/>
      <c r="E1292" s="143"/>
      <c r="F1292" s="143"/>
      <c r="G1292" s="143"/>
      <c r="H1292" s="143"/>
      <c r="I1292" s="143"/>
      <c r="J1292" s="143"/>
      <c r="K1292" s="143"/>
      <c r="L1292" s="143"/>
      <c r="M1292" s="322"/>
      <c r="N1292" s="322"/>
      <c r="O1292" s="321"/>
      <c r="P1292" s="322"/>
      <c r="Q1292" s="143"/>
      <c r="R1292" s="143"/>
      <c r="S1292" s="143"/>
      <c r="T1292" s="143"/>
      <c r="U1292" s="143"/>
      <c r="V1292" s="143"/>
      <c r="W1292" s="143"/>
      <c r="X1292" s="143"/>
      <c r="Y1292" s="143"/>
      <c r="Z1292" s="143"/>
      <c r="AA1292" s="143"/>
      <c r="AB1292" s="143"/>
      <c r="AC1292" s="143"/>
      <c r="AD1292" s="143"/>
      <c r="AE1292" s="143"/>
      <c r="AF1292" s="143"/>
      <c r="AG1292" s="143"/>
      <c r="AH1292" s="143"/>
    </row>
    <row r="1293" spans="1:34">
      <c r="A1293" s="143"/>
      <c r="B1293" s="321"/>
      <c r="C1293" s="321"/>
      <c r="D1293" s="143"/>
      <c r="E1293" s="143"/>
      <c r="F1293" s="143"/>
      <c r="G1293" s="143"/>
      <c r="H1293" s="143"/>
      <c r="I1293" s="143"/>
      <c r="J1293" s="143"/>
      <c r="K1293" s="143"/>
      <c r="L1293" s="143"/>
      <c r="M1293" s="322"/>
      <c r="N1293" s="322"/>
      <c r="O1293" s="321"/>
      <c r="P1293" s="322"/>
      <c r="Q1293" s="143"/>
      <c r="R1293" s="143"/>
      <c r="S1293" s="143"/>
      <c r="T1293" s="143"/>
      <c r="U1293" s="143"/>
      <c r="V1293" s="143"/>
      <c r="W1293" s="143"/>
      <c r="X1293" s="143"/>
      <c r="Y1293" s="143"/>
      <c r="Z1293" s="143"/>
      <c r="AA1293" s="143"/>
      <c r="AB1293" s="143"/>
      <c r="AC1293" s="143"/>
      <c r="AD1293" s="143"/>
      <c r="AE1293" s="143"/>
      <c r="AF1293" s="143"/>
      <c r="AG1293" s="143"/>
      <c r="AH1293" s="143"/>
    </row>
    <row r="1294" spans="1:34">
      <c r="A1294" s="143"/>
      <c r="B1294" s="321"/>
      <c r="C1294" s="321"/>
      <c r="D1294" s="143"/>
      <c r="E1294" s="143"/>
      <c r="F1294" s="143"/>
      <c r="G1294" s="143"/>
      <c r="H1294" s="143"/>
      <c r="I1294" s="143"/>
      <c r="J1294" s="143"/>
      <c r="K1294" s="143"/>
      <c r="L1294" s="143"/>
      <c r="M1294" s="322"/>
      <c r="N1294" s="322"/>
      <c r="O1294" s="321"/>
      <c r="P1294" s="322"/>
      <c r="Q1294" s="143"/>
      <c r="R1294" s="143"/>
      <c r="S1294" s="143"/>
      <c r="T1294" s="143"/>
      <c r="U1294" s="143"/>
      <c r="V1294" s="143"/>
      <c r="W1294" s="143"/>
      <c r="X1294" s="143"/>
      <c r="Y1294" s="143"/>
      <c r="Z1294" s="143"/>
      <c r="AA1294" s="143"/>
      <c r="AB1294" s="143"/>
      <c r="AC1294" s="143"/>
      <c r="AD1294" s="143"/>
      <c r="AE1294" s="143"/>
      <c r="AF1294" s="143"/>
      <c r="AG1294" s="143"/>
      <c r="AH1294" s="143"/>
    </row>
    <row r="1295" spans="1:34">
      <c r="A1295" s="143"/>
      <c r="B1295" s="321"/>
      <c r="C1295" s="321"/>
      <c r="D1295" s="143"/>
      <c r="E1295" s="143"/>
      <c r="F1295" s="143"/>
      <c r="G1295" s="143"/>
      <c r="H1295" s="143"/>
      <c r="I1295" s="143"/>
      <c r="J1295" s="143"/>
      <c r="K1295" s="143"/>
      <c r="L1295" s="143"/>
      <c r="M1295" s="322"/>
      <c r="N1295" s="322"/>
      <c r="O1295" s="321"/>
      <c r="P1295" s="322"/>
      <c r="Q1295" s="143"/>
      <c r="R1295" s="143"/>
      <c r="S1295" s="143"/>
      <c r="T1295" s="143"/>
      <c r="U1295" s="143"/>
      <c r="V1295" s="143"/>
      <c r="W1295" s="143"/>
      <c r="X1295" s="143"/>
      <c r="Y1295" s="143"/>
      <c r="Z1295" s="143"/>
      <c r="AA1295" s="143"/>
      <c r="AB1295" s="143"/>
      <c r="AC1295" s="143"/>
      <c r="AD1295" s="143"/>
      <c r="AE1295" s="143"/>
      <c r="AF1295" s="143"/>
      <c r="AG1295" s="143"/>
      <c r="AH1295" s="143"/>
    </row>
    <row r="1296" spans="1:34">
      <c r="A1296" s="143"/>
      <c r="B1296" s="321"/>
      <c r="C1296" s="321"/>
      <c r="D1296" s="143"/>
      <c r="E1296" s="143"/>
      <c r="F1296" s="143"/>
      <c r="G1296" s="143"/>
      <c r="H1296" s="143"/>
      <c r="I1296" s="143"/>
      <c r="J1296" s="143"/>
      <c r="K1296" s="143"/>
      <c r="L1296" s="143"/>
      <c r="M1296" s="322"/>
      <c r="N1296" s="322"/>
      <c r="O1296" s="321"/>
      <c r="P1296" s="322"/>
      <c r="Q1296" s="143"/>
      <c r="R1296" s="143"/>
      <c r="S1296" s="143"/>
      <c r="T1296" s="143"/>
      <c r="U1296" s="143"/>
      <c r="V1296" s="143"/>
      <c r="W1296" s="143"/>
      <c r="X1296" s="143"/>
      <c r="Y1296" s="143"/>
      <c r="Z1296" s="143"/>
      <c r="AA1296" s="143"/>
      <c r="AB1296" s="143"/>
      <c r="AC1296" s="143"/>
      <c r="AD1296" s="143"/>
      <c r="AE1296" s="143"/>
      <c r="AF1296" s="143"/>
      <c r="AG1296" s="143"/>
      <c r="AH1296" s="143"/>
    </row>
    <row r="1297" spans="1:34">
      <c r="A1297" s="143"/>
      <c r="B1297" s="321"/>
      <c r="C1297" s="321"/>
      <c r="D1297" s="143"/>
      <c r="E1297" s="143"/>
      <c r="F1297" s="143"/>
      <c r="G1297" s="143"/>
      <c r="H1297" s="143"/>
      <c r="I1297" s="143"/>
      <c r="J1297" s="143"/>
      <c r="K1297" s="143"/>
      <c r="L1297" s="143"/>
      <c r="M1297" s="322"/>
      <c r="N1297" s="322"/>
      <c r="O1297" s="321"/>
      <c r="P1297" s="322"/>
      <c r="Q1297" s="143"/>
      <c r="R1297" s="143"/>
      <c r="S1297" s="143"/>
      <c r="T1297" s="143"/>
      <c r="U1297" s="143"/>
      <c r="V1297" s="143"/>
      <c r="W1297" s="143"/>
      <c r="X1297" s="143"/>
      <c r="Y1297" s="143"/>
      <c r="Z1297" s="143"/>
      <c r="AA1297" s="143"/>
      <c r="AB1297" s="143"/>
      <c r="AC1297" s="143"/>
      <c r="AD1297" s="143"/>
      <c r="AE1297" s="143"/>
      <c r="AF1297" s="143"/>
      <c r="AG1297" s="143"/>
      <c r="AH1297" s="143"/>
    </row>
    <row r="1298" spans="1:34">
      <c r="A1298" s="143"/>
      <c r="B1298" s="321"/>
      <c r="C1298" s="321"/>
      <c r="D1298" s="143"/>
      <c r="E1298" s="143"/>
      <c r="F1298" s="143"/>
      <c r="G1298" s="143"/>
      <c r="H1298" s="143"/>
      <c r="I1298" s="143"/>
      <c r="J1298" s="143"/>
      <c r="K1298" s="143"/>
      <c r="L1298" s="143"/>
      <c r="M1298" s="322"/>
      <c r="N1298" s="322"/>
      <c r="O1298" s="321"/>
      <c r="P1298" s="322"/>
      <c r="Q1298" s="143"/>
      <c r="R1298" s="143"/>
      <c r="S1298" s="143"/>
      <c r="T1298" s="143"/>
      <c r="U1298" s="143"/>
      <c r="V1298" s="143"/>
      <c r="W1298" s="143"/>
      <c r="X1298" s="143"/>
      <c r="Y1298" s="143"/>
      <c r="Z1298" s="143"/>
      <c r="AA1298" s="143"/>
      <c r="AB1298" s="143"/>
      <c r="AC1298" s="143"/>
      <c r="AD1298" s="143"/>
      <c r="AE1298" s="143"/>
      <c r="AF1298" s="143"/>
      <c r="AG1298" s="143"/>
      <c r="AH1298" s="143"/>
    </row>
    <row r="1299" spans="1:34">
      <c r="A1299" s="143"/>
      <c r="B1299" s="321"/>
      <c r="C1299" s="321"/>
      <c r="D1299" s="143"/>
      <c r="E1299" s="143"/>
      <c r="F1299" s="143"/>
      <c r="G1299" s="143"/>
      <c r="H1299" s="143"/>
      <c r="I1299" s="143"/>
      <c r="J1299" s="143"/>
      <c r="K1299" s="143"/>
      <c r="L1299" s="143"/>
      <c r="M1299" s="322"/>
      <c r="N1299" s="322"/>
      <c r="O1299" s="321"/>
      <c r="P1299" s="322"/>
      <c r="Q1299" s="143"/>
      <c r="R1299" s="143"/>
      <c r="S1299" s="143"/>
      <c r="T1299" s="143"/>
      <c r="U1299" s="143"/>
      <c r="V1299" s="143"/>
      <c r="W1299" s="143"/>
      <c r="X1299" s="143"/>
      <c r="Y1299" s="143"/>
      <c r="Z1299" s="143"/>
      <c r="AA1299" s="143"/>
      <c r="AB1299" s="143"/>
      <c r="AC1299" s="143"/>
      <c r="AD1299" s="143"/>
      <c r="AE1299" s="143"/>
      <c r="AF1299" s="143"/>
      <c r="AG1299" s="143"/>
      <c r="AH1299" s="143"/>
    </row>
    <row r="1300" spans="1:34">
      <c r="A1300" s="143"/>
      <c r="B1300" s="321"/>
      <c r="C1300" s="321"/>
      <c r="D1300" s="143"/>
      <c r="E1300" s="143"/>
      <c r="F1300" s="143"/>
      <c r="G1300" s="143"/>
      <c r="H1300" s="143"/>
      <c r="I1300" s="143"/>
      <c r="J1300" s="143"/>
      <c r="K1300" s="143"/>
      <c r="L1300" s="143"/>
      <c r="M1300" s="322"/>
      <c r="N1300" s="322"/>
      <c r="O1300" s="321"/>
      <c r="P1300" s="322"/>
      <c r="Q1300" s="143"/>
      <c r="R1300" s="143"/>
      <c r="S1300" s="143"/>
      <c r="T1300" s="143"/>
      <c r="U1300" s="143"/>
      <c r="V1300" s="143"/>
      <c r="W1300" s="143"/>
      <c r="X1300" s="143"/>
      <c r="Y1300" s="143"/>
      <c r="Z1300" s="143"/>
      <c r="AA1300" s="143"/>
      <c r="AB1300" s="143"/>
      <c r="AC1300" s="143"/>
      <c r="AD1300" s="143"/>
      <c r="AE1300" s="143"/>
      <c r="AF1300" s="143"/>
      <c r="AG1300" s="143"/>
      <c r="AH1300" s="143"/>
    </row>
    <row r="1301" spans="1:34">
      <c r="A1301" s="143"/>
      <c r="B1301" s="321"/>
      <c r="C1301" s="321"/>
      <c r="D1301" s="143"/>
      <c r="E1301" s="143"/>
      <c r="F1301" s="143"/>
      <c r="G1301" s="143"/>
      <c r="H1301" s="143"/>
      <c r="I1301" s="143"/>
      <c r="J1301" s="143"/>
      <c r="K1301" s="143"/>
      <c r="L1301" s="143"/>
      <c r="M1301" s="322"/>
      <c r="N1301" s="322"/>
      <c r="O1301" s="321"/>
      <c r="P1301" s="322"/>
      <c r="Q1301" s="143"/>
      <c r="R1301" s="143"/>
      <c r="S1301" s="143"/>
      <c r="T1301" s="143"/>
      <c r="U1301" s="143"/>
      <c r="V1301" s="143"/>
      <c r="W1301" s="143"/>
      <c r="X1301" s="143"/>
      <c r="Y1301" s="143"/>
      <c r="Z1301" s="143"/>
      <c r="AA1301" s="143"/>
      <c r="AB1301" s="143"/>
      <c r="AC1301" s="143"/>
      <c r="AD1301" s="143"/>
      <c r="AE1301" s="143"/>
      <c r="AF1301" s="143"/>
      <c r="AG1301" s="143"/>
      <c r="AH1301" s="143"/>
    </row>
    <row r="1302" spans="1:34">
      <c r="A1302" s="143"/>
      <c r="B1302" s="321"/>
      <c r="C1302" s="321"/>
      <c r="D1302" s="143"/>
      <c r="E1302" s="143"/>
      <c r="F1302" s="143"/>
      <c r="G1302" s="143"/>
      <c r="H1302" s="143"/>
      <c r="I1302" s="143"/>
      <c r="J1302" s="143"/>
      <c r="K1302" s="143"/>
      <c r="L1302" s="143"/>
      <c r="M1302" s="322"/>
      <c r="N1302" s="322"/>
      <c r="O1302" s="321"/>
      <c r="P1302" s="322"/>
      <c r="Q1302" s="143"/>
      <c r="R1302" s="143"/>
      <c r="S1302" s="143"/>
      <c r="T1302" s="143"/>
      <c r="U1302" s="143"/>
      <c r="V1302" s="143"/>
      <c r="W1302" s="143"/>
      <c r="X1302" s="143"/>
      <c r="Y1302" s="143"/>
      <c r="Z1302" s="143"/>
      <c r="AA1302" s="143"/>
      <c r="AB1302" s="143"/>
      <c r="AC1302" s="143"/>
      <c r="AD1302" s="143"/>
      <c r="AE1302" s="143"/>
      <c r="AF1302" s="143"/>
      <c r="AG1302" s="143"/>
      <c r="AH1302" s="143"/>
    </row>
    <row r="1303" spans="1:34">
      <c r="A1303" s="143"/>
      <c r="B1303" s="321"/>
      <c r="C1303" s="321"/>
      <c r="D1303" s="143"/>
      <c r="E1303" s="143"/>
      <c r="F1303" s="143"/>
      <c r="G1303" s="143"/>
      <c r="H1303" s="143"/>
      <c r="I1303" s="143"/>
      <c r="J1303" s="143"/>
      <c r="K1303" s="143"/>
      <c r="L1303" s="143"/>
      <c r="M1303" s="322"/>
      <c r="N1303" s="322"/>
      <c r="O1303" s="321"/>
      <c r="P1303" s="322"/>
      <c r="Q1303" s="143"/>
      <c r="R1303" s="143"/>
      <c r="S1303" s="143"/>
      <c r="T1303" s="143"/>
      <c r="U1303" s="143"/>
      <c r="V1303" s="143"/>
      <c r="W1303" s="143"/>
      <c r="X1303" s="143"/>
      <c r="Y1303" s="143"/>
      <c r="Z1303" s="143"/>
      <c r="AA1303" s="143"/>
      <c r="AB1303" s="143"/>
      <c r="AC1303" s="143"/>
      <c r="AD1303" s="143"/>
      <c r="AE1303" s="143"/>
      <c r="AF1303" s="143"/>
      <c r="AG1303" s="143"/>
      <c r="AH1303" s="143"/>
    </row>
    <row r="1304" spans="1:34">
      <c r="A1304" s="143"/>
      <c r="B1304" s="321"/>
      <c r="C1304" s="321"/>
      <c r="D1304" s="143"/>
      <c r="E1304" s="143"/>
      <c r="F1304" s="143"/>
      <c r="G1304" s="143"/>
      <c r="H1304" s="143"/>
      <c r="I1304" s="143"/>
      <c r="J1304" s="143"/>
      <c r="K1304" s="143"/>
      <c r="L1304" s="143"/>
      <c r="M1304" s="322"/>
      <c r="N1304" s="322"/>
      <c r="O1304" s="321"/>
      <c r="P1304" s="322"/>
      <c r="Q1304" s="143"/>
      <c r="R1304" s="143"/>
      <c r="S1304" s="143"/>
      <c r="T1304" s="143"/>
      <c r="U1304" s="143"/>
      <c r="V1304" s="143"/>
      <c r="W1304" s="143"/>
      <c r="X1304" s="143"/>
      <c r="Y1304" s="143"/>
      <c r="Z1304" s="143"/>
      <c r="AA1304" s="143"/>
      <c r="AB1304" s="143"/>
      <c r="AC1304" s="143"/>
      <c r="AD1304" s="143"/>
      <c r="AE1304" s="143"/>
      <c r="AF1304" s="143"/>
      <c r="AG1304" s="143"/>
      <c r="AH1304" s="143"/>
    </row>
    <row r="1305" spans="1:34">
      <c r="A1305" s="143"/>
      <c r="B1305" s="321"/>
      <c r="C1305" s="321"/>
      <c r="D1305" s="143"/>
      <c r="E1305" s="143"/>
      <c r="F1305" s="143"/>
      <c r="G1305" s="143"/>
      <c r="H1305" s="143"/>
      <c r="I1305" s="143"/>
      <c r="J1305" s="143"/>
      <c r="K1305" s="143"/>
      <c r="L1305" s="143"/>
      <c r="M1305" s="322"/>
      <c r="N1305" s="322"/>
      <c r="O1305" s="321"/>
      <c r="P1305" s="322"/>
      <c r="Q1305" s="143"/>
      <c r="R1305" s="143"/>
      <c r="S1305" s="143"/>
      <c r="T1305" s="143"/>
      <c r="U1305" s="143"/>
      <c r="V1305" s="143"/>
      <c r="W1305" s="143"/>
      <c r="X1305" s="143"/>
      <c r="Y1305" s="143"/>
      <c r="Z1305" s="143"/>
      <c r="AA1305" s="143"/>
      <c r="AB1305" s="143"/>
      <c r="AC1305" s="143"/>
      <c r="AD1305" s="143"/>
      <c r="AE1305" s="143"/>
      <c r="AF1305" s="143"/>
      <c r="AG1305" s="143"/>
      <c r="AH1305" s="143"/>
    </row>
    <row r="1306" spans="1:34">
      <c r="A1306" s="143"/>
      <c r="B1306" s="321"/>
      <c r="C1306" s="321"/>
      <c r="D1306" s="143"/>
      <c r="E1306" s="143"/>
      <c r="F1306" s="143"/>
      <c r="G1306" s="143"/>
      <c r="H1306" s="143"/>
      <c r="I1306" s="143"/>
      <c r="J1306" s="143"/>
      <c r="K1306" s="143"/>
      <c r="L1306" s="143"/>
      <c r="M1306" s="322"/>
      <c r="N1306" s="322"/>
      <c r="O1306" s="321"/>
      <c r="P1306" s="322"/>
      <c r="Q1306" s="143"/>
      <c r="R1306" s="143"/>
      <c r="S1306" s="143"/>
      <c r="T1306" s="143"/>
      <c r="U1306" s="143"/>
      <c r="V1306" s="143"/>
      <c r="W1306" s="143"/>
      <c r="X1306" s="143"/>
      <c r="Y1306" s="143"/>
      <c r="Z1306" s="143"/>
      <c r="AA1306" s="143"/>
      <c r="AB1306" s="143"/>
      <c r="AC1306" s="143"/>
      <c r="AD1306" s="143"/>
      <c r="AE1306" s="143"/>
      <c r="AF1306" s="143"/>
      <c r="AG1306" s="143"/>
      <c r="AH1306" s="143"/>
    </row>
    <row r="1307" spans="1:34">
      <c r="A1307" s="143"/>
      <c r="B1307" s="321"/>
      <c r="C1307" s="321"/>
      <c r="D1307" s="143"/>
      <c r="E1307" s="143"/>
      <c r="F1307" s="143"/>
      <c r="G1307" s="143"/>
      <c r="H1307" s="143"/>
      <c r="I1307" s="143"/>
      <c r="J1307" s="143"/>
      <c r="K1307" s="143"/>
      <c r="L1307" s="143"/>
      <c r="M1307" s="322"/>
      <c r="N1307" s="322"/>
      <c r="O1307" s="321"/>
      <c r="P1307" s="322"/>
      <c r="Q1307" s="143"/>
      <c r="R1307" s="143"/>
      <c r="S1307" s="143"/>
      <c r="T1307" s="143"/>
      <c r="U1307" s="143"/>
      <c r="V1307" s="143"/>
      <c r="W1307" s="143"/>
      <c r="X1307" s="143"/>
      <c r="Y1307" s="143"/>
      <c r="Z1307" s="143"/>
      <c r="AA1307" s="143"/>
      <c r="AB1307" s="143"/>
      <c r="AC1307" s="143"/>
      <c r="AD1307" s="143"/>
      <c r="AE1307" s="143"/>
      <c r="AF1307" s="143"/>
      <c r="AG1307" s="143"/>
      <c r="AH1307" s="143"/>
    </row>
    <row r="1308" spans="1:34">
      <c r="A1308" s="143"/>
      <c r="B1308" s="321"/>
      <c r="C1308" s="321"/>
      <c r="D1308" s="143"/>
      <c r="E1308" s="143"/>
      <c r="F1308" s="143"/>
      <c r="G1308" s="143"/>
      <c r="H1308" s="143"/>
      <c r="I1308" s="143"/>
      <c r="J1308" s="143"/>
      <c r="K1308" s="143"/>
      <c r="L1308" s="143"/>
      <c r="M1308" s="322"/>
      <c r="N1308" s="322"/>
      <c r="O1308" s="321"/>
      <c r="P1308" s="322"/>
      <c r="Q1308" s="143"/>
      <c r="R1308" s="143"/>
      <c r="S1308" s="143"/>
      <c r="T1308" s="143"/>
      <c r="U1308" s="143"/>
      <c r="V1308" s="143"/>
      <c r="W1308" s="143"/>
      <c r="X1308" s="143"/>
      <c r="Y1308" s="143"/>
      <c r="Z1308" s="143"/>
      <c r="AA1308" s="143"/>
      <c r="AB1308" s="143"/>
      <c r="AC1308" s="143"/>
      <c r="AD1308" s="143"/>
      <c r="AE1308" s="143"/>
      <c r="AF1308" s="143"/>
      <c r="AG1308" s="143"/>
      <c r="AH1308" s="143"/>
    </row>
    <row r="1309" spans="1:34">
      <c r="A1309" s="143"/>
      <c r="B1309" s="321"/>
      <c r="C1309" s="321"/>
      <c r="D1309" s="143"/>
      <c r="E1309" s="143"/>
      <c r="F1309" s="143"/>
      <c r="G1309" s="143"/>
      <c r="H1309" s="143"/>
      <c r="I1309" s="143"/>
      <c r="J1309" s="143"/>
      <c r="K1309" s="143"/>
      <c r="L1309" s="143"/>
      <c r="M1309" s="322"/>
      <c r="N1309" s="322"/>
      <c r="O1309" s="321"/>
      <c r="P1309" s="322"/>
      <c r="Q1309" s="143"/>
      <c r="R1309" s="143"/>
      <c r="S1309" s="143"/>
      <c r="T1309" s="143"/>
      <c r="U1309" s="143"/>
      <c r="V1309" s="143"/>
      <c r="W1309" s="143"/>
      <c r="X1309" s="143"/>
      <c r="Y1309" s="143"/>
      <c r="Z1309" s="143"/>
      <c r="AA1309" s="143"/>
      <c r="AB1309" s="143"/>
      <c r="AC1309" s="143"/>
      <c r="AD1309" s="143"/>
      <c r="AE1309" s="143"/>
      <c r="AF1309" s="143"/>
      <c r="AG1309" s="143"/>
      <c r="AH1309" s="143"/>
    </row>
    <row r="1310" spans="1:34">
      <c r="A1310" s="143"/>
      <c r="B1310" s="321"/>
      <c r="C1310" s="321"/>
      <c r="D1310" s="143"/>
      <c r="E1310" s="143"/>
      <c r="F1310" s="143"/>
      <c r="G1310" s="143"/>
      <c r="H1310" s="143"/>
      <c r="I1310" s="143"/>
      <c r="J1310" s="143"/>
      <c r="K1310" s="143"/>
      <c r="L1310" s="143"/>
      <c r="M1310" s="322"/>
      <c r="N1310" s="322"/>
      <c r="O1310" s="321"/>
      <c r="P1310" s="322"/>
      <c r="Q1310" s="143"/>
      <c r="R1310" s="143"/>
      <c r="S1310" s="143"/>
      <c r="T1310" s="143"/>
      <c r="U1310" s="143"/>
      <c r="V1310" s="143"/>
      <c r="W1310" s="143"/>
      <c r="X1310" s="143"/>
      <c r="Y1310" s="143"/>
      <c r="Z1310" s="143"/>
      <c r="AA1310" s="143"/>
      <c r="AB1310" s="143"/>
      <c r="AC1310" s="143"/>
      <c r="AD1310" s="143"/>
      <c r="AE1310" s="143"/>
      <c r="AF1310" s="143"/>
      <c r="AG1310" s="143"/>
      <c r="AH1310" s="143"/>
    </row>
    <row r="1311" spans="1:34">
      <c r="A1311" s="143"/>
      <c r="B1311" s="321"/>
      <c r="C1311" s="321"/>
      <c r="D1311" s="143"/>
      <c r="E1311" s="143"/>
      <c r="F1311" s="143"/>
      <c r="G1311" s="143"/>
      <c r="H1311" s="143"/>
      <c r="I1311" s="143"/>
      <c r="J1311" s="143"/>
      <c r="K1311" s="143"/>
      <c r="L1311" s="143"/>
      <c r="M1311" s="322"/>
      <c r="N1311" s="322"/>
      <c r="O1311" s="321"/>
      <c r="P1311" s="322"/>
      <c r="Q1311" s="143"/>
      <c r="R1311" s="143"/>
      <c r="S1311" s="143"/>
      <c r="T1311" s="143"/>
      <c r="U1311" s="143"/>
      <c r="V1311" s="143"/>
      <c r="W1311" s="143"/>
      <c r="X1311" s="143"/>
      <c r="Y1311" s="143"/>
      <c r="Z1311" s="143"/>
      <c r="AA1311" s="143"/>
      <c r="AB1311" s="143"/>
      <c r="AC1311" s="143"/>
      <c r="AD1311" s="143"/>
      <c r="AE1311" s="143"/>
      <c r="AF1311" s="143"/>
      <c r="AG1311" s="143"/>
      <c r="AH1311" s="143"/>
    </row>
    <row r="1312" spans="1:34">
      <c r="A1312" s="143"/>
      <c r="B1312" s="321"/>
      <c r="C1312" s="321"/>
      <c r="D1312" s="143"/>
      <c r="E1312" s="143"/>
      <c r="F1312" s="143"/>
      <c r="G1312" s="143"/>
      <c r="H1312" s="143"/>
      <c r="I1312" s="143"/>
      <c r="J1312" s="143"/>
      <c r="K1312" s="143"/>
      <c r="L1312" s="143"/>
      <c r="M1312" s="322"/>
      <c r="N1312" s="322"/>
      <c r="O1312" s="321"/>
      <c r="P1312" s="322"/>
      <c r="Q1312" s="143"/>
      <c r="R1312" s="143"/>
      <c r="S1312" s="143"/>
      <c r="T1312" s="143"/>
      <c r="U1312" s="143"/>
      <c r="V1312" s="143"/>
      <c r="W1312" s="143"/>
      <c r="X1312" s="143"/>
      <c r="Y1312" s="143"/>
      <c r="Z1312" s="143"/>
      <c r="AA1312" s="143"/>
      <c r="AB1312" s="143"/>
      <c r="AC1312" s="143"/>
      <c r="AD1312" s="143"/>
      <c r="AE1312" s="143"/>
      <c r="AF1312" s="143"/>
      <c r="AG1312" s="143"/>
      <c r="AH1312" s="143"/>
    </row>
    <row r="1313" spans="1:34">
      <c r="A1313" s="143"/>
      <c r="B1313" s="321"/>
      <c r="C1313" s="321"/>
      <c r="D1313" s="143"/>
      <c r="E1313" s="143"/>
      <c r="F1313" s="143"/>
      <c r="G1313" s="143"/>
      <c r="H1313" s="143"/>
      <c r="I1313" s="143"/>
      <c r="J1313" s="143"/>
      <c r="K1313" s="143"/>
      <c r="L1313" s="143"/>
      <c r="M1313" s="322"/>
      <c r="N1313" s="322"/>
      <c r="O1313" s="321"/>
      <c r="P1313" s="322"/>
      <c r="Q1313" s="143"/>
      <c r="R1313" s="143"/>
      <c r="S1313" s="143"/>
      <c r="T1313" s="143"/>
      <c r="U1313" s="143"/>
      <c r="V1313" s="143"/>
      <c r="W1313" s="143"/>
      <c r="X1313" s="143"/>
      <c r="Y1313" s="143"/>
      <c r="Z1313" s="143"/>
      <c r="AA1313" s="143"/>
      <c r="AB1313" s="143"/>
      <c r="AC1313" s="143"/>
      <c r="AD1313" s="143"/>
      <c r="AE1313" s="143"/>
      <c r="AF1313" s="143"/>
      <c r="AG1313" s="143"/>
      <c r="AH1313" s="143"/>
    </row>
    <row r="1314" spans="1:34">
      <c r="A1314" s="143"/>
      <c r="B1314" s="321"/>
      <c r="C1314" s="321"/>
      <c r="D1314" s="143"/>
      <c r="E1314" s="143"/>
      <c r="F1314" s="143"/>
      <c r="G1314" s="143"/>
      <c r="H1314" s="143"/>
      <c r="I1314" s="143"/>
      <c r="J1314" s="143"/>
      <c r="K1314" s="143"/>
      <c r="L1314" s="143"/>
      <c r="M1314" s="322"/>
      <c r="N1314" s="322"/>
      <c r="O1314" s="321"/>
      <c r="P1314" s="322"/>
      <c r="Q1314" s="143"/>
      <c r="R1314" s="143"/>
      <c r="S1314" s="143"/>
      <c r="T1314" s="143"/>
      <c r="U1314" s="143"/>
      <c r="V1314" s="143"/>
      <c r="W1314" s="143"/>
      <c r="X1314" s="143"/>
      <c r="Y1314" s="143"/>
      <c r="Z1314" s="143"/>
      <c r="AA1314" s="143"/>
      <c r="AB1314" s="143"/>
      <c r="AC1314" s="143"/>
      <c r="AD1314" s="143"/>
      <c r="AE1314" s="143"/>
      <c r="AF1314" s="143"/>
      <c r="AG1314" s="143"/>
      <c r="AH1314" s="143"/>
    </row>
    <row r="1315" spans="1:34">
      <c r="A1315" s="143"/>
      <c r="B1315" s="321"/>
      <c r="C1315" s="321"/>
      <c r="D1315" s="143"/>
      <c r="E1315" s="143"/>
      <c r="F1315" s="143"/>
      <c r="G1315" s="143"/>
      <c r="H1315" s="143"/>
      <c r="I1315" s="143"/>
      <c r="J1315" s="143"/>
      <c r="K1315" s="143"/>
      <c r="L1315" s="143"/>
      <c r="M1315" s="322"/>
      <c r="N1315" s="322"/>
      <c r="O1315" s="321"/>
      <c r="P1315" s="322"/>
      <c r="Q1315" s="143"/>
      <c r="R1315" s="143"/>
      <c r="S1315" s="143"/>
      <c r="T1315" s="143"/>
      <c r="U1315" s="143"/>
      <c r="V1315" s="143"/>
      <c r="W1315" s="143"/>
      <c r="X1315" s="143"/>
      <c r="Y1315" s="143"/>
      <c r="Z1315" s="143"/>
      <c r="AA1315" s="143"/>
      <c r="AB1315" s="143"/>
      <c r="AC1315" s="143"/>
      <c r="AD1315" s="143"/>
      <c r="AE1315" s="143"/>
      <c r="AF1315" s="143"/>
      <c r="AG1315" s="143"/>
      <c r="AH1315" s="143"/>
    </row>
    <row r="1316" spans="1:34">
      <c r="A1316" s="143"/>
      <c r="B1316" s="321"/>
      <c r="C1316" s="321"/>
      <c r="D1316" s="143"/>
      <c r="E1316" s="143"/>
      <c r="F1316" s="143"/>
      <c r="G1316" s="143"/>
      <c r="H1316" s="143"/>
      <c r="I1316" s="143"/>
      <c r="J1316" s="143"/>
      <c r="K1316" s="143"/>
      <c r="L1316" s="143"/>
      <c r="M1316" s="322"/>
      <c r="N1316" s="322"/>
      <c r="O1316" s="321"/>
      <c r="P1316" s="322"/>
      <c r="Q1316" s="143"/>
      <c r="R1316" s="143"/>
      <c r="S1316" s="143"/>
      <c r="T1316" s="143"/>
      <c r="U1316" s="143"/>
      <c r="V1316" s="143"/>
      <c r="W1316" s="143"/>
      <c r="X1316" s="143"/>
      <c r="Y1316" s="143"/>
      <c r="Z1316" s="143"/>
      <c r="AA1316" s="143"/>
      <c r="AB1316" s="143"/>
      <c r="AC1316" s="143"/>
      <c r="AD1316" s="143"/>
      <c r="AE1316" s="143"/>
      <c r="AF1316" s="143"/>
      <c r="AG1316" s="143"/>
      <c r="AH1316" s="143"/>
    </row>
    <row r="1317" spans="1:34">
      <c r="A1317" s="143"/>
      <c r="B1317" s="321"/>
      <c r="C1317" s="321"/>
      <c r="D1317" s="143"/>
      <c r="E1317" s="143"/>
      <c r="F1317" s="143"/>
      <c r="G1317" s="143"/>
      <c r="H1317" s="143"/>
      <c r="I1317" s="143"/>
      <c r="J1317" s="143"/>
      <c r="K1317" s="143"/>
      <c r="L1317" s="143"/>
      <c r="M1317" s="322"/>
      <c r="N1317" s="322"/>
      <c r="O1317" s="321"/>
      <c r="P1317" s="322"/>
      <c r="Q1317" s="143"/>
      <c r="R1317" s="143"/>
      <c r="S1317" s="143"/>
      <c r="T1317" s="143"/>
      <c r="U1317" s="143"/>
      <c r="V1317" s="143"/>
      <c r="W1317" s="143"/>
      <c r="X1317" s="143"/>
      <c r="Y1317" s="143"/>
      <c r="Z1317" s="143"/>
      <c r="AA1317" s="143"/>
      <c r="AB1317" s="143"/>
      <c r="AC1317" s="143"/>
      <c r="AD1317" s="143"/>
      <c r="AE1317" s="143"/>
      <c r="AF1317" s="143"/>
      <c r="AG1317" s="143"/>
      <c r="AH1317" s="143"/>
    </row>
    <row r="1318" spans="1:34">
      <c r="A1318" s="143"/>
      <c r="B1318" s="321"/>
      <c r="C1318" s="321"/>
      <c r="D1318" s="143"/>
      <c r="E1318" s="143"/>
      <c r="F1318" s="143"/>
      <c r="G1318" s="143"/>
      <c r="H1318" s="143"/>
      <c r="I1318" s="143"/>
      <c r="J1318" s="143"/>
      <c r="K1318" s="143"/>
      <c r="L1318" s="143"/>
      <c r="M1318" s="322"/>
      <c r="N1318" s="322"/>
      <c r="O1318" s="321"/>
      <c r="P1318" s="322"/>
      <c r="Q1318" s="143"/>
      <c r="R1318" s="143"/>
      <c r="S1318" s="143"/>
      <c r="T1318" s="143"/>
      <c r="U1318" s="143"/>
      <c r="V1318" s="143"/>
      <c r="W1318" s="143"/>
      <c r="X1318" s="143"/>
      <c r="Y1318" s="143"/>
      <c r="Z1318" s="143"/>
      <c r="AA1318" s="143"/>
      <c r="AB1318" s="143"/>
      <c r="AC1318" s="143"/>
      <c r="AD1318" s="143"/>
      <c r="AE1318" s="143"/>
      <c r="AF1318" s="143"/>
      <c r="AG1318" s="143"/>
      <c r="AH1318" s="143"/>
    </row>
    <row r="1319" spans="1:34">
      <c r="A1319" s="143"/>
      <c r="B1319" s="321"/>
      <c r="C1319" s="321"/>
      <c r="D1319" s="143"/>
      <c r="E1319" s="143"/>
      <c r="F1319" s="143"/>
      <c r="G1319" s="143"/>
      <c r="H1319" s="143"/>
      <c r="I1319" s="143"/>
      <c r="J1319" s="143"/>
      <c r="K1319" s="143"/>
      <c r="L1319" s="143"/>
      <c r="M1319" s="322"/>
      <c r="N1319" s="322"/>
      <c r="O1319" s="321"/>
      <c r="P1319" s="322"/>
      <c r="Q1319" s="143"/>
      <c r="R1319" s="143"/>
      <c r="S1319" s="143"/>
      <c r="T1319" s="143"/>
      <c r="U1319" s="143"/>
      <c r="V1319" s="143"/>
      <c r="W1319" s="143"/>
      <c r="X1319" s="143"/>
      <c r="Y1319" s="143"/>
      <c r="Z1319" s="143"/>
      <c r="AA1319" s="143"/>
      <c r="AB1319" s="143"/>
      <c r="AC1319" s="143"/>
      <c r="AD1319" s="143"/>
      <c r="AE1319" s="143"/>
      <c r="AF1319" s="143"/>
      <c r="AG1319" s="143"/>
      <c r="AH1319" s="143"/>
    </row>
    <row r="1320" spans="1:34">
      <c r="A1320" s="143"/>
      <c r="B1320" s="321"/>
      <c r="C1320" s="321"/>
      <c r="D1320" s="143"/>
      <c r="E1320" s="143"/>
      <c r="F1320" s="143"/>
      <c r="G1320" s="143"/>
      <c r="H1320" s="143"/>
      <c r="I1320" s="143"/>
      <c r="J1320" s="143"/>
      <c r="K1320" s="143"/>
      <c r="L1320" s="143"/>
      <c r="M1320" s="322"/>
      <c r="N1320" s="322"/>
      <c r="O1320" s="321"/>
      <c r="P1320" s="322"/>
      <c r="Q1320" s="143"/>
      <c r="R1320" s="143"/>
      <c r="S1320" s="143"/>
      <c r="T1320" s="143"/>
      <c r="U1320" s="143"/>
      <c r="V1320" s="143"/>
      <c r="W1320" s="143"/>
      <c r="X1320" s="143"/>
      <c r="Y1320" s="143"/>
      <c r="Z1320" s="143"/>
      <c r="AA1320" s="143"/>
      <c r="AB1320" s="143"/>
      <c r="AC1320" s="143"/>
      <c r="AD1320" s="143"/>
      <c r="AE1320" s="143"/>
      <c r="AF1320" s="143"/>
      <c r="AG1320" s="143"/>
      <c r="AH1320" s="143"/>
    </row>
    <row r="1321" spans="1:34">
      <c r="A1321" s="143"/>
      <c r="B1321" s="321"/>
      <c r="C1321" s="321"/>
      <c r="D1321" s="143"/>
      <c r="E1321" s="143"/>
      <c r="F1321" s="143"/>
      <c r="G1321" s="143"/>
      <c r="H1321" s="143"/>
      <c r="I1321" s="143"/>
      <c r="J1321" s="143"/>
      <c r="K1321" s="143"/>
      <c r="L1321" s="143"/>
      <c r="M1321" s="322"/>
      <c r="N1321" s="322"/>
      <c r="O1321" s="321"/>
      <c r="P1321" s="322"/>
      <c r="Q1321" s="143"/>
      <c r="R1321" s="143"/>
      <c r="S1321" s="143"/>
      <c r="T1321" s="143"/>
      <c r="U1321" s="143"/>
      <c r="V1321" s="143"/>
      <c r="W1321" s="143"/>
      <c r="X1321" s="143"/>
      <c r="Y1321" s="143"/>
      <c r="Z1321" s="143"/>
      <c r="AA1321" s="143"/>
      <c r="AB1321" s="143"/>
      <c r="AC1321" s="143"/>
      <c r="AD1321" s="143"/>
      <c r="AE1321" s="143"/>
      <c r="AF1321" s="143"/>
      <c r="AG1321" s="143"/>
      <c r="AH1321" s="143"/>
    </row>
    <row r="1322" spans="1:34">
      <c r="A1322" s="143"/>
      <c r="B1322" s="321"/>
      <c r="C1322" s="321"/>
      <c r="D1322" s="143"/>
      <c r="E1322" s="143"/>
      <c r="F1322" s="143"/>
      <c r="G1322" s="143"/>
      <c r="H1322" s="143"/>
      <c r="I1322" s="143"/>
      <c r="J1322" s="143"/>
      <c r="K1322" s="143"/>
      <c r="L1322" s="143"/>
      <c r="M1322" s="322"/>
      <c r="N1322" s="322"/>
      <c r="O1322" s="321"/>
      <c r="P1322" s="322"/>
      <c r="Q1322" s="143"/>
      <c r="R1322" s="143"/>
      <c r="S1322" s="143"/>
      <c r="T1322" s="143"/>
      <c r="U1322" s="143"/>
      <c r="V1322" s="143"/>
      <c r="W1322" s="143"/>
      <c r="X1322" s="143"/>
      <c r="Y1322" s="143"/>
      <c r="Z1322" s="143"/>
      <c r="AA1322" s="143"/>
      <c r="AB1322" s="143"/>
      <c r="AC1322" s="143"/>
      <c r="AD1322" s="143"/>
      <c r="AE1322" s="143"/>
      <c r="AF1322" s="143"/>
      <c r="AG1322" s="143"/>
      <c r="AH1322" s="143"/>
    </row>
    <row r="1323" spans="1:34">
      <c r="A1323" s="143"/>
      <c r="B1323" s="321"/>
      <c r="C1323" s="321"/>
      <c r="D1323" s="143"/>
      <c r="E1323" s="143"/>
      <c r="F1323" s="143"/>
      <c r="G1323" s="143"/>
      <c r="H1323" s="143"/>
      <c r="I1323" s="143"/>
      <c r="J1323" s="143"/>
      <c r="K1323" s="143"/>
      <c r="L1323" s="143"/>
      <c r="M1323" s="322"/>
      <c r="N1323" s="322"/>
      <c r="O1323" s="321"/>
      <c r="P1323" s="322"/>
      <c r="Q1323" s="143"/>
      <c r="R1323" s="143"/>
      <c r="S1323" s="143"/>
      <c r="T1323" s="143"/>
      <c r="U1323" s="143"/>
      <c r="V1323" s="143"/>
      <c r="W1323" s="143"/>
      <c r="X1323" s="143"/>
      <c r="Y1323" s="143"/>
      <c r="Z1323" s="143"/>
      <c r="AA1323" s="143"/>
      <c r="AB1323" s="143"/>
      <c r="AC1323" s="143"/>
      <c r="AD1323" s="143"/>
      <c r="AE1323" s="143"/>
      <c r="AF1323" s="143"/>
      <c r="AG1323" s="143"/>
      <c r="AH1323" s="143"/>
    </row>
    <row r="1324" spans="1:34">
      <c r="A1324" s="143"/>
      <c r="B1324" s="321"/>
      <c r="C1324" s="321"/>
      <c r="D1324" s="143"/>
      <c r="E1324" s="143"/>
      <c r="F1324" s="143"/>
      <c r="G1324" s="143"/>
      <c r="H1324" s="143"/>
      <c r="I1324" s="143"/>
      <c r="J1324" s="143"/>
      <c r="K1324" s="143"/>
      <c r="L1324" s="143"/>
      <c r="M1324" s="322"/>
      <c r="N1324" s="322"/>
      <c r="O1324" s="321"/>
      <c r="P1324" s="322"/>
      <c r="Q1324" s="143"/>
      <c r="R1324" s="143"/>
      <c r="S1324" s="143"/>
      <c r="T1324" s="143"/>
      <c r="U1324" s="143"/>
      <c r="V1324" s="143"/>
      <c r="W1324" s="143"/>
      <c r="X1324" s="143"/>
      <c r="Y1324" s="143"/>
      <c r="Z1324" s="143"/>
      <c r="AA1324" s="143"/>
      <c r="AB1324" s="143"/>
      <c r="AC1324" s="143"/>
      <c r="AD1324" s="143"/>
      <c r="AE1324" s="143"/>
      <c r="AF1324" s="143"/>
      <c r="AG1324" s="143"/>
      <c r="AH1324" s="143"/>
    </row>
    <row r="1325" spans="1:34">
      <c r="A1325" s="143"/>
      <c r="B1325" s="321"/>
      <c r="C1325" s="321"/>
      <c r="D1325" s="143"/>
      <c r="E1325" s="143"/>
      <c r="F1325" s="143"/>
      <c r="G1325" s="143"/>
      <c r="H1325" s="143"/>
      <c r="I1325" s="143"/>
      <c r="J1325" s="143"/>
      <c r="K1325" s="143"/>
      <c r="L1325" s="143"/>
      <c r="M1325" s="322"/>
      <c r="N1325" s="322"/>
      <c r="O1325" s="321"/>
      <c r="P1325" s="322"/>
      <c r="Q1325" s="143"/>
      <c r="R1325" s="143"/>
      <c r="S1325" s="143"/>
      <c r="T1325" s="143"/>
      <c r="U1325" s="143"/>
      <c r="V1325" s="143"/>
      <c r="W1325" s="143"/>
      <c r="X1325" s="143"/>
      <c r="Y1325" s="143"/>
      <c r="Z1325" s="143"/>
      <c r="AA1325" s="143"/>
      <c r="AB1325" s="143"/>
      <c r="AC1325" s="143"/>
      <c r="AD1325" s="143"/>
      <c r="AE1325" s="143"/>
      <c r="AF1325" s="143"/>
      <c r="AG1325" s="143"/>
      <c r="AH1325" s="143"/>
    </row>
    <row r="1326" spans="1:34">
      <c r="A1326" s="143"/>
      <c r="B1326" s="321"/>
      <c r="C1326" s="321"/>
      <c r="D1326" s="143"/>
      <c r="E1326" s="143"/>
      <c r="F1326" s="143"/>
      <c r="G1326" s="143"/>
      <c r="H1326" s="143"/>
      <c r="I1326" s="143"/>
      <c r="J1326" s="143"/>
      <c r="K1326" s="143"/>
      <c r="L1326" s="143"/>
      <c r="M1326" s="322"/>
      <c r="N1326" s="322"/>
      <c r="O1326" s="321"/>
      <c r="P1326" s="322"/>
      <c r="Q1326" s="143"/>
      <c r="R1326" s="143"/>
      <c r="S1326" s="143"/>
      <c r="T1326" s="143"/>
      <c r="U1326" s="143"/>
      <c r="V1326" s="143"/>
      <c r="W1326" s="143"/>
      <c r="X1326" s="143"/>
      <c r="Y1326" s="143"/>
      <c r="Z1326" s="143"/>
      <c r="AA1326" s="143"/>
      <c r="AB1326" s="143"/>
      <c r="AC1326" s="143"/>
      <c r="AD1326" s="143"/>
      <c r="AE1326" s="143"/>
      <c r="AF1326" s="143"/>
      <c r="AG1326" s="143"/>
      <c r="AH1326" s="143"/>
    </row>
    <row r="1327" spans="1:34">
      <c r="A1327" s="143"/>
      <c r="B1327" s="321"/>
      <c r="C1327" s="321"/>
      <c r="D1327" s="143"/>
      <c r="E1327" s="143"/>
      <c r="F1327" s="143"/>
      <c r="G1327" s="143"/>
      <c r="H1327" s="143"/>
      <c r="I1327" s="143"/>
      <c r="J1327" s="143"/>
      <c r="K1327" s="143"/>
      <c r="L1327" s="143"/>
      <c r="M1327" s="322"/>
      <c r="N1327" s="322"/>
      <c r="O1327" s="321"/>
      <c r="P1327" s="322"/>
      <c r="Q1327" s="143"/>
      <c r="R1327" s="143"/>
      <c r="S1327" s="143"/>
      <c r="T1327" s="143"/>
      <c r="U1327" s="143"/>
      <c r="V1327" s="143"/>
      <c r="W1327" s="143"/>
      <c r="X1327" s="143"/>
      <c r="Y1327" s="143"/>
      <c r="Z1327" s="143"/>
      <c r="AA1327" s="143"/>
      <c r="AB1327" s="143"/>
      <c r="AC1327" s="143"/>
      <c r="AD1327" s="143"/>
      <c r="AE1327" s="143"/>
      <c r="AF1327" s="143"/>
      <c r="AG1327" s="143"/>
      <c r="AH1327" s="143"/>
    </row>
    <row r="1328" spans="1:34">
      <c r="A1328" s="143"/>
      <c r="B1328" s="321"/>
      <c r="C1328" s="321"/>
      <c r="D1328" s="143"/>
      <c r="E1328" s="143"/>
      <c r="F1328" s="143"/>
      <c r="G1328" s="143"/>
      <c r="H1328" s="143"/>
      <c r="I1328" s="143"/>
      <c r="J1328" s="143"/>
      <c r="K1328" s="143"/>
      <c r="L1328" s="143"/>
      <c r="M1328" s="322"/>
      <c r="N1328" s="322"/>
      <c r="O1328" s="321"/>
      <c r="P1328" s="322"/>
      <c r="Q1328" s="143"/>
      <c r="R1328" s="143"/>
      <c r="S1328" s="143"/>
      <c r="T1328" s="143"/>
      <c r="U1328" s="143"/>
      <c r="V1328" s="143"/>
      <c r="W1328" s="143"/>
      <c r="X1328" s="143"/>
      <c r="Y1328" s="143"/>
      <c r="Z1328" s="143"/>
      <c r="AA1328" s="143"/>
      <c r="AB1328" s="143"/>
      <c r="AC1328" s="143"/>
      <c r="AD1328" s="143"/>
      <c r="AE1328" s="143"/>
      <c r="AF1328" s="143"/>
      <c r="AG1328" s="143"/>
      <c r="AH1328" s="143"/>
    </row>
    <row r="1329" spans="1:34">
      <c r="A1329" s="143"/>
      <c r="B1329" s="321"/>
      <c r="C1329" s="321"/>
      <c r="D1329" s="143"/>
      <c r="E1329" s="143"/>
      <c r="F1329" s="143"/>
      <c r="G1329" s="143"/>
      <c r="H1329" s="143"/>
      <c r="I1329" s="143"/>
      <c r="J1329" s="143"/>
      <c r="K1329" s="143"/>
      <c r="L1329" s="143"/>
      <c r="M1329" s="322"/>
      <c r="N1329" s="322"/>
      <c r="O1329" s="321"/>
      <c r="P1329" s="322"/>
      <c r="Q1329" s="143"/>
      <c r="R1329" s="143"/>
      <c r="S1329" s="143"/>
      <c r="T1329" s="143"/>
      <c r="U1329" s="143"/>
      <c r="V1329" s="143"/>
      <c r="W1329" s="143"/>
      <c r="X1329" s="143"/>
      <c r="Y1329" s="143"/>
      <c r="Z1329" s="143"/>
      <c r="AA1329" s="143"/>
      <c r="AB1329" s="143"/>
      <c r="AC1329" s="143"/>
      <c r="AD1329" s="143"/>
      <c r="AE1329" s="143"/>
      <c r="AF1329" s="143"/>
      <c r="AG1329" s="143"/>
      <c r="AH1329" s="143"/>
    </row>
    <row r="1330" spans="1:34">
      <c r="A1330" s="143"/>
      <c r="B1330" s="321"/>
      <c r="C1330" s="321"/>
      <c r="D1330" s="143"/>
      <c r="E1330" s="143"/>
      <c r="F1330" s="143"/>
      <c r="G1330" s="143"/>
      <c r="H1330" s="143"/>
      <c r="I1330" s="143"/>
      <c r="J1330" s="143"/>
      <c r="K1330" s="143"/>
      <c r="L1330" s="143"/>
      <c r="M1330" s="322"/>
      <c r="N1330" s="322"/>
      <c r="O1330" s="321"/>
      <c r="P1330" s="322"/>
      <c r="Q1330" s="143"/>
      <c r="R1330" s="143"/>
      <c r="S1330" s="143"/>
      <c r="T1330" s="143"/>
      <c r="U1330" s="143"/>
      <c r="V1330" s="143"/>
      <c r="W1330" s="143"/>
      <c r="X1330" s="143"/>
      <c r="Y1330" s="143"/>
      <c r="Z1330" s="143"/>
      <c r="AA1330" s="143"/>
      <c r="AB1330" s="143"/>
      <c r="AC1330" s="143"/>
      <c r="AD1330" s="143"/>
      <c r="AE1330" s="143"/>
      <c r="AF1330" s="143"/>
      <c r="AG1330" s="143"/>
      <c r="AH1330" s="143"/>
    </row>
    <row r="1331" spans="1:34">
      <c r="A1331" s="143"/>
      <c r="B1331" s="321"/>
      <c r="C1331" s="321"/>
      <c r="D1331" s="143"/>
      <c r="E1331" s="143"/>
      <c r="F1331" s="143"/>
      <c r="G1331" s="143"/>
      <c r="H1331" s="143"/>
      <c r="I1331" s="143"/>
      <c r="J1331" s="143"/>
      <c r="K1331" s="143"/>
      <c r="L1331" s="143"/>
      <c r="M1331" s="322"/>
      <c r="N1331" s="322"/>
      <c r="O1331" s="321"/>
      <c r="P1331" s="322"/>
      <c r="Q1331" s="143"/>
      <c r="R1331" s="143"/>
      <c r="S1331" s="143"/>
      <c r="T1331" s="143"/>
      <c r="U1331" s="143"/>
      <c r="V1331" s="143"/>
      <c r="W1331" s="143"/>
      <c r="X1331" s="143"/>
      <c r="Y1331" s="143"/>
      <c r="Z1331" s="143"/>
      <c r="AA1331" s="143"/>
      <c r="AB1331" s="143"/>
      <c r="AC1331" s="143"/>
      <c r="AD1331" s="143"/>
      <c r="AE1331" s="143"/>
      <c r="AF1331" s="143"/>
      <c r="AG1331" s="143"/>
      <c r="AH1331" s="143"/>
    </row>
    <row r="1332" spans="1:34">
      <c r="A1332" s="143"/>
      <c r="B1332" s="321"/>
      <c r="C1332" s="321"/>
      <c r="D1332" s="143"/>
      <c r="E1332" s="143"/>
      <c r="F1332" s="143"/>
      <c r="G1332" s="143"/>
      <c r="H1332" s="143"/>
      <c r="I1332" s="143"/>
      <c r="J1332" s="143"/>
      <c r="K1332" s="143"/>
      <c r="L1332" s="143"/>
      <c r="M1332" s="322"/>
      <c r="N1332" s="322"/>
      <c r="O1332" s="321"/>
      <c r="P1332" s="322"/>
      <c r="Q1332" s="143"/>
      <c r="R1332" s="143"/>
      <c r="S1332" s="143"/>
      <c r="T1332" s="143"/>
      <c r="U1332" s="143"/>
      <c r="V1332" s="143"/>
      <c r="W1332" s="143"/>
      <c r="X1332" s="143"/>
      <c r="Y1332" s="143"/>
      <c r="Z1332" s="143"/>
      <c r="AA1332" s="143"/>
      <c r="AB1332" s="143"/>
      <c r="AC1332" s="143"/>
      <c r="AD1332" s="143"/>
      <c r="AE1332" s="143"/>
      <c r="AF1332" s="143"/>
      <c r="AG1332" s="143"/>
      <c r="AH1332" s="143"/>
    </row>
    <row r="1333" spans="1:34">
      <c r="A1333" s="143"/>
      <c r="B1333" s="321"/>
      <c r="C1333" s="321"/>
      <c r="D1333" s="143"/>
      <c r="E1333" s="143"/>
      <c r="F1333" s="143"/>
      <c r="G1333" s="143"/>
      <c r="H1333" s="143"/>
      <c r="I1333" s="143"/>
      <c r="J1333" s="143"/>
      <c r="K1333" s="143"/>
      <c r="L1333" s="143"/>
      <c r="M1333" s="322"/>
      <c r="N1333" s="322"/>
      <c r="O1333" s="321"/>
      <c r="P1333" s="322"/>
      <c r="Q1333" s="143"/>
      <c r="R1333" s="143"/>
      <c r="S1333" s="143"/>
      <c r="T1333" s="143"/>
      <c r="U1333" s="143"/>
      <c r="V1333" s="143"/>
      <c r="W1333" s="143"/>
      <c r="X1333" s="143"/>
      <c r="Y1333" s="143"/>
      <c r="Z1333" s="143"/>
      <c r="AA1333" s="143"/>
      <c r="AB1333" s="143"/>
      <c r="AC1333" s="143"/>
      <c r="AD1333" s="143"/>
      <c r="AE1333" s="143"/>
      <c r="AF1333" s="143"/>
      <c r="AG1333" s="143"/>
      <c r="AH1333" s="143"/>
    </row>
    <row r="1334" spans="1:34">
      <c r="A1334" s="143"/>
      <c r="B1334" s="321"/>
      <c r="C1334" s="321"/>
      <c r="D1334" s="143"/>
      <c r="E1334" s="143"/>
      <c r="F1334" s="143"/>
      <c r="G1334" s="143"/>
      <c r="H1334" s="143"/>
      <c r="I1334" s="143"/>
      <c r="J1334" s="143"/>
      <c r="K1334" s="143"/>
      <c r="L1334" s="143"/>
      <c r="M1334" s="322"/>
      <c r="N1334" s="322"/>
      <c r="O1334" s="321"/>
      <c r="P1334" s="322"/>
      <c r="Q1334" s="143"/>
      <c r="R1334" s="143"/>
      <c r="S1334" s="143"/>
      <c r="T1334" s="143"/>
      <c r="U1334" s="143"/>
      <c r="V1334" s="143"/>
      <c r="W1334" s="143"/>
      <c r="X1334" s="143"/>
      <c r="Y1334" s="143"/>
      <c r="Z1334" s="143"/>
      <c r="AA1334" s="143"/>
      <c r="AB1334" s="143"/>
      <c r="AC1334" s="143"/>
      <c r="AD1334" s="143"/>
      <c r="AE1334" s="143"/>
      <c r="AF1334" s="143"/>
      <c r="AG1334" s="143"/>
      <c r="AH1334" s="143"/>
    </row>
    <row r="1335" spans="1:34">
      <c r="A1335" s="143"/>
      <c r="B1335" s="321"/>
      <c r="C1335" s="321"/>
      <c r="D1335" s="143"/>
      <c r="E1335" s="143"/>
      <c r="F1335" s="143"/>
      <c r="G1335" s="143"/>
      <c r="H1335" s="143"/>
      <c r="I1335" s="143"/>
      <c r="J1335" s="143"/>
      <c r="K1335" s="143"/>
      <c r="L1335" s="143"/>
      <c r="M1335" s="322"/>
      <c r="N1335" s="322"/>
      <c r="O1335" s="321"/>
      <c r="P1335" s="322"/>
      <c r="Q1335" s="143"/>
      <c r="R1335" s="143"/>
      <c r="S1335" s="143"/>
      <c r="T1335" s="143"/>
      <c r="U1335" s="143"/>
      <c r="V1335" s="143"/>
      <c r="W1335" s="143"/>
      <c r="X1335" s="143"/>
      <c r="Y1335" s="143"/>
      <c r="Z1335" s="143"/>
      <c r="AA1335" s="143"/>
      <c r="AB1335" s="143"/>
      <c r="AC1335" s="143"/>
      <c r="AD1335" s="143"/>
      <c r="AE1335" s="143"/>
      <c r="AF1335" s="143"/>
      <c r="AG1335" s="143"/>
      <c r="AH1335" s="143"/>
    </row>
    <row r="1336" spans="1:34">
      <c r="A1336" s="143"/>
      <c r="B1336" s="321"/>
      <c r="C1336" s="321"/>
      <c r="D1336" s="143"/>
      <c r="E1336" s="143"/>
      <c r="F1336" s="143"/>
      <c r="G1336" s="143"/>
      <c r="H1336" s="143"/>
      <c r="I1336" s="143"/>
      <c r="J1336" s="143"/>
      <c r="K1336" s="143"/>
      <c r="L1336" s="143"/>
      <c r="M1336" s="322"/>
      <c r="N1336" s="322"/>
      <c r="O1336" s="321"/>
      <c r="P1336" s="322"/>
      <c r="Q1336" s="143"/>
      <c r="R1336" s="143"/>
      <c r="S1336" s="143"/>
      <c r="T1336" s="143"/>
      <c r="U1336" s="143"/>
      <c r="V1336" s="143"/>
      <c r="W1336" s="143"/>
      <c r="X1336" s="143"/>
      <c r="Y1336" s="143"/>
      <c r="Z1336" s="143"/>
      <c r="AA1336" s="143"/>
      <c r="AB1336" s="143"/>
      <c r="AC1336" s="143"/>
      <c r="AD1336" s="143"/>
      <c r="AE1336" s="143"/>
      <c r="AF1336" s="143"/>
      <c r="AG1336" s="143"/>
      <c r="AH1336" s="143"/>
    </row>
    <row r="1337" spans="1:34">
      <c r="A1337" s="143"/>
      <c r="B1337" s="321"/>
      <c r="C1337" s="321"/>
      <c r="D1337" s="143"/>
      <c r="E1337" s="143"/>
      <c r="F1337" s="143"/>
      <c r="G1337" s="143"/>
      <c r="H1337" s="143"/>
      <c r="I1337" s="143"/>
      <c r="J1337" s="143"/>
      <c r="K1337" s="143"/>
      <c r="L1337" s="143"/>
      <c r="M1337" s="322"/>
      <c r="N1337" s="322"/>
      <c r="O1337" s="321"/>
      <c r="P1337" s="322"/>
      <c r="Q1337" s="143"/>
      <c r="R1337" s="143"/>
      <c r="S1337" s="143"/>
      <c r="T1337" s="143"/>
      <c r="U1337" s="143"/>
      <c r="V1337" s="143"/>
      <c r="W1337" s="143"/>
      <c r="X1337" s="143"/>
      <c r="Y1337" s="143"/>
      <c r="Z1337" s="143"/>
      <c r="AA1337" s="143"/>
      <c r="AB1337" s="143"/>
      <c r="AC1337" s="143"/>
      <c r="AD1337" s="143"/>
      <c r="AE1337" s="143"/>
      <c r="AF1337" s="143"/>
      <c r="AG1337" s="143"/>
      <c r="AH1337" s="143"/>
    </row>
    <row r="1338" spans="1:34">
      <c r="A1338" s="143"/>
      <c r="B1338" s="321"/>
      <c r="C1338" s="321"/>
      <c r="D1338" s="143"/>
      <c r="E1338" s="143"/>
      <c r="F1338" s="143"/>
      <c r="G1338" s="143"/>
      <c r="H1338" s="143"/>
      <c r="I1338" s="143"/>
      <c r="J1338" s="143"/>
      <c r="K1338" s="143"/>
      <c r="L1338" s="143"/>
      <c r="M1338" s="322"/>
      <c r="N1338" s="322"/>
      <c r="O1338" s="321"/>
      <c r="P1338" s="322"/>
      <c r="Q1338" s="143"/>
      <c r="R1338" s="143"/>
      <c r="S1338" s="143"/>
      <c r="T1338" s="143"/>
      <c r="U1338" s="143"/>
      <c r="V1338" s="143"/>
      <c r="W1338" s="143"/>
      <c r="X1338" s="143"/>
      <c r="Y1338" s="143"/>
      <c r="Z1338" s="143"/>
      <c r="AA1338" s="143"/>
      <c r="AB1338" s="143"/>
      <c r="AC1338" s="143"/>
      <c r="AD1338" s="143"/>
      <c r="AE1338" s="143"/>
      <c r="AF1338" s="143"/>
      <c r="AG1338" s="143"/>
      <c r="AH1338" s="143"/>
    </row>
    <row r="1339" spans="1:34">
      <c r="A1339" s="143"/>
      <c r="B1339" s="321"/>
      <c r="C1339" s="321"/>
      <c r="D1339" s="143"/>
      <c r="E1339" s="143"/>
      <c r="F1339" s="143"/>
      <c r="G1339" s="143"/>
      <c r="H1339" s="143"/>
      <c r="I1339" s="143"/>
      <c r="J1339" s="143"/>
      <c r="K1339" s="143"/>
      <c r="L1339" s="143"/>
      <c r="M1339" s="322"/>
      <c r="N1339" s="322"/>
      <c r="O1339" s="321"/>
      <c r="P1339" s="322"/>
      <c r="Q1339" s="143"/>
      <c r="R1339" s="143"/>
      <c r="S1339" s="143"/>
      <c r="T1339" s="143"/>
      <c r="U1339" s="143"/>
      <c r="V1339" s="143"/>
      <c r="W1339" s="143"/>
      <c r="X1339" s="143"/>
      <c r="Y1339" s="143"/>
      <c r="Z1339" s="143"/>
      <c r="AA1339" s="143"/>
      <c r="AB1339" s="143"/>
      <c r="AC1339" s="143"/>
      <c r="AD1339" s="143"/>
      <c r="AE1339" s="143"/>
      <c r="AF1339" s="143"/>
      <c r="AG1339" s="143"/>
      <c r="AH1339" s="143"/>
    </row>
    <row r="1340" spans="1:34">
      <c r="A1340" s="143"/>
      <c r="B1340" s="321"/>
      <c r="C1340" s="321"/>
      <c r="D1340" s="143"/>
      <c r="E1340" s="143"/>
      <c r="F1340" s="143"/>
      <c r="G1340" s="143"/>
      <c r="H1340" s="143"/>
      <c r="I1340" s="143"/>
      <c r="J1340" s="143"/>
      <c r="K1340" s="143"/>
      <c r="L1340" s="143"/>
      <c r="M1340" s="322"/>
      <c r="N1340" s="322"/>
      <c r="O1340" s="321"/>
      <c r="P1340" s="322"/>
      <c r="Q1340" s="143"/>
      <c r="R1340" s="143"/>
      <c r="S1340" s="143"/>
      <c r="T1340" s="143"/>
      <c r="U1340" s="143"/>
      <c r="V1340" s="143"/>
      <c r="W1340" s="143"/>
      <c r="X1340" s="143"/>
      <c r="Y1340" s="143"/>
      <c r="Z1340" s="143"/>
      <c r="AA1340" s="143"/>
      <c r="AB1340" s="143"/>
      <c r="AC1340" s="143"/>
      <c r="AD1340" s="143"/>
      <c r="AE1340" s="143"/>
      <c r="AF1340" s="143"/>
      <c r="AG1340" s="143"/>
      <c r="AH1340" s="143"/>
    </row>
    <row r="1341" spans="1:34">
      <c r="A1341" s="143"/>
      <c r="B1341" s="321"/>
      <c r="C1341" s="321"/>
      <c r="D1341" s="143"/>
      <c r="E1341" s="143"/>
      <c r="F1341" s="143"/>
      <c r="G1341" s="143"/>
      <c r="H1341" s="143"/>
      <c r="I1341" s="143"/>
      <c r="J1341" s="143"/>
      <c r="K1341" s="143"/>
      <c r="L1341" s="143"/>
      <c r="M1341" s="322"/>
      <c r="N1341" s="322"/>
      <c r="O1341" s="321"/>
      <c r="P1341" s="322"/>
      <c r="Q1341" s="143"/>
      <c r="R1341" s="143"/>
      <c r="S1341" s="143"/>
      <c r="T1341" s="143"/>
      <c r="U1341" s="143"/>
      <c r="V1341" s="143"/>
      <c r="W1341" s="143"/>
      <c r="X1341" s="143"/>
      <c r="Y1341" s="143"/>
      <c r="Z1341" s="143"/>
      <c r="AA1341" s="143"/>
      <c r="AB1341" s="143"/>
      <c r="AC1341" s="143"/>
      <c r="AD1341" s="143"/>
      <c r="AE1341" s="143"/>
      <c r="AF1341" s="143"/>
      <c r="AG1341" s="143"/>
      <c r="AH1341" s="143"/>
    </row>
    <row r="1342" spans="1:34">
      <c r="A1342" s="143"/>
      <c r="B1342" s="321"/>
      <c r="C1342" s="321"/>
      <c r="D1342" s="143"/>
      <c r="E1342" s="143"/>
      <c r="F1342" s="143"/>
      <c r="G1342" s="143"/>
      <c r="H1342" s="143"/>
      <c r="I1342" s="143"/>
      <c r="J1342" s="143"/>
      <c r="K1342" s="143"/>
      <c r="L1342" s="143"/>
      <c r="M1342" s="322"/>
      <c r="N1342" s="322"/>
      <c r="O1342" s="321"/>
      <c r="P1342" s="322"/>
      <c r="Q1342" s="143"/>
      <c r="R1342" s="143"/>
      <c r="S1342" s="143"/>
      <c r="T1342" s="143"/>
      <c r="U1342" s="143"/>
      <c r="V1342" s="143"/>
      <c r="W1342" s="143"/>
      <c r="X1342" s="143"/>
      <c r="Y1342" s="143"/>
      <c r="Z1342" s="143"/>
      <c r="AA1342" s="143"/>
      <c r="AB1342" s="143"/>
      <c r="AC1342" s="143"/>
      <c r="AD1342" s="143"/>
      <c r="AE1342" s="143"/>
      <c r="AF1342" s="143"/>
      <c r="AG1342" s="143"/>
      <c r="AH1342" s="143"/>
    </row>
    <row r="1343" spans="1:34">
      <c r="A1343" s="143"/>
      <c r="B1343" s="321"/>
      <c r="C1343" s="321"/>
      <c r="D1343" s="143"/>
      <c r="E1343" s="143"/>
      <c r="F1343" s="143"/>
      <c r="G1343" s="143"/>
      <c r="H1343" s="143"/>
      <c r="I1343" s="143"/>
      <c r="J1343" s="143"/>
      <c r="K1343" s="143"/>
      <c r="L1343" s="143"/>
      <c r="M1343" s="322"/>
      <c r="N1343" s="322"/>
      <c r="O1343" s="321"/>
      <c r="P1343" s="322"/>
      <c r="Q1343" s="143"/>
      <c r="R1343" s="143"/>
      <c r="S1343" s="143"/>
      <c r="T1343" s="143"/>
      <c r="U1343" s="143"/>
      <c r="V1343" s="143"/>
      <c r="W1343" s="143"/>
      <c r="X1343" s="143"/>
      <c r="Y1343" s="143"/>
      <c r="Z1343" s="143"/>
      <c r="AA1343" s="143"/>
      <c r="AB1343" s="143"/>
      <c r="AC1343" s="143"/>
      <c r="AD1343" s="143"/>
      <c r="AE1343" s="143"/>
      <c r="AF1343" s="143"/>
      <c r="AG1343" s="143"/>
      <c r="AH1343" s="143"/>
    </row>
    <row r="1344" spans="1:34">
      <c r="A1344" s="143"/>
      <c r="B1344" s="321"/>
      <c r="C1344" s="321"/>
      <c r="D1344" s="143"/>
      <c r="E1344" s="143"/>
      <c r="F1344" s="143"/>
      <c r="G1344" s="143"/>
      <c r="H1344" s="143"/>
      <c r="I1344" s="143"/>
      <c r="J1344" s="143"/>
      <c r="K1344" s="143"/>
      <c r="L1344" s="143"/>
      <c r="M1344" s="322"/>
      <c r="N1344" s="322"/>
      <c r="O1344" s="321"/>
      <c r="P1344" s="322"/>
      <c r="Q1344" s="143"/>
      <c r="R1344" s="143"/>
      <c r="S1344" s="143"/>
      <c r="T1344" s="143"/>
      <c r="U1344" s="143"/>
      <c r="V1344" s="143"/>
      <c r="W1344" s="143"/>
      <c r="X1344" s="143"/>
      <c r="Y1344" s="143"/>
      <c r="Z1344" s="143"/>
      <c r="AA1344" s="143"/>
      <c r="AB1344" s="143"/>
      <c r="AC1344" s="143"/>
      <c r="AD1344" s="143"/>
      <c r="AE1344" s="143"/>
      <c r="AF1344" s="143"/>
      <c r="AG1344" s="143"/>
      <c r="AH1344" s="143"/>
    </row>
    <row r="1345" spans="1:34">
      <c r="A1345" s="143"/>
      <c r="B1345" s="321"/>
      <c r="C1345" s="321"/>
      <c r="D1345" s="143"/>
      <c r="E1345" s="143"/>
      <c r="F1345" s="143"/>
      <c r="G1345" s="143"/>
      <c r="H1345" s="143"/>
      <c r="I1345" s="143"/>
      <c r="J1345" s="143"/>
      <c r="K1345" s="143"/>
      <c r="L1345" s="143"/>
      <c r="M1345" s="322"/>
      <c r="N1345" s="322"/>
      <c r="O1345" s="321"/>
      <c r="P1345" s="322"/>
      <c r="Q1345" s="143"/>
      <c r="R1345" s="143"/>
      <c r="S1345" s="143"/>
      <c r="T1345" s="143"/>
      <c r="U1345" s="143"/>
      <c r="V1345" s="143"/>
      <c r="W1345" s="143"/>
      <c r="X1345" s="143"/>
      <c r="Y1345" s="143"/>
      <c r="Z1345" s="143"/>
      <c r="AA1345" s="143"/>
      <c r="AB1345" s="143"/>
      <c r="AC1345" s="143"/>
      <c r="AD1345" s="143"/>
      <c r="AE1345" s="143"/>
      <c r="AF1345" s="143"/>
      <c r="AG1345" s="143"/>
      <c r="AH1345" s="143"/>
    </row>
    <row r="1346" spans="1:34">
      <c r="A1346" s="143"/>
      <c r="B1346" s="321"/>
      <c r="C1346" s="321"/>
      <c r="D1346" s="143"/>
      <c r="E1346" s="143"/>
      <c r="F1346" s="143"/>
      <c r="G1346" s="143"/>
      <c r="H1346" s="143"/>
      <c r="I1346" s="143"/>
      <c r="J1346" s="143"/>
      <c r="K1346" s="143"/>
      <c r="L1346" s="143"/>
      <c r="M1346" s="322"/>
      <c r="N1346" s="322"/>
      <c r="O1346" s="321"/>
      <c r="P1346" s="322"/>
      <c r="Q1346" s="143"/>
      <c r="R1346" s="143"/>
      <c r="S1346" s="143"/>
      <c r="T1346" s="143"/>
      <c r="U1346" s="143"/>
      <c r="V1346" s="143"/>
      <c r="W1346" s="143"/>
      <c r="X1346" s="143"/>
      <c r="Y1346" s="143"/>
      <c r="Z1346" s="143"/>
      <c r="AA1346" s="143"/>
      <c r="AB1346" s="143"/>
      <c r="AC1346" s="143"/>
      <c r="AD1346" s="143"/>
      <c r="AE1346" s="143"/>
      <c r="AF1346" s="143"/>
      <c r="AG1346" s="143"/>
      <c r="AH1346" s="143"/>
    </row>
    <row r="1347" spans="1:34">
      <c r="A1347" s="143"/>
      <c r="B1347" s="321"/>
      <c r="C1347" s="321"/>
      <c r="D1347" s="143"/>
      <c r="E1347" s="143"/>
      <c r="F1347" s="143"/>
      <c r="G1347" s="143"/>
      <c r="H1347" s="143"/>
      <c r="I1347" s="143"/>
      <c r="J1347" s="143"/>
      <c r="K1347" s="143"/>
      <c r="L1347" s="143"/>
      <c r="M1347" s="322"/>
      <c r="N1347" s="322"/>
      <c r="O1347" s="321"/>
      <c r="P1347" s="322"/>
      <c r="Q1347" s="143"/>
      <c r="R1347" s="143"/>
      <c r="S1347" s="143"/>
      <c r="T1347" s="143"/>
      <c r="U1347" s="143"/>
      <c r="V1347" s="143"/>
      <c r="W1347" s="143"/>
      <c r="X1347" s="143"/>
      <c r="Y1347" s="143"/>
      <c r="Z1347" s="143"/>
      <c r="AA1347" s="143"/>
      <c r="AB1347" s="143"/>
      <c r="AC1347" s="143"/>
      <c r="AD1347" s="143"/>
      <c r="AE1347" s="143"/>
      <c r="AF1347" s="143"/>
      <c r="AG1347" s="143"/>
      <c r="AH1347" s="143"/>
    </row>
    <row r="1348" spans="1:34">
      <c r="A1348" s="143"/>
      <c r="B1348" s="321"/>
      <c r="C1348" s="321"/>
      <c r="D1348" s="143"/>
      <c r="E1348" s="143"/>
      <c r="F1348" s="143"/>
      <c r="G1348" s="143"/>
      <c r="H1348" s="143"/>
      <c r="I1348" s="143"/>
      <c r="J1348" s="143"/>
      <c r="K1348" s="143"/>
      <c r="L1348" s="143"/>
      <c r="M1348" s="322"/>
      <c r="N1348" s="322"/>
      <c r="O1348" s="321"/>
      <c r="P1348" s="322"/>
      <c r="Q1348" s="143"/>
      <c r="R1348" s="143"/>
      <c r="S1348" s="143"/>
      <c r="T1348" s="143"/>
      <c r="U1348" s="143"/>
      <c r="V1348" s="143"/>
      <c r="W1348" s="143"/>
      <c r="X1348" s="143"/>
      <c r="Y1348" s="143"/>
      <c r="Z1348" s="143"/>
      <c r="AA1348" s="143"/>
      <c r="AB1348" s="143"/>
      <c r="AC1348" s="143"/>
      <c r="AD1348" s="143"/>
      <c r="AE1348" s="143"/>
      <c r="AF1348" s="143"/>
      <c r="AG1348" s="143"/>
      <c r="AH1348" s="143"/>
    </row>
    <row r="1349" spans="1:34">
      <c r="A1349" s="143"/>
      <c r="B1349" s="321"/>
      <c r="C1349" s="321"/>
      <c r="D1349" s="143"/>
      <c r="E1349" s="143"/>
      <c r="F1349" s="143"/>
      <c r="G1349" s="143"/>
      <c r="H1349" s="143"/>
      <c r="I1349" s="143"/>
      <c r="J1349" s="143"/>
      <c r="K1349" s="143"/>
      <c r="L1349" s="143"/>
      <c r="M1349" s="322"/>
      <c r="N1349" s="322"/>
      <c r="O1349" s="321"/>
      <c r="P1349" s="322"/>
      <c r="Q1349" s="143"/>
      <c r="R1349" s="143"/>
      <c r="S1349" s="143"/>
      <c r="T1349" s="143"/>
      <c r="U1349" s="143"/>
      <c r="V1349" s="143"/>
      <c r="W1349" s="143"/>
      <c r="X1349" s="143"/>
      <c r="Y1349" s="143"/>
      <c r="Z1349" s="143"/>
      <c r="AA1349" s="143"/>
      <c r="AB1349" s="143"/>
      <c r="AC1349" s="143"/>
      <c r="AD1349" s="143"/>
      <c r="AE1349" s="143"/>
      <c r="AF1349" s="143"/>
      <c r="AG1349" s="143"/>
      <c r="AH1349" s="143"/>
    </row>
    <row r="1350" spans="1:34">
      <c r="A1350" s="143"/>
      <c r="B1350" s="321"/>
      <c r="C1350" s="321"/>
      <c r="D1350" s="143"/>
      <c r="E1350" s="143"/>
      <c r="F1350" s="143"/>
      <c r="G1350" s="143"/>
      <c r="H1350" s="143"/>
      <c r="I1350" s="143"/>
      <c r="J1350" s="143"/>
      <c r="K1350" s="143"/>
      <c r="L1350" s="143"/>
      <c r="M1350" s="322"/>
      <c r="N1350" s="322"/>
      <c r="O1350" s="321"/>
      <c r="P1350" s="322"/>
      <c r="Q1350" s="143"/>
      <c r="R1350" s="143"/>
      <c r="S1350" s="143"/>
      <c r="T1350" s="143"/>
      <c r="U1350" s="143"/>
      <c r="V1350" s="143"/>
      <c r="W1350" s="143"/>
      <c r="X1350" s="143"/>
      <c r="Y1350" s="143"/>
      <c r="Z1350" s="143"/>
      <c r="AA1350" s="143"/>
      <c r="AB1350" s="143"/>
      <c r="AC1350" s="143"/>
      <c r="AD1350" s="143"/>
      <c r="AE1350" s="143"/>
      <c r="AF1350" s="143"/>
      <c r="AG1350" s="143"/>
      <c r="AH1350" s="143"/>
    </row>
    <row r="1351" spans="1:34">
      <c r="A1351" s="143"/>
      <c r="B1351" s="321"/>
      <c r="C1351" s="321"/>
      <c r="D1351" s="143"/>
      <c r="E1351" s="143"/>
      <c r="F1351" s="143"/>
      <c r="G1351" s="143"/>
      <c r="H1351" s="143"/>
      <c r="I1351" s="143"/>
      <c r="J1351" s="143"/>
      <c r="K1351" s="143"/>
      <c r="L1351" s="143"/>
      <c r="M1351" s="322"/>
      <c r="N1351" s="322"/>
      <c r="O1351" s="321"/>
      <c r="P1351" s="322"/>
      <c r="Q1351" s="143"/>
      <c r="R1351" s="143"/>
      <c r="S1351" s="143"/>
      <c r="T1351" s="143"/>
      <c r="U1351" s="143"/>
      <c r="V1351" s="143"/>
      <c r="W1351" s="143"/>
      <c r="X1351" s="143"/>
      <c r="Y1351" s="143"/>
      <c r="Z1351" s="143"/>
      <c r="AA1351" s="143"/>
      <c r="AB1351" s="143"/>
      <c r="AC1351" s="143"/>
      <c r="AD1351" s="143"/>
      <c r="AE1351" s="143"/>
      <c r="AF1351" s="143"/>
      <c r="AG1351" s="143"/>
      <c r="AH1351" s="143"/>
    </row>
    <row r="1352" spans="1:34">
      <c r="A1352" s="143"/>
      <c r="B1352" s="321"/>
      <c r="C1352" s="321"/>
      <c r="D1352" s="143"/>
      <c r="E1352" s="143"/>
      <c r="F1352" s="143"/>
      <c r="G1352" s="143"/>
      <c r="H1352" s="143"/>
      <c r="I1352" s="143"/>
      <c r="J1352" s="143"/>
      <c r="K1352" s="143"/>
      <c r="L1352" s="143"/>
      <c r="M1352" s="322"/>
      <c r="N1352" s="322"/>
      <c r="O1352" s="321"/>
      <c r="P1352" s="322"/>
      <c r="Q1352" s="143"/>
      <c r="R1352" s="143"/>
      <c r="S1352" s="143"/>
      <c r="T1352" s="143"/>
      <c r="U1352" s="143"/>
      <c r="V1352" s="143"/>
      <c r="W1352" s="143"/>
      <c r="X1352" s="143"/>
      <c r="Y1352" s="143"/>
      <c r="Z1352" s="143"/>
      <c r="AA1352" s="143"/>
      <c r="AB1352" s="143"/>
      <c r="AC1352" s="143"/>
      <c r="AD1352" s="143"/>
      <c r="AE1352" s="143"/>
      <c r="AF1352" s="143"/>
      <c r="AG1352" s="143"/>
      <c r="AH1352" s="143"/>
    </row>
    <row r="1353" spans="1:34">
      <c r="A1353" s="143"/>
      <c r="B1353" s="321"/>
      <c r="C1353" s="321"/>
      <c r="D1353" s="143"/>
      <c r="E1353" s="143"/>
      <c r="F1353" s="143"/>
      <c r="G1353" s="143"/>
      <c r="H1353" s="143"/>
      <c r="I1353" s="143"/>
      <c r="J1353" s="143"/>
      <c r="K1353" s="143"/>
      <c r="L1353" s="143"/>
      <c r="M1353" s="322"/>
      <c r="N1353" s="322"/>
      <c r="O1353" s="321"/>
      <c r="P1353" s="322"/>
      <c r="Q1353" s="143"/>
      <c r="R1353" s="143"/>
      <c r="S1353" s="143"/>
      <c r="T1353" s="143"/>
      <c r="U1353" s="143"/>
      <c r="V1353" s="143"/>
      <c r="W1353" s="143"/>
      <c r="X1353" s="143"/>
      <c r="Y1353" s="143"/>
      <c r="Z1353" s="143"/>
      <c r="AA1353" s="143"/>
      <c r="AB1353" s="143"/>
      <c r="AC1353" s="143"/>
      <c r="AD1353" s="143"/>
      <c r="AE1353" s="143"/>
      <c r="AF1353" s="143"/>
      <c r="AG1353" s="143"/>
      <c r="AH1353" s="143"/>
    </row>
    <row r="1354" spans="1:34">
      <c r="A1354" s="143"/>
      <c r="B1354" s="321"/>
      <c r="C1354" s="321"/>
      <c r="D1354" s="143"/>
      <c r="E1354" s="143"/>
      <c r="F1354" s="143"/>
      <c r="G1354" s="143"/>
      <c r="H1354" s="143"/>
      <c r="I1354" s="143"/>
      <c r="J1354" s="143"/>
      <c r="K1354" s="143"/>
      <c r="L1354" s="143"/>
      <c r="M1354" s="322"/>
      <c r="N1354" s="322"/>
      <c r="O1354" s="321"/>
      <c r="P1354" s="322"/>
      <c r="Q1354" s="143"/>
      <c r="R1354" s="143"/>
      <c r="S1354" s="143"/>
      <c r="T1354" s="143"/>
      <c r="U1354" s="143"/>
      <c r="V1354" s="143"/>
      <c r="W1354" s="143"/>
      <c r="X1354" s="143"/>
      <c r="Y1354" s="143"/>
      <c r="Z1354" s="143"/>
      <c r="AA1354" s="143"/>
      <c r="AB1354" s="143"/>
      <c r="AC1354" s="143"/>
      <c r="AD1354" s="143"/>
      <c r="AE1354" s="143"/>
      <c r="AF1354" s="143"/>
      <c r="AG1354" s="143"/>
      <c r="AH1354" s="143"/>
    </row>
    <row r="1355" spans="1:34">
      <c r="A1355" s="143"/>
      <c r="B1355" s="321"/>
      <c r="C1355" s="321"/>
      <c r="D1355" s="143"/>
      <c r="E1355" s="143"/>
      <c r="F1355" s="143"/>
      <c r="G1355" s="143"/>
      <c r="H1355" s="143"/>
      <c r="I1355" s="143"/>
      <c r="J1355" s="143"/>
      <c r="K1355" s="143"/>
      <c r="L1355" s="143"/>
      <c r="M1355" s="322"/>
      <c r="N1355" s="322"/>
      <c r="O1355" s="321"/>
      <c r="P1355" s="322"/>
      <c r="Q1355" s="143"/>
      <c r="R1355" s="143"/>
      <c r="S1355" s="143"/>
      <c r="T1355" s="143"/>
      <c r="U1355" s="143"/>
      <c r="V1355" s="143"/>
      <c r="W1355" s="143"/>
      <c r="X1355" s="143"/>
      <c r="Y1355" s="143"/>
      <c r="Z1355" s="143"/>
      <c r="AA1355" s="143"/>
      <c r="AB1355" s="143"/>
      <c r="AC1355" s="143"/>
      <c r="AD1355" s="143"/>
      <c r="AE1355" s="143"/>
      <c r="AF1355" s="143"/>
      <c r="AG1355" s="143"/>
      <c r="AH1355" s="143"/>
    </row>
    <row r="1356" spans="1:34">
      <c r="A1356" s="143"/>
      <c r="B1356" s="321"/>
      <c r="C1356" s="321"/>
      <c r="D1356" s="143"/>
      <c r="E1356" s="143"/>
      <c r="F1356" s="143"/>
      <c r="G1356" s="143"/>
      <c r="H1356" s="143"/>
      <c r="I1356" s="143"/>
      <c r="J1356" s="143"/>
      <c r="K1356" s="143"/>
      <c r="L1356" s="143"/>
      <c r="M1356" s="322"/>
      <c r="N1356" s="322"/>
      <c r="O1356" s="321"/>
      <c r="P1356" s="322"/>
      <c r="Q1356" s="143"/>
      <c r="R1356" s="143"/>
      <c r="S1356" s="143"/>
      <c r="T1356" s="143"/>
      <c r="U1356" s="143"/>
      <c r="V1356" s="143"/>
      <c r="W1356" s="143"/>
      <c r="X1356" s="143"/>
      <c r="Y1356" s="143"/>
      <c r="Z1356" s="143"/>
      <c r="AA1356" s="143"/>
      <c r="AB1356" s="143"/>
      <c r="AC1356" s="143"/>
      <c r="AD1356" s="143"/>
      <c r="AE1356" s="143"/>
      <c r="AF1356" s="143"/>
      <c r="AG1356" s="143"/>
      <c r="AH1356" s="143"/>
    </row>
    <row r="1357" spans="1:34">
      <c r="A1357" s="143"/>
      <c r="B1357" s="321"/>
      <c r="C1357" s="321"/>
      <c r="D1357" s="143"/>
      <c r="E1357" s="143"/>
      <c r="F1357" s="143"/>
      <c r="G1357" s="143"/>
      <c r="H1357" s="143"/>
      <c r="I1357" s="143"/>
      <c r="J1357" s="143"/>
      <c r="K1357" s="143"/>
      <c r="L1357" s="143"/>
      <c r="M1357" s="322"/>
      <c r="N1357" s="322"/>
      <c r="O1357" s="321"/>
      <c r="P1357" s="322"/>
      <c r="Q1357" s="143"/>
      <c r="R1357" s="143"/>
      <c r="S1357" s="143"/>
      <c r="T1357" s="143"/>
      <c r="U1357" s="143"/>
      <c r="V1357" s="143"/>
      <c r="W1357" s="143"/>
      <c r="X1357" s="143"/>
      <c r="Y1357" s="143"/>
      <c r="Z1357" s="143"/>
      <c r="AA1357" s="143"/>
      <c r="AB1357" s="143"/>
      <c r="AC1357" s="143"/>
      <c r="AD1357" s="143"/>
      <c r="AE1357" s="143"/>
      <c r="AF1357" s="143"/>
      <c r="AG1357" s="143"/>
      <c r="AH1357" s="143"/>
    </row>
    <row r="1358" spans="1:34">
      <c r="A1358" s="143"/>
      <c r="B1358" s="321"/>
      <c r="C1358" s="321"/>
      <c r="D1358" s="143"/>
      <c r="E1358" s="143"/>
      <c r="F1358" s="143"/>
      <c r="G1358" s="143"/>
      <c r="H1358" s="143"/>
      <c r="I1358" s="143"/>
      <c r="J1358" s="143"/>
      <c r="K1358" s="143"/>
      <c r="L1358" s="143"/>
      <c r="M1358" s="322"/>
      <c r="N1358" s="322"/>
      <c r="O1358" s="321"/>
      <c r="P1358" s="322"/>
      <c r="Q1358" s="143"/>
      <c r="R1358" s="143"/>
      <c r="S1358" s="143"/>
      <c r="T1358" s="143"/>
      <c r="U1358" s="143"/>
      <c r="V1358" s="143"/>
      <c r="W1358" s="143"/>
      <c r="X1358" s="143"/>
      <c r="Y1358" s="143"/>
      <c r="Z1358" s="143"/>
      <c r="AA1358" s="143"/>
      <c r="AB1358" s="143"/>
      <c r="AC1358" s="143"/>
      <c r="AD1358" s="143"/>
      <c r="AE1358" s="143"/>
      <c r="AF1358" s="143"/>
      <c r="AG1358" s="143"/>
      <c r="AH1358" s="143"/>
    </row>
    <row r="1359" spans="1:34">
      <c r="A1359" s="143"/>
      <c r="B1359" s="321"/>
      <c r="C1359" s="321"/>
      <c r="D1359" s="143"/>
      <c r="E1359" s="143"/>
      <c r="F1359" s="143"/>
      <c r="G1359" s="143"/>
      <c r="H1359" s="143"/>
      <c r="I1359" s="143"/>
      <c r="J1359" s="143"/>
      <c r="K1359" s="143"/>
      <c r="L1359" s="143"/>
      <c r="M1359" s="322"/>
      <c r="N1359" s="322"/>
      <c r="O1359" s="321"/>
      <c r="P1359" s="322"/>
      <c r="Q1359" s="143"/>
      <c r="R1359" s="143"/>
      <c r="S1359" s="143"/>
      <c r="T1359" s="143"/>
      <c r="U1359" s="143"/>
      <c r="V1359" s="143"/>
      <c r="W1359" s="143"/>
      <c r="X1359" s="143"/>
      <c r="Y1359" s="143"/>
      <c r="Z1359" s="143"/>
      <c r="AA1359" s="143"/>
      <c r="AB1359" s="143"/>
      <c r="AC1359" s="143"/>
      <c r="AD1359" s="143"/>
      <c r="AE1359" s="143"/>
      <c r="AF1359" s="143"/>
      <c r="AG1359" s="143"/>
      <c r="AH1359" s="143"/>
    </row>
    <row r="1360" spans="1:34">
      <c r="A1360" s="143"/>
      <c r="B1360" s="321"/>
      <c r="C1360" s="321"/>
      <c r="D1360" s="143"/>
      <c r="E1360" s="143"/>
      <c r="F1360" s="143"/>
      <c r="G1360" s="143"/>
      <c r="H1360" s="143"/>
      <c r="I1360" s="143"/>
      <c r="J1360" s="143"/>
      <c r="K1360" s="143"/>
      <c r="L1360" s="143"/>
      <c r="M1360" s="322"/>
      <c r="N1360" s="322"/>
      <c r="O1360" s="321"/>
      <c r="P1360" s="322"/>
      <c r="Q1360" s="143"/>
      <c r="R1360" s="143"/>
      <c r="S1360" s="143"/>
      <c r="T1360" s="143"/>
      <c r="U1360" s="143"/>
      <c r="V1360" s="143"/>
      <c r="W1360" s="143"/>
      <c r="X1360" s="143"/>
      <c r="Y1360" s="143"/>
      <c r="Z1360" s="143"/>
      <c r="AA1360" s="143"/>
      <c r="AB1360" s="143"/>
      <c r="AC1360" s="143"/>
      <c r="AD1360" s="143"/>
      <c r="AE1360" s="143"/>
      <c r="AF1360" s="143"/>
      <c r="AG1360" s="143"/>
      <c r="AH1360" s="143"/>
    </row>
    <row r="1361" spans="1:34">
      <c r="A1361" s="143"/>
      <c r="B1361" s="321"/>
      <c r="C1361" s="321"/>
      <c r="D1361" s="143"/>
      <c r="E1361" s="143"/>
      <c r="F1361" s="143"/>
      <c r="G1361" s="143"/>
      <c r="H1361" s="143"/>
      <c r="I1361" s="143"/>
      <c r="J1361" s="143"/>
      <c r="K1361" s="143"/>
      <c r="L1361" s="143"/>
      <c r="M1361" s="322"/>
      <c r="N1361" s="322"/>
      <c r="O1361" s="321"/>
      <c r="P1361" s="322"/>
      <c r="Q1361" s="143"/>
      <c r="R1361" s="143"/>
      <c r="S1361" s="143"/>
      <c r="T1361" s="143"/>
      <c r="U1361" s="143"/>
      <c r="V1361" s="143"/>
      <c r="W1361" s="143"/>
      <c r="X1361" s="143"/>
      <c r="Y1361" s="143"/>
      <c r="Z1361" s="143"/>
      <c r="AA1361" s="143"/>
      <c r="AB1361" s="143"/>
      <c r="AC1361" s="143"/>
      <c r="AD1361" s="143"/>
      <c r="AE1361" s="143"/>
      <c r="AF1361" s="143"/>
      <c r="AG1361" s="143"/>
      <c r="AH1361" s="143"/>
    </row>
    <row r="1362" spans="1:34">
      <c r="A1362" s="143"/>
      <c r="B1362" s="321"/>
      <c r="C1362" s="321"/>
      <c r="D1362" s="143"/>
      <c r="E1362" s="143"/>
      <c r="F1362" s="143"/>
      <c r="G1362" s="143"/>
      <c r="H1362" s="143"/>
      <c r="I1362" s="143"/>
      <c r="J1362" s="143"/>
      <c r="K1362" s="143"/>
      <c r="L1362" s="143"/>
      <c r="M1362" s="322"/>
      <c r="N1362" s="322"/>
      <c r="O1362" s="321"/>
      <c r="P1362" s="322"/>
      <c r="Q1362" s="143"/>
      <c r="R1362" s="143"/>
      <c r="S1362" s="143"/>
      <c r="T1362" s="143"/>
      <c r="U1362" s="143"/>
      <c r="V1362" s="143"/>
      <c r="W1362" s="143"/>
      <c r="X1362" s="143"/>
      <c r="Y1362" s="143"/>
      <c r="Z1362" s="143"/>
      <c r="AA1362" s="143"/>
      <c r="AB1362" s="143"/>
      <c r="AC1362" s="143"/>
      <c r="AD1362" s="143"/>
      <c r="AE1362" s="143"/>
      <c r="AF1362" s="143"/>
      <c r="AG1362" s="143"/>
      <c r="AH1362" s="143"/>
    </row>
    <row r="1363" spans="1:34">
      <c r="A1363" s="143"/>
      <c r="B1363" s="321"/>
      <c r="C1363" s="321"/>
      <c r="D1363" s="143"/>
      <c r="E1363" s="143"/>
      <c r="F1363" s="143"/>
      <c r="G1363" s="143"/>
      <c r="H1363" s="143"/>
      <c r="I1363" s="143"/>
      <c r="J1363" s="143"/>
      <c r="K1363" s="143"/>
      <c r="L1363" s="143"/>
      <c r="M1363" s="322"/>
      <c r="N1363" s="322"/>
      <c r="O1363" s="321"/>
      <c r="P1363" s="322"/>
      <c r="Q1363" s="143"/>
      <c r="R1363" s="143"/>
      <c r="S1363" s="143"/>
      <c r="T1363" s="143"/>
      <c r="U1363" s="143"/>
      <c r="V1363" s="143"/>
      <c r="W1363" s="143"/>
      <c r="X1363" s="143"/>
      <c r="Y1363" s="143"/>
      <c r="Z1363" s="143"/>
      <c r="AA1363" s="143"/>
      <c r="AB1363" s="143"/>
      <c r="AC1363" s="143"/>
      <c r="AD1363" s="143"/>
      <c r="AE1363" s="143"/>
      <c r="AF1363" s="143"/>
      <c r="AG1363" s="143"/>
      <c r="AH1363" s="143"/>
    </row>
    <row r="1364" spans="1:34">
      <c r="A1364" s="143"/>
      <c r="B1364" s="321"/>
      <c r="C1364" s="321"/>
      <c r="D1364" s="143"/>
      <c r="E1364" s="143"/>
      <c r="F1364" s="143"/>
      <c r="G1364" s="143"/>
      <c r="H1364" s="143"/>
      <c r="I1364" s="143"/>
      <c r="J1364" s="143"/>
      <c r="K1364" s="143"/>
      <c r="L1364" s="143"/>
      <c r="M1364" s="322"/>
      <c r="N1364" s="322"/>
      <c r="O1364" s="321"/>
      <c r="P1364" s="322"/>
      <c r="Q1364" s="143"/>
      <c r="R1364" s="143"/>
      <c r="S1364" s="143"/>
      <c r="T1364" s="143"/>
      <c r="U1364" s="143"/>
      <c r="V1364" s="143"/>
      <c r="W1364" s="143"/>
      <c r="X1364" s="143"/>
      <c r="Y1364" s="143"/>
      <c r="Z1364" s="143"/>
      <c r="AA1364" s="143"/>
      <c r="AB1364" s="143"/>
      <c r="AC1364" s="143"/>
      <c r="AD1364" s="143"/>
      <c r="AE1364" s="143"/>
      <c r="AF1364" s="143"/>
      <c r="AG1364" s="143"/>
      <c r="AH1364" s="143"/>
    </row>
    <row r="1365" spans="1:34">
      <c r="A1365" s="143"/>
      <c r="B1365" s="321"/>
      <c r="C1365" s="321"/>
      <c r="D1365" s="143"/>
      <c r="E1365" s="143"/>
      <c r="F1365" s="143"/>
      <c r="G1365" s="143"/>
      <c r="H1365" s="143"/>
      <c r="I1365" s="143"/>
      <c r="J1365" s="143"/>
      <c r="K1365" s="143"/>
      <c r="L1365" s="143"/>
      <c r="M1365" s="322"/>
      <c r="N1365" s="322"/>
      <c r="O1365" s="321"/>
      <c r="P1365" s="322"/>
      <c r="Q1365" s="143"/>
      <c r="R1365" s="143"/>
      <c r="S1365" s="143"/>
      <c r="T1365" s="143"/>
      <c r="U1365" s="143"/>
      <c r="V1365" s="143"/>
      <c r="W1365" s="143"/>
      <c r="X1365" s="143"/>
      <c r="Y1365" s="143"/>
      <c r="Z1365" s="143"/>
      <c r="AA1365" s="143"/>
      <c r="AB1365" s="143"/>
      <c r="AC1365" s="143"/>
      <c r="AD1365" s="143"/>
      <c r="AE1365" s="143"/>
      <c r="AF1365" s="143"/>
      <c r="AG1365" s="143"/>
      <c r="AH1365" s="143"/>
    </row>
    <row r="1366" spans="1:34">
      <c r="A1366" s="143"/>
      <c r="B1366" s="321"/>
      <c r="C1366" s="321"/>
      <c r="D1366" s="143"/>
      <c r="E1366" s="143"/>
      <c r="F1366" s="143"/>
      <c r="G1366" s="143"/>
      <c r="H1366" s="143"/>
      <c r="I1366" s="143"/>
      <c r="J1366" s="143"/>
      <c r="K1366" s="143"/>
      <c r="L1366" s="143"/>
      <c r="M1366" s="322"/>
      <c r="N1366" s="322"/>
      <c r="O1366" s="321"/>
      <c r="P1366" s="322"/>
      <c r="Q1366" s="143"/>
      <c r="R1366" s="143"/>
      <c r="S1366" s="143"/>
      <c r="T1366" s="143"/>
      <c r="U1366" s="143"/>
      <c r="V1366" s="143"/>
      <c r="W1366" s="143"/>
      <c r="X1366" s="143"/>
      <c r="Y1366" s="143"/>
      <c r="Z1366" s="143"/>
      <c r="AA1366" s="143"/>
      <c r="AB1366" s="143"/>
      <c r="AC1366" s="143"/>
      <c r="AD1366" s="143"/>
      <c r="AE1366" s="143"/>
      <c r="AF1366" s="143"/>
      <c r="AG1366" s="143"/>
      <c r="AH1366" s="143"/>
    </row>
    <row r="1367" spans="1:34">
      <c r="A1367" s="143"/>
      <c r="B1367" s="321"/>
      <c r="C1367" s="321"/>
      <c r="D1367" s="143"/>
      <c r="E1367" s="143"/>
      <c r="F1367" s="143"/>
      <c r="G1367" s="143"/>
      <c r="H1367" s="143"/>
      <c r="I1367" s="143"/>
      <c r="J1367" s="143"/>
      <c r="K1367" s="143"/>
      <c r="L1367" s="143"/>
      <c r="M1367" s="322"/>
      <c r="N1367" s="322"/>
      <c r="O1367" s="321"/>
      <c r="P1367" s="322"/>
      <c r="Q1367" s="143"/>
      <c r="R1367" s="143"/>
      <c r="S1367" s="143"/>
      <c r="T1367" s="143"/>
      <c r="U1367" s="143"/>
      <c r="V1367" s="143"/>
      <c r="W1367" s="143"/>
      <c r="X1367" s="143"/>
      <c r="Y1367" s="143"/>
      <c r="Z1367" s="143"/>
      <c r="AA1367" s="143"/>
      <c r="AB1367" s="143"/>
      <c r="AC1367" s="143"/>
      <c r="AD1367" s="143"/>
      <c r="AE1367" s="143"/>
      <c r="AF1367" s="143"/>
      <c r="AG1367" s="143"/>
      <c r="AH1367" s="143"/>
    </row>
    <row r="1368" spans="1:34">
      <c r="A1368" s="143"/>
      <c r="B1368" s="321"/>
      <c r="C1368" s="321"/>
      <c r="D1368" s="143"/>
      <c r="E1368" s="143"/>
      <c r="F1368" s="143"/>
      <c r="G1368" s="143"/>
      <c r="H1368" s="143"/>
      <c r="I1368" s="143"/>
      <c r="J1368" s="143"/>
      <c r="K1368" s="143"/>
      <c r="L1368" s="143"/>
      <c r="M1368" s="322"/>
      <c r="N1368" s="322"/>
      <c r="O1368" s="321"/>
      <c r="P1368" s="322"/>
      <c r="Q1368" s="143"/>
      <c r="R1368" s="143"/>
      <c r="S1368" s="143"/>
      <c r="T1368" s="143"/>
      <c r="U1368" s="143"/>
      <c r="V1368" s="143"/>
      <c r="W1368" s="143"/>
      <c r="X1368" s="143"/>
      <c r="Y1368" s="143"/>
      <c r="Z1368" s="143"/>
      <c r="AA1368" s="143"/>
      <c r="AB1368" s="143"/>
      <c r="AC1368" s="143"/>
      <c r="AD1368" s="143"/>
      <c r="AE1368" s="143"/>
      <c r="AF1368" s="143"/>
      <c r="AG1368" s="143"/>
      <c r="AH1368" s="143"/>
    </row>
    <row r="1369" spans="1:34">
      <c r="A1369" s="143"/>
      <c r="B1369" s="321"/>
      <c r="C1369" s="321"/>
      <c r="D1369" s="143"/>
      <c r="E1369" s="143"/>
      <c r="F1369" s="143"/>
      <c r="G1369" s="143"/>
      <c r="H1369" s="143"/>
      <c r="I1369" s="143"/>
      <c r="J1369" s="143"/>
      <c r="K1369" s="143"/>
      <c r="L1369" s="143"/>
      <c r="M1369" s="322"/>
      <c r="N1369" s="322"/>
      <c r="O1369" s="321"/>
      <c r="P1369" s="322"/>
      <c r="Q1369" s="143"/>
      <c r="R1369" s="143"/>
      <c r="S1369" s="143"/>
      <c r="T1369" s="143"/>
      <c r="U1369" s="143"/>
      <c r="V1369" s="143"/>
      <c r="W1369" s="143"/>
      <c r="X1369" s="143"/>
      <c r="Y1369" s="143"/>
      <c r="Z1369" s="143"/>
      <c r="AA1369" s="143"/>
      <c r="AB1369" s="143"/>
      <c r="AC1369" s="143"/>
      <c r="AD1369" s="143"/>
      <c r="AE1369" s="143"/>
      <c r="AF1369" s="143"/>
      <c r="AG1369" s="143"/>
      <c r="AH1369" s="143"/>
    </row>
    <row r="1370" spans="1:34">
      <c r="A1370" s="143"/>
      <c r="B1370" s="321"/>
      <c r="C1370" s="321"/>
      <c r="D1370" s="143"/>
      <c r="E1370" s="143"/>
      <c r="F1370" s="143"/>
      <c r="G1370" s="143"/>
      <c r="H1370" s="143"/>
      <c r="I1370" s="143"/>
      <c r="J1370" s="143"/>
      <c r="K1370" s="143"/>
      <c r="L1370" s="143"/>
      <c r="M1370" s="322"/>
      <c r="N1370" s="322"/>
      <c r="O1370" s="321"/>
      <c r="P1370" s="322"/>
      <c r="Q1370" s="143"/>
      <c r="R1370" s="143"/>
      <c r="S1370" s="143"/>
      <c r="T1370" s="143"/>
      <c r="U1370" s="143"/>
      <c r="V1370" s="143"/>
      <c r="W1370" s="143"/>
      <c r="X1370" s="143"/>
      <c r="Y1370" s="143"/>
      <c r="Z1370" s="143"/>
      <c r="AA1370" s="143"/>
      <c r="AB1370" s="143"/>
      <c r="AC1370" s="143"/>
      <c r="AD1370" s="143"/>
      <c r="AE1370" s="143"/>
      <c r="AF1370" s="143"/>
      <c r="AG1370" s="143"/>
      <c r="AH1370" s="143"/>
    </row>
    <row r="1371" spans="1:34">
      <c r="A1371" s="143"/>
      <c r="B1371" s="321"/>
      <c r="C1371" s="321"/>
      <c r="D1371" s="143"/>
      <c r="E1371" s="143"/>
      <c r="F1371" s="143"/>
      <c r="G1371" s="143"/>
      <c r="H1371" s="143"/>
      <c r="I1371" s="143"/>
      <c r="J1371" s="143"/>
      <c r="K1371" s="143"/>
      <c r="L1371" s="143"/>
      <c r="M1371" s="322"/>
      <c r="N1371" s="322"/>
      <c r="O1371" s="321"/>
      <c r="P1371" s="322"/>
      <c r="Q1371" s="143"/>
      <c r="R1371" s="143"/>
      <c r="S1371" s="143"/>
      <c r="T1371" s="143"/>
      <c r="U1371" s="143"/>
      <c r="V1371" s="143"/>
      <c r="W1371" s="143"/>
      <c r="X1371" s="143"/>
      <c r="Y1371" s="143"/>
      <c r="Z1371" s="143"/>
      <c r="AA1371" s="143"/>
      <c r="AB1371" s="143"/>
      <c r="AC1371" s="143"/>
      <c r="AD1371" s="143"/>
      <c r="AE1371" s="143"/>
      <c r="AF1371" s="143"/>
      <c r="AG1371" s="143"/>
      <c r="AH1371" s="143"/>
    </row>
    <row r="1372" spans="1:34">
      <c r="A1372" s="143"/>
      <c r="B1372" s="321"/>
      <c r="C1372" s="321"/>
      <c r="D1372" s="143"/>
      <c r="E1372" s="143"/>
      <c r="F1372" s="143"/>
      <c r="G1372" s="143"/>
      <c r="H1372" s="143"/>
      <c r="I1372" s="143"/>
      <c r="J1372" s="143"/>
      <c r="K1372" s="143"/>
      <c r="L1372" s="143"/>
      <c r="M1372" s="322"/>
      <c r="N1372" s="322"/>
      <c r="O1372" s="321"/>
      <c r="P1372" s="322"/>
      <c r="Q1372" s="143"/>
      <c r="R1372" s="143"/>
      <c r="S1372" s="143"/>
      <c r="T1372" s="143"/>
      <c r="U1372" s="143"/>
      <c r="V1372" s="143"/>
      <c r="W1372" s="143"/>
      <c r="X1372" s="143"/>
      <c r="Y1372" s="143"/>
      <c r="Z1372" s="143"/>
      <c r="AA1372" s="143"/>
      <c r="AB1372" s="143"/>
      <c r="AC1372" s="143"/>
      <c r="AD1372" s="143"/>
      <c r="AE1372" s="143"/>
      <c r="AF1372" s="143"/>
      <c r="AG1372" s="143"/>
      <c r="AH1372" s="143"/>
    </row>
    <row r="1373" spans="1:34">
      <c r="A1373" s="143"/>
      <c r="B1373" s="321"/>
      <c r="C1373" s="321"/>
      <c r="D1373" s="143"/>
      <c r="E1373" s="143"/>
      <c r="F1373" s="143"/>
      <c r="G1373" s="143"/>
      <c r="H1373" s="143"/>
      <c r="I1373" s="143"/>
      <c r="J1373" s="143"/>
      <c r="K1373" s="143"/>
      <c r="L1373" s="143"/>
      <c r="M1373" s="322"/>
      <c r="N1373" s="322"/>
      <c r="O1373" s="321"/>
      <c r="P1373" s="322"/>
      <c r="Q1373" s="143"/>
      <c r="R1373" s="143"/>
      <c r="S1373" s="143"/>
      <c r="T1373" s="143"/>
      <c r="U1373" s="143"/>
      <c r="V1373" s="143"/>
      <c r="W1373" s="143"/>
      <c r="X1373" s="143"/>
      <c r="Y1373" s="143"/>
      <c r="Z1373" s="143"/>
      <c r="AA1373" s="143"/>
      <c r="AB1373" s="143"/>
      <c r="AC1373" s="143"/>
      <c r="AD1373" s="143"/>
      <c r="AE1373" s="143"/>
      <c r="AF1373" s="143"/>
      <c r="AG1373" s="143"/>
      <c r="AH1373" s="143"/>
    </row>
    <row r="1374" spans="1:34">
      <c r="A1374" s="143"/>
      <c r="B1374" s="321"/>
      <c r="C1374" s="321"/>
      <c r="D1374" s="143"/>
      <c r="E1374" s="143"/>
      <c r="F1374" s="143"/>
      <c r="G1374" s="143"/>
      <c r="H1374" s="143"/>
      <c r="I1374" s="143"/>
      <c r="J1374" s="143"/>
      <c r="K1374" s="143"/>
      <c r="L1374" s="143"/>
      <c r="M1374" s="322"/>
      <c r="N1374" s="322"/>
      <c r="O1374" s="321"/>
      <c r="P1374" s="322"/>
      <c r="Q1374" s="143"/>
      <c r="R1374" s="143"/>
      <c r="S1374" s="143"/>
      <c r="T1374" s="143"/>
      <c r="U1374" s="143"/>
      <c r="V1374" s="143"/>
      <c r="W1374" s="143"/>
      <c r="X1374" s="143"/>
      <c r="Y1374" s="143"/>
      <c r="Z1374" s="143"/>
      <c r="AA1374" s="143"/>
      <c r="AB1374" s="143"/>
      <c r="AC1374" s="143"/>
      <c r="AD1374" s="143"/>
      <c r="AE1374" s="143"/>
      <c r="AF1374" s="143"/>
      <c r="AG1374" s="143"/>
      <c r="AH1374" s="143"/>
    </row>
    <row r="1375" spans="1:34">
      <c r="A1375" s="143"/>
      <c r="B1375" s="321"/>
      <c r="C1375" s="321"/>
      <c r="D1375" s="143"/>
      <c r="E1375" s="143"/>
      <c r="F1375" s="143"/>
      <c r="G1375" s="143"/>
      <c r="H1375" s="143"/>
      <c r="I1375" s="143"/>
      <c r="J1375" s="143"/>
      <c r="K1375" s="143"/>
      <c r="L1375" s="143"/>
      <c r="M1375" s="322"/>
      <c r="N1375" s="322"/>
      <c r="O1375" s="321"/>
      <c r="P1375" s="322"/>
      <c r="Q1375" s="143"/>
      <c r="R1375" s="143"/>
      <c r="S1375" s="143"/>
      <c r="T1375" s="143"/>
      <c r="U1375" s="143"/>
      <c r="V1375" s="143"/>
      <c r="W1375" s="143"/>
      <c r="X1375" s="143"/>
      <c r="Y1375" s="143"/>
      <c r="Z1375" s="143"/>
      <c r="AA1375" s="143"/>
      <c r="AB1375" s="143"/>
      <c r="AC1375" s="143"/>
      <c r="AD1375" s="143"/>
      <c r="AE1375" s="143"/>
      <c r="AF1375" s="143"/>
      <c r="AG1375" s="143"/>
      <c r="AH1375" s="143"/>
    </row>
    <row r="1376" spans="1:34">
      <c r="A1376" s="143"/>
      <c r="B1376" s="321"/>
      <c r="C1376" s="321"/>
      <c r="D1376" s="143"/>
      <c r="E1376" s="143"/>
      <c r="F1376" s="143"/>
      <c r="G1376" s="143"/>
      <c r="H1376" s="143"/>
      <c r="I1376" s="143"/>
      <c r="J1376" s="143"/>
      <c r="K1376" s="143"/>
      <c r="L1376" s="143"/>
      <c r="M1376" s="322"/>
      <c r="N1376" s="322"/>
      <c r="O1376" s="321"/>
      <c r="P1376" s="322"/>
      <c r="Q1376" s="143"/>
      <c r="R1376" s="143"/>
      <c r="S1376" s="143"/>
      <c r="T1376" s="143"/>
      <c r="U1376" s="143"/>
      <c r="V1376" s="143"/>
      <c r="W1376" s="143"/>
      <c r="X1376" s="143"/>
      <c r="Y1376" s="143"/>
      <c r="Z1376" s="143"/>
      <c r="AA1376" s="143"/>
      <c r="AB1376" s="143"/>
      <c r="AC1376" s="143"/>
      <c r="AD1376" s="143"/>
      <c r="AE1376" s="143"/>
      <c r="AF1376" s="143"/>
      <c r="AG1376" s="143"/>
      <c r="AH1376" s="143"/>
    </row>
    <row r="1377" spans="1:34">
      <c r="A1377" s="143"/>
      <c r="B1377" s="321"/>
      <c r="C1377" s="321"/>
      <c r="D1377" s="143"/>
      <c r="E1377" s="143"/>
      <c r="F1377" s="143"/>
      <c r="G1377" s="143"/>
      <c r="H1377" s="143"/>
      <c r="I1377" s="143"/>
      <c r="J1377" s="143"/>
      <c r="K1377" s="143"/>
      <c r="L1377" s="143"/>
      <c r="M1377" s="322"/>
      <c r="N1377" s="322"/>
      <c r="O1377" s="321"/>
      <c r="P1377" s="322"/>
      <c r="Q1377" s="143"/>
      <c r="R1377" s="143"/>
      <c r="S1377" s="143"/>
      <c r="T1377" s="143"/>
      <c r="U1377" s="143"/>
      <c r="V1377" s="143"/>
      <c r="W1377" s="143"/>
      <c r="X1377" s="143"/>
      <c r="Y1377" s="143"/>
      <c r="Z1377" s="143"/>
      <c r="AA1377" s="143"/>
      <c r="AB1377" s="143"/>
      <c r="AC1377" s="143"/>
      <c r="AD1377" s="143"/>
      <c r="AE1377" s="143"/>
      <c r="AF1377" s="143"/>
      <c r="AG1377" s="143"/>
      <c r="AH1377" s="143"/>
    </row>
    <row r="1378" spans="1:34">
      <c r="A1378" s="143"/>
      <c r="B1378" s="321"/>
      <c r="C1378" s="321"/>
      <c r="D1378" s="143"/>
      <c r="E1378" s="143"/>
      <c r="F1378" s="143"/>
      <c r="G1378" s="143"/>
      <c r="H1378" s="143"/>
      <c r="I1378" s="143"/>
      <c r="J1378" s="143"/>
      <c r="K1378" s="143"/>
      <c r="L1378" s="143"/>
      <c r="M1378" s="322"/>
      <c r="N1378" s="322"/>
      <c r="O1378" s="321"/>
      <c r="P1378" s="322"/>
      <c r="Q1378" s="143"/>
      <c r="R1378" s="143"/>
      <c r="S1378" s="143"/>
      <c r="T1378" s="143"/>
      <c r="U1378" s="143"/>
      <c r="V1378" s="143"/>
      <c r="W1378" s="143"/>
      <c r="X1378" s="143"/>
      <c r="Y1378" s="143"/>
      <c r="Z1378" s="143"/>
      <c r="AA1378" s="143"/>
      <c r="AB1378" s="143"/>
      <c r="AC1378" s="143"/>
      <c r="AD1378" s="143"/>
      <c r="AE1378" s="143"/>
      <c r="AF1378" s="143"/>
      <c r="AG1378" s="143"/>
      <c r="AH1378" s="143"/>
    </row>
    <row r="1379" spans="1:34">
      <c r="A1379" s="143"/>
      <c r="B1379" s="321"/>
      <c r="C1379" s="321"/>
      <c r="D1379" s="143"/>
      <c r="E1379" s="143"/>
      <c r="F1379" s="143"/>
      <c r="G1379" s="143"/>
      <c r="H1379" s="143"/>
      <c r="I1379" s="143"/>
      <c r="J1379" s="143"/>
      <c r="K1379" s="143"/>
      <c r="L1379" s="143"/>
      <c r="M1379" s="322"/>
      <c r="N1379" s="322"/>
      <c r="O1379" s="321"/>
      <c r="P1379" s="322"/>
      <c r="Q1379" s="143"/>
      <c r="R1379" s="143"/>
      <c r="S1379" s="143"/>
      <c r="T1379" s="143"/>
      <c r="U1379" s="143"/>
      <c r="V1379" s="143"/>
      <c r="W1379" s="143"/>
      <c r="X1379" s="143"/>
      <c r="Y1379" s="143"/>
      <c r="Z1379" s="143"/>
      <c r="AA1379" s="143"/>
      <c r="AB1379" s="143"/>
      <c r="AC1379" s="143"/>
      <c r="AD1379" s="143"/>
      <c r="AE1379" s="143"/>
      <c r="AF1379" s="143"/>
      <c r="AG1379" s="143"/>
      <c r="AH1379" s="143"/>
    </row>
    <row r="1380" spans="1:34">
      <c r="A1380" s="143"/>
      <c r="B1380" s="321"/>
      <c r="C1380" s="321"/>
      <c r="D1380" s="143"/>
      <c r="E1380" s="143"/>
      <c r="F1380" s="143"/>
      <c r="G1380" s="143"/>
      <c r="H1380" s="143"/>
      <c r="I1380" s="143"/>
      <c r="J1380" s="143"/>
      <c r="K1380" s="143"/>
      <c r="L1380" s="143"/>
      <c r="M1380" s="322"/>
      <c r="N1380" s="322"/>
      <c r="O1380" s="321"/>
      <c r="P1380" s="322"/>
      <c r="Q1380" s="143"/>
      <c r="R1380" s="143"/>
      <c r="S1380" s="143"/>
      <c r="T1380" s="143"/>
      <c r="U1380" s="143"/>
      <c r="V1380" s="143"/>
      <c r="W1380" s="143"/>
      <c r="X1380" s="143"/>
      <c r="Y1380" s="143"/>
      <c r="Z1380" s="143"/>
      <c r="AA1380" s="143"/>
      <c r="AB1380" s="143"/>
      <c r="AC1380" s="143"/>
      <c r="AD1380" s="143"/>
      <c r="AE1380" s="143"/>
      <c r="AF1380" s="143"/>
      <c r="AG1380" s="143"/>
      <c r="AH1380" s="143"/>
    </row>
    <row r="1381" spans="1:34">
      <c r="A1381" s="143"/>
      <c r="B1381" s="321"/>
      <c r="C1381" s="321"/>
      <c r="D1381" s="143"/>
      <c r="E1381" s="143"/>
      <c r="F1381" s="143"/>
      <c r="G1381" s="143"/>
      <c r="H1381" s="143"/>
      <c r="I1381" s="143"/>
      <c r="J1381" s="143"/>
      <c r="K1381" s="143"/>
      <c r="L1381" s="143"/>
      <c r="M1381" s="322"/>
      <c r="N1381" s="322"/>
      <c r="O1381" s="321"/>
      <c r="P1381" s="322"/>
      <c r="Q1381" s="143"/>
      <c r="R1381" s="143"/>
      <c r="S1381" s="143"/>
      <c r="T1381" s="143"/>
      <c r="U1381" s="143"/>
      <c r="V1381" s="143"/>
      <c r="W1381" s="143"/>
      <c r="X1381" s="143"/>
      <c r="Y1381" s="143"/>
      <c r="Z1381" s="143"/>
      <c r="AA1381" s="143"/>
      <c r="AB1381" s="143"/>
      <c r="AC1381" s="143"/>
      <c r="AD1381" s="143"/>
      <c r="AE1381" s="143"/>
      <c r="AF1381" s="143"/>
      <c r="AG1381" s="143"/>
      <c r="AH1381" s="143"/>
    </row>
    <row r="1382" spans="1:34">
      <c r="A1382" s="143"/>
      <c r="B1382" s="321"/>
      <c r="C1382" s="321"/>
      <c r="D1382" s="143"/>
      <c r="E1382" s="143"/>
      <c r="F1382" s="143"/>
      <c r="G1382" s="143"/>
      <c r="H1382" s="143"/>
      <c r="I1382" s="143"/>
      <c r="J1382" s="143"/>
      <c r="K1382" s="143"/>
      <c r="L1382" s="143"/>
      <c r="M1382" s="322"/>
      <c r="N1382" s="322"/>
      <c r="O1382" s="321"/>
      <c r="P1382" s="322"/>
      <c r="Q1382" s="143"/>
      <c r="R1382" s="143"/>
      <c r="S1382" s="143"/>
      <c r="T1382" s="143"/>
      <c r="U1382" s="143"/>
      <c r="V1382" s="143"/>
      <c r="W1382" s="143"/>
      <c r="X1382" s="143"/>
      <c r="Y1382" s="143"/>
      <c r="Z1382" s="143"/>
      <c r="AA1382" s="143"/>
      <c r="AB1382" s="143"/>
      <c r="AC1382" s="143"/>
      <c r="AD1382" s="143"/>
      <c r="AE1382" s="143"/>
      <c r="AF1382" s="143"/>
      <c r="AG1382" s="143"/>
      <c r="AH1382" s="143"/>
    </row>
    <row r="1383" spans="1:34">
      <c r="A1383" s="143"/>
      <c r="B1383" s="321"/>
      <c r="C1383" s="321"/>
      <c r="D1383" s="143"/>
      <c r="E1383" s="143"/>
      <c r="F1383" s="143"/>
      <c r="G1383" s="143"/>
      <c r="H1383" s="143"/>
      <c r="I1383" s="143"/>
      <c r="J1383" s="143"/>
      <c r="K1383" s="143"/>
      <c r="L1383" s="143"/>
      <c r="M1383" s="322"/>
      <c r="N1383" s="322"/>
      <c r="O1383" s="321"/>
      <c r="P1383" s="322"/>
      <c r="Q1383" s="143"/>
      <c r="R1383" s="143"/>
      <c r="S1383" s="143"/>
      <c r="T1383" s="143"/>
      <c r="U1383" s="143"/>
      <c r="V1383" s="143"/>
      <c r="W1383" s="143"/>
      <c r="X1383" s="143"/>
      <c r="Y1383" s="143"/>
      <c r="Z1383" s="143"/>
      <c r="AA1383" s="143"/>
      <c r="AB1383" s="143"/>
      <c r="AC1383" s="143"/>
      <c r="AD1383" s="143"/>
      <c r="AE1383" s="143"/>
      <c r="AF1383" s="143"/>
      <c r="AG1383" s="143"/>
      <c r="AH1383" s="143"/>
    </row>
    <row r="1384" spans="1:34">
      <c r="A1384" s="143"/>
      <c r="B1384" s="321"/>
      <c r="C1384" s="321"/>
      <c r="D1384" s="143"/>
      <c r="E1384" s="143"/>
      <c r="F1384" s="143"/>
      <c r="G1384" s="143"/>
      <c r="H1384" s="143"/>
      <c r="I1384" s="143"/>
      <c r="J1384" s="143"/>
      <c r="K1384" s="143"/>
      <c r="L1384" s="143"/>
      <c r="M1384" s="322"/>
      <c r="N1384" s="322"/>
      <c r="O1384" s="321"/>
      <c r="P1384" s="322"/>
      <c r="Q1384" s="143"/>
      <c r="R1384" s="143"/>
      <c r="S1384" s="143"/>
      <c r="T1384" s="143"/>
      <c r="U1384" s="143"/>
      <c r="V1384" s="143"/>
      <c r="W1384" s="143"/>
      <c r="X1384" s="143"/>
      <c r="Y1384" s="143"/>
      <c r="Z1384" s="143"/>
      <c r="AA1384" s="143"/>
      <c r="AB1384" s="143"/>
      <c r="AC1384" s="143"/>
      <c r="AD1384" s="143"/>
      <c r="AE1384" s="143"/>
      <c r="AF1384" s="143"/>
      <c r="AG1384" s="143"/>
      <c r="AH1384" s="143"/>
    </row>
    <row r="1385" spans="1:34">
      <c r="A1385" s="143"/>
      <c r="B1385" s="321"/>
      <c r="C1385" s="321"/>
      <c r="D1385" s="143"/>
      <c r="E1385" s="143"/>
      <c r="F1385" s="143"/>
      <c r="G1385" s="143"/>
      <c r="H1385" s="143"/>
      <c r="I1385" s="143"/>
      <c r="J1385" s="143"/>
      <c r="K1385" s="143"/>
      <c r="L1385" s="143"/>
      <c r="M1385" s="322"/>
      <c r="N1385" s="322"/>
      <c r="O1385" s="321"/>
      <c r="P1385" s="322"/>
      <c r="Q1385" s="143"/>
      <c r="R1385" s="143"/>
      <c r="S1385" s="143"/>
      <c r="T1385" s="143"/>
      <c r="U1385" s="143"/>
      <c r="V1385" s="143"/>
      <c r="W1385" s="143"/>
      <c r="X1385" s="143"/>
      <c r="Y1385" s="143"/>
      <c r="Z1385" s="143"/>
      <c r="AA1385" s="143"/>
      <c r="AB1385" s="143"/>
      <c r="AC1385" s="143"/>
      <c r="AD1385" s="143"/>
      <c r="AE1385" s="143"/>
      <c r="AF1385" s="143"/>
      <c r="AG1385" s="143"/>
      <c r="AH1385" s="143"/>
    </row>
    <row r="1386" spans="1:34">
      <c r="A1386" s="143"/>
      <c r="B1386" s="321"/>
      <c r="C1386" s="321"/>
      <c r="D1386" s="143"/>
      <c r="E1386" s="143"/>
      <c r="F1386" s="143"/>
      <c r="G1386" s="143"/>
      <c r="H1386" s="143"/>
      <c r="I1386" s="143"/>
      <c r="J1386" s="143"/>
      <c r="K1386" s="143"/>
      <c r="L1386" s="143"/>
      <c r="M1386" s="322"/>
      <c r="N1386" s="322"/>
      <c r="O1386" s="321"/>
      <c r="P1386" s="322"/>
      <c r="Q1386" s="143"/>
      <c r="R1386" s="143"/>
      <c r="S1386" s="143"/>
      <c r="T1386" s="143"/>
      <c r="U1386" s="143"/>
      <c r="V1386" s="143"/>
      <c r="W1386" s="143"/>
      <c r="X1386" s="143"/>
      <c r="Y1386" s="143"/>
      <c r="Z1386" s="143"/>
      <c r="AA1386" s="143"/>
      <c r="AB1386" s="143"/>
      <c r="AC1386" s="143"/>
      <c r="AD1386" s="143"/>
      <c r="AE1386" s="143"/>
      <c r="AF1386" s="143"/>
      <c r="AG1386" s="143"/>
      <c r="AH1386" s="143"/>
    </row>
    <row r="1387" spans="1:34">
      <c r="A1387" s="143"/>
      <c r="B1387" s="321"/>
      <c r="C1387" s="321"/>
      <c r="D1387" s="143"/>
      <c r="E1387" s="143"/>
      <c r="F1387" s="143"/>
      <c r="G1387" s="143"/>
      <c r="H1387" s="143"/>
      <c r="I1387" s="143"/>
      <c r="J1387" s="143"/>
      <c r="K1387" s="143"/>
      <c r="L1387" s="143"/>
      <c r="M1387" s="322"/>
      <c r="N1387" s="322"/>
      <c r="O1387" s="321"/>
      <c r="P1387" s="322"/>
      <c r="Q1387" s="143"/>
      <c r="R1387" s="143"/>
      <c r="S1387" s="143"/>
      <c r="T1387" s="143"/>
      <c r="U1387" s="143"/>
      <c r="V1387" s="143"/>
      <c r="W1387" s="143"/>
      <c r="X1387" s="143"/>
      <c r="Y1387" s="143"/>
      <c r="Z1387" s="143"/>
      <c r="AA1387" s="143"/>
      <c r="AB1387" s="143"/>
      <c r="AC1387" s="143"/>
      <c r="AD1387" s="143"/>
      <c r="AE1387" s="143"/>
      <c r="AF1387" s="143"/>
      <c r="AG1387" s="143"/>
      <c r="AH1387" s="143"/>
    </row>
    <row r="1388" spans="1:34">
      <c r="A1388" s="143"/>
      <c r="B1388" s="321"/>
      <c r="C1388" s="321"/>
      <c r="D1388" s="143"/>
      <c r="E1388" s="143"/>
      <c r="F1388" s="143"/>
      <c r="G1388" s="143"/>
      <c r="H1388" s="143"/>
      <c r="I1388" s="143"/>
      <c r="J1388" s="143"/>
      <c r="K1388" s="143"/>
      <c r="L1388" s="143"/>
      <c r="M1388" s="322"/>
      <c r="N1388" s="322"/>
      <c r="O1388" s="321"/>
      <c r="P1388" s="322"/>
      <c r="Q1388" s="143"/>
      <c r="R1388" s="143"/>
      <c r="S1388" s="143"/>
      <c r="T1388" s="143"/>
      <c r="U1388" s="143"/>
      <c r="V1388" s="143"/>
      <c r="W1388" s="143"/>
      <c r="X1388" s="143"/>
      <c r="Y1388" s="143"/>
      <c r="Z1388" s="143"/>
      <c r="AA1388" s="143"/>
      <c r="AB1388" s="143"/>
      <c r="AC1388" s="143"/>
      <c r="AD1388" s="143"/>
      <c r="AE1388" s="143"/>
      <c r="AF1388" s="143"/>
      <c r="AG1388" s="143"/>
      <c r="AH1388" s="143"/>
    </row>
    <row r="1389" spans="1:34">
      <c r="A1389" s="143"/>
      <c r="B1389" s="321"/>
      <c r="C1389" s="321"/>
      <c r="D1389" s="143"/>
      <c r="E1389" s="143"/>
      <c r="F1389" s="143"/>
      <c r="G1389" s="143"/>
      <c r="H1389" s="143"/>
      <c r="I1389" s="143"/>
      <c r="J1389" s="143"/>
      <c r="K1389" s="143"/>
      <c r="L1389" s="143"/>
      <c r="M1389" s="322"/>
      <c r="N1389" s="322"/>
      <c r="O1389" s="321"/>
      <c r="P1389" s="322"/>
      <c r="Q1389" s="143"/>
      <c r="R1389" s="143"/>
      <c r="S1389" s="143"/>
      <c r="T1389" s="143"/>
      <c r="U1389" s="143"/>
      <c r="V1389" s="143"/>
      <c r="W1389" s="143"/>
      <c r="X1389" s="143"/>
      <c r="Y1389" s="143"/>
      <c r="Z1389" s="143"/>
      <c r="AA1389" s="143"/>
      <c r="AB1389" s="143"/>
      <c r="AC1389" s="143"/>
      <c r="AD1389" s="143"/>
      <c r="AE1389" s="143"/>
      <c r="AF1389" s="143"/>
      <c r="AG1389" s="143"/>
      <c r="AH1389" s="143"/>
    </row>
    <row r="1390" spans="1:34">
      <c r="A1390" s="143"/>
      <c r="B1390" s="321"/>
      <c r="C1390" s="321"/>
      <c r="D1390" s="143"/>
      <c r="E1390" s="143"/>
      <c r="F1390" s="143"/>
      <c r="G1390" s="143"/>
      <c r="H1390" s="143"/>
      <c r="I1390" s="143"/>
      <c r="J1390" s="143"/>
      <c r="K1390" s="143"/>
      <c r="L1390" s="143"/>
      <c r="M1390" s="322"/>
      <c r="N1390" s="322"/>
      <c r="O1390" s="321"/>
      <c r="P1390" s="322"/>
      <c r="Q1390" s="143"/>
      <c r="R1390" s="143"/>
      <c r="S1390" s="143"/>
      <c r="T1390" s="143"/>
      <c r="U1390" s="143"/>
      <c r="V1390" s="143"/>
      <c r="W1390" s="143"/>
      <c r="X1390" s="143"/>
      <c r="Y1390" s="143"/>
      <c r="Z1390" s="143"/>
      <c r="AA1390" s="143"/>
      <c r="AB1390" s="143"/>
      <c r="AC1390" s="143"/>
      <c r="AD1390" s="143"/>
      <c r="AE1390" s="143"/>
      <c r="AF1390" s="143"/>
      <c r="AG1390" s="143"/>
      <c r="AH1390" s="143"/>
    </row>
    <row r="1391" spans="1:34">
      <c r="A1391" s="143"/>
      <c r="B1391" s="321"/>
      <c r="C1391" s="321"/>
      <c r="D1391" s="143"/>
      <c r="E1391" s="143"/>
      <c r="F1391" s="143"/>
      <c r="G1391" s="143"/>
      <c r="H1391" s="143"/>
      <c r="I1391" s="143"/>
      <c r="J1391" s="143"/>
      <c r="K1391" s="143"/>
      <c r="L1391" s="143"/>
      <c r="M1391" s="322"/>
      <c r="N1391" s="322"/>
      <c r="O1391" s="321"/>
      <c r="P1391" s="322"/>
      <c r="Q1391" s="143"/>
      <c r="R1391" s="143"/>
      <c r="S1391" s="143"/>
      <c r="T1391" s="143"/>
      <c r="U1391" s="143"/>
      <c r="V1391" s="143"/>
      <c r="W1391" s="143"/>
      <c r="X1391" s="143"/>
      <c r="Y1391" s="143"/>
      <c r="Z1391" s="143"/>
      <c r="AA1391" s="143"/>
      <c r="AB1391" s="143"/>
      <c r="AC1391" s="143"/>
      <c r="AD1391" s="143"/>
      <c r="AE1391" s="143"/>
      <c r="AF1391" s="143"/>
      <c r="AG1391" s="143"/>
      <c r="AH1391" s="143"/>
    </row>
    <row r="1392" spans="1:34">
      <c r="A1392" s="143"/>
      <c r="B1392" s="321"/>
      <c r="C1392" s="321"/>
      <c r="D1392" s="143"/>
      <c r="E1392" s="143"/>
      <c r="F1392" s="143"/>
      <c r="G1392" s="143"/>
      <c r="H1392" s="143"/>
      <c r="I1392" s="143"/>
      <c r="J1392" s="143"/>
      <c r="K1392" s="143"/>
      <c r="L1392" s="143"/>
      <c r="M1392" s="322"/>
      <c r="N1392" s="322"/>
      <c r="O1392" s="321"/>
      <c r="P1392" s="322"/>
      <c r="Q1392" s="143"/>
      <c r="R1392" s="143"/>
      <c r="S1392" s="143"/>
      <c r="T1392" s="143"/>
      <c r="U1392" s="143"/>
      <c r="V1392" s="143"/>
      <c r="W1392" s="143"/>
      <c r="X1392" s="143"/>
      <c r="Y1392" s="143"/>
      <c r="Z1392" s="143"/>
      <c r="AA1392" s="143"/>
      <c r="AB1392" s="143"/>
      <c r="AC1392" s="143"/>
      <c r="AD1392" s="143"/>
      <c r="AE1392" s="143"/>
      <c r="AF1392" s="143"/>
      <c r="AG1392" s="143"/>
      <c r="AH1392" s="143"/>
    </row>
    <row r="1393" spans="1:34">
      <c r="A1393" s="143"/>
      <c r="B1393" s="321"/>
      <c r="C1393" s="321"/>
      <c r="D1393" s="143"/>
      <c r="E1393" s="143"/>
      <c r="F1393" s="143"/>
      <c r="G1393" s="143"/>
      <c r="H1393" s="143"/>
      <c r="I1393" s="143"/>
      <c r="J1393" s="143"/>
      <c r="K1393" s="143"/>
      <c r="L1393" s="143"/>
      <c r="M1393" s="322"/>
      <c r="N1393" s="322"/>
      <c r="O1393" s="321"/>
      <c r="P1393" s="322"/>
      <c r="Q1393" s="143"/>
      <c r="R1393" s="143"/>
      <c r="S1393" s="143"/>
      <c r="T1393" s="143"/>
      <c r="U1393" s="143"/>
      <c r="V1393" s="143"/>
      <c r="W1393" s="143"/>
      <c r="X1393" s="143"/>
      <c r="Y1393" s="143"/>
      <c r="Z1393" s="143"/>
      <c r="AA1393" s="143"/>
      <c r="AB1393" s="143"/>
      <c r="AC1393" s="143"/>
      <c r="AD1393" s="143"/>
      <c r="AE1393" s="143"/>
      <c r="AF1393" s="143"/>
      <c r="AG1393" s="143"/>
      <c r="AH1393" s="143"/>
    </row>
    <row r="1394" spans="1:34">
      <c r="A1394" s="143"/>
      <c r="B1394" s="321"/>
      <c r="C1394" s="321"/>
      <c r="D1394" s="143"/>
      <c r="E1394" s="143"/>
      <c r="F1394" s="143"/>
      <c r="G1394" s="143"/>
      <c r="H1394" s="143"/>
      <c r="I1394" s="143"/>
      <c r="J1394" s="143"/>
      <c r="K1394" s="143"/>
      <c r="L1394" s="143"/>
      <c r="M1394" s="322"/>
      <c r="N1394" s="322"/>
      <c r="O1394" s="321"/>
      <c r="P1394" s="322"/>
      <c r="Q1394" s="143"/>
      <c r="R1394" s="143"/>
      <c r="S1394" s="143"/>
      <c r="T1394" s="143"/>
      <c r="U1394" s="143"/>
      <c r="V1394" s="143"/>
      <c r="W1394" s="143"/>
      <c r="X1394" s="143"/>
      <c r="Y1394" s="143"/>
      <c r="Z1394" s="143"/>
      <c r="AA1394" s="143"/>
      <c r="AB1394" s="143"/>
      <c r="AC1394" s="143"/>
      <c r="AD1394" s="143"/>
      <c r="AE1394" s="143"/>
      <c r="AF1394" s="143"/>
      <c r="AG1394" s="143"/>
      <c r="AH1394" s="143"/>
    </row>
    <row r="1395" spans="1:34">
      <c r="A1395" s="143"/>
      <c r="B1395" s="321"/>
      <c r="C1395" s="321"/>
      <c r="D1395" s="143"/>
      <c r="E1395" s="143"/>
      <c r="F1395" s="143"/>
      <c r="G1395" s="143"/>
      <c r="H1395" s="143"/>
      <c r="I1395" s="143"/>
      <c r="J1395" s="143"/>
      <c r="K1395" s="143"/>
      <c r="L1395" s="143"/>
      <c r="M1395" s="322"/>
      <c r="N1395" s="322"/>
      <c r="O1395" s="321"/>
      <c r="P1395" s="322"/>
      <c r="Q1395" s="143"/>
      <c r="R1395" s="143"/>
      <c r="S1395" s="143"/>
      <c r="T1395" s="143"/>
      <c r="U1395" s="143"/>
      <c r="V1395" s="143"/>
      <c r="W1395" s="143"/>
      <c r="X1395" s="143"/>
      <c r="Y1395" s="143"/>
      <c r="Z1395" s="143"/>
      <c r="AA1395" s="143"/>
      <c r="AB1395" s="143"/>
      <c r="AC1395" s="143"/>
      <c r="AD1395" s="143"/>
      <c r="AE1395" s="143"/>
      <c r="AF1395" s="143"/>
      <c r="AG1395" s="143"/>
      <c r="AH1395" s="143"/>
    </row>
    <row r="1396" spans="1:34">
      <c r="A1396" s="143"/>
      <c r="B1396" s="321"/>
      <c r="C1396" s="321"/>
      <c r="D1396" s="143"/>
      <c r="E1396" s="143"/>
      <c r="F1396" s="143"/>
      <c r="G1396" s="143"/>
      <c r="H1396" s="143"/>
      <c r="I1396" s="143"/>
      <c r="J1396" s="143"/>
      <c r="K1396" s="143"/>
      <c r="L1396" s="143"/>
      <c r="M1396" s="322"/>
      <c r="N1396" s="322"/>
      <c r="O1396" s="321"/>
      <c r="P1396" s="322"/>
      <c r="Q1396" s="143"/>
      <c r="R1396" s="143"/>
      <c r="S1396" s="143"/>
      <c r="T1396" s="143"/>
      <c r="U1396" s="143"/>
      <c r="V1396" s="143"/>
      <c r="W1396" s="143"/>
      <c r="X1396" s="143"/>
      <c r="Y1396" s="143"/>
      <c r="Z1396" s="143"/>
      <c r="AA1396" s="143"/>
      <c r="AB1396" s="143"/>
      <c r="AC1396" s="143"/>
      <c r="AD1396" s="143"/>
      <c r="AE1396" s="143"/>
      <c r="AF1396" s="143"/>
      <c r="AG1396" s="143"/>
      <c r="AH1396" s="143"/>
    </row>
    <row r="1397" spans="1:34">
      <c r="A1397" s="143"/>
      <c r="B1397" s="321"/>
      <c r="C1397" s="321"/>
      <c r="D1397" s="143"/>
      <c r="E1397" s="143"/>
      <c r="F1397" s="143"/>
      <c r="G1397" s="143"/>
      <c r="H1397" s="143"/>
      <c r="I1397" s="143"/>
      <c r="J1397" s="143"/>
      <c r="K1397" s="143"/>
      <c r="L1397" s="143"/>
      <c r="M1397" s="322"/>
      <c r="N1397" s="322"/>
      <c r="O1397" s="321"/>
      <c r="P1397" s="322"/>
      <c r="Q1397" s="143"/>
      <c r="R1397" s="143"/>
      <c r="S1397" s="143"/>
      <c r="T1397" s="143"/>
      <c r="U1397" s="143"/>
      <c r="V1397" s="143"/>
      <c r="W1397" s="143"/>
      <c r="X1397" s="143"/>
      <c r="Y1397" s="143"/>
      <c r="Z1397" s="143"/>
      <c r="AA1397" s="143"/>
      <c r="AB1397" s="143"/>
      <c r="AC1397" s="143"/>
      <c r="AD1397" s="143"/>
      <c r="AE1397" s="143"/>
      <c r="AF1397" s="143"/>
      <c r="AG1397" s="143"/>
      <c r="AH1397" s="143"/>
    </row>
    <row r="1398" spans="1:34">
      <c r="A1398" s="143"/>
      <c r="B1398" s="321"/>
      <c r="C1398" s="321"/>
      <c r="D1398" s="143"/>
      <c r="E1398" s="143"/>
      <c r="F1398" s="143"/>
      <c r="G1398" s="143"/>
      <c r="H1398" s="143"/>
      <c r="I1398" s="143"/>
      <c r="J1398" s="143"/>
      <c r="K1398" s="143"/>
      <c r="L1398" s="143"/>
      <c r="M1398" s="322"/>
      <c r="N1398" s="322"/>
      <c r="O1398" s="321"/>
      <c r="P1398" s="322"/>
      <c r="Q1398" s="143"/>
      <c r="R1398" s="143"/>
      <c r="S1398" s="143"/>
      <c r="T1398" s="143"/>
      <c r="U1398" s="143"/>
      <c r="V1398" s="143"/>
      <c r="W1398" s="143"/>
      <c r="X1398" s="143"/>
      <c r="Y1398" s="143"/>
      <c r="Z1398" s="143"/>
      <c r="AA1398" s="143"/>
      <c r="AB1398" s="143"/>
      <c r="AC1398" s="143"/>
      <c r="AD1398" s="143"/>
      <c r="AE1398" s="143"/>
      <c r="AF1398" s="143"/>
      <c r="AG1398" s="143"/>
      <c r="AH1398" s="143"/>
    </row>
    <row r="1399" spans="1:34">
      <c r="A1399" s="143"/>
      <c r="B1399" s="321"/>
      <c r="C1399" s="321"/>
      <c r="D1399" s="143"/>
      <c r="E1399" s="143"/>
      <c r="F1399" s="143"/>
      <c r="G1399" s="143"/>
      <c r="H1399" s="143"/>
      <c r="I1399" s="143"/>
      <c r="J1399" s="143"/>
      <c r="K1399" s="143"/>
      <c r="L1399" s="143"/>
      <c r="M1399" s="322"/>
      <c r="N1399" s="322"/>
      <c r="O1399" s="321"/>
      <c r="P1399" s="322"/>
      <c r="Q1399" s="143"/>
      <c r="R1399" s="143"/>
      <c r="S1399" s="143"/>
      <c r="T1399" s="143"/>
      <c r="U1399" s="143"/>
      <c r="V1399" s="143"/>
      <c r="W1399" s="143"/>
      <c r="X1399" s="143"/>
      <c r="Y1399" s="143"/>
      <c r="Z1399" s="143"/>
      <c r="AA1399" s="143"/>
      <c r="AB1399" s="143"/>
      <c r="AC1399" s="143"/>
      <c r="AD1399" s="143"/>
      <c r="AE1399" s="143"/>
      <c r="AF1399" s="143"/>
      <c r="AG1399" s="143"/>
      <c r="AH1399" s="143"/>
    </row>
    <row r="1400" spans="1:34">
      <c r="A1400" s="143"/>
      <c r="B1400" s="321"/>
      <c r="C1400" s="321"/>
      <c r="D1400" s="143"/>
      <c r="E1400" s="143"/>
      <c r="F1400" s="143"/>
      <c r="G1400" s="143"/>
      <c r="H1400" s="143"/>
      <c r="I1400" s="143"/>
      <c r="J1400" s="143"/>
      <c r="K1400" s="143"/>
      <c r="L1400" s="143"/>
      <c r="M1400" s="322"/>
      <c r="N1400" s="322"/>
      <c r="O1400" s="321"/>
      <c r="P1400" s="322"/>
      <c r="Q1400" s="143"/>
      <c r="R1400" s="143"/>
      <c r="S1400" s="143"/>
      <c r="T1400" s="143"/>
      <c r="U1400" s="143"/>
      <c r="V1400" s="143"/>
      <c r="W1400" s="143"/>
      <c r="X1400" s="143"/>
      <c r="Y1400" s="143"/>
      <c r="Z1400" s="143"/>
      <c r="AA1400" s="143"/>
      <c r="AB1400" s="143"/>
      <c r="AC1400" s="143"/>
      <c r="AD1400" s="143"/>
      <c r="AE1400" s="143"/>
      <c r="AF1400" s="143"/>
      <c r="AG1400" s="143"/>
      <c r="AH1400" s="143"/>
    </row>
    <row r="1401" spans="1:34">
      <c r="A1401" s="143"/>
      <c r="B1401" s="321"/>
      <c r="C1401" s="321"/>
      <c r="D1401" s="143"/>
      <c r="E1401" s="143"/>
      <c r="F1401" s="143"/>
      <c r="G1401" s="143"/>
      <c r="H1401" s="143"/>
      <c r="I1401" s="143"/>
      <c r="J1401" s="143"/>
      <c r="K1401" s="143"/>
      <c r="L1401" s="143"/>
      <c r="M1401" s="322"/>
      <c r="N1401" s="322"/>
      <c r="O1401" s="321"/>
      <c r="P1401" s="322"/>
      <c r="Q1401" s="143"/>
      <c r="R1401" s="143"/>
      <c r="S1401" s="143"/>
      <c r="T1401" s="143"/>
      <c r="U1401" s="143"/>
      <c r="V1401" s="143"/>
      <c r="W1401" s="143"/>
      <c r="X1401" s="143"/>
      <c r="Y1401" s="143"/>
      <c r="Z1401" s="143"/>
      <c r="AA1401" s="143"/>
      <c r="AB1401" s="143"/>
      <c r="AC1401" s="143"/>
      <c r="AD1401" s="143"/>
      <c r="AE1401" s="143"/>
      <c r="AF1401" s="143"/>
      <c r="AG1401" s="143"/>
      <c r="AH1401" s="143"/>
    </row>
    <row r="1402" spans="1:34">
      <c r="A1402" s="143"/>
      <c r="B1402" s="321"/>
      <c r="C1402" s="321"/>
      <c r="D1402" s="143"/>
      <c r="E1402" s="143"/>
      <c r="F1402" s="143"/>
      <c r="G1402" s="143"/>
      <c r="H1402" s="143"/>
      <c r="I1402" s="143"/>
      <c r="J1402" s="143"/>
      <c r="K1402" s="143"/>
      <c r="L1402" s="143"/>
      <c r="M1402" s="322"/>
      <c r="N1402" s="322"/>
      <c r="O1402" s="321"/>
      <c r="P1402" s="322"/>
      <c r="Q1402" s="143"/>
      <c r="R1402" s="143"/>
      <c r="S1402" s="143"/>
      <c r="T1402" s="143"/>
      <c r="U1402" s="143"/>
      <c r="V1402" s="143"/>
      <c r="W1402" s="143"/>
      <c r="X1402" s="143"/>
      <c r="Y1402" s="143"/>
      <c r="Z1402" s="143"/>
      <c r="AA1402" s="143"/>
      <c r="AB1402" s="143"/>
      <c r="AC1402" s="143"/>
      <c r="AD1402" s="143"/>
      <c r="AE1402" s="143"/>
      <c r="AF1402" s="143"/>
      <c r="AG1402" s="143"/>
      <c r="AH1402" s="143"/>
    </row>
    <row r="1403" spans="1:34">
      <c r="A1403" s="143"/>
      <c r="B1403" s="321"/>
      <c r="C1403" s="321"/>
      <c r="D1403" s="143"/>
      <c r="E1403" s="143"/>
      <c r="F1403" s="143"/>
      <c r="G1403" s="143"/>
      <c r="H1403" s="143"/>
      <c r="I1403" s="143"/>
      <c r="J1403" s="143"/>
      <c r="K1403" s="143"/>
      <c r="L1403" s="143"/>
      <c r="M1403" s="322"/>
      <c r="N1403" s="322"/>
      <c r="O1403" s="321"/>
      <c r="P1403" s="322"/>
      <c r="Q1403" s="143"/>
      <c r="R1403" s="143"/>
      <c r="S1403" s="143"/>
      <c r="T1403" s="143"/>
      <c r="U1403" s="143"/>
      <c r="V1403" s="143"/>
      <c r="W1403" s="143"/>
      <c r="X1403" s="143"/>
      <c r="Y1403" s="143"/>
      <c r="Z1403" s="143"/>
      <c r="AA1403" s="143"/>
      <c r="AB1403" s="143"/>
      <c r="AC1403" s="143"/>
      <c r="AD1403" s="143"/>
      <c r="AE1403" s="143"/>
      <c r="AF1403" s="143"/>
      <c r="AG1403" s="143"/>
      <c r="AH1403" s="143"/>
    </row>
    <row r="1404" spans="1:34">
      <c r="A1404" s="143"/>
      <c r="B1404" s="321"/>
      <c r="C1404" s="321"/>
      <c r="D1404" s="143"/>
      <c r="E1404" s="143"/>
      <c r="F1404" s="143"/>
      <c r="G1404" s="143"/>
      <c r="H1404" s="143"/>
      <c r="I1404" s="143"/>
      <c r="J1404" s="143"/>
      <c r="K1404" s="143"/>
      <c r="L1404" s="143"/>
      <c r="M1404" s="322"/>
      <c r="N1404" s="322"/>
      <c r="O1404" s="321"/>
      <c r="P1404" s="322"/>
      <c r="Q1404" s="143"/>
      <c r="R1404" s="143"/>
      <c r="S1404" s="143"/>
      <c r="T1404" s="143"/>
      <c r="U1404" s="143"/>
      <c r="V1404" s="143"/>
      <c r="W1404" s="143"/>
      <c r="X1404" s="143"/>
      <c r="Y1404" s="143"/>
      <c r="Z1404" s="143"/>
      <c r="AA1404" s="143"/>
      <c r="AB1404" s="143"/>
      <c r="AC1404" s="143"/>
      <c r="AD1404" s="143"/>
      <c r="AE1404" s="143"/>
      <c r="AF1404" s="143"/>
      <c r="AG1404" s="143"/>
      <c r="AH1404" s="143"/>
    </row>
    <row r="1405" spans="1:34">
      <c r="A1405" s="143"/>
      <c r="B1405" s="321"/>
      <c r="C1405" s="321"/>
      <c r="D1405" s="143"/>
      <c r="E1405" s="143"/>
      <c r="F1405" s="143"/>
      <c r="G1405" s="143"/>
      <c r="H1405" s="143"/>
      <c r="I1405" s="143"/>
      <c r="J1405" s="143"/>
      <c r="K1405" s="143"/>
      <c r="L1405" s="143"/>
      <c r="M1405" s="322"/>
      <c r="N1405" s="322"/>
      <c r="O1405" s="321"/>
      <c r="P1405" s="322"/>
      <c r="Q1405" s="143"/>
      <c r="R1405" s="143"/>
      <c r="S1405" s="143"/>
      <c r="T1405" s="143"/>
      <c r="U1405" s="143"/>
      <c r="V1405" s="143"/>
      <c r="W1405" s="143"/>
      <c r="X1405" s="143"/>
      <c r="Y1405" s="143"/>
      <c r="Z1405" s="143"/>
      <c r="AA1405" s="143"/>
      <c r="AB1405" s="143"/>
      <c r="AC1405" s="143"/>
      <c r="AD1405" s="143"/>
      <c r="AE1405" s="143"/>
      <c r="AF1405" s="143"/>
      <c r="AG1405" s="143"/>
      <c r="AH1405" s="143"/>
    </row>
    <row r="1406" spans="1:34">
      <c r="A1406" s="143"/>
      <c r="B1406" s="321"/>
      <c r="C1406" s="321"/>
      <c r="D1406" s="143"/>
      <c r="E1406" s="143"/>
      <c r="F1406" s="143"/>
      <c r="G1406" s="143"/>
      <c r="H1406" s="143"/>
      <c r="I1406" s="143"/>
      <c r="J1406" s="143"/>
      <c r="K1406" s="143"/>
      <c r="L1406" s="143"/>
      <c r="M1406" s="322"/>
      <c r="N1406" s="322"/>
      <c r="O1406" s="321"/>
      <c r="P1406" s="322"/>
      <c r="Q1406" s="143"/>
      <c r="R1406" s="143"/>
      <c r="S1406" s="143"/>
      <c r="T1406" s="143"/>
      <c r="U1406" s="143"/>
      <c r="V1406" s="143"/>
      <c r="W1406" s="143"/>
      <c r="X1406" s="143"/>
      <c r="Y1406" s="143"/>
      <c r="Z1406" s="143"/>
      <c r="AA1406" s="143"/>
      <c r="AB1406" s="143"/>
      <c r="AC1406" s="143"/>
      <c r="AD1406" s="143"/>
      <c r="AE1406" s="143"/>
      <c r="AF1406" s="143"/>
      <c r="AG1406" s="143"/>
      <c r="AH1406" s="143"/>
    </row>
    <row r="1407" spans="1:34">
      <c r="A1407" s="143"/>
      <c r="B1407" s="321"/>
      <c r="C1407" s="321"/>
      <c r="D1407" s="143"/>
      <c r="E1407" s="143"/>
      <c r="F1407" s="143"/>
      <c r="G1407" s="143"/>
      <c r="H1407" s="143"/>
      <c r="I1407" s="143"/>
      <c r="J1407" s="143"/>
      <c r="K1407" s="143"/>
      <c r="L1407" s="143"/>
      <c r="M1407" s="322"/>
      <c r="N1407" s="322"/>
      <c r="O1407" s="321"/>
      <c r="P1407" s="322"/>
      <c r="Q1407" s="143"/>
      <c r="R1407" s="143"/>
      <c r="S1407" s="143"/>
      <c r="T1407" s="143"/>
      <c r="U1407" s="143"/>
      <c r="V1407" s="143"/>
      <c r="W1407" s="143"/>
      <c r="X1407" s="143"/>
      <c r="Y1407" s="143"/>
      <c r="Z1407" s="143"/>
      <c r="AA1407" s="143"/>
      <c r="AB1407" s="143"/>
      <c r="AC1407" s="143"/>
      <c r="AD1407" s="143"/>
      <c r="AE1407" s="143"/>
      <c r="AF1407" s="143"/>
      <c r="AG1407" s="143"/>
      <c r="AH1407" s="143"/>
    </row>
    <row r="1408" spans="1:34">
      <c r="A1408" s="143"/>
      <c r="B1408" s="321"/>
      <c r="C1408" s="321"/>
      <c r="D1408" s="143"/>
      <c r="E1408" s="143"/>
      <c r="F1408" s="143"/>
      <c r="G1408" s="143"/>
      <c r="H1408" s="143"/>
      <c r="I1408" s="143"/>
      <c r="J1408" s="143"/>
      <c r="K1408" s="143"/>
      <c r="L1408" s="143"/>
      <c r="M1408" s="322"/>
      <c r="N1408" s="322"/>
      <c r="O1408" s="321"/>
      <c r="P1408" s="322"/>
      <c r="Q1408" s="143"/>
      <c r="R1408" s="143"/>
      <c r="S1408" s="143"/>
      <c r="T1408" s="143"/>
      <c r="U1408" s="143"/>
      <c r="V1408" s="143"/>
      <c r="W1408" s="143"/>
      <c r="X1408" s="143"/>
      <c r="Y1408" s="143"/>
      <c r="Z1408" s="143"/>
      <c r="AA1408" s="143"/>
      <c r="AB1408" s="143"/>
      <c r="AC1408" s="143"/>
      <c r="AD1408" s="143"/>
      <c r="AE1408" s="143"/>
      <c r="AF1408" s="143"/>
      <c r="AG1408" s="143"/>
      <c r="AH1408" s="143"/>
    </row>
    <row r="1409" spans="1:34">
      <c r="A1409" s="143"/>
      <c r="B1409" s="321"/>
      <c r="C1409" s="321"/>
      <c r="D1409" s="143"/>
      <c r="E1409" s="143"/>
      <c r="F1409" s="143"/>
      <c r="G1409" s="143"/>
      <c r="H1409" s="143"/>
      <c r="I1409" s="143"/>
      <c r="J1409" s="143"/>
      <c r="K1409" s="143"/>
      <c r="L1409" s="143"/>
      <c r="M1409" s="322"/>
      <c r="N1409" s="322"/>
      <c r="O1409" s="321"/>
      <c r="P1409" s="322"/>
      <c r="Q1409" s="143"/>
      <c r="R1409" s="143"/>
      <c r="S1409" s="143"/>
      <c r="T1409" s="143"/>
      <c r="U1409" s="143"/>
      <c r="V1409" s="143"/>
      <c r="W1409" s="143"/>
      <c r="X1409" s="143"/>
      <c r="Y1409" s="143"/>
      <c r="Z1409" s="143"/>
      <c r="AA1409" s="143"/>
      <c r="AB1409" s="143"/>
      <c r="AC1409" s="143"/>
      <c r="AD1409" s="143"/>
      <c r="AE1409" s="143"/>
      <c r="AF1409" s="143"/>
      <c r="AG1409" s="143"/>
      <c r="AH1409" s="143"/>
    </row>
    <row r="1410" spans="1:34">
      <c r="A1410" s="143"/>
      <c r="B1410" s="321"/>
      <c r="C1410" s="321"/>
      <c r="D1410" s="143"/>
      <c r="E1410" s="143"/>
      <c r="F1410" s="143"/>
      <c r="G1410" s="143"/>
      <c r="H1410" s="143"/>
      <c r="I1410" s="143"/>
      <c r="J1410" s="143"/>
      <c r="K1410" s="143"/>
      <c r="L1410" s="143"/>
      <c r="M1410" s="322"/>
      <c r="N1410" s="322"/>
      <c r="O1410" s="321"/>
      <c r="P1410" s="322"/>
      <c r="Q1410" s="143"/>
      <c r="R1410" s="143"/>
      <c r="S1410" s="143"/>
      <c r="T1410" s="143"/>
      <c r="U1410" s="143"/>
      <c r="V1410" s="143"/>
      <c r="W1410" s="143"/>
      <c r="X1410" s="143"/>
      <c r="Y1410" s="143"/>
      <c r="Z1410" s="143"/>
      <c r="AA1410" s="143"/>
      <c r="AB1410" s="143"/>
      <c r="AC1410" s="143"/>
      <c r="AD1410" s="143"/>
      <c r="AE1410" s="143"/>
      <c r="AF1410" s="143"/>
      <c r="AG1410" s="143"/>
      <c r="AH1410" s="143"/>
    </row>
    <row r="1411" spans="1:34">
      <c r="A1411" s="143"/>
      <c r="B1411" s="321"/>
      <c r="C1411" s="321"/>
      <c r="D1411" s="143"/>
      <c r="E1411" s="143"/>
      <c r="F1411" s="143"/>
      <c r="G1411" s="143"/>
      <c r="H1411" s="143"/>
      <c r="I1411" s="143"/>
      <c r="J1411" s="143"/>
      <c r="K1411" s="143"/>
      <c r="L1411" s="143"/>
      <c r="M1411" s="322"/>
      <c r="N1411" s="322"/>
      <c r="O1411" s="321"/>
      <c r="P1411" s="322"/>
      <c r="Q1411" s="143"/>
      <c r="R1411" s="143"/>
      <c r="S1411" s="143"/>
      <c r="T1411" s="143"/>
      <c r="U1411" s="143"/>
      <c r="V1411" s="143"/>
      <c r="W1411" s="143"/>
      <c r="X1411" s="143"/>
      <c r="Y1411" s="143"/>
      <c r="Z1411" s="143"/>
      <c r="AA1411" s="143"/>
      <c r="AB1411" s="143"/>
      <c r="AC1411" s="143"/>
      <c r="AD1411" s="143"/>
      <c r="AE1411" s="143"/>
      <c r="AF1411" s="143"/>
      <c r="AG1411" s="143"/>
      <c r="AH1411" s="143"/>
    </row>
    <row r="1412" spans="1:34">
      <c r="A1412" s="143"/>
      <c r="B1412" s="321"/>
      <c r="C1412" s="321"/>
      <c r="D1412" s="143"/>
      <c r="E1412" s="143"/>
      <c r="F1412" s="143"/>
      <c r="G1412" s="143"/>
      <c r="H1412" s="143"/>
      <c r="I1412" s="143"/>
      <c r="J1412" s="143"/>
      <c r="K1412" s="143"/>
      <c r="L1412" s="143"/>
      <c r="M1412" s="322"/>
      <c r="N1412" s="322"/>
      <c r="O1412" s="321"/>
      <c r="P1412" s="322"/>
      <c r="Q1412" s="143"/>
      <c r="R1412" s="143"/>
      <c r="S1412" s="143"/>
      <c r="T1412" s="143"/>
      <c r="U1412" s="143"/>
      <c r="V1412" s="143"/>
      <c r="W1412" s="143"/>
      <c r="X1412" s="143"/>
      <c r="Y1412" s="143"/>
      <c r="Z1412" s="143"/>
      <c r="AA1412" s="143"/>
      <c r="AB1412" s="143"/>
      <c r="AC1412" s="143"/>
      <c r="AD1412" s="143"/>
      <c r="AE1412" s="143"/>
      <c r="AF1412" s="143"/>
      <c r="AG1412" s="143"/>
      <c r="AH1412" s="143"/>
    </row>
    <row r="1413" spans="1:34">
      <c r="A1413" s="143"/>
      <c r="B1413" s="321"/>
      <c r="C1413" s="321"/>
      <c r="D1413" s="143"/>
      <c r="E1413" s="143"/>
      <c r="F1413" s="143"/>
      <c r="G1413" s="143"/>
      <c r="H1413" s="143"/>
      <c r="I1413" s="143"/>
      <c r="J1413" s="143"/>
      <c r="K1413" s="143"/>
      <c r="L1413" s="143"/>
      <c r="M1413" s="322"/>
      <c r="N1413" s="322"/>
      <c r="O1413" s="321"/>
      <c r="P1413" s="322"/>
      <c r="Q1413" s="143"/>
      <c r="R1413" s="143"/>
      <c r="S1413" s="143"/>
      <c r="T1413" s="143"/>
      <c r="U1413" s="143"/>
      <c r="V1413" s="143"/>
      <c r="W1413" s="143"/>
      <c r="X1413" s="143"/>
      <c r="Y1413" s="143"/>
      <c r="Z1413" s="143"/>
      <c r="AA1413" s="143"/>
      <c r="AB1413" s="143"/>
      <c r="AC1413" s="143"/>
      <c r="AD1413" s="143"/>
      <c r="AE1413" s="143"/>
      <c r="AF1413" s="143"/>
      <c r="AG1413" s="143"/>
      <c r="AH1413" s="143"/>
    </row>
    <row r="1414" spans="1:34">
      <c r="A1414" s="143"/>
      <c r="B1414" s="321"/>
      <c r="C1414" s="321"/>
      <c r="D1414" s="143"/>
      <c r="E1414" s="143"/>
      <c r="F1414" s="143"/>
      <c r="G1414" s="143"/>
      <c r="H1414" s="143"/>
      <c r="I1414" s="143"/>
      <c r="J1414" s="143"/>
      <c r="K1414" s="143"/>
      <c r="L1414" s="143"/>
      <c r="M1414" s="322"/>
      <c r="N1414" s="322"/>
      <c r="O1414" s="321"/>
      <c r="P1414" s="322"/>
      <c r="Q1414" s="143"/>
      <c r="R1414" s="143"/>
      <c r="S1414" s="143"/>
      <c r="T1414" s="143"/>
      <c r="U1414" s="143"/>
      <c r="V1414" s="143"/>
      <c r="W1414" s="143"/>
      <c r="X1414" s="143"/>
      <c r="Y1414" s="143"/>
      <c r="Z1414" s="143"/>
      <c r="AA1414" s="143"/>
      <c r="AB1414" s="143"/>
      <c r="AC1414" s="143"/>
      <c r="AD1414" s="143"/>
      <c r="AE1414" s="143"/>
      <c r="AF1414" s="143"/>
      <c r="AG1414" s="143"/>
      <c r="AH1414" s="143"/>
    </row>
    <row r="1415" spans="1:34">
      <c r="A1415" s="143"/>
      <c r="B1415" s="321"/>
      <c r="C1415" s="321"/>
      <c r="D1415" s="143"/>
      <c r="E1415" s="143"/>
      <c r="F1415" s="143"/>
      <c r="G1415" s="143"/>
      <c r="H1415" s="143"/>
      <c r="I1415" s="143"/>
      <c r="J1415" s="143"/>
      <c r="K1415" s="143"/>
      <c r="L1415" s="143"/>
      <c r="M1415" s="322"/>
      <c r="N1415" s="322"/>
      <c r="O1415" s="321"/>
      <c r="P1415" s="322"/>
      <c r="Q1415" s="143"/>
      <c r="R1415" s="143"/>
      <c r="S1415" s="143"/>
      <c r="T1415" s="143"/>
      <c r="U1415" s="143"/>
      <c r="V1415" s="143"/>
      <c r="W1415" s="143"/>
      <c r="X1415" s="143"/>
      <c r="Y1415" s="143"/>
      <c r="Z1415" s="143"/>
      <c r="AA1415" s="143"/>
      <c r="AB1415" s="143"/>
      <c r="AC1415" s="143"/>
      <c r="AD1415" s="143"/>
      <c r="AE1415" s="143"/>
      <c r="AF1415" s="143"/>
      <c r="AG1415" s="143"/>
      <c r="AH1415" s="143"/>
    </row>
    <row r="1416" spans="1:34">
      <c r="A1416" s="143"/>
      <c r="B1416" s="321"/>
      <c r="C1416" s="321"/>
      <c r="D1416" s="143"/>
      <c r="E1416" s="143"/>
      <c r="F1416" s="143"/>
      <c r="G1416" s="143"/>
      <c r="H1416" s="143"/>
      <c r="I1416" s="143"/>
      <c r="J1416" s="143"/>
      <c r="K1416" s="143"/>
      <c r="L1416" s="143"/>
      <c r="M1416" s="322"/>
      <c r="N1416" s="322"/>
      <c r="O1416" s="321"/>
      <c r="P1416" s="322"/>
      <c r="Q1416" s="143"/>
      <c r="R1416" s="143"/>
      <c r="S1416" s="143"/>
      <c r="T1416" s="143"/>
      <c r="U1416" s="143"/>
      <c r="V1416" s="143"/>
      <c r="W1416" s="143"/>
      <c r="X1416" s="143"/>
      <c r="Y1416" s="143"/>
      <c r="Z1416" s="143"/>
      <c r="AA1416" s="143"/>
      <c r="AB1416" s="143"/>
      <c r="AC1416" s="143"/>
      <c r="AD1416" s="143"/>
      <c r="AE1416" s="143"/>
      <c r="AF1416" s="143"/>
      <c r="AG1416" s="143"/>
      <c r="AH1416" s="143"/>
    </row>
    <row r="1417" spans="1:34">
      <c r="A1417" s="143"/>
      <c r="B1417" s="321"/>
      <c r="C1417" s="321"/>
      <c r="D1417" s="143"/>
      <c r="E1417" s="143"/>
      <c r="F1417" s="143"/>
      <c r="G1417" s="143"/>
      <c r="H1417" s="143"/>
      <c r="I1417" s="143"/>
      <c r="J1417" s="143"/>
      <c r="K1417" s="143"/>
      <c r="L1417" s="143"/>
      <c r="M1417" s="322"/>
      <c r="N1417" s="322"/>
      <c r="O1417" s="321"/>
      <c r="P1417" s="322"/>
      <c r="Q1417" s="143"/>
      <c r="R1417" s="143"/>
      <c r="S1417" s="143"/>
      <c r="T1417" s="143"/>
      <c r="U1417" s="143"/>
      <c r="V1417" s="143"/>
      <c r="W1417" s="143"/>
      <c r="X1417" s="143"/>
      <c r="Y1417" s="143"/>
      <c r="Z1417" s="143"/>
      <c r="AA1417" s="143"/>
      <c r="AB1417" s="143"/>
      <c r="AC1417" s="143"/>
      <c r="AD1417" s="143"/>
      <c r="AE1417" s="143"/>
      <c r="AF1417" s="143"/>
      <c r="AG1417" s="143"/>
      <c r="AH1417" s="143"/>
    </row>
    <row r="1418" spans="1:34">
      <c r="A1418" s="143"/>
      <c r="B1418" s="321"/>
      <c r="C1418" s="321"/>
      <c r="D1418" s="143"/>
      <c r="E1418" s="143"/>
      <c r="F1418" s="143"/>
      <c r="G1418" s="143"/>
      <c r="H1418" s="143"/>
      <c r="I1418" s="143"/>
      <c r="J1418" s="143"/>
      <c r="K1418" s="143"/>
      <c r="L1418" s="143"/>
      <c r="M1418" s="322"/>
      <c r="N1418" s="322"/>
      <c r="O1418" s="321"/>
      <c r="P1418" s="322"/>
      <c r="Q1418" s="143"/>
      <c r="R1418" s="143"/>
      <c r="S1418" s="143"/>
      <c r="T1418" s="143"/>
      <c r="U1418" s="143"/>
      <c r="V1418" s="143"/>
      <c r="W1418" s="143"/>
      <c r="X1418" s="143"/>
      <c r="Y1418" s="143"/>
      <c r="Z1418" s="143"/>
      <c r="AA1418" s="143"/>
      <c r="AB1418" s="143"/>
      <c r="AC1418" s="143"/>
      <c r="AD1418" s="143"/>
      <c r="AE1418" s="143"/>
      <c r="AF1418" s="143"/>
      <c r="AG1418" s="143"/>
      <c r="AH1418" s="143"/>
    </row>
    <row r="1419" spans="1:34">
      <c r="A1419" s="143"/>
      <c r="B1419" s="321"/>
      <c r="C1419" s="321"/>
      <c r="D1419" s="143"/>
      <c r="E1419" s="143"/>
      <c r="F1419" s="143"/>
      <c r="G1419" s="143"/>
      <c r="H1419" s="143"/>
      <c r="I1419" s="143"/>
      <c r="J1419" s="143"/>
      <c r="K1419" s="143"/>
      <c r="L1419" s="143"/>
      <c r="M1419" s="322"/>
      <c r="N1419" s="322"/>
      <c r="O1419" s="321"/>
      <c r="P1419" s="322"/>
      <c r="Q1419" s="143"/>
      <c r="R1419" s="143"/>
      <c r="S1419" s="143"/>
      <c r="T1419" s="143"/>
      <c r="U1419" s="143"/>
      <c r="V1419" s="143"/>
      <c r="W1419" s="143"/>
      <c r="X1419" s="143"/>
      <c r="Y1419" s="143"/>
      <c r="Z1419" s="143"/>
      <c r="AA1419" s="143"/>
      <c r="AB1419" s="143"/>
      <c r="AC1419" s="143"/>
      <c r="AD1419" s="143"/>
      <c r="AE1419" s="143"/>
      <c r="AF1419" s="143"/>
      <c r="AG1419" s="143"/>
      <c r="AH1419" s="143"/>
    </row>
    <row r="1420" spans="1:34">
      <c r="A1420" s="143"/>
      <c r="B1420" s="321"/>
      <c r="C1420" s="321"/>
      <c r="D1420" s="143"/>
      <c r="E1420" s="143"/>
      <c r="F1420" s="143"/>
      <c r="G1420" s="143"/>
      <c r="H1420" s="143"/>
      <c r="I1420" s="143"/>
      <c r="J1420" s="143"/>
      <c r="K1420" s="143"/>
      <c r="L1420" s="143"/>
      <c r="M1420" s="322"/>
      <c r="N1420" s="322"/>
      <c r="O1420" s="321"/>
      <c r="P1420" s="322"/>
      <c r="Q1420" s="143"/>
      <c r="R1420" s="143"/>
      <c r="S1420" s="143"/>
      <c r="T1420" s="143"/>
      <c r="U1420" s="143"/>
      <c r="V1420" s="143"/>
      <c r="W1420" s="143"/>
      <c r="X1420" s="143"/>
      <c r="Y1420" s="143"/>
      <c r="Z1420" s="143"/>
      <c r="AA1420" s="143"/>
      <c r="AB1420" s="143"/>
      <c r="AC1420" s="143"/>
      <c r="AD1420" s="143"/>
      <c r="AE1420" s="143"/>
      <c r="AF1420" s="143"/>
      <c r="AG1420" s="143"/>
      <c r="AH1420" s="143"/>
    </row>
    <row r="1421" spans="1:34">
      <c r="A1421" s="143"/>
      <c r="B1421" s="321"/>
      <c r="C1421" s="321"/>
      <c r="D1421" s="143"/>
      <c r="E1421" s="143"/>
      <c r="F1421" s="143"/>
      <c r="G1421" s="143"/>
      <c r="H1421" s="143"/>
      <c r="I1421" s="143"/>
      <c r="J1421" s="143"/>
      <c r="K1421" s="143"/>
      <c r="L1421" s="143"/>
      <c r="M1421" s="322"/>
      <c r="N1421" s="322"/>
      <c r="O1421" s="321"/>
      <c r="P1421" s="322"/>
      <c r="Q1421" s="143"/>
      <c r="R1421" s="143"/>
      <c r="S1421" s="143"/>
      <c r="T1421" s="143"/>
      <c r="U1421" s="143"/>
      <c r="V1421" s="143"/>
      <c r="W1421" s="143"/>
      <c r="X1421" s="143"/>
      <c r="Y1421" s="143"/>
      <c r="Z1421" s="143"/>
      <c r="AA1421" s="143"/>
      <c r="AB1421" s="143"/>
      <c r="AC1421" s="143"/>
      <c r="AD1421" s="143"/>
      <c r="AE1421" s="143"/>
      <c r="AF1421" s="143"/>
      <c r="AG1421" s="143"/>
      <c r="AH1421" s="143"/>
    </row>
    <row r="1422" spans="1:34">
      <c r="A1422" s="143"/>
      <c r="B1422" s="321"/>
      <c r="C1422" s="321"/>
      <c r="D1422" s="143"/>
      <c r="E1422" s="143"/>
      <c r="F1422" s="143"/>
      <c r="G1422" s="143"/>
      <c r="H1422" s="143"/>
      <c r="I1422" s="143"/>
      <c r="J1422" s="143"/>
      <c r="K1422" s="143"/>
      <c r="L1422" s="143"/>
      <c r="M1422" s="322"/>
      <c r="N1422" s="322"/>
      <c r="O1422" s="321"/>
      <c r="P1422" s="322"/>
      <c r="Q1422" s="143"/>
      <c r="R1422" s="143"/>
      <c r="S1422" s="143"/>
      <c r="T1422" s="143"/>
      <c r="U1422" s="143"/>
      <c r="V1422" s="143"/>
      <c r="W1422" s="143"/>
      <c r="X1422" s="143"/>
      <c r="Y1422" s="143"/>
      <c r="Z1422" s="143"/>
      <c r="AA1422" s="143"/>
      <c r="AB1422" s="143"/>
      <c r="AC1422" s="143"/>
      <c r="AD1422" s="143"/>
      <c r="AE1422" s="143"/>
      <c r="AF1422" s="143"/>
      <c r="AG1422" s="143"/>
      <c r="AH1422" s="143"/>
    </row>
    <row r="1423" spans="1:34">
      <c r="A1423" s="143"/>
      <c r="B1423" s="321"/>
      <c r="C1423" s="321"/>
      <c r="D1423" s="143"/>
      <c r="E1423" s="143"/>
      <c r="F1423" s="143"/>
      <c r="G1423" s="143"/>
      <c r="H1423" s="143"/>
      <c r="I1423" s="143"/>
      <c r="J1423" s="143"/>
      <c r="K1423" s="143"/>
      <c r="L1423" s="143"/>
      <c r="M1423" s="322"/>
      <c r="N1423" s="322"/>
      <c r="O1423" s="321"/>
      <c r="P1423" s="322"/>
      <c r="Q1423" s="143"/>
      <c r="R1423" s="143"/>
      <c r="S1423" s="143"/>
      <c r="T1423" s="143"/>
      <c r="U1423" s="143"/>
      <c r="V1423" s="143"/>
      <c r="W1423" s="143"/>
      <c r="X1423" s="143"/>
      <c r="Y1423" s="143"/>
      <c r="Z1423" s="143"/>
      <c r="AA1423" s="143"/>
      <c r="AB1423" s="143"/>
      <c r="AC1423" s="143"/>
      <c r="AD1423" s="143"/>
      <c r="AE1423" s="143"/>
      <c r="AF1423" s="143"/>
      <c r="AG1423" s="143"/>
      <c r="AH1423" s="143"/>
    </row>
    <row r="1424" spans="1:34">
      <c r="A1424" s="143"/>
      <c r="B1424" s="321"/>
      <c r="C1424" s="321"/>
      <c r="D1424" s="143"/>
      <c r="E1424" s="143"/>
      <c r="F1424" s="143"/>
      <c r="G1424" s="143"/>
      <c r="H1424" s="143"/>
      <c r="I1424" s="143"/>
      <c r="J1424" s="143"/>
      <c r="K1424" s="143"/>
      <c r="L1424" s="143"/>
      <c r="M1424" s="322"/>
      <c r="N1424" s="322"/>
      <c r="O1424" s="321"/>
      <c r="P1424" s="322"/>
      <c r="Q1424" s="143"/>
      <c r="R1424" s="143"/>
      <c r="S1424" s="143"/>
      <c r="T1424" s="143"/>
      <c r="U1424" s="143"/>
      <c r="V1424" s="143"/>
      <c r="W1424" s="143"/>
      <c r="X1424" s="143"/>
      <c r="Y1424" s="143"/>
      <c r="Z1424" s="143"/>
      <c r="AA1424" s="143"/>
      <c r="AB1424" s="143"/>
      <c r="AC1424" s="143"/>
      <c r="AD1424" s="143"/>
      <c r="AE1424" s="143"/>
      <c r="AF1424" s="143"/>
      <c r="AG1424" s="143"/>
      <c r="AH1424" s="143"/>
    </row>
    <row r="1425" spans="1:34">
      <c r="A1425" s="143"/>
      <c r="B1425" s="321"/>
      <c r="C1425" s="321"/>
      <c r="D1425" s="143"/>
      <c r="E1425" s="143"/>
      <c r="F1425" s="143"/>
      <c r="G1425" s="143"/>
      <c r="H1425" s="143"/>
      <c r="I1425" s="143"/>
      <c r="J1425" s="143"/>
      <c r="K1425" s="143"/>
      <c r="L1425" s="143"/>
      <c r="M1425" s="322"/>
      <c r="N1425" s="322"/>
      <c r="O1425" s="321"/>
      <c r="P1425" s="322"/>
      <c r="Q1425" s="143"/>
      <c r="R1425" s="143"/>
      <c r="S1425" s="143"/>
      <c r="T1425" s="143"/>
      <c r="U1425" s="143"/>
      <c r="V1425" s="143"/>
      <c r="W1425" s="143"/>
      <c r="X1425" s="143"/>
      <c r="Y1425" s="143"/>
      <c r="Z1425" s="143"/>
      <c r="AA1425" s="143"/>
      <c r="AB1425" s="143"/>
      <c r="AC1425" s="143"/>
      <c r="AD1425" s="143"/>
      <c r="AE1425" s="143"/>
      <c r="AF1425" s="143"/>
      <c r="AG1425" s="143"/>
      <c r="AH1425" s="143"/>
    </row>
    <row r="1426" spans="1:34">
      <c r="A1426" s="143"/>
      <c r="B1426" s="321"/>
      <c r="C1426" s="321"/>
      <c r="D1426" s="143"/>
      <c r="E1426" s="143"/>
      <c r="F1426" s="143"/>
      <c r="G1426" s="143"/>
      <c r="H1426" s="143"/>
      <c r="I1426" s="143"/>
      <c r="J1426" s="143"/>
      <c r="K1426" s="143"/>
      <c r="L1426" s="143"/>
      <c r="M1426" s="322"/>
      <c r="N1426" s="322"/>
      <c r="O1426" s="321"/>
      <c r="P1426" s="322"/>
      <c r="Q1426" s="143"/>
      <c r="R1426" s="143"/>
      <c r="S1426" s="143"/>
      <c r="T1426" s="143"/>
      <c r="U1426" s="143"/>
      <c r="V1426" s="143"/>
      <c r="W1426" s="143"/>
      <c r="X1426" s="143"/>
      <c r="Y1426" s="143"/>
      <c r="Z1426" s="143"/>
      <c r="AA1426" s="143"/>
      <c r="AB1426" s="143"/>
      <c r="AC1426" s="143"/>
      <c r="AD1426" s="143"/>
      <c r="AE1426" s="143"/>
      <c r="AF1426" s="143"/>
      <c r="AG1426" s="143"/>
      <c r="AH1426" s="143"/>
    </row>
    <row r="1427" spans="1:34">
      <c r="A1427" s="143"/>
      <c r="B1427" s="321"/>
      <c r="C1427" s="321"/>
      <c r="D1427" s="143"/>
      <c r="E1427" s="143"/>
      <c r="F1427" s="143"/>
      <c r="G1427" s="143"/>
      <c r="H1427" s="143"/>
      <c r="I1427" s="143"/>
      <c r="J1427" s="143"/>
      <c r="K1427" s="143"/>
      <c r="L1427" s="143"/>
      <c r="M1427" s="322"/>
      <c r="N1427" s="322"/>
      <c r="O1427" s="321"/>
      <c r="P1427" s="322"/>
      <c r="Q1427" s="143"/>
      <c r="R1427" s="143"/>
      <c r="S1427" s="143"/>
      <c r="T1427" s="143"/>
      <c r="U1427" s="143"/>
      <c r="V1427" s="143"/>
      <c r="W1427" s="143"/>
      <c r="X1427" s="143"/>
      <c r="Y1427" s="143"/>
      <c r="Z1427" s="143"/>
      <c r="AA1427" s="143"/>
      <c r="AB1427" s="143"/>
      <c r="AC1427" s="143"/>
      <c r="AD1427" s="143"/>
      <c r="AE1427" s="143"/>
      <c r="AF1427" s="143"/>
      <c r="AG1427" s="143"/>
      <c r="AH1427" s="143"/>
    </row>
    <row r="1428" spans="1:34">
      <c r="A1428" s="143"/>
      <c r="B1428" s="321"/>
      <c r="C1428" s="321"/>
      <c r="D1428" s="143"/>
      <c r="E1428" s="143"/>
      <c r="F1428" s="143"/>
      <c r="G1428" s="143"/>
      <c r="H1428" s="143"/>
      <c r="I1428" s="143"/>
      <c r="J1428" s="143"/>
      <c r="K1428" s="143"/>
      <c r="L1428" s="143"/>
      <c r="M1428" s="322"/>
      <c r="N1428" s="322"/>
      <c r="O1428" s="321"/>
      <c r="P1428" s="322"/>
      <c r="Q1428" s="143"/>
      <c r="R1428" s="143"/>
      <c r="S1428" s="143"/>
      <c r="T1428" s="143"/>
      <c r="U1428" s="143"/>
      <c r="V1428" s="143"/>
      <c r="W1428" s="143"/>
      <c r="X1428" s="143"/>
      <c r="Y1428" s="143"/>
      <c r="Z1428" s="143"/>
      <c r="AA1428" s="143"/>
      <c r="AB1428" s="143"/>
      <c r="AC1428" s="143"/>
      <c r="AD1428" s="143"/>
      <c r="AE1428" s="143"/>
      <c r="AF1428" s="143"/>
      <c r="AG1428" s="143"/>
      <c r="AH1428" s="143"/>
    </row>
    <row r="1429" spans="1:34">
      <c r="A1429" s="143"/>
      <c r="B1429" s="321"/>
      <c r="C1429" s="321"/>
      <c r="D1429" s="143"/>
      <c r="E1429" s="143"/>
      <c r="F1429" s="143"/>
      <c r="G1429" s="143"/>
      <c r="H1429" s="143"/>
      <c r="I1429" s="143"/>
      <c r="J1429" s="143"/>
      <c r="K1429" s="143"/>
      <c r="L1429" s="143"/>
      <c r="M1429" s="322"/>
      <c r="N1429" s="322"/>
      <c r="O1429" s="321"/>
      <c r="P1429" s="322"/>
      <c r="Q1429" s="143"/>
      <c r="R1429" s="143"/>
      <c r="S1429" s="143"/>
      <c r="T1429" s="143"/>
      <c r="U1429" s="143"/>
      <c r="V1429" s="143"/>
      <c r="W1429" s="143"/>
      <c r="X1429" s="143"/>
      <c r="Y1429" s="143"/>
      <c r="Z1429" s="143"/>
      <c r="AA1429" s="143"/>
      <c r="AB1429" s="143"/>
      <c r="AC1429" s="143"/>
      <c r="AD1429" s="143"/>
      <c r="AE1429" s="143"/>
      <c r="AF1429" s="143"/>
      <c r="AG1429" s="143"/>
      <c r="AH1429" s="143"/>
    </row>
    <row r="1430" spans="1:34">
      <c r="A1430" s="143"/>
      <c r="B1430" s="321"/>
      <c r="C1430" s="321"/>
      <c r="D1430" s="143"/>
      <c r="E1430" s="143"/>
      <c r="F1430" s="143"/>
      <c r="G1430" s="143"/>
      <c r="H1430" s="143"/>
      <c r="I1430" s="143"/>
      <c r="J1430" s="143"/>
      <c r="K1430" s="143"/>
      <c r="L1430" s="143"/>
      <c r="M1430" s="322"/>
      <c r="N1430" s="322"/>
      <c r="O1430" s="321"/>
      <c r="P1430" s="322"/>
      <c r="Q1430" s="143"/>
      <c r="R1430" s="143"/>
      <c r="S1430" s="143"/>
      <c r="T1430" s="143"/>
      <c r="U1430" s="143"/>
      <c r="V1430" s="143"/>
      <c r="W1430" s="143"/>
      <c r="X1430" s="143"/>
      <c r="Y1430" s="143"/>
      <c r="Z1430" s="143"/>
      <c r="AA1430" s="143"/>
      <c r="AB1430" s="143"/>
      <c r="AC1430" s="143"/>
      <c r="AD1430" s="143"/>
      <c r="AE1430" s="143"/>
      <c r="AF1430" s="143"/>
      <c r="AG1430" s="143"/>
      <c r="AH1430" s="143"/>
    </row>
    <row r="1431" spans="1:34">
      <c r="A1431" s="143"/>
      <c r="B1431" s="321"/>
      <c r="C1431" s="321"/>
      <c r="D1431" s="143"/>
      <c r="E1431" s="143"/>
      <c r="F1431" s="143"/>
      <c r="G1431" s="143"/>
      <c r="H1431" s="143"/>
      <c r="I1431" s="143"/>
      <c r="J1431" s="143"/>
      <c r="K1431" s="143"/>
      <c r="L1431" s="143"/>
      <c r="M1431" s="322"/>
      <c r="N1431" s="322"/>
      <c r="O1431" s="321"/>
      <c r="P1431" s="322"/>
      <c r="Q1431" s="143"/>
      <c r="R1431" s="143"/>
      <c r="S1431" s="143"/>
      <c r="T1431" s="143"/>
      <c r="U1431" s="143"/>
      <c r="V1431" s="143"/>
      <c r="W1431" s="143"/>
      <c r="X1431" s="143"/>
      <c r="Y1431" s="143"/>
      <c r="Z1431" s="143"/>
      <c r="AA1431" s="143"/>
      <c r="AB1431" s="143"/>
      <c r="AC1431" s="143"/>
      <c r="AD1431" s="143"/>
      <c r="AE1431" s="143"/>
      <c r="AF1431" s="143"/>
      <c r="AG1431" s="143"/>
      <c r="AH1431" s="143"/>
    </row>
    <row r="1432" spans="1:34">
      <c r="A1432" s="143"/>
      <c r="B1432" s="321"/>
      <c r="C1432" s="321"/>
      <c r="D1432" s="143"/>
      <c r="E1432" s="143"/>
      <c r="F1432" s="143"/>
      <c r="G1432" s="143"/>
      <c r="H1432" s="143"/>
      <c r="I1432" s="143"/>
      <c r="J1432" s="143"/>
      <c r="K1432" s="143"/>
      <c r="L1432" s="143"/>
      <c r="M1432" s="322"/>
      <c r="N1432" s="322"/>
      <c r="O1432" s="321"/>
      <c r="P1432" s="322"/>
      <c r="Q1432" s="143"/>
      <c r="R1432" s="143"/>
      <c r="S1432" s="143"/>
      <c r="T1432" s="143"/>
      <c r="U1432" s="143"/>
      <c r="V1432" s="143"/>
      <c r="W1432" s="143"/>
      <c r="X1432" s="143"/>
      <c r="Y1432" s="143"/>
      <c r="Z1432" s="143"/>
      <c r="AA1432" s="143"/>
      <c r="AB1432" s="143"/>
      <c r="AC1432" s="143"/>
      <c r="AD1432" s="143"/>
      <c r="AE1432" s="143"/>
      <c r="AF1432" s="143"/>
      <c r="AG1432" s="143"/>
      <c r="AH1432" s="143"/>
    </row>
    <row r="1433" spans="1:34">
      <c r="A1433" s="143"/>
      <c r="B1433" s="321"/>
      <c r="C1433" s="321"/>
      <c r="D1433" s="143"/>
      <c r="E1433" s="143"/>
      <c r="F1433" s="143"/>
      <c r="G1433" s="143"/>
      <c r="H1433" s="143"/>
      <c r="I1433" s="143"/>
      <c r="J1433" s="143"/>
      <c r="K1433" s="143"/>
      <c r="L1433" s="143"/>
      <c r="M1433" s="322"/>
      <c r="N1433" s="322"/>
      <c r="O1433" s="321"/>
      <c r="P1433" s="322"/>
      <c r="Q1433" s="143"/>
      <c r="R1433" s="143"/>
      <c r="S1433" s="143"/>
      <c r="T1433" s="143"/>
      <c r="U1433" s="143"/>
      <c r="V1433" s="143"/>
      <c r="W1433" s="143"/>
      <c r="X1433" s="143"/>
      <c r="Y1433" s="143"/>
      <c r="Z1433" s="143"/>
      <c r="AA1433" s="143"/>
      <c r="AB1433" s="143"/>
      <c r="AC1433" s="143"/>
      <c r="AD1433" s="143"/>
      <c r="AE1433" s="143"/>
      <c r="AF1433" s="143"/>
      <c r="AG1433" s="143"/>
      <c r="AH1433" s="143"/>
    </row>
    <row r="1434" spans="1:34">
      <c r="A1434" s="143"/>
      <c r="B1434" s="321"/>
      <c r="C1434" s="321"/>
      <c r="D1434" s="143"/>
      <c r="E1434" s="143"/>
      <c r="F1434" s="143"/>
      <c r="G1434" s="143"/>
      <c r="H1434" s="143"/>
      <c r="I1434" s="143"/>
      <c r="J1434" s="143"/>
      <c r="K1434" s="143"/>
      <c r="L1434" s="143"/>
      <c r="M1434" s="322"/>
      <c r="N1434" s="322"/>
      <c r="O1434" s="321"/>
      <c r="P1434" s="322"/>
      <c r="Q1434" s="143"/>
      <c r="R1434" s="143"/>
      <c r="S1434" s="143"/>
      <c r="T1434" s="143"/>
      <c r="U1434" s="143"/>
      <c r="V1434" s="143"/>
      <c r="W1434" s="143"/>
      <c r="X1434" s="143"/>
      <c r="Y1434" s="143"/>
      <c r="Z1434" s="143"/>
      <c r="AA1434" s="143"/>
      <c r="AB1434" s="143"/>
      <c r="AC1434" s="143"/>
      <c r="AD1434" s="143"/>
      <c r="AE1434" s="143"/>
      <c r="AF1434" s="143"/>
      <c r="AG1434" s="143"/>
      <c r="AH1434" s="143"/>
    </row>
    <row r="1435" spans="1:34">
      <c r="A1435" s="143"/>
      <c r="B1435" s="321"/>
      <c r="C1435" s="321"/>
      <c r="D1435" s="143"/>
      <c r="E1435" s="143"/>
      <c r="F1435" s="143"/>
      <c r="G1435" s="143"/>
      <c r="H1435" s="143"/>
      <c r="I1435" s="143"/>
      <c r="J1435" s="143"/>
      <c r="K1435" s="143"/>
      <c r="L1435" s="143"/>
      <c r="M1435" s="322"/>
      <c r="N1435" s="322"/>
      <c r="O1435" s="321"/>
      <c r="P1435" s="322"/>
      <c r="Q1435" s="143"/>
      <c r="R1435" s="143"/>
      <c r="S1435" s="143"/>
      <c r="T1435" s="143"/>
      <c r="U1435" s="143"/>
      <c r="V1435" s="143"/>
      <c r="W1435" s="143"/>
      <c r="X1435" s="143"/>
      <c r="Y1435" s="143"/>
      <c r="Z1435" s="143"/>
      <c r="AA1435" s="143"/>
      <c r="AB1435" s="143"/>
      <c r="AC1435" s="143"/>
      <c r="AD1435" s="143"/>
      <c r="AE1435" s="143"/>
      <c r="AF1435" s="143"/>
      <c r="AG1435" s="143"/>
      <c r="AH1435" s="143"/>
    </row>
    <row r="1436" spans="1:34">
      <c r="A1436" s="143"/>
      <c r="B1436" s="321"/>
      <c r="C1436" s="321"/>
      <c r="D1436" s="143"/>
      <c r="E1436" s="143"/>
      <c r="F1436" s="143"/>
      <c r="G1436" s="143"/>
      <c r="H1436" s="143"/>
      <c r="I1436" s="143"/>
      <c r="J1436" s="143"/>
      <c r="K1436" s="143"/>
      <c r="L1436" s="143"/>
      <c r="M1436" s="322"/>
      <c r="N1436" s="322"/>
      <c r="O1436" s="321"/>
      <c r="P1436" s="322"/>
      <c r="Q1436" s="143"/>
      <c r="R1436" s="143"/>
      <c r="S1436" s="143"/>
      <c r="T1436" s="143"/>
      <c r="U1436" s="143"/>
      <c r="V1436" s="143"/>
      <c r="W1436" s="143"/>
      <c r="X1436" s="143"/>
      <c r="Y1436" s="143"/>
      <c r="Z1436" s="143"/>
      <c r="AA1436" s="143"/>
      <c r="AB1436" s="143"/>
      <c r="AC1436" s="143"/>
      <c r="AD1436" s="143"/>
      <c r="AE1436" s="143"/>
      <c r="AF1436" s="143"/>
      <c r="AG1436" s="143"/>
      <c r="AH1436" s="143"/>
    </row>
    <row r="1437" spans="1:34">
      <c r="A1437" s="143"/>
      <c r="B1437" s="321"/>
      <c r="C1437" s="321"/>
      <c r="D1437" s="143"/>
      <c r="E1437" s="143"/>
      <c r="F1437" s="143"/>
      <c r="G1437" s="143"/>
      <c r="H1437" s="143"/>
      <c r="I1437" s="143"/>
      <c r="J1437" s="143"/>
      <c r="K1437" s="143"/>
      <c r="L1437" s="143"/>
      <c r="M1437" s="322"/>
      <c r="N1437" s="322"/>
      <c r="O1437" s="321"/>
      <c r="P1437" s="322"/>
      <c r="Q1437" s="143"/>
      <c r="R1437" s="143"/>
      <c r="S1437" s="143"/>
      <c r="T1437" s="143"/>
      <c r="U1437" s="143"/>
      <c r="V1437" s="143"/>
      <c r="W1437" s="143"/>
      <c r="X1437" s="143"/>
      <c r="Y1437" s="143"/>
      <c r="Z1437" s="143"/>
      <c r="AA1437" s="143"/>
      <c r="AB1437" s="143"/>
      <c r="AC1437" s="143"/>
      <c r="AD1437" s="143"/>
      <c r="AE1437" s="143"/>
      <c r="AF1437" s="143"/>
      <c r="AG1437" s="143"/>
      <c r="AH1437" s="143"/>
    </row>
    <row r="1438" spans="1:34">
      <c r="A1438" s="143"/>
      <c r="B1438" s="321"/>
      <c r="C1438" s="321"/>
      <c r="D1438" s="143"/>
      <c r="E1438" s="143"/>
      <c r="F1438" s="143"/>
      <c r="G1438" s="143"/>
      <c r="H1438" s="143"/>
      <c r="I1438" s="143"/>
      <c r="J1438" s="143"/>
      <c r="K1438" s="143"/>
      <c r="L1438" s="143"/>
      <c r="M1438" s="322"/>
      <c r="N1438" s="322"/>
      <c r="O1438" s="321"/>
      <c r="P1438" s="322"/>
      <c r="Q1438" s="143"/>
      <c r="R1438" s="143"/>
      <c r="S1438" s="143"/>
      <c r="T1438" s="143"/>
      <c r="U1438" s="143"/>
      <c r="V1438" s="143"/>
      <c r="W1438" s="143"/>
      <c r="X1438" s="143"/>
      <c r="Y1438" s="143"/>
      <c r="Z1438" s="143"/>
      <c r="AA1438" s="143"/>
      <c r="AB1438" s="143"/>
      <c r="AC1438" s="143"/>
      <c r="AD1438" s="143"/>
      <c r="AE1438" s="143"/>
      <c r="AF1438" s="143"/>
      <c r="AG1438" s="143"/>
      <c r="AH1438" s="143"/>
    </row>
    <row r="1439" spans="1:34">
      <c r="A1439" s="143"/>
      <c r="B1439" s="321"/>
      <c r="C1439" s="321"/>
      <c r="D1439" s="143"/>
      <c r="E1439" s="143"/>
      <c r="F1439" s="143"/>
      <c r="G1439" s="143"/>
      <c r="H1439" s="143"/>
      <c r="I1439" s="143"/>
      <c r="J1439" s="143"/>
      <c r="K1439" s="143"/>
      <c r="L1439" s="143"/>
      <c r="M1439" s="322"/>
      <c r="N1439" s="322"/>
      <c r="O1439" s="321"/>
      <c r="P1439" s="322"/>
      <c r="Q1439" s="143"/>
      <c r="R1439" s="143"/>
      <c r="S1439" s="143"/>
      <c r="T1439" s="143"/>
      <c r="U1439" s="143"/>
      <c r="V1439" s="143"/>
      <c r="W1439" s="143"/>
      <c r="X1439" s="143"/>
      <c r="Y1439" s="143"/>
      <c r="Z1439" s="143"/>
      <c r="AA1439" s="143"/>
      <c r="AB1439" s="143"/>
      <c r="AC1439" s="143"/>
      <c r="AD1439" s="143"/>
      <c r="AE1439" s="143"/>
      <c r="AF1439" s="143"/>
      <c r="AG1439" s="143"/>
      <c r="AH1439" s="143"/>
    </row>
    <row r="1440" spans="1:34">
      <c r="A1440" s="143"/>
      <c r="B1440" s="321"/>
      <c r="C1440" s="321"/>
      <c r="D1440" s="143"/>
      <c r="E1440" s="143"/>
      <c r="F1440" s="143"/>
      <c r="G1440" s="143"/>
      <c r="H1440" s="143"/>
      <c r="I1440" s="143"/>
      <c r="J1440" s="143"/>
      <c r="K1440" s="143"/>
      <c r="L1440" s="143"/>
      <c r="M1440" s="322"/>
      <c r="N1440" s="322"/>
      <c r="O1440" s="321"/>
      <c r="P1440" s="322"/>
      <c r="Q1440" s="143"/>
      <c r="R1440" s="143"/>
      <c r="S1440" s="143"/>
      <c r="T1440" s="143"/>
      <c r="U1440" s="143"/>
      <c r="V1440" s="143"/>
      <c r="W1440" s="143"/>
      <c r="X1440" s="143"/>
      <c r="Y1440" s="143"/>
      <c r="Z1440" s="143"/>
      <c r="AA1440" s="143"/>
      <c r="AB1440" s="143"/>
      <c r="AC1440" s="143"/>
      <c r="AD1440" s="143"/>
      <c r="AE1440" s="143"/>
      <c r="AF1440" s="143"/>
      <c r="AG1440" s="143"/>
      <c r="AH1440" s="143"/>
    </row>
    <row r="1441" spans="1:34">
      <c r="A1441" s="143"/>
      <c r="B1441" s="321"/>
      <c r="C1441" s="321"/>
      <c r="D1441" s="143"/>
      <c r="E1441" s="143"/>
      <c r="F1441" s="143"/>
      <c r="G1441" s="143"/>
      <c r="H1441" s="143"/>
      <c r="I1441" s="143"/>
      <c r="J1441" s="143"/>
      <c r="K1441" s="143"/>
      <c r="L1441" s="143"/>
      <c r="M1441" s="322"/>
      <c r="N1441" s="322"/>
      <c r="O1441" s="321"/>
      <c r="P1441" s="322"/>
      <c r="Q1441" s="143"/>
      <c r="R1441" s="143"/>
      <c r="S1441" s="143"/>
      <c r="T1441" s="143"/>
      <c r="U1441" s="143"/>
      <c r="V1441" s="143"/>
      <c r="W1441" s="143"/>
      <c r="X1441" s="143"/>
      <c r="Y1441" s="143"/>
      <c r="Z1441" s="143"/>
      <c r="AA1441" s="143"/>
      <c r="AB1441" s="143"/>
      <c r="AC1441" s="143"/>
      <c r="AD1441" s="143"/>
      <c r="AE1441" s="143"/>
      <c r="AF1441" s="143"/>
      <c r="AG1441" s="143"/>
      <c r="AH1441" s="143"/>
    </row>
    <row r="1442" spans="1:34">
      <c r="A1442" s="143"/>
      <c r="B1442" s="321"/>
      <c r="C1442" s="321"/>
      <c r="D1442" s="143"/>
      <c r="E1442" s="143"/>
      <c r="F1442" s="143"/>
      <c r="G1442" s="143"/>
      <c r="H1442" s="143"/>
      <c r="I1442" s="143"/>
      <c r="J1442" s="143"/>
      <c r="K1442" s="143"/>
      <c r="L1442" s="143"/>
      <c r="M1442" s="322"/>
      <c r="N1442" s="322"/>
      <c r="O1442" s="321"/>
      <c r="P1442" s="322"/>
      <c r="Q1442" s="143"/>
      <c r="R1442" s="143"/>
      <c r="S1442" s="143"/>
      <c r="T1442" s="143"/>
      <c r="U1442" s="143"/>
      <c r="V1442" s="143"/>
      <c r="W1442" s="143"/>
      <c r="X1442" s="143"/>
      <c r="Y1442" s="143"/>
      <c r="Z1442" s="143"/>
      <c r="AA1442" s="143"/>
      <c r="AB1442" s="143"/>
      <c r="AC1442" s="143"/>
      <c r="AD1442" s="143"/>
      <c r="AE1442" s="143"/>
      <c r="AF1442" s="143"/>
      <c r="AG1442" s="143"/>
      <c r="AH1442" s="143"/>
    </row>
    <row r="1443" spans="1:34">
      <c r="A1443" s="143"/>
      <c r="B1443" s="321"/>
      <c r="C1443" s="321"/>
      <c r="D1443" s="143"/>
      <c r="E1443" s="143"/>
      <c r="F1443" s="143"/>
      <c r="G1443" s="143"/>
      <c r="H1443" s="143"/>
      <c r="I1443" s="143"/>
      <c r="J1443" s="143"/>
      <c r="K1443" s="143"/>
      <c r="L1443" s="143"/>
      <c r="M1443" s="322"/>
      <c r="N1443" s="322"/>
      <c r="O1443" s="321"/>
      <c r="P1443" s="322"/>
      <c r="Q1443" s="143"/>
      <c r="R1443" s="143"/>
      <c r="S1443" s="143"/>
      <c r="T1443" s="143"/>
      <c r="U1443" s="143"/>
      <c r="V1443" s="143"/>
      <c r="W1443" s="143"/>
      <c r="X1443" s="143"/>
      <c r="Y1443" s="143"/>
      <c r="Z1443" s="143"/>
      <c r="AA1443" s="143"/>
      <c r="AB1443" s="143"/>
      <c r="AC1443" s="143"/>
      <c r="AD1443" s="143"/>
      <c r="AE1443" s="143"/>
      <c r="AF1443" s="143"/>
      <c r="AG1443" s="143"/>
      <c r="AH1443" s="143"/>
    </row>
    <row r="1444" spans="1:34">
      <c r="A1444" s="143"/>
      <c r="B1444" s="321"/>
      <c r="C1444" s="321"/>
      <c r="D1444" s="143"/>
      <c r="E1444" s="143"/>
      <c r="F1444" s="143"/>
      <c r="G1444" s="143"/>
      <c r="H1444" s="143"/>
      <c r="I1444" s="143"/>
      <c r="J1444" s="143"/>
      <c r="K1444" s="143"/>
      <c r="L1444" s="143"/>
      <c r="M1444" s="322"/>
      <c r="N1444" s="322"/>
      <c r="O1444" s="321"/>
      <c r="P1444" s="322"/>
      <c r="Q1444" s="143"/>
      <c r="R1444" s="143"/>
      <c r="S1444" s="143"/>
      <c r="T1444" s="143"/>
      <c r="U1444" s="143"/>
      <c r="V1444" s="143"/>
      <c r="W1444" s="143"/>
      <c r="X1444" s="143"/>
      <c r="Y1444" s="143"/>
      <c r="Z1444" s="143"/>
      <c r="AA1444" s="143"/>
      <c r="AB1444" s="143"/>
      <c r="AC1444" s="143"/>
      <c r="AD1444" s="143"/>
      <c r="AE1444" s="143"/>
      <c r="AF1444" s="143"/>
      <c r="AG1444" s="143"/>
      <c r="AH1444" s="143"/>
    </row>
    <row r="1445" spans="1:34">
      <c r="A1445" s="143"/>
      <c r="B1445" s="321"/>
      <c r="C1445" s="321"/>
      <c r="D1445" s="143"/>
      <c r="E1445" s="143"/>
      <c r="F1445" s="143"/>
      <c r="G1445" s="143"/>
      <c r="H1445" s="143"/>
      <c r="I1445" s="143"/>
      <c r="J1445" s="143"/>
      <c r="K1445" s="143"/>
      <c r="L1445" s="143"/>
      <c r="M1445" s="322"/>
      <c r="N1445" s="322"/>
      <c r="O1445" s="321"/>
      <c r="P1445" s="322"/>
      <c r="Q1445" s="143"/>
      <c r="R1445" s="143"/>
      <c r="S1445" s="143"/>
      <c r="T1445" s="143"/>
      <c r="U1445" s="143"/>
      <c r="V1445" s="143"/>
      <c r="W1445" s="143"/>
      <c r="X1445" s="143"/>
      <c r="Y1445" s="143"/>
      <c r="Z1445" s="143"/>
      <c r="AA1445" s="143"/>
      <c r="AB1445" s="143"/>
      <c r="AC1445" s="143"/>
      <c r="AD1445" s="143"/>
      <c r="AE1445" s="143"/>
      <c r="AF1445" s="143"/>
      <c r="AG1445" s="143"/>
      <c r="AH1445" s="143"/>
    </row>
    <row r="1446" spans="1:34">
      <c r="A1446" s="143"/>
      <c r="B1446" s="321"/>
      <c r="C1446" s="321"/>
      <c r="D1446" s="143"/>
      <c r="E1446" s="143"/>
      <c r="F1446" s="143"/>
      <c r="G1446" s="143"/>
      <c r="H1446" s="143"/>
      <c r="I1446" s="143"/>
      <c r="J1446" s="143"/>
      <c r="K1446" s="143"/>
      <c r="L1446" s="143"/>
      <c r="M1446" s="322"/>
      <c r="N1446" s="322"/>
      <c r="O1446" s="321"/>
      <c r="P1446" s="322"/>
      <c r="Q1446" s="143"/>
      <c r="R1446" s="143"/>
      <c r="S1446" s="143"/>
      <c r="T1446" s="143"/>
      <c r="U1446" s="143"/>
      <c r="V1446" s="143"/>
      <c r="W1446" s="143"/>
      <c r="X1446" s="143"/>
      <c r="Y1446" s="143"/>
      <c r="Z1446" s="143"/>
      <c r="AA1446" s="143"/>
      <c r="AB1446" s="143"/>
      <c r="AC1446" s="143"/>
      <c r="AD1446" s="143"/>
      <c r="AE1446" s="143"/>
      <c r="AF1446" s="143"/>
      <c r="AG1446" s="143"/>
      <c r="AH1446" s="143"/>
    </row>
    <row r="1447" spans="1:34">
      <c r="A1447" s="143"/>
      <c r="B1447" s="321"/>
      <c r="C1447" s="321"/>
      <c r="D1447" s="143"/>
      <c r="E1447" s="143"/>
      <c r="F1447" s="143"/>
      <c r="G1447" s="143"/>
      <c r="H1447" s="143"/>
      <c r="I1447" s="143"/>
      <c r="J1447" s="143"/>
      <c r="K1447" s="143"/>
      <c r="L1447" s="143"/>
      <c r="M1447" s="322"/>
      <c r="N1447" s="322"/>
      <c r="O1447" s="321"/>
      <c r="P1447" s="322"/>
      <c r="Q1447" s="143"/>
      <c r="R1447" s="143"/>
      <c r="S1447" s="143"/>
      <c r="T1447" s="143"/>
      <c r="U1447" s="143"/>
      <c r="V1447" s="143"/>
      <c r="W1447" s="143"/>
      <c r="X1447" s="143"/>
      <c r="Y1447" s="143"/>
      <c r="Z1447" s="143"/>
      <c r="AA1447" s="143"/>
      <c r="AB1447" s="143"/>
      <c r="AC1447" s="143"/>
      <c r="AD1447" s="143"/>
      <c r="AE1447" s="143"/>
      <c r="AF1447" s="143"/>
      <c r="AG1447" s="143"/>
      <c r="AH1447" s="143"/>
    </row>
    <row r="1448" spans="1:34">
      <c r="A1448" s="143"/>
      <c r="B1448" s="321"/>
      <c r="C1448" s="321"/>
      <c r="D1448" s="143"/>
      <c r="E1448" s="143"/>
      <c r="F1448" s="143"/>
      <c r="G1448" s="143"/>
      <c r="H1448" s="143"/>
      <c r="I1448" s="143"/>
      <c r="J1448" s="143"/>
      <c r="K1448" s="143"/>
      <c r="L1448" s="143"/>
      <c r="M1448" s="322"/>
      <c r="N1448" s="322"/>
      <c r="O1448" s="321"/>
      <c r="P1448" s="322"/>
      <c r="Q1448" s="143"/>
      <c r="R1448" s="143"/>
      <c r="S1448" s="143"/>
      <c r="T1448" s="143"/>
      <c r="U1448" s="143"/>
      <c r="V1448" s="143"/>
      <c r="W1448" s="143"/>
      <c r="X1448" s="143"/>
      <c r="Y1448" s="143"/>
      <c r="Z1448" s="143"/>
      <c r="AA1448" s="143"/>
      <c r="AB1448" s="143"/>
      <c r="AC1448" s="143"/>
      <c r="AD1448" s="143"/>
      <c r="AE1448" s="143"/>
      <c r="AF1448" s="143"/>
      <c r="AG1448" s="143"/>
      <c r="AH1448" s="143"/>
    </row>
    <row r="1449" spans="1:34">
      <c r="A1449" s="143"/>
      <c r="B1449" s="321"/>
      <c r="C1449" s="321"/>
      <c r="D1449" s="143"/>
      <c r="E1449" s="143"/>
      <c r="F1449" s="143"/>
      <c r="G1449" s="143"/>
      <c r="H1449" s="143"/>
      <c r="I1449" s="143"/>
      <c r="J1449" s="143"/>
      <c r="K1449" s="143"/>
      <c r="L1449" s="143"/>
      <c r="M1449" s="322"/>
      <c r="N1449" s="322"/>
      <c r="O1449" s="321"/>
      <c r="P1449" s="322"/>
      <c r="Q1449" s="143"/>
      <c r="R1449" s="143"/>
      <c r="S1449" s="143"/>
      <c r="T1449" s="143"/>
      <c r="U1449" s="143"/>
      <c r="V1449" s="143"/>
      <c r="W1449" s="143"/>
      <c r="X1449" s="143"/>
      <c r="Y1449" s="143"/>
      <c r="Z1449" s="143"/>
      <c r="AA1449" s="143"/>
      <c r="AB1449" s="143"/>
      <c r="AC1449" s="143"/>
      <c r="AD1449" s="143"/>
      <c r="AE1449" s="143"/>
      <c r="AF1449" s="143"/>
      <c r="AG1449" s="143"/>
      <c r="AH1449" s="143"/>
    </row>
    <row r="1450" spans="1:34">
      <c r="A1450" s="143"/>
      <c r="B1450" s="321"/>
      <c r="C1450" s="321"/>
      <c r="D1450" s="143"/>
      <c r="E1450" s="143"/>
      <c r="F1450" s="143"/>
      <c r="G1450" s="143"/>
      <c r="H1450" s="143"/>
      <c r="I1450" s="143"/>
      <c r="J1450" s="143"/>
      <c r="K1450" s="143"/>
      <c r="L1450" s="143"/>
      <c r="M1450" s="322"/>
      <c r="N1450" s="322"/>
      <c r="O1450" s="321"/>
      <c r="P1450" s="322"/>
      <c r="Q1450" s="143"/>
      <c r="R1450" s="143"/>
      <c r="S1450" s="143"/>
      <c r="T1450" s="143"/>
      <c r="U1450" s="143"/>
      <c r="V1450" s="143"/>
      <c r="W1450" s="143"/>
      <c r="X1450" s="143"/>
      <c r="Y1450" s="143"/>
      <c r="Z1450" s="143"/>
      <c r="AA1450" s="143"/>
      <c r="AB1450" s="143"/>
      <c r="AC1450" s="143"/>
      <c r="AD1450" s="143"/>
      <c r="AE1450" s="143"/>
      <c r="AF1450" s="143"/>
      <c r="AG1450" s="143"/>
      <c r="AH1450" s="143"/>
    </row>
    <row r="1451" spans="1:34">
      <c r="A1451" s="143"/>
      <c r="B1451" s="321"/>
      <c r="C1451" s="321"/>
      <c r="D1451" s="143"/>
      <c r="E1451" s="143"/>
      <c r="F1451" s="143"/>
      <c r="G1451" s="143"/>
      <c r="H1451" s="143"/>
      <c r="I1451" s="143"/>
      <c r="J1451" s="143"/>
      <c r="K1451" s="143"/>
      <c r="L1451" s="143"/>
      <c r="M1451" s="322"/>
      <c r="N1451" s="322"/>
      <c r="O1451" s="321"/>
      <c r="P1451" s="322"/>
      <c r="Q1451" s="143"/>
      <c r="R1451" s="143"/>
      <c r="S1451" s="143"/>
      <c r="T1451" s="143"/>
      <c r="U1451" s="143"/>
      <c r="V1451" s="143"/>
      <c r="W1451" s="143"/>
      <c r="X1451" s="143"/>
      <c r="Y1451" s="143"/>
      <c r="Z1451" s="143"/>
      <c r="AA1451" s="143"/>
      <c r="AB1451" s="143"/>
      <c r="AC1451" s="143"/>
      <c r="AD1451" s="143"/>
      <c r="AE1451" s="143"/>
      <c r="AF1451" s="143"/>
      <c r="AG1451" s="143"/>
      <c r="AH1451" s="143"/>
    </row>
    <row r="1452" spans="1:34">
      <c r="A1452" s="143"/>
      <c r="B1452" s="321"/>
      <c r="C1452" s="321"/>
      <c r="D1452" s="143"/>
      <c r="E1452" s="143"/>
      <c r="F1452" s="143"/>
      <c r="G1452" s="143"/>
      <c r="H1452" s="143"/>
      <c r="I1452" s="143"/>
      <c r="J1452" s="143"/>
      <c r="K1452" s="143"/>
      <c r="L1452" s="143"/>
      <c r="M1452" s="322"/>
      <c r="N1452" s="322"/>
      <c r="O1452" s="321"/>
      <c r="P1452" s="322"/>
      <c r="Q1452" s="143"/>
      <c r="R1452" s="143"/>
      <c r="S1452" s="143"/>
      <c r="T1452" s="143"/>
      <c r="U1452" s="143"/>
      <c r="V1452" s="143"/>
      <c r="W1452" s="143"/>
      <c r="X1452" s="143"/>
      <c r="Y1452" s="143"/>
      <c r="Z1452" s="143"/>
      <c r="AA1452" s="143"/>
      <c r="AB1452" s="143"/>
      <c r="AC1452" s="143"/>
      <c r="AD1452" s="143"/>
      <c r="AE1452" s="143"/>
      <c r="AF1452" s="143"/>
      <c r="AG1452" s="143"/>
      <c r="AH1452" s="143"/>
    </row>
    <row r="1453" spans="1:34">
      <c r="A1453" s="143"/>
      <c r="B1453" s="321"/>
      <c r="C1453" s="321"/>
      <c r="D1453" s="143"/>
      <c r="E1453" s="143"/>
      <c r="F1453" s="143"/>
      <c r="G1453" s="143"/>
      <c r="H1453" s="143"/>
      <c r="I1453" s="143"/>
      <c r="J1453" s="143"/>
      <c r="K1453" s="143"/>
      <c r="L1453" s="143"/>
      <c r="M1453" s="322"/>
      <c r="N1453" s="322"/>
      <c r="O1453" s="321"/>
      <c r="P1453" s="322"/>
      <c r="Q1453" s="143"/>
      <c r="R1453" s="143"/>
      <c r="S1453" s="143"/>
      <c r="T1453" s="143"/>
      <c r="U1453" s="143"/>
      <c r="V1453" s="143"/>
      <c r="W1453" s="143"/>
      <c r="X1453" s="143"/>
      <c r="Y1453" s="143"/>
      <c r="Z1453" s="143"/>
      <c r="AA1453" s="143"/>
      <c r="AB1453" s="143"/>
      <c r="AC1453" s="143"/>
      <c r="AD1453" s="143"/>
      <c r="AE1453" s="143"/>
      <c r="AF1453" s="143"/>
      <c r="AG1453" s="143"/>
      <c r="AH1453" s="143"/>
    </row>
    <row r="1454" spans="1:34">
      <c r="A1454" s="143"/>
      <c r="B1454" s="321"/>
      <c r="C1454" s="321"/>
      <c r="D1454" s="143"/>
      <c r="E1454" s="143"/>
      <c r="F1454" s="143"/>
      <c r="G1454" s="143"/>
      <c r="H1454" s="143"/>
      <c r="I1454" s="143"/>
      <c r="J1454" s="143"/>
      <c r="K1454" s="143"/>
      <c r="L1454" s="143"/>
      <c r="M1454" s="322"/>
      <c r="N1454" s="322"/>
      <c r="O1454" s="321"/>
      <c r="P1454" s="322"/>
      <c r="Q1454" s="143"/>
      <c r="R1454" s="143"/>
      <c r="S1454" s="143"/>
      <c r="T1454" s="143"/>
      <c r="U1454" s="143"/>
      <c r="V1454" s="143"/>
      <c r="W1454" s="143"/>
      <c r="X1454" s="143"/>
      <c r="Y1454" s="143"/>
      <c r="Z1454" s="143"/>
      <c r="AA1454" s="143"/>
      <c r="AB1454" s="143"/>
      <c r="AC1454" s="143"/>
      <c r="AD1454" s="143"/>
      <c r="AE1454" s="143"/>
      <c r="AF1454" s="143"/>
      <c r="AG1454" s="143"/>
      <c r="AH1454" s="143"/>
    </row>
    <row r="1455" spans="1:34">
      <c r="A1455" s="143"/>
      <c r="B1455" s="321"/>
      <c r="C1455" s="321"/>
      <c r="D1455" s="143"/>
      <c r="E1455" s="143"/>
      <c r="F1455" s="143"/>
      <c r="G1455" s="143"/>
      <c r="H1455" s="143"/>
      <c r="I1455" s="143"/>
      <c r="J1455" s="143"/>
      <c r="K1455" s="143"/>
      <c r="L1455" s="143"/>
      <c r="M1455" s="322"/>
      <c r="N1455" s="322"/>
      <c r="O1455" s="321"/>
      <c r="P1455" s="322"/>
      <c r="Q1455" s="143"/>
      <c r="R1455" s="143"/>
      <c r="S1455" s="143"/>
      <c r="T1455" s="143"/>
      <c r="U1455" s="143"/>
      <c r="V1455" s="143"/>
      <c r="W1455" s="143"/>
      <c r="X1455" s="143"/>
      <c r="Y1455" s="143"/>
      <c r="Z1455" s="143"/>
      <c r="AA1455" s="143"/>
      <c r="AB1455" s="143"/>
      <c r="AC1455" s="143"/>
      <c r="AD1455" s="143"/>
      <c r="AE1455" s="143"/>
      <c r="AF1455" s="143"/>
      <c r="AG1455" s="143"/>
      <c r="AH1455" s="143"/>
    </row>
    <row r="1456" spans="1:34">
      <c r="A1456" s="143"/>
      <c r="B1456" s="321"/>
      <c r="C1456" s="321"/>
      <c r="D1456" s="143"/>
      <c r="E1456" s="143"/>
      <c r="F1456" s="143"/>
      <c r="G1456" s="143"/>
      <c r="H1456" s="143"/>
      <c r="I1456" s="143"/>
      <c r="J1456" s="143"/>
      <c r="K1456" s="143"/>
      <c r="L1456" s="143"/>
      <c r="M1456" s="322"/>
      <c r="N1456" s="322"/>
      <c r="O1456" s="321"/>
      <c r="P1456" s="322"/>
      <c r="Q1456" s="143"/>
      <c r="R1456" s="143"/>
      <c r="S1456" s="143"/>
      <c r="T1456" s="143"/>
      <c r="U1456" s="143"/>
      <c r="V1456" s="143"/>
      <c r="W1456" s="143"/>
      <c r="X1456" s="143"/>
      <c r="Y1456" s="143"/>
      <c r="Z1456" s="143"/>
      <c r="AA1456" s="143"/>
      <c r="AB1456" s="143"/>
      <c r="AC1456" s="143"/>
      <c r="AD1456" s="143"/>
      <c r="AE1456" s="143"/>
      <c r="AF1456" s="143"/>
      <c r="AG1456" s="143"/>
      <c r="AH1456" s="143"/>
    </row>
    <row r="1457" spans="1:34">
      <c r="A1457" s="143"/>
      <c r="B1457" s="321"/>
      <c r="C1457" s="321"/>
      <c r="D1457" s="143"/>
      <c r="E1457" s="143"/>
      <c r="F1457" s="143"/>
      <c r="G1457" s="143"/>
      <c r="H1457" s="143"/>
      <c r="I1457" s="143"/>
      <c r="J1457" s="143"/>
      <c r="K1457" s="143"/>
      <c r="L1457" s="143"/>
      <c r="M1457" s="322"/>
      <c r="N1457" s="322"/>
      <c r="O1457" s="321"/>
      <c r="P1457" s="322"/>
      <c r="Q1457" s="143"/>
      <c r="R1457" s="143"/>
      <c r="S1457" s="143"/>
      <c r="T1457" s="143"/>
      <c r="U1457" s="143"/>
      <c r="V1457" s="143"/>
      <c r="W1457" s="143"/>
      <c r="X1457" s="143"/>
      <c r="Y1457" s="143"/>
      <c r="Z1457" s="143"/>
      <c r="AA1457" s="143"/>
      <c r="AB1457" s="143"/>
      <c r="AC1457" s="143"/>
      <c r="AD1457" s="143"/>
      <c r="AE1457" s="143"/>
      <c r="AF1457" s="143"/>
      <c r="AG1457" s="143"/>
      <c r="AH1457" s="143"/>
    </row>
    <row r="1458" spans="1:34">
      <c r="A1458" s="143"/>
      <c r="B1458" s="321"/>
      <c r="C1458" s="321"/>
      <c r="D1458" s="143"/>
      <c r="E1458" s="143"/>
      <c r="F1458" s="143"/>
      <c r="G1458" s="143"/>
      <c r="H1458" s="143"/>
      <c r="I1458" s="143"/>
      <c r="J1458" s="143"/>
      <c r="K1458" s="143"/>
      <c r="L1458" s="143"/>
      <c r="M1458" s="322"/>
      <c r="N1458" s="322"/>
      <c r="O1458" s="321"/>
      <c r="P1458" s="322"/>
      <c r="Q1458" s="143"/>
      <c r="R1458" s="143"/>
      <c r="S1458" s="143"/>
      <c r="T1458" s="143"/>
      <c r="U1458" s="143"/>
      <c r="V1458" s="143"/>
      <c r="W1458" s="143"/>
      <c r="X1458" s="143"/>
      <c r="Y1458" s="143"/>
      <c r="Z1458" s="143"/>
      <c r="AA1458" s="143"/>
      <c r="AB1458" s="143"/>
      <c r="AC1458" s="143"/>
      <c r="AD1458" s="143"/>
      <c r="AE1458" s="143"/>
      <c r="AF1458" s="143"/>
      <c r="AG1458" s="143"/>
      <c r="AH1458" s="143"/>
    </row>
    <row r="1459" spans="1:34">
      <c r="A1459" s="143"/>
      <c r="B1459" s="321"/>
      <c r="C1459" s="321"/>
      <c r="D1459" s="143"/>
      <c r="E1459" s="143"/>
      <c r="F1459" s="143"/>
      <c r="G1459" s="143"/>
      <c r="H1459" s="143"/>
      <c r="I1459" s="143"/>
      <c r="J1459" s="143"/>
      <c r="K1459" s="143"/>
      <c r="L1459" s="143"/>
      <c r="M1459" s="322"/>
      <c r="N1459" s="322"/>
      <c r="O1459" s="321"/>
      <c r="P1459" s="322"/>
      <c r="Q1459" s="143"/>
      <c r="R1459" s="143"/>
      <c r="S1459" s="143"/>
      <c r="T1459" s="143"/>
      <c r="U1459" s="143"/>
      <c r="V1459" s="143"/>
      <c r="W1459" s="143"/>
      <c r="X1459" s="143"/>
      <c r="Y1459" s="143"/>
      <c r="Z1459" s="143"/>
      <c r="AA1459" s="143"/>
      <c r="AB1459" s="143"/>
      <c r="AC1459" s="143"/>
      <c r="AD1459" s="143"/>
      <c r="AE1459" s="143"/>
      <c r="AF1459" s="143"/>
      <c r="AG1459" s="143"/>
      <c r="AH1459" s="143"/>
    </row>
    <row r="1460" spans="1:34">
      <c r="A1460" s="143"/>
      <c r="B1460" s="321"/>
      <c r="C1460" s="321"/>
      <c r="D1460" s="143"/>
      <c r="E1460" s="143"/>
      <c r="F1460" s="143"/>
      <c r="G1460" s="143"/>
      <c r="H1460" s="143"/>
      <c r="I1460" s="143"/>
      <c r="J1460" s="143"/>
      <c r="K1460" s="143"/>
      <c r="L1460" s="143"/>
      <c r="M1460" s="322"/>
      <c r="N1460" s="322"/>
      <c r="O1460" s="321"/>
      <c r="P1460" s="322"/>
      <c r="Q1460" s="143"/>
      <c r="R1460" s="143"/>
      <c r="S1460" s="143"/>
      <c r="T1460" s="143"/>
      <c r="U1460" s="143"/>
      <c r="V1460" s="143"/>
      <c r="W1460" s="143"/>
      <c r="X1460" s="143"/>
      <c r="Y1460" s="143"/>
      <c r="Z1460" s="143"/>
      <c r="AA1460" s="143"/>
      <c r="AB1460" s="143"/>
      <c r="AC1460" s="143"/>
      <c r="AD1460" s="143"/>
      <c r="AE1460" s="143"/>
      <c r="AF1460" s="143"/>
      <c r="AG1460" s="143"/>
      <c r="AH1460" s="143"/>
    </row>
    <row r="1461" spans="1:34">
      <c r="A1461" s="143"/>
      <c r="B1461" s="321"/>
      <c r="C1461" s="321"/>
      <c r="D1461" s="143"/>
      <c r="E1461" s="143"/>
      <c r="F1461" s="143"/>
      <c r="G1461" s="143"/>
      <c r="H1461" s="143"/>
      <c r="I1461" s="143"/>
      <c r="J1461" s="143"/>
      <c r="K1461" s="143"/>
      <c r="L1461" s="143"/>
      <c r="M1461" s="322"/>
      <c r="N1461" s="322"/>
      <c r="O1461" s="321"/>
      <c r="P1461" s="322"/>
      <c r="Q1461" s="143"/>
      <c r="R1461" s="143"/>
      <c r="S1461" s="143"/>
      <c r="T1461" s="143"/>
      <c r="U1461" s="143"/>
      <c r="V1461" s="143"/>
      <c r="W1461" s="143"/>
      <c r="X1461" s="143"/>
      <c r="Y1461" s="143"/>
      <c r="Z1461" s="143"/>
      <c r="AA1461" s="143"/>
      <c r="AB1461" s="143"/>
      <c r="AC1461" s="143"/>
      <c r="AD1461" s="143"/>
      <c r="AE1461" s="143"/>
      <c r="AF1461" s="143"/>
      <c r="AG1461" s="143"/>
      <c r="AH1461" s="143"/>
    </row>
    <row r="1462" spans="1:34">
      <c r="A1462" s="143"/>
      <c r="B1462" s="321"/>
      <c r="C1462" s="321"/>
      <c r="D1462" s="143"/>
      <c r="E1462" s="143"/>
      <c r="F1462" s="143"/>
      <c r="G1462" s="143"/>
      <c r="H1462" s="143"/>
      <c r="I1462" s="143"/>
      <c r="J1462" s="143"/>
      <c r="K1462" s="143"/>
      <c r="L1462" s="143"/>
      <c r="M1462" s="322"/>
      <c r="N1462" s="322"/>
      <c r="O1462" s="321"/>
      <c r="P1462" s="322"/>
      <c r="Q1462" s="143"/>
      <c r="R1462" s="143"/>
      <c r="S1462" s="143"/>
      <c r="T1462" s="143"/>
      <c r="U1462" s="143"/>
      <c r="V1462" s="143"/>
      <c r="W1462" s="143"/>
      <c r="X1462" s="143"/>
      <c r="Y1462" s="143"/>
      <c r="Z1462" s="143"/>
      <c r="AA1462" s="143"/>
      <c r="AB1462" s="143"/>
      <c r="AC1462" s="143"/>
      <c r="AD1462" s="143"/>
      <c r="AE1462" s="143"/>
      <c r="AF1462" s="143"/>
      <c r="AG1462" s="143"/>
      <c r="AH1462" s="143"/>
    </row>
    <row r="1463" spans="1:34">
      <c r="A1463" s="143"/>
      <c r="B1463" s="321"/>
      <c r="C1463" s="321"/>
      <c r="D1463" s="143"/>
      <c r="E1463" s="143"/>
      <c r="F1463" s="143"/>
      <c r="G1463" s="143"/>
      <c r="H1463" s="143"/>
      <c r="I1463" s="143"/>
      <c r="J1463" s="143"/>
      <c r="K1463" s="143"/>
      <c r="L1463" s="143"/>
      <c r="M1463" s="322"/>
      <c r="N1463" s="322"/>
      <c r="O1463" s="321"/>
      <c r="P1463" s="322"/>
      <c r="Q1463" s="143"/>
      <c r="R1463" s="143"/>
      <c r="S1463" s="143"/>
      <c r="T1463" s="143"/>
      <c r="U1463" s="143"/>
      <c r="V1463" s="143"/>
      <c r="W1463" s="143"/>
      <c r="X1463" s="143"/>
      <c r="Y1463" s="143"/>
      <c r="Z1463" s="143"/>
      <c r="AA1463" s="143"/>
      <c r="AB1463" s="143"/>
      <c r="AC1463" s="143"/>
      <c r="AD1463" s="143"/>
      <c r="AE1463" s="143"/>
      <c r="AF1463" s="143"/>
      <c r="AG1463" s="143"/>
      <c r="AH1463" s="143"/>
    </row>
    <row r="1464" spans="1:34">
      <c r="A1464" s="143"/>
      <c r="B1464" s="321"/>
      <c r="C1464" s="321"/>
      <c r="D1464" s="143"/>
      <c r="E1464" s="143"/>
      <c r="F1464" s="143"/>
      <c r="G1464" s="143"/>
      <c r="H1464" s="143"/>
      <c r="I1464" s="143"/>
      <c r="J1464" s="143"/>
      <c r="K1464" s="143"/>
      <c r="L1464" s="143"/>
      <c r="M1464" s="322"/>
      <c r="N1464" s="322"/>
      <c r="O1464" s="321"/>
      <c r="P1464" s="322"/>
      <c r="Q1464" s="143"/>
      <c r="R1464" s="143"/>
      <c r="S1464" s="143"/>
      <c r="T1464" s="143"/>
      <c r="U1464" s="143"/>
      <c r="V1464" s="143"/>
      <c r="W1464" s="143"/>
      <c r="X1464" s="143"/>
      <c r="Y1464" s="143"/>
      <c r="Z1464" s="143"/>
      <c r="AA1464" s="143"/>
      <c r="AB1464" s="143"/>
      <c r="AC1464" s="143"/>
      <c r="AD1464" s="143"/>
      <c r="AE1464" s="143"/>
      <c r="AF1464" s="143"/>
      <c r="AG1464" s="143"/>
      <c r="AH1464" s="143"/>
    </row>
    <row r="1465" spans="1:34">
      <c r="A1465" s="143"/>
      <c r="B1465" s="321"/>
      <c r="C1465" s="321"/>
      <c r="D1465" s="143"/>
      <c r="E1465" s="143"/>
      <c r="F1465" s="143"/>
      <c r="G1465" s="143"/>
      <c r="H1465" s="143"/>
      <c r="I1465" s="143"/>
      <c r="J1465" s="143"/>
      <c r="K1465" s="143"/>
      <c r="L1465" s="143"/>
      <c r="M1465" s="322"/>
      <c r="N1465" s="322"/>
      <c r="O1465" s="321"/>
      <c r="P1465" s="322"/>
      <c r="Q1465" s="143"/>
      <c r="R1465" s="143"/>
      <c r="S1465" s="143"/>
      <c r="T1465" s="143"/>
      <c r="U1465" s="143"/>
      <c r="V1465" s="143"/>
      <c r="W1465" s="143"/>
      <c r="X1465" s="143"/>
      <c r="Y1465" s="143"/>
      <c r="Z1465" s="143"/>
      <c r="AA1465" s="143"/>
      <c r="AB1465" s="143"/>
      <c r="AC1465" s="143"/>
      <c r="AD1465" s="143"/>
      <c r="AE1465" s="143"/>
      <c r="AF1465" s="143"/>
      <c r="AG1465" s="143"/>
      <c r="AH1465" s="143"/>
    </row>
    <row r="1466" spans="1:34">
      <c r="A1466" s="143"/>
      <c r="B1466" s="321"/>
      <c r="C1466" s="321"/>
      <c r="D1466" s="143"/>
      <c r="E1466" s="143"/>
      <c r="F1466" s="143"/>
      <c r="G1466" s="143"/>
      <c r="H1466" s="143"/>
      <c r="I1466" s="143"/>
      <c r="J1466" s="143"/>
      <c r="K1466" s="143"/>
      <c r="L1466" s="143"/>
      <c r="M1466" s="322"/>
      <c r="N1466" s="322"/>
      <c r="O1466" s="321"/>
      <c r="P1466" s="322"/>
      <c r="Q1466" s="143"/>
      <c r="R1466" s="143"/>
      <c r="S1466" s="143"/>
      <c r="T1466" s="143"/>
      <c r="U1466" s="143"/>
      <c r="V1466" s="143"/>
      <c r="W1466" s="143"/>
      <c r="X1466" s="143"/>
      <c r="Y1466" s="143"/>
      <c r="Z1466" s="143"/>
      <c r="AA1466" s="143"/>
      <c r="AB1466" s="143"/>
      <c r="AC1466" s="143"/>
      <c r="AD1466" s="143"/>
      <c r="AE1466" s="143"/>
      <c r="AF1466" s="143"/>
      <c r="AG1466" s="143"/>
      <c r="AH1466" s="143"/>
    </row>
    <row r="1467" spans="1:34">
      <c r="A1467" s="143"/>
      <c r="B1467" s="321"/>
      <c r="C1467" s="321"/>
      <c r="D1467" s="143"/>
      <c r="E1467" s="143"/>
      <c r="F1467" s="143"/>
      <c r="G1467" s="143"/>
      <c r="H1467" s="143"/>
      <c r="I1467" s="143"/>
      <c r="J1467" s="143"/>
      <c r="K1467" s="143"/>
      <c r="L1467" s="143"/>
      <c r="M1467" s="322"/>
      <c r="N1467" s="322"/>
      <c r="O1467" s="321"/>
      <c r="P1467" s="322"/>
      <c r="Q1467" s="143"/>
      <c r="R1467" s="143"/>
      <c r="S1467" s="143"/>
      <c r="T1467" s="143"/>
      <c r="U1467" s="143"/>
      <c r="V1467" s="143"/>
      <c r="W1467" s="143"/>
      <c r="X1467" s="143"/>
      <c r="Y1467" s="143"/>
      <c r="Z1467" s="143"/>
      <c r="AA1467" s="143"/>
      <c r="AB1467" s="143"/>
      <c r="AC1467" s="143"/>
      <c r="AD1467" s="143"/>
      <c r="AE1467" s="143"/>
      <c r="AF1467" s="143"/>
      <c r="AG1467" s="143"/>
      <c r="AH1467" s="143"/>
    </row>
    <row r="1468" spans="1:34">
      <c r="A1468" s="143"/>
      <c r="B1468" s="321"/>
      <c r="C1468" s="321"/>
      <c r="D1468" s="143"/>
      <c r="E1468" s="143"/>
      <c r="F1468" s="143"/>
      <c r="G1468" s="143"/>
      <c r="H1468" s="143"/>
      <c r="I1468" s="143"/>
      <c r="J1468" s="143"/>
      <c r="K1468" s="143"/>
      <c r="L1468" s="143"/>
      <c r="M1468" s="322"/>
      <c r="N1468" s="322"/>
      <c r="O1468" s="321"/>
      <c r="P1468" s="322"/>
      <c r="Q1468" s="143"/>
      <c r="R1468" s="143"/>
      <c r="S1468" s="143"/>
      <c r="T1468" s="143"/>
      <c r="U1468" s="143"/>
      <c r="V1468" s="143"/>
      <c r="W1468" s="143"/>
      <c r="X1468" s="143"/>
      <c r="Y1468" s="143"/>
      <c r="Z1468" s="143"/>
      <c r="AA1468" s="143"/>
      <c r="AB1468" s="143"/>
      <c r="AC1468" s="143"/>
      <c r="AD1468" s="143"/>
      <c r="AE1468" s="143"/>
      <c r="AF1468" s="143"/>
      <c r="AG1468" s="143"/>
      <c r="AH1468" s="143"/>
    </row>
    <row r="1469" spans="1:34">
      <c r="A1469" s="143"/>
      <c r="B1469" s="321"/>
      <c r="C1469" s="321"/>
      <c r="D1469" s="143"/>
      <c r="E1469" s="143"/>
      <c r="F1469" s="143"/>
      <c r="G1469" s="143"/>
      <c r="H1469" s="143"/>
      <c r="I1469" s="143"/>
      <c r="J1469" s="143"/>
      <c r="K1469" s="143"/>
      <c r="L1469" s="143"/>
      <c r="M1469" s="322"/>
      <c r="N1469" s="322"/>
      <c r="O1469" s="321"/>
      <c r="P1469" s="322"/>
      <c r="Q1469" s="143"/>
      <c r="R1469" s="143"/>
      <c r="S1469" s="143"/>
      <c r="T1469" s="143"/>
      <c r="U1469" s="143"/>
      <c r="V1469" s="143"/>
      <c r="W1469" s="143"/>
      <c r="X1469" s="143"/>
      <c r="Y1469" s="143"/>
      <c r="Z1469" s="143"/>
      <c r="AA1469" s="143"/>
      <c r="AB1469" s="143"/>
      <c r="AC1469" s="143"/>
      <c r="AD1469" s="143"/>
      <c r="AE1469" s="143"/>
      <c r="AF1469" s="143"/>
      <c r="AG1469" s="143"/>
      <c r="AH1469" s="143"/>
    </row>
    <row r="1470" spans="1:34">
      <c r="A1470" s="143"/>
      <c r="B1470" s="321"/>
      <c r="C1470" s="321"/>
      <c r="D1470" s="143"/>
      <c r="E1470" s="143"/>
      <c r="F1470" s="143"/>
      <c r="G1470" s="143"/>
      <c r="H1470" s="143"/>
      <c r="I1470" s="143"/>
      <c r="J1470" s="143"/>
      <c r="K1470" s="143"/>
      <c r="L1470" s="143"/>
      <c r="M1470" s="322"/>
      <c r="N1470" s="322"/>
      <c r="O1470" s="321"/>
      <c r="P1470" s="322"/>
      <c r="Q1470" s="143"/>
      <c r="R1470" s="143"/>
      <c r="S1470" s="143"/>
      <c r="T1470" s="143"/>
      <c r="U1470" s="143"/>
      <c r="V1470" s="143"/>
      <c r="W1470" s="143"/>
      <c r="X1470" s="143"/>
      <c r="Y1470" s="143"/>
      <c r="Z1470" s="143"/>
      <c r="AA1470" s="143"/>
      <c r="AB1470" s="143"/>
      <c r="AC1470" s="143"/>
      <c r="AD1470" s="143"/>
      <c r="AE1470" s="143"/>
      <c r="AF1470" s="143"/>
      <c r="AG1470" s="143"/>
      <c r="AH1470" s="143"/>
    </row>
    <row r="1471" spans="1:34">
      <c r="A1471" s="143"/>
      <c r="B1471" s="321"/>
      <c r="C1471" s="321"/>
      <c r="D1471" s="143"/>
      <c r="E1471" s="143"/>
      <c r="F1471" s="143"/>
      <c r="G1471" s="143"/>
      <c r="H1471" s="143"/>
      <c r="I1471" s="143"/>
      <c r="J1471" s="143"/>
      <c r="K1471" s="143"/>
      <c r="L1471" s="143"/>
      <c r="M1471" s="322"/>
      <c r="N1471" s="322"/>
      <c r="O1471" s="321"/>
      <c r="P1471" s="322"/>
      <c r="Q1471" s="143"/>
      <c r="R1471" s="143"/>
      <c r="S1471" s="143"/>
      <c r="T1471" s="143"/>
      <c r="U1471" s="143"/>
      <c r="V1471" s="143"/>
      <c r="W1471" s="143"/>
      <c r="X1471" s="143"/>
      <c r="Y1471" s="143"/>
      <c r="Z1471" s="143"/>
      <c r="AA1471" s="143"/>
      <c r="AB1471" s="143"/>
      <c r="AC1471" s="143"/>
      <c r="AD1471" s="143"/>
      <c r="AE1471" s="143"/>
      <c r="AF1471" s="143"/>
      <c r="AG1471" s="143"/>
      <c r="AH1471" s="143"/>
    </row>
    <row r="1472" spans="1:34">
      <c r="A1472" s="143"/>
      <c r="B1472" s="321"/>
      <c r="C1472" s="321"/>
      <c r="D1472" s="143"/>
      <c r="E1472" s="143"/>
      <c r="F1472" s="143"/>
      <c r="G1472" s="143"/>
      <c r="H1472" s="143"/>
      <c r="I1472" s="143"/>
      <c r="J1472" s="143"/>
      <c r="K1472" s="143"/>
      <c r="L1472" s="143"/>
      <c r="M1472" s="322"/>
      <c r="N1472" s="322"/>
      <c r="O1472" s="321"/>
      <c r="P1472" s="322"/>
      <c r="Q1472" s="143"/>
      <c r="R1472" s="143"/>
      <c r="S1472" s="143"/>
      <c r="T1472" s="143"/>
      <c r="U1472" s="143"/>
      <c r="V1472" s="143"/>
      <c r="W1472" s="143"/>
      <c r="X1472" s="143"/>
      <c r="Y1472" s="143"/>
      <c r="Z1472" s="143"/>
      <c r="AA1472" s="143"/>
      <c r="AB1472" s="143"/>
      <c r="AC1472" s="143"/>
      <c r="AD1472" s="143"/>
      <c r="AE1472" s="143"/>
      <c r="AF1472" s="143"/>
      <c r="AG1472" s="143"/>
      <c r="AH1472" s="143"/>
    </row>
    <row r="1473" spans="1:34">
      <c r="A1473" s="143"/>
      <c r="B1473" s="321"/>
      <c r="C1473" s="321"/>
      <c r="D1473" s="143"/>
      <c r="E1473" s="143"/>
      <c r="F1473" s="143"/>
      <c r="G1473" s="143"/>
      <c r="H1473" s="143"/>
      <c r="I1473" s="143"/>
      <c r="J1473" s="143"/>
      <c r="K1473" s="143"/>
      <c r="L1473" s="143"/>
      <c r="M1473" s="322"/>
      <c r="N1473" s="322"/>
      <c r="O1473" s="321"/>
      <c r="P1473" s="322"/>
      <c r="Q1473" s="143"/>
      <c r="R1473" s="143"/>
      <c r="S1473" s="143"/>
      <c r="T1473" s="143"/>
      <c r="U1473" s="143"/>
      <c r="V1473" s="143"/>
      <c r="W1473" s="143"/>
      <c r="X1473" s="143"/>
      <c r="Y1473" s="143"/>
      <c r="Z1473" s="143"/>
      <c r="AA1473" s="143"/>
      <c r="AB1473" s="143"/>
      <c r="AC1473" s="143"/>
      <c r="AD1473" s="143"/>
      <c r="AE1473" s="143"/>
      <c r="AF1473" s="143"/>
      <c r="AG1473" s="143"/>
      <c r="AH1473" s="143"/>
    </row>
    <row r="1474" spans="1:34">
      <c r="A1474" s="143"/>
      <c r="B1474" s="321"/>
      <c r="C1474" s="321"/>
      <c r="D1474" s="143"/>
      <c r="E1474" s="143"/>
      <c r="F1474" s="143"/>
      <c r="G1474" s="143"/>
      <c r="H1474" s="143"/>
      <c r="I1474" s="143"/>
      <c r="J1474" s="143"/>
      <c r="K1474" s="143"/>
      <c r="L1474" s="143"/>
      <c r="M1474" s="322"/>
      <c r="N1474" s="322"/>
      <c r="O1474" s="321"/>
      <c r="P1474" s="322"/>
      <c r="Q1474" s="143"/>
      <c r="R1474" s="143"/>
      <c r="S1474" s="143"/>
      <c r="T1474" s="143"/>
      <c r="U1474" s="143"/>
      <c r="V1474" s="143"/>
      <c r="W1474" s="143"/>
      <c r="X1474" s="143"/>
      <c r="Y1474" s="143"/>
      <c r="Z1474" s="143"/>
      <c r="AA1474" s="143"/>
      <c r="AB1474" s="143"/>
      <c r="AC1474" s="143"/>
      <c r="AD1474" s="143"/>
      <c r="AE1474" s="143"/>
      <c r="AF1474" s="143"/>
      <c r="AG1474" s="143"/>
      <c r="AH1474" s="143"/>
    </row>
    <row r="1475" spans="1:34">
      <c r="A1475" s="143"/>
      <c r="B1475" s="321"/>
      <c r="C1475" s="321"/>
      <c r="D1475" s="143"/>
      <c r="E1475" s="143"/>
      <c r="F1475" s="143"/>
      <c r="G1475" s="143"/>
      <c r="H1475" s="143"/>
      <c r="I1475" s="143"/>
      <c r="J1475" s="143"/>
      <c r="K1475" s="143"/>
      <c r="L1475" s="143"/>
      <c r="M1475" s="322"/>
      <c r="N1475" s="322"/>
      <c r="O1475" s="321"/>
      <c r="P1475" s="322"/>
      <c r="Q1475" s="143"/>
      <c r="R1475" s="143"/>
      <c r="S1475" s="143"/>
      <c r="T1475" s="143"/>
      <c r="U1475" s="143"/>
      <c r="V1475" s="143"/>
      <c r="W1475" s="143"/>
      <c r="X1475" s="143"/>
      <c r="Y1475" s="143"/>
      <c r="Z1475" s="143"/>
      <c r="AA1475" s="143"/>
      <c r="AB1475" s="143"/>
      <c r="AC1475" s="143"/>
      <c r="AD1475" s="143"/>
      <c r="AE1475" s="143"/>
      <c r="AF1475" s="143"/>
      <c r="AG1475" s="143"/>
      <c r="AH1475" s="143"/>
    </row>
    <row r="1476" spans="1:34">
      <c r="A1476" s="143"/>
      <c r="B1476" s="321"/>
      <c r="C1476" s="321"/>
      <c r="D1476" s="143"/>
      <c r="E1476" s="143"/>
      <c r="F1476" s="143"/>
      <c r="G1476" s="143"/>
      <c r="H1476" s="143"/>
      <c r="I1476" s="143"/>
      <c r="J1476" s="143"/>
      <c r="K1476" s="143"/>
      <c r="L1476" s="143"/>
      <c r="M1476" s="322"/>
      <c r="N1476" s="322"/>
      <c r="O1476" s="321"/>
      <c r="P1476" s="322"/>
      <c r="Q1476" s="143"/>
      <c r="R1476" s="143"/>
      <c r="S1476" s="143"/>
      <c r="T1476" s="143"/>
      <c r="U1476" s="143"/>
      <c r="V1476" s="143"/>
      <c r="W1476" s="143"/>
      <c r="X1476" s="143"/>
      <c r="Y1476" s="143"/>
      <c r="Z1476" s="143"/>
      <c r="AA1476" s="143"/>
      <c r="AB1476" s="143"/>
      <c r="AC1476" s="143"/>
      <c r="AD1476" s="143"/>
      <c r="AE1476" s="143"/>
      <c r="AF1476" s="143"/>
      <c r="AG1476" s="143"/>
      <c r="AH1476" s="143"/>
    </row>
    <row r="1477" spans="1:34">
      <c r="A1477" s="143"/>
      <c r="B1477" s="321"/>
      <c r="C1477" s="321"/>
      <c r="D1477" s="143"/>
      <c r="E1477" s="143"/>
      <c r="F1477" s="143"/>
      <c r="G1477" s="143"/>
      <c r="H1477" s="143"/>
      <c r="I1477" s="143"/>
      <c r="J1477" s="143"/>
      <c r="K1477" s="143"/>
      <c r="L1477" s="143"/>
      <c r="M1477" s="322"/>
      <c r="N1477" s="322"/>
      <c r="O1477" s="321"/>
      <c r="P1477" s="322"/>
      <c r="Q1477" s="143"/>
      <c r="R1477" s="143"/>
      <c r="S1477" s="143"/>
      <c r="T1477" s="143"/>
      <c r="U1477" s="143"/>
      <c r="V1477" s="143"/>
      <c r="W1477" s="143"/>
      <c r="X1477" s="143"/>
      <c r="Y1477" s="143"/>
      <c r="Z1477" s="143"/>
      <c r="AA1477" s="143"/>
      <c r="AB1477" s="143"/>
      <c r="AC1477" s="143"/>
      <c r="AD1477" s="143"/>
      <c r="AE1477" s="143"/>
      <c r="AF1477" s="143"/>
      <c r="AG1477" s="143"/>
      <c r="AH1477" s="143"/>
    </row>
    <row r="1478" spans="1:34">
      <c r="A1478" s="143"/>
      <c r="B1478" s="321"/>
      <c r="C1478" s="321"/>
      <c r="D1478" s="143"/>
      <c r="E1478" s="143"/>
      <c r="F1478" s="143"/>
      <c r="G1478" s="143"/>
      <c r="H1478" s="143"/>
      <c r="I1478" s="143"/>
      <c r="J1478" s="143"/>
      <c r="K1478" s="143"/>
      <c r="L1478" s="143"/>
      <c r="M1478" s="322"/>
      <c r="N1478" s="322"/>
      <c r="O1478" s="321"/>
      <c r="P1478" s="322"/>
      <c r="Q1478" s="143"/>
      <c r="R1478" s="143"/>
      <c r="S1478" s="143"/>
      <c r="T1478" s="143"/>
      <c r="U1478" s="143"/>
      <c r="V1478" s="143"/>
      <c r="W1478" s="143"/>
      <c r="X1478" s="143"/>
      <c r="Y1478" s="143"/>
      <c r="Z1478" s="143"/>
      <c r="AA1478" s="143"/>
      <c r="AB1478" s="143"/>
      <c r="AC1478" s="143"/>
      <c r="AD1478" s="143"/>
      <c r="AE1478" s="143"/>
      <c r="AF1478" s="143"/>
      <c r="AG1478" s="143"/>
      <c r="AH1478" s="143"/>
    </row>
    <row r="1479" spans="1:34">
      <c r="A1479" s="143"/>
      <c r="B1479" s="321"/>
      <c r="C1479" s="321"/>
      <c r="D1479" s="143"/>
      <c r="E1479" s="143"/>
      <c r="F1479" s="143"/>
      <c r="G1479" s="143"/>
      <c r="H1479" s="143"/>
      <c r="I1479" s="143"/>
      <c r="J1479" s="143"/>
      <c r="K1479" s="143"/>
      <c r="L1479" s="143"/>
      <c r="M1479" s="322"/>
      <c r="N1479" s="322"/>
      <c r="O1479" s="321"/>
      <c r="P1479" s="322"/>
      <c r="Q1479" s="143"/>
      <c r="R1479" s="143"/>
      <c r="S1479" s="143"/>
      <c r="T1479" s="143"/>
      <c r="U1479" s="143"/>
      <c r="V1479" s="143"/>
      <c r="W1479" s="143"/>
      <c r="X1479" s="143"/>
      <c r="Y1479" s="143"/>
      <c r="Z1479" s="143"/>
      <c r="AA1479" s="143"/>
      <c r="AB1479" s="143"/>
      <c r="AC1479" s="143"/>
      <c r="AD1479" s="143"/>
      <c r="AE1479" s="143"/>
      <c r="AF1479" s="143"/>
      <c r="AG1479" s="143"/>
      <c r="AH1479" s="143"/>
    </row>
    <row r="1480" spans="1:34">
      <c r="A1480" s="143"/>
      <c r="B1480" s="321"/>
      <c r="C1480" s="321"/>
      <c r="D1480" s="143"/>
      <c r="E1480" s="143"/>
      <c r="F1480" s="143"/>
      <c r="G1480" s="143"/>
      <c r="H1480" s="143"/>
      <c r="I1480" s="143"/>
      <c r="J1480" s="143"/>
      <c r="K1480" s="143"/>
      <c r="L1480" s="143"/>
      <c r="M1480" s="322"/>
      <c r="N1480" s="322"/>
      <c r="O1480" s="321"/>
      <c r="P1480" s="322"/>
      <c r="Q1480" s="143"/>
      <c r="R1480" s="143"/>
      <c r="S1480" s="143"/>
      <c r="T1480" s="143"/>
      <c r="U1480" s="143"/>
      <c r="V1480" s="143"/>
      <c r="W1480" s="143"/>
      <c r="X1480" s="143"/>
      <c r="Y1480" s="143"/>
      <c r="Z1480" s="143"/>
      <c r="AA1480" s="143"/>
      <c r="AB1480" s="143"/>
      <c r="AC1480" s="143"/>
      <c r="AD1480" s="143"/>
      <c r="AE1480" s="143"/>
      <c r="AF1480" s="143"/>
      <c r="AG1480" s="143"/>
      <c r="AH1480" s="143"/>
    </row>
    <row r="1481" spans="1:34">
      <c r="A1481" s="143"/>
      <c r="B1481" s="321"/>
      <c r="C1481" s="321"/>
      <c r="D1481" s="143"/>
      <c r="E1481" s="143"/>
      <c r="F1481" s="143"/>
      <c r="G1481" s="143"/>
      <c r="H1481" s="143"/>
      <c r="I1481" s="143"/>
      <c r="J1481" s="143"/>
      <c r="K1481" s="143"/>
      <c r="L1481" s="143"/>
      <c r="M1481" s="322"/>
      <c r="N1481" s="322"/>
      <c r="O1481" s="321"/>
      <c r="P1481" s="322"/>
      <c r="Q1481" s="143"/>
      <c r="R1481" s="143"/>
      <c r="S1481" s="143"/>
      <c r="T1481" s="143"/>
      <c r="U1481" s="143"/>
      <c r="V1481" s="143"/>
      <c r="W1481" s="143"/>
      <c r="X1481" s="143"/>
      <c r="Y1481" s="143"/>
      <c r="Z1481" s="143"/>
      <c r="AA1481" s="143"/>
      <c r="AB1481" s="143"/>
      <c r="AC1481" s="143"/>
      <c r="AD1481" s="143"/>
      <c r="AE1481" s="143"/>
      <c r="AF1481" s="143"/>
      <c r="AG1481" s="143"/>
      <c r="AH1481" s="143"/>
    </row>
    <row r="1482" spans="1:34">
      <c r="A1482" s="143"/>
      <c r="B1482" s="321"/>
      <c r="C1482" s="321"/>
      <c r="D1482" s="143"/>
      <c r="E1482" s="143"/>
      <c r="F1482" s="143"/>
      <c r="G1482" s="143"/>
      <c r="H1482" s="143"/>
      <c r="I1482" s="143"/>
      <c r="J1482" s="143"/>
      <c r="K1482" s="143"/>
      <c r="L1482" s="143"/>
      <c r="M1482" s="322"/>
      <c r="N1482" s="322"/>
      <c r="O1482" s="321"/>
      <c r="P1482" s="322"/>
      <c r="Q1482" s="143"/>
      <c r="R1482" s="143"/>
      <c r="S1482" s="143"/>
      <c r="T1482" s="143"/>
      <c r="U1482" s="143"/>
      <c r="V1482" s="143"/>
      <c r="W1482" s="143"/>
      <c r="X1482" s="143"/>
      <c r="Y1482" s="143"/>
      <c r="Z1482" s="143"/>
      <c r="AA1482" s="143"/>
      <c r="AB1482" s="143"/>
      <c r="AC1482" s="143"/>
      <c r="AD1482" s="143"/>
      <c r="AE1482" s="143"/>
      <c r="AF1482" s="143"/>
      <c r="AG1482" s="143"/>
      <c r="AH1482" s="143"/>
    </row>
    <row r="1483" spans="1:34">
      <c r="A1483" s="143"/>
      <c r="B1483" s="321"/>
      <c r="C1483" s="321"/>
      <c r="D1483" s="143"/>
      <c r="E1483" s="143"/>
      <c r="F1483" s="143"/>
      <c r="G1483" s="143"/>
      <c r="H1483" s="143"/>
      <c r="I1483" s="143"/>
      <c r="J1483" s="143"/>
      <c r="K1483" s="143"/>
      <c r="L1483" s="143"/>
      <c r="M1483" s="322"/>
      <c r="N1483" s="322"/>
      <c r="O1483" s="321"/>
      <c r="P1483" s="322"/>
      <c r="Q1483" s="143"/>
      <c r="R1483" s="143"/>
      <c r="S1483" s="143"/>
      <c r="T1483" s="143"/>
      <c r="U1483" s="143"/>
      <c r="V1483" s="143"/>
      <c r="W1483" s="143"/>
      <c r="X1483" s="143"/>
      <c r="Y1483" s="143"/>
      <c r="Z1483" s="143"/>
      <c r="AA1483" s="143"/>
      <c r="AB1483" s="143"/>
      <c r="AC1483" s="143"/>
      <c r="AD1483" s="143"/>
      <c r="AE1483" s="143"/>
      <c r="AF1483" s="143"/>
      <c r="AG1483" s="143"/>
      <c r="AH1483" s="143"/>
    </row>
    <row r="1484" spans="1:34">
      <c r="A1484" s="143"/>
      <c r="B1484" s="321"/>
      <c r="C1484" s="321"/>
      <c r="D1484" s="143"/>
      <c r="E1484" s="143"/>
      <c r="F1484" s="143"/>
      <c r="G1484" s="143"/>
      <c r="H1484" s="143"/>
      <c r="I1484" s="143"/>
      <c r="J1484" s="143"/>
      <c r="K1484" s="143"/>
      <c r="L1484" s="143"/>
      <c r="M1484" s="322"/>
      <c r="N1484" s="322"/>
      <c r="O1484" s="321"/>
      <c r="P1484" s="322"/>
      <c r="Q1484" s="143"/>
      <c r="R1484" s="143"/>
      <c r="S1484" s="143"/>
      <c r="T1484" s="143"/>
      <c r="U1484" s="143"/>
      <c r="V1484" s="143"/>
      <c r="W1484" s="143"/>
      <c r="X1484" s="143"/>
      <c r="Y1484" s="143"/>
      <c r="Z1484" s="143"/>
      <c r="AA1484" s="143"/>
      <c r="AB1484" s="143"/>
      <c r="AC1484" s="143"/>
      <c r="AD1484" s="143"/>
      <c r="AE1484" s="143"/>
      <c r="AF1484" s="143"/>
      <c r="AG1484" s="143"/>
      <c r="AH1484" s="143"/>
    </row>
    <row r="1485" spans="1:34">
      <c r="A1485" s="143"/>
      <c r="B1485" s="321"/>
      <c r="C1485" s="321"/>
      <c r="D1485" s="143"/>
      <c r="E1485" s="143"/>
      <c r="F1485" s="143"/>
      <c r="G1485" s="143"/>
      <c r="H1485" s="143"/>
      <c r="I1485" s="143"/>
      <c r="J1485" s="143"/>
      <c r="K1485" s="143"/>
      <c r="L1485" s="143"/>
      <c r="M1485" s="322"/>
      <c r="N1485" s="322"/>
      <c r="O1485" s="321"/>
      <c r="P1485" s="322"/>
      <c r="Q1485" s="143"/>
      <c r="R1485" s="143"/>
      <c r="S1485" s="143"/>
      <c r="T1485" s="143"/>
      <c r="U1485" s="143"/>
      <c r="V1485" s="143"/>
      <c r="W1485" s="143"/>
      <c r="X1485" s="143"/>
      <c r="Y1485" s="143"/>
      <c r="Z1485" s="143"/>
      <c r="AA1485" s="143"/>
      <c r="AB1485" s="143"/>
      <c r="AC1485" s="143"/>
      <c r="AD1485" s="143"/>
      <c r="AE1485" s="143"/>
      <c r="AF1485" s="143"/>
      <c r="AG1485" s="143"/>
      <c r="AH1485" s="143"/>
    </row>
    <row r="1486" spans="1:34">
      <c r="A1486" s="143"/>
      <c r="B1486" s="321"/>
      <c r="C1486" s="321"/>
      <c r="D1486" s="143"/>
      <c r="E1486" s="143"/>
      <c r="F1486" s="143"/>
      <c r="G1486" s="143"/>
      <c r="H1486" s="143"/>
      <c r="I1486" s="143"/>
      <c r="J1486" s="143"/>
      <c r="K1486" s="143"/>
      <c r="L1486" s="143"/>
      <c r="M1486" s="322"/>
      <c r="N1486" s="322"/>
      <c r="O1486" s="321"/>
      <c r="P1486" s="322"/>
      <c r="Q1486" s="143"/>
      <c r="R1486" s="143"/>
      <c r="S1486" s="143"/>
      <c r="T1486" s="143"/>
      <c r="U1486" s="143"/>
      <c r="V1486" s="143"/>
      <c r="W1486" s="143"/>
      <c r="X1486" s="143"/>
      <c r="Y1486" s="143"/>
      <c r="Z1486" s="143"/>
      <c r="AA1486" s="143"/>
      <c r="AB1486" s="143"/>
      <c r="AC1486" s="143"/>
      <c r="AD1486" s="143"/>
      <c r="AE1486" s="143"/>
      <c r="AF1486" s="143"/>
      <c r="AG1486" s="143"/>
      <c r="AH1486" s="143"/>
    </row>
    <row r="1487" spans="1:34">
      <c r="A1487" s="143"/>
      <c r="B1487" s="321"/>
      <c r="C1487" s="321"/>
      <c r="D1487" s="143"/>
      <c r="E1487" s="143"/>
      <c r="F1487" s="143"/>
      <c r="G1487" s="143"/>
      <c r="H1487" s="143"/>
      <c r="I1487" s="143"/>
      <c r="J1487" s="143"/>
      <c r="K1487" s="143"/>
      <c r="L1487" s="143"/>
      <c r="M1487" s="322"/>
      <c r="N1487" s="322"/>
      <c r="O1487" s="321"/>
      <c r="P1487" s="322"/>
      <c r="Q1487" s="143"/>
      <c r="R1487" s="143"/>
      <c r="S1487" s="143"/>
      <c r="T1487" s="143"/>
      <c r="U1487" s="143"/>
      <c r="V1487" s="143"/>
      <c r="W1487" s="143"/>
      <c r="X1487" s="143"/>
      <c r="Y1487" s="143"/>
      <c r="Z1487" s="143"/>
      <c r="AA1487" s="143"/>
      <c r="AB1487" s="143"/>
      <c r="AC1487" s="143"/>
      <c r="AD1487" s="143"/>
      <c r="AE1487" s="143"/>
      <c r="AF1487" s="143"/>
      <c r="AG1487" s="143"/>
      <c r="AH1487" s="143"/>
    </row>
    <row r="1488" spans="1:34">
      <c r="A1488" s="143"/>
      <c r="B1488" s="321"/>
      <c r="C1488" s="321"/>
      <c r="D1488" s="143"/>
      <c r="E1488" s="143"/>
      <c r="F1488" s="143"/>
      <c r="G1488" s="143"/>
      <c r="H1488" s="143"/>
      <c r="I1488" s="143"/>
      <c r="J1488" s="143"/>
      <c r="K1488" s="143"/>
      <c r="L1488" s="143"/>
      <c r="M1488" s="322"/>
      <c r="N1488" s="322"/>
      <c r="O1488" s="321"/>
      <c r="P1488" s="322"/>
      <c r="Q1488" s="143"/>
      <c r="R1488" s="143"/>
      <c r="S1488" s="143"/>
      <c r="T1488" s="143"/>
      <c r="U1488" s="143"/>
      <c r="V1488" s="143"/>
      <c r="W1488" s="143"/>
      <c r="X1488" s="143"/>
      <c r="Y1488" s="143"/>
      <c r="Z1488" s="143"/>
      <c r="AA1488" s="143"/>
      <c r="AB1488" s="143"/>
      <c r="AC1488" s="143"/>
      <c r="AD1488" s="143"/>
      <c r="AE1488" s="143"/>
      <c r="AF1488" s="143"/>
      <c r="AG1488" s="143"/>
      <c r="AH1488" s="143"/>
    </row>
    <row r="1489" spans="1:34">
      <c r="A1489" s="143"/>
      <c r="B1489" s="321"/>
      <c r="C1489" s="321"/>
      <c r="D1489" s="143"/>
      <c r="E1489" s="143"/>
      <c r="F1489" s="143"/>
      <c r="G1489" s="143"/>
      <c r="H1489" s="143"/>
      <c r="I1489" s="143"/>
      <c r="J1489" s="143"/>
      <c r="K1489" s="143"/>
      <c r="L1489" s="143"/>
      <c r="M1489" s="322"/>
      <c r="N1489" s="322"/>
      <c r="O1489" s="321"/>
      <c r="P1489" s="322"/>
      <c r="Q1489" s="143"/>
      <c r="R1489" s="143"/>
      <c r="S1489" s="143"/>
      <c r="T1489" s="143"/>
      <c r="U1489" s="143"/>
      <c r="V1489" s="143"/>
      <c r="W1489" s="143"/>
      <c r="X1489" s="143"/>
      <c r="Y1489" s="143"/>
      <c r="Z1489" s="143"/>
      <c r="AA1489" s="143"/>
      <c r="AB1489" s="143"/>
      <c r="AC1489" s="143"/>
      <c r="AD1489" s="143"/>
      <c r="AE1489" s="143"/>
      <c r="AF1489" s="143"/>
      <c r="AG1489" s="143"/>
      <c r="AH1489" s="143"/>
    </row>
    <row r="1490" spans="1:34">
      <c r="A1490" s="143"/>
      <c r="B1490" s="321"/>
      <c r="C1490" s="321"/>
      <c r="D1490" s="143"/>
      <c r="E1490" s="143"/>
      <c r="F1490" s="143"/>
      <c r="G1490" s="143"/>
      <c r="H1490" s="143"/>
      <c r="I1490" s="143"/>
      <c r="J1490" s="143"/>
      <c r="K1490" s="143"/>
      <c r="L1490" s="143"/>
      <c r="M1490" s="322"/>
      <c r="N1490" s="322"/>
      <c r="O1490" s="321"/>
      <c r="P1490" s="322"/>
      <c r="Q1490" s="143"/>
      <c r="R1490" s="143"/>
      <c r="S1490" s="143"/>
      <c r="T1490" s="143"/>
      <c r="U1490" s="143"/>
      <c r="V1490" s="143"/>
      <c r="W1490" s="143"/>
      <c r="X1490" s="143"/>
      <c r="Y1490" s="143"/>
      <c r="Z1490" s="143"/>
      <c r="AA1490" s="143"/>
      <c r="AB1490" s="143"/>
      <c r="AC1490" s="143"/>
      <c r="AD1490" s="143"/>
      <c r="AE1490" s="143"/>
      <c r="AF1490" s="143"/>
      <c r="AG1490" s="143"/>
      <c r="AH1490" s="143"/>
    </row>
    <row r="1491" spans="1:34">
      <c r="A1491" s="143"/>
      <c r="B1491" s="321"/>
      <c r="C1491" s="321"/>
      <c r="D1491" s="143"/>
      <c r="E1491" s="143"/>
      <c r="F1491" s="143"/>
      <c r="G1491" s="143"/>
      <c r="H1491" s="143"/>
      <c r="I1491" s="143"/>
      <c r="J1491" s="143"/>
      <c r="K1491" s="143"/>
      <c r="L1491" s="143"/>
      <c r="M1491" s="322"/>
      <c r="N1491" s="322"/>
      <c r="O1491" s="321"/>
      <c r="P1491" s="322"/>
      <c r="Q1491" s="143"/>
      <c r="R1491" s="143"/>
      <c r="S1491" s="143"/>
      <c r="T1491" s="143"/>
      <c r="U1491" s="143"/>
      <c r="V1491" s="143"/>
      <c r="W1491" s="143"/>
      <c r="X1491" s="143"/>
      <c r="Y1491" s="143"/>
      <c r="Z1491" s="143"/>
      <c r="AA1491" s="143"/>
      <c r="AB1491" s="143"/>
      <c r="AC1491" s="143"/>
      <c r="AD1491" s="143"/>
      <c r="AE1491" s="143"/>
      <c r="AF1491" s="143"/>
      <c r="AG1491" s="143"/>
      <c r="AH1491" s="143"/>
    </row>
    <row r="1492" spans="1:34">
      <c r="A1492" s="143"/>
      <c r="B1492" s="321"/>
      <c r="C1492" s="321"/>
      <c r="D1492" s="143"/>
      <c r="E1492" s="143"/>
      <c r="F1492" s="143"/>
      <c r="G1492" s="143"/>
      <c r="H1492" s="143"/>
      <c r="I1492" s="143"/>
      <c r="J1492" s="143"/>
      <c r="K1492" s="143"/>
      <c r="L1492" s="143"/>
      <c r="M1492" s="322"/>
      <c r="N1492" s="322"/>
      <c r="O1492" s="321"/>
      <c r="P1492" s="322"/>
      <c r="Q1492" s="143"/>
      <c r="R1492" s="143"/>
      <c r="S1492" s="143"/>
      <c r="T1492" s="143"/>
      <c r="U1492" s="143"/>
      <c r="V1492" s="143"/>
      <c r="W1492" s="143"/>
      <c r="X1492" s="143"/>
      <c r="Y1492" s="143"/>
      <c r="Z1492" s="143"/>
      <c r="AA1492" s="143"/>
      <c r="AB1492" s="143"/>
      <c r="AC1492" s="143"/>
      <c r="AD1492" s="143"/>
      <c r="AE1492" s="143"/>
      <c r="AF1492" s="143"/>
      <c r="AG1492" s="143"/>
      <c r="AH1492" s="143"/>
    </row>
    <row r="1493" spans="1:34">
      <c r="A1493" s="143"/>
      <c r="B1493" s="321"/>
      <c r="C1493" s="321"/>
      <c r="D1493" s="143"/>
      <c r="E1493" s="143"/>
      <c r="F1493" s="143"/>
      <c r="G1493" s="143"/>
      <c r="H1493" s="143"/>
      <c r="I1493" s="143"/>
      <c r="J1493" s="143"/>
      <c r="K1493" s="143"/>
      <c r="L1493" s="143"/>
      <c r="M1493" s="322"/>
      <c r="N1493" s="322"/>
      <c r="O1493" s="321"/>
      <c r="P1493" s="322"/>
      <c r="Q1493" s="143"/>
      <c r="R1493" s="143"/>
      <c r="S1493" s="143"/>
      <c r="T1493" s="143"/>
      <c r="U1493" s="143"/>
      <c r="V1493" s="143"/>
      <c r="W1493" s="143"/>
      <c r="X1493" s="143"/>
      <c r="Y1493" s="143"/>
      <c r="Z1493" s="143"/>
      <c r="AA1493" s="143"/>
      <c r="AB1493" s="143"/>
      <c r="AC1493" s="143"/>
      <c r="AD1493" s="143"/>
      <c r="AE1493" s="143"/>
      <c r="AF1493" s="143"/>
      <c r="AG1493" s="143"/>
      <c r="AH1493" s="143"/>
    </row>
    <row r="1494" spans="1:34">
      <c r="A1494" s="143"/>
      <c r="B1494" s="321"/>
      <c r="C1494" s="321"/>
      <c r="D1494" s="143"/>
      <c r="E1494" s="143"/>
      <c r="F1494" s="143"/>
      <c r="G1494" s="143"/>
      <c r="H1494" s="143"/>
      <c r="I1494" s="143"/>
      <c r="J1494" s="143"/>
      <c r="K1494" s="143"/>
      <c r="L1494" s="143"/>
      <c r="M1494" s="322"/>
      <c r="N1494" s="322"/>
      <c r="O1494" s="321"/>
      <c r="P1494" s="322"/>
      <c r="Q1494" s="143"/>
      <c r="R1494" s="143"/>
      <c r="S1494" s="143"/>
      <c r="T1494" s="143"/>
      <c r="U1494" s="143"/>
      <c r="V1494" s="143"/>
      <c r="W1494" s="143"/>
      <c r="X1494" s="143"/>
      <c r="Y1494" s="143"/>
      <c r="Z1494" s="143"/>
      <c r="AA1494" s="143"/>
      <c r="AB1494" s="143"/>
      <c r="AC1494" s="143"/>
      <c r="AD1494" s="143"/>
      <c r="AE1494" s="143"/>
      <c r="AF1494" s="143"/>
      <c r="AG1494" s="143"/>
      <c r="AH1494" s="143"/>
    </row>
    <row r="1495" spans="1:34">
      <c r="A1495" s="143"/>
      <c r="B1495" s="321"/>
      <c r="C1495" s="321"/>
      <c r="D1495" s="143"/>
      <c r="E1495" s="143"/>
      <c r="F1495" s="143"/>
      <c r="G1495" s="143"/>
      <c r="H1495" s="143"/>
      <c r="I1495" s="143"/>
      <c r="J1495" s="143"/>
      <c r="K1495" s="143"/>
      <c r="L1495" s="143"/>
      <c r="M1495" s="322"/>
      <c r="N1495" s="322"/>
      <c r="O1495" s="321"/>
      <c r="P1495" s="322"/>
      <c r="Q1495" s="143"/>
      <c r="R1495" s="143"/>
      <c r="S1495" s="143"/>
      <c r="T1495" s="143"/>
      <c r="U1495" s="143"/>
      <c r="V1495" s="143"/>
      <c r="W1495" s="143"/>
      <c r="X1495" s="143"/>
      <c r="Y1495" s="143"/>
      <c r="Z1495" s="143"/>
      <c r="AA1495" s="143"/>
      <c r="AB1495" s="143"/>
      <c r="AC1495" s="143"/>
      <c r="AD1495" s="143"/>
      <c r="AE1495" s="143"/>
      <c r="AF1495" s="143"/>
      <c r="AG1495" s="143"/>
      <c r="AH1495" s="143"/>
    </row>
    <row r="1496" spans="1:34">
      <c r="A1496" s="143"/>
      <c r="B1496" s="321"/>
      <c r="C1496" s="321"/>
      <c r="D1496" s="143"/>
      <c r="E1496" s="143"/>
      <c r="F1496" s="143"/>
      <c r="G1496" s="143"/>
      <c r="H1496" s="143"/>
      <c r="I1496" s="143"/>
      <c r="J1496" s="143"/>
      <c r="K1496" s="143"/>
      <c r="L1496" s="143"/>
      <c r="M1496" s="322"/>
      <c r="N1496" s="322"/>
      <c r="O1496" s="321"/>
      <c r="P1496" s="322"/>
      <c r="Q1496" s="143"/>
      <c r="R1496" s="143"/>
      <c r="S1496" s="143"/>
      <c r="T1496" s="143"/>
      <c r="U1496" s="143"/>
      <c r="V1496" s="143"/>
      <c r="W1496" s="143"/>
      <c r="X1496" s="143"/>
      <c r="Y1496" s="143"/>
      <c r="Z1496" s="143"/>
      <c r="AA1496" s="143"/>
      <c r="AB1496" s="143"/>
      <c r="AC1496" s="143"/>
      <c r="AD1496" s="143"/>
      <c r="AE1496" s="143"/>
      <c r="AF1496" s="143"/>
      <c r="AG1496" s="143"/>
      <c r="AH1496" s="143"/>
    </row>
    <row r="1497" spans="1:34">
      <c r="A1497" s="143"/>
      <c r="B1497" s="321"/>
      <c r="C1497" s="321"/>
      <c r="D1497" s="143"/>
      <c r="E1497" s="143"/>
      <c r="F1497" s="143"/>
      <c r="G1497" s="143"/>
      <c r="H1497" s="143"/>
      <c r="I1497" s="143"/>
      <c r="J1497" s="143"/>
      <c r="K1497" s="143"/>
      <c r="L1497" s="143"/>
      <c r="M1497" s="322"/>
      <c r="N1497" s="322"/>
      <c r="O1497" s="321"/>
      <c r="P1497" s="322"/>
      <c r="Q1497" s="143"/>
      <c r="R1497" s="143"/>
      <c r="S1497" s="143"/>
      <c r="T1497" s="143"/>
      <c r="U1497" s="143"/>
      <c r="V1497" s="143"/>
      <c r="W1497" s="143"/>
      <c r="X1497" s="143"/>
      <c r="Y1497" s="143"/>
      <c r="Z1497" s="143"/>
      <c r="AA1497" s="143"/>
      <c r="AB1497" s="143"/>
      <c r="AC1497" s="143"/>
      <c r="AD1497" s="143"/>
      <c r="AE1497" s="143"/>
      <c r="AF1497" s="143"/>
      <c r="AG1497" s="143"/>
      <c r="AH1497" s="143"/>
    </row>
    <row r="1498" spans="1:34">
      <c r="A1498" s="143"/>
      <c r="B1498" s="321"/>
      <c r="C1498" s="321"/>
      <c r="D1498" s="143"/>
      <c r="E1498" s="143"/>
      <c r="F1498" s="143"/>
      <c r="G1498" s="143"/>
      <c r="H1498" s="143"/>
      <c r="I1498" s="143"/>
      <c r="J1498" s="143"/>
      <c r="K1498" s="143"/>
      <c r="L1498" s="143"/>
      <c r="M1498" s="322"/>
      <c r="N1498" s="322"/>
      <c r="O1498" s="321"/>
      <c r="P1498" s="322"/>
      <c r="Q1498" s="143"/>
      <c r="R1498" s="143"/>
      <c r="S1498" s="143"/>
      <c r="T1498" s="143"/>
      <c r="U1498" s="143"/>
      <c r="V1498" s="143"/>
      <c r="W1498" s="143"/>
      <c r="X1498" s="143"/>
      <c r="Y1498" s="143"/>
      <c r="Z1498" s="143"/>
      <c r="AA1498" s="143"/>
      <c r="AB1498" s="143"/>
      <c r="AC1498" s="143"/>
      <c r="AD1498" s="143"/>
      <c r="AE1498" s="143"/>
      <c r="AF1498" s="143"/>
      <c r="AG1498" s="143"/>
      <c r="AH1498" s="143"/>
    </row>
    <row r="1499" spans="1:34">
      <c r="A1499" s="143"/>
      <c r="B1499" s="321"/>
      <c r="C1499" s="321"/>
      <c r="D1499" s="143"/>
      <c r="E1499" s="143"/>
      <c r="F1499" s="143"/>
      <c r="G1499" s="143"/>
      <c r="H1499" s="143"/>
      <c r="I1499" s="143"/>
      <c r="J1499" s="143"/>
      <c r="K1499" s="143"/>
      <c r="L1499" s="143"/>
      <c r="M1499" s="322"/>
      <c r="N1499" s="322"/>
      <c r="O1499" s="321"/>
      <c r="P1499" s="322"/>
      <c r="Q1499" s="143"/>
      <c r="R1499" s="143"/>
      <c r="S1499" s="143"/>
      <c r="T1499" s="143"/>
      <c r="U1499" s="143"/>
      <c r="V1499" s="143"/>
      <c r="W1499" s="143"/>
      <c r="X1499" s="143"/>
      <c r="Y1499" s="143"/>
      <c r="Z1499" s="143"/>
      <c r="AA1499" s="143"/>
      <c r="AB1499" s="143"/>
      <c r="AC1499" s="143"/>
      <c r="AD1499" s="143"/>
      <c r="AE1499" s="143"/>
      <c r="AF1499" s="143"/>
      <c r="AG1499" s="143"/>
      <c r="AH1499" s="143"/>
    </row>
    <row r="1500" spans="1:34">
      <c r="A1500" s="143"/>
      <c r="B1500" s="321"/>
      <c r="C1500" s="321"/>
      <c r="D1500" s="143"/>
      <c r="E1500" s="143"/>
      <c r="F1500" s="143"/>
      <c r="G1500" s="143"/>
      <c r="H1500" s="143"/>
      <c r="I1500" s="143"/>
      <c r="J1500" s="143"/>
      <c r="K1500" s="143"/>
      <c r="L1500" s="143"/>
      <c r="M1500" s="322"/>
      <c r="N1500" s="322"/>
      <c r="O1500" s="321"/>
      <c r="P1500" s="322"/>
      <c r="Q1500" s="143"/>
      <c r="R1500" s="143"/>
      <c r="S1500" s="143"/>
      <c r="T1500" s="143"/>
      <c r="U1500" s="143"/>
      <c r="V1500" s="143"/>
      <c r="W1500" s="143"/>
      <c r="X1500" s="143"/>
      <c r="Y1500" s="143"/>
      <c r="Z1500" s="143"/>
      <c r="AA1500" s="143"/>
      <c r="AB1500" s="143"/>
      <c r="AC1500" s="143"/>
      <c r="AD1500" s="143"/>
      <c r="AE1500" s="143"/>
      <c r="AF1500" s="143"/>
      <c r="AG1500" s="143"/>
      <c r="AH1500" s="143"/>
    </row>
    <row r="1501" spans="1:34">
      <c r="A1501" s="143"/>
      <c r="B1501" s="321"/>
      <c r="C1501" s="321"/>
      <c r="D1501" s="143"/>
      <c r="E1501" s="143"/>
      <c r="F1501" s="143"/>
      <c r="G1501" s="143"/>
      <c r="H1501" s="143"/>
      <c r="I1501" s="143"/>
      <c r="J1501" s="143"/>
      <c r="K1501" s="143"/>
      <c r="L1501" s="143"/>
      <c r="M1501" s="322"/>
      <c r="N1501" s="322"/>
      <c r="O1501" s="321"/>
      <c r="P1501" s="322"/>
      <c r="Q1501" s="143"/>
      <c r="R1501" s="143"/>
      <c r="S1501" s="143"/>
      <c r="T1501" s="143"/>
      <c r="U1501" s="143"/>
      <c r="V1501" s="143"/>
      <c r="W1501" s="143"/>
      <c r="X1501" s="143"/>
      <c r="Y1501" s="143"/>
      <c r="Z1501" s="143"/>
      <c r="AA1501" s="143"/>
      <c r="AB1501" s="143"/>
      <c r="AC1501" s="143"/>
      <c r="AD1501" s="143"/>
      <c r="AE1501" s="143"/>
      <c r="AF1501" s="143"/>
      <c r="AG1501" s="143"/>
      <c r="AH1501" s="143"/>
    </row>
    <row r="1502" spans="1:34">
      <c r="A1502" s="143"/>
      <c r="B1502" s="321"/>
      <c r="C1502" s="321"/>
      <c r="D1502" s="143"/>
      <c r="E1502" s="143"/>
      <c r="F1502" s="143"/>
      <c r="G1502" s="143"/>
      <c r="H1502" s="143"/>
      <c r="I1502" s="143"/>
      <c r="J1502" s="143"/>
      <c r="K1502" s="143"/>
      <c r="L1502" s="143"/>
      <c r="M1502" s="322"/>
      <c r="N1502" s="322"/>
      <c r="O1502" s="321"/>
      <c r="P1502" s="322"/>
      <c r="Q1502" s="143"/>
      <c r="R1502" s="143"/>
      <c r="S1502" s="143"/>
      <c r="T1502" s="143"/>
      <c r="U1502" s="143"/>
      <c r="V1502" s="143"/>
      <c r="W1502" s="143"/>
      <c r="X1502" s="143"/>
      <c r="Y1502" s="143"/>
      <c r="Z1502" s="143"/>
      <c r="AA1502" s="143"/>
      <c r="AB1502" s="143"/>
      <c r="AC1502" s="143"/>
      <c r="AD1502" s="143"/>
      <c r="AE1502" s="143"/>
      <c r="AF1502" s="143"/>
      <c r="AG1502" s="143"/>
      <c r="AH1502" s="143"/>
    </row>
    <row r="1503" spans="1:34">
      <c r="A1503" s="143"/>
      <c r="B1503" s="321"/>
      <c r="C1503" s="321"/>
      <c r="D1503" s="143"/>
      <c r="E1503" s="143"/>
      <c r="F1503" s="143"/>
      <c r="G1503" s="143"/>
      <c r="H1503" s="143"/>
      <c r="I1503" s="143"/>
      <c r="J1503" s="143"/>
      <c r="K1503" s="143"/>
      <c r="L1503" s="143"/>
      <c r="M1503" s="322"/>
      <c r="N1503" s="322"/>
      <c r="O1503" s="321"/>
      <c r="P1503" s="322"/>
      <c r="Q1503" s="143"/>
      <c r="R1503" s="143"/>
      <c r="S1503" s="143"/>
      <c r="T1503" s="143"/>
      <c r="U1503" s="143"/>
      <c r="V1503" s="143"/>
      <c r="W1503" s="143"/>
      <c r="X1503" s="143"/>
      <c r="Y1503" s="143"/>
      <c r="Z1503" s="143"/>
      <c r="AA1503" s="143"/>
      <c r="AB1503" s="143"/>
      <c r="AC1503" s="143"/>
      <c r="AD1503" s="143"/>
      <c r="AE1503" s="143"/>
      <c r="AF1503" s="143"/>
      <c r="AG1503" s="143"/>
      <c r="AH1503" s="143"/>
    </row>
    <row r="1504" spans="1:34">
      <c r="A1504" s="143"/>
      <c r="B1504" s="321"/>
      <c r="C1504" s="321"/>
      <c r="D1504" s="143"/>
      <c r="E1504" s="143"/>
      <c r="F1504" s="143"/>
      <c r="G1504" s="143"/>
      <c r="H1504" s="143"/>
      <c r="I1504" s="143"/>
      <c r="J1504" s="143"/>
      <c r="K1504" s="143"/>
      <c r="L1504" s="143"/>
      <c r="M1504" s="322"/>
      <c r="N1504" s="322"/>
      <c r="O1504" s="321"/>
      <c r="P1504" s="322"/>
      <c r="Q1504" s="143"/>
      <c r="R1504" s="143"/>
      <c r="S1504" s="143"/>
      <c r="T1504" s="143"/>
      <c r="U1504" s="143"/>
      <c r="V1504" s="143"/>
      <c r="W1504" s="143"/>
      <c r="X1504" s="143"/>
      <c r="Y1504" s="143"/>
      <c r="Z1504" s="143"/>
      <c r="AA1504" s="143"/>
      <c r="AB1504" s="143"/>
      <c r="AC1504" s="143"/>
      <c r="AD1504" s="143"/>
      <c r="AE1504" s="143"/>
      <c r="AF1504" s="143"/>
      <c r="AG1504" s="143"/>
      <c r="AH1504" s="143"/>
    </row>
    <row r="1505" spans="1:34">
      <c r="A1505" s="143"/>
      <c r="B1505" s="321"/>
      <c r="C1505" s="321"/>
      <c r="D1505" s="143"/>
      <c r="E1505" s="143"/>
      <c r="F1505" s="143"/>
      <c r="G1505" s="143"/>
      <c r="H1505" s="143"/>
      <c r="I1505" s="143"/>
      <c r="J1505" s="143"/>
      <c r="K1505" s="143"/>
      <c r="L1505" s="143"/>
      <c r="M1505" s="322"/>
      <c r="N1505" s="322"/>
      <c r="O1505" s="321"/>
      <c r="P1505" s="322"/>
      <c r="Q1505" s="143"/>
      <c r="R1505" s="143"/>
      <c r="S1505" s="143"/>
      <c r="T1505" s="143"/>
      <c r="U1505" s="143"/>
      <c r="V1505" s="143"/>
      <c r="W1505" s="143"/>
      <c r="X1505" s="143"/>
      <c r="Y1505" s="143"/>
      <c r="Z1505" s="143"/>
      <c r="AA1505" s="143"/>
      <c r="AB1505" s="143"/>
      <c r="AC1505" s="143"/>
      <c r="AD1505" s="143"/>
      <c r="AE1505" s="143"/>
      <c r="AF1505" s="143"/>
      <c r="AG1505" s="143"/>
      <c r="AH1505" s="143"/>
    </row>
    <row r="1506" spans="1:34">
      <c r="A1506" s="143"/>
      <c r="B1506" s="321"/>
      <c r="C1506" s="321"/>
      <c r="D1506" s="143"/>
      <c r="E1506" s="143"/>
      <c r="F1506" s="143"/>
      <c r="G1506" s="143"/>
      <c r="H1506" s="143"/>
      <c r="I1506" s="143"/>
      <c r="J1506" s="143"/>
      <c r="K1506" s="143"/>
      <c r="L1506" s="143"/>
      <c r="M1506" s="322"/>
      <c r="N1506" s="322"/>
      <c r="O1506" s="321"/>
      <c r="P1506" s="322"/>
      <c r="Q1506" s="143"/>
      <c r="R1506" s="143"/>
      <c r="S1506" s="143"/>
      <c r="T1506" s="143"/>
      <c r="U1506" s="143"/>
      <c r="V1506" s="143"/>
      <c r="W1506" s="143"/>
      <c r="X1506" s="143"/>
      <c r="Y1506" s="143"/>
      <c r="Z1506" s="143"/>
      <c r="AA1506" s="143"/>
      <c r="AB1506" s="143"/>
      <c r="AC1506" s="143"/>
      <c r="AD1506" s="143"/>
      <c r="AE1506" s="143"/>
      <c r="AF1506" s="143"/>
      <c r="AG1506" s="143"/>
      <c r="AH1506" s="143"/>
    </row>
    <row r="1507" spans="1:34">
      <c r="A1507" s="143"/>
      <c r="B1507" s="321"/>
      <c r="C1507" s="321"/>
      <c r="D1507" s="143"/>
      <c r="E1507" s="143"/>
      <c r="F1507" s="143"/>
      <c r="G1507" s="143"/>
      <c r="H1507" s="143"/>
      <c r="I1507" s="143"/>
      <c r="J1507" s="143"/>
      <c r="K1507" s="143"/>
      <c r="L1507" s="143"/>
      <c r="M1507" s="322"/>
      <c r="N1507" s="322"/>
      <c r="O1507" s="321"/>
      <c r="P1507" s="322"/>
      <c r="Q1507" s="143"/>
      <c r="R1507" s="143"/>
      <c r="S1507" s="143"/>
      <c r="T1507" s="143"/>
      <c r="U1507" s="143"/>
      <c r="V1507" s="143"/>
      <c r="W1507" s="143"/>
      <c r="X1507" s="143"/>
      <c r="Y1507" s="143"/>
      <c r="Z1507" s="143"/>
      <c r="AA1507" s="143"/>
      <c r="AB1507" s="143"/>
      <c r="AC1507" s="143"/>
      <c r="AD1507" s="143"/>
      <c r="AE1507" s="143"/>
      <c r="AF1507" s="143"/>
      <c r="AG1507" s="143"/>
      <c r="AH1507" s="143"/>
    </row>
    <row r="1508" spans="1:34">
      <c r="A1508" s="143"/>
      <c r="B1508" s="321"/>
      <c r="C1508" s="321"/>
      <c r="D1508" s="143"/>
      <c r="E1508" s="143"/>
      <c r="F1508" s="143"/>
      <c r="G1508" s="143"/>
      <c r="H1508" s="143"/>
      <c r="I1508" s="143"/>
      <c r="J1508" s="143"/>
      <c r="K1508" s="143"/>
      <c r="L1508" s="143"/>
      <c r="M1508" s="322"/>
      <c r="N1508" s="322"/>
      <c r="O1508" s="321"/>
      <c r="P1508" s="322"/>
      <c r="Q1508" s="143"/>
      <c r="R1508" s="143"/>
      <c r="S1508" s="143"/>
      <c r="T1508" s="143"/>
      <c r="U1508" s="143"/>
      <c r="V1508" s="143"/>
      <c r="W1508" s="143"/>
      <c r="X1508" s="143"/>
      <c r="Y1508" s="143"/>
      <c r="Z1508" s="143"/>
      <c r="AA1508" s="143"/>
      <c r="AB1508" s="143"/>
      <c r="AC1508" s="143"/>
      <c r="AD1508" s="143"/>
      <c r="AE1508" s="143"/>
      <c r="AF1508" s="143"/>
      <c r="AG1508" s="143"/>
      <c r="AH1508" s="143"/>
    </row>
    <row r="1509" spans="1:34">
      <c r="A1509" s="143"/>
      <c r="B1509" s="321"/>
      <c r="C1509" s="321"/>
      <c r="D1509" s="143"/>
      <c r="E1509" s="143"/>
      <c r="F1509" s="143"/>
      <c r="G1509" s="143"/>
      <c r="H1509" s="143"/>
      <c r="I1509" s="143"/>
      <c r="J1509" s="143"/>
      <c r="K1509" s="143"/>
      <c r="L1509" s="143"/>
      <c r="M1509" s="322"/>
      <c r="N1509" s="322"/>
      <c r="O1509" s="321"/>
      <c r="P1509" s="322"/>
      <c r="Q1509" s="143"/>
      <c r="R1509" s="143"/>
      <c r="S1509" s="143"/>
      <c r="T1509" s="143"/>
      <c r="U1509" s="143"/>
      <c r="V1509" s="143"/>
      <c r="W1509" s="143"/>
      <c r="X1509" s="143"/>
      <c r="Y1509" s="143"/>
      <c r="Z1509" s="143"/>
      <c r="AA1509" s="143"/>
      <c r="AB1509" s="143"/>
      <c r="AC1509" s="143"/>
      <c r="AD1509" s="143"/>
      <c r="AE1509" s="143"/>
      <c r="AF1509" s="143"/>
      <c r="AG1509" s="143"/>
      <c r="AH1509" s="143"/>
    </row>
    <row r="1510" spans="1:34">
      <c r="A1510" s="143"/>
      <c r="B1510" s="321"/>
      <c r="C1510" s="321"/>
      <c r="D1510" s="143"/>
      <c r="E1510" s="143"/>
      <c r="F1510" s="143"/>
      <c r="G1510" s="143"/>
      <c r="H1510" s="143"/>
      <c r="I1510" s="143"/>
      <c r="J1510" s="143"/>
      <c r="K1510" s="143"/>
      <c r="L1510" s="143"/>
      <c r="M1510" s="322"/>
      <c r="N1510" s="322"/>
      <c r="O1510" s="321"/>
      <c r="P1510" s="322"/>
      <c r="Q1510" s="143"/>
      <c r="R1510" s="143"/>
      <c r="S1510" s="143"/>
      <c r="T1510" s="143"/>
      <c r="U1510" s="143"/>
      <c r="V1510" s="143"/>
      <c r="W1510" s="143"/>
      <c r="X1510" s="143"/>
      <c r="Y1510" s="143"/>
      <c r="Z1510" s="143"/>
      <c r="AA1510" s="143"/>
      <c r="AB1510" s="143"/>
      <c r="AC1510" s="143"/>
      <c r="AD1510" s="143"/>
      <c r="AE1510" s="143"/>
      <c r="AF1510" s="143"/>
      <c r="AG1510" s="143"/>
      <c r="AH1510" s="143"/>
    </row>
    <row r="1511" spans="1:34">
      <c r="A1511" s="143"/>
      <c r="B1511" s="321"/>
      <c r="C1511" s="321"/>
      <c r="D1511" s="143"/>
      <c r="E1511" s="143"/>
      <c r="F1511" s="143"/>
      <c r="G1511" s="143"/>
      <c r="H1511" s="143"/>
      <c r="I1511" s="143"/>
      <c r="J1511" s="143"/>
      <c r="K1511" s="143"/>
      <c r="L1511" s="143"/>
      <c r="M1511" s="322"/>
      <c r="N1511" s="322"/>
      <c r="O1511" s="321"/>
      <c r="P1511" s="322"/>
      <c r="Q1511" s="143"/>
      <c r="R1511" s="143"/>
      <c r="S1511" s="143"/>
      <c r="T1511" s="143"/>
      <c r="U1511" s="143"/>
      <c r="V1511" s="143"/>
      <c r="W1511" s="143"/>
      <c r="X1511" s="143"/>
      <c r="Y1511" s="143"/>
      <c r="Z1511" s="143"/>
      <c r="AA1511" s="143"/>
      <c r="AB1511" s="143"/>
      <c r="AC1511" s="143"/>
      <c r="AD1511" s="143"/>
      <c r="AE1511" s="143"/>
      <c r="AF1511" s="143"/>
      <c r="AG1511" s="143"/>
      <c r="AH1511" s="143"/>
    </row>
    <row r="1512" spans="1:34">
      <c r="A1512" s="143"/>
      <c r="B1512" s="321"/>
      <c r="C1512" s="321"/>
      <c r="D1512" s="143"/>
      <c r="E1512" s="143"/>
      <c r="F1512" s="143"/>
      <c r="G1512" s="143"/>
      <c r="H1512" s="143"/>
      <c r="I1512" s="143"/>
      <c r="J1512" s="143"/>
      <c r="K1512" s="143"/>
      <c r="L1512" s="143"/>
      <c r="M1512" s="322"/>
      <c r="N1512" s="322"/>
      <c r="O1512" s="321"/>
      <c r="P1512" s="322"/>
      <c r="Q1512" s="143"/>
      <c r="R1512" s="143"/>
      <c r="S1512" s="143"/>
      <c r="T1512" s="143"/>
      <c r="U1512" s="143"/>
      <c r="V1512" s="143"/>
      <c r="W1512" s="143"/>
      <c r="X1512" s="143"/>
      <c r="Y1512" s="143"/>
      <c r="Z1512" s="143"/>
      <c r="AA1512" s="143"/>
      <c r="AB1512" s="143"/>
      <c r="AC1512" s="143"/>
      <c r="AD1512" s="143"/>
      <c r="AE1512" s="143"/>
      <c r="AF1512" s="143"/>
      <c r="AG1512" s="143"/>
      <c r="AH1512" s="143"/>
    </row>
    <row r="1513" spans="1:34">
      <c r="A1513" s="143"/>
      <c r="B1513" s="321"/>
      <c r="C1513" s="321"/>
      <c r="D1513" s="143"/>
      <c r="E1513" s="143"/>
      <c r="F1513" s="143"/>
      <c r="G1513" s="143"/>
      <c r="H1513" s="143"/>
      <c r="I1513" s="143"/>
      <c r="J1513" s="143"/>
      <c r="K1513" s="143"/>
      <c r="L1513" s="143"/>
      <c r="M1513" s="322"/>
      <c r="N1513" s="322"/>
      <c r="O1513" s="321"/>
      <c r="P1513" s="322"/>
      <c r="Q1513" s="143"/>
      <c r="R1513" s="143"/>
      <c r="S1513" s="143"/>
      <c r="T1513" s="143"/>
      <c r="U1513" s="143"/>
      <c r="V1513" s="143"/>
      <c r="W1513" s="143"/>
      <c r="X1513" s="143"/>
      <c r="Y1513" s="143"/>
      <c r="Z1513" s="143"/>
      <c r="AA1513" s="143"/>
      <c r="AB1513" s="143"/>
      <c r="AC1513" s="143"/>
      <c r="AD1513" s="143"/>
      <c r="AE1513" s="143"/>
      <c r="AF1513" s="143"/>
      <c r="AG1513" s="143"/>
      <c r="AH1513" s="143"/>
    </row>
    <row r="1514" spans="1:34">
      <c r="A1514" s="143"/>
      <c r="B1514" s="321"/>
      <c r="C1514" s="321"/>
      <c r="D1514" s="143"/>
      <c r="E1514" s="143"/>
      <c r="F1514" s="143"/>
      <c r="G1514" s="143"/>
      <c r="H1514" s="143"/>
      <c r="I1514" s="143"/>
      <c r="J1514" s="143"/>
      <c r="K1514" s="143"/>
      <c r="L1514" s="143"/>
      <c r="M1514" s="322"/>
      <c r="N1514" s="322"/>
      <c r="O1514" s="321"/>
      <c r="P1514" s="322"/>
      <c r="Q1514" s="143"/>
      <c r="R1514" s="143"/>
      <c r="S1514" s="143"/>
      <c r="T1514" s="143"/>
      <c r="U1514" s="143"/>
      <c r="V1514" s="143"/>
      <c r="W1514" s="143"/>
      <c r="X1514" s="143"/>
      <c r="Y1514" s="143"/>
      <c r="Z1514" s="143"/>
      <c r="AA1514" s="143"/>
      <c r="AB1514" s="143"/>
      <c r="AC1514" s="143"/>
      <c r="AD1514" s="143"/>
      <c r="AE1514" s="143"/>
      <c r="AF1514" s="143"/>
      <c r="AG1514" s="143"/>
      <c r="AH1514" s="143"/>
    </row>
    <row r="1515" spans="1:34">
      <c r="A1515" s="143"/>
      <c r="B1515" s="321"/>
      <c r="C1515" s="321"/>
      <c r="D1515" s="143"/>
      <c r="E1515" s="143"/>
      <c r="F1515" s="143"/>
      <c r="G1515" s="143"/>
      <c r="H1515" s="143"/>
      <c r="I1515" s="143"/>
      <c r="J1515" s="143"/>
      <c r="K1515" s="143"/>
      <c r="L1515" s="143"/>
      <c r="M1515" s="322"/>
      <c r="N1515" s="322"/>
      <c r="O1515" s="321"/>
      <c r="P1515" s="322"/>
      <c r="Q1515" s="143"/>
      <c r="R1515" s="143"/>
      <c r="S1515" s="143"/>
      <c r="T1515" s="143"/>
      <c r="U1515" s="143"/>
      <c r="V1515" s="143"/>
      <c r="W1515" s="143"/>
      <c r="X1515" s="143"/>
      <c r="Y1515" s="143"/>
      <c r="Z1515" s="143"/>
      <c r="AA1515" s="143"/>
      <c r="AB1515" s="143"/>
      <c r="AC1515" s="143"/>
      <c r="AD1515" s="143"/>
      <c r="AE1515" s="143"/>
      <c r="AF1515" s="143"/>
      <c r="AG1515" s="143"/>
      <c r="AH1515" s="143"/>
    </row>
    <row r="1516" spans="1:34">
      <c r="A1516" s="143"/>
      <c r="B1516" s="321"/>
      <c r="C1516" s="321"/>
      <c r="D1516" s="143"/>
      <c r="E1516" s="143"/>
      <c r="F1516" s="143"/>
      <c r="G1516" s="143"/>
      <c r="H1516" s="143"/>
      <c r="I1516" s="143"/>
      <c r="J1516" s="143"/>
      <c r="K1516" s="143"/>
      <c r="L1516" s="143"/>
      <c r="M1516" s="322"/>
      <c r="N1516" s="322"/>
      <c r="O1516" s="321"/>
      <c r="P1516" s="322"/>
      <c r="Q1516" s="143"/>
      <c r="R1516" s="143"/>
      <c r="S1516" s="143"/>
      <c r="T1516" s="143"/>
      <c r="U1516" s="143"/>
      <c r="V1516" s="143"/>
      <c r="W1516" s="143"/>
      <c r="X1516" s="143"/>
      <c r="Y1516" s="143"/>
      <c r="Z1516" s="143"/>
      <c r="AA1516" s="143"/>
      <c r="AB1516" s="143"/>
      <c r="AC1516" s="143"/>
      <c r="AD1516" s="143"/>
      <c r="AE1516" s="143"/>
      <c r="AF1516" s="143"/>
      <c r="AG1516" s="143"/>
      <c r="AH1516" s="143"/>
    </row>
    <row r="1517" spans="1:34">
      <c r="A1517" s="143"/>
      <c r="B1517" s="321"/>
      <c r="C1517" s="321"/>
      <c r="D1517" s="143"/>
      <c r="E1517" s="143"/>
      <c r="F1517" s="143"/>
      <c r="G1517" s="143"/>
      <c r="H1517" s="143"/>
      <c r="I1517" s="143"/>
      <c r="J1517" s="143"/>
      <c r="K1517" s="143"/>
      <c r="L1517" s="143"/>
      <c r="M1517" s="322"/>
      <c r="N1517" s="322"/>
      <c r="O1517" s="321"/>
      <c r="P1517" s="322"/>
      <c r="Q1517" s="143"/>
      <c r="R1517" s="143"/>
      <c r="S1517" s="143"/>
      <c r="T1517" s="143"/>
      <c r="U1517" s="143"/>
      <c r="V1517" s="143"/>
      <c r="W1517" s="143"/>
      <c r="X1517" s="143"/>
      <c r="Y1517" s="143"/>
      <c r="Z1517" s="143"/>
      <c r="AA1517" s="143"/>
      <c r="AB1517" s="143"/>
      <c r="AC1517" s="143"/>
      <c r="AD1517" s="143"/>
      <c r="AE1517" s="143"/>
      <c r="AF1517" s="143"/>
      <c r="AG1517" s="143"/>
      <c r="AH1517" s="143"/>
    </row>
    <row r="1518" spans="1:34">
      <c r="A1518" s="143"/>
      <c r="B1518" s="321"/>
      <c r="C1518" s="321"/>
      <c r="D1518" s="143"/>
      <c r="E1518" s="143"/>
      <c r="F1518" s="143"/>
      <c r="G1518" s="143"/>
      <c r="H1518" s="143"/>
      <c r="I1518" s="143"/>
      <c r="J1518" s="143"/>
      <c r="K1518" s="143"/>
      <c r="L1518" s="143"/>
      <c r="M1518" s="322"/>
      <c r="N1518" s="322"/>
      <c r="O1518" s="321"/>
      <c r="P1518" s="322"/>
      <c r="Q1518" s="143"/>
      <c r="R1518" s="143"/>
      <c r="S1518" s="143"/>
      <c r="T1518" s="143"/>
      <c r="U1518" s="143"/>
      <c r="V1518" s="143"/>
      <c r="W1518" s="143"/>
      <c r="X1518" s="143"/>
      <c r="Y1518" s="143"/>
      <c r="Z1518" s="143"/>
      <c r="AA1518" s="143"/>
      <c r="AB1518" s="143"/>
      <c r="AC1518" s="143"/>
      <c r="AD1518" s="143"/>
      <c r="AE1518" s="143"/>
      <c r="AF1518" s="143"/>
      <c r="AG1518" s="143"/>
      <c r="AH1518" s="143"/>
    </row>
    <row r="1519" spans="1:34">
      <c r="A1519" s="143"/>
      <c r="B1519" s="321"/>
      <c r="C1519" s="321"/>
      <c r="D1519" s="143"/>
      <c r="E1519" s="143"/>
      <c r="F1519" s="143"/>
      <c r="G1519" s="143"/>
      <c r="H1519" s="143"/>
      <c r="I1519" s="143"/>
      <c r="J1519" s="143"/>
      <c r="K1519" s="143"/>
      <c r="L1519" s="143"/>
      <c r="M1519" s="322"/>
      <c r="N1519" s="322"/>
      <c r="O1519" s="321"/>
      <c r="P1519" s="322"/>
      <c r="Q1519" s="143"/>
      <c r="R1519" s="143"/>
      <c r="S1519" s="143"/>
      <c r="T1519" s="143"/>
      <c r="U1519" s="143"/>
      <c r="V1519" s="143"/>
      <c r="W1519" s="143"/>
      <c r="X1519" s="143"/>
      <c r="Y1519" s="143"/>
      <c r="Z1519" s="143"/>
      <c r="AA1519" s="143"/>
      <c r="AB1519" s="143"/>
      <c r="AC1519" s="143"/>
      <c r="AD1519" s="143"/>
      <c r="AE1519" s="143"/>
      <c r="AF1519" s="143"/>
      <c r="AG1519" s="143"/>
      <c r="AH1519" s="143"/>
    </row>
  </sheetData>
  <conditionalFormatting sqref="E7:O7 Q7:AH7">
    <cfRule type="cellIs" dxfId="18" priority="6" operator="equal">
      <formula>"ajourné(e)"</formula>
    </cfRule>
  </conditionalFormatting>
  <conditionalFormatting sqref="O8:O457">
    <cfRule type="cellIs" dxfId="17" priority="5" operator="equal">
      <formula>"AJOURNEE"</formula>
    </cfRule>
    <cfRule type="cellIs" dxfId="16" priority="4" operator="equal">
      <formula>"ADMIS"</formula>
    </cfRule>
  </conditionalFormatting>
  <conditionalFormatting sqref="P8:P457">
    <cfRule type="cellIs" dxfId="15" priority="3" operator="equal">
      <formula>"JUIN"</formula>
    </cfRule>
    <cfRule type="cellIs" dxfId="14" priority="2" operator="equal">
      <formula>"Synthèse"</formula>
    </cfRule>
    <cfRule type="cellIs" dxfId="13" priority="1" operator="equal">
      <formula>"rattrapage"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H457"/>
  <sheetViews>
    <sheetView topLeftCell="G1" workbookViewId="0">
      <selection activeCell="P6" sqref="P6"/>
    </sheetView>
  </sheetViews>
  <sheetFormatPr baseColWidth="10" defaultRowHeight="15"/>
  <cols>
    <col min="1" max="1" width="6.5703125" customWidth="1"/>
    <col min="2" max="2" width="16.7109375" customWidth="1"/>
    <col min="3" max="3" width="36.140625" customWidth="1"/>
    <col min="5" max="5" width="13.42578125" customWidth="1"/>
    <col min="17" max="17" width="5.42578125" customWidth="1"/>
    <col min="18" max="19" width="4.42578125" customWidth="1"/>
    <col min="20" max="20" width="3.85546875" customWidth="1"/>
    <col min="21" max="21" width="3.7109375" customWidth="1"/>
    <col min="22" max="22" width="5.42578125" customWidth="1"/>
    <col min="23" max="23" width="5.5703125" customWidth="1"/>
    <col min="24" max="24" width="4.42578125" customWidth="1"/>
    <col min="25" max="25" width="4.7109375" customWidth="1"/>
    <col min="26" max="26" width="6.5703125" customWidth="1"/>
    <col min="27" max="27" width="8.28515625" customWidth="1"/>
    <col min="28" max="28" width="8.42578125" customWidth="1"/>
    <col min="32" max="32" width="7" customWidth="1"/>
    <col min="33" max="33" width="6.42578125" customWidth="1"/>
  </cols>
  <sheetData>
    <row r="1" spans="1:34" ht="20.25">
      <c r="B1" s="297"/>
      <c r="C1" s="297"/>
      <c r="D1" s="298" t="s">
        <v>0</v>
      </c>
      <c r="I1" s="243"/>
      <c r="J1" s="298"/>
      <c r="L1" s="299"/>
      <c r="M1" s="243"/>
      <c r="O1" s="297"/>
      <c r="P1" s="30"/>
    </row>
    <row r="2" spans="1:34" ht="20.25">
      <c r="B2" s="297"/>
      <c r="C2" s="297"/>
      <c r="D2" s="298" t="s">
        <v>1</v>
      </c>
      <c r="I2" s="243"/>
      <c r="J2" s="298"/>
      <c r="L2" s="299"/>
      <c r="M2" s="243"/>
      <c r="O2" s="297"/>
      <c r="P2" s="30"/>
    </row>
    <row r="3" spans="1:34" ht="20.25">
      <c r="B3" s="297"/>
      <c r="C3" s="297"/>
      <c r="D3" s="298" t="s">
        <v>539</v>
      </c>
      <c r="I3" s="243"/>
      <c r="J3" s="298"/>
      <c r="L3" s="299"/>
      <c r="M3" s="243"/>
      <c r="O3" s="297"/>
      <c r="P3" s="30"/>
    </row>
    <row r="4" spans="1:34" ht="26.25">
      <c r="B4" s="297"/>
      <c r="C4" s="297"/>
      <c r="D4" s="251" t="s">
        <v>809</v>
      </c>
      <c r="J4" s="30"/>
      <c r="L4" s="30"/>
      <c r="M4" s="30"/>
      <c r="O4" s="297"/>
      <c r="P4" s="30"/>
    </row>
    <row r="5" spans="1:34" ht="20.25">
      <c r="B5" s="297"/>
      <c r="C5" s="297"/>
      <c r="E5" s="300" t="s">
        <v>563</v>
      </c>
      <c r="I5" s="30"/>
      <c r="K5" s="30"/>
      <c r="L5" s="2"/>
      <c r="M5" s="30"/>
      <c r="O5" s="297"/>
      <c r="P5" s="30"/>
    </row>
    <row r="6" spans="1:34" ht="20.25">
      <c r="B6" s="297"/>
      <c r="C6" s="297"/>
      <c r="E6" s="300"/>
      <c r="I6" s="30"/>
      <c r="K6" s="30"/>
      <c r="L6" s="2"/>
      <c r="M6" s="30"/>
      <c r="O6" s="297"/>
      <c r="P6" s="30"/>
    </row>
    <row r="7" spans="1:34" ht="15.75">
      <c r="A7" s="329" t="s">
        <v>6</v>
      </c>
      <c r="B7" s="369" t="s">
        <v>7</v>
      </c>
      <c r="C7" s="369" t="s">
        <v>8</v>
      </c>
      <c r="D7" s="330" t="s">
        <v>538</v>
      </c>
      <c r="E7" s="331" t="s">
        <v>564</v>
      </c>
      <c r="F7" s="331" t="s">
        <v>565</v>
      </c>
      <c r="G7" s="331" t="s">
        <v>566</v>
      </c>
      <c r="H7" s="331" t="s">
        <v>567</v>
      </c>
      <c r="I7" s="331" t="s">
        <v>568</v>
      </c>
      <c r="J7" s="331" t="s">
        <v>569</v>
      </c>
      <c r="K7" s="331" t="s">
        <v>570</v>
      </c>
      <c r="L7" s="331" t="s">
        <v>571</v>
      </c>
      <c r="M7" s="332" t="s">
        <v>572</v>
      </c>
      <c r="N7" s="332" t="s">
        <v>573</v>
      </c>
      <c r="O7" s="332" t="s">
        <v>574</v>
      </c>
      <c r="P7" s="332" t="s">
        <v>575</v>
      </c>
      <c r="Q7" s="333" t="s">
        <v>576</v>
      </c>
      <c r="R7" s="333" t="s">
        <v>564</v>
      </c>
      <c r="S7" s="333" t="s">
        <v>565</v>
      </c>
      <c r="T7" s="333" t="s">
        <v>566</v>
      </c>
      <c r="U7" s="333" t="s">
        <v>567</v>
      </c>
      <c r="V7" s="333" t="s">
        <v>568</v>
      </c>
      <c r="W7" s="333" t="s">
        <v>569</v>
      </c>
      <c r="X7" s="333" t="s">
        <v>570</v>
      </c>
      <c r="Y7" s="333" t="s">
        <v>571</v>
      </c>
      <c r="Z7" s="334" t="s">
        <v>576</v>
      </c>
      <c r="AA7" s="334" t="s">
        <v>564</v>
      </c>
      <c r="AB7" s="334" t="s">
        <v>565</v>
      </c>
      <c r="AC7" s="334" t="s">
        <v>566</v>
      </c>
      <c r="AD7" s="334" t="s">
        <v>567</v>
      </c>
      <c r="AE7" s="334" t="s">
        <v>568</v>
      </c>
      <c r="AF7" s="334" t="s">
        <v>569</v>
      </c>
      <c r="AG7" s="334" t="s">
        <v>570</v>
      </c>
      <c r="AH7" s="335" t="s">
        <v>571</v>
      </c>
    </row>
    <row r="8" spans="1:34" ht="16.5">
      <c r="A8" s="113">
        <v>1</v>
      </c>
      <c r="B8" s="411" t="s">
        <v>19</v>
      </c>
      <c r="C8" s="411" t="s">
        <v>20</v>
      </c>
      <c r="D8" s="124">
        <f>ANATOMIE3!L8</f>
        <v>6.75</v>
      </c>
      <c r="E8" s="124">
        <f>'PHYSIO-REP 3'!L8</f>
        <v>5.75</v>
      </c>
      <c r="F8" s="124">
        <f>'ZOOTECHINE 3'!L8</f>
        <v>3</v>
      </c>
      <c r="G8" s="124">
        <f>'PHARMACOLOGIE 3'!L8</f>
        <v>3</v>
      </c>
      <c r="H8" s="124">
        <f>'MICROBIOLOGIE 3'!L8</f>
        <v>5.75</v>
      </c>
      <c r="I8" s="124">
        <f>'PARASITOLOGIE 2'!L8</f>
        <v>4.666666666666667</v>
      </c>
      <c r="J8" s="124">
        <f>'PHYSIO-PATH 3'!L8</f>
        <v>2.5</v>
      </c>
      <c r="K8" s="124">
        <f>SEMIOLOGIE!L8</f>
        <v>8.75</v>
      </c>
      <c r="L8" s="124">
        <f>'ANA-PATH 2'!L8</f>
        <v>2.3333333333333335</v>
      </c>
      <c r="M8" s="124">
        <f>SUM(D8:L8)</f>
        <v>42.500000000000007</v>
      </c>
      <c r="N8" s="124">
        <f>M8/25</f>
        <v>1.7000000000000002</v>
      </c>
      <c r="O8" s="113" t="str">
        <f t="shared" ref="O8:O71" si="0">IF(OR(D8="exclus",E8="exclus",F8="exclus",G8="exclus",H8="exclus",I8="exclus",J8="exclus",K8="exclus",L8="exclus"),"exclus",IF(AND(SUM(Q8:Y8)=0,ROUND(N8,3)&gt;=10),"Admis","Ajournee"))</f>
        <v>Ajournee</v>
      </c>
      <c r="P8" s="113" t="str">
        <f>IF(COUNTIF(Z8:AH8,"=Rattrapage")&gt;0,"Rattrapage",IF(COUNTIF(Z8:AH8,"=Synthèse")&gt;0,"Synthèse","juin"))</f>
        <v>juin</v>
      </c>
      <c r="Q8" s="113">
        <f>IF(D8&gt;15,0,1)</f>
        <v>1</v>
      </c>
      <c r="R8" s="113">
        <f t="shared" ref="R8:X8" si="1">IF(E8&gt;15,0,1)</f>
        <v>1</v>
      </c>
      <c r="S8" s="113">
        <f t="shared" si="1"/>
        <v>1</v>
      </c>
      <c r="T8" s="113">
        <f t="shared" si="1"/>
        <v>1</v>
      </c>
      <c r="U8" s="113">
        <f t="shared" si="1"/>
        <v>1</v>
      </c>
      <c r="V8" s="113">
        <f>IF(I8&gt;10,0,1)</f>
        <v>1</v>
      </c>
      <c r="W8" s="113">
        <f t="shared" si="1"/>
        <v>1</v>
      </c>
      <c r="X8" s="113">
        <f t="shared" si="1"/>
        <v>1</v>
      </c>
      <c r="Y8" s="113">
        <f>IF(L8&gt;10,0,1)</f>
        <v>1</v>
      </c>
      <c r="Z8" s="113" t="str">
        <f>ANATOMIE3!N8</f>
        <v>Juin</v>
      </c>
      <c r="AA8" s="113" t="str">
        <f>'PHYSIO-REP 3'!N8</f>
        <v>Juin</v>
      </c>
      <c r="AB8" s="113" t="str">
        <f>'ZOOTECHINE 3'!N8</f>
        <v>Juin</v>
      </c>
      <c r="AC8" s="113" t="str">
        <f>'PHARMACOLOGIE 3'!N8</f>
        <v>Juin</v>
      </c>
      <c r="AD8" s="113" t="str">
        <f>'MICROBIOLOGIE 3'!N8</f>
        <v>Juin</v>
      </c>
      <c r="AE8" s="113" t="str">
        <f>'PARASITOLOGIE 2'!N8</f>
        <v>Juin</v>
      </c>
      <c r="AF8" s="113" t="str">
        <f>'PHYSIO-PATH 3'!N8</f>
        <v>Juin</v>
      </c>
      <c r="AG8" s="113" t="str">
        <f>SEMIOLOGIE!N8</f>
        <v>Juin</v>
      </c>
      <c r="AH8" s="113" t="str">
        <f>'ANA-PATH 2'!N8</f>
        <v>Juin</v>
      </c>
    </row>
    <row r="9" spans="1:34" ht="16.5">
      <c r="A9" s="113">
        <v>2</v>
      </c>
      <c r="B9" s="412" t="s">
        <v>21</v>
      </c>
      <c r="C9" s="412" t="s">
        <v>20</v>
      </c>
      <c r="D9" s="124">
        <f>ANATOMIE3!L9</f>
        <v>13.25</v>
      </c>
      <c r="E9" s="124">
        <f>'PHYSIO-REP 3'!L9</f>
        <v>10.25</v>
      </c>
      <c r="F9" s="124">
        <f>'ZOOTECHINE 3'!L9</f>
        <v>10.5</v>
      </c>
      <c r="G9" s="124">
        <f>'PHARMACOLOGIE 3'!L9</f>
        <v>10</v>
      </c>
      <c r="H9" s="124">
        <f>'MICROBIOLOGIE 3'!L9</f>
        <v>9.25</v>
      </c>
      <c r="I9" s="124">
        <f>'PARASITOLOGIE 2'!L9</f>
        <v>8.6666666666666661</v>
      </c>
      <c r="J9" s="124">
        <f>'PHYSIO-PATH 3'!L9</f>
        <v>4</v>
      </c>
      <c r="K9" s="124">
        <f>SEMIOLOGIE!L9</f>
        <v>13.75</v>
      </c>
      <c r="L9" s="124">
        <f>'ANA-PATH 2'!L9</f>
        <v>4.666666666666667</v>
      </c>
      <c r="M9" s="124">
        <f t="shared" ref="M9:M72" si="2">SUM(D9:L9)</f>
        <v>84.333333333333329</v>
      </c>
      <c r="N9" s="124">
        <f t="shared" ref="N9:N72" si="3">M9/25</f>
        <v>3.3733333333333331</v>
      </c>
      <c r="O9" s="113" t="str">
        <f t="shared" si="0"/>
        <v>Ajournee</v>
      </c>
      <c r="P9" s="113" t="str">
        <f t="shared" ref="P9:P72" si="4">IF(COUNTIF(Z9:AH9,"=Rattrapage")&gt;0,"Rattrapage",IF(COUNTIF(Z9:AH9,"=Synthèse")&gt;0,"Synthèse","juin"))</f>
        <v>juin</v>
      </c>
      <c r="Q9" s="113">
        <f t="shared" ref="Q9:Q72" si="5">IF(D9&gt;15,0,1)</f>
        <v>1</v>
      </c>
      <c r="R9" s="113">
        <f t="shared" ref="R9:R72" si="6">IF(E9&gt;15,0,1)</f>
        <v>1</v>
      </c>
      <c r="S9" s="113">
        <f t="shared" ref="S9:S72" si="7">IF(F9&gt;15,0,1)</f>
        <v>1</v>
      </c>
      <c r="T9" s="113">
        <f t="shared" ref="T9:T72" si="8">IF(G9&gt;15,0,1)</f>
        <v>1</v>
      </c>
      <c r="U9" s="113">
        <f t="shared" ref="U9:U72" si="9">IF(H9&gt;15,0,1)</f>
        <v>1</v>
      </c>
      <c r="V9" s="113">
        <f t="shared" ref="V9:V72" si="10">IF(I9&gt;10,0,1)</f>
        <v>1</v>
      </c>
      <c r="W9" s="113">
        <f t="shared" ref="W9:W72" si="11">IF(J9&gt;15,0,1)</f>
        <v>1</v>
      </c>
      <c r="X9" s="113">
        <f t="shared" ref="X9:X72" si="12">IF(K9&gt;15,0,1)</f>
        <v>1</v>
      </c>
      <c r="Y9" s="113">
        <f t="shared" ref="Y9:Y72" si="13">IF(L9&gt;10,0,1)</f>
        <v>1</v>
      </c>
      <c r="Z9" s="113" t="str">
        <f>ANATOMIE3!N9</f>
        <v>Juin</v>
      </c>
      <c r="AA9" s="113" t="str">
        <f>'PHYSIO-REP 3'!N9</f>
        <v>Juin</v>
      </c>
      <c r="AB9" s="113" t="str">
        <f>'ZOOTECHINE 3'!N9</f>
        <v>Juin</v>
      </c>
      <c r="AC9" s="113" t="str">
        <f>'PHARMACOLOGIE 3'!N9</f>
        <v>Juin</v>
      </c>
      <c r="AD9" s="113" t="str">
        <f>'MICROBIOLOGIE 3'!N9</f>
        <v>Juin</v>
      </c>
      <c r="AE9" s="113" t="str">
        <f>'PARASITOLOGIE 2'!N9</f>
        <v>Juin</v>
      </c>
      <c r="AF9" s="113" t="str">
        <f>'PHYSIO-PATH 3'!N9</f>
        <v>Juin</v>
      </c>
      <c r="AG9" s="113" t="str">
        <f>SEMIOLOGIE!N9</f>
        <v>Juin</v>
      </c>
      <c r="AH9" s="113" t="str">
        <f>'ANA-PATH 2'!N9</f>
        <v>Juin</v>
      </c>
    </row>
    <row r="10" spans="1:34">
      <c r="A10" s="113">
        <v>3</v>
      </c>
      <c r="B10" s="413" t="s">
        <v>22</v>
      </c>
      <c r="C10" s="413" t="s">
        <v>23</v>
      </c>
      <c r="D10" s="124">
        <f>ANATOMIE3!L10</f>
        <v>9.75</v>
      </c>
      <c r="E10" s="124">
        <f>'PHYSIO-REP 3'!L10</f>
        <v>13.5</v>
      </c>
      <c r="F10" s="124">
        <f>'ZOOTECHINE 3'!L10</f>
        <v>10</v>
      </c>
      <c r="G10" s="124">
        <f>'PHARMACOLOGIE 3'!L10</f>
        <v>6.5</v>
      </c>
      <c r="H10" s="124">
        <f>'MICROBIOLOGIE 3'!L10</f>
        <v>10.25</v>
      </c>
      <c r="I10" s="124">
        <f>'PARASITOLOGIE 2'!L10</f>
        <v>4</v>
      </c>
      <c r="J10" s="124">
        <f>'PHYSIO-PATH 3'!L10</f>
        <v>3</v>
      </c>
      <c r="K10" s="124">
        <f>SEMIOLOGIE!L10</f>
        <v>14.25</v>
      </c>
      <c r="L10" s="124">
        <f>'ANA-PATH 2'!L10</f>
        <v>7.333333333333333</v>
      </c>
      <c r="M10" s="124">
        <f t="shared" si="2"/>
        <v>78.583333333333329</v>
      </c>
      <c r="N10" s="124">
        <f t="shared" si="3"/>
        <v>3.1433333333333331</v>
      </c>
      <c r="O10" s="113" t="str">
        <f t="shared" si="0"/>
        <v>Ajournee</v>
      </c>
      <c r="P10" s="113" t="str">
        <f t="shared" si="4"/>
        <v>juin</v>
      </c>
      <c r="Q10" s="113">
        <f t="shared" si="5"/>
        <v>1</v>
      </c>
      <c r="R10" s="113">
        <f t="shared" si="6"/>
        <v>1</v>
      </c>
      <c r="S10" s="113">
        <f t="shared" si="7"/>
        <v>1</v>
      </c>
      <c r="T10" s="113">
        <f t="shared" si="8"/>
        <v>1</v>
      </c>
      <c r="U10" s="113">
        <f t="shared" si="9"/>
        <v>1</v>
      </c>
      <c r="V10" s="113">
        <f t="shared" si="10"/>
        <v>1</v>
      </c>
      <c r="W10" s="113">
        <f t="shared" si="11"/>
        <v>1</v>
      </c>
      <c r="X10" s="113">
        <f t="shared" si="12"/>
        <v>1</v>
      </c>
      <c r="Y10" s="113">
        <f t="shared" si="13"/>
        <v>1</v>
      </c>
      <c r="Z10" s="113" t="str">
        <f>ANATOMIE3!N10</f>
        <v>Juin</v>
      </c>
      <c r="AA10" s="113" t="str">
        <f>'PHYSIO-REP 3'!N10</f>
        <v>Juin</v>
      </c>
      <c r="AB10" s="113" t="str">
        <f>'ZOOTECHINE 3'!N10</f>
        <v>Juin</v>
      </c>
      <c r="AC10" s="113" t="str">
        <f>'PHARMACOLOGIE 3'!N10</f>
        <v>Juin</v>
      </c>
      <c r="AD10" s="113" t="str">
        <f>'MICROBIOLOGIE 3'!N10</f>
        <v>Juin</v>
      </c>
      <c r="AE10" s="113" t="str">
        <f>'PARASITOLOGIE 2'!N10</f>
        <v>Juin</v>
      </c>
      <c r="AF10" s="113" t="str">
        <f>'PHYSIO-PATH 3'!N10</f>
        <v>Juin</v>
      </c>
      <c r="AG10" s="113" t="str">
        <f>SEMIOLOGIE!N10</f>
        <v>Juin</v>
      </c>
      <c r="AH10" s="113" t="str">
        <f>'ANA-PATH 2'!N10</f>
        <v>Juin</v>
      </c>
    </row>
    <row r="11" spans="1:34" ht="16.5">
      <c r="A11" s="113">
        <v>4</v>
      </c>
      <c r="B11" s="414" t="s">
        <v>24</v>
      </c>
      <c r="C11" s="414" t="s">
        <v>25</v>
      </c>
      <c r="D11" s="124">
        <f>ANATOMIE3!L11</f>
        <v>15</v>
      </c>
      <c r="E11" s="124">
        <f>'PHYSIO-REP 3'!L11</f>
        <v>11</v>
      </c>
      <c r="F11" s="124">
        <f>'ZOOTECHINE 3'!L11</f>
        <v>11.25</v>
      </c>
      <c r="G11" s="124">
        <f>'PHARMACOLOGIE 3'!L11</f>
        <v>16.5</v>
      </c>
      <c r="H11" s="124">
        <f>'MICROBIOLOGIE 3'!L11</f>
        <v>13.25</v>
      </c>
      <c r="I11" s="124">
        <f>'PARASITOLOGIE 2'!L11</f>
        <v>8</v>
      </c>
      <c r="J11" s="124">
        <f>'PHYSIO-PATH 3'!L11</f>
        <v>11.5</v>
      </c>
      <c r="K11" s="124">
        <f>SEMIOLOGIE!L11</f>
        <v>18.25</v>
      </c>
      <c r="L11" s="124">
        <f>'ANA-PATH 2'!L11</f>
        <v>10</v>
      </c>
      <c r="M11" s="124">
        <f t="shared" si="2"/>
        <v>114.75</v>
      </c>
      <c r="N11" s="124">
        <f t="shared" si="3"/>
        <v>4.59</v>
      </c>
      <c r="O11" s="113" t="str">
        <f t="shared" si="0"/>
        <v>Ajournee</v>
      </c>
      <c r="P11" s="113" t="str">
        <f t="shared" si="4"/>
        <v>juin</v>
      </c>
      <c r="Q11" s="113">
        <f t="shared" si="5"/>
        <v>1</v>
      </c>
      <c r="R11" s="113">
        <f t="shared" si="6"/>
        <v>1</v>
      </c>
      <c r="S11" s="113">
        <f t="shared" si="7"/>
        <v>1</v>
      </c>
      <c r="T11" s="113">
        <f t="shared" si="8"/>
        <v>0</v>
      </c>
      <c r="U11" s="113">
        <f t="shared" si="9"/>
        <v>1</v>
      </c>
      <c r="V11" s="113">
        <f t="shared" si="10"/>
        <v>1</v>
      </c>
      <c r="W11" s="113">
        <f t="shared" si="11"/>
        <v>1</v>
      </c>
      <c r="X11" s="113">
        <f t="shared" si="12"/>
        <v>0</v>
      </c>
      <c r="Y11" s="113">
        <f t="shared" si="13"/>
        <v>1</v>
      </c>
      <c r="Z11" s="113" t="str">
        <f>ANATOMIE3!N11</f>
        <v>Juin</v>
      </c>
      <c r="AA11" s="113" t="str">
        <f>'PHYSIO-REP 3'!N11</f>
        <v>Juin</v>
      </c>
      <c r="AB11" s="113" t="str">
        <f>'ZOOTECHINE 3'!N11</f>
        <v>Juin</v>
      </c>
      <c r="AC11" s="113" t="str">
        <f>'PHARMACOLOGIE 3'!N11</f>
        <v>Juin</v>
      </c>
      <c r="AD11" s="113" t="str">
        <f>'MICROBIOLOGIE 3'!N11</f>
        <v>Juin</v>
      </c>
      <c r="AE11" s="113" t="str">
        <f>'PARASITOLOGIE 2'!N11</f>
        <v>Juin</v>
      </c>
      <c r="AF11" s="113" t="str">
        <f>'PHYSIO-PATH 3'!N11</f>
        <v>Juin</v>
      </c>
      <c r="AG11" s="113" t="str">
        <f>SEMIOLOGIE!N11</f>
        <v>Juin</v>
      </c>
      <c r="AH11" s="113" t="str">
        <f>'ANA-PATH 2'!N11</f>
        <v>Juin</v>
      </c>
    </row>
    <row r="12" spans="1:34" ht="16.5">
      <c r="A12" s="113">
        <v>5</v>
      </c>
      <c r="B12" s="414" t="s">
        <v>26</v>
      </c>
      <c r="C12" s="414" t="s">
        <v>811</v>
      </c>
      <c r="D12" s="124">
        <f>ANATOMIE3!L12</f>
        <v>30</v>
      </c>
      <c r="E12" s="124">
        <f>'PHYSIO-REP 3'!L12</f>
        <v>5</v>
      </c>
      <c r="F12" s="124">
        <f>'ZOOTECHINE 3'!L12</f>
        <v>6.5</v>
      </c>
      <c r="G12" s="124">
        <f>'PHARMACOLOGIE 3'!L12</f>
        <v>1.5</v>
      </c>
      <c r="H12" s="124">
        <f>'MICROBIOLOGIE 3'!L12</f>
        <v>7.75</v>
      </c>
      <c r="I12" s="124">
        <f>'PARASITOLOGIE 2'!L12</f>
        <v>4</v>
      </c>
      <c r="J12" s="124">
        <f>'PHYSIO-PATH 3'!L12</f>
        <v>1.5</v>
      </c>
      <c r="K12" s="124">
        <f>SEMIOLOGIE!L12</f>
        <v>42</v>
      </c>
      <c r="L12" s="124">
        <f>'ANA-PATH 2'!L12</f>
        <v>2.6666666666666665</v>
      </c>
      <c r="M12" s="124">
        <f t="shared" si="2"/>
        <v>100.91666666666667</v>
      </c>
      <c r="N12" s="124">
        <f t="shared" si="3"/>
        <v>4.0366666666666671</v>
      </c>
      <c r="O12" s="113" t="str">
        <f t="shared" si="0"/>
        <v>Ajournee</v>
      </c>
      <c r="P12" s="113" t="str">
        <f t="shared" si="4"/>
        <v>juin</v>
      </c>
      <c r="Q12" s="113">
        <f t="shared" si="5"/>
        <v>0</v>
      </c>
      <c r="R12" s="113">
        <f t="shared" si="6"/>
        <v>1</v>
      </c>
      <c r="S12" s="113">
        <f t="shared" si="7"/>
        <v>1</v>
      </c>
      <c r="T12" s="113">
        <f t="shared" si="8"/>
        <v>1</v>
      </c>
      <c r="U12" s="113">
        <f t="shared" si="9"/>
        <v>1</v>
      </c>
      <c r="V12" s="113">
        <f t="shared" si="10"/>
        <v>1</v>
      </c>
      <c r="W12" s="113">
        <f t="shared" si="11"/>
        <v>1</v>
      </c>
      <c r="X12" s="113">
        <f t="shared" si="12"/>
        <v>0</v>
      </c>
      <c r="Y12" s="113">
        <f t="shared" si="13"/>
        <v>1</v>
      </c>
      <c r="Z12" s="113" t="str">
        <f>ANATOMIE3!N12</f>
        <v>Juin</v>
      </c>
      <c r="AA12" s="113" t="str">
        <f>'PHYSIO-REP 3'!N12</f>
        <v>Juin</v>
      </c>
      <c r="AB12" s="113" t="str">
        <f>'ZOOTECHINE 3'!N12</f>
        <v>Juin</v>
      </c>
      <c r="AC12" s="113" t="str">
        <f>'PHARMACOLOGIE 3'!N12</f>
        <v>Juin</v>
      </c>
      <c r="AD12" s="113" t="str">
        <f>'MICROBIOLOGIE 3'!N12</f>
        <v>Juin</v>
      </c>
      <c r="AE12" s="113" t="str">
        <f>'PARASITOLOGIE 2'!N12</f>
        <v>Juin</v>
      </c>
      <c r="AF12" s="113" t="str">
        <f>'PHYSIO-PATH 3'!N12</f>
        <v>Juin</v>
      </c>
      <c r="AG12" s="113" t="str">
        <f>SEMIOLOGIE!N12</f>
        <v>Juin</v>
      </c>
      <c r="AH12" s="113" t="str">
        <f>'ANA-PATH 2'!N12</f>
        <v>Juin</v>
      </c>
    </row>
    <row r="13" spans="1:34">
      <c r="A13" s="113">
        <v>6</v>
      </c>
      <c r="B13" s="415" t="s">
        <v>812</v>
      </c>
      <c r="C13" s="415" t="s">
        <v>813</v>
      </c>
      <c r="D13" s="124">
        <f>ANATOMIE3!L13</f>
        <v>30</v>
      </c>
      <c r="E13" s="124">
        <f>'PHYSIO-REP 3'!L13</f>
        <v>10.25</v>
      </c>
      <c r="F13" s="124">
        <f>'ZOOTECHINE 3'!L13</f>
        <v>7.5</v>
      </c>
      <c r="G13" s="124">
        <f>'PHARMACOLOGIE 3'!L13</f>
        <v>2.5</v>
      </c>
      <c r="H13" s="124">
        <f>'MICROBIOLOGIE 3'!L13</f>
        <v>8.5</v>
      </c>
      <c r="I13" s="124">
        <f>'PARASITOLOGIE 2'!L13</f>
        <v>8.6666666666666661</v>
      </c>
      <c r="J13" s="124">
        <f>'PHYSIO-PATH 3'!L13</f>
        <v>10.5</v>
      </c>
      <c r="K13" s="124">
        <f>SEMIOLOGIE!L13</f>
        <v>36</v>
      </c>
      <c r="L13" s="124">
        <f>'ANA-PATH 2'!L13</f>
        <v>3.3333333333333335</v>
      </c>
      <c r="M13" s="124">
        <f t="shared" si="2"/>
        <v>117.25</v>
      </c>
      <c r="N13" s="124">
        <f t="shared" si="3"/>
        <v>4.6900000000000004</v>
      </c>
      <c r="O13" s="113" t="str">
        <f t="shared" si="0"/>
        <v>Ajournee</v>
      </c>
      <c r="P13" s="113" t="str">
        <f t="shared" si="4"/>
        <v>juin</v>
      </c>
      <c r="Q13" s="113">
        <f t="shared" si="5"/>
        <v>0</v>
      </c>
      <c r="R13" s="113">
        <f t="shared" si="6"/>
        <v>1</v>
      </c>
      <c r="S13" s="113">
        <f t="shared" si="7"/>
        <v>1</v>
      </c>
      <c r="T13" s="113">
        <f t="shared" si="8"/>
        <v>1</v>
      </c>
      <c r="U13" s="113">
        <f t="shared" si="9"/>
        <v>1</v>
      </c>
      <c r="V13" s="113">
        <f t="shared" si="10"/>
        <v>1</v>
      </c>
      <c r="W13" s="113">
        <f t="shared" si="11"/>
        <v>1</v>
      </c>
      <c r="X13" s="113">
        <f t="shared" si="12"/>
        <v>0</v>
      </c>
      <c r="Y13" s="113">
        <f t="shared" si="13"/>
        <v>1</v>
      </c>
      <c r="Z13" s="113" t="str">
        <f>ANATOMIE3!N13</f>
        <v>Juin</v>
      </c>
      <c r="AA13" s="113" t="str">
        <f>'PHYSIO-REP 3'!N13</f>
        <v>Juin</v>
      </c>
      <c r="AB13" s="113" t="str">
        <f>'ZOOTECHINE 3'!N13</f>
        <v>Juin</v>
      </c>
      <c r="AC13" s="113" t="str">
        <f>'PHARMACOLOGIE 3'!N13</f>
        <v>Juin</v>
      </c>
      <c r="AD13" s="113" t="str">
        <f>'MICROBIOLOGIE 3'!N13</f>
        <v>Juin</v>
      </c>
      <c r="AE13" s="113" t="str">
        <f>'PARASITOLOGIE 2'!N13</f>
        <v>Juin</v>
      </c>
      <c r="AF13" s="113" t="str">
        <f>'PHYSIO-PATH 3'!N13</f>
        <v>Juin</v>
      </c>
      <c r="AG13" s="113" t="str">
        <f>SEMIOLOGIE!N13</f>
        <v>Juin</v>
      </c>
      <c r="AH13" s="113" t="str">
        <f>'ANA-PATH 2'!N13</f>
        <v>Juin</v>
      </c>
    </row>
    <row r="14" spans="1:34" ht="16.5">
      <c r="A14" s="113">
        <v>7</v>
      </c>
      <c r="B14" s="416" t="s">
        <v>814</v>
      </c>
      <c r="C14" s="416" t="s">
        <v>28</v>
      </c>
      <c r="D14" s="124">
        <f>ANATOMIE3!L14</f>
        <v>11.75</v>
      </c>
      <c r="E14" s="124">
        <f>'PHYSIO-REP 3'!L14</f>
        <v>9.5</v>
      </c>
      <c r="F14" s="124">
        <f>'ZOOTECHINE 3'!L14</f>
        <v>7</v>
      </c>
      <c r="G14" s="124">
        <f>'PHARMACOLOGIE 3'!L14</f>
        <v>6.5</v>
      </c>
      <c r="H14" s="124">
        <f>'MICROBIOLOGIE 3'!L14</f>
        <v>8.25</v>
      </c>
      <c r="I14" s="124">
        <f>'PARASITOLOGIE 2'!L14</f>
        <v>8.6666666666666661</v>
      </c>
      <c r="J14" s="124">
        <f>'PHYSIO-PATH 3'!L14</f>
        <v>8</v>
      </c>
      <c r="K14" s="124">
        <f>SEMIOLOGIE!L14</f>
        <v>14</v>
      </c>
      <c r="L14" s="124">
        <f>'ANA-PATH 2'!L14</f>
        <v>5</v>
      </c>
      <c r="M14" s="124">
        <f t="shared" si="2"/>
        <v>78.666666666666657</v>
      </c>
      <c r="N14" s="124">
        <f t="shared" si="3"/>
        <v>3.1466666666666665</v>
      </c>
      <c r="O14" s="113" t="str">
        <f t="shared" si="0"/>
        <v>Ajournee</v>
      </c>
      <c r="P14" s="113" t="str">
        <f t="shared" si="4"/>
        <v>juin</v>
      </c>
      <c r="Q14" s="113">
        <f t="shared" si="5"/>
        <v>1</v>
      </c>
      <c r="R14" s="113">
        <f t="shared" si="6"/>
        <v>1</v>
      </c>
      <c r="S14" s="113">
        <f t="shared" si="7"/>
        <v>1</v>
      </c>
      <c r="T14" s="113">
        <f t="shared" si="8"/>
        <v>1</v>
      </c>
      <c r="U14" s="113">
        <f t="shared" si="9"/>
        <v>1</v>
      </c>
      <c r="V14" s="113">
        <f t="shared" si="10"/>
        <v>1</v>
      </c>
      <c r="W14" s="113">
        <f t="shared" si="11"/>
        <v>1</v>
      </c>
      <c r="X14" s="113">
        <f t="shared" si="12"/>
        <v>1</v>
      </c>
      <c r="Y14" s="113">
        <f t="shared" si="13"/>
        <v>1</v>
      </c>
      <c r="Z14" s="113" t="str">
        <f>ANATOMIE3!N14</f>
        <v>Juin</v>
      </c>
      <c r="AA14" s="113" t="str">
        <f>'PHYSIO-REP 3'!N14</f>
        <v>Juin</v>
      </c>
      <c r="AB14" s="113" t="str">
        <f>'ZOOTECHINE 3'!N14</f>
        <v>Juin</v>
      </c>
      <c r="AC14" s="113" t="str">
        <f>'PHARMACOLOGIE 3'!N14</f>
        <v>Juin</v>
      </c>
      <c r="AD14" s="113" t="str">
        <f>'MICROBIOLOGIE 3'!N14</f>
        <v>Juin</v>
      </c>
      <c r="AE14" s="113" t="str">
        <f>'PARASITOLOGIE 2'!N14</f>
        <v>Juin</v>
      </c>
      <c r="AF14" s="113" t="str">
        <f>'PHYSIO-PATH 3'!N14</f>
        <v>Juin</v>
      </c>
      <c r="AG14" s="113" t="str">
        <f>SEMIOLOGIE!N14</f>
        <v>Juin</v>
      </c>
      <c r="AH14" s="113" t="str">
        <f>'ANA-PATH 2'!N14</f>
        <v>Juin</v>
      </c>
    </row>
    <row r="15" spans="1:34" ht="16.5">
      <c r="A15" s="113">
        <v>8</v>
      </c>
      <c r="B15" s="412" t="s">
        <v>815</v>
      </c>
      <c r="C15" s="412" t="s">
        <v>29</v>
      </c>
      <c r="D15" s="124">
        <f>ANATOMIE3!L15</f>
        <v>5</v>
      </c>
      <c r="E15" s="124">
        <f>'PHYSIO-REP 3'!L15</f>
        <v>7.25</v>
      </c>
      <c r="F15" s="124">
        <f>'ZOOTECHINE 3'!L15</f>
        <v>7.5</v>
      </c>
      <c r="G15" s="124">
        <f>'PHARMACOLOGIE 3'!L15</f>
        <v>3.5</v>
      </c>
      <c r="H15" s="124">
        <f>'MICROBIOLOGIE 3'!L15</f>
        <v>7.75</v>
      </c>
      <c r="I15" s="124">
        <f>'PARASITOLOGIE 2'!L15</f>
        <v>5.333333333333333</v>
      </c>
      <c r="J15" s="124">
        <f>'PHYSIO-PATH 3'!L15</f>
        <v>2.5</v>
      </c>
      <c r="K15" s="124">
        <f>SEMIOLOGIE!L15</f>
        <v>36</v>
      </c>
      <c r="L15" s="124">
        <f>'ANA-PATH 2'!L15</f>
        <v>4</v>
      </c>
      <c r="M15" s="124">
        <f t="shared" si="2"/>
        <v>78.833333333333343</v>
      </c>
      <c r="N15" s="124">
        <f t="shared" si="3"/>
        <v>3.1533333333333338</v>
      </c>
      <c r="O15" s="113" t="str">
        <f t="shared" si="0"/>
        <v>Ajournee</v>
      </c>
      <c r="P15" s="113" t="str">
        <f t="shared" si="4"/>
        <v>juin</v>
      </c>
      <c r="Q15" s="113">
        <f t="shared" si="5"/>
        <v>1</v>
      </c>
      <c r="R15" s="113">
        <f t="shared" si="6"/>
        <v>1</v>
      </c>
      <c r="S15" s="113">
        <f t="shared" si="7"/>
        <v>1</v>
      </c>
      <c r="T15" s="113">
        <f t="shared" si="8"/>
        <v>1</v>
      </c>
      <c r="U15" s="113">
        <f t="shared" si="9"/>
        <v>1</v>
      </c>
      <c r="V15" s="113">
        <f t="shared" si="10"/>
        <v>1</v>
      </c>
      <c r="W15" s="113">
        <f t="shared" si="11"/>
        <v>1</v>
      </c>
      <c r="X15" s="113">
        <f t="shared" si="12"/>
        <v>0</v>
      </c>
      <c r="Y15" s="113">
        <f t="shared" si="13"/>
        <v>1</v>
      </c>
      <c r="Z15" s="113" t="str">
        <f>ANATOMIE3!N15</f>
        <v>Juin</v>
      </c>
      <c r="AA15" s="113" t="str">
        <f>'PHYSIO-REP 3'!N15</f>
        <v>Juin</v>
      </c>
      <c r="AB15" s="113" t="str">
        <f>'ZOOTECHINE 3'!N15</f>
        <v>Juin</v>
      </c>
      <c r="AC15" s="113" t="str">
        <f>'PHARMACOLOGIE 3'!N15</f>
        <v>Juin</v>
      </c>
      <c r="AD15" s="113" t="str">
        <f>'MICROBIOLOGIE 3'!N15</f>
        <v>Juin</v>
      </c>
      <c r="AE15" s="113" t="str">
        <f>'PARASITOLOGIE 2'!N15</f>
        <v>Juin</v>
      </c>
      <c r="AF15" s="113" t="str">
        <f>'PHYSIO-PATH 3'!N15</f>
        <v>Juin</v>
      </c>
      <c r="AG15" s="113" t="str">
        <f>SEMIOLOGIE!N15</f>
        <v>Juin</v>
      </c>
      <c r="AH15" s="113" t="str">
        <f>'ANA-PATH 2'!N15</f>
        <v>Juin</v>
      </c>
    </row>
    <row r="16" spans="1:34">
      <c r="A16" s="113">
        <v>9</v>
      </c>
      <c r="B16" s="417" t="s">
        <v>30</v>
      </c>
      <c r="C16" s="417" t="s">
        <v>31</v>
      </c>
      <c r="D16" s="124">
        <f>ANATOMIE3!L16</f>
        <v>30</v>
      </c>
      <c r="E16" s="124">
        <f>'PHYSIO-REP 3'!L16</f>
        <v>5.25</v>
      </c>
      <c r="F16" s="124">
        <f>'ZOOTECHINE 3'!L16</f>
        <v>4.5</v>
      </c>
      <c r="G16" s="124">
        <f>'PHARMACOLOGIE 3'!L16</f>
        <v>2.5</v>
      </c>
      <c r="H16" s="124">
        <f>'MICROBIOLOGIE 3'!L16</f>
        <v>8.25</v>
      </c>
      <c r="I16" s="124">
        <f>'PARASITOLOGIE 2'!L16</f>
        <v>5.333333333333333</v>
      </c>
      <c r="J16" s="124">
        <f>'PHYSIO-PATH 3'!L16</f>
        <v>2.5</v>
      </c>
      <c r="K16" s="124">
        <f>SEMIOLOGIE!L16</f>
        <v>31.25</v>
      </c>
      <c r="L16" s="124">
        <f>'ANA-PATH 2'!L16</f>
        <v>2.6666666666666665</v>
      </c>
      <c r="M16" s="124">
        <f t="shared" si="2"/>
        <v>92.250000000000014</v>
      </c>
      <c r="N16" s="124">
        <f t="shared" si="3"/>
        <v>3.6900000000000004</v>
      </c>
      <c r="O16" s="113" t="str">
        <f t="shared" si="0"/>
        <v>Ajournee</v>
      </c>
      <c r="P16" s="113" t="str">
        <f t="shared" si="4"/>
        <v>juin</v>
      </c>
      <c r="Q16" s="113">
        <f t="shared" si="5"/>
        <v>0</v>
      </c>
      <c r="R16" s="113">
        <f t="shared" si="6"/>
        <v>1</v>
      </c>
      <c r="S16" s="113">
        <f t="shared" si="7"/>
        <v>1</v>
      </c>
      <c r="T16" s="113">
        <f t="shared" si="8"/>
        <v>1</v>
      </c>
      <c r="U16" s="113">
        <f t="shared" si="9"/>
        <v>1</v>
      </c>
      <c r="V16" s="113">
        <f t="shared" si="10"/>
        <v>1</v>
      </c>
      <c r="W16" s="113">
        <f t="shared" si="11"/>
        <v>1</v>
      </c>
      <c r="X16" s="113">
        <f t="shared" si="12"/>
        <v>0</v>
      </c>
      <c r="Y16" s="113">
        <f t="shared" si="13"/>
        <v>1</v>
      </c>
      <c r="Z16" s="113" t="str">
        <f>ANATOMIE3!N16</f>
        <v>Juin</v>
      </c>
      <c r="AA16" s="113" t="str">
        <f>'PHYSIO-REP 3'!N16</f>
        <v>Juin</v>
      </c>
      <c r="AB16" s="113" t="str">
        <f>'ZOOTECHINE 3'!N16</f>
        <v>Juin</v>
      </c>
      <c r="AC16" s="113" t="str">
        <f>'PHARMACOLOGIE 3'!N16</f>
        <v>Juin</v>
      </c>
      <c r="AD16" s="113" t="str">
        <f>'MICROBIOLOGIE 3'!N16</f>
        <v>Juin</v>
      </c>
      <c r="AE16" s="113" t="str">
        <f>'PARASITOLOGIE 2'!N16</f>
        <v>Juin</v>
      </c>
      <c r="AF16" s="113" t="str">
        <f>'PHYSIO-PATH 3'!N16</f>
        <v>Juin</v>
      </c>
      <c r="AG16" s="113" t="str">
        <f>SEMIOLOGIE!N16</f>
        <v>Juin</v>
      </c>
      <c r="AH16" s="113" t="str">
        <f>'ANA-PATH 2'!N16</f>
        <v>Juin</v>
      </c>
    </row>
    <row r="17" spans="1:34" ht="16.5">
      <c r="A17" s="113">
        <v>10</v>
      </c>
      <c r="B17" s="412" t="s">
        <v>32</v>
      </c>
      <c r="C17" s="412" t="s">
        <v>33</v>
      </c>
      <c r="D17" s="124">
        <f>ANATOMIE3!L17</f>
        <v>16.5</v>
      </c>
      <c r="E17" s="124">
        <f>'PHYSIO-REP 3'!L17</f>
        <v>12.25</v>
      </c>
      <c r="F17" s="124">
        <f>'ZOOTECHINE 3'!L17</f>
        <v>11</v>
      </c>
      <c r="G17" s="124">
        <f>'PHARMACOLOGIE 3'!L17</f>
        <v>10.5</v>
      </c>
      <c r="H17" s="124">
        <f>'MICROBIOLOGIE 3'!L17</f>
        <v>8</v>
      </c>
      <c r="I17" s="124">
        <f>'PARASITOLOGIE 2'!L17</f>
        <v>6</v>
      </c>
      <c r="J17" s="124">
        <f>'PHYSIO-PATH 3'!L17</f>
        <v>8</v>
      </c>
      <c r="K17" s="124">
        <f>SEMIOLOGIE!L17</f>
        <v>15.25</v>
      </c>
      <c r="L17" s="124">
        <f>'ANA-PATH 2'!L17</f>
        <v>4</v>
      </c>
      <c r="M17" s="124">
        <f t="shared" si="2"/>
        <v>91.5</v>
      </c>
      <c r="N17" s="124">
        <f t="shared" si="3"/>
        <v>3.66</v>
      </c>
      <c r="O17" s="113" t="str">
        <f t="shared" si="0"/>
        <v>Ajournee</v>
      </c>
      <c r="P17" s="113" t="str">
        <f t="shared" si="4"/>
        <v>juin</v>
      </c>
      <c r="Q17" s="113">
        <f t="shared" si="5"/>
        <v>0</v>
      </c>
      <c r="R17" s="113">
        <f t="shared" si="6"/>
        <v>1</v>
      </c>
      <c r="S17" s="113">
        <f t="shared" si="7"/>
        <v>1</v>
      </c>
      <c r="T17" s="113">
        <f t="shared" si="8"/>
        <v>1</v>
      </c>
      <c r="U17" s="113">
        <f t="shared" si="9"/>
        <v>1</v>
      </c>
      <c r="V17" s="113">
        <f t="shared" si="10"/>
        <v>1</v>
      </c>
      <c r="W17" s="113">
        <f t="shared" si="11"/>
        <v>1</v>
      </c>
      <c r="X17" s="113">
        <f t="shared" si="12"/>
        <v>0</v>
      </c>
      <c r="Y17" s="113">
        <f t="shared" si="13"/>
        <v>1</v>
      </c>
      <c r="Z17" s="113" t="str">
        <f>ANATOMIE3!N17</f>
        <v>Juin</v>
      </c>
      <c r="AA17" s="113" t="str">
        <f>'PHYSIO-REP 3'!N17</f>
        <v>Juin</v>
      </c>
      <c r="AB17" s="113" t="str">
        <f>'ZOOTECHINE 3'!N17</f>
        <v>Juin</v>
      </c>
      <c r="AC17" s="113" t="str">
        <f>'PHARMACOLOGIE 3'!N17</f>
        <v>Juin</v>
      </c>
      <c r="AD17" s="113" t="str">
        <f>'MICROBIOLOGIE 3'!N17</f>
        <v>Juin</v>
      </c>
      <c r="AE17" s="113" t="str">
        <f>'PARASITOLOGIE 2'!N17</f>
        <v>Juin</v>
      </c>
      <c r="AF17" s="113" t="str">
        <f>'PHYSIO-PATH 3'!N17</f>
        <v>Juin</v>
      </c>
      <c r="AG17" s="113" t="str">
        <f>SEMIOLOGIE!N17</f>
        <v>Juin</v>
      </c>
      <c r="AH17" s="113" t="str">
        <f>'ANA-PATH 2'!N17</f>
        <v>Juin</v>
      </c>
    </row>
    <row r="18" spans="1:34" ht="16.5">
      <c r="A18" s="113">
        <v>11</v>
      </c>
      <c r="B18" s="412" t="s">
        <v>34</v>
      </c>
      <c r="C18" s="412" t="s">
        <v>35</v>
      </c>
      <c r="D18" s="124">
        <f>ANATOMIE3!L18</f>
        <v>9.75</v>
      </c>
      <c r="E18" s="124">
        <f>'PHYSIO-REP 3'!L18</f>
        <v>4.5</v>
      </c>
      <c r="F18" s="124">
        <f>'ZOOTECHINE 3'!L18</f>
        <v>7</v>
      </c>
      <c r="G18" s="124">
        <f>'PHARMACOLOGIE 3'!L18</f>
        <v>2.25</v>
      </c>
      <c r="H18" s="124">
        <f>'MICROBIOLOGIE 3'!L18</f>
        <v>7.25</v>
      </c>
      <c r="I18" s="124">
        <f>'PARASITOLOGIE 2'!L18</f>
        <v>4.666666666666667</v>
      </c>
      <c r="J18" s="124">
        <f>'PHYSIO-PATH 3'!L18</f>
        <v>1.5</v>
      </c>
      <c r="K18" s="124">
        <f>SEMIOLOGIE!L18</f>
        <v>9.75</v>
      </c>
      <c r="L18" s="124">
        <f>'ANA-PATH 2'!L18</f>
        <v>2.6666666666666665</v>
      </c>
      <c r="M18" s="124">
        <f t="shared" si="2"/>
        <v>49.333333333333329</v>
      </c>
      <c r="N18" s="124">
        <f t="shared" si="3"/>
        <v>1.9733333333333332</v>
      </c>
      <c r="O18" s="113" t="str">
        <f t="shared" si="0"/>
        <v>Ajournee</v>
      </c>
      <c r="P18" s="113" t="str">
        <f t="shared" si="4"/>
        <v>juin</v>
      </c>
      <c r="Q18" s="113">
        <f t="shared" si="5"/>
        <v>1</v>
      </c>
      <c r="R18" s="113">
        <f t="shared" si="6"/>
        <v>1</v>
      </c>
      <c r="S18" s="113">
        <f t="shared" si="7"/>
        <v>1</v>
      </c>
      <c r="T18" s="113">
        <f t="shared" si="8"/>
        <v>1</v>
      </c>
      <c r="U18" s="113">
        <f t="shared" si="9"/>
        <v>1</v>
      </c>
      <c r="V18" s="113">
        <f t="shared" si="10"/>
        <v>1</v>
      </c>
      <c r="W18" s="113">
        <f t="shared" si="11"/>
        <v>1</v>
      </c>
      <c r="X18" s="113">
        <f t="shared" si="12"/>
        <v>1</v>
      </c>
      <c r="Y18" s="113">
        <f t="shared" si="13"/>
        <v>1</v>
      </c>
      <c r="Z18" s="113" t="str">
        <f>ANATOMIE3!N18</f>
        <v>Juin</v>
      </c>
      <c r="AA18" s="113" t="str">
        <f>'PHYSIO-REP 3'!N18</f>
        <v>Juin</v>
      </c>
      <c r="AB18" s="113" t="str">
        <f>'ZOOTECHINE 3'!N18</f>
        <v>Juin</v>
      </c>
      <c r="AC18" s="113" t="str">
        <f>'PHARMACOLOGIE 3'!N18</f>
        <v>Juin</v>
      </c>
      <c r="AD18" s="113" t="str">
        <f>'MICROBIOLOGIE 3'!N18</f>
        <v>Juin</v>
      </c>
      <c r="AE18" s="113" t="str">
        <f>'PARASITOLOGIE 2'!N18</f>
        <v>Juin</v>
      </c>
      <c r="AF18" s="113" t="str">
        <f>'PHYSIO-PATH 3'!N18</f>
        <v>Juin</v>
      </c>
      <c r="AG18" s="113" t="str">
        <f>SEMIOLOGIE!N18</f>
        <v>Juin</v>
      </c>
      <c r="AH18" s="113" t="str">
        <f>'ANA-PATH 2'!N18</f>
        <v>Juin</v>
      </c>
    </row>
    <row r="19" spans="1:34" ht="16.5">
      <c r="A19" s="113">
        <v>12</v>
      </c>
      <c r="B19" s="412" t="s">
        <v>36</v>
      </c>
      <c r="C19" s="412" t="s">
        <v>37</v>
      </c>
      <c r="D19" s="124">
        <f>ANATOMIE3!L19</f>
        <v>11.75</v>
      </c>
      <c r="E19" s="124">
        <f>'PHYSIO-REP 3'!L19</f>
        <v>8</v>
      </c>
      <c r="F19" s="124">
        <f>'ZOOTECHINE 3'!L19</f>
        <v>9</v>
      </c>
      <c r="G19" s="124">
        <f>'PHARMACOLOGIE 3'!L19</f>
        <v>15.5</v>
      </c>
      <c r="H19" s="124">
        <f>'MICROBIOLOGIE 3'!L19</f>
        <v>10</v>
      </c>
      <c r="I19" s="124">
        <f>'PARASITOLOGIE 2'!L19</f>
        <v>2.6666666666666665</v>
      </c>
      <c r="J19" s="124">
        <f>'PHYSIO-PATH 3'!L19</f>
        <v>4</v>
      </c>
      <c r="K19" s="124">
        <f>SEMIOLOGIE!L19</f>
        <v>7.25</v>
      </c>
      <c r="L19" s="124">
        <f>'ANA-PATH 2'!L19</f>
        <v>4.666666666666667</v>
      </c>
      <c r="M19" s="124">
        <f t="shared" si="2"/>
        <v>72.833333333333329</v>
      </c>
      <c r="N19" s="124">
        <f t="shared" si="3"/>
        <v>2.9133333333333331</v>
      </c>
      <c r="O19" s="113" t="str">
        <f t="shared" si="0"/>
        <v>Ajournee</v>
      </c>
      <c r="P19" s="113" t="str">
        <f t="shared" si="4"/>
        <v>juin</v>
      </c>
      <c r="Q19" s="113">
        <f t="shared" si="5"/>
        <v>1</v>
      </c>
      <c r="R19" s="113">
        <f t="shared" si="6"/>
        <v>1</v>
      </c>
      <c r="S19" s="113">
        <f t="shared" si="7"/>
        <v>1</v>
      </c>
      <c r="T19" s="113">
        <f t="shared" si="8"/>
        <v>0</v>
      </c>
      <c r="U19" s="113">
        <f t="shared" si="9"/>
        <v>1</v>
      </c>
      <c r="V19" s="113">
        <f t="shared" si="10"/>
        <v>1</v>
      </c>
      <c r="W19" s="113">
        <f t="shared" si="11"/>
        <v>1</v>
      </c>
      <c r="X19" s="113">
        <f t="shared" si="12"/>
        <v>1</v>
      </c>
      <c r="Y19" s="113">
        <f t="shared" si="13"/>
        <v>1</v>
      </c>
      <c r="Z19" s="113" t="str">
        <f>ANATOMIE3!N19</f>
        <v>Juin</v>
      </c>
      <c r="AA19" s="113" t="str">
        <f>'PHYSIO-REP 3'!N19</f>
        <v>Juin</v>
      </c>
      <c r="AB19" s="113" t="str">
        <f>'ZOOTECHINE 3'!N19</f>
        <v>Juin</v>
      </c>
      <c r="AC19" s="113" t="str">
        <f>'PHARMACOLOGIE 3'!N19</f>
        <v>Juin</v>
      </c>
      <c r="AD19" s="113" t="str">
        <f>'MICROBIOLOGIE 3'!N19</f>
        <v>Juin</v>
      </c>
      <c r="AE19" s="113" t="str">
        <f>'PARASITOLOGIE 2'!N19</f>
        <v>Juin</v>
      </c>
      <c r="AF19" s="113" t="str">
        <f>'PHYSIO-PATH 3'!N19</f>
        <v>Juin</v>
      </c>
      <c r="AG19" s="113" t="str">
        <f>SEMIOLOGIE!N19</f>
        <v>Juin</v>
      </c>
      <c r="AH19" s="113" t="str">
        <f>'ANA-PATH 2'!N19</f>
        <v>Juin</v>
      </c>
    </row>
    <row r="20" spans="1:34" ht="16.5">
      <c r="A20" s="113">
        <v>13</v>
      </c>
      <c r="B20" s="412" t="s">
        <v>38</v>
      </c>
      <c r="C20" s="412" t="s">
        <v>39</v>
      </c>
      <c r="D20" s="124">
        <f>ANATOMIE3!L20</f>
        <v>14.75</v>
      </c>
      <c r="E20" s="124">
        <f>'PHYSIO-REP 3'!L20</f>
        <v>11.25</v>
      </c>
      <c r="F20" s="124">
        <f>'ZOOTECHINE 3'!L20</f>
        <v>11</v>
      </c>
      <c r="G20" s="124">
        <f>'PHARMACOLOGIE 3'!L20</f>
        <v>10.5</v>
      </c>
      <c r="H20" s="124">
        <f>'MICROBIOLOGIE 3'!L20</f>
        <v>10</v>
      </c>
      <c r="I20" s="124">
        <f>'PARASITOLOGIE 2'!L20</f>
        <v>6</v>
      </c>
      <c r="J20" s="124">
        <f>'PHYSIO-PATH 3'!L20</f>
        <v>7</v>
      </c>
      <c r="K20" s="124">
        <f>SEMIOLOGIE!L20</f>
        <v>14.5</v>
      </c>
      <c r="L20" s="124">
        <f>'ANA-PATH 2'!L20</f>
        <v>6.333333333333333</v>
      </c>
      <c r="M20" s="124">
        <f t="shared" si="2"/>
        <v>91.333333333333329</v>
      </c>
      <c r="N20" s="124">
        <f t="shared" si="3"/>
        <v>3.6533333333333333</v>
      </c>
      <c r="O20" s="113" t="str">
        <f t="shared" si="0"/>
        <v>Ajournee</v>
      </c>
      <c r="P20" s="113" t="str">
        <f t="shared" si="4"/>
        <v>juin</v>
      </c>
      <c r="Q20" s="113">
        <f t="shared" si="5"/>
        <v>1</v>
      </c>
      <c r="R20" s="113">
        <f t="shared" si="6"/>
        <v>1</v>
      </c>
      <c r="S20" s="113">
        <f t="shared" si="7"/>
        <v>1</v>
      </c>
      <c r="T20" s="113">
        <f t="shared" si="8"/>
        <v>1</v>
      </c>
      <c r="U20" s="113">
        <f t="shared" si="9"/>
        <v>1</v>
      </c>
      <c r="V20" s="113">
        <f t="shared" si="10"/>
        <v>1</v>
      </c>
      <c r="W20" s="113">
        <f t="shared" si="11"/>
        <v>1</v>
      </c>
      <c r="X20" s="113">
        <f t="shared" si="12"/>
        <v>1</v>
      </c>
      <c r="Y20" s="113">
        <f t="shared" si="13"/>
        <v>1</v>
      </c>
      <c r="Z20" s="113" t="str">
        <f>ANATOMIE3!N20</f>
        <v>Juin</v>
      </c>
      <c r="AA20" s="113" t="str">
        <f>'PHYSIO-REP 3'!N20</f>
        <v>Juin</v>
      </c>
      <c r="AB20" s="113" t="str">
        <f>'ZOOTECHINE 3'!N20</f>
        <v>Juin</v>
      </c>
      <c r="AC20" s="113" t="str">
        <f>'PHARMACOLOGIE 3'!N20</f>
        <v>Juin</v>
      </c>
      <c r="AD20" s="113" t="str">
        <f>'MICROBIOLOGIE 3'!N20</f>
        <v>Juin</v>
      </c>
      <c r="AE20" s="113" t="str">
        <f>'PARASITOLOGIE 2'!N20</f>
        <v>Juin</v>
      </c>
      <c r="AF20" s="113" t="str">
        <f>'PHYSIO-PATH 3'!N20</f>
        <v>Juin</v>
      </c>
      <c r="AG20" s="113" t="str">
        <f>SEMIOLOGIE!N20</f>
        <v>Juin</v>
      </c>
      <c r="AH20" s="113" t="str">
        <f>'ANA-PATH 2'!N20</f>
        <v>Juin</v>
      </c>
    </row>
    <row r="21" spans="1:34" ht="16.5">
      <c r="A21" s="113">
        <v>14</v>
      </c>
      <c r="B21" s="412" t="s">
        <v>40</v>
      </c>
      <c r="C21" s="412" t="s">
        <v>41</v>
      </c>
      <c r="D21" s="124">
        <f>ANATOMIE3!L21</f>
        <v>15.25</v>
      </c>
      <c r="E21" s="124">
        <f>'PHYSIO-REP 3'!L21</f>
        <v>17.5</v>
      </c>
      <c r="F21" s="124">
        <f>'ZOOTECHINE 3'!L21</f>
        <v>14</v>
      </c>
      <c r="G21" s="124">
        <f>'PHARMACOLOGIE 3'!L21</f>
        <v>10</v>
      </c>
      <c r="H21" s="124">
        <f>'MICROBIOLOGIE 3'!L21</f>
        <v>14.75</v>
      </c>
      <c r="I21" s="124">
        <f>'PARASITOLOGIE 2'!L21</f>
        <v>10.666666666666666</v>
      </c>
      <c r="J21" s="124">
        <f>'PHYSIO-PATH 3'!L21</f>
        <v>14.5</v>
      </c>
      <c r="K21" s="124">
        <f>SEMIOLOGIE!L21</f>
        <v>13</v>
      </c>
      <c r="L21" s="124">
        <f>'ANA-PATH 2'!L21</f>
        <v>8.3333333333333339</v>
      </c>
      <c r="M21" s="124">
        <f t="shared" si="2"/>
        <v>118</v>
      </c>
      <c r="N21" s="124">
        <f t="shared" si="3"/>
        <v>4.72</v>
      </c>
      <c r="O21" s="113" t="str">
        <f t="shared" si="0"/>
        <v>Ajournee</v>
      </c>
      <c r="P21" s="113" t="str">
        <f t="shared" si="4"/>
        <v>juin</v>
      </c>
      <c r="Q21" s="113">
        <f t="shared" si="5"/>
        <v>0</v>
      </c>
      <c r="R21" s="113">
        <f t="shared" si="6"/>
        <v>0</v>
      </c>
      <c r="S21" s="113">
        <f t="shared" si="7"/>
        <v>1</v>
      </c>
      <c r="T21" s="113">
        <f t="shared" si="8"/>
        <v>1</v>
      </c>
      <c r="U21" s="113">
        <f t="shared" si="9"/>
        <v>1</v>
      </c>
      <c r="V21" s="113">
        <f t="shared" si="10"/>
        <v>0</v>
      </c>
      <c r="W21" s="113">
        <f t="shared" si="11"/>
        <v>1</v>
      </c>
      <c r="X21" s="113">
        <f t="shared" si="12"/>
        <v>1</v>
      </c>
      <c r="Y21" s="113">
        <f t="shared" si="13"/>
        <v>1</v>
      </c>
      <c r="Z21" s="113" t="str">
        <f>ANATOMIE3!N21</f>
        <v>Juin</v>
      </c>
      <c r="AA21" s="113" t="str">
        <f>'PHYSIO-REP 3'!N21</f>
        <v>Juin</v>
      </c>
      <c r="AB21" s="113" t="str">
        <f>'ZOOTECHINE 3'!N21</f>
        <v>Juin</v>
      </c>
      <c r="AC21" s="113" t="str">
        <f>'PHARMACOLOGIE 3'!N21</f>
        <v>Juin</v>
      </c>
      <c r="AD21" s="113" t="str">
        <f>'MICROBIOLOGIE 3'!N21</f>
        <v>Juin</v>
      </c>
      <c r="AE21" s="113" t="str">
        <f>'PARASITOLOGIE 2'!N21</f>
        <v>Juin</v>
      </c>
      <c r="AF21" s="113" t="str">
        <f>'PHYSIO-PATH 3'!N21</f>
        <v>Juin</v>
      </c>
      <c r="AG21" s="113" t="str">
        <f>SEMIOLOGIE!N21</f>
        <v>Juin</v>
      </c>
      <c r="AH21" s="113" t="str">
        <f>'ANA-PATH 2'!N21</f>
        <v>Juin</v>
      </c>
    </row>
    <row r="22" spans="1:34" ht="16.5">
      <c r="A22" s="113">
        <v>15</v>
      </c>
      <c r="B22" s="412" t="s">
        <v>42</v>
      </c>
      <c r="C22" s="412" t="s">
        <v>635</v>
      </c>
      <c r="D22" s="124">
        <f>ANATOMIE3!L22</f>
        <v>15.75</v>
      </c>
      <c r="E22" s="124">
        <f>'PHYSIO-REP 3'!L22</f>
        <v>16.25</v>
      </c>
      <c r="F22" s="124">
        <f>'ZOOTECHINE 3'!L22</f>
        <v>14</v>
      </c>
      <c r="G22" s="124">
        <f>'PHARMACOLOGIE 3'!L22</f>
        <v>11</v>
      </c>
      <c r="H22" s="124">
        <f>'MICROBIOLOGIE 3'!L22</f>
        <v>14.75</v>
      </c>
      <c r="I22" s="124">
        <f>'PARASITOLOGIE 2'!L22</f>
        <v>10.666666666666666</v>
      </c>
      <c r="J22" s="124">
        <f>'PHYSIO-PATH 3'!L22</f>
        <v>10.5</v>
      </c>
      <c r="K22" s="124">
        <f>SEMIOLOGIE!L22</f>
        <v>16.25</v>
      </c>
      <c r="L22" s="124">
        <f>'ANA-PATH 2'!L22</f>
        <v>10</v>
      </c>
      <c r="M22" s="124">
        <f t="shared" si="2"/>
        <v>119.16666666666667</v>
      </c>
      <c r="N22" s="124">
        <f t="shared" si="3"/>
        <v>4.7666666666666666</v>
      </c>
      <c r="O22" s="113" t="str">
        <f t="shared" si="0"/>
        <v>Ajournee</v>
      </c>
      <c r="P22" s="113" t="str">
        <f t="shared" si="4"/>
        <v>juin</v>
      </c>
      <c r="Q22" s="113">
        <f t="shared" si="5"/>
        <v>0</v>
      </c>
      <c r="R22" s="113">
        <f t="shared" si="6"/>
        <v>0</v>
      </c>
      <c r="S22" s="113">
        <f t="shared" si="7"/>
        <v>1</v>
      </c>
      <c r="T22" s="113">
        <f t="shared" si="8"/>
        <v>1</v>
      </c>
      <c r="U22" s="113">
        <f t="shared" si="9"/>
        <v>1</v>
      </c>
      <c r="V22" s="113">
        <f t="shared" si="10"/>
        <v>0</v>
      </c>
      <c r="W22" s="113">
        <f t="shared" si="11"/>
        <v>1</v>
      </c>
      <c r="X22" s="113">
        <f t="shared" si="12"/>
        <v>0</v>
      </c>
      <c r="Y22" s="113">
        <f t="shared" si="13"/>
        <v>1</v>
      </c>
      <c r="Z22" s="113" t="str">
        <f>ANATOMIE3!N22</f>
        <v>Juin</v>
      </c>
      <c r="AA22" s="113" t="str">
        <f>'PHYSIO-REP 3'!N22</f>
        <v>Juin</v>
      </c>
      <c r="AB22" s="113" t="str">
        <f>'ZOOTECHINE 3'!N22</f>
        <v>Juin</v>
      </c>
      <c r="AC22" s="113" t="str">
        <f>'PHARMACOLOGIE 3'!N22</f>
        <v>Juin</v>
      </c>
      <c r="AD22" s="113" t="str">
        <f>'MICROBIOLOGIE 3'!N22</f>
        <v>Juin</v>
      </c>
      <c r="AE22" s="113" t="str">
        <f>'PARASITOLOGIE 2'!N22</f>
        <v>Juin</v>
      </c>
      <c r="AF22" s="113" t="str">
        <f>'PHYSIO-PATH 3'!N22</f>
        <v>Juin</v>
      </c>
      <c r="AG22" s="113" t="str">
        <f>SEMIOLOGIE!N22</f>
        <v>Juin</v>
      </c>
      <c r="AH22" s="113" t="str">
        <f>'ANA-PATH 2'!N22</f>
        <v>Juin</v>
      </c>
    </row>
    <row r="23" spans="1:34" ht="16.5">
      <c r="A23" s="113">
        <v>16</v>
      </c>
      <c r="B23" s="412" t="s">
        <v>44</v>
      </c>
      <c r="C23" s="412" t="s">
        <v>27</v>
      </c>
      <c r="D23" s="124">
        <f>ANATOMIE3!L23</f>
        <v>13.75</v>
      </c>
      <c r="E23" s="124">
        <f>'PHYSIO-REP 3'!L23</f>
        <v>11.25</v>
      </c>
      <c r="F23" s="124">
        <f>'ZOOTECHINE 3'!L23</f>
        <v>10</v>
      </c>
      <c r="G23" s="124">
        <f>'PHARMACOLOGIE 3'!L23</f>
        <v>6.5</v>
      </c>
      <c r="H23" s="124">
        <f>'MICROBIOLOGIE 3'!L23</f>
        <v>8.75</v>
      </c>
      <c r="I23" s="124">
        <f>'PARASITOLOGIE 2'!L23</f>
        <v>4.666666666666667</v>
      </c>
      <c r="J23" s="124">
        <f>'PHYSIO-PATH 3'!L23</f>
        <v>4</v>
      </c>
      <c r="K23" s="124">
        <f>SEMIOLOGIE!L23</f>
        <v>7.75</v>
      </c>
      <c r="L23" s="124">
        <f>'ANA-PATH 2'!L23</f>
        <v>8.6666666666666661</v>
      </c>
      <c r="M23" s="124">
        <f t="shared" si="2"/>
        <v>75.333333333333329</v>
      </c>
      <c r="N23" s="124">
        <f t="shared" si="3"/>
        <v>3.0133333333333332</v>
      </c>
      <c r="O23" s="113" t="str">
        <f t="shared" si="0"/>
        <v>Ajournee</v>
      </c>
      <c r="P23" s="113" t="str">
        <f t="shared" si="4"/>
        <v>juin</v>
      </c>
      <c r="Q23" s="113">
        <f t="shared" si="5"/>
        <v>1</v>
      </c>
      <c r="R23" s="113">
        <f t="shared" si="6"/>
        <v>1</v>
      </c>
      <c r="S23" s="113">
        <f t="shared" si="7"/>
        <v>1</v>
      </c>
      <c r="T23" s="113">
        <f t="shared" si="8"/>
        <v>1</v>
      </c>
      <c r="U23" s="113">
        <f t="shared" si="9"/>
        <v>1</v>
      </c>
      <c r="V23" s="113">
        <f t="shared" si="10"/>
        <v>1</v>
      </c>
      <c r="W23" s="113">
        <f t="shared" si="11"/>
        <v>1</v>
      </c>
      <c r="X23" s="113">
        <f t="shared" si="12"/>
        <v>1</v>
      </c>
      <c r="Y23" s="113">
        <f t="shared" si="13"/>
        <v>1</v>
      </c>
      <c r="Z23" s="113" t="str">
        <f>ANATOMIE3!N23</f>
        <v>Juin</v>
      </c>
      <c r="AA23" s="113" t="str">
        <f>'PHYSIO-REP 3'!N23</f>
        <v>Juin</v>
      </c>
      <c r="AB23" s="113" t="str">
        <f>'ZOOTECHINE 3'!N23</f>
        <v>Juin</v>
      </c>
      <c r="AC23" s="113" t="str">
        <f>'PHARMACOLOGIE 3'!N23</f>
        <v>Juin</v>
      </c>
      <c r="AD23" s="113" t="str">
        <f>'MICROBIOLOGIE 3'!N23</f>
        <v>Juin</v>
      </c>
      <c r="AE23" s="113" t="str">
        <f>'PARASITOLOGIE 2'!N23</f>
        <v>Juin</v>
      </c>
      <c r="AF23" s="113" t="str">
        <f>'PHYSIO-PATH 3'!N23</f>
        <v>Juin</v>
      </c>
      <c r="AG23" s="113" t="str">
        <f>SEMIOLOGIE!N23</f>
        <v>Juin</v>
      </c>
      <c r="AH23" s="113" t="str">
        <f>'ANA-PATH 2'!N23</f>
        <v>Juin</v>
      </c>
    </row>
    <row r="24" spans="1:34">
      <c r="A24" s="113">
        <v>17</v>
      </c>
      <c r="B24" s="418" t="s">
        <v>45</v>
      </c>
      <c r="C24" s="418" t="s">
        <v>23</v>
      </c>
      <c r="D24" s="124">
        <f>ANATOMIE3!L24</f>
        <v>6.75</v>
      </c>
      <c r="E24" s="124">
        <f>'PHYSIO-REP 3'!L24</f>
        <v>9.75</v>
      </c>
      <c r="F24" s="124">
        <f>'ZOOTECHINE 3'!L24</f>
        <v>6.5</v>
      </c>
      <c r="G24" s="124">
        <f>'PHARMACOLOGIE 3'!L24</f>
        <v>3</v>
      </c>
      <c r="H24" s="124">
        <f>'MICROBIOLOGIE 3'!L24</f>
        <v>7.5</v>
      </c>
      <c r="I24" s="124">
        <f>'PARASITOLOGIE 2'!L24</f>
        <v>7.333333333333333</v>
      </c>
      <c r="J24" s="124">
        <f>'PHYSIO-PATH 3'!L24</f>
        <v>3</v>
      </c>
      <c r="K24" s="124">
        <f>SEMIOLOGIE!L24</f>
        <v>8.25</v>
      </c>
      <c r="L24" s="124">
        <f>'ANA-PATH 2'!L24</f>
        <v>3</v>
      </c>
      <c r="M24" s="124">
        <f t="shared" si="2"/>
        <v>55.083333333333336</v>
      </c>
      <c r="N24" s="124">
        <f t="shared" si="3"/>
        <v>2.2033333333333336</v>
      </c>
      <c r="O24" s="113" t="str">
        <f t="shared" si="0"/>
        <v>Ajournee</v>
      </c>
      <c r="P24" s="113" t="str">
        <f t="shared" si="4"/>
        <v>juin</v>
      </c>
      <c r="Q24" s="113">
        <f t="shared" si="5"/>
        <v>1</v>
      </c>
      <c r="R24" s="113">
        <f t="shared" si="6"/>
        <v>1</v>
      </c>
      <c r="S24" s="113">
        <f t="shared" si="7"/>
        <v>1</v>
      </c>
      <c r="T24" s="113">
        <f t="shared" si="8"/>
        <v>1</v>
      </c>
      <c r="U24" s="113">
        <f t="shared" si="9"/>
        <v>1</v>
      </c>
      <c r="V24" s="113">
        <f t="shared" si="10"/>
        <v>1</v>
      </c>
      <c r="W24" s="113">
        <f t="shared" si="11"/>
        <v>1</v>
      </c>
      <c r="X24" s="113">
        <f t="shared" si="12"/>
        <v>1</v>
      </c>
      <c r="Y24" s="113">
        <f t="shared" si="13"/>
        <v>1</v>
      </c>
      <c r="Z24" s="113" t="str">
        <f>ANATOMIE3!N24</f>
        <v>Juin</v>
      </c>
      <c r="AA24" s="113" t="str">
        <f>'PHYSIO-REP 3'!N24</f>
        <v>Juin</v>
      </c>
      <c r="AB24" s="113" t="str">
        <f>'ZOOTECHINE 3'!N24</f>
        <v>Juin</v>
      </c>
      <c r="AC24" s="113" t="str">
        <f>'PHARMACOLOGIE 3'!N24</f>
        <v>Juin</v>
      </c>
      <c r="AD24" s="113" t="str">
        <f>'MICROBIOLOGIE 3'!N24</f>
        <v>Juin</v>
      </c>
      <c r="AE24" s="113" t="str">
        <f>'PARASITOLOGIE 2'!N24</f>
        <v>Juin</v>
      </c>
      <c r="AF24" s="113" t="str">
        <f>'PHYSIO-PATH 3'!N24</f>
        <v>Juin</v>
      </c>
      <c r="AG24" s="113" t="str">
        <f>SEMIOLOGIE!N24</f>
        <v>Juin</v>
      </c>
      <c r="AH24" s="113" t="str">
        <f>'ANA-PATH 2'!N24</f>
        <v>Juin</v>
      </c>
    </row>
    <row r="25" spans="1:34">
      <c r="A25" s="113">
        <v>18</v>
      </c>
      <c r="B25" s="419" t="s">
        <v>46</v>
      </c>
      <c r="C25" s="419" t="s">
        <v>47</v>
      </c>
      <c r="D25" s="124">
        <f>ANATOMIE3!L25</f>
        <v>4.25</v>
      </c>
      <c r="E25" s="124">
        <f>'PHYSIO-REP 3'!L25</f>
        <v>6.5</v>
      </c>
      <c r="F25" s="124">
        <f>'ZOOTECHINE 3'!L25</f>
        <v>5</v>
      </c>
      <c r="G25" s="124">
        <f>'PHARMACOLOGIE 3'!L25</f>
        <v>2.5</v>
      </c>
      <c r="H25" s="124">
        <f>'MICROBIOLOGIE 3'!L25</f>
        <v>3.5</v>
      </c>
      <c r="I25" s="124">
        <f>'PARASITOLOGIE 2'!L25</f>
        <v>5.333333333333333</v>
      </c>
      <c r="J25" s="124">
        <f>'PHYSIO-PATH 3'!L25</f>
        <v>2.5</v>
      </c>
      <c r="K25" s="124">
        <f>SEMIOLOGIE!L25</f>
        <v>8.5</v>
      </c>
      <c r="L25" s="124">
        <f>'ANA-PATH 2'!L25</f>
        <v>0.33333333333333331</v>
      </c>
      <c r="M25" s="124">
        <f t="shared" si="2"/>
        <v>38.416666666666664</v>
      </c>
      <c r="N25" s="124">
        <f t="shared" si="3"/>
        <v>1.5366666666666666</v>
      </c>
      <c r="O25" s="113" t="str">
        <f t="shared" si="0"/>
        <v>Ajournee</v>
      </c>
      <c r="P25" s="113" t="str">
        <f t="shared" si="4"/>
        <v>juin</v>
      </c>
      <c r="Q25" s="113">
        <f t="shared" si="5"/>
        <v>1</v>
      </c>
      <c r="R25" s="113">
        <f t="shared" si="6"/>
        <v>1</v>
      </c>
      <c r="S25" s="113">
        <f t="shared" si="7"/>
        <v>1</v>
      </c>
      <c r="T25" s="113">
        <f t="shared" si="8"/>
        <v>1</v>
      </c>
      <c r="U25" s="113">
        <f t="shared" si="9"/>
        <v>1</v>
      </c>
      <c r="V25" s="113">
        <f t="shared" si="10"/>
        <v>1</v>
      </c>
      <c r="W25" s="113">
        <f t="shared" si="11"/>
        <v>1</v>
      </c>
      <c r="X25" s="113">
        <f t="shared" si="12"/>
        <v>1</v>
      </c>
      <c r="Y25" s="113">
        <f t="shared" si="13"/>
        <v>1</v>
      </c>
      <c r="Z25" s="113" t="str">
        <f>ANATOMIE3!N25</f>
        <v>Juin</v>
      </c>
      <c r="AA25" s="113" t="str">
        <f>'PHYSIO-REP 3'!N25</f>
        <v>Juin</v>
      </c>
      <c r="AB25" s="113" t="str">
        <f>'ZOOTECHINE 3'!N25</f>
        <v>Juin</v>
      </c>
      <c r="AC25" s="113" t="str">
        <f>'PHARMACOLOGIE 3'!N25</f>
        <v>Juin</v>
      </c>
      <c r="AD25" s="113" t="str">
        <f>'MICROBIOLOGIE 3'!N25</f>
        <v>Juin</v>
      </c>
      <c r="AE25" s="113" t="str">
        <f>'PARASITOLOGIE 2'!N25</f>
        <v>Juin</v>
      </c>
      <c r="AF25" s="113" t="str">
        <f>'PHYSIO-PATH 3'!N25</f>
        <v>Juin</v>
      </c>
      <c r="AG25" s="113" t="str">
        <f>SEMIOLOGIE!N25</f>
        <v>Juin</v>
      </c>
      <c r="AH25" s="113" t="str">
        <f>'ANA-PATH 2'!N25</f>
        <v>Juin</v>
      </c>
    </row>
    <row r="26" spans="1:34">
      <c r="A26" s="113">
        <v>19</v>
      </c>
      <c r="B26" s="413" t="s">
        <v>48</v>
      </c>
      <c r="C26" s="413" t="s">
        <v>49</v>
      </c>
      <c r="D26" s="124">
        <f>ANATOMIE3!L26</f>
        <v>6.75</v>
      </c>
      <c r="E26" s="124">
        <f>'PHYSIO-REP 3'!L26</f>
        <v>9.25</v>
      </c>
      <c r="F26" s="124">
        <f>'ZOOTECHINE 3'!L26</f>
        <v>8.25</v>
      </c>
      <c r="G26" s="124">
        <f>'PHARMACOLOGIE 3'!L26</f>
        <v>6.5</v>
      </c>
      <c r="H26" s="124">
        <f>'MICROBIOLOGIE 3'!L26</f>
        <v>7.25</v>
      </c>
      <c r="I26" s="124">
        <f>'PARASITOLOGIE 2'!L26</f>
        <v>8</v>
      </c>
      <c r="J26" s="124">
        <f>'PHYSIO-PATH 3'!L26</f>
        <v>6</v>
      </c>
      <c r="K26" s="124">
        <f>SEMIOLOGIE!L26</f>
        <v>6.75</v>
      </c>
      <c r="L26" s="124">
        <f>'ANA-PATH 2'!L26</f>
        <v>6.333333333333333</v>
      </c>
      <c r="M26" s="124">
        <f t="shared" si="2"/>
        <v>65.083333333333329</v>
      </c>
      <c r="N26" s="124">
        <f t="shared" si="3"/>
        <v>2.6033333333333331</v>
      </c>
      <c r="O26" s="113" t="str">
        <f t="shared" si="0"/>
        <v>Ajournee</v>
      </c>
      <c r="P26" s="113" t="str">
        <f t="shared" si="4"/>
        <v>juin</v>
      </c>
      <c r="Q26" s="113">
        <f t="shared" si="5"/>
        <v>1</v>
      </c>
      <c r="R26" s="113">
        <f t="shared" si="6"/>
        <v>1</v>
      </c>
      <c r="S26" s="113">
        <f t="shared" si="7"/>
        <v>1</v>
      </c>
      <c r="T26" s="113">
        <f t="shared" si="8"/>
        <v>1</v>
      </c>
      <c r="U26" s="113">
        <f t="shared" si="9"/>
        <v>1</v>
      </c>
      <c r="V26" s="113">
        <f t="shared" si="10"/>
        <v>1</v>
      </c>
      <c r="W26" s="113">
        <f t="shared" si="11"/>
        <v>1</v>
      </c>
      <c r="X26" s="113">
        <f t="shared" si="12"/>
        <v>1</v>
      </c>
      <c r="Y26" s="113">
        <f t="shared" si="13"/>
        <v>1</v>
      </c>
      <c r="Z26" s="113" t="str">
        <f>ANATOMIE3!N26</f>
        <v>Juin</v>
      </c>
      <c r="AA26" s="113" t="str">
        <f>'PHYSIO-REP 3'!N26</f>
        <v>Juin</v>
      </c>
      <c r="AB26" s="113" t="str">
        <f>'ZOOTECHINE 3'!N26</f>
        <v>Juin</v>
      </c>
      <c r="AC26" s="113" t="str">
        <f>'PHARMACOLOGIE 3'!N26</f>
        <v>Juin</v>
      </c>
      <c r="AD26" s="113" t="str">
        <f>'MICROBIOLOGIE 3'!N26</f>
        <v>Juin</v>
      </c>
      <c r="AE26" s="113" t="str">
        <f>'PARASITOLOGIE 2'!N26</f>
        <v>Juin</v>
      </c>
      <c r="AF26" s="113" t="str">
        <f>'PHYSIO-PATH 3'!N26</f>
        <v>Juin</v>
      </c>
      <c r="AG26" s="113" t="str">
        <f>SEMIOLOGIE!N26</f>
        <v>Juin</v>
      </c>
      <c r="AH26" s="113" t="str">
        <f>'ANA-PATH 2'!N26</f>
        <v>Juin</v>
      </c>
    </row>
    <row r="27" spans="1:34">
      <c r="A27" s="113">
        <v>20</v>
      </c>
      <c r="B27" s="418" t="s">
        <v>50</v>
      </c>
      <c r="C27" s="418" t="s">
        <v>816</v>
      </c>
      <c r="D27" s="124">
        <f>ANATOMIE3!L27</f>
        <v>8</v>
      </c>
      <c r="E27" s="124">
        <f>'PHYSIO-REP 3'!L27</f>
        <v>7.75</v>
      </c>
      <c r="F27" s="124">
        <f>'ZOOTECHINE 3'!L27</f>
        <v>9</v>
      </c>
      <c r="G27" s="124">
        <f>'PHARMACOLOGIE 3'!L27</f>
        <v>8.5</v>
      </c>
      <c r="H27" s="124">
        <f>'MICROBIOLOGIE 3'!L27</f>
        <v>7.75</v>
      </c>
      <c r="I27" s="124">
        <f>'PARASITOLOGIE 2'!L27</f>
        <v>8</v>
      </c>
      <c r="J27" s="124">
        <f>'PHYSIO-PATH 3'!L27</f>
        <v>2.5</v>
      </c>
      <c r="K27" s="124">
        <f>SEMIOLOGIE!L27</f>
        <v>10</v>
      </c>
      <c r="L27" s="124">
        <f>'ANA-PATH 2'!L27</f>
        <v>4</v>
      </c>
      <c r="M27" s="124">
        <f t="shared" si="2"/>
        <v>65.5</v>
      </c>
      <c r="N27" s="124">
        <f t="shared" si="3"/>
        <v>2.62</v>
      </c>
      <c r="O27" s="113" t="str">
        <f t="shared" si="0"/>
        <v>Ajournee</v>
      </c>
      <c r="P27" s="113" t="str">
        <f t="shared" si="4"/>
        <v>juin</v>
      </c>
      <c r="Q27" s="113">
        <f t="shared" si="5"/>
        <v>1</v>
      </c>
      <c r="R27" s="113">
        <f t="shared" si="6"/>
        <v>1</v>
      </c>
      <c r="S27" s="113">
        <f t="shared" si="7"/>
        <v>1</v>
      </c>
      <c r="T27" s="113">
        <f t="shared" si="8"/>
        <v>1</v>
      </c>
      <c r="U27" s="113">
        <f t="shared" si="9"/>
        <v>1</v>
      </c>
      <c r="V27" s="113">
        <f t="shared" si="10"/>
        <v>1</v>
      </c>
      <c r="W27" s="113">
        <f t="shared" si="11"/>
        <v>1</v>
      </c>
      <c r="X27" s="113">
        <f t="shared" si="12"/>
        <v>1</v>
      </c>
      <c r="Y27" s="113">
        <f t="shared" si="13"/>
        <v>1</v>
      </c>
      <c r="Z27" s="113" t="str">
        <f>ANATOMIE3!N27</f>
        <v>Juin</v>
      </c>
      <c r="AA27" s="113" t="str">
        <f>'PHYSIO-REP 3'!N27</f>
        <v>Juin</v>
      </c>
      <c r="AB27" s="113" t="str">
        <f>'ZOOTECHINE 3'!N27</f>
        <v>Juin</v>
      </c>
      <c r="AC27" s="113" t="str">
        <f>'PHARMACOLOGIE 3'!N27</f>
        <v>Juin</v>
      </c>
      <c r="AD27" s="113" t="str">
        <f>'MICROBIOLOGIE 3'!N27</f>
        <v>Juin</v>
      </c>
      <c r="AE27" s="113" t="str">
        <f>'PARASITOLOGIE 2'!N27</f>
        <v>Juin</v>
      </c>
      <c r="AF27" s="113" t="str">
        <f>'PHYSIO-PATH 3'!N27</f>
        <v>Juin</v>
      </c>
      <c r="AG27" s="113" t="str">
        <f>SEMIOLOGIE!N27</f>
        <v>Juin</v>
      </c>
      <c r="AH27" s="113" t="str">
        <f>'ANA-PATH 2'!N27</f>
        <v>Juin</v>
      </c>
    </row>
    <row r="28" spans="1:34">
      <c r="A28" s="113">
        <v>21</v>
      </c>
      <c r="B28" s="418" t="s">
        <v>817</v>
      </c>
      <c r="C28" s="418" t="s">
        <v>818</v>
      </c>
      <c r="D28" s="124">
        <f>ANATOMIE3!L28</f>
        <v>30</v>
      </c>
      <c r="E28" s="124">
        <f>'PHYSIO-REP 3'!L28</f>
        <v>13.5</v>
      </c>
      <c r="F28" s="124">
        <f>'ZOOTECHINE 3'!L28</f>
        <v>30</v>
      </c>
      <c r="G28" s="124">
        <f>'PHARMACOLOGIE 3'!L28</f>
        <v>4</v>
      </c>
      <c r="H28" s="124">
        <f>'MICROBIOLOGIE 3'!L28</f>
        <v>6.5</v>
      </c>
      <c r="I28" s="124">
        <f>'PARASITOLOGIE 2'!L28</f>
        <v>20</v>
      </c>
      <c r="J28" s="124">
        <f>'PHYSIO-PATH 3'!L28</f>
        <v>2.5</v>
      </c>
      <c r="K28" s="124">
        <f>SEMIOLOGIE!L28</f>
        <v>36</v>
      </c>
      <c r="L28" s="124">
        <f>'ANA-PATH 2'!L28</f>
        <v>2.6666666666666665</v>
      </c>
      <c r="M28" s="124">
        <f t="shared" si="2"/>
        <v>145.16666666666666</v>
      </c>
      <c r="N28" s="124">
        <f t="shared" si="3"/>
        <v>5.8066666666666666</v>
      </c>
      <c r="O28" s="113" t="str">
        <f t="shared" si="0"/>
        <v>Ajournee</v>
      </c>
      <c r="P28" s="113" t="str">
        <f t="shared" si="4"/>
        <v>juin</v>
      </c>
      <c r="Q28" s="113">
        <f t="shared" si="5"/>
        <v>0</v>
      </c>
      <c r="R28" s="113">
        <f t="shared" si="6"/>
        <v>1</v>
      </c>
      <c r="S28" s="113">
        <f t="shared" si="7"/>
        <v>0</v>
      </c>
      <c r="T28" s="113">
        <f t="shared" si="8"/>
        <v>1</v>
      </c>
      <c r="U28" s="113">
        <f t="shared" si="9"/>
        <v>1</v>
      </c>
      <c r="V28" s="113">
        <f t="shared" si="10"/>
        <v>0</v>
      </c>
      <c r="W28" s="113">
        <f t="shared" si="11"/>
        <v>1</v>
      </c>
      <c r="X28" s="113">
        <f t="shared" si="12"/>
        <v>0</v>
      </c>
      <c r="Y28" s="113">
        <f t="shared" si="13"/>
        <v>1</v>
      </c>
      <c r="Z28" s="113" t="str">
        <f>ANATOMIE3!N28</f>
        <v>Juin</v>
      </c>
      <c r="AA28" s="113" t="str">
        <f>'PHYSIO-REP 3'!N28</f>
        <v>Juin</v>
      </c>
      <c r="AB28" s="113" t="str">
        <f>'ZOOTECHINE 3'!N28</f>
        <v>Juin</v>
      </c>
      <c r="AC28" s="113" t="str">
        <f>'PHARMACOLOGIE 3'!N28</f>
        <v>Juin</v>
      </c>
      <c r="AD28" s="113" t="str">
        <f>'MICROBIOLOGIE 3'!N28</f>
        <v>Juin</v>
      </c>
      <c r="AE28" s="113" t="str">
        <f>'PARASITOLOGIE 2'!N28</f>
        <v>Juin</v>
      </c>
      <c r="AF28" s="113" t="str">
        <f>'PHYSIO-PATH 3'!N28</f>
        <v>Juin</v>
      </c>
      <c r="AG28" s="113" t="str">
        <f>SEMIOLOGIE!N28</f>
        <v>Juin</v>
      </c>
      <c r="AH28" s="113" t="str">
        <f>'ANA-PATH 2'!N28</f>
        <v>Juin</v>
      </c>
    </row>
    <row r="29" spans="1:34">
      <c r="A29" s="113">
        <v>22</v>
      </c>
      <c r="B29" s="413" t="s">
        <v>25</v>
      </c>
      <c r="C29" s="413" t="s">
        <v>51</v>
      </c>
      <c r="D29" s="124">
        <f>ANATOMIE3!L29</f>
        <v>15.5</v>
      </c>
      <c r="E29" s="124">
        <f>'PHYSIO-REP 3'!L29</f>
        <v>8</v>
      </c>
      <c r="F29" s="124">
        <f>'ZOOTECHINE 3'!L29</f>
        <v>9</v>
      </c>
      <c r="G29" s="124">
        <f>'PHARMACOLOGIE 3'!L29</f>
        <v>6.5</v>
      </c>
      <c r="H29" s="124">
        <f>'MICROBIOLOGIE 3'!L29</f>
        <v>10</v>
      </c>
      <c r="I29" s="124">
        <f>'PARASITOLOGIE 2'!L29</f>
        <v>7.333333333333333</v>
      </c>
      <c r="J29" s="124">
        <f>'PHYSIO-PATH 3'!L29</f>
        <v>3.5</v>
      </c>
      <c r="K29" s="124">
        <f>SEMIOLOGIE!L29</f>
        <v>7.75</v>
      </c>
      <c r="L29" s="124">
        <f>'ANA-PATH 2'!L29</f>
        <v>5.333333333333333</v>
      </c>
      <c r="M29" s="124">
        <f t="shared" si="2"/>
        <v>72.916666666666671</v>
      </c>
      <c r="N29" s="124">
        <f t="shared" si="3"/>
        <v>2.916666666666667</v>
      </c>
      <c r="O29" s="113" t="str">
        <f t="shared" si="0"/>
        <v>Ajournee</v>
      </c>
      <c r="P29" s="113" t="str">
        <f t="shared" si="4"/>
        <v>juin</v>
      </c>
      <c r="Q29" s="113">
        <f t="shared" si="5"/>
        <v>0</v>
      </c>
      <c r="R29" s="113">
        <f t="shared" si="6"/>
        <v>1</v>
      </c>
      <c r="S29" s="113">
        <f t="shared" si="7"/>
        <v>1</v>
      </c>
      <c r="T29" s="113">
        <f t="shared" si="8"/>
        <v>1</v>
      </c>
      <c r="U29" s="113">
        <f t="shared" si="9"/>
        <v>1</v>
      </c>
      <c r="V29" s="113">
        <f t="shared" si="10"/>
        <v>1</v>
      </c>
      <c r="W29" s="113">
        <f t="shared" si="11"/>
        <v>1</v>
      </c>
      <c r="X29" s="113">
        <f t="shared" si="12"/>
        <v>1</v>
      </c>
      <c r="Y29" s="113">
        <f t="shared" si="13"/>
        <v>1</v>
      </c>
      <c r="Z29" s="113" t="str">
        <f>ANATOMIE3!N29</f>
        <v>Juin</v>
      </c>
      <c r="AA29" s="113" t="str">
        <f>'PHYSIO-REP 3'!N29</f>
        <v>Juin</v>
      </c>
      <c r="AB29" s="113" t="str">
        <f>'ZOOTECHINE 3'!N29</f>
        <v>Juin</v>
      </c>
      <c r="AC29" s="113" t="str">
        <f>'PHARMACOLOGIE 3'!N29</f>
        <v>Juin</v>
      </c>
      <c r="AD29" s="113" t="str">
        <f>'MICROBIOLOGIE 3'!N29</f>
        <v>Juin</v>
      </c>
      <c r="AE29" s="113" t="str">
        <f>'PARASITOLOGIE 2'!N29</f>
        <v>Juin</v>
      </c>
      <c r="AF29" s="113" t="str">
        <f>'PHYSIO-PATH 3'!N29</f>
        <v>Juin</v>
      </c>
      <c r="AG29" s="113" t="str">
        <f>SEMIOLOGIE!N29</f>
        <v>Juin</v>
      </c>
      <c r="AH29" s="113" t="str">
        <f>'ANA-PATH 2'!N29</f>
        <v>Juin</v>
      </c>
    </row>
    <row r="30" spans="1:34">
      <c r="A30" s="113">
        <v>23</v>
      </c>
      <c r="B30" s="413" t="s">
        <v>52</v>
      </c>
      <c r="C30" s="413" t="s">
        <v>53</v>
      </c>
      <c r="D30" s="124">
        <f>ANATOMIE3!L30</f>
        <v>14.5</v>
      </c>
      <c r="E30" s="124">
        <f>'PHYSIO-REP 3'!L30</f>
        <v>15.5</v>
      </c>
      <c r="F30" s="124">
        <f>'ZOOTECHINE 3'!L30</f>
        <v>10</v>
      </c>
      <c r="G30" s="124">
        <f>'PHARMACOLOGIE 3'!L30</f>
        <v>13.5</v>
      </c>
      <c r="H30" s="124">
        <f>'MICROBIOLOGIE 3'!L30</f>
        <v>9.25</v>
      </c>
      <c r="I30" s="124">
        <f>'PARASITOLOGIE 2'!L30</f>
        <v>6.666666666666667</v>
      </c>
      <c r="J30" s="124">
        <f>'PHYSIO-PATH 3'!L30</f>
        <v>7</v>
      </c>
      <c r="K30" s="124">
        <f>SEMIOLOGIE!L30</f>
        <v>12.25</v>
      </c>
      <c r="L30" s="124">
        <f>'ANA-PATH 2'!L30</f>
        <v>9</v>
      </c>
      <c r="M30" s="124">
        <f t="shared" si="2"/>
        <v>97.666666666666671</v>
      </c>
      <c r="N30" s="124">
        <f t="shared" si="3"/>
        <v>3.9066666666666667</v>
      </c>
      <c r="O30" s="113" t="str">
        <f t="shared" si="0"/>
        <v>Ajournee</v>
      </c>
      <c r="P30" s="113" t="str">
        <f t="shared" si="4"/>
        <v>juin</v>
      </c>
      <c r="Q30" s="113">
        <f t="shared" si="5"/>
        <v>1</v>
      </c>
      <c r="R30" s="113">
        <f t="shared" si="6"/>
        <v>0</v>
      </c>
      <c r="S30" s="113">
        <f t="shared" si="7"/>
        <v>1</v>
      </c>
      <c r="T30" s="113">
        <f t="shared" si="8"/>
        <v>1</v>
      </c>
      <c r="U30" s="113">
        <f t="shared" si="9"/>
        <v>1</v>
      </c>
      <c r="V30" s="113">
        <f t="shared" si="10"/>
        <v>1</v>
      </c>
      <c r="W30" s="113">
        <f t="shared" si="11"/>
        <v>1</v>
      </c>
      <c r="X30" s="113">
        <f t="shared" si="12"/>
        <v>1</v>
      </c>
      <c r="Y30" s="113">
        <f t="shared" si="13"/>
        <v>1</v>
      </c>
      <c r="Z30" s="113" t="str">
        <f>ANATOMIE3!N30</f>
        <v>Juin</v>
      </c>
      <c r="AA30" s="113" t="str">
        <f>'PHYSIO-REP 3'!N30</f>
        <v>Juin</v>
      </c>
      <c r="AB30" s="113" t="str">
        <f>'ZOOTECHINE 3'!N30</f>
        <v>Juin</v>
      </c>
      <c r="AC30" s="113" t="str">
        <f>'PHARMACOLOGIE 3'!N30</f>
        <v>Juin</v>
      </c>
      <c r="AD30" s="113" t="str">
        <f>'MICROBIOLOGIE 3'!N30</f>
        <v>Juin</v>
      </c>
      <c r="AE30" s="113" t="str">
        <f>'PARASITOLOGIE 2'!N30</f>
        <v>Juin</v>
      </c>
      <c r="AF30" s="113" t="str">
        <f>'PHYSIO-PATH 3'!N30</f>
        <v>Juin</v>
      </c>
      <c r="AG30" s="113" t="str">
        <f>SEMIOLOGIE!N30</f>
        <v>Juin</v>
      </c>
      <c r="AH30" s="113" t="str">
        <f>'ANA-PATH 2'!N30</f>
        <v>Juin</v>
      </c>
    </row>
    <row r="31" spans="1:34" ht="30">
      <c r="A31" s="113">
        <v>24</v>
      </c>
      <c r="B31" s="413" t="s">
        <v>54</v>
      </c>
      <c r="C31" s="413" t="s">
        <v>55</v>
      </c>
      <c r="D31" s="124">
        <f>ANATOMIE3!L31</f>
        <v>12.25</v>
      </c>
      <c r="E31" s="124">
        <f>'PHYSIO-REP 3'!L31</f>
        <v>9.75</v>
      </c>
      <c r="F31" s="124">
        <f>'ZOOTECHINE 3'!L31</f>
        <v>6.5</v>
      </c>
      <c r="G31" s="124">
        <f>'PHARMACOLOGIE 3'!L31</f>
        <v>6.25</v>
      </c>
      <c r="H31" s="124">
        <f>'MICROBIOLOGIE 3'!L31</f>
        <v>10</v>
      </c>
      <c r="I31" s="124">
        <f>'PARASITOLOGIE 2'!L31</f>
        <v>8.6666666666666661</v>
      </c>
      <c r="J31" s="124">
        <f>'PHYSIO-PATH 3'!L31</f>
        <v>6</v>
      </c>
      <c r="K31" s="124">
        <f>SEMIOLOGIE!L31</f>
        <v>9.75</v>
      </c>
      <c r="L31" s="124">
        <f>'ANA-PATH 2'!L31</f>
        <v>5.333333333333333</v>
      </c>
      <c r="M31" s="124">
        <f t="shared" si="2"/>
        <v>74.499999999999986</v>
      </c>
      <c r="N31" s="124">
        <f t="shared" si="3"/>
        <v>2.9799999999999995</v>
      </c>
      <c r="O31" s="113" t="str">
        <f t="shared" si="0"/>
        <v>Ajournee</v>
      </c>
      <c r="P31" s="113" t="str">
        <f t="shared" si="4"/>
        <v>juin</v>
      </c>
      <c r="Q31" s="113">
        <f t="shared" si="5"/>
        <v>1</v>
      </c>
      <c r="R31" s="113">
        <f t="shared" si="6"/>
        <v>1</v>
      </c>
      <c r="S31" s="113">
        <f t="shared" si="7"/>
        <v>1</v>
      </c>
      <c r="T31" s="113">
        <f t="shared" si="8"/>
        <v>1</v>
      </c>
      <c r="U31" s="113">
        <f t="shared" si="9"/>
        <v>1</v>
      </c>
      <c r="V31" s="113">
        <f t="shared" si="10"/>
        <v>1</v>
      </c>
      <c r="W31" s="113">
        <f t="shared" si="11"/>
        <v>1</v>
      </c>
      <c r="X31" s="113">
        <f t="shared" si="12"/>
        <v>1</v>
      </c>
      <c r="Y31" s="113">
        <f t="shared" si="13"/>
        <v>1</v>
      </c>
      <c r="Z31" s="113" t="str">
        <f>ANATOMIE3!N31</f>
        <v>Juin</v>
      </c>
      <c r="AA31" s="113" t="str">
        <f>'PHYSIO-REP 3'!N31</f>
        <v>Juin</v>
      </c>
      <c r="AB31" s="113" t="str">
        <f>'ZOOTECHINE 3'!N31</f>
        <v>Juin</v>
      </c>
      <c r="AC31" s="113" t="str">
        <f>'PHARMACOLOGIE 3'!N31</f>
        <v>Juin</v>
      </c>
      <c r="AD31" s="113" t="str">
        <f>'MICROBIOLOGIE 3'!N31</f>
        <v>Juin</v>
      </c>
      <c r="AE31" s="113" t="str">
        <f>'PARASITOLOGIE 2'!N31</f>
        <v>Juin</v>
      </c>
      <c r="AF31" s="113" t="str">
        <f>'PHYSIO-PATH 3'!N31</f>
        <v>Juin</v>
      </c>
      <c r="AG31" s="113" t="str">
        <f>SEMIOLOGIE!N31</f>
        <v>Juin</v>
      </c>
      <c r="AH31" s="113" t="str">
        <f>'ANA-PATH 2'!N31</f>
        <v>Juin</v>
      </c>
    </row>
    <row r="32" spans="1:34">
      <c r="A32" s="113">
        <v>25</v>
      </c>
      <c r="B32" s="413" t="s">
        <v>56</v>
      </c>
      <c r="C32" s="413" t="s">
        <v>57</v>
      </c>
      <c r="D32" s="124">
        <f>ANATOMIE3!L32</f>
        <v>9</v>
      </c>
      <c r="E32" s="124">
        <f>'PHYSIO-REP 3'!L32</f>
        <v>6.75</v>
      </c>
      <c r="F32" s="124">
        <f>'ZOOTECHINE 3'!L32</f>
        <v>7.5</v>
      </c>
      <c r="G32" s="124">
        <f>'PHARMACOLOGIE 3'!L32</f>
        <v>6.25</v>
      </c>
      <c r="H32" s="124">
        <f>'MICROBIOLOGIE 3'!L32</f>
        <v>8.75</v>
      </c>
      <c r="I32" s="124">
        <f>'PARASITOLOGIE 2'!L32</f>
        <v>6.666666666666667</v>
      </c>
      <c r="J32" s="124">
        <f>'PHYSIO-PATH 3'!L32</f>
        <v>1.5</v>
      </c>
      <c r="K32" s="124">
        <f>SEMIOLOGIE!L32</f>
        <v>13</v>
      </c>
      <c r="L32" s="124">
        <f>'ANA-PATH 2'!L32</f>
        <v>7</v>
      </c>
      <c r="M32" s="124">
        <f t="shared" si="2"/>
        <v>66.416666666666657</v>
      </c>
      <c r="N32" s="124">
        <f t="shared" si="3"/>
        <v>2.6566666666666663</v>
      </c>
      <c r="O32" s="113" t="str">
        <f t="shared" si="0"/>
        <v>Ajournee</v>
      </c>
      <c r="P32" s="113" t="str">
        <f t="shared" si="4"/>
        <v>juin</v>
      </c>
      <c r="Q32" s="113">
        <f t="shared" si="5"/>
        <v>1</v>
      </c>
      <c r="R32" s="113">
        <f t="shared" si="6"/>
        <v>1</v>
      </c>
      <c r="S32" s="113">
        <f t="shared" si="7"/>
        <v>1</v>
      </c>
      <c r="T32" s="113">
        <f t="shared" si="8"/>
        <v>1</v>
      </c>
      <c r="U32" s="113">
        <f t="shared" si="9"/>
        <v>1</v>
      </c>
      <c r="V32" s="113">
        <f t="shared" si="10"/>
        <v>1</v>
      </c>
      <c r="W32" s="113">
        <f t="shared" si="11"/>
        <v>1</v>
      </c>
      <c r="X32" s="113">
        <f t="shared" si="12"/>
        <v>1</v>
      </c>
      <c r="Y32" s="113">
        <f t="shared" si="13"/>
        <v>1</v>
      </c>
      <c r="Z32" s="113" t="str">
        <f>ANATOMIE3!N32</f>
        <v>Juin</v>
      </c>
      <c r="AA32" s="113" t="str">
        <f>'PHYSIO-REP 3'!N32</f>
        <v>Juin</v>
      </c>
      <c r="AB32" s="113" t="str">
        <f>'ZOOTECHINE 3'!N32</f>
        <v>Juin</v>
      </c>
      <c r="AC32" s="113" t="str">
        <f>'PHARMACOLOGIE 3'!N32</f>
        <v>Juin</v>
      </c>
      <c r="AD32" s="113" t="str">
        <f>'MICROBIOLOGIE 3'!N32</f>
        <v>Juin</v>
      </c>
      <c r="AE32" s="113" t="str">
        <f>'PARASITOLOGIE 2'!N32</f>
        <v>Juin</v>
      </c>
      <c r="AF32" s="113" t="str">
        <f>'PHYSIO-PATH 3'!N32</f>
        <v>Juin</v>
      </c>
      <c r="AG32" s="113" t="str">
        <f>SEMIOLOGIE!N32</f>
        <v>Juin</v>
      </c>
      <c r="AH32" s="113" t="str">
        <f>'ANA-PATH 2'!N32</f>
        <v>Juin</v>
      </c>
    </row>
    <row r="33" spans="1:34">
      <c r="A33" s="113">
        <v>26</v>
      </c>
      <c r="B33" s="413" t="s">
        <v>58</v>
      </c>
      <c r="C33" s="413" t="s">
        <v>59</v>
      </c>
      <c r="D33" s="124">
        <f>ANATOMIE3!L33</f>
        <v>7.75</v>
      </c>
      <c r="E33" s="124">
        <f>'PHYSIO-REP 3'!L33</f>
        <v>9.5</v>
      </c>
      <c r="F33" s="124">
        <f>'ZOOTECHINE 3'!L33</f>
        <v>6.5</v>
      </c>
      <c r="G33" s="124">
        <f>'PHARMACOLOGIE 3'!L33</f>
        <v>9</v>
      </c>
      <c r="H33" s="124">
        <f>'MICROBIOLOGIE 3'!L33</f>
        <v>9.5</v>
      </c>
      <c r="I33" s="124">
        <f>'PARASITOLOGIE 2'!L33</f>
        <v>4</v>
      </c>
      <c r="J33" s="124">
        <f>'PHYSIO-PATH 3'!L33</f>
        <v>3.5</v>
      </c>
      <c r="K33" s="124">
        <f>SEMIOLOGIE!L33</f>
        <v>9</v>
      </c>
      <c r="L33" s="124">
        <f>'ANA-PATH 2'!L33</f>
        <v>4.333333333333333</v>
      </c>
      <c r="M33" s="124">
        <f t="shared" si="2"/>
        <v>63.083333333333336</v>
      </c>
      <c r="N33" s="124">
        <f t="shared" si="3"/>
        <v>2.5233333333333334</v>
      </c>
      <c r="O33" s="113" t="str">
        <f t="shared" si="0"/>
        <v>Ajournee</v>
      </c>
      <c r="P33" s="113" t="str">
        <f t="shared" si="4"/>
        <v>juin</v>
      </c>
      <c r="Q33" s="113">
        <f t="shared" si="5"/>
        <v>1</v>
      </c>
      <c r="R33" s="113">
        <f t="shared" si="6"/>
        <v>1</v>
      </c>
      <c r="S33" s="113">
        <f t="shared" si="7"/>
        <v>1</v>
      </c>
      <c r="T33" s="113">
        <f t="shared" si="8"/>
        <v>1</v>
      </c>
      <c r="U33" s="113">
        <f t="shared" si="9"/>
        <v>1</v>
      </c>
      <c r="V33" s="113">
        <f t="shared" si="10"/>
        <v>1</v>
      </c>
      <c r="W33" s="113">
        <f t="shared" si="11"/>
        <v>1</v>
      </c>
      <c r="X33" s="113">
        <f t="shared" si="12"/>
        <v>1</v>
      </c>
      <c r="Y33" s="113">
        <f t="shared" si="13"/>
        <v>1</v>
      </c>
      <c r="Z33" s="113" t="str">
        <f>ANATOMIE3!N33</f>
        <v>Juin</v>
      </c>
      <c r="AA33" s="113" t="str">
        <f>'PHYSIO-REP 3'!N33</f>
        <v>Juin</v>
      </c>
      <c r="AB33" s="113" t="str">
        <f>'ZOOTECHINE 3'!N33</f>
        <v>Juin</v>
      </c>
      <c r="AC33" s="113" t="str">
        <f>'PHARMACOLOGIE 3'!N33</f>
        <v>Juin</v>
      </c>
      <c r="AD33" s="113" t="str">
        <f>'MICROBIOLOGIE 3'!N33</f>
        <v>Juin</v>
      </c>
      <c r="AE33" s="113" t="str">
        <f>'PARASITOLOGIE 2'!N33</f>
        <v>Juin</v>
      </c>
      <c r="AF33" s="113" t="str">
        <f>'PHYSIO-PATH 3'!N33</f>
        <v>Juin</v>
      </c>
      <c r="AG33" s="113" t="str">
        <f>SEMIOLOGIE!N33</f>
        <v>Juin</v>
      </c>
      <c r="AH33" s="113" t="str">
        <f>'ANA-PATH 2'!N33</f>
        <v>Juin</v>
      </c>
    </row>
    <row r="34" spans="1:34">
      <c r="A34" s="113">
        <v>27</v>
      </c>
      <c r="B34" s="413" t="s">
        <v>60</v>
      </c>
      <c r="C34" s="413" t="s">
        <v>61</v>
      </c>
      <c r="D34" s="124">
        <f>ANATOMIE3!L34</f>
        <v>16</v>
      </c>
      <c r="E34" s="124">
        <f>'PHYSIO-REP 3'!L34</f>
        <v>10.5</v>
      </c>
      <c r="F34" s="124">
        <f>'ZOOTECHINE 3'!L34</f>
        <v>10</v>
      </c>
      <c r="G34" s="124">
        <f>'PHARMACOLOGIE 3'!L34</f>
        <v>12</v>
      </c>
      <c r="H34" s="124">
        <f>'MICROBIOLOGIE 3'!L34</f>
        <v>9</v>
      </c>
      <c r="I34" s="124">
        <f>'PARASITOLOGIE 2'!L34</f>
        <v>7.333333333333333</v>
      </c>
      <c r="J34" s="124">
        <f>'PHYSIO-PATH 3'!L34</f>
        <v>12</v>
      </c>
      <c r="K34" s="124">
        <f>SEMIOLOGIE!L34</f>
        <v>16.25</v>
      </c>
      <c r="L34" s="124">
        <f>'ANA-PATH 2'!L34</f>
        <v>7</v>
      </c>
      <c r="M34" s="124">
        <f t="shared" si="2"/>
        <v>100.08333333333333</v>
      </c>
      <c r="N34" s="124">
        <f t="shared" si="3"/>
        <v>4.003333333333333</v>
      </c>
      <c r="O34" s="113" t="str">
        <f t="shared" si="0"/>
        <v>Ajournee</v>
      </c>
      <c r="P34" s="113" t="str">
        <f t="shared" si="4"/>
        <v>juin</v>
      </c>
      <c r="Q34" s="113">
        <f t="shared" si="5"/>
        <v>0</v>
      </c>
      <c r="R34" s="113">
        <f t="shared" si="6"/>
        <v>1</v>
      </c>
      <c r="S34" s="113">
        <f t="shared" si="7"/>
        <v>1</v>
      </c>
      <c r="T34" s="113">
        <f t="shared" si="8"/>
        <v>1</v>
      </c>
      <c r="U34" s="113">
        <f t="shared" si="9"/>
        <v>1</v>
      </c>
      <c r="V34" s="113">
        <f t="shared" si="10"/>
        <v>1</v>
      </c>
      <c r="W34" s="113">
        <f t="shared" si="11"/>
        <v>1</v>
      </c>
      <c r="X34" s="113">
        <f t="shared" si="12"/>
        <v>0</v>
      </c>
      <c r="Y34" s="113">
        <f t="shared" si="13"/>
        <v>1</v>
      </c>
      <c r="Z34" s="113" t="str">
        <f>ANATOMIE3!N34</f>
        <v>Juin</v>
      </c>
      <c r="AA34" s="113" t="str">
        <f>'PHYSIO-REP 3'!N34</f>
        <v>Juin</v>
      </c>
      <c r="AB34" s="113" t="str">
        <f>'ZOOTECHINE 3'!N34</f>
        <v>Juin</v>
      </c>
      <c r="AC34" s="113" t="str">
        <f>'PHARMACOLOGIE 3'!N34</f>
        <v>Juin</v>
      </c>
      <c r="AD34" s="113" t="str">
        <f>'MICROBIOLOGIE 3'!N34</f>
        <v>Juin</v>
      </c>
      <c r="AE34" s="113" t="str">
        <f>'PARASITOLOGIE 2'!N34</f>
        <v>Juin</v>
      </c>
      <c r="AF34" s="113" t="str">
        <f>'PHYSIO-PATH 3'!N34</f>
        <v>Juin</v>
      </c>
      <c r="AG34" s="113" t="str">
        <f>SEMIOLOGIE!N34</f>
        <v>Juin</v>
      </c>
      <c r="AH34" s="113" t="str">
        <f>'ANA-PATH 2'!N34</f>
        <v>Juin</v>
      </c>
    </row>
    <row r="35" spans="1:34">
      <c r="A35" s="113">
        <v>28</v>
      </c>
      <c r="B35" s="413" t="s">
        <v>62</v>
      </c>
      <c r="C35" s="420" t="s">
        <v>63</v>
      </c>
      <c r="D35" s="124">
        <f>ANATOMIE3!L35</f>
        <v>6.25</v>
      </c>
      <c r="E35" s="124">
        <f>'PHYSIO-REP 3'!L35</f>
        <v>3.75</v>
      </c>
      <c r="F35" s="124">
        <f>'ZOOTECHINE 3'!L35</f>
        <v>8</v>
      </c>
      <c r="G35" s="124">
        <f>'PHARMACOLOGIE 3'!L35</f>
        <v>33</v>
      </c>
      <c r="H35" s="124">
        <f>'MICROBIOLOGIE 3'!L35</f>
        <v>7.5</v>
      </c>
      <c r="I35" s="124">
        <f>'PARASITOLOGIE 2'!L35</f>
        <v>7.333333333333333</v>
      </c>
      <c r="J35" s="124">
        <f>'PHYSIO-PATH 3'!L35</f>
        <v>6</v>
      </c>
      <c r="K35" s="124">
        <f>SEMIOLOGIE!L35</f>
        <v>45</v>
      </c>
      <c r="L35" s="124">
        <f>'ANA-PATH 2'!L35</f>
        <v>2.6666666666666665</v>
      </c>
      <c r="M35" s="124">
        <f t="shared" si="2"/>
        <v>119.5</v>
      </c>
      <c r="N35" s="124">
        <f t="shared" si="3"/>
        <v>4.78</v>
      </c>
      <c r="O35" s="113" t="str">
        <f t="shared" si="0"/>
        <v>Ajournee</v>
      </c>
      <c r="P35" s="113" t="str">
        <f t="shared" si="4"/>
        <v>juin</v>
      </c>
      <c r="Q35" s="113">
        <f t="shared" si="5"/>
        <v>1</v>
      </c>
      <c r="R35" s="113">
        <f t="shared" si="6"/>
        <v>1</v>
      </c>
      <c r="S35" s="113">
        <f t="shared" si="7"/>
        <v>1</v>
      </c>
      <c r="T35" s="113">
        <f t="shared" si="8"/>
        <v>0</v>
      </c>
      <c r="U35" s="113">
        <f t="shared" si="9"/>
        <v>1</v>
      </c>
      <c r="V35" s="113">
        <f t="shared" si="10"/>
        <v>1</v>
      </c>
      <c r="W35" s="113">
        <f t="shared" si="11"/>
        <v>1</v>
      </c>
      <c r="X35" s="113">
        <f t="shared" si="12"/>
        <v>0</v>
      </c>
      <c r="Y35" s="113">
        <f t="shared" si="13"/>
        <v>1</v>
      </c>
      <c r="Z35" s="113" t="str">
        <f>ANATOMIE3!N35</f>
        <v>Juin</v>
      </c>
      <c r="AA35" s="113" t="str">
        <f>'PHYSIO-REP 3'!N35</f>
        <v>Juin</v>
      </c>
      <c r="AB35" s="113" t="str">
        <f>'ZOOTECHINE 3'!N35</f>
        <v>Juin</v>
      </c>
      <c r="AC35" s="113" t="str">
        <f>'PHARMACOLOGIE 3'!N35</f>
        <v>Juin</v>
      </c>
      <c r="AD35" s="113" t="str">
        <f>'MICROBIOLOGIE 3'!N35</f>
        <v>Juin</v>
      </c>
      <c r="AE35" s="113" t="str">
        <f>'PARASITOLOGIE 2'!N35</f>
        <v>Juin</v>
      </c>
      <c r="AF35" s="113" t="str">
        <f>'PHYSIO-PATH 3'!N35</f>
        <v>Juin</v>
      </c>
      <c r="AG35" s="113" t="str">
        <f>SEMIOLOGIE!N35</f>
        <v>Juin</v>
      </c>
      <c r="AH35" s="113" t="str">
        <f>'ANA-PATH 2'!N35</f>
        <v>Juin</v>
      </c>
    </row>
    <row r="36" spans="1:34">
      <c r="A36" s="113">
        <v>29</v>
      </c>
      <c r="B36" s="413" t="s">
        <v>64</v>
      </c>
      <c r="C36" s="413" t="s">
        <v>65</v>
      </c>
      <c r="D36" s="124">
        <f>ANATOMIE3!L36</f>
        <v>9.25</v>
      </c>
      <c r="E36" s="124">
        <f>'PHYSIO-REP 3'!L36</f>
        <v>5</v>
      </c>
      <c r="F36" s="124">
        <f>'ZOOTECHINE 3'!L36</f>
        <v>7</v>
      </c>
      <c r="G36" s="124">
        <f>'PHARMACOLOGIE 3'!L36</f>
        <v>7</v>
      </c>
      <c r="H36" s="124">
        <f>'MICROBIOLOGIE 3'!L36</f>
        <v>8.25</v>
      </c>
      <c r="I36" s="124">
        <f>'PARASITOLOGIE 2'!L36</f>
        <v>7.333333333333333</v>
      </c>
      <c r="J36" s="124">
        <f>'PHYSIO-PATH 3'!L36</f>
        <v>6</v>
      </c>
      <c r="K36" s="124">
        <f>SEMIOLOGIE!L36</f>
        <v>4.75</v>
      </c>
      <c r="L36" s="124">
        <f>'ANA-PATH 2'!L36</f>
        <v>5</v>
      </c>
      <c r="M36" s="124">
        <f t="shared" si="2"/>
        <v>59.583333333333336</v>
      </c>
      <c r="N36" s="124">
        <f t="shared" si="3"/>
        <v>2.3833333333333333</v>
      </c>
      <c r="O36" s="113" t="str">
        <f t="shared" si="0"/>
        <v>Ajournee</v>
      </c>
      <c r="P36" s="113" t="str">
        <f t="shared" si="4"/>
        <v>juin</v>
      </c>
      <c r="Q36" s="113">
        <f t="shared" si="5"/>
        <v>1</v>
      </c>
      <c r="R36" s="113">
        <f t="shared" si="6"/>
        <v>1</v>
      </c>
      <c r="S36" s="113">
        <f t="shared" si="7"/>
        <v>1</v>
      </c>
      <c r="T36" s="113">
        <f t="shared" si="8"/>
        <v>1</v>
      </c>
      <c r="U36" s="113">
        <f t="shared" si="9"/>
        <v>1</v>
      </c>
      <c r="V36" s="113">
        <f t="shared" si="10"/>
        <v>1</v>
      </c>
      <c r="W36" s="113">
        <f t="shared" si="11"/>
        <v>1</v>
      </c>
      <c r="X36" s="113">
        <f t="shared" si="12"/>
        <v>1</v>
      </c>
      <c r="Y36" s="113">
        <f t="shared" si="13"/>
        <v>1</v>
      </c>
      <c r="Z36" s="113" t="str">
        <f>ANATOMIE3!N36</f>
        <v>Juin</v>
      </c>
      <c r="AA36" s="113" t="str">
        <f>'PHYSIO-REP 3'!N36</f>
        <v>Juin</v>
      </c>
      <c r="AB36" s="113" t="str">
        <f>'ZOOTECHINE 3'!N36</f>
        <v>Juin</v>
      </c>
      <c r="AC36" s="113" t="str">
        <f>'PHARMACOLOGIE 3'!N36</f>
        <v>Juin</v>
      </c>
      <c r="AD36" s="113" t="str">
        <f>'MICROBIOLOGIE 3'!N36</f>
        <v>Juin</v>
      </c>
      <c r="AE36" s="113" t="str">
        <f>'PARASITOLOGIE 2'!N36</f>
        <v>Juin</v>
      </c>
      <c r="AF36" s="113" t="str">
        <f>'PHYSIO-PATH 3'!N36</f>
        <v>Juin</v>
      </c>
      <c r="AG36" s="113" t="str">
        <f>SEMIOLOGIE!N36</f>
        <v>Juin</v>
      </c>
      <c r="AH36" s="113" t="str">
        <f>'ANA-PATH 2'!N36</f>
        <v>Juin</v>
      </c>
    </row>
    <row r="37" spans="1:34">
      <c r="A37" s="113">
        <v>30</v>
      </c>
      <c r="B37" s="421" t="s">
        <v>66</v>
      </c>
      <c r="C37" s="421" t="s">
        <v>819</v>
      </c>
      <c r="D37" s="124">
        <f>ANATOMIE3!L37</f>
        <v>33</v>
      </c>
      <c r="E37" s="124">
        <f>'PHYSIO-REP 3'!L37</f>
        <v>6.75</v>
      </c>
      <c r="F37" s="124">
        <f>'ZOOTECHINE 3'!L37</f>
        <v>7.5</v>
      </c>
      <c r="G37" s="124">
        <f>'PHARMACOLOGIE 3'!L37</f>
        <v>30.75</v>
      </c>
      <c r="H37" s="124">
        <f>'MICROBIOLOGIE 3'!L37</f>
        <v>6</v>
      </c>
      <c r="I37" s="124">
        <f>'PARASITOLOGIE 2'!L37</f>
        <v>6</v>
      </c>
      <c r="J37" s="124">
        <f>'PHYSIO-PATH 3'!L37</f>
        <v>2.5</v>
      </c>
      <c r="K37" s="124">
        <f>SEMIOLOGIE!L37</f>
        <v>39</v>
      </c>
      <c r="L37" s="124">
        <f>'ANA-PATH 2'!L37</f>
        <v>2.6666666666666665</v>
      </c>
      <c r="M37" s="124">
        <f t="shared" si="2"/>
        <v>134.16666666666666</v>
      </c>
      <c r="N37" s="124">
        <f t="shared" si="3"/>
        <v>5.3666666666666663</v>
      </c>
      <c r="O37" s="113" t="str">
        <f t="shared" si="0"/>
        <v>Ajournee</v>
      </c>
      <c r="P37" s="113" t="str">
        <f t="shared" si="4"/>
        <v>juin</v>
      </c>
      <c r="Q37" s="113">
        <f t="shared" si="5"/>
        <v>0</v>
      </c>
      <c r="R37" s="113">
        <f t="shared" si="6"/>
        <v>1</v>
      </c>
      <c r="S37" s="113">
        <f t="shared" si="7"/>
        <v>1</v>
      </c>
      <c r="T37" s="113">
        <f t="shared" si="8"/>
        <v>0</v>
      </c>
      <c r="U37" s="113">
        <f t="shared" si="9"/>
        <v>1</v>
      </c>
      <c r="V37" s="113">
        <f t="shared" si="10"/>
        <v>1</v>
      </c>
      <c r="W37" s="113">
        <f t="shared" si="11"/>
        <v>1</v>
      </c>
      <c r="X37" s="113">
        <f t="shared" si="12"/>
        <v>0</v>
      </c>
      <c r="Y37" s="113">
        <f t="shared" si="13"/>
        <v>1</v>
      </c>
      <c r="Z37" s="113" t="str">
        <f>ANATOMIE3!N37</f>
        <v>Juin</v>
      </c>
      <c r="AA37" s="113" t="str">
        <f>'PHYSIO-REP 3'!N37</f>
        <v>Juin</v>
      </c>
      <c r="AB37" s="113" t="str">
        <f>'ZOOTECHINE 3'!N37</f>
        <v>Juin</v>
      </c>
      <c r="AC37" s="113" t="str">
        <f>'PHARMACOLOGIE 3'!N37</f>
        <v>Juin</v>
      </c>
      <c r="AD37" s="113" t="str">
        <f>'MICROBIOLOGIE 3'!N37</f>
        <v>Juin</v>
      </c>
      <c r="AE37" s="113" t="str">
        <f>'PARASITOLOGIE 2'!N37</f>
        <v>Juin</v>
      </c>
      <c r="AF37" s="113" t="str">
        <f>'PHYSIO-PATH 3'!N37</f>
        <v>Juin</v>
      </c>
      <c r="AG37" s="113" t="str">
        <f>SEMIOLOGIE!N37</f>
        <v>Juin</v>
      </c>
      <c r="AH37" s="113" t="str">
        <f>'ANA-PATH 2'!N37</f>
        <v>Juin</v>
      </c>
    </row>
    <row r="38" spans="1:34">
      <c r="A38" s="113">
        <v>31</v>
      </c>
      <c r="B38" s="419" t="s">
        <v>820</v>
      </c>
      <c r="C38" s="419" t="s">
        <v>821</v>
      </c>
      <c r="D38" s="124">
        <f>ANATOMIE3!L38</f>
        <v>6</v>
      </c>
      <c r="E38" s="124">
        <f>'PHYSIO-REP 3'!L38</f>
        <v>7.5</v>
      </c>
      <c r="F38" s="124">
        <f>'ZOOTECHINE 3'!L38</f>
        <v>7.5</v>
      </c>
      <c r="G38" s="124">
        <f>'PHARMACOLOGIE 3'!L38</f>
        <v>5.5</v>
      </c>
      <c r="H38" s="124">
        <f>'MICROBIOLOGIE 3'!L38</f>
        <v>7</v>
      </c>
      <c r="I38" s="124">
        <f>'PARASITOLOGIE 2'!L38</f>
        <v>6</v>
      </c>
      <c r="J38" s="124">
        <f>'PHYSIO-PATH 3'!L38</f>
        <v>1.5</v>
      </c>
      <c r="K38" s="124">
        <f>SEMIOLOGIE!L38</f>
        <v>5.25</v>
      </c>
      <c r="L38" s="124">
        <f>'ANA-PATH 2'!L38</f>
        <v>3.6666666666666665</v>
      </c>
      <c r="M38" s="124">
        <f t="shared" si="2"/>
        <v>49.916666666666664</v>
      </c>
      <c r="N38" s="124">
        <f t="shared" si="3"/>
        <v>1.9966666666666666</v>
      </c>
      <c r="O38" s="113" t="str">
        <f t="shared" si="0"/>
        <v>Ajournee</v>
      </c>
      <c r="P38" s="113" t="str">
        <f t="shared" si="4"/>
        <v>juin</v>
      </c>
      <c r="Q38" s="113">
        <f t="shared" si="5"/>
        <v>1</v>
      </c>
      <c r="R38" s="113">
        <f t="shared" si="6"/>
        <v>1</v>
      </c>
      <c r="S38" s="113">
        <f t="shared" si="7"/>
        <v>1</v>
      </c>
      <c r="T38" s="113">
        <f t="shared" si="8"/>
        <v>1</v>
      </c>
      <c r="U38" s="113">
        <f t="shared" si="9"/>
        <v>1</v>
      </c>
      <c r="V38" s="113">
        <f t="shared" si="10"/>
        <v>1</v>
      </c>
      <c r="W38" s="113">
        <f t="shared" si="11"/>
        <v>1</v>
      </c>
      <c r="X38" s="113">
        <f t="shared" si="12"/>
        <v>1</v>
      </c>
      <c r="Y38" s="113">
        <f t="shared" si="13"/>
        <v>1</v>
      </c>
      <c r="Z38" s="113" t="str">
        <f>ANATOMIE3!N38</f>
        <v>Juin</v>
      </c>
      <c r="AA38" s="113" t="str">
        <f>'PHYSIO-REP 3'!N38</f>
        <v>Juin</v>
      </c>
      <c r="AB38" s="113" t="str">
        <f>'ZOOTECHINE 3'!N38</f>
        <v>Juin</v>
      </c>
      <c r="AC38" s="113" t="str">
        <f>'PHARMACOLOGIE 3'!N38</f>
        <v>Juin</v>
      </c>
      <c r="AD38" s="113" t="str">
        <f>'MICROBIOLOGIE 3'!N38</f>
        <v>Juin</v>
      </c>
      <c r="AE38" s="113" t="str">
        <f>'PARASITOLOGIE 2'!N38</f>
        <v>Juin</v>
      </c>
      <c r="AF38" s="113" t="str">
        <f>'PHYSIO-PATH 3'!N38</f>
        <v>Juin</v>
      </c>
      <c r="AG38" s="113" t="str">
        <f>SEMIOLOGIE!N38</f>
        <v>Juin</v>
      </c>
      <c r="AH38" s="113" t="str">
        <f>'ANA-PATH 2'!N38</f>
        <v>Juin</v>
      </c>
    </row>
    <row r="39" spans="1:34">
      <c r="A39" s="113">
        <v>32</v>
      </c>
      <c r="B39" s="419" t="s">
        <v>68</v>
      </c>
      <c r="C39" s="419" t="s">
        <v>69</v>
      </c>
      <c r="D39" s="124">
        <f>ANATOMIE3!L39</f>
        <v>5.5</v>
      </c>
      <c r="E39" s="124">
        <f>'PHYSIO-REP 3'!L39</f>
        <v>6.75</v>
      </c>
      <c r="F39" s="124">
        <f>'ZOOTECHINE 3'!L39</f>
        <v>5.5</v>
      </c>
      <c r="G39" s="124">
        <f>'PHARMACOLOGIE 3'!L39</f>
        <v>2.5</v>
      </c>
      <c r="H39" s="124">
        <f>'MICROBIOLOGIE 3'!L39</f>
        <v>5.5</v>
      </c>
      <c r="I39" s="124">
        <f>'PARASITOLOGIE 2'!L39</f>
        <v>20</v>
      </c>
      <c r="J39" s="124">
        <f>'PHYSIO-PATH 3'!L39</f>
        <v>2.5</v>
      </c>
      <c r="K39" s="124">
        <f>SEMIOLOGIE!L39</f>
        <v>36</v>
      </c>
      <c r="L39" s="124">
        <f>'ANA-PATH 2'!L39</f>
        <v>3.3333333333333335</v>
      </c>
      <c r="M39" s="124">
        <f t="shared" si="2"/>
        <v>87.583333333333329</v>
      </c>
      <c r="N39" s="124">
        <f t="shared" si="3"/>
        <v>3.503333333333333</v>
      </c>
      <c r="O39" s="113" t="str">
        <f t="shared" si="0"/>
        <v>Ajournee</v>
      </c>
      <c r="P39" s="113" t="str">
        <f t="shared" si="4"/>
        <v>juin</v>
      </c>
      <c r="Q39" s="113">
        <f t="shared" si="5"/>
        <v>1</v>
      </c>
      <c r="R39" s="113">
        <f t="shared" si="6"/>
        <v>1</v>
      </c>
      <c r="S39" s="113">
        <f t="shared" si="7"/>
        <v>1</v>
      </c>
      <c r="T39" s="113">
        <f t="shared" si="8"/>
        <v>1</v>
      </c>
      <c r="U39" s="113">
        <f t="shared" si="9"/>
        <v>1</v>
      </c>
      <c r="V39" s="113">
        <f t="shared" si="10"/>
        <v>0</v>
      </c>
      <c r="W39" s="113">
        <f t="shared" si="11"/>
        <v>1</v>
      </c>
      <c r="X39" s="113">
        <f t="shared" si="12"/>
        <v>0</v>
      </c>
      <c r="Y39" s="113">
        <f t="shared" si="13"/>
        <v>1</v>
      </c>
      <c r="Z39" s="113" t="str">
        <f>ANATOMIE3!N39</f>
        <v>Juin</v>
      </c>
      <c r="AA39" s="113" t="str">
        <f>'PHYSIO-REP 3'!N39</f>
        <v>Juin</v>
      </c>
      <c r="AB39" s="113" t="str">
        <f>'ZOOTECHINE 3'!N39</f>
        <v>Juin</v>
      </c>
      <c r="AC39" s="113" t="str">
        <f>'PHARMACOLOGIE 3'!N39</f>
        <v>Juin</v>
      </c>
      <c r="AD39" s="113" t="str">
        <f>'MICROBIOLOGIE 3'!N39</f>
        <v>Juin</v>
      </c>
      <c r="AE39" s="113" t="str">
        <f>'PARASITOLOGIE 2'!N39</f>
        <v>Juin</v>
      </c>
      <c r="AF39" s="113" t="str">
        <f>'PHYSIO-PATH 3'!N39</f>
        <v>Juin</v>
      </c>
      <c r="AG39" s="113" t="str">
        <f>SEMIOLOGIE!N39</f>
        <v>Juin</v>
      </c>
      <c r="AH39" s="113" t="str">
        <f>'ANA-PATH 2'!N39</f>
        <v>Juin</v>
      </c>
    </row>
    <row r="40" spans="1:34">
      <c r="A40" s="113">
        <v>33</v>
      </c>
      <c r="B40" s="422" t="s">
        <v>70</v>
      </c>
      <c r="C40" s="422" t="s">
        <v>822</v>
      </c>
      <c r="D40" s="124">
        <f>ANATOMIE3!L40</f>
        <v>6.75</v>
      </c>
      <c r="E40" s="124">
        <f>'PHYSIO-REP 3'!L40</f>
        <v>8.25</v>
      </c>
      <c r="F40" s="124">
        <f>'ZOOTECHINE 3'!L40</f>
        <v>7.5</v>
      </c>
      <c r="G40" s="124">
        <f>'PHARMACOLOGIE 3'!L40</f>
        <v>40.5</v>
      </c>
      <c r="H40" s="124">
        <f>'MICROBIOLOGIE 3'!L40</f>
        <v>7.75</v>
      </c>
      <c r="I40" s="124">
        <f>'PARASITOLOGIE 2'!L40</f>
        <v>5.333333333333333</v>
      </c>
      <c r="J40" s="124">
        <f>'PHYSIO-PATH 3'!L40</f>
        <v>1.5</v>
      </c>
      <c r="K40" s="124">
        <f>SEMIOLOGIE!L40</f>
        <v>36</v>
      </c>
      <c r="L40" s="124">
        <f>'ANA-PATH 2'!L40</f>
        <v>3.6666666666666665</v>
      </c>
      <c r="M40" s="124">
        <f t="shared" si="2"/>
        <v>117.25</v>
      </c>
      <c r="N40" s="124">
        <f t="shared" si="3"/>
        <v>4.6900000000000004</v>
      </c>
      <c r="O40" s="113" t="str">
        <f t="shared" si="0"/>
        <v>Ajournee</v>
      </c>
      <c r="P40" s="113" t="str">
        <f t="shared" si="4"/>
        <v>juin</v>
      </c>
      <c r="Q40" s="113">
        <f t="shared" si="5"/>
        <v>1</v>
      </c>
      <c r="R40" s="113">
        <f t="shared" si="6"/>
        <v>1</v>
      </c>
      <c r="S40" s="113">
        <f t="shared" si="7"/>
        <v>1</v>
      </c>
      <c r="T40" s="113">
        <f t="shared" si="8"/>
        <v>0</v>
      </c>
      <c r="U40" s="113">
        <f t="shared" si="9"/>
        <v>1</v>
      </c>
      <c r="V40" s="113">
        <f t="shared" si="10"/>
        <v>1</v>
      </c>
      <c r="W40" s="113">
        <f t="shared" si="11"/>
        <v>1</v>
      </c>
      <c r="X40" s="113">
        <f t="shared" si="12"/>
        <v>0</v>
      </c>
      <c r="Y40" s="113">
        <f t="shared" si="13"/>
        <v>1</v>
      </c>
      <c r="Z40" s="113" t="str">
        <f>ANATOMIE3!N40</f>
        <v>Juin</v>
      </c>
      <c r="AA40" s="113" t="str">
        <f>'PHYSIO-REP 3'!N40</f>
        <v>Juin</v>
      </c>
      <c r="AB40" s="113" t="str">
        <f>'ZOOTECHINE 3'!N40</f>
        <v>Juin</v>
      </c>
      <c r="AC40" s="113" t="str">
        <f>'PHARMACOLOGIE 3'!N40</f>
        <v>Juin</v>
      </c>
      <c r="AD40" s="113" t="str">
        <f>'MICROBIOLOGIE 3'!N40</f>
        <v>Juin</v>
      </c>
      <c r="AE40" s="113" t="str">
        <f>'PARASITOLOGIE 2'!N40</f>
        <v>Juin</v>
      </c>
      <c r="AF40" s="113" t="str">
        <f>'PHYSIO-PATH 3'!N40</f>
        <v>Juin</v>
      </c>
      <c r="AG40" s="113" t="str">
        <f>SEMIOLOGIE!N40</f>
        <v>Juin</v>
      </c>
      <c r="AH40" s="113" t="str">
        <f>'ANA-PATH 2'!N40</f>
        <v>Juin</v>
      </c>
    </row>
    <row r="41" spans="1:34" ht="15.75">
      <c r="A41" s="113">
        <v>34</v>
      </c>
      <c r="B41" s="423" t="s">
        <v>71</v>
      </c>
      <c r="C41" s="423" t="s">
        <v>440</v>
      </c>
      <c r="D41" s="124">
        <f>ANATOMIE3!L41</f>
        <v>10.25</v>
      </c>
      <c r="E41" s="124">
        <f>'PHYSIO-REP 3'!L41</f>
        <v>10.25</v>
      </c>
      <c r="F41" s="124">
        <f>'ZOOTECHINE 3'!L41</f>
        <v>8</v>
      </c>
      <c r="G41" s="124">
        <f>'PHARMACOLOGIE 3'!L41</f>
        <v>7</v>
      </c>
      <c r="H41" s="124">
        <f>'MICROBIOLOGIE 3'!L41</f>
        <v>7.5</v>
      </c>
      <c r="I41" s="124">
        <f>'PARASITOLOGIE 2'!L41</f>
        <v>6</v>
      </c>
      <c r="J41" s="124">
        <f>'PHYSIO-PATH 3'!L41</f>
        <v>6</v>
      </c>
      <c r="K41" s="124">
        <f>SEMIOLOGIE!L41</f>
        <v>7.5</v>
      </c>
      <c r="L41" s="124">
        <f>'ANA-PATH 2'!L41</f>
        <v>5.333333333333333</v>
      </c>
      <c r="M41" s="124">
        <f t="shared" si="2"/>
        <v>67.833333333333329</v>
      </c>
      <c r="N41" s="124">
        <f t="shared" si="3"/>
        <v>2.7133333333333329</v>
      </c>
      <c r="O41" s="113" t="str">
        <f t="shared" si="0"/>
        <v>Ajournee</v>
      </c>
      <c r="P41" s="113" t="str">
        <f t="shared" si="4"/>
        <v>juin</v>
      </c>
      <c r="Q41" s="113">
        <f t="shared" si="5"/>
        <v>1</v>
      </c>
      <c r="R41" s="113">
        <f t="shared" si="6"/>
        <v>1</v>
      </c>
      <c r="S41" s="113">
        <f t="shared" si="7"/>
        <v>1</v>
      </c>
      <c r="T41" s="113">
        <f t="shared" si="8"/>
        <v>1</v>
      </c>
      <c r="U41" s="113">
        <f t="shared" si="9"/>
        <v>1</v>
      </c>
      <c r="V41" s="113">
        <f t="shared" si="10"/>
        <v>1</v>
      </c>
      <c r="W41" s="113">
        <f t="shared" si="11"/>
        <v>1</v>
      </c>
      <c r="X41" s="113">
        <f t="shared" si="12"/>
        <v>1</v>
      </c>
      <c r="Y41" s="113">
        <f t="shared" si="13"/>
        <v>1</v>
      </c>
      <c r="Z41" s="113" t="str">
        <f>ANATOMIE3!N41</f>
        <v>Juin</v>
      </c>
      <c r="AA41" s="113" t="str">
        <f>'PHYSIO-REP 3'!N41</f>
        <v>Juin</v>
      </c>
      <c r="AB41" s="113" t="str">
        <f>'ZOOTECHINE 3'!N41</f>
        <v>Juin</v>
      </c>
      <c r="AC41" s="113" t="str">
        <f>'PHARMACOLOGIE 3'!N41</f>
        <v>Juin</v>
      </c>
      <c r="AD41" s="113" t="str">
        <f>'MICROBIOLOGIE 3'!N41</f>
        <v>Juin</v>
      </c>
      <c r="AE41" s="113" t="str">
        <f>'PARASITOLOGIE 2'!N41</f>
        <v>Juin</v>
      </c>
      <c r="AF41" s="113" t="str">
        <f>'PHYSIO-PATH 3'!N41</f>
        <v>Juin</v>
      </c>
      <c r="AG41" s="113" t="str">
        <f>SEMIOLOGIE!N41</f>
        <v>Juin</v>
      </c>
      <c r="AH41" s="113" t="str">
        <f>'ANA-PATH 2'!N41</f>
        <v>Juin</v>
      </c>
    </row>
    <row r="42" spans="1:34">
      <c r="A42" s="113">
        <v>35</v>
      </c>
      <c r="B42" s="417" t="s">
        <v>73</v>
      </c>
      <c r="C42" s="417" t="s">
        <v>823</v>
      </c>
      <c r="D42" s="124">
        <f>ANATOMIE3!L42</f>
        <v>7.25</v>
      </c>
      <c r="E42" s="124">
        <f>'PHYSIO-REP 3'!L42</f>
        <v>9</v>
      </c>
      <c r="F42" s="124">
        <f>'ZOOTECHINE 3'!L42</f>
        <v>9.25</v>
      </c>
      <c r="G42" s="124">
        <f>'PHARMACOLOGIE 3'!L42</f>
        <v>6</v>
      </c>
      <c r="H42" s="124">
        <f>'MICROBIOLOGIE 3'!L42</f>
        <v>7.25</v>
      </c>
      <c r="I42" s="124">
        <f>'PARASITOLOGIE 2'!L42</f>
        <v>5.333333333333333</v>
      </c>
      <c r="J42" s="124">
        <f>'PHYSIO-PATH 3'!L42</f>
        <v>8</v>
      </c>
      <c r="K42" s="124">
        <f>SEMIOLOGIE!L42</f>
        <v>30</v>
      </c>
      <c r="L42" s="124">
        <f>'ANA-PATH 2'!L42</f>
        <v>4.666666666666667</v>
      </c>
      <c r="M42" s="124">
        <f t="shared" si="2"/>
        <v>86.750000000000014</v>
      </c>
      <c r="N42" s="124">
        <f t="shared" si="3"/>
        <v>3.4700000000000006</v>
      </c>
      <c r="O42" s="113" t="str">
        <f t="shared" si="0"/>
        <v>Ajournee</v>
      </c>
      <c r="P42" s="113" t="str">
        <f t="shared" si="4"/>
        <v>juin</v>
      </c>
      <c r="Q42" s="113">
        <f t="shared" si="5"/>
        <v>1</v>
      </c>
      <c r="R42" s="113">
        <f t="shared" si="6"/>
        <v>1</v>
      </c>
      <c r="S42" s="113">
        <f t="shared" si="7"/>
        <v>1</v>
      </c>
      <c r="T42" s="113">
        <f t="shared" si="8"/>
        <v>1</v>
      </c>
      <c r="U42" s="113">
        <f t="shared" si="9"/>
        <v>1</v>
      </c>
      <c r="V42" s="113">
        <f t="shared" si="10"/>
        <v>1</v>
      </c>
      <c r="W42" s="113">
        <f t="shared" si="11"/>
        <v>1</v>
      </c>
      <c r="X42" s="113">
        <f t="shared" si="12"/>
        <v>0</v>
      </c>
      <c r="Y42" s="113">
        <f t="shared" si="13"/>
        <v>1</v>
      </c>
      <c r="Z42" s="113" t="str">
        <f>ANATOMIE3!N42</f>
        <v>Juin</v>
      </c>
      <c r="AA42" s="113" t="str">
        <f>'PHYSIO-REP 3'!N42</f>
        <v>Juin</v>
      </c>
      <c r="AB42" s="113" t="str">
        <f>'ZOOTECHINE 3'!N42</f>
        <v>Juin</v>
      </c>
      <c r="AC42" s="113" t="str">
        <f>'PHARMACOLOGIE 3'!N42</f>
        <v>Juin</v>
      </c>
      <c r="AD42" s="113" t="str">
        <f>'MICROBIOLOGIE 3'!N42</f>
        <v>Juin</v>
      </c>
      <c r="AE42" s="113" t="str">
        <f>'PARASITOLOGIE 2'!N42</f>
        <v>Juin</v>
      </c>
      <c r="AF42" s="113" t="str">
        <f>'PHYSIO-PATH 3'!N42</f>
        <v>Juin</v>
      </c>
      <c r="AG42" s="113" t="str">
        <f>SEMIOLOGIE!N42</f>
        <v>Juin</v>
      </c>
      <c r="AH42" s="113" t="str">
        <f>'ANA-PATH 2'!N42</f>
        <v>Juin</v>
      </c>
    </row>
    <row r="43" spans="1:34">
      <c r="A43" s="113">
        <v>36</v>
      </c>
      <c r="B43" s="417" t="s">
        <v>824</v>
      </c>
      <c r="C43" s="417" t="s">
        <v>825</v>
      </c>
      <c r="D43" s="124">
        <f>ANATOMIE3!L43</f>
        <v>3.5</v>
      </c>
      <c r="E43" s="124">
        <f>'PHYSIO-REP 3'!L43</f>
        <v>6</v>
      </c>
      <c r="F43" s="124">
        <f>'ZOOTECHINE 3'!L43</f>
        <v>30.25</v>
      </c>
      <c r="G43" s="124">
        <f>'PHARMACOLOGIE 3'!L43</f>
        <v>30</v>
      </c>
      <c r="H43" s="124">
        <f>'MICROBIOLOGIE 3'!L43</f>
        <v>30</v>
      </c>
      <c r="I43" s="124">
        <f>'PARASITOLOGIE 2'!L43</f>
        <v>4</v>
      </c>
      <c r="J43" s="124">
        <f>'PHYSIO-PATH 3'!L43</f>
        <v>2.5</v>
      </c>
      <c r="K43" s="124">
        <f>SEMIOLOGIE!L43</f>
        <v>9</v>
      </c>
      <c r="L43" s="124">
        <f>'ANA-PATH 2'!L43</f>
        <v>5.333333333333333</v>
      </c>
      <c r="M43" s="124">
        <f t="shared" si="2"/>
        <v>120.58333333333333</v>
      </c>
      <c r="N43" s="124">
        <f t="shared" si="3"/>
        <v>4.8233333333333333</v>
      </c>
      <c r="O43" s="113" t="str">
        <f t="shared" si="0"/>
        <v>Ajournee</v>
      </c>
      <c r="P43" s="113" t="str">
        <f t="shared" si="4"/>
        <v>juin</v>
      </c>
      <c r="Q43" s="113">
        <f t="shared" si="5"/>
        <v>1</v>
      </c>
      <c r="R43" s="113">
        <f t="shared" si="6"/>
        <v>1</v>
      </c>
      <c r="S43" s="113">
        <f t="shared" si="7"/>
        <v>0</v>
      </c>
      <c r="T43" s="113">
        <f t="shared" si="8"/>
        <v>0</v>
      </c>
      <c r="U43" s="113">
        <f t="shared" si="9"/>
        <v>0</v>
      </c>
      <c r="V43" s="113">
        <f t="shared" si="10"/>
        <v>1</v>
      </c>
      <c r="W43" s="113">
        <f t="shared" si="11"/>
        <v>1</v>
      </c>
      <c r="X43" s="113">
        <f t="shared" si="12"/>
        <v>1</v>
      </c>
      <c r="Y43" s="113">
        <f t="shared" si="13"/>
        <v>1</v>
      </c>
      <c r="Z43" s="113" t="str">
        <f>ANATOMIE3!N43</f>
        <v>Juin</v>
      </c>
      <c r="AA43" s="113" t="str">
        <f>'PHYSIO-REP 3'!N43</f>
        <v>Juin</v>
      </c>
      <c r="AB43" s="113" t="str">
        <f>'ZOOTECHINE 3'!N43</f>
        <v>Juin</v>
      </c>
      <c r="AC43" s="113" t="str">
        <f>'PHARMACOLOGIE 3'!N43</f>
        <v>Juin</v>
      </c>
      <c r="AD43" s="113" t="str">
        <f>'MICROBIOLOGIE 3'!N43</f>
        <v>Juin</v>
      </c>
      <c r="AE43" s="113" t="str">
        <f>'PARASITOLOGIE 2'!N43</f>
        <v>Juin</v>
      </c>
      <c r="AF43" s="113" t="str">
        <f>'PHYSIO-PATH 3'!N43</f>
        <v>Juin</v>
      </c>
      <c r="AG43" s="113" t="str">
        <f>SEMIOLOGIE!N43</f>
        <v>Juin</v>
      </c>
      <c r="AH43" s="113" t="str">
        <f>'ANA-PATH 2'!N43</f>
        <v>Juin</v>
      </c>
    </row>
    <row r="44" spans="1:34" ht="15.75">
      <c r="A44" s="113">
        <v>37</v>
      </c>
      <c r="B44" s="424" t="s">
        <v>75</v>
      </c>
      <c r="C44" s="424" t="s">
        <v>76</v>
      </c>
      <c r="D44" s="124">
        <f>ANATOMIE3!L44</f>
        <v>11.75</v>
      </c>
      <c r="E44" s="124">
        <f>'PHYSIO-REP 3'!L44</f>
        <v>11.25</v>
      </c>
      <c r="F44" s="124">
        <f>'ZOOTECHINE 3'!L44</f>
        <v>8.5</v>
      </c>
      <c r="G44" s="124">
        <f>'PHARMACOLOGIE 3'!L44</f>
        <v>8.5</v>
      </c>
      <c r="H44" s="124">
        <f>'MICROBIOLOGIE 3'!L44</f>
        <v>10.75</v>
      </c>
      <c r="I44" s="124">
        <f>'PARASITOLOGIE 2'!L44</f>
        <v>6.666666666666667</v>
      </c>
      <c r="J44" s="124">
        <f>'PHYSIO-PATH 3'!L44</f>
        <v>6</v>
      </c>
      <c r="K44" s="124">
        <f>SEMIOLOGIE!L44</f>
        <v>15</v>
      </c>
      <c r="L44" s="124">
        <f>'ANA-PATH 2'!L44</f>
        <v>7</v>
      </c>
      <c r="M44" s="124">
        <f t="shared" si="2"/>
        <v>85.416666666666657</v>
      </c>
      <c r="N44" s="124">
        <f t="shared" si="3"/>
        <v>3.4166666666666661</v>
      </c>
      <c r="O44" s="113" t="str">
        <f t="shared" si="0"/>
        <v>Ajournee</v>
      </c>
      <c r="P44" s="113" t="str">
        <f t="shared" si="4"/>
        <v>juin</v>
      </c>
      <c r="Q44" s="113">
        <f t="shared" si="5"/>
        <v>1</v>
      </c>
      <c r="R44" s="113">
        <f t="shared" si="6"/>
        <v>1</v>
      </c>
      <c r="S44" s="113">
        <f t="shared" si="7"/>
        <v>1</v>
      </c>
      <c r="T44" s="113">
        <f t="shared" si="8"/>
        <v>1</v>
      </c>
      <c r="U44" s="113">
        <f t="shared" si="9"/>
        <v>1</v>
      </c>
      <c r="V44" s="113">
        <f t="shared" si="10"/>
        <v>1</v>
      </c>
      <c r="W44" s="113">
        <f t="shared" si="11"/>
        <v>1</v>
      </c>
      <c r="X44" s="113">
        <f t="shared" si="12"/>
        <v>1</v>
      </c>
      <c r="Y44" s="113">
        <f t="shared" si="13"/>
        <v>1</v>
      </c>
      <c r="Z44" s="113" t="str">
        <f>ANATOMIE3!N44</f>
        <v>Juin</v>
      </c>
      <c r="AA44" s="113" t="str">
        <f>'PHYSIO-REP 3'!N44</f>
        <v>Juin</v>
      </c>
      <c r="AB44" s="113" t="str">
        <f>'ZOOTECHINE 3'!N44</f>
        <v>Juin</v>
      </c>
      <c r="AC44" s="113" t="str">
        <f>'PHARMACOLOGIE 3'!N44</f>
        <v>Juin</v>
      </c>
      <c r="AD44" s="113" t="str">
        <f>'MICROBIOLOGIE 3'!N44</f>
        <v>Juin</v>
      </c>
      <c r="AE44" s="113" t="str">
        <f>'PARASITOLOGIE 2'!N44</f>
        <v>Juin</v>
      </c>
      <c r="AF44" s="113" t="str">
        <f>'PHYSIO-PATH 3'!N44</f>
        <v>Juin</v>
      </c>
      <c r="AG44" s="113" t="str">
        <f>SEMIOLOGIE!N44</f>
        <v>Juin</v>
      </c>
      <c r="AH44" s="113" t="str">
        <f>'ANA-PATH 2'!N44</f>
        <v>Juin</v>
      </c>
    </row>
    <row r="45" spans="1:34" ht="15.75">
      <c r="A45" s="113">
        <v>38</v>
      </c>
      <c r="B45" s="424" t="s">
        <v>77</v>
      </c>
      <c r="C45" s="424" t="s">
        <v>148</v>
      </c>
      <c r="D45" s="124">
        <f>ANATOMIE3!L45</f>
        <v>9.5</v>
      </c>
      <c r="E45" s="124">
        <f>'PHYSIO-REP 3'!L45</f>
        <v>7.5</v>
      </c>
      <c r="F45" s="124">
        <f>'ZOOTECHINE 3'!L45</f>
        <v>8</v>
      </c>
      <c r="G45" s="124">
        <f>'PHARMACOLOGIE 3'!L45</f>
        <v>7.75</v>
      </c>
      <c r="H45" s="124">
        <f>'MICROBIOLOGIE 3'!L45</f>
        <v>10</v>
      </c>
      <c r="I45" s="124">
        <f>'PARASITOLOGIE 2'!L45</f>
        <v>8</v>
      </c>
      <c r="J45" s="124">
        <f>'PHYSIO-PATH 3'!L45</f>
        <v>6</v>
      </c>
      <c r="K45" s="124">
        <f>SEMIOLOGIE!L45</f>
        <v>9</v>
      </c>
      <c r="L45" s="124">
        <f>'ANA-PATH 2'!L45</f>
        <v>7.666666666666667</v>
      </c>
      <c r="M45" s="124">
        <f t="shared" si="2"/>
        <v>73.416666666666671</v>
      </c>
      <c r="N45" s="124">
        <f t="shared" si="3"/>
        <v>2.936666666666667</v>
      </c>
      <c r="O45" s="113" t="str">
        <f t="shared" si="0"/>
        <v>Ajournee</v>
      </c>
      <c r="P45" s="113" t="str">
        <f t="shared" si="4"/>
        <v>juin</v>
      </c>
      <c r="Q45" s="113">
        <f t="shared" si="5"/>
        <v>1</v>
      </c>
      <c r="R45" s="113">
        <f t="shared" si="6"/>
        <v>1</v>
      </c>
      <c r="S45" s="113">
        <f t="shared" si="7"/>
        <v>1</v>
      </c>
      <c r="T45" s="113">
        <f t="shared" si="8"/>
        <v>1</v>
      </c>
      <c r="U45" s="113">
        <f t="shared" si="9"/>
        <v>1</v>
      </c>
      <c r="V45" s="113">
        <f t="shared" si="10"/>
        <v>1</v>
      </c>
      <c r="W45" s="113">
        <f t="shared" si="11"/>
        <v>1</v>
      </c>
      <c r="X45" s="113">
        <f t="shared" si="12"/>
        <v>1</v>
      </c>
      <c r="Y45" s="113">
        <f t="shared" si="13"/>
        <v>1</v>
      </c>
      <c r="Z45" s="113" t="str">
        <f>ANATOMIE3!N45</f>
        <v>Juin</v>
      </c>
      <c r="AA45" s="113" t="str">
        <f>'PHYSIO-REP 3'!N45</f>
        <v>Juin</v>
      </c>
      <c r="AB45" s="113" t="str">
        <f>'ZOOTECHINE 3'!N45</f>
        <v>Juin</v>
      </c>
      <c r="AC45" s="113" t="str">
        <f>'PHARMACOLOGIE 3'!N45</f>
        <v>Juin</v>
      </c>
      <c r="AD45" s="113" t="str">
        <f>'MICROBIOLOGIE 3'!N45</f>
        <v>Juin</v>
      </c>
      <c r="AE45" s="113" t="str">
        <f>'PARASITOLOGIE 2'!N45</f>
        <v>Juin</v>
      </c>
      <c r="AF45" s="113" t="str">
        <f>'PHYSIO-PATH 3'!N45</f>
        <v>Juin</v>
      </c>
      <c r="AG45" s="113" t="str">
        <f>SEMIOLOGIE!N45</f>
        <v>Juin</v>
      </c>
      <c r="AH45" s="113" t="str">
        <f>'ANA-PATH 2'!N45</f>
        <v>Juin</v>
      </c>
    </row>
    <row r="46" spans="1:34" ht="15.75">
      <c r="A46" s="113">
        <v>39</v>
      </c>
      <c r="B46" s="424" t="s">
        <v>826</v>
      </c>
      <c r="C46" s="424" t="s">
        <v>43</v>
      </c>
      <c r="D46" s="124">
        <f>ANATOMIE3!L46</f>
        <v>11</v>
      </c>
      <c r="E46" s="124">
        <f>'PHYSIO-REP 3'!L46</f>
        <v>7.5</v>
      </c>
      <c r="F46" s="124">
        <f>'ZOOTECHINE 3'!L46</f>
        <v>6.5</v>
      </c>
      <c r="G46" s="124">
        <f>'PHARMACOLOGIE 3'!L46</f>
        <v>3.5</v>
      </c>
      <c r="H46" s="124">
        <f>'MICROBIOLOGIE 3'!L46</f>
        <v>7.5</v>
      </c>
      <c r="I46" s="124">
        <f>'PARASITOLOGIE 2'!L46</f>
        <v>7.333333333333333</v>
      </c>
      <c r="J46" s="124">
        <f>'PHYSIO-PATH 3'!L46</f>
        <v>2.5</v>
      </c>
      <c r="K46" s="124">
        <f>SEMIOLOGIE!L46</f>
        <v>9</v>
      </c>
      <c r="L46" s="124">
        <f>'ANA-PATH 2'!L46</f>
        <v>3</v>
      </c>
      <c r="M46" s="124">
        <f t="shared" si="2"/>
        <v>57.833333333333336</v>
      </c>
      <c r="N46" s="124">
        <f t="shared" si="3"/>
        <v>2.3133333333333335</v>
      </c>
      <c r="O46" s="113" t="str">
        <f t="shared" si="0"/>
        <v>Ajournee</v>
      </c>
      <c r="P46" s="113" t="str">
        <f t="shared" si="4"/>
        <v>juin</v>
      </c>
      <c r="Q46" s="113">
        <f t="shared" si="5"/>
        <v>1</v>
      </c>
      <c r="R46" s="113">
        <f t="shared" si="6"/>
        <v>1</v>
      </c>
      <c r="S46" s="113">
        <f t="shared" si="7"/>
        <v>1</v>
      </c>
      <c r="T46" s="113">
        <f t="shared" si="8"/>
        <v>1</v>
      </c>
      <c r="U46" s="113">
        <f t="shared" si="9"/>
        <v>1</v>
      </c>
      <c r="V46" s="113">
        <f t="shared" si="10"/>
        <v>1</v>
      </c>
      <c r="W46" s="113">
        <f t="shared" si="11"/>
        <v>1</v>
      </c>
      <c r="X46" s="113">
        <f t="shared" si="12"/>
        <v>1</v>
      </c>
      <c r="Y46" s="113">
        <f t="shared" si="13"/>
        <v>1</v>
      </c>
      <c r="Z46" s="113" t="str">
        <f>ANATOMIE3!N46</f>
        <v>Juin</v>
      </c>
      <c r="AA46" s="113" t="str">
        <f>'PHYSIO-REP 3'!N46</f>
        <v>Juin</v>
      </c>
      <c r="AB46" s="113" t="str">
        <f>'ZOOTECHINE 3'!N46</f>
        <v>Juin</v>
      </c>
      <c r="AC46" s="113" t="str">
        <f>'PHARMACOLOGIE 3'!N46</f>
        <v>Juin</v>
      </c>
      <c r="AD46" s="113" t="str">
        <f>'MICROBIOLOGIE 3'!N46</f>
        <v>Juin</v>
      </c>
      <c r="AE46" s="113" t="str">
        <f>'PARASITOLOGIE 2'!N46</f>
        <v>Juin</v>
      </c>
      <c r="AF46" s="113" t="str">
        <f>'PHYSIO-PATH 3'!N46</f>
        <v>Juin</v>
      </c>
      <c r="AG46" s="113" t="str">
        <f>SEMIOLOGIE!N46</f>
        <v>Juin</v>
      </c>
      <c r="AH46" s="113" t="str">
        <f>'ANA-PATH 2'!N46</f>
        <v>Juin</v>
      </c>
    </row>
    <row r="47" spans="1:34" ht="15.75">
      <c r="A47" s="113">
        <v>40</v>
      </c>
      <c r="B47" s="424" t="s">
        <v>79</v>
      </c>
      <c r="C47" s="424" t="s">
        <v>35</v>
      </c>
      <c r="D47" s="124">
        <f>ANATOMIE3!L47</f>
        <v>5.75</v>
      </c>
      <c r="E47" s="124">
        <f>'PHYSIO-REP 3'!L47</f>
        <v>3</v>
      </c>
      <c r="F47" s="124">
        <f>'ZOOTECHINE 3'!L47</f>
        <v>5</v>
      </c>
      <c r="G47" s="124">
        <f>'PHARMACOLOGIE 3'!L47</f>
        <v>1</v>
      </c>
      <c r="H47" s="124">
        <f>'MICROBIOLOGIE 3'!L47</f>
        <v>7</v>
      </c>
      <c r="I47" s="124">
        <f>'PARASITOLOGIE 2'!L47</f>
        <v>6</v>
      </c>
      <c r="J47" s="124">
        <f>'PHYSIO-PATH 3'!L47</f>
        <v>2.5</v>
      </c>
      <c r="K47" s="124">
        <f>SEMIOLOGIE!L47</f>
        <v>3</v>
      </c>
      <c r="L47" s="124">
        <f>'ANA-PATH 2'!L47</f>
        <v>2.6666666666666665</v>
      </c>
      <c r="M47" s="124">
        <f t="shared" si="2"/>
        <v>35.916666666666664</v>
      </c>
      <c r="N47" s="124">
        <f t="shared" si="3"/>
        <v>1.4366666666666665</v>
      </c>
      <c r="O47" s="113" t="str">
        <f t="shared" si="0"/>
        <v>Ajournee</v>
      </c>
      <c r="P47" s="113" t="str">
        <f t="shared" si="4"/>
        <v>juin</v>
      </c>
      <c r="Q47" s="113">
        <f t="shared" si="5"/>
        <v>1</v>
      </c>
      <c r="R47" s="113">
        <f t="shared" si="6"/>
        <v>1</v>
      </c>
      <c r="S47" s="113">
        <f t="shared" si="7"/>
        <v>1</v>
      </c>
      <c r="T47" s="113">
        <f t="shared" si="8"/>
        <v>1</v>
      </c>
      <c r="U47" s="113">
        <f t="shared" si="9"/>
        <v>1</v>
      </c>
      <c r="V47" s="113">
        <f t="shared" si="10"/>
        <v>1</v>
      </c>
      <c r="W47" s="113">
        <f t="shared" si="11"/>
        <v>1</v>
      </c>
      <c r="X47" s="113">
        <f t="shared" si="12"/>
        <v>1</v>
      </c>
      <c r="Y47" s="113">
        <f t="shared" si="13"/>
        <v>1</v>
      </c>
      <c r="Z47" s="113" t="str">
        <f>ANATOMIE3!N47</f>
        <v>Juin</v>
      </c>
      <c r="AA47" s="113" t="str">
        <f>'PHYSIO-REP 3'!N47</f>
        <v>Juin</v>
      </c>
      <c r="AB47" s="113" t="str">
        <f>'ZOOTECHINE 3'!N47</f>
        <v>Juin</v>
      </c>
      <c r="AC47" s="113" t="str">
        <f>'PHARMACOLOGIE 3'!N47</f>
        <v>Juin</v>
      </c>
      <c r="AD47" s="113" t="str">
        <f>'MICROBIOLOGIE 3'!N47</f>
        <v>Juin</v>
      </c>
      <c r="AE47" s="113" t="str">
        <f>'PARASITOLOGIE 2'!N47</f>
        <v>Juin</v>
      </c>
      <c r="AF47" s="113" t="str">
        <f>'PHYSIO-PATH 3'!N47</f>
        <v>Juin</v>
      </c>
      <c r="AG47" s="113" t="str">
        <f>SEMIOLOGIE!N47</f>
        <v>Juin</v>
      </c>
      <c r="AH47" s="113" t="str">
        <f>'ANA-PATH 2'!N47</f>
        <v>Juin</v>
      </c>
    </row>
    <row r="48" spans="1:34" ht="15.75">
      <c r="A48" s="113">
        <v>41</v>
      </c>
      <c r="B48" s="424" t="s">
        <v>80</v>
      </c>
      <c r="C48" s="424" t="s">
        <v>81</v>
      </c>
      <c r="D48" s="124">
        <f>ANATOMIE3!L48</f>
        <v>2.25</v>
      </c>
      <c r="E48" s="124">
        <f>'PHYSIO-REP 3'!L48</f>
        <v>6.75</v>
      </c>
      <c r="F48" s="124">
        <f>'ZOOTECHINE 3'!L48</f>
        <v>4.5</v>
      </c>
      <c r="G48" s="124">
        <f>'PHARMACOLOGIE 3'!L48</f>
        <v>2.25</v>
      </c>
      <c r="H48" s="124">
        <f>'MICROBIOLOGIE 3'!L48</f>
        <v>5.75</v>
      </c>
      <c r="I48" s="124">
        <f>'PARASITOLOGIE 2'!L48</f>
        <v>6.666666666666667</v>
      </c>
      <c r="J48" s="124">
        <f>'PHYSIO-PATH 3'!L48</f>
        <v>2.5</v>
      </c>
      <c r="K48" s="124">
        <f>SEMIOLOGIE!L48</f>
        <v>7.25</v>
      </c>
      <c r="L48" s="124">
        <f>'ANA-PATH 2'!L48</f>
        <v>4</v>
      </c>
      <c r="M48" s="124">
        <f t="shared" si="2"/>
        <v>41.916666666666671</v>
      </c>
      <c r="N48" s="124">
        <f t="shared" si="3"/>
        <v>1.6766666666666667</v>
      </c>
      <c r="O48" s="113" t="str">
        <f t="shared" si="0"/>
        <v>Ajournee</v>
      </c>
      <c r="P48" s="113" t="str">
        <f t="shared" si="4"/>
        <v>juin</v>
      </c>
      <c r="Q48" s="113">
        <f t="shared" si="5"/>
        <v>1</v>
      </c>
      <c r="R48" s="113">
        <f t="shared" si="6"/>
        <v>1</v>
      </c>
      <c r="S48" s="113">
        <f t="shared" si="7"/>
        <v>1</v>
      </c>
      <c r="T48" s="113">
        <f t="shared" si="8"/>
        <v>1</v>
      </c>
      <c r="U48" s="113">
        <f t="shared" si="9"/>
        <v>1</v>
      </c>
      <c r="V48" s="113">
        <f t="shared" si="10"/>
        <v>1</v>
      </c>
      <c r="W48" s="113">
        <f t="shared" si="11"/>
        <v>1</v>
      </c>
      <c r="X48" s="113">
        <f t="shared" si="12"/>
        <v>1</v>
      </c>
      <c r="Y48" s="113">
        <f t="shared" si="13"/>
        <v>1</v>
      </c>
      <c r="Z48" s="113" t="str">
        <f>ANATOMIE3!N48</f>
        <v>Juin</v>
      </c>
      <c r="AA48" s="113" t="str">
        <f>'PHYSIO-REP 3'!N48</f>
        <v>Juin</v>
      </c>
      <c r="AB48" s="113" t="str">
        <f>'ZOOTECHINE 3'!N48</f>
        <v>Juin</v>
      </c>
      <c r="AC48" s="113" t="str">
        <f>'PHARMACOLOGIE 3'!N48</f>
        <v>Juin</v>
      </c>
      <c r="AD48" s="113" t="str">
        <f>'MICROBIOLOGIE 3'!N48</f>
        <v>Juin</v>
      </c>
      <c r="AE48" s="113" t="str">
        <f>'PARASITOLOGIE 2'!N48</f>
        <v>Juin</v>
      </c>
      <c r="AF48" s="113" t="str">
        <f>'PHYSIO-PATH 3'!N48</f>
        <v>Juin</v>
      </c>
      <c r="AG48" s="113" t="str">
        <f>SEMIOLOGIE!N48</f>
        <v>Juin</v>
      </c>
      <c r="AH48" s="113" t="str">
        <f>'ANA-PATH 2'!N48</f>
        <v>Juin</v>
      </c>
    </row>
    <row r="49" spans="1:34">
      <c r="A49" s="113">
        <v>42</v>
      </c>
      <c r="B49" s="439" t="s">
        <v>827</v>
      </c>
      <c r="C49" s="439" t="s">
        <v>87</v>
      </c>
      <c r="D49" s="124">
        <f>ANATOMIE3!L49</f>
        <v>5</v>
      </c>
      <c r="E49" s="124">
        <f>'PHYSIO-REP 3'!L49</f>
        <v>6</v>
      </c>
      <c r="F49" s="124">
        <f>'ZOOTECHINE 3'!L49</f>
        <v>33</v>
      </c>
      <c r="G49" s="124">
        <f>'PHARMACOLOGIE 3'!L49</f>
        <v>3.75</v>
      </c>
      <c r="H49" s="124">
        <f>'MICROBIOLOGIE 3'!L49</f>
        <v>10.5</v>
      </c>
      <c r="I49" s="124">
        <f>'PARASITOLOGIE 2'!L49</f>
        <v>6.666666666666667</v>
      </c>
      <c r="J49" s="124">
        <f>'PHYSIO-PATH 3'!L49</f>
        <v>1.5</v>
      </c>
      <c r="K49" s="124">
        <f>SEMIOLOGIE!L49</f>
        <v>39</v>
      </c>
      <c r="L49" s="124">
        <f>'ANA-PATH 2'!L49</f>
        <v>3</v>
      </c>
      <c r="M49" s="124">
        <f t="shared" si="2"/>
        <v>108.41666666666667</v>
      </c>
      <c r="N49" s="124">
        <f t="shared" si="3"/>
        <v>4.3366666666666669</v>
      </c>
      <c r="O49" s="113" t="str">
        <f t="shared" si="0"/>
        <v>Ajournee</v>
      </c>
      <c r="P49" s="113" t="str">
        <f t="shared" si="4"/>
        <v>juin</v>
      </c>
      <c r="Q49" s="113">
        <f t="shared" si="5"/>
        <v>1</v>
      </c>
      <c r="R49" s="113">
        <f t="shared" si="6"/>
        <v>1</v>
      </c>
      <c r="S49" s="113">
        <f t="shared" si="7"/>
        <v>0</v>
      </c>
      <c r="T49" s="113">
        <f t="shared" si="8"/>
        <v>1</v>
      </c>
      <c r="U49" s="113">
        <f t="shared" si="9"/>
        <v>1</v>
      </c>
      <c r="V49" s="113">
        <f t="shared" si="10"/>
        <v>1</v>
      </c>
      <c r="W49" s="113">
        <f t="shared" si="11"/>
        <v>1</v>
      </c>
      <c r="X49" s="113">
        <f t="shared" si="12"/>
        <v>0</v>
      </c>
      <c r="Y49" s="113">
        <f t="shared" si="13"/>
        <v>1</v>
      </c>
      <c r="Z49" s="113" t="str">
        <f>ANATOMIE3!N49</f>
        <v>Juin</v>
      </c>
      <c r="AA49" s="113" t="str">
        <f>'PHYSIO-REP 3'!N49</f>
        <v>Juin</v>
      </c>
      <c r="AB49" s="113" t="str">
        <f>'ZOOTECHINE 3'!N49</f>
        <v>Juin</v>
      </c>
      <c r="AC49" s="113" t="str">
        <f>'PHARMACOLOGIE 3'!N49</f>
        <v>Juin</v>
      </c>
      <c r="AD49" s="113" t="str">
        <f>'MICROBIOLOGIE 3'!N49</f>
        <v>Juin</v>
      </c>
      <c r="AE49" s="113" t="str">
        <f>'PARASITOLOGIE 2'!N49</f>
        <v>Juin</v>
      </c>
      <c r="AF49" s="113" t="str">
        <f>'PHYSIO-PATH 3'!N49</f>
        <v>Juin</v>
      </c>
      <c r="AG49" s="113" t="str">
        <f>SEMIOLOGIE!N49</f>
        <v>Juin</v>
      </c>
      <c r="AH49" s="113" t="str">
        <f>'ANA-PATH 2'!N49</f>
        <v>Juin</v>
      </c>
    </row>
    <row r="50" spans="1:34" ht="15.75">
      <c r="A50" s="113">
        <v>43</v>
      </c>
      <c r="B50" s="423" t="s">
        <v>828</v>
      </c>
      <c r="C50" s="423" t="s">
        <v>83</v>
      </c>
      <c r="D50" s="124">
        <f>ANATOMIE3!L50</f>
        <v>8.5</v>
      </c>
      <c r="E50" s="124">
        <f>'PHYSIO-REP 3'!L50</f>
        <v>6</v>
      </c>
      <c r="F50" s="124">
        <f>'ZOOTECHINE 3'!L50</f>
        <v>7</v>
      </c>
      <c r="G50" s="124">
        <f>'PHARMACOLOGIE 3'!L50</f>
        <v>2.5</v>
      </c>
      <c r="H50" s="124">
        <f>'MICROBIOLOGIE 3'!L50</f>
        <v>6</v>
      </c>
      <c r="I50" s="124">
        <f>'PARASITOLOGIE 2'!L50</f>
        <v>6.666666666666667</v>
      </c>
      <c r="J50" s="124">
        <f>'PHYSIO-PATH 3'!L50</f>
        <v>1.5</v>
      </c>
      <c r="K50" s="124">
        <f>SEMIOLOGIE!L50</f>
        <v>3</v>
      </c>
      <c r="L50" s="124">
        <f>'ANA-PATH 2'!L50</f>
        <v>2</v>
      </c>
      <c r="M50" s="124">
        <f t="shared" si="2"/>
        <v>43.166666666666664</v>
      </c>
      <c r="N50" s="124">
        <f t="shared" si="3"/>
        <v>1.7266666666666666</v>
      </c>
      <c r="O50" s="113" t="str">
        <f t="shared" si="0"/>
        <v>Ajournee</v>
      </c>
      <c r="P50" s="113" t="str">
        <f t="shared" si="4"/>
        <v>juin</v>
      </c>
      <c r="Q50" s="113">
        <f t="shared" si="5"/>
        <v>1</v>
      </c>
      <c r="R50" s="113">
        <f t="shared" si="6"/>
        <v>1</v>
      </c>
      <c r="S50" s="113">
        <f t="shared" si="7"/>
        <v>1</v>
      </c>
      <c r="T50" s="113">
        <f t="shared" si="8"/>
        <v>1</v>
      </c>
      <c r="U50" s="113">
        <f t="shared" si="9"/>
        <v>1</v>
      </c>
      <c r="V50" s="113">
        <f t="shared" si="10"/>
        <v>1</v>
      </c>
      <c r="W50" s="113">
        <f t="shared" si="11"/>
        <v>1</v>
      </c>
      <c r="X50" s="113">
        <f t="shared" si="12"/>
        <v>1</v>
      </c>
      <c r="Y50" s="113">
        <f t="shared" si="13"/>
        <v>1</v>
      </c>
      <c r="Z50" s="113" t="str">
        <f>ANATOMIE3!N50</f>
        <v>Juin</v>
      </c>
      <c r="AA50" s="113" t="str">
        <f>'PHYSIO-REP 3'!N50</f>
        <v>Juin</v>
      </c>
      <c r="AB50" s="113" t="str">
        <f>'ZOOTECHINE 3'!N50</f>
        <v>Juin</v>
      </c>
      <c r="AC50" s="113" t="str">
        <f>'PHARMACOLOGIE 3'!N50</f>
        <v>Juin</v>
      </c>
      <c r="AD50" s="113" t="str">
        <f>'MICROBIOLOGIE 3'!N50</f>
        <v>Juin</v>
      </c>
      <c r="AE50" s="113" t="str">
        <f>'PARASITOLOGIE 2'!N50</f>
        <v>Juin</v>
      </c>
      <c r="AF50" s="113" t="str">
        <f>'PHYSIO-PATH 3'!N50</f>
        <v>Juin</v>
      </c>
      <c r="AG50" s="113" t="str">
        <f>SEMIOLOGIE!N50</f>
        <v>Juin</v>
      </c>
      <c r="AH50" s="113" t="str">
        <f>'ANA-PATH 2'!N50</f>
        <v>Juin</v>
      </c>
    </row>
    <row r="51" spans="1:34" ht="15.75">
      <c r="A51" s="113">
        <v>44</v>
      </c>
      <c r="B51" s="424" t="s">
        <v>84</v>
      </c>
      <c r="C51" s="424" t="s">
        <v>85</v>
      </c>
      <c r="D51" s="124">
        <f>ANATOMIE3!L51</f>
        <v>15.5</v>
      </c>
      <c r="E51" s="124">
        <f>'PHYSIO-REP 3'!L51</f>
        <v>9.75</v>
      </c>
      <c r="F51" s="124">
        <f>'ZOOTECHINE 3'!L51</f>
        <v>8.5</v>
      </c>
      <c r="G51" s="124">
        <f>'PHARMACOLOGIE 3'!L51</f>
        <v>11</v>
      </c>
      <c r="H51" s="124">
        <f>'MICROBIOLOGIE 3'!L51</f>
        <v>11</v>
      </c>
      <c r="I51" s="124">
        <f>'PARASITOLOGIE 2'!L51</f>
        <v>6.666666666666667</v>
      </c>
      <c r="J51" s="124">
        <f>'PHYSIO-PATH 3'!L51</f>
        <v>2.5</v>
      </c>
      <c r="K51" s="124">
        <f>SEMIOLOGIE!L51</f>
        <v>14.25</v>
      </c>
      <c r="L51" s="124">
        <f>'ANA-PATH 2'!L51</f>
        <v>5</v>
      </c>
      <c r="M51" s="124">
        <f t="shared" si="2"/>
        <v>84.166666666666657</v>
      </c>
      <c r="N51" s="124">
        <f t="shared" si="3"/>
        <v>3.3666666666666663</v>
      </c>
      <c r="O51" s="113" t="str">
        <f t="shared" si="0"/>
        <v>Ajournee</v>
      </c>
      <c r="P51" s="113" t="str">
        <f t="shared" si="4"/>
        <v>juin</v>
      </c>
      <c r="Q51" s="113">
        <f t="shared" si="5"/>
        <v>0</v>
      </c>
      <c r="R51" s="113">
        <f t="shared" si="6"/>
        <v>1</v>
      </c>
      <c r="S51" s="113">
        <f t="shared" si="7"/>
        <v>1</v>
      </c>
      <c r="T51" s="113">
        <f t="shared" si="8"/>
        <v>1</v>
      </c>
      <c r="U51" s="113">
        <f t="shared" si="9"/>
        <v>1</v>
      </c>
      <c r="V51" s="113">
        <f t="shared" si="10"/>
        <v>1</v>
      </c>
      <c r="W51" s="113">
        <f t="shared" si="11"/>
        <v>1</v>
      </c>
      <c r="X51" s="113">
        <f t="shared" si="12"/>
        <v>1</v>
      </c>
      <c r="Y51" s="113">
        <f t="shared" si="13"/>
        <v>1</v>
      </c>
      <c r="Z51" s="113" t="str">
        <f>ANATOMIE3!N51</f>
        <v>Juin</v>
      </c>
      <c r="AA51" s="113" t="str">
        <f>'PHYSIO-REP 3'!N51</f>
        <v>Juin</v>
      </c>
      <c r="AB51" s="113" t="str">
        <f>'ZOOTECHINE 3'!N51</f>
        <v>Juin</v>
      </c>
      <c r="AC51" s="113" t="str">
        <f>'PHARMACOLOGIE 3'!N51</f>
        <v>Juin</v>
      </c>
      <c r="AD51" s="113" t="str">
        <f>'MICROBIOLOGIE 3'!N51</f>
        <v>Juin</v>
      </c>
      <c r="AE51" s="113" t="str">
        <f>'PARASITOLOGIE 2'!N51</f>
        <v>Juin</v>
      </c>
      <c r="AF51" s="113" t="str">
        <f>'PHYSIO-PATH 3'!N51</f>
        <v>Juin</v>
      </c>
      <c r="AG51" s="113" t="str">
        <f>SEMIOLOGIE!N51</f>
        <v>Juin</v>
      </c>
      <c r="AH51" s="113" t="str">
        <f>'ANA-PATH 2'!N51</f>
        <v>Juin</v>
      </c>
    </row>
    <row r="52" spans="1:34" ht="15.75">
      <c r="A52" s="113">
        <v>45</v>
      </c>
      <c r="B52" s="423" t="s">
        <v>829</v>
      </c>
      <c r="C52" s="423" t="s">
        <v>86</v>
      </c>
      <c r="D52" s="124">
        <f>ANATOMIE3!L52</f>
        <v>13.25</v>
      </c>
      <c r="E52" s="124">
        <f>'PHYSIO-REP 3'!L52</f>
        <v>11</v>
      </c>
      <c r="F52" s="124">
        <f>'ZOOTECHINE 3'!L52</f>
        <v>12</v>
      </c>
      <c r="G52" s="124">
        <f>'PHARMACOLOGIE 3'!L52</f>
        <v>14.5</v>
      </c>
      <c r="H52" s="124">
        <f>'MICROBIOLOGIE 3'!L52</f>
        <v>9.5</v>
      </c>
      <c r="I52" s="124">
        <f>'PARASITOLOGIE 2'!L52</f>
        <v>6</v>
      </c>
      <c r="J52" s="124">
        <f>'PHYSIO-PATH 3'!L52</f>
        <v>7.5</v>
      </c>
      <c r="K52" s="124">
        <f>SEMIOLOGIE!L52</f>
        <v>15.25</v>
      </c>
      <c r="L52" s="124">
        <f>'ANA-PATH 2'!L52</f>
        <v>6</v>
      </c>
      <c r="M52" s="124">
        <f t="shared" si="2"/>
        <v>95</v>
      </c>
      <c r="N52" s="124">
        <f t="shared" si="3"/>
        <v>3.8</v>
      </c>
      <c r="O52" s="113" t="str">
        <f t="shared" si="0"/>
        <v>Ajournee</v>
      </c>
      <c r="P52" s="113" t="str">
        <f t="shared" si="4"/>
        <v>juin</v>
      </c>
      <c r="Q52" s="113">
        <f t="shared" si="5"/>
        <v>1</v>
      </c>
      <c r="R52" s="113">
        <f t="shared" si="6"/>
        <v>1</v>
      </c>
      <c r="S52" s="113">
        <f t="shared" si="7"/>
        <v>1</v>
      </c>
      <c r="T52" s="113">
        <f t="shared" si="8"/>
        <v>1</v>
      </c>
      <c r="U52" s="113">
        <f t="shared" si="9"/>
        <v>1</v>
      </c>
      <c r="V52" s="113">
        <f t="shared" si="10"/>
        <v>1</v>
      </c>
      <c r="W52" s="113">
        <f t="shared" si="11"/>
        <v>1</v>
      </c>
      <c r="X52" s="113">
        <f t="shared" si="12"/>
        <v>0</v>
      </c>
      <c r="Y52" s="113">
        <f t="shared" si="13"/>
        <v>1</v>
      </c>
      <c r="Z52" s="113" t="str">
        <f>ANATOMIE3!N52</f>
        <v>Juin</v>
      </c>
      <c r="AA52" s="113" t="str">
        <f>'PHYSIO-REP 3'!N52</f>
        <v>Juin</v>
      </c>
      <c r="AB52" s="113" t="str">
        <f>'ZOOTECHINE 3'!N52</f>
        <v>Juin</v>
      </c>
      <c r="AC52" s="113" t="str">
        <f>'PHARMACOLOGIE 3'!N52</f>
        <v>Juin</v>
      </c>
      <c r="AD52" s="113" t="str">
        <f>'MICROBIOLOGIE 3'!N52</f>
        <v>Juin</v>
      </c>
      <c r="AE52" s="113" t="str">
        <f>'PARASITOLOGIE 2'!N52</f>
        <v>Juin</v>
      </c>
      <c r="AF52" s="113" t="str">
        <f>'PHYSIO-PATH 3'!N52</f>
        <v>Juin</v>
      </c>
      <c r="AG52" s="113" t="str">
        <f>SEMIOLOGIE!N52</f>
        <v>Juin</v>
      </c>
      <c r="AH52" s="113" t="str">
        <f>'ANA-PATH 2'!N52</f>
        <v>Juin</v>
      </c>
    </row>
    <row r="53" spans="1:34">
      <c r="A53" s="113">
        <v>46</v>
      </c>
      <c r="B53" s="425" t="s">
        <v>830</v>
      </c>
      <c r="C53" s="425" t="s">
        <v>82</v>
      </c>
      <c r="D53" s="124">
        <f>ANATOMIE3!L53</f>
        <v>11.75</v>
      </c>
      <c r="E53" s="124">
        <f>'PHYSIO-REP 3'!L53</f>
        <v>11.75</v>
      </c>
      <c r="F53" s="124">
        <f>'ZOOTECHINE 3'!L53</f>
        <v>7.5</v>
      </c>
      <c r="G53" s="124">
        <f>'PHARMACOLOGIE 3'!L53</f>
        <v>7.5</v>
      </c>
      <c r="H53" s="124">
        <f>'MICROBIOLOGIE 3'!L53</f>
        <v>5.75</v>
      </c>
      <c r="I53" s="124">
        <f>'PARASITOLOGIE 2'!L53</f>
        <v>9.3333333333333339</v>
      </c>
      <c r="J53" s="124">
        <f>'PHYSIO-PATH 3'!L53</f>
        <v>2.5</v>
      </c>
      <c r="K53" s="124">
        <f>SEMIOLOGIE!L53</f>
        <v>6.75</v>
      </c>
      <c r="L53" s="124">
        <f>'ANA-PATH 2'!L53</f>
        <v>4.666666666666667</v>
      </c>
      <c r="M53" s="124">
        <f t="shared" si="2"/>
        <v>67.5</v>
      </c>
      <c r="N53" s="124">
        <f t="shared" si="3"/>
        <v>2.7</v>
      </c>
      <c r="O53" s="113" t="str">
        <f t="shared" si="0"/>
        <v>Ajournee</v>
      </c>
      <c r="P53" s="113" t="str">
        <f t="shared" si="4"/>
        <v>juin</v>
      </c>
      <c r="Q53" s="113">
        <f t="shared" si="5"/>
        <v>1</v>
      </c>
      <c r="R53" s="113">
        <f t="shared" si="6"/>
        <v>1</v>
      </c>
      <c r="S53" s="113">
        <f t="shared" si="7"/>
        <v>1</v>
      </c>
      <c r="T53" s="113">
        <f t="shared" si="8"/>
        <v>1</v>
      </c>
      <c r="U53" s="113">
        <f t="shared" si="9"/>
        <v>1</v>
      </c>
      <c r="V53" s="113">
        <f t="shared" si="10"/>
        <v>1</v>
      </c>
      <c r="W53" s="113">
        <f t="shared" si="11"/>
        <v>1</v>
      </c>
      <c r="X53" s="113">
        <f t="shared" si="12"/>
        <v>1</v>
      </c>
      <c r="Y53" s="113">
        <f t="shared" si="13"/>
        <v>1</v>
      </c>
      <c r="Z53" s="113" t="str">
        <f>ANATOMIE3!N53</f>
        <v>Juin</v>
      </c>
      <c r="AA53" s="113" t="str">
        <f>'PHYSIO-REP 3'!N53</f>
        <v>Juin</v>
      </c>
      <c r="AB53" s="113" t="str">
        <f>'ZOOTECHINE 3'!N53</f>
        <v>Juin</v>
      </c>
      <c r="AC53" s="113" t="str">
        <f>'PHARMACOLOGIE 3'!N53</f>
        <v>Juin</v>
      </c>
      <c r="AD53" s="113" t="str">
        <f>'MICROBIOLOGIE 3'!N53</f>
        <v>Juin</v>
      </c>
      <c r="AE53" s="113" t="str">
        <f>'PARASITOLOGIE 2'!N53</f>
        <v>Juin</v>
      </c>
      <c r="AF53" s="113" t="str">
        <f>'PHYSIO-PATH 3'!N53</f>
        <v>Juin</v>
      </c>
      <c r="AG53" s="113" t="str">
        <f>SEMIOLOGIE!N53</f>
        <v>Juin</v>
      </c>
      <c r="AH53" s="113" t="str">
        <f>'ANA-PATH 2'!N53</f>
        <v>Juin</v>
      </c>
    </row>
    <row r="54" spans="1:34" ht="15.75">
      <c r="A54" s="113">
        <v>47</v>
      </c>
      <c r="B54" s="426" t="s">
        <v>88</v>
      </c>
      <c r="C54" s="426" t="s">
        <v>831</v>
      </c>
      <c r="D54" s="124">
        <f>ANATOMIE3!L54</f>
        <v>7.5</v>
      </c>
      <c r="E54" s="124">
        <f>'PHYSIO-REP 3'!L54</f>
        <v>5.25</v>
      </c>
      <c r="F54" s="124">
        <f>'ZOOTECHINE 3'!L54</f>
        <v>6</v>
      </c>
      <c r="G54" s="124">
        <f>'PHARMACOLOGIE 3'!L54</f>
        <v>7</v>
      </c>
      <c r="H54" s="124">
        <f>'MICROBIOLOGIE 3'!L54</f>
        <v>8.75</v>
      </c>
      <c r="I54" s="124">
        <f>'PARASITOLOGIE 2'!L54</f>
        <v>3.3333333333333335</v>
      </c>
      <c r="J54" s="124">
        <f>'PHYSIO-PATH 3'!L54</f>
        <v>2.5</v>
      </c>
      <c r="K54" s="124">
        <f>SEMIOLOGIE!L54</f>
        <v>13</v>
      </c>
      <c r="L54" s="124">
        <f>'ANA-PATH 2'!L54</f>
        <v>4</v>
      </c>
      <c r="M54" s="124">
        <f t="shared" si="2"/>
        <v>57.333333333333336</v>
      </c>
      <c r="N54" s="124">
        <f t="shared" si="3"/>
        <v>2.2933333333333334</v>
      </c>
      <c r="O54" s="113" t="str">
        <f t="shared" si="0"/>
        <v>Ajournee</v>
      </c>
      <c r="P54" s="113" t="str">
        <f t="shared" si="4"/>
        <v>juin</v>
      </c>
      <c r="Q54" s="113">
        <f t="shared" si="5"/>
        <v>1</v>
      </c>
      <c r="R54" s="113">
        <f t="shared" si="6"/>
        <v>1</v>
      </c>
      <c r="S54" s="113">
        <f t="shared" si="7"/>
        <v>1</v>
      </c>
      <c r="T54" s="113">
        <f t="shared" si="8"/>
        <v>1</v>
      </c>
      <c r="U54" s="113">
        <f t="shared" si="9"/>
        <v>1</v>
      </c>
      <c r="V54" s="113">
        <f t="shared" si="10"/>
        <v>1</v>
      </c>
      <c r="W54" s="113">
        <f t="shared" si="11"/>
        <v>1</v>
      </c>
      <c r="X54" s="113">
        <f t="shared" si="12"/>
        <v>1</v>
      </c>
      <c r="Y54" s="113">
        <f t="shared" si="13"/>
        <v>1</v>
      </c>
      <c r="Z54" s="113" t="str">
        <f>ANATOMIE3!N54</f>
        <v>Juin</v>
      </c>
      <c r="AA54" s="113" t="str">
        <f>'PHYSIO-REP 3'!N54</f>
        <v>Juin</v>
      </c>
      <c r="AB54" s="113" t="str">
        <f>'ZOOTECHINE 3'!N54</f>
        <v>Juin</v>
      </c>
      <c r="AC54" s="113" t="str">
        <f>'PHARMACOLOGIE 3'!N54</f>
        <v>Juin</v>
      </c>
      <c r="AD54" s="113" t="str">
        <f>'MICROBIOLOGIE 3'!N54</f>
        <v>Juin</v>
      </c>
      <c r="AE54" s="113" t="str">
        <f>'PARASITOLOGIE 2'!N54</f>
        <v>Juin</v>
      </c>
      <c r="AF54" s="113" t="str">
        <f>'PHYSIO-PATH 3'!N54</f>
        <v>Juin</v>
      </c>
      <c r="AG54" s="113" t="str">
        <f>SEMIOLOGIE!N54</f>
        <v>Juin</v>
      </c>
      <c r="AH54" s="113" t="str">
        <f>'ANA-PATH 2'!N54</f>
        <v>Juin</v>
      </c>
    </row>
    <row r="55" spans="1:34" ht="15.75">
      <c r="A55" s="113">
        <v>48</v>
      </c>
      <c r="B55" s="424" t="s">
        <v>832</v>
      </c>
      <c r="C55" s="424" t="s">
        <v>35</v>
      </c>
      <c r="D55" s="124">
        <f>ANATOMIE3!L55</f>
        <v>12</v>
      </c>
      <c r="E55" s="124">
        <f>'PHYSIO-REP 3'!L55</f>
        <v>15</v>
      </c>
      <c r="F55" s="124">
        <f>'ZOOTECHINE 3'!L55</f>
        <v>8</v>
      </c>
      <c r="G55" s="124">
        <f>'PHARMACOLOGIE 3'!L55</f>
        <v>9</v>
      </c>
      <c r="H55" s="124">
        <f>'MICROBIOLOGIE 3'!L55</f>
        <v>10.75</v>
      </c>
      <c r="I55" s="124">
        <f>'PARASITOLOGIE 2'!L55</f>
        <v>11.333333333333334</v>
      </c>
      <c r="J55" s="124">
        <f>'PHYSIO-PATH 3'!L55</f>
        <v>7</v>
      </c>
      <c r="K55" s="124">
        <f>SEMIOLOGIE!L55</f>
        <v>12.75</v>
      </c>
      <c r="L55" s="124">
        <f>'ANA-PATH 2'!L55</f>
        <v>9</v>
      </c>
      <c r="M55" s="124">
        <f t="shared" si="2"/>
        <v>94.833333333333329</v>
      </c>
      <c r="N55" s="124">
        <f t="shared" si="3"/>
        <v>3.793333333333333</v>
      </c>
      <c r="O55" s="113" t="str">
        <f t="shared" si="0"/>
        <v>Ajournee</v>
      </c>
      <c r="P55" s="113" t="str">
        <f t="shared" si="4"/>
        <v>juin</v>
      </c>
      <c r="Q55" s="113">
        <f t="shared" si="5"/>
        <v>1</v>
      </c>
      <c r="R55" s="113">
        <f t="shared" si="6"/>
        <v>1</v>
      </c>
      <c r="S55" s="113">
        <f t="shared" si="7"/>
        <v>1</v>
      </c>
      <c r="T55" s="113">
        <f t="shared" si="8"/>
        <v>1</v>
      </c>
      <c r="U55" s="113">
        <f t="shared" si="9"/>
        <v>1</v>
      </c>
      <c r="V55" s="113">
        <f t="shared" si="10"/>
        <v>0</v>
      </c>
      <c r="W55" s="113">
        <f t="shared" si="11"/>
        <v>1</v>
      </c>
      <c r="X55" s="113">
        <f t="shared" si="12"/>
        <v>1</v>
      </c>
      <c r="Y55" s="113">
        <f t="shared" si="13"/>
        <v>1</v>
      </c>
      <c r="Z55" s="113" t="str">
        <f>ANATOMIE3!N55</f>
        <v>Juin</v>
      </c>
      <c r="AA55" s="113" t="str">
        <f>'PHYSIO-REP 3'!N55</f>
        <v>Juin</v>
      </c>
      <c r="AB55" s="113" t="str">
        <f>'ZOOTECHINE 3'!N55</f>
        <v>Juin</v>
      </c>
      <c r="AC55" s="113" t="str">
        <f>'PHARMACOLOGIE 3'!N55</f>
        <v>Juin</v>
      </c>
      <c r="AD55" s="113" t="str">
        <f>'MICROBIOLOGIE 3'!N55</f>
        <v>Juin</v>
      </c>
      <c r="AE55" s="113" t="str">
        <f>'PARASITOLOGIE 2'!N55</f>
        <v>Juin</v>
      </c>
      <c r="AF55" s="113" t="str">
        <f>'PHYSIO-PATH 3'!N55</f>
        <v>Juin</v>
      </c>
      <c r="AG55" s="113" t="str">
        <f>SEMIOLOGIE!N55</f>
        <v>Juin</v>
      </c>
      <c r="AH55" s="113" t="str">
        <f>'ANA-PATH 2'!N55</f>
        <v>Juin</v>
      </c>
    </row>
    <row r="56" spans="1:34" ht="15.75">
      <c r="A56" s="113">
        <v>49</v>
      </c>
      <c r="B56" s="424" t="s">
        <v>89</v>
      </c>
      <c r="C56" s="424" t="s">
        <v>90</v>
      </c>
      <c r="D56" s="124">
        <f>ANATOMIE3!L56</f>
        <v>9.25</v>
      </c>
      <c r="E56" s="124">
        <f>'PHYSIO-REP 3'!L56</f>
        <v>5.25</v>
      </c>
      <c r="F56" s="124">
        <f>'ZOOTECHINE 3'!L56</f>
        <v>8.5</v>
      </c>
      <c r="G56" s="124">
        <f>'PHARMACOLOGIE 3'!L56</f>
        <v>7</v>
      </c>
      <c r="H56" s="124">
        <f>'MICROBIOLOGIE 3'!L56</f>
        <v>7.5</v>
      </c>
      <c r="I56" s="124">
        <f>'PARASITOLOGIE 2'!L56</f>
        <v>11.333333333333334</v>
      </c>
      <c r="J56" s="124">
        <f>'PHYSIO-PATH 3'!L56</f>
        <v>1.5</v>
      </c>
      <c r="K56" s="124">
        <f>SEMIOLOGIE!L56</f>
        <v>8.75</v>
      </c>
      <c r="L56" s="124">
        <f>'ANA-PATH 2'!L56</f>
        <v>3.6666666666666665</v>
      </c>
      <c r="M56" s="124">
        <f t="shared" si="2"/>
        <v>62.75</v>
      </c>
      <c r="N56" s="124">
        <f t="shared" si="3"/>
        <v>2.5099999999999998</v>
      </c>
      <c r="O56" s="113" t="str">
        <f t="shared" si="0"/>
        <v>Ajournee</v>
      </c>
      <c r="P56" s="113" t="str">
        <f t="shared" si="4"/>
        <v>juin</v>
      </c>
      <c r="Q56" s="113">
        <f t="shared" si="5"/>
        <v>1</v>
      </c>
      <c r="R56" s="113">
        <f t="shared" si="6"/>
        <v>1</v>
      </c>
      <c r="S56" s="113">
        <f t="shared" si="7"/>
        <v>1</v>
      </c>
      <c r="T56" s="113">
        <f t="shared" si="8"/>
        <v>1</v>
      </c>
      <c r="U56" s="113">
        <f t="shared" si="9"/>
        <v>1</v>
      </c>
      <c r="V56" s="113">
        <f t="shared" si="10"/>
        <v>0</v>
      </c>
      <c r="W56" s="113">
        <f t="shared" si="11"/>
        <v>1</v>
      </c>
      <c r="X56" s="113">
        <f t="shared" si="12"/>
        <v>1</v>
      </c>
      <c r="Y56" s="113">
        <f t="shared" si="13"/>
        <v>1</v>
      </c>
      <c r="Z56" s="113" t="str">
        <f>ANATOMIE3!N56</f>
        <v>Juin</v>
      </c>
      <c r="AA56" s="113" t="str">
        <f>'PHYSIO-REP 3'!N56</f>
        <v>Juin</v>
      </c>
      <c r="AB56" s="113" t="str">
        <f>'ZOOTECHINE 3'!N56</f>
        <v>Juin</v>
      </c>
      <c r="AC56" s="113" t="str">
        <f>'PHARMACOLOGIE 3'!N56</f>
        <v>Juin</v>
      </c>
      <c r="AD56" s="113" t="str">
        <f>'MICROBIOLOGIE 3'!N56</f>
        <v>Juin</v>
      </c>
      <c r="AE56" s="113" t="str">
        <f>'PARASITOLOGIE 2'!N56</f>
        <v>Juin</v>
      </c>
      <c r="AF56" s="113" t="str">
        <f>'PHYSIO-PATH 3'!N56</f>
        <v>Juin</v>
      </c>
      <c r="AG56" s="113" t="str">
        <f>SEMIOLOGIE!N56</f>
        <v>Juin</v>
      </c>
      <c r="AH56" s="113" t="str">
        <f>'ANA-PATH 2'!N56</f>
        <v>Juin</v>
      </c>
    </row>
    <row r="57" spans="1:34" ht="15.75">
      <c r="A57" s="113">
        <v>50</v>
      </c>
      <c r="B57" s="423" t="s">
        <v>833</v>
      </c>
      <c r="C57" s="423" t="s">
        <v>834</v>
      </c>
      <c r="D57" s="124">
        <f>ANATOMIE3!L57</f>
        <v>1.75</v>
      </c>
      <c r="E57" s="124">
        <f>'PHYSIO-REP 3'!L57</f>
        <v>9</v>
      </c>
      <c r="F57" s="124">
        <f>'ZOOTECHINE 3'!L57</f>
        <v>6</v>
      </c>
      <c r="G57" s="124">
        <f>'PHARMACOLOGIE 3'!L57</f>
        <v>6</v>
      </c>
      <c r="H57" s="124">
        <f>'MICROBIOLOGIE 3'!L57</f>
        <v>0</v>
      </c>
      <c r="I57" s="124">
        <f>'PARASITOLOGIE 2'!L57</f>
        <v>4.666666666666667</v>
      </c>
      <c r="J57" s="124">
        <f>'PHYSIO-PATH 3'!L57</f>
        <v>2.5</v>
      </c>
      <c r="K57" s="124">
        <f>SEMIOLOGIE!L57</f>
        <v>7.5</v>
      </c>
      <c r="L57" s="124">
        <f>'ANA-PATH 2'!L57</f>
        <v>5</v>
      </c>
      <c r="M57" s="124">
        <f t="shared" si="2"/>
        <v>42.416666666666671</v>
      </c>
      <c r="N57" s="124">
        <f t="shared" si="3"/>
        <v>1.6966666666666668</v>
      </c>
      <c r="O57" s="113" t="str">
        <f t="shared" si="0"/>
        <v>Ajournee</v>
      </c>
      <c r="P57" s="113" t="str">
        <f t="shared" si="4"/>
        <v>juin</v>
      </c>
      <c r="Q57" s="113">
        <f t="shared" si="5"/>
        <v>1</v>
      </c>
      <c r="R57" s="113">
        <f t="shared" si="6"/>
        <v>1</v>
      </c>
      <c r="S57" s="113">
        <f t="shared" si="7"/>
        <v>1</v>
      </c>
      <c r="T57" s="113">
        <f t="shared" si="8"/>
        <v>1</v>
      </c>
      <c r="U57" s="113">
        <f t="shared" si="9"/>
        <v>1</v>
      </c>
      <c r="V57" s="113">
        <f t="shared" si="10"/>
        <v>1</v>
      </c>
      <c r="W57" s="113">
        <f t="shared" si="11"/>
        <v>1</v>
      </c>
      <c r="X57" s="113">
        <f t="shared" si="12"/>
        <v>1</v>
      </c>
      <c r="Y57" s="113">
        <f t="shared" si="13"/>
        <v>1</v>
      </c>
      <c r="Z57" s="113" t="str">
        <f>ANATOMIE3!N57</f>
        <v>Juin</v>
      </c>
      <c r="AA57" s="113" t="str">
        <f>'PHYSIO-REP 3'!N57</f>
        <v>Juin</v>
      </c>
      <c r="AB57" s="113" t="str">
        <f>'ZOOTECHINE 3'!N57</f>
        <v>Juin</v>
      </c>
      <c r="AC57" s="113" t="str">
        <f>'PHARMACOLOGIE 3'!N57</f>
        <v>Juin</v>
      </c>
      <c r="AD57" s="113" t="str">
        <f>'MICROBIOLOGIE 3'!N57</f>
        <v>Juin</v>
      </c>
      <c r="AE57" s="113" t="str">
        <f>'PARASITOLOGIE 2'!N57</f>
        <v>Juin</v>
      </c>
      <c r="AF57" s="113" t="str">
        <f>'PHYSIO-PATH 3'!N57</f>
        <v>Juin</v>
      </c>
      <c r="AG57" s="113" t="str">
        <f>SEMIOLOGIE!N57</f>
        <v>Juin</v>
      </c>
      <c r="AH57" s="113" t="str">
        <f>'ANA-PATH 2'!N57</f>
        <v>Juin</v>
      </c>
    </row>
    <row r="58" spans="1:34" ht="15.75">
      <c r="A58" s="113">
        <v>51</v>
      </c>
      <c r="B58" s="424" t="s">
        <v>92</v>
      </c>
      <c r="C58" s="424" t="s">
        <v>93</v>
      </c>
      <c r="D58" s="124">
        <f>ANATOMIE3!L58</f>
        <v>10</v>
      </c>
      <c r="E58" s="124">
        <f>'PHYSIO-REP 3'!L58</f>
        <v>11.25</v>
      </c>
      <c r="F58" s="124">
        <f>'ZOOTECHINE 3'!L58</f>
        <v>9</v>
      </c>
      <c r="G58" s="124">
        <f>'PHARMACOLOGIE 3'!L58</f>
        <v>5.5</v>
      </c>
      <c r="H58" s="124">
        <f>'MICROBIOLOGIE 3'!L58</f>
        <v>8.25</v>
      </c>
      <c r="I58" s="124">
        <f>'PARASITOLOGIE 2'!L58</f>
        <v>6</v>
      </c>
      <c r="J58" s="124">
        <f>'PHYSIO-PATH 3'!L58</f>
        <v>2.5</v>
      </c>
      <c r="K58" s="124">
        <f>SEMIOLOGIE!L58</f>
        <v>6</v>
      </c>
      <c r="L58" s="124">
        <f>'ANA-PATH 2'!L58</f>
        <v>4.666666666666667</v>
      </c>
      <c r="M58" s="124">
        <f t="shared" si="2"/>
        <v>63.166666666666664</v>
      </c>
      <c r="N58" s="124">
        <f t="shared" si="3"/>
        <v>2.5266666666666664</v>
      </c>
      <c r="O58" s="113" t="str">
        <f t="shared" si="0"/>
        <v>Ajournee</v>
      </c>
      <c r="P58" s="113" t="str">
        <f t="shared" si="4"/>
        <v>juin</v>
      </c>
      <c r="Q58" s="113">
        <f t="shared" si="5"/>
        <v>1</v>
      </c>
      <c r="R58" s="113">
        <f t="shared" si="6"/>
        <v>1</v>
      </c>
      <c r="S58" s="113">
        <f t="shared" si="7"/>
        <v>1</v>
      </c>
      <c r="T58" s="113">
        <f t="shared" si="8"/>
        <v>1</v>
      </c>
      <c r="U58" s="113">
        <f t="shared" si="9"/>
        <v>1</v>
      </c>
      <c r="V58" s="113">
        <f t="shared" si="10"/>
        <v>1</v>
      </c>
      <c r="W58" s="113">
        <f t="shared" si="11"/>
        <v>1</v>
      </c>
      <c r="X58" s="113">
        <f t="shared" si="12"/>
        <v>1</v>
      </c>
      <c r="Y58" s="113">
        <f t="shared" si="13"/>
        <v>1</v>
      </c>
      <c r="Z58" s="113" t="str">
        <f>ANATOMIE3!N58</f>
        <v>Juin</v>
      </c>
      <c r="AA58" s="113" t="str">
        <f>'PHYSIO-REP 3'!N58</f>
        <v>Juin</v>
      </c>
      <c r="AB58" s="113" t="str">
        <f>'ZOOTECHINE 3'!N58</f>
        <v>Juin</v>
      </c>
      <c r="AC58" s="113" t="str">
        <f>'PHARMACOLOGIE 3'!N58</f>
        <v>Juin</v>
      </c>
      <c r="AD58" s="113" t="str">
        <f>'MICROBIOLOGIE 3'!N58</f>
        <v>Juin</v>
      </c>
      <c r="AE58" s="113" t="str">
        <f>'PARASITOLOGIE 2'!N58</f>
        <v>Juin</v>
      </c>
      <c r="AF58" s="113" t="str">
        <f>'PHYSIO-PATH 3'!N58</f>
        <v>Juin</v>
      </c>
      <c r="AG58" s="113" t="str">
        <f>SEMIOLOGIE!N58</f>
        <v>Juin</v>
      </c>
      <c r="AH58" s="113" t="str">
        <f>'ANA-PATH 2'!N58</f>
        <v>Juin</v>
      </c>
    </row>
    <row r="59" spans="1:34" ht="15.75">
      <c r="A59" s="113">
        <v>52</v>
      </c>
      <c r="B59" s="424" t="s">
        <v>94</v>
      </c>
      <c r="C59" s="424" t="s">
        <v>95</v>
      </c>
      <c r="D59" s="124">
        <f>ANATOMIE3!L59</f>
        <v>12.5</v>
      </c>
      <c r="E59" s="124">
        <f>'PHYSIO-REP 3'!L59</f>
        <v>14.25</v>
      </c>
      <c r="F59" s="124">
        <f>'ZOOTECHINE 3'!L59</f>
        <v>8</v>
      </c>
      <c r="G59" s="124">
        <f>'PHARMACOLOGIE 3'!L59</f>
        <v>10.25</v>
      </c>
      <c r="H59" s="124">
        <f>'MICROBIOLOGIE 3'!L59</f>
        <v>13.25</v>
      </c>
      <c r="I59" s="124">
        <f>'PARASITOLOGIE 2'!L59</f>
        <v>5.333333333333333</v>
      </c>
      <c r="J59" s="124">
        <f>'PHYSIO-PATH 3'!L59</f>
        <v>6</v>
      </c>
      <c r="K59" s="124">
        <f>SEMIOLOGIE!L59</f>
        <v>9</v>
      </c>
      <c r="L59" s="124">
        <f>'ANA-PATH 2'!L59</f>
        <v>7.333333333333333</v>
      </c>
      <c r="M59" s="124">
        <f t="shared" si="2"/>
        <v>85.916666666666671</v>
      </c>
      <c r="N59" s="124">
        <f t="shared" si="3"/>
        <v>3.436666666666667</v>
      </c>
      <c r="O59" s="113" t="str">
        <f t="shared" si="0"/>
        <v>Ajournee</v>
      </c>
      <c r="P59" s="113" t="str">
        <f t="shared" si="4"/>
        <v>juin</v>
      </c>
      <c r="Q59" s="113">
        <f t="shared" si="5"/>
        <v>1</v>
      </c>
      <c r="R59" s="113">
        <f t="shared" si="6"/>
        <v>1</v>
      </c>
      <c r="S59" s="113">
        <f t="shared" si="7"/>
        <v>1</v>
      </c>
      <c r="T59" s="113">
        <f t="shared" si="8"/>
        <v>1</v>
      </c>
      <c r="U59" s="113">
        <f t="shared" si="9"/>
        <v>1</v>
      </c>
      <c r="V59" s="113">
        <f t="shared" si="10"/>
        <v>1</v>
      </c>
      <c r="W59" s="113">
        <f t="shared" si="11"/>
        <v>1</v>
      </c>
      <c r="X59" s="113">
        <f t="shared" si="12"/>
        <v>1</v>
      </c>
      <c r="Y59" s="113">
        <f t="shared" si="13"/>
        <v>1</v>
      </c>
      <c r="Z59" s="113" t="str">
        <f>ANATOMIE3!N59</f>
        <v>Juin</v>
      </c>
      <c r="AA59" s="113" t="str">
        <f>'PHYSIO-REP 3'!N59</f>
        <v>Juin</v>
      </c>
      <c r="AB59" s="113" t="str">
        <f>'ZOOTECHINE 3'!N59</f>
        <v>Juin</v>
      </c>
      <c r="AC59" s="113" t="str">
        <f>'PHARMACOLOGIE 3'!N59</f>
        <v>Juin</v>
      </c>
      <c r="AD59" s="113" t="str">
        <f>'MICROBIOLOGIE 3'!N59</f>
        <v>Juin</v>
      </c>
      <c r="AE59" s="113" t="str">
        <f>'PARASITOLOGIE 2'!N59</f>
        <v>Juin</v>
      </c>
      <c r="AF59" s="113" t="str">
        <f>'PHYSIO-PATH 3'!N59</f>
        <v>Juin</v>
      </c>
      <c r="AG59" s="113" t="str">
        <f>SEMIOLOGIE!N59</f>
        <v>Juin</v>
      </c>
      <c r="AH59" s="113" t="str">
        <f>'ANA-PATH 2'!N59</f>
        <v>Juin</v>
      </c>
    </row>
    <row r="60" spans="1:34">
      <c r="A60" s="113">
        <v>53</v>
      </c>
      <c r="B60" s="417" t="s">
        <v>96</v>
      </c>
      <c r="C60" s="417" t="s">
        <v>835</v>
      </c>
      <c r="D60" s="124">
        <f>ANATOMIE3!L60</f>
        <v>4.75</v>
      </c>
      <c r="E60" s="124">
        <f>'PHYSIO-REP 3'!L60</f>
        <v>4.5</v>
      </c>
      <c r="F60" s="124">
        <f>'ZOOTECHINE 3'!L60</f>
        <v>5</v>
      </c>
      <c r="G60" s="124">
        <f>'PHARMACOLOGIE 3'!L60</f>
        <v>45</v>
      </c>
      <c r="H60" s="124">
        <f>'MICROBIOLOGIE 3'!L60</f>
        <v>8</v>
      </c>
      <c r="I60" s="124">
        <f>'PARASITOLOGIE 2'!L60</f>
        <v>20</v>
      </c>
      <c r="J60" s="124">
        <f>'PHYSIO-PATH 3'!L60</f>
        <v>2.5</v>
      </c>
      <c r="K60" s="124">
        <f>SEMIOLOGIE!L60</f>
        <v>36</v>
      </c>
      <c r="L60" s="124">
        <f>'ANA-PATH 2'!L60</f>
        <v>2.3333333333333335</v>
      </c>
      <c r="M60" s="124">
        <f t="shared" si="2"/>
        <v>128.08333333333334</v>
      </c>
      <c r="N60" s="124">
        <f t="shared" si="3"/>
        <v>5.123333333333334</v>
      </c>
      <c r="O60" s="113" t="str">
        <f t="shared" si="0"/>
        <v>Ajournee</v>
      </c>
      <c r="P60" s="113" t="str">
        <f t="shared" si="4"/>
        <v>juin</v>
      </c>
      <c r="Q60" s="113">
        <f t="shared" si="5"/>
        <v>1</v>
      </c>
      <c r="R60" s="113">
        <f t="shared" si="6"/>
        <v>1</v>
      </c>
      <c r="S60" s="113">
        <f t="shared" si="7"/>
        <v>1</v>
      </c>
      <c r="T60" s="113">
        <f t="shared" si="8"/>
        <v>0</v>
      </c>
      <c r="U60" s="113">
        <f t="shared" si="9"/>
        <v>1</v>
      </c>
      <c r="V60" s="113">
        <f t="shared" si="10"/>
        <v>0</v>
      </c>
      <c r="W60" s="113">
        <f t="shared" si="11"/>
        <v>1</v>
      </c>
      <c r="X60" s="113">
        <f t="shared" si="12"/>
        <v>0</v>
      </c>
      <c r="Y60" s="113">
        <f t="shared" si="13"/>
        <v>1</v>
      </c>
      <c r="Z60" s="113" t="str">
        <f>ANATOMIE3!N60</f>
        <v>Juin</v>
      </c>
      <c r="AA60" s="113" t="str">
        <f>'PHYSIO-REP 3'!N60</f>
        <v>Juin</v>
      </c>
      <c r="AB60" s="113" t="str">
        <f>'ZOOTECHINE 3'!N60</f>
        <v>Juin</v>
      </c>
      <c r="AC60" s="113" t="str">
        <f>'PHARMACOLOGIE 3'!N60</f>
        <v>Juin</v>
      </c>
      <c r="AD60" s="113" t="str">
        <f>'MICROBIOLOGIE 3'!N60</f>
        <v>Juin</v>
      </c>
      <c r="AE60" s="113" t="str">
        <f>'PARASITOLOGIE 2'!N60</f>
        <v>Juin</v>
      </c>
      <c r="AF60" s="113" t="str">
        <f>'PHYSIO-PATH 3'!N60</f>
        <v>Juin</v>
      </c>
      <c r="AG60" s="113" t="str">
        <f>SEMIOLOGIE!N60</f>
        <v>Juin</v>
      </c>
      <c r="AH60" s="113" t="str">
        <f>'ANA-PATH 2'!N60</f>
        <v>Juin</v>
      </c>
    </row>
    <row r="61" spans="1:34" ht="15.75">
      <c r="A61" s="113">
        <v>54</v>
      </c>
      <c r="B61" s="424" t="s">
        <v>97</v>
      </c>
      <c r="C61" s="424" t="s">
        <v>93</v>
      </c>
      <c r="D61" s="124">
        <f>ANATOMIE3!L61</f>
        <v>16.75</v>
      </c>
      <c r="E61" s="124">
        <f>'PHYSIO-REP 3'!L61</f>
        <v>10.5</v>
      </c>
      <c r="F61" s="124">
        <f>'ZOOTECHINE 3'!L61</f>
        <v>11</v>
      </c>
      <c r="G61" s="124">
        <f>'PHARMACOLOGIE 3'!L61</f>
        <v>9.5</v>
      </c>
      <c r="H61" s="124">
        <f>'MICROBIOLOGIE 3'!L61</f>
        <v>7.5</v>
      </c>
      <c r="I61" s="124">
        <f>'PARASITOLOGIE 2'!L61</f>
        <v>5.333333333333333</v>
      </c>
      <c r="J61" s="124">
        <f>'PHYSIO-PATH 3'!L61</f>
        <v>6</v>
      </c>
      <c r="K61" s="124">
        <f>SEMIOLOGIE!L61</f>
        <v>11</v>
      </c>
      <c r="L61" s="124">
        <f>'ANA-PATH 2'!L61</f>
        <v>5.666666666666667</v>
      </c>
      <c r="M61" s="124">
        <f t="shared" si="2"/>
        <v>83.250000000000014</v>
      </c>
      <c r="N61" s="124">
        <f t="shared" si="3"/>
        <v>3.3300000000000005</v>
      </c>
      <c r="O61" s="113" t="str">
        <f t="shared" si="0"/>
        <v>Ajournee</v>
      </c>
      <c r="P61" s="113" t="str">
        <f t="shared" si="4"/>
        <v>juin</v>
      </c>
      <c r="Q61" s="113">
        <f t="shared" si="5"/>
        <v>0</v>
      </c>
      <c r="R61" s="113">
        <f t="shared" si="6"/>
        <v>1</v>
      </c>
      <c r="S61" s="113">
        <f t="shared" si="7"/>
        <v>1</v>
      </c>
      <c r="T61" s="113">
        <f t="shared" si="8"/>
        <v>1</v>
      </c>
      <c r="U61" s="113">
        <f t="shared" si="9"/>
        <v>1</v>
      </c>
      <c r="V61" s="113">
        <f t="shared" si="10"/>
        <v>1</v>
      </c>
      <c r="W61" s="113">
        <f t="shared" si="11"/>
        <v>1</v>
      </c>
      <c r="X61" s="113">
        <f t="shared" si="12"/>
        <v>1</v>
      </c>
      <c r="Y61" s="113">
        <f t="shared" si="13"/>
        <v>1</v>
      </c>
      <c r="Z61" s="113" t="str">
        <f>ANATOMIE3!N61</f>
        <v>Juin</v>
      </c>
      <c r="AA61" s="113" t="str">
        <f>'PHYSIO-REP 3'!N61</f>
        <v>Juin</v>
      </c>
      <c r="AB61" s="113" t="str">
        <f>'ZOOTECHINE 3'!N61</f>
        <v>Juin</v>
      </c>
      <c r="AC61" s="113" t="str">
        <f>'PHARMACOLOGIE 3'!N61</f>
        <v>Juin</v>
      </c>
      <c r="AD61" s="113" t="str">
        <f>'MICROBIOLOGIE 3'!N61</f>
        <v>Juin</v>
      </c>
      <c r="AE61" s="113" t="str">
        <f>'PARASITOLOGIE 2'!N61</f>
        <v>Juin</v>
      </c>
      <c r="AF61" s="113" t="str">
        <f>'PHYSIO-PATH 3'!N61</f>
        <v>Juin</v>
      </c>
      <c r="AG61" s="113" t="str">
        <f>SEMIOLOGIE!N61</f>
        <v>Juin</v>
      </c>
      <c r="AH61" s="113" t="str">
        <f>'ANA-PATH 2'!N61</f>
        <v>Juin</v>
      </c>
    </row>
    <row r="62" spans="1:34">
      <c r="A62" s="113">
        <v>55</v>
      </c>
      <c r="B62" s="427" t="s">
        <v>836</v>
      </c>
      <c r="C62" s="427" t="s">
        <v>87</v>
      </c>
      <c r="D62" s="124">
        <f>ANATOMIE3!L62</f>
        <v>15.75</v>
      </c>
      <c r="E62" s="124">
        <f>'PHYSIO-REP 3'!L62</f>
        <v>15</v>
      </c>
      <c r="F62" s="124">
        <f>'ZOOTECHINE 3'!L62</f>
        <v>12.5</v>
      </c>
      <c r="G62" s="124">
        <f>'PHARMACOLOGIE 3'!L62</f>
        <v>9</v>
      </c>
      <c r="H62" s="124">
        <f>'MICROBIOLOGIE 3'!L62</f>
        <v>13.25</v>
      </c>
      <c r="I62" s="124">
        <f>'PARASITOLOGIE 2'!L62</f>
        <v>8.6666666666666661</v>
      </c>
      <c r="J62" s="124">
        <f>'PHYSIO-PATH 3'!L62</f>
        <v>7.5</v>
      </c>
      <c r="K62" s="124">
        <f>SEMIOLOGIE!L62</f>
        <v>10.75</v>
      </c>
      <c r="L62" s="124">
        <f>'ANA-PATH 2'!L62</f>
        <v>8</v>
      </c>
      <c r="M62" s="124">
        <f t="shared" si="2"/>
        <v>100.41666666666667</v>
      </c>
      <c r="N62" s="124">
        <f t="shared" si="3"/>
        <v>4.0166666666666666</v>
      </c>
      <c r="O62" s="113" t="str">
        <f t="shared" si="0"/>
        <v>Ajournee</v>
      </c>
      <c r="P62" s="113" t="str">
        <f t="shared" si="4"/>
        <v>juin</v>
      </c>
      <c r="Q62" s="113">
        <f t="shared" si="5"/>
        <v>0</v>
      </c>
      <c r="R62" s="113">
        <f t="shared" si="6"/>
        <v>1</v>
      </c>
      <c r="S62" s="113">
        <f t="shared" si="7"/>
        <v>1</v>
      </c>
      <c r="T62" s="113">
        <f t="shared" si="8"/>
        <v>1</v>
      </c>
      <c r="U62" s="113">
        <f t="shared" si="9"/>
        <v>1</v>
      </c>
      <c r="V62" s="113">
        <f t="shared" si="10"/>
        <v>1</v>
      </c>
      <c r="W62" s="113">
        <f t="shared" si="11"/>
        <v>1</v>
      </c>
      <c r="X62" s="113">
        <f t="shared" si="12"/>
        <v>1</v>
      </c>
      <c r="Y62" s="113">
        <f t="shared" si="13"/>
        <v>1</v>
      </c>
      <c r="Z62" s="113" t="str">
        <f>ANATOMIE3!N62</f>
        <v>Juin</v>
      </c>
      <c r="AA62" s="113" t="str">
        <f>'PHYSIO-REP 3'!N62</f>
        <v>Juin</v>
      </c>
      <c r="AB62" s="113" t="str">
        <f>'ZOOTECHINE 3'!N62</f>
        <v>Juin</v>
      </c>
      <c r="AC62" s="113" t="str">
        <f>'PHARMACOLOGIE 3'!N62</f>
        <v>Juin</v>
      </c>
      <c r="AD62" s="113" t="str">
        <f>'MICROBIOLOGIE 3'!N62</f>
        <v>Juin</v>
      </c>
      <c r="AE62" s="113" t="str">
        <f>'PARASITOLOGIE 2'!N62</f>
        <v>Juin</v>
      </c>
      <c r="AF62" s="113" t="str">
        <f>'PHYSIO-PATH 3'!N62</f>
        <v>Juin</v>
      </c>
      <c r="AG62" s="113" t="str">
        <f>SEMIOLOGIE!N62</f>
        <v>Juin</v>
      </c>
      <c r="AH62" s="113" t="str">
        <f>'ANA-PATH 2'!N62</f>
        <v>Juin</v>
      </c>
    </row>
    <row r="63" spans="1:34">
      <c r="A63" s="113">
        <v>56</v>
      </c>
      <c r="B63" s="428" t="s">
        <v>837</v>
      </c>
      <c r="C63" s="428" t="s">
        <v>838</v>
      </c>
      <c r="D63" s="124">
        <f>ANATOMIE3!L63</f>
        <v>4.5</v>
      </c>
      <c r="E63" s="124">
        <f>'PHYSIO-REP 3'!L63</f>
        <v>8.25</v>
      </c>
      <c r="F63" s="124">
        <f>'ZOOTECHINE 3'!L63</f>
        <v>9</v>
      </c>
      <c r="G63" s="124">
        <f>'PHARMACOLOGIE 3'!L63</f>
        <v>3.25</v>
      </c>
      <c r="H63" s="124">
        <f>'MICROBIOLOGIE 3'!L63</f>
        <v>30</v>
      </c>
      <c r="I63" s="124">
        <f>'PARASITOLOGIE 2'!L63</f>
        <v>22</v>
      </c>
      <c r="J63" s="124">
        <f>'PHYSIO-PATH 3'!L63</f>
        <v>2.5</v>
      </c>
      <c r="K63" s="124">
        <f>SEMIOLOGIE!L63</f>
        <v>36</v>
      </c>
      <c r="L63" s="124">
        <f>'ANA-PATH 2'!L63</f>
        <v>3</v>
      </c>
      <c r="M63" s="124">
        <f t="shared" si="2"/>
        <v>118.5</v>
      </c>
      <c r="N63" s="124">
        <f t="shared" si="3"/>
        <v>4.74</v>
      </c>
      <c r="O63" s="113" t="str">
        <f t="shared" si="0"/>
        <v>Ajournee</v>
      </c>
      <c r="P63" s="113" t="str">
        <f t="shared" si="4"/>
        <v>juin</v>
      </c>
      <c r="Q63" s="113">
        <f t="shared" si="5"/>
        <v>1</v>
      </c>
      <c r="R63" s="113">
        <f t="shared" si="6"/>
        <v>1</v>
      </c>
      <c r="S63" s="113">
        <f t="shared" si="7"/>
        <v>1</v>
      </c>
      <c r="T63" s="113">
        <f t="shared" si="8"/>
        <v>1</v>
      </c>
      <c r="U63" s="113">
        <f t="shared" si="9"/>
        <v>0</v>
      </c>
      <c r="V63" s="113">
        <f t="shared" si="10"/>
        <v>0</v>
      </c>
      <c r="W63" s="113">
        <f t="shared" si="11"/>
        <v>1</v>
      </c>
      <c r="X63" s="113">
        <f t="shared" si="12"/>
        <v>0</v>
      </c>
      <c r="Y63" s="113">
        <f t="shared" si="13"/>
        <v>1</v>
      </c>
      <c r="Z63" s="113" t="str">
        <f>ANATOMIE3!N63</f>
        <v>Juin</v>
      </c>
      <c r="AA63" s="113" t="str">
        <f>'PHYSIO-REP 3'!N63</f>
        <v>Juin</v>
      </c>
      <c r="AB63" s="113" t="str">
        <f>'ZOOTECHINE 3'!N63</f>
        <v>Juin</v>
      </c>
      <c r="AC63" s="113" t="str">
        <f>'PHARMACOLOGIE 3'!N63</f>
        <v>Juin</v>
      </c>
      <c r="AD63" s="113" t="str">
        <f>'MICROBIOLOGIE 3'!N63</f>
        <v>Juin</v>
      </c>
      <c r="AE63" s="113" t="str">
        <f>'PARASITOLOGIE 2'!N63</f>
        <v>Juin</v>
      </c>
      <c r="AF63" s="113" t="str">
        <f>'PHYSIO-PATH 3'!N63</f>
        <v>Juin</v>
      </c>
      <c r="AG63" s="113" t="str">
        <f>SEMIOLOGIE!N63</f>
        <v>Juin</v>
      </c>
      <c r="AH63" s="113" t="str">
        <f>'ANA-PATH 2'!N63</f>
        <v>Juin</v>
      </c>
    </row>
    <row r="64" spans="1:34" ht="47.25">
      <c r="A64" s="113">
        <v>57</v>
      </c>
      <c r="B64" s="424" t="s">
        <v>839</v>
      </c>
      <c r="C64" s="424" t="s">
        <v>840</v>
      </c>
      <c r="D64" s="124">
        <f>ANATOMIE3!L64</f>
        <v>30</v>
      </c>
      <c r="E64" s="124">
        <f>'PHYSIO-REP 3'!L64</f>
        <v>9</v>
      </c>
      <c r="F64" s="124">
        <f>'ZOOTECHINE 3'!L64</f>
        <v>2</v>
      </c>
      <c r="G64" s="124">
        <f>'PHARMACOLOGIE 3'!L64</f>
        <v>2.25</v>
      </c>
      <c r="H64" s="124">
        <f>'MICROBIOLOGIE 3'!L64</f>
        <v>30</v>
      </c>
      <c r="I64" s="124">
        <f>'PARASITOLOGIE 2'!L64</f>
        <v>20</v>
      </c>
      <c r="J64" s="124">
        <f>'PHYSIO-PATH 3'!L64</f>
        <v>2.5</v>
      </c>
      <c r="K64" s="124">
        <f>SEMIOLOGIE!L64</f>
        <v>30</v>
      </c>
      <c r="L64" s="124">
        <f>'ANA-PATH 2'!L64</f>
        <v>4.333333333333333</v>
      </c>
      <c r="M64" s="124">
        <f t="shared" si="2"/>
        <v>130.08333333333334</v>
      </c>
      <c r="N64" s="124">
        <f t="shared" si="3"/>
        <v>5.203333333333334</v>
      </c>
      <c r="O64" s="113" t="str">
        <f t="shared" si="0"/>
        <v>Ajournee</v>
      </c>
      <c r="P64" s="113" t="str">
        <f t="shared" si="4"/>
        <v>juin</v>
      </c>
      <c r="Q64" s="113">
        <f t="shared" si="5"/>
        <v>0</v>
      </c>
      <c r="R64" s="113">
        <f t="shared" si="6"/>
        <v>1</v>
      </c>
      <c r="S64" s="113">
        <f t="shared" si="7"/>
        <v>1</v>
      </c>
      <c r="T64" s="113">
        <f t="shared" si="8"/>
        <v>1</v>
      </c>
      <c r="U64" s="113">
        <f t="shared" si="9"/>
        <v>0</v>
      </c>
      <c r="V64" s="113">
        <f t="shared" si="10"/>
        <v>0</v>
      </c>
      <c r="W64" s="113">
        <f t="shared" si="11"/>
        <v>1</v>
      </c>
      <c r="X64" s="113">
        <f t="shared" si="12"/>
        <v>0</v>
      </c>
      <c r="Y64" s="113">
        <f t="shared" si="13"/>
        <v>1</v>
      </c>
      <c r="Z64" s="113" t="str">
        <f>ANATOMIE3!N64</f>
        <v>Juin</v>
      </c>
      <c r="AA64" s="113" t="str">
        <f>'PHYSIO-REP 3'!N64</f>
        <v>Juin</v>
      </c>
      <c r="AB64" s="113" t="str">
        <f>'ZOOTECHINE 3'!N64</f>
        <v>Juin</v>
      </c>
      <c r="AC64" s="113" t="str">
        <f>'PHARMACOLOGIE 3'!N64</f>
        <v>Juin</v>
      </c>
      <c r="AD64" s="113" t="str">
        <f>'MICROBIOLOGIE 3'!N64</f>
        <v>Juin</v>
      </c>
      <c r="AE64" s="113" t="str">
        <f>'PARASITOLOGIE 2'!N64</f>
        <v>Juin</v>
      </c>
      <c r="AF64" s="113" t="str">
        <f>'PHYSIO-PATH 3'!N64</f>
        <v>Juin</v>
      </c>
      <c r="AG64" s="113" t="str">
        <f>SEMIOLOGIE!N64</f>
        <v>Juin</v>
      </c>
      <c r="AH64" s="113" t="str">
        <f>'ANA-PATH 2'!N64</f>
        <v>Juin</v>
      </c>
    </row>
    <row r="65" spans="1:34" ht="15.75">
      <c r="A65" s="113">
        <v>58</v>
      </c>
      <c r="B65" s="424" t="s">
        <v>98</v>
      </c>
      <c r="C65" s="424" t="s">
        <v>99</v>
      </c>
      <c r="D65" s="124">
        <f>ANATOMIE3!L65</f>
        <v>13.25</v>
      </c>
      <c r="E65" s="124">
        <f>'PHYSIO-REP 3'!L65</f>
        <v>15</v>
      </c>
      <c r="F65" s="124">
        <f>'ZOOTECHINE 3'!L65</f>
        <v>9</v>
      </c>
      <c r="G65" s="124">
        <f>'PHARMACOLOGIE 3'!L65</f>
        <v>10</v>
      </c>
      <c r="H65" s="124">
        <f>'MICROBIOLOGIE 3'!L65</f>
        <v>9.5</v>
      </c>
      <c r="I65" s="124">
        <f>'PARASITOLOGIE 2'!L65</f>
        <v>11.333333333333334</v>
      </c>
      <c r="J65" s="124">
        <f>'PHYSIO-PATH 3'!L65</f>
        <v>6</v>
      </c>
      <c r="K65" s="124">
        <f>SEMIOLOGIE!L65</f>
        <v>14</v>
      </c>
      <c r="L65" s="124">
        <f>'ANA-PATH 2'!L65</f>
        <v>8.6666666666666661</v>
      </c>
      <c r="M65" s="124">
        <f t="shared" si="2"/>
        <v>96.75</v>
      </c>
      <c r="N65" s="124">
        <f t="shared" si="3"/>
        <v>3.87</v>
      </c>
      <c r="O65" s="113" t="str">
        <f t="shared" si="0"/>
        <v>Ajournee</v>
      </c>
      <c r="P65" s="113" t="str">
        <f t="shared" si="4"/>
        <v>juin</v>
      </c>
      <c r="Q65" s="113">
        <f t="shared" si="5"/>
        <v>1</v>
      </c>
      <c r="R65" s="113">
        <f t="shared" si="6"/>
        <v>1</v>
      </c>
      <c r="S65" s="113">
        <f t="shared" si="7"/>
        <v>1</v>
      </c>
      <c r="T65" s="113">
        <f t="shared" si="8"/>
        <v>1</v>
      </c>
      <c r="U65" s="113">
        <f t="shared" si="9"/>
        <v>1</v>
      </c>
      <c r="V65" s="113">
        <f t="shared" si="10"/>
        <v>0</v>
      </c>
      <c r="W65" s="113">
        <f t="shared" si="11"/>
        <v>1</v>
      </c>
      <c r="X65" s="113">
        <f t="shared" si="12"/>
        <v>1</v>
      </c>
      <c r="Y65" s="113">
        <f t="shared" si="13"/>
        <v>1</v>
      </c>
      <c r="Z65" s="113" t="str">
        <f>ANATOMIE3!N65</f>
        <v>Juin</v>
      </c>
      <c r="AA65" s="113" t="str">
        <f>'PHYSIO-REP 3'!N65</f>
        <v>Juin</v>
      </c>
      <c r="AB65" s="113" t="str">
        <f>'ZOOTECHINE 3'!N65</f>
        <v>Juin</v>
      </c>
      <c r="AC65" s="113" t="str">
        <f>'PHARMACOLOGIE 3'!N65</f>
        <v>Juin</v>
      </c>
      <c r="AD65" s="113" t="str">
        <f>'MICROBIOLOGIE 3'!N65</f>
        <v>Juin</v>
      </c>
      <c r="AE65" s="113" t="str">
        <f>'PARASITOLOGIE 2'!N65</f>
        <v>Juin</v>
      </c>
      <c r="AF65" s="113" t="str">
        <f>'PHYSIO-PATH 3'!N65</f>
        <v>Juin</v>
      </c>
      <c r="AG65" s="113" t="str">
        <f>SEMIOLOGIE!N65</f>
        <v>Juin</v>
      </c>
      <c r="AH65" s="113" t="str">
        <f>'ANA-PATH 2'!N65</f>
        <v>Juin</v>
      </c>
    </row>
    <row r="66" spans="1:34" ht="15.75">
      <c r="A66" s="113">
        <v>59</v>
      </c>
      <c r="B66" s="424" t="s">
        <v>100</v>
      </c>
      <c r="C66" s="424" t="s">
        <v>101</v>
      </c>
      <c r="D66" s="124">
        <f>ANATOMIE3!L66</f>
        <v>12</v>
      </c>
      <c r="E66" s="124">
        <f>'PHYSIO-REP 3'!L66</f>
        <v>7.5</v>
      </c>
      <c r="F66" s="124">
        <f>'ZOOTECHINE 3'!L66</f>
        <v>8</v>
      </c>
      <c r="G66" s="124">
        <f>'PHARMACOLOGIE 3'!L66</f>
        <v>10.25</v>
      </c>
      <c r="H66" s="124">
        <f>'MICROBIOLOGIE 3'!L66</f>
        <v>9.5</v>
      </c>
      <c r="I66" s="124">
        <f>'PARASITOLOGIE 2'!L66</f>
        <v>6</v>
      </c>
      <c r="J66" s="124">
        <f>'PHYSIO-PATH 3'!L66</f>
        <v>10</v>
      </c>
      <c r="K66" s="124">
        <f>SEMIOLOGIE!L66</f>
        <v>11.5</v>
      </c>
      <c r="L66" s="124">
        <f>'ANA-PATH 2'!L66</f>
        <v>5.666666666666667</v>
      </c>
      <c r="M66" s="124">
        <f t="shared" si="2"/>
        <v>80.416666666666671</v>
      </c>
      <c r="N66" s="124">
        <f t="shared" si="3"/>
        <v>3.2166666666666668</v>
      </c>
      <c r="O66" s="113" t="str">
        <f t="shared" si="0"/>
        <v>Ajournee</v>
      </c>
      <c r="P66" s="113" t="str">
        <f t="shared" si="4"/>
        <v>juin</v>
      </c>
      <c r="Q66" s="113">
        <f t="shared" si="5"/>
        <v>1</v>
      </c>
      <c r="R66" s="113">
        <f t="shared" si="6"/>
        <v>1</v>
      </c>
      <c r="S66" s="113">
        <f t="shared" si="7"/>
        <v>1</v>
      </c>
      <c r="T66" s="113">
        <f t="shared" si="8"/>
        <v>1</v>
      </c>
      <c r="U66" s="113">
        <f t="shared" si="9"/>
        <v>1</v>
      </c>
      <c r="V66" s="113">
        <f t="shared" si="10"/>
        <v>1</v>
      </c>
      <c r="W66" s="113">
        <f t="shared" si="11"/>
        <v>1</v>
      </c>
      <c r="X66" s="113">
        <f t="shared" si="12"/>
        <v>1</v>
      </c>
      <c r="Y66" s="113">
        <f t="shared" si="13"/>
        <v>1</v>
      </c>
      <c r="Z66" s="113" t="str">
        <f>ANATOMIE3!N66</f>
        <v>Juin</v>
      </c>
      <c r="AA66" s="113" t="str">
        <f>'PHYSIO-REP 3'!N66</f>
        <v>Juin</v>
      </c>
      <c r="AB66" s="113" t="str">
        <f>'ZOOTECHINE 3'!N66</f>
        <v>Juin</v>
      </c>
      <c r="AC66" s="113" t="str">
        <f>'PHARMACOLOGIE 3'!N66</f>
        <v>Juin</v>
      </c>
      <c r="AD66" s="113" t="str">
        <f>'MICROBIOLOGIE 3'!N66</f>
        <v>Juin</v>
      </c>
      <c r="AE66" s="113" t="str">
        <f>'PARASITOLOGIE 2'!N66</f>
        <v>Juin</v>
      </c>
      <c r="AF66" s="113" t="str">
        <f>'PHYSIO-PATH 3'!N66</f>
        <v>Juin</v>
      </c>
      <c r="AG66" s="113" t="str">
        <f>SEMIOLOGIE!N66</f>
        <v>Juin</v>
      </c>
      <c r="AH66" s="113" t="str">
        <f>'ANA-PATH 2'!N66</f>
        <v>Juin</v>
      </c>
    </row>
    <row r="67" spans="1:34" ht="15.75">
      <c r="A67" s="113">
        <v>60</v>
      </c>
      <c r="B67" s="424" t="s">
        <v>102</v>
      </c>
      <c r="C67" s="424" t="s">
        <v>103</v>
      </c>
      <c r="D67" s="124">
        <f>ANATOMIE3!L67</f>
        <v>13</v>
      </c>
      <c r="E67" s="124">
        <f>'PHYSIO-REP 3'!L67</f>
        <v>7.5</v>
      </c>
      <c r="F67" s="124">
        <f>'ZOOTECHINE 3'!L67</f>
        <v>10</v>
      </c>
      <c r="G67" s="124">
        <f>'PHARMACOLOGIE 3'!L67</f>
        <v>12</v>
      </c>
      <c r="H67" s="124">
        <f>'MICROBIOLOGIE 3'!L67</f>
        <v>10</v>
      </c>
      <c r="I67" s="124">
        <f>'PARASITOLOGIE 2'!L67</f>
        <v>7.333333333333333</v>
      </c>
      <c r="J67" s="124">
        <f>'PHYSIO-PATH 3'!L67</f>
        <v>3.5</v>
      </c>
      <c r="K67" s="124">
        <f>SEMIOLOGIE!L67</f>
        <v>10</v>
      </c>
      <c r="L67" s="124">
        <f>'ANA-PATH 2'!L67</f>
        <v>6</v>
      </c>
      <c r="M67" s="124">
        <f t="shared" si="2"/>
        <v>79.333333333333343</v>
      </c>
      <c r="N67" s="124">
        <f t="shared" si="3"/>
        <v>3.1733333333333338</v>
      </c>
      <c r="O67" s="113" t="str">
        <f t="shared" si="0"/>
        <v>Ajournee</v>
      </c>
      <c r="P67" s="113" t="str">
        <f t="shared" si="4"/>
        <v>juin</v>
      </c>
      <c r="Q67" s="113">
        <f t="shared" si="5"/>
        <v>1</v>
      </c>
      <c r="R67" s="113">
        <f t="shared" si="6"/>
        <v>1</v>
      </c>
      <c r="S67" s="113">
        <f t="shared" si="7"/>
        <v>1</v>
      </c>
      <c r="T67" s="113">
        <f t="shared" si="8"/>
        <v>1</v>
      </c>
      <c r="U67" s="113">
        <f t="shared" si="9"/>
        <v>1</v>
      </c>
      <c r="V67" s="113">
        <f t="shared" si="10"/>
        <v>1</v>
      </c>
      <c r="W67" s="113">
        <f t="shared" si="11"/>
        <v>1</v>
      </c>
      <c r="X67" s="113">
        <f t="shared" si="12"/>
        <v>1</v>
      </c>
      <c r="Y67" s="113">
        <f t="shared" si="13"/>
        <v>1</v>
      </c>
      <c r="Z67" s="113" t="str">
        <f>ANATOMIE3!N67</f>
        <v>Juin</v>
      </c>
      <c r="AA67" s="113" t="str">
        <f>'PHYSIO-REP 3'!N67</f>
        <v>Juin</v>
      </c>
      <c r="AB67" s="113" t="str">
        <f>'ZOOTECHINE 3'!N67</f>
        <v>Juin</v>
      </c>
      <c r="AC67" s="113" t="str">
        <f>'PHARMACOLOGIE 3'!N67</f>
        <v>Juin</v>
      </c>
      <c r="AD67" s="113" t="str">
        <f>'MICROBIOLOGIE 3'!N67</f>
        <v>Juin</v>
      </c>
      <c r="AE67" s="113" t="str">
        <f>'PARASITOLOGIE 2'!N67</f>
        <v>Juin</v>
      </c>
      <c r="AF67" s="113" t="str">
        <f>'PHYSIO-PATH 3'!N67</f>
        <v>Juin</v>
      </c>
      <c r="AG67" s="113" t="str">
        <f>SEMIOLOGIE!N67</f>
        <v>Juin</v>
      </c>
      <c r="AH67" s="113" t="str">
        <f>'ANA-PATH 2'!N67</f>
        <v>Juin</v>
      </c>
    </row>
    <row r="68" spans="1:34" ht="15.75">
      <c r="A68" s="113">
        <v>61</v>
      </c>
      <c r="B68" s="424" t="s">
        <v>104</v>
      </c>
      <c r="C68" s="424" t="s">
        <v>25</v>
      </c>
      <c r="D68" s="124">
        <f>ANATOMIE3!L68</f>
        <v>14.75</v>
      </c>
      <c r="E68" s="124">
        <f>'PHYSIO-REP 3'!L68</f>
        <v>8.25</v>
      </c>
      <c r="F68" s="124">
        <f>'ZOOTECHINE 3'!L68</f>
        <v>9</v>
      </c>
      <c r="G68" s="124">
        <f>'PHARMACOLOGIE 3'!L68</f>
        <v>8.25</v>
      </c>
      <c r="H68" s="124">
        <f>'MICROBIOLOGIE 3'!L68</f>
        <v>8.25</v>
      </c>
      <c r="I68" s="124">
        <f>'PARASITOLOGIE 2'!L68</f>
        <v>7.333333333333333</v>
      </c>
      <c r="J68" s="124">
        <f>'PHYSIO-PATH 3'!L68</f>
        <v>2.5</v>
      </c>
      <c r="K68" s="124">
        <f>SEMIOLOGIE!L68</f>
        <v>13.75</v>
      </c>
      <c r="L68" s="124">
        <f>'ANA-PATH 2'!L68</f>
        <v>8</v>
      </c>
      <c r="M68" s="124">
        <f t="shared" si="2"/>
        <v>80.083333333333343</v>
      </c>
      <c r="N68" s="124">
        <f t="shared" si="3"/>
        <v>3.2033333333333336</v>
      </c>
      <c r="O68" s="113" t="str">
        <f t="shared" si="0"/>
        <v>Ajournee</v>
      </c>
      <c r="P68" s="113" t="str">
        <f t="shared" si="4"/>
        <v>juin</v>
      </c>
      <c r="Q68" s="113">
        <f t="shared" si="5"/>
        <v>1</v>
      </c>
      <c r="R68" s="113">
        <f t="shared" si="6"/>
        <v>1</v>
      </c>
      <c r="S68" s="113">
        <f t="shared" si="7"/>
        <v>1</v>
      </c>
      <c r="T68" s="113">
        <f t="shared" si="8"/>
        <v>1</v>
      </c>
      <c r="U68" s="113">
        <f t="shared" si="9"/>
        <v>1</v>
      </c>
      <c r="V68" s="113">
        <f t="shared" si="10"/>
        <v>1</v>
      </c>
      <c r="W68" s="113">
        <f t="shared" si="11"/>
        <v>1</v>
      </c>
      <c r="X68" s="113">
        <f t="shared" si="12"/>
        <v>1</v>
      </c>
      <c r="Y68" s="113">
        <f t="shared" si="13"/>
        <v>1</v>
      </c>
      <c r="Z68" s="113" t="str">
        <f>ANATOMIE3!N68</f>
        <v>Juin</v>
      </c>
      <c r="AA68" s="113" t="str">
        <f>'PHYSIO-REP 3'!N68</f>
        <v>Juin</v>
      </c>
      <c r="AB68" s="113" t="str">
        <f>'ZOOTECHINE 3'!N68</f>
        <v>Juin</v>
      </c>
      <c r="AC68" s="113" t="str">
        <f>'PHARMACOLOGIE 3'!N68</f>
        <v>Juin</v>
      </c>
      <c r="AD68" s="113" t="str">
        <f>'MICROBIOLOGIE 3'!N68</f>
        <v>Juin</v>
      </c>
      <c r="AE68" s="113" t="str">
        <f>'PARASITOLOGIE 2'!N68</f>
        <v>Juin</v>
      </c>
      <c r="AF68" s="113" t="str">
        <f>'PHYSIO-PATH 3'!N68</f>
        <v>Juin</v>
      </c>
      <c r="AG68" s="113" t="str">
        <f>SEMIOLOGIE!N68</f>
        <v>Juin</v>
      </c>
      <c r="AH68" s="113" t="str">
        <f>'ANA-PATH 2'!N68</f>
        <v>Juin</v>
      </c>
    </row>
    <row r="69" spans="1:34" ht="15.75">
      <c r="A69" s="113">
        <v>62</v>
      </c>
      <c r="B69" s="429" t="s">
        <v>105</v>
      </c>
      <c r="C69" s="429" t="s">
        <v>842</v>
      </c>
      <c r="D69" s="124">
        <f>ANATOMIE3!L69</f>
        <v>13.5</v>
      </c>
      <c r="E69" s="124">
        <f>'PHYSIO-REP 3'!L69</f>
        <v>9.75</v>
      </c>
      <c r="F69" s="124">
        <f>'ZOOTECHINE 3'!L69</f>
        <v>7</v>
      </c>
      <c r="G69" s="124">
        <f>'PHARMACOLOGIE 3'!L69</f>
        <v>8</v>
      </c>
      <c r="H69" s="124">
        <f>'MICROBIOLOGIE 3'!L69</f>
        <v>8.25</v>
      </c>
      <c r="I69" s="124">
        <f>'PARASITOLOGIE 2'!L69</f>
        <v>4</v>
      </c>
      <c r="J69" s="124">
        <f>'PHYSIO-PATH 3'!L69</f>
        <v>4</v>
      </c>
      <c r="K69" s="124">
        <f>SEMIOLOGIE!L69</f>
        <v>15.75</v>
      </c>
      <c r="L69" s="124">
        <f>'ANA-PATH 2'!L69</f>
        <v>8</v>
      </c>
      <c r="M69" s="124">
        <f t="shared" si="2"/>
        <v>78.25</v>
      </c>
      <c r="N69" s="124">
        <f t="shared" si="3"/>
        <v>3.13</v>
      </c>
      <c r="O69" s="113" t="str">
        <f t="shared" si="0"/>
        <v>Ajournee</v>
      </c>
      <c r="P69" s="113" t="str">
        <f t="shared" si="4"/>
        <v>juin</v>
      </c>
      <c r="Q69" s="113">
        <f t="shared" si="5"/>
        <v>1</v>
      </c>
      <c r="R69" s="113">
        <f t="shared" si="6"/>
        <v>1</v>
      </c>
      <c r="S69" s="113">
        <f t="shared" si="7"/>
        <v>1</v>
      </c>
      <c r="T69" s="113">
        <f t="shared" si="8"/>
        <v>1</v>
      </c>
      <c r="U69" s="113">
        <f t="shared" si="9"/>
        <v>1</v>
      </c>
      <c r="V69" s="113">
        <f t="shared" si="10"/>
        <v>1</v>
      </c>
      <c r="W69" s="113">
        <f t="shared" si="11"/>
        <v>1</v>
      </c>
      <c r="X69" s="113">
        <f t="shared" si="12"/>
        <v>0</v>
      </c>
      <c r="Y69" s="113">
        <f t="shared" si="13"/>
        <v>1</v>
      </c>
      <c r="Z69" s="113" t="str">
        <f>ANATOMIE3!N69</f>
        <v>Juin</v>
      </c>
      <c r="AA69" s="113" t="str">
        <f>'PHYSIO-REP 3'!N69</f>
        <v>Juin</v>
      </c>
      <c r="AB69" s="113" t="str">
        <f>'ZOOTECHINE 3'!N69</f>
        <v>Juin</v>
      </c>
      <c r="AC69" s="113" t="str">
        <f>'PHARMACOLOGIE 3'!N69</f>
        <v>Juin</v>
      </c>
      <c r="AD69" s="113" t="str">
        <f>'MICROBIOLOGIE 3'!N69</f>
        <v>Juin</v>
      </c>
      <c r="AE69" s="113" t="str">
        <f>'PARASITOLOGIE 2'!N69</f>
        <v>Juin</v>
      </c>
      <c r="AF69" s="113" t="str">
        <f>'PHYSIO-PATH 3'!N69</f>
        <v>Juin</v>
      </c>
      <c r="AG69" s="113" t="str">
        <f>SEMIOLOGIE!N69</f>
        <v>Juin</v>
      </c>
      <c r="AH69" s="113" t="str">
        <f>'ANA-PATH 2'!N69</f>
        <v>Juin</v>
      </c>
    </row>
    <row r="70" spans="1:34" ht="31.5">
      <c r="A70" s="113">
        <v>63</v>
      </c>
      <c r="B70" s="424" t="s">
        <v>106</v>
      </c>
      <c r="C70" s="424" t="s">
        <v>107</v>
      </c>
      <c r="D70" s="124">
        <f>ANATOMIE3!L70</f>
        <v>17.5</v>
      </c>
      <c r="E70" s="124">
        <f>'PHYSIO-REP 3'!L70</f>
        <v>10.5</v>
      </c>
      <c r="F70" s="124">
        <f>'ZOOTECHINE 3'!L70</f>
        <v>6.5</v>
      </c>
      <c r="G70" s="124">
        <f>'PHARMACOLOGIE 3'!L70</f>
        <v>9</v>
      </c>
      <c r="H70" s="124">
        <f>'MICROBIOLOGIE 3'!L70</f>
        <v>10</v>
      </c>
      <c r="I70" s="124">
        <f>'PARASITOLOGIE 2'!L70</f>
        <v>5.333333333333333</v>
      </c>
      <c r="J70" s="124">
        <f>'PHYSIO-PATH 3'!L70</f>
        <v>6</v>
      </c>
      <c r="K70" s="124">
        <f>SEMIOLOGIE!L70</f>
        <v>11.25</v>
      </c>
      <c r="L70" s="124">
        <f>'ANA-PATH 2'!L70</f>
        <v>8</v>
      </c>
      <c r="M70" s="124">
        <f t="shared" si="2"/>
        <v>84.083333333333343</v>
      </c>
      <c r="N70" s="124">
        <f t="shared" si="3"/>
        <v>3.3633333333333337</v>
      </c>
      <c r="O70" s="113" t="str">
        <f t="shared" si="0"/>
        <v>Ajournee</v>
      </c>
      <c r="P70" s="113" t="str">
        <f t="shared" si="4"/>
        <v>juin</v>
      </c>
      <c r="Q70" s="113">
        <f t="shared" si="5"/>
        <v>0</v>
      </c>
      <c r="R70" s="113">
        <f t="shared" si="6"/>
        <v>1</v>
      </c>
      <c r="S70" s="113">
        <f t="shared" si="7"/>
        <v>1</v>
      </c>
      <c r="T70" s="113">
        <f t="shared" si="8"/>
        <v>1</v>
      </c>
      <c r="U70" s="113">
        <f t="shared" si="9"/>
        <v>1</v>
      </c>
      <c r="V70" s="113">
        <f t="shared" si="10"/>
        <v>1</v>
      </c>
      <c r="W70" s="113">
        <f t="shared" si="11"/>
        <v>1</v>
      </c>
      <c r="X70" s="113">
        <f t="shared" si="12"/>
        <v>1</v>
      </c>
      <c r="Y70" s="113">
        <f t="shared" si="13"/>
        <v>1</v>
      </c>
      <c r="Z70" s="113" t="str">
        <f>ANATOMIE3!N70</f>
        <v>Juin</v>
      </c>
      <c r="AA70" s="113" t="str">
        <f>'PHYSIO-REP 3'!N70</f>
        <v>Juin</v>
      </c>
      <c r="AB70" s="113" t="str">
        <f>'ZOOTECHINE 3'!N70</f>
        <v>Juin</v>
      </c>
      <c r="AC70" s="113" t="str">
        <f>'PHARMACOLOGIE 3'!N70</f>
        <v>Juin</v>
      </c>
      <c r="AD70" s="113" t="str">
        <f>'MICROBIOLOGIE 3'!N70</f>
        <v>Juin</v>
      </c>
      <c r="AE70" s="113" t="str">
        <f>'PARASITOLOGIE 2'!N70</f>
        <v>Juin</v>
      </c>
      <c r="AF70" s="113" t="str">
        <f>'PHYSIO-PATH 3'!N70</f>
        <v>Juin</v>
      </c>
      <c r="AG70" s="113" t="str">
        <f>SEMIOLOGIE!N70</f>
        <v>Juin</v>
      </c>
      <c r="AH70" s="113" t="str">
        <f>'ANA-PATH 2'!N70</f>
        <v>Juin</v>
      </c>
    </row>
    <row r="71" spans="1:34" ht="15.75">
      <c r="A71" s="113">
        <v>64</v>
      </c>
      <c r="B71" s="424" t="s">
        <v>108</v>
      </c>
      <c r="C71" s="424" t="s">
        <v>109</v>
      </c>
      <c r="D71" s="124">
        <f>ANATOMIE3!L71</f>
        <v>13.25</v>
      </c>
      <c r="E71" s="124">
        <f>'PHYSIO-REP 3'!L71</f>
        <v>6.75</v>
      </c>
      <c r="F71" s="124">
        <f>'ZOOTECHINE 3'!L71</f>
        <v>8</v>
      </c>
      <c r="G71" s="124">
        <f>'PHARMACOLOGIE 3'!L71</f>
        <v>8.5</v>
      </c>
      <c r="H71" s="124">
        <f>'MICROBIOLOGIE 3'!L71</f>
        <v>6.25</v>
      </c>
      <c r="I71" s="124">
        <f>'PARASITOLOGIE 2'!L71</f>
        <v>5.333333333333333</v>
      </c>
      <c r="J71" s="124">
        <f>'PHYSIO-PATH 3'!L71</f>
        <v>10.5</v>
      </c>
      <c r="K71" s="124">
        <f>SEMIOLOGIE!L71</f>
        <v>5</v>
      </c>
      <c r="L71" s="124">
        <f>'ANA-PATH 2'!L71</f>
        <v>6.333333333333333</v>
      </c>
      <c r="M71" s="124">
        <f t="shared" si="2"/>
        <v>69.916666666666671</v>
      </c>
      <c r="N71" s="124">
        <f t="shared" si="3"/>
        <v>2.7966666666666669</v>
      </c>
      <c r="O71" s="113" t="str">
        <f t="shared" si="0"/>
        <v>Ajournee</v>
      </c>
      <c r="P71" s="113" t="str">
        <f t="shared" si="4"/>
        <v>juin</v>
      </c>
      <c r="Q71" s="113">
        <f t="shared" si="5"/>
        <v>1</v>
      </c>
      <c r="R71" s="113">
        <f t="shared" si="6"/>
        <v>1</v>
      </c>
      <c r="S71" s="113">
        <f t="shared" si="7"/>
        <v>1</v>
      </c>
      <c r="T71" s="113">
        <f t="shared" si="8"/>
        <v>1</v>
      </c>
      <c r="U71" s="113">
        <f t="shared" si="9"/>
        <v>1</v>
      </c>
      <c r="V71" s="113">
        <f t="shared" si="10"/>
        <v>1</v>
      </c>
      <c r="W71" s="113">
        <f t="shared" si="11"/>
        <v>1</v>
      </c>
      <c r="X71" s="113">
        <f t="shared" si="12"/>
        <v>1</v>
      </c>
      <c r="Y71" s="113">
        <f t="shared" si="13"/>
        <v>1</v>
      </c>
      <c r="Z71" s="113" t="str">
        <f>ANATOMIE3!N71</f>
        <v>Juin</v>
      </c>
      <c r="AA71" s="113" t="str">
        <f>'PHYSIO-REP 3'!N71</f>
        <v>Juin</v>
      </c>
      <c r="AB71" s="113" t="str">
        <f>'ZOOTECHINE 3'!N71</f>
        <v>Juin</v>
      </c>
      <c r="AC71" s="113" t="str">
        <f>'PHARMACOLOGIE 3'!N71</f>
        <v>Juin</v>
      </c>
      <c r="AD71" s="113" t="str">
        <f>'MICROBIOLOGIE 3'!N71</f>
        <v>Juin</v>
      </c>
      <c r="AE71" s="113" t="str">
        <f>'PARASITOLOGIE 2'!N71</f>
        <v>Juin</v>
      </c>
      <c r="AF71" s="113" t="str">
        <f>'PHYSIO-PATH 3'!N71</f>
        <v>Juin</v>
      </c>
      <c r="AG71" s="113" t="str">
        <f>SEMIOLOGIE!N71</f>
        <v>Juin</v>
      </c>
      <c r="AH71" s="113" t="str">
        <f>'ANA-PATH 2'!N71</f>
        <v>Juin</v>
      </c>
    </row>
    <row r="72" spans="1:34">
      <c r="A72" s="113">
        <v>65</v>
      </c>
      <c r="B72" s="417" t="s">
        <v>110</v>
      </c>
      <c r="C72" s="417" t="s">
        <v>843</v>
      </c>
      <c r="D72" s="124">
        <f>ANATOMIE3!L72</f>
        <v>3</v>
      </c>
      <c r="E72" s="124">
        <f>'PHYSIO-REP 3'!L72</f>
        <v>3.75</v>
      </c>
      <c r="F72" s="124">
        <f>'ZOOTECHINE 3'!L72</f>
        <v>6</v>
      </c>
      <c r="G72" s="124">
        <f>'PHARMACOLOGIE 3'!L72</f>
        <v>0.75</v>
      </c>
      <c r="H72" s="124">
        <f>'MICROBIOLOGIE 3'!L72</f>
        <v>6.25</v>
      </c>
      <c r="I72" s="124">
        <f>'PARASITOLOGIE 2'!L72</f>
        <v>2.6666666666666665</v>
      </c>
      <c r="J72" s="124">
        <f>'PHYSIO-PATH 3'!L72</f>
        <v>1.5</v>
      </c>
      <c r="K72" s="124">
        <f>SEMIOLOGIE!L72</f>
        <v>36</v>
      </c>
      <c r="L72" s="124">
        <f>'ANA-PATH 2'!L72</f>
        <v>2.6666666666666665</v>
      </c>
      <c r="M72" s="124">
        <f t="shared" si="2"/>
        <v>62.583333333333336</v>
      </c>
      <c r="N72" s="124">
        <f t="shared" si="3"/>
        <v>2.5033333333333334</v>
      </c>
      <c r="O72" s="113" t="str">
        <f t="shared" ref="O72:O135" si="14">IF(OR(D72="exclus",E72="exclus",F72="exclus",G72="exclus",H72="exclus",I72="exclus",J72="exclus",K72="exclus",L72="exclus"),"exclus",IF(AND(SUM(Q72:Y72)=0,ROUND(N72,3)&gt;=10),"Admis","Ajournee"))</f>
        <v>Ajournee</v>
      </c>
      <c r="P72" s="113" t="str">
        <f t="shared" si="4"/>
        <v>juin</v>
      </c>
      <c r="Q72" s="113">
        <f t="shared" si="5"/>
        <v>1</v>
      </c>
      <c r="R72" s="113">
        <f t="shared" si="6"/>
        <v>1</v>
      </c>
      <c r="S72" s="113">
        <f t="shared" si="7"/>
        <v>1</v>
      </c>
      <c r="T72" s="113">
        <f t="shared" si="8"/>
        <v>1</v>
      </c>
      <c r="U72" s="113">
        <f t="shared" si="9"/>
        <v>1</v>
      </c>
      <c r="V72" s="113">
        <f t="shared" si="10"/>
        <v>1</v>
      </c>
      <c r="W72" s="113">
        <f t="shared" si="11"/>
        <v>1</v>
      </c>
      <c r="X72" s="113">
        <f t="shared" si="12"/>
        <v>0</v>
      </c>
      <c r="Y72" s="113">
        <f t="shared" si="13"/>
        <v>1</v>
      </c>
      <c r="Z72" s="113" t="str">
        <f>ANATOMIE3!N72</f>
        <v>Juin</v>
      </c>
      <c r="AA72" s="113" t="str">
        <f>'PHYSIO-REP 3'!N72</f>
        <v>Juin</v>
      </c>
      <c r="AB72" s="113" t="str">
        <f>'ZOOTECHINE 3'!N72</f>
        <v>Juin</v>
      </c>
      <c r="AC72" s="113" t="str">
        <f>'PHARMACOLOGIE 3'!N72</f>
        <v>Juin</v>
      </c>
      <c r="AD72" s="113" t="str">
        <f>'MICROBIOLOGIE 3'!N72</f>
        <v>Juin</v>
      </c>
      <c r="AE72" s="113" t="str">
        <f>'PARASITOLOGIE 2'!N72</f>
        <v>Juin</v>
      </c>
      <c r="AF72" s="113" t="str">
        <f>'PHYSIO-PATH 3'!N72</f>
        <v>Juin</v>
      </c>
      <c r="AG72" s="113" t="str">
        <f>SEMIOLOGIE!N72</f>
        <v>Juin</v>
      </c>
      <c r="AH72" s="113" t="str">
        <f>'ANA-PATH 2'!N72</f>
        <v>Juin</v>
      </c>
    </row>
    <row r="73" spans="1:34">
      <c r="A73" s="113">
        <v>66</v>
      </c>
      <c r="B73" s="425" t="s">
        <v>844</v>
      </c>
      <c r="C73" s="425" t="s">
        <v>111</v>
      </c>
      <c r="D73" s="124">
        <f>ANATOMIE3!L73</f>
        <v>17.5</v>
      </c>
      <c r="E73" s="124">
        <f>'PHYSIO-REP 3'!L73</f>
        <v>13.5</v>
      </c>
      <c r="F73" s="124">
        <f>'ZOOTECHINE 3'!L73</f>
        <v>10</v>
      </c>
      <c r="G73" s="124">
        <f>'PHARMACOLOGIE 3'!L73</f>
        <v>7.5</v>
      </c>
      <c r="H73" s="124">
        <f>'MICROBIOLOGIE 3'!L73</f>
        <v>9.25</v>
      </c>
      <c r="I73" s="124">
        <f>'PARASITOLOGIE 2'!L73</f>
        <v>10.666666666666666</v>
      </c>
      <c r="J73" s="124">
        <f>'PHYSIO-PATH 3'!L73</f>
        <v>7</v>
      </c>
      <c r="K73" s="124">
        <f>SEMIOLOGIE!L73</f>
        <v>8.75</v>
      </c>
      <c r="L73" s="124">
        <f>'ANA-PATH 2'!L73</f>
        <v>10</v>
      </c>
      <c r="M73" s="124">
        <f t="shared" ref="M73:M136" si="15">SUM(D73:L73)</f>
        <v>94.166666666666671</v>
      </c>
      <c r="N73" s="124">
        <f t="shared" ref="N73:N136" si="16">M73/25</f>
        <v>3.7666666666666671</v>
      </c>
      <c r="O73" s="113" t="str">
        <f t="shared" si="14"/>
        <v>Ajournee</v>
      </c>
      <c r="P73" s="113" t="str">
        <f t="shared" ref="P73:P136" si="17">IF(COUNTIF(Z73:AH73,"=Rattrapage")&gt;0,"Rattrapage",IF(COUNTIF(Z73:AH73,"=Synthèse")&gt;0,"Synthèse","juin"))</f>
        <v>juin</v>
      </c>
      <c r="Q73" s="113">
        <f t="shared" ref="Q73:Q136" si="18">IF(D73&gt;15,0,1)</f>
        <v>0</v>
      </c>
      <c r="R73" s="113">
        <f t="shared" ref="R73:R136" si="19">IF(E73&gt;15,0,1)</f>
        <v>1</v>
      </c>
      <c r="S73" s="113">
        <f t="shared" ref="S73:S136" si="20">IF(F73&gt;15,0,1)</f>
        <v>1</v>
      </c>
      <c r="T73" s="113">
        <f t="shared" ref="T73:T136" si="21">IF(G73&gt;15,0,1)</f>
        <v>1</v>
      </c>
      <c r="U73" s="113">
        <f t="shared" ref="U73:U136" si="22">IF(H73&gt;15,0,1)</f>
        <v>1</v>
      </c>
      <c r="V73" s="113">
        <f t="shared" ref="V73:V136" si="23">IF(I73&gt;10,0,1)</f>
        <v>0</v>
      </c>
      <c r="W73" s="113">
        <f t="shared" ref="W73:W136" si="24">IF(J73&gt;15,0,1)</f>
        <v>1</v>
      </c>
      <c r="X73" s="113">
        <f t="shared" ref="X73:X136" si="25">IF(K73&gt;15,0,1)</f>
        <v>1</v>
      </c>
      <c r="Y73" s="113">
        <f t="shared" ref="Y73:Y136" si="26">IF(L73&gt;10,0,1)</f>
        <v>1</v>
      </c>
      <c r="Z73" s="113" t="str">
        <f>ANATOMIE3!N73</f>
        <v>Juin</v>
      </c>
      <c r="AA73" s="113" t="str">
        <f>'PHYSIO-REP 3'!N73</f>
        <v>Juin</v>
      </c>
      <c r="AB73" s="113" t="str">
        <f>'ZOOTECHINE 3'!N73</f>
        <v>Juin</v>
      </c>
      <c r="AC73" s="113" t="str">
        <f>'PHARMACOLOGIE 3'!N73</f>
        <v>Juin</v>
      </c>
      <c r="AD73" s="113" t="str">
        <f>'MICROBIOLOGIE 3'!N73</f>
        <v>Juin</v>
      </c>
      <c r="AE73" s="113" t="str">
        <f>'PARASITOLOGIE 2'!N73</f>
        <v>Juin</v>
      </c>
      <c r="AF73" s="113" t="str">
        <f>'PHYSIO-PATH 3'!N73</f>
        <v>Juin</v>
      </c>
      <c r="AG73" s="113" t="str">
        <f>SEMIOLOGIE!N73</f>
        <v>Juin</v>
      </c>
      <c r="AH73" s="113" t="str">
        <f>'ANA-PATH 2'!N73</f>
        <v>Juin</v>
      </c>
    </row>
    <row r="74" spans="1:34" ht="31.5">
      <c r="A74" s="113">
        <v>67</v>
      </c>
      <c r="B74" s="424" t="s">
        <v>112</v>
      </c>
      <c r="C74" s="424" t="s">
        <v>845</v>
      </c>
      <c r="D74" s="124">
        <f>ANATOMIE3!L74</f>
        <v>7.75</v>
      </c>
      <c r="E74" s="124">
        <f>'PHYSIO-REP 3'!L74</f>
        <v>6</v>
      </c>
      <c r="F74" s="124">
        <f>'ZOOTECHINE 3'!L74</f>
        <v>8.5</v>
      </c>
      <c r="G74" s="124">
        <f>'PHARMACOLOGIE 3'!L74</f>
        <v>8.5</v>
      </c>
      <c r="H74" s="124">
        <f>'MICROBIOLOGIE 3'!L74</f>
        <v>7.75</v>
      </c>
      <c r="I74" s="124">
        <f>'PARASITOLOGIE 2'!L74</f>
        <v>7.333333333333333</v>
      </c>
      <c r="J74" s="124">
        <f>'PHYSIO-PATH 3'!L74</f>
        <v>7</v>
      </c>
      <c r="K74" s="124">
        <f>SEMIOLOGIE!L74</f>
        <v>6.25</v>
      </c>
      <c r="L74" s="124">
        <f>'ANA-PATH 2'!L74</f>
        <v>4.333333333333333</v>
      </c>
      <c r="M74" s="124">
        <f t="shared" si="15"/>
        <v>63.416666666666671</v>
      </c>
      <c r="N74" s="124">
        <f t="shared" si="16"/>
        <v>2.5366666666666671</v>
      </c>
      <c r="O74" s="113" t="str">
        <f t="shared" si="14"/>
        <v>Ajournee</v>
      </c>
      <c r="P74" s="113" t="str">
        <f t="shared" si="17"/>
        <v>juin</v>
      </c>
      <c r="Q74" s="113">
        <f t="shared" si="18"/>
        <v>1</v>
      </c>
      <c r="R74" s="113">
        <f t="shared" si="19"/>
        <v>1</v>
      </c>
      <c r="S74" s="113">
        <f t="shared" si="20"/>
        <v>1</v>
      </c>
      <c r="T74" s="113">
        <f t="shared" si="21"/>
        <v>1</v>
      </c>
      <c r="U74" s="113">
        <f t="shared" si="22"/>
        <v>1</v>
      </c>
      <c r="V74" s="113">
        <f t="shared" si="23"/>
        <v>1</v>
      </c>
      <c r="W74" s="113">
        <f t="shared" si="24"/>
        <v>1</v>
      </c>
      <c r="X74" s="113">
        <f t="shared" si="25"/>
        <v>1</v>
      </c>
      <c r="Y74" s="113">
        <f t="shared" si="26"/>
        <v>1</v>
      </c>
      <c r="Z74" s="113" t="str">
        <f>ANATOMIE3!N74</f>
        <v>Juin</v>
      </c>
      <c r="AA74" s="113" t="str">
        <f>'PHYSIO-REP 3'!N74</f>
        <v>Juin</v>
      </c>
      <c r="AB74" s="113" t="str">
        <f>'ZOOTECHINE 3'!N74</f>
        <v>Juin</v>
      </c>
      <c r="AC74" s="113" t="str">
        <f>'PHARMACOLOGIE 3'!N74</f>
        <v>Juin</v>
      </c>
      <c r="AD74" s="113" t="str">
        <f>'MICROBIOLOGIE 3'!N74</f>
        <v>Juin</v>
      </c>
      <c r="AE74" s="113" t="str">
        <f>'PARASITOLOGIE 2'!N74</f>
        <v>Juin</v>
      </c>
      <c r="AF74" s="113" t="str">
        <f>'PHYSIO-PATH 3'!N74</f>
        <v>Juin</v>
      </c>
      <c r="AG74" s="113" t="str">
        <f>SEMIOLOGIE!N74</f>
        <v>Juin</v>
      </c>
      <c r="AH74" s="113" t="str">
        <f>'ANA-PATH 2'!N74</f>
        <v>Juin</v>
      </c>
    </row>
    <row r="75" spans="1:34" ht="15.75">
      <c r="A75" s="113">
        <v>68</v>
      </c>
      <c r="B75" s="423" t="s">
        <v>846</v>
      </c>
      <c r="C75" s="423" t="s">
        <v>85</v>
      </c>
      <c r="D75" s="124">
        <f>ANATOMIE3!L75</f>
        <v>4.5</v>
      </c>
      <c r="E75" s="124">
        <f>'PHYSIO-REP 3'!L75</f>
        <v>7.5</v>
      </c>
      <c r="F75" s="124">
        <f>'ZOOTECHINE 3'!L75</f>
        <v>2.5</v>
      </c>
      <c r="G75" s="124">
        <f>'PHARMACOLOGIE 3'!L75</f>
        <v>1.5</v>
      </c>
      <c r="H75" s="124">
        <f>'MICROBIOLOGIE 3'!L75</f>
        <v>5.5</v>
      </c>
      <c r="I75" s="124">
        <f>'PARASITOLOGIE 2'!L75</f>
        <v>2.6666666666666665</v>
      </c>
      <c r="J75" s="124">
        <f>'PHYSIO-PATH 3'!L75</f>
        <v>3.5</v>
      </c>
      <c r="K75" s="124">
        <f>SEMIOLOGIE!L75</f>
        <v>7.75</v>
      </c>
      <c r="L75" s="124">
        <f>'ANA-PATH 2'!L75</f>
        <v>4</v>
      </c>
      <c r="M75" s="124">
        <f t="shared" si="15"/>
        <v>39.416666666666671</v>
      </c>
      <c r="N75" s="124">
        <f t="shared" si="16"/>
        <v>1.5766666666666669</v>
      </c>
      <c r="O75" s="113" t="str">
        <f t="shared" si="14"/>
        <v>Ajournee</v>
      </c>
      <c r="P75" s="113" t="str">
        <f t="shared" si="17"/>
        <v>juin</v>
      </c>
      <c r="Q75" s="113">
        <f t="shared" si="18"/>
        <v>1</v>
      </c>
      <c r="R75" s="113">
        <f t="shared" si="19"/>
        <v>1</v>
      </c>
      <c r="S75" s="113">
        <f t="shared" si="20"/>
        <v>1</v>
      </c>
      <c r="T75" s="113">
        <f t="shared" si="21"/>
        <v>1</v>
      </c>
      <c r="U75" s="113">
        <f t="shared" si="22"/>
        <v>1</v>
      </c>
      <c r="V75" s="113">
        <f t="shared" si="23"/>
        <v>1</v>
      </c>
      <c r="W75" s="113">
        <f t="shared" si="24"/>
        <v>1</v>
      </c>
      <c r="X75" s="113">
        <f t="shared" si="25"/>
        <v>1</v>
      </c>
      <c r="Y75" s="113">
        <f t="shared" si="26"/>
        <v>1</v>
      </c>
      <c r="Z75" s="113" t="str">
        <f>ANATOMIE3!N75</f>
        <v>Juin</v>
      </c>
      <c r="AA75" s="113" t="str">
        <f>'PHYSIO-REP 3'!N75</f>
        <v>Juin</v>
      </c>
      <c r="AB75" s="113" t="str">
        <f>'ZOOTECHINE 3'!N75</f>
        <v>Juin</v>
      </c>
      <c r="AC75" s="113" t="str">
        <f>'PHARMACOLOGIE 3'!N75</f>
        <v>Juin</v>
      </c>
      <c r="AD75" s="113" t="str">
        <f>'MICROBIOLOGIE 3'!N75</f>
        <v>Juin</v>
      </c>
      <c r="AE75" s="113" t="str">
        <f>'PARASITOLOGIE 2'!N75</f>
        <v>Juin</v>
      </c>
      <c r="AF75" s="113" t="str">
        <f>'PHYSIO-PATH 3'!N75</f>
        <v>Juin</v>
      </c>
      <c r="AG75" s="113" t="str">
        <f>SEMIOLOGIE!N75</f>
        <v>Juin</v>
      </c>
      <c r="AH75" s="113" t="str">
        <f>'ANA-PATH 2'!N75</f>
        <v>Juin</v>
      </c>
    </row>
    <row r="76" spans="1:34" ht="15.75">
      <c r="A76" s="113">
        <v>69</v>
      </c>
      <c r="B76" s="430" t="s">
        <v>113</v>
      </c>
      <c r="C76" s="430" t="s">
        <v>847</v>
      </c>
      <c r="D76" s="124">
        <f>ANATOMIE3!L76</f>
        <v>5.5</v>
      </c>
      <c r="E76" s="124">
        <f>'PHYSIO-REP 3'!L76</f>
        <v>6.75</v>
      </c>
      <c r="F76" s="124">
        <f>'ZOOTECHINE 3'!L76</f>
        <v>7</v>
      </c>
      <c r="G76" s="124">
        <f>'PHARMACOLOGIE 3'!L76</f>
        <v>1</v>
      </c>
      <c r="H76" s="124">
        <f>'MICROBIOLOGIE 3'!L76</f>
        <v>6.5</v>
      </c>
      <c r="I76" s="124">
        <f>'PARASITOLOGIE 2'!L76</f>
        <v>4</v>
      </c>
      <c r="J76" s="124">
        <f>'PHYSIO-PATH 3'!L76</f>
        <v>9.5</v>
      </c>
      <c r="K76" s="124">
        <f>SEMIOLOGIE!L76</f>
        <v>8.5</v>
      </c>
      <c r="L76" s="124">
        <f>'ANA-PATH 2'!L76</f>
        <v>3.3333333333333335</v>
      </c>
      <c r="M76" s="124">
        <f t="shared" si="15"/>
        <v>52.083333333333336</v>
      </c>
      <c r="N76" s="124">
        <f t="shared" si="16"/>
        <v>2.0833333333333335</v>
      </c>
      <c r="O76" s="113" t="str">
        <f t="shared" si="14"/>
        <v>Ajournee</v>
      </c>
      <c r="P76" s="113" t="str">
        <f t="shared" si="17"/>
        <v>juin</v>
      </c>
      <c r="Q76" s="113">
        <f t="shared" si="18"/>
        <v>1</v>
      </c>
      <c r="R76" s="113">
        <f t="shared" si="19"/>
        <v>1</v>
      </c>
      <c r="S76" s="113">
        <f t="shared" si="20"/>
        <v>1</v>
      </c>
      <c r="T76" s="113">
        <f t="shared" si="21"/>
        <v>1</v>
      </c>
      <c r="U76" s="113">
        <f t="shared" si="22"/>
        <v>1</v>
      </c>
      <c r="V76" s="113">
        <f t="shared" si="23"/>
        <v>1</v>
      </c>
      <c r="W76" s="113">
        <f t="shared" si="24"/>
        <v>1</v>
      </c>
      <c r="X76" s="113">
        <f t="shared" si="25"/>
        <v>1</v>
      </c>
      <c r="Y76" s="113">
        <f t="shared" si="26"/>
        <v>1</v>
      </c>
      <c r="Z76" s="113" t="str">
        <f>ANATOMIE3!N76</f>
        <v>Juin</v>
      </c>
      <c r="AA76" s="113" t="str">
        <f>'PHYSIO-REP 3'!N76</f>
        <v>Juin</v>
      </c>
      <c r="AB76" s="113" t="str">
        <f>'ZOOTECHINE 3'!N76</f>
        <v>Juin</v>
      </c>
      <c r="AC76" s="113" t="str">
        <f>'PHARMACOLOGIE 3'!N76</f>
        <v>Juin</v>
      </c>
      <c r="AD76" s="113" t="str">
        <f>'MICROBIOLOGIE 3'!N76</f>
        <v>Juin</v>
      </c>
      <c r="AE76" s="113" t="str">
        <f>'PARASITOLOGIE 2'!N76</f>
        <v>Juin</v>
      </c>
      <c r="AF76" s="113" t="str">
        <f>'PHYSIO-PATH 3'!N76</f>
        <v>Juin</v>
      </c>
      <c r="AG76" s="113" t="str">
        <f>SEMIOLOGIE!N76</f>
        <v>Juin</v>
      </c>
      <c r="AH76" s="113" t="str">
        <f>'ANA-PATH 2'!N76</f>
        <v>Juin</v>
      </c>
    </row>
    <row r="77" spans="1:34" ht="15.75">
      <c r="A77" s="113">
        <v>70</v>
      </c>
      <c r="B77" s="430" t="s">
        <v>114</v>
      </c>
      <c r="C77" s="430" t="s">
        <v>27</v>
      </c>
      <c r="D77" s="124">
        <f>ANATOMIE3!L77</f>
        <v>14.25</v>
      </c>
      <c r="E77" s="124">
        <f>'PHYSIO-REP 3'!L77</f>
        <v>12</v>
      </c>
      <c r="F77" s="124">
        <f>'ZOOTECHINE 3'!L77</f>
        <v>8</v>
      </c>
      <c r="G77" s="124">
        <f>'PHARMACOLOGIE 3'!L77</f>
        <v>12.5</v>
      </c>
      <c r="H77" s="124">
        <f>'MICROBIOLOGIE 3'!L77</f>
        <v>10</v>
      </c>
      <c r="I77" s="124">
        <f>'PARASITOLOGIE 2'!L77</f>
        <v>11.333333333333334</v>
      </c>
      <c r="J77" s="124">
        <f>'PHYSIO-PATH 3'!L77</f>
        <v>4</v>
      </c>
      <c r="K77" s="124">
        <f>SEMIOLOGIE!L77</f>
        <v>15.75</v>
      </c>
      <c r="L77" s="124">
        <f>'ANA-PATH 2'!L77</f>
        <v>7.666666666666667</v>
      </c>
      <c r="M77" s="124">
        <f t="shared" si="15"/>
        <v>95.5</v>
      </c>
      <c r="N77" s="124">
        <f t="shared" si="16"/>
        <v>3.82</v>
      </c>
      <c r="O77" s="113" t="str">
        <f t="shared" si="14"/>
        <v>Ajournee</v>
      </c>
      <c r="P77" s="113" t="str">
        <f t="shared" si="17"/>
        <v>juin</v>
      </c>
      <c r="Q77" s="113">
        <f t="shared" si="18"/>
        <v>1</v>
      </c>
      <c r="R77" s="113">
        <f t="shared" si="19"/>
        <v>1</v>
      </c>
      <c r="S77" s="113">
        <f t="shared" si="20"/>
        <v>1</v>
      </c>
      <c r="T77" s="113">
        <f t="shared" si="21"/>
        <v>1</v>
      </c>
      <c r="U77" s="113">
        <f t="shared" si="22"/>
        <v>1</v>
      </c>
      <c r="V77" s="113">
        <f t="shared" si="23"/>
        <v>0</v>
      </c>
      <c r="W77" s="113">
        <f t="shared" si="24"/>
        <v>1</v>
      </c>
      <c r="X77" s="113">
        <f t="shared" si="25"/>
        <v>0</v>
      </c>
      <c r="Y77" s="113">
        <f t="shared" si="26"/>
        <v>1</v>
      </c>
      <c r="Z77" s="113" t="str">
        <f>ANATOMIE3!N77</f>
        <v>Juin</v>
      </c>
      <c r="AA77" s="113" t="str">
        <f>'PHYSIO-REP 3'!N77</f>
        <v>Juin</v>
      </c>
      <c r="AB77" s="113" t="str">
        <f>'ZOOTECHINE 3'!N77</f>
        <v>Juin</v>
      </c>
      <c r="AC77" s="113" t="str">
        <f>'PHARMACOLOGIE 3'!N77</f>
        <v>Juin</v>
      </c>
      <c r="AD77" s="113" t="str">
        <f>'MICROBIOLOGIE 3'!N77</f>
        <v>Juin</v>
      </c>
      <c r="AE77" s="113" t="str">
        <f>'PARASITOLOGIE 2'!N77</f>
        <v>Juin</v>
      </c>
      <c r="AF77" s="113" t="str">
        <f>'PHYSIO-PATH 3'!N77</f>
        <v>Juin</v>
      </c>
      <c r="AG77" s="113" t="str">
        <f>SEMIOLOGIE!N77</f>
        <v>Juin</v>
      </c>
      <c r="AH77" s="113" t="str">
        <f>'ANA-PATH 2'!N77</f>
        <v>Juin</v>
      </c>
    </row>
    <row r="78" spans="1:34" ht="15.75">
      <c r="A78" s="113">
        <v>71</v>
      </c>
      <c r="B78" s="426" t="s">
        <v>115</v>
      </c>
      <c r="C78" s="426" t="s">
        <v>116</v>
      </c>
      <c r="D78" s="124">
        <f>ANATOMIE3!L78</f>
        <v>5.5</v>
      </c>
      <c r="E78" s="124">
        <f>'PHYSIO-REP 3'!L78</f>
        <v>6</v>
      </c>
      <c r="F78" s="124">
        <f>'ZOOTECHINE 3'!L78</f>
        <v>8</v>
      </c>
      <c r="G78" s="124">
        <f>'PHARMACOLOGIE 3'!L78</f>
        <v>1.5</v>
      </c>
      <c r="H78" s="124">
        <f>'MICROBIOLOGIE 3'!L78</f>
        <v>9.25</v>
      </c>
      <c r="I78" s="124">
        <f>'PARASITOLOGIE 2'!L78</f>
        <v>7.333333333333333</v>
      </c>
      <c r="J78" s="124">
        <f>'PHYSIO-PATH 3'!L78</f>
        <v>6</v>
      </c>
      <c r="K78" s="124">
        <f>SEMIOLOGIE!L78</f>
        <v>8</v>
      </c>
      <c r="L78" s="124">
        <f>'ANA-PATH 2'!L78</f>
        <v>5</v>
      </c>
      <c r="M78" s="124">
        <f t="shared" si="15"/>
        <v>56.583333333333336</v>
      </c>
      <c r="N78" s="124">
        <f t="shared" si="16"/>
        <v>2.2633333333333336</v>
      </c>
      <c r="O78" s="113" t="str">
        <f t="shared" si="14"/>
        <v>Ajournee</v>
      </c>
      <c r="P78" s="113" t="str">
        <f t="shared" si="17"/>
        <v>juin</v>
      </c>
      <c r="Q78" s="113">
        <f t="shared" si="18"/>
        <v>1</v>
      </c>
      <c r="R78" s="113">
        <f t="shared" si="19"/>
        <v>1</v>
      </c>
      <c r="S78" s="113">
        <f t="shared" si="20"/>
        <v>1</v>
      </c>
      <c r="T78" s="113">
        <f t="shared" si="21"/>
        <v>1</v>
      </c>
      <c r="U78" s="113">
        <f t="shared" si="22"/>
        <v>1</v>
      </c>
      <c r="V78" s="113">
        <f t="shared" si="23"/>
        <v>1</v>
      </c>
      <c r="W78" s="113">
        <f t="shared" si="24"/>
        <v>1</v>
      </c>
      <c r="X78" s="113">
        <f t="shared" si="25"/>
        <v>1</v>
      </c>
      <c r="Y78" s="113">
        <f t="shared" si="26"/>
        <v>1</v>
      </c>
      <c r="Z78" s="113" t="str">
        <f>ANATOMIE3!N78</f>
        <v>Juin</v>
      </c>
      <c r="AA78" s="113" t="str">
        <f>'PHYSIO-REP 3'!N78</f>
        <v>Juin</v>
      </c>
      <c r="AB78" s="113" t="str">
        <f>'ZOOTECHINE 3'!N78</f>
        <v>Juin</v>
      </c>
      <c r="AC78" s="113" t="str">
        <f>'PHARMACOLOGIE 3'!N78</f>
        <v>Juin</v>
      </c>
      <c r="AD78" s="113" t="str">
        <f>'MICROBIOLOGIE 3'!N78</f>
        <v>Juin</v>
      </c>
      <c r="AE78" s="113" t="str">
        <f>'PARASITOLOGIE 2'!N78</f>
        <v>Juin</v>
      </c>
      <c r="AF78" s="113" t="str">
        <f>'PHYSIO-PATH 3'!N78</f>
        <v>Juin</v>
      </c>
      <c r="AG78" s="113" t="str">
        <f>SEMIOLOGIE!N78</f>
        <v>Juin</v>
      </c>
      <c r="AH78" s="113" t="str">
        <f>'ANA-PATH 2'!N78</f>
        <v>Juin</v>
      </c>
    </row>
    <row r="79" spans="1:34" ht="31.5">
      <c r="A79" s="113">
        <v>72</v>
      </c>
      <c r="B79" s="430" t="s">
        <v>848</v>
      </c>
      <c r="C79" s="430" t="s">
        <v>849</v>
      </c>
      <c r="D79" s="124">
        <f>ANATOMIE3!L79</f>
        <v>14</v>
      </c>
      <c r="E79" s="124">
        <f>'PHYSIO-REP 3'!L79</f>
        <v>9.75</v>
      </c>
      <c r="F79" s="124">
        <f>'ZOOTECHINE 3'!L79</f>
        <v>9.5</v>
      </c>
      <c r="G79" s="124">
        <f>'PHARMACOLOGIE 3'!L79</f>
        <v>11</v>
      </c>
      <c r="H79" s="124">
        <f>'MICROBIOLOGIE 3'!L79</f>
        <v>12.25</v>
      </c>
      <c r="I79" s="124">
        <f>'PARASITOLOGIE 2'!L79</f>
        <v>7.333333333333333</v>
      </c>
      <c r="J79" s="124">
        <f>'PHYSIO-PATH 3'!L79</f>
        <v>11</v>
      </c>
      <c r="K79" s="124">
        <f>SEMIOLOGIE!L79</f>
        <v>14.25</v>
      </c>
      <c r="L79" s="124">
        <f>'ANA-PATH 2'!L79</f>
        <v>10.333333333333334</v>
      </c>
      <c r="M79" s="124">
        <f t="shared" si="15"/>
        <v>99.416666666666671</v>
      </c>
      <c r="N79" s="124">
        <f t="shared" si="16"/>
        <v>3.976666666666667</v>
      </c>
      <c r="O79" s="113" t="str">
        <f t="shared" si="14"/>
        <v>Ajournee</v>
      </c>
      <c r="P79" s="113" t="str">
        <f t="shared" si="17"/>
        <v>juin</v>
      </c>
      <c r="Q79" s="113">
        <f t="shared" si="18"/>
        <v>1</v>
      </c>
      <c r="R79" s="113">
        <f t="shared" si="19"/>
        <v>1</v>
      </c>
      <c r="S79" s="113">
        <f t="shared" si="20"/>
        <v>1</v>
      </c>
      <c r="T79" s="113">
        <f t="shared" si="21"/>
        <v>1</v>
      </c>
      <c r="U79" s="113">
        <f t="shared" si="22"/>
        <v>1</v>
      </c>
      <c r="V79" s="113">
        <f t="shared" si="23"/>
        <v>1</v>
      </c>
      <c r="W79" s="113">
        <f t="shared" si="24"/>
        <v>1</v>
      </c>
      <c r="X79" s="113">
        <f t="shared" si="25"/>
        <v>1</v>
      </c>
      <c r="Y79" s="113">
        <f t="shared" si="26"/>
        <v>0</v>
      </c>
      <c r="Z79" s="113" t="str">
        <f>ANATOMIE3!N79</f>
        <v>Juin</v>
      </c>
      <c r="AA79" s="113" t="str">
        <f>'PHYSIO-REP 3'!N79</f>
        <v>Juin</v>
      </c>
      <c r="AB79" s="113" t="str">
        <f>'ZOOTECHINE 3'!N79</f>
        <v>Juin</v>
      </c>
      <c r="AC79" s="113" t="str">
        <f>'PHARMACOLOGIE 3'!N79</f>
        <v>Juin</v>
      </c>
      <c r="AD79" s="113" t="str">
        <f>'MICROBIOLOGIE 3'!N79</f>
        <v>Juin</v>
      </c>
      <c r="AE79" s="113" t="str">
        <f>'PARASITOLOGIE 2'!N79</f>
        <v>Juin</v>
      </c>
      <c r="AF79" s="113" t="str">
        <f>'PHYSIO-PATH 3'!N79</f>
        <v>Juin</v>
      </c>
      <c r="AG79" s="113" t="str">
        <f>SEMIOLOGIE!N79</f>
        <v>Juin</v>
      </c>
      <c r="AH79" s="113" t="str">
        <f>'ANA-PATH 2'!N79</f>
        <v>Juin</v>
      </c>
    </row>
    <row r="80" spans="1:34" ht="15.75">
      <c r="A80" s="113">
        <v>73</v>
      </c>
      <c r="B80" s="423" t="s">
        <v>117</v>
      </c>
      <c r="C80" s="423" t="s">
        <v>293</v>
      </c>
      <c r="D80" s="124">
        <f>ANATOMIE3!L80</f>
        <v>11</v>
      </c>
      <c r="E80" s="124">
        <f>'PHYSIO-REP 3'!L80</f>
        <v>6</v>
      </c>
      <c r="F80" s="124">
        <f>'ZOOTECHINE 3'!L80</f>
        <v>8.5</v>
      </c>
      <c r="G80" s="124">
        <f>'PHARMACOLOGIE 3'!L80</f>
        <v>10</v>
      </c>
      <c r="H80" s="124">
        <f>'MICROBIOLOGIE 3'!L80</f>
        <v>11.5</v>
      </c>
      <c r="I80" s="124">
        <f>'PARASITOLOGIE 2'!L80</f>
        <v>6.666666666666667</v>
      </c>
      <c r="J80" s="124">
        <f>'PHYSIO-PATH 3'!L80</f>
        <v>6</v>
      </c>
      <c r="K80" s="124">
        <f>SEMIOLOGIE!L80</f>
        <v>10.25</v>
      </c>
      <c r="L80" s="124">
        <f>'ANA-PATH 2'!L80</f>
        <v>3</v>
      </c>
      <c r="M80" s="124">
        <f t="shared" si="15"/>
        <v>72.916666666666657</v>
      </c>
      <c r="N80" s="124">
        <f t="shared" si="16"/>
        <v>2.9166666666666661</v>
      </c>
      <c r="O80" s="113" t="str">
        <f t="shared" si="14"/>
        <v>Ajournee</v>
      </c>
      <c r="P80" s="113" t="str">
        <f t="shared" si="17"/>
        <v>juin</v>
      </c>
      <c r="Q80" s="113">
        <f t="shared" si="18"/>
        <v>1</v>
      </c>
      <c r="R80" s="113">
        <f t="shared" si="19"/>
        <v>1</v>
      </c>
      <c r="S80" s="113">
        <f t="shared" si="20"/>
        <v>1</v>
      </c>
      <c r="T80" s="113">
        <f t="shared" si="21"/>
        <v>1</v>
      </c>
      <c r="U80" s="113">
        <f t="shared" si="22"/>
        <v>1</v>
      </c>
      <c r="V80" s="113">
        <f t="shared" si="23"/>
        <v>1</v>
      </c>
      <c r="W80" s="113">
        <f t="shared" si="24"/>
        <v>1</v>
      </c>
      <c r="X80" s="113">
        <f t="shared" si="25"/>
        <v>1</v>
      </c>
      <c r="Y80" s="113">
        <f t="shared" si="26"/>
        <v>1</v>
      </c>
      <c r="Z80" s="113" t="str">
        <f>ANATOMIE3!N80</f>
        <v>Juin</v>
      </c>
      <c r="AA80" s="113" t="str">
        <f>'PHYSIO-REP 3'!N80</f>
        <v>Juin</v>
      </c>
      <c r="AB80" s="113" t="str">
        <f>'ZOOTECHINE 3'!N80</f>
        <v>Juin</v>
      </c>
      <c r="AC80" s="113" t="str">
        <f>'PHARMACOLOGIE 3'!N80</f>
        <v>Juin</v>
      </c>
      <c r="AD80" s="113" t="str">
        <f>'MICROBIOLOGIE 3'!N80</f>
        <v>Juin</v>
      </c>
      <c r="AE80" s="113" t="str">
        <f>'PARASITOLOGIE 2'!N80</f>
        <v>Juin</v>
      </c>
      <c r="AF80" s="113" t="str">
        <f>'PHYSIO-PATH 3'!N80</f>
        <v>Juin</v>
      </c>
      <c r="AG80" s="113" t="str">
        <f>SEMIOLOGIE!N80</f>
        <v>Juin</v>
      </c>
      <c r="AH80" s="113" t="str">
        <f>'ANA-PATH 2'!N80</f>
        <v>Juin</v>
      </c>
    </row>
    <row r="81" spans="1:34" ht="15.75">
      <c r="A81" s="113">
        <v>74</v>
      </c>
      <c r="B81" s="423" t="s">
        <v>119</v>
      </c>
      <c r="C81" s="423" t="s">
        <v>850</v>
      </c>
      <c r="D81" s="124">
        <f>ANATOMIE3!L81</f>
        <v>14.75</v>
      </c>
      <c r="E81" s="124">
        <f>'PHYSIO-REP 3'!L81</f>
        <v>10.5</v>
      </c>
      <c r="F81" s="124">
        <f>'ZOOTECHINE 3'!L81</f>
        <v>10</v>
      </c>
      <c r="G81" s="124">
        <f>'PHARMACOLOGIE 3'!L81</f>
        <v>9.5</v>
      </c>
      <c r="H81" s="124">
        <f>'MICROBIOLOGIE 3'!L81</f>
        <v>11.5</v>
      </c>
      <c r="I81" s="124">
        <f>'PARASITOLOGIE 2'!L81</f>
        <v>7.333333333333333</v>
      </c>
      <c r="J81" s="124">
        <f>'PHYSIO-PATH 3'!L81</f>
        <v>6</v>
      </c>
      <c r="K81" s="124">
        <f>SEMIOLOGIE!L81</f>
        <v>14.75</v>
      </c>
      <c r="L81" s="124">
        <f>'ANA-PATH 2'!L81</f>
        <v>8</v>
      </c>
      <c r="M81" s="124">
        <f t="shared" si="15"/>
        <v>92.333333333333343</v>
      </c>
      <c r="N81" s="124">
        <f t="shared" si="16"/>
        <v>3.6933333333333338</v>
      </c>
      <c r="O81" s="113" t="str">
        <f t="shared" si="14"/>
        <v>Ajournee</v>
      </c>
      <c r="P81" s="113" t="str">
        <f t="shared" si="17"/>
        <v>juin</v>
      </c>
      <c r="Q81" s="113">
        <f t="shared" si="18"/>
        <v>1</v>
      </c>
      <c r="R81" s="113">
        <f t="shared" si="19"/>
        <v>1</v>
      </c>
      <c r="S81" s="113">
        <f t="shared" si="20"/>
        <v>1</v>
      </c>
      <c r="T81" s="113">
        <f t="shared" si="21"/>
        <v>1</v>
      </c>
      <c r="U81" s="113">
        <f t="shared" si="22"/>
        <v>1</v>
      </c>
      <c r="V81" s="113">
        <f t="shared" si="23"/>
        <v>1</v>
      </c>
      <c r="W81" s="113">
        <f t="shared" si="24"/>
        <v>1</v>
      </c>
      <c r="X81" s="113">
        <f t="shared" si="25"/>
        <v>1</v>
      </c>
      <c r="Y81" s="113">
        <f t="shared" si="26"/>
        <v>1</v>
      </c>
      <c r="Z81" s="113" t="str">
        <f>ANATOMIE3!N81</f>
        <v>Juin</v>
      </c>
      <c r="AA81" s="113" t="str">
        <f>'PHYSIO-REP 3'!N81</f>
        <v>Juin</v>
      </c>
      <c r="AB81" s="113" t="str">
        <f>'ZOOTECHINE 3'!N81</f>
        <v>Juin</v>
      </c>
      <c r="AC81" s="113" t="str">
        <f>'PHARMACOLOGIE 3'!N81</f>
        <v>Juin</v>
      </c>
      <c r="AD81" s="113" t="str">
        <f>'MICROBIOLOGIE 3'!N81</f>
        <v>Juin</v>
      </c>
      <c r="AE81" s="113" t="str">
        <f>'PARASITOLOGIE 2'!N81</f>
        <v>Juin</v>
      </c>
      <c r="AF81" s="113" t="str">
        <f>'PHYSIO-PATH 3'!N81</f>
        <v>Juin</v>
      </c>
      <c r="AG81" s="113" t="str">
        <f>SEMIOLOGIE!N81</f>
        <v>Juin</v>
      </c>
      <c r="AH81" s="113" t="str">
        <f>'ANA-PATH 2'!N81</f>
        <v>Juin</v>
      </c>
    </row>
    <row r="82" spans="1:34" ht="15.75">
      <c r="A82" s="113">
        <v>75</v>
      </c>
      <c r="B82" s="424" t="s">
        <v>119</v>
      </c>
      <c r="C82" s="424" t="s">
        <v>72</v>
      </c>
      <c r="D82" s="124">
        <f>ANATOMIE3!L82</f>
        <v>14.75</v>
      </c>
      <c r="E82" s="124">
        <f>'PHYSIO-REP 3'!L82</f>
        <v>10.5</v>
      </c>
      <c r="F82" s="124">
        <f>'ZOOTECHINE 3'!L82</f>
        <v>12</v>
      </c>
      <c r="G82" s="124">
        <f>'PHARMACOLOGIE 3'!L82</f>
        <v>8</v>
      </c>
      <c r="H82" s="124">
        <f>'MICROBIOLOGIE 3'!L82</f>
        <v>12.75</v>
      </c>
      <c r="I82" s="124">
        <f>'PARASITOLOGIE 2'!L82</f>
        <v>8</v>
      </c>
      <c r="J82" s="124">
        <f>'PHYSIO-PATH 3'!L82</f>
        <v>10.5</v>
      </c>
      <c r="K82" s="124">
        <f>SEMIOLOGIE!L82</f>
        <v>12</v>
      </c>
      <c r="L82" s="124">
        <f>'ANA-PATH 2'!L82</f>
        <v>9</v>
      </c>
      <c r="M82" s="124">
        <f t="shared" si="15"/>
        <v>97.5</v>
      </c>
      <c r="N82" s="124">
        <f t="shared" si="16"/>
        <v>3.9</v>
      </c>
      <c r="O82" s="113" t="str">
        <f t="shared" si="14"/>
        <v>Ajournee</v>
      </c>
      <c r="P82" s="113" t="str">
        <f t="shared" si="17"/>
        <v>juin</v>
      </c>
      <c r="Q82" s="113">
        <f t="shared" si="18"/>
        <v>1</v>
      </c>
      <c r="R82" s="113">
        <f t="shared" si="19"/>
        <v>1</v>
      </c>
      <c r="S82" s="113">
        <f t="shared" si="20"/>
        <v>1</v>
      </c>
      <c r="T82" s="113">
        <f t="shared" si="21"/>
        <v>1</v>
      </c>
      <c r="U82" s="113">
        <f t="shared" si="22"/>
        <v>1</v>
      </c>
      <c r="V82" s="113">
        <f t="shared" si="23"/>
        <v>1</v>
      </c>
      <c r="W82" s="113">
        <f t="shared" si="24"/>
        <v>1</v>
      </c>
      <c r="X82" s="113">
        <f t="shared" si="25"/>
        <v>1</v>
      </c>
      <c r="Y82" s="113">
        <f t="shared" si="26"/>
        <v>1</v>
      </c>
      <c r="Z82" s="113" t="str">
        <f>ANATOMIE3!N82</f>
        <v>Juin</v>
      </c>
      <c r="AA82" s="113" t="str">
        <f>'PHYSIO-REP 3'!N82</f>
        <v>Juin</v>
      </c>
      <c r="AB82" s="113" t="str">
        <f>'ZOOTECHINE 3'!N82</f>
        <v>Juin</v>
      </c>
      <c r="AC82" s="113" t="str">
        <f>'PHARMACOLOGIE 3'!N82</f>
        <v>Juin</v>
      </c>
      <c r="AD82" s="113" t="str">
        <f>'MICROBIOLOGIE 3'!N82</f>
        <v>Juin</v>
      </c>
      <c r="AE82" s="113" t="str">
        <f>'PARASITOLOGIE 2'!N82</f>
        <v>Juin</v>
      </c>
      <c r="AF82" s="113" t="str">
        <f>'PHYSIO-PATH 3'!N82</f>
        <v>Juin</v>
      </c>
      <c r="AG82" s="113" t="str">
        <f>SEMIOLOGIE!N82</f>
        <v>Juin</v>
      </c>
      <c r="AH82" s="113" t="str">
        <f>'ANA-PATH 2'!N82</f>
        <v>Juin</v>
      </c>
    </row>
    <row r="83" spans="1:34" ht="15.75">
      <c r="A83" s="113">
        <v>76</v>
      </c>
      <c r="B83" s="424" t="s">
        <v>119</v>
      </c>
      <c r="C83" s="424" t="s">
        <v>851</v>
      </c>
      <c r="D83" s="124">
        <f>ANATOMIE3!L83</f>
        <v>15.25</v>
      </c>
      <c r="E83" s="124">
        <f>'PHYSIO-REP 3'!L83</f>
        <v>10.5</v>
      </c>
      <c r="F83" s="124">
        <f>'ZOOTECHINE 3'!L83</f>
        <v>9.25</v>
      </c>
      <c r="G83" s="124">
        <f>'PHARMACOLOGIE 3'!L83</f>
        <v>8</v>
      </c>
      <c r="H83" s="124">
        <f>'MICROBIOLOGIE 3'!L83</f>
        <v>9</v>
      </c>
      <c r="I83" s="124">
        <f>'PARASITOLOGIE 2'!L83</f>
        <v>10</v>
      </c>
      <c r="J83" s="124">
        <f>'PHYSIO-PATH 3'!L83</f>
        <v>6</v>
      </c>
      <c r="K83" s="124">
        <f>SEMIOLOGIE!L83</f>
        <v>13.25</v>
      </c>
      <c r="L83" s="124">
        <f>'ANA-PATH 2'!L83</f>
        <v>6.666666666666667</v>
      </c>
      <c r="M83" s="124">
        <f t="shared" si="15"/>
        <v>87.916666666666671</v>
      </c>
      <c r="N83" s="124">
        <f t="shared" si="16"/>
        <v>3.5166666666666671</v>
      </c>
      <c r="O83" s="113" t="str">
        <f t="shared" si="14"/>
        <v>Ajournee</v>
      </c>
      <c r="P83" s="113" t="str">
        <f t="shared" si="17"/>
        <v>juin</v>
      </c>
      <c r="Q83" s="113">
        <f t="shared" si="18"/>
        <v>0</v>
      </c>
      <c r="R83" s="113">
        <f t="shared" si="19"/>
        <v>1</v>
      </c>
      <c r="S83" s="113">
        <f t="shared" si="20"/>
        <v>1</v>
      </c>
      <c r="T83" s="113">
        <f t="shared" si="21"/>
        <v>1</v>
      </c>
      <c r="U83" s="113">
        <f t="shared" si="22"/>
        <v>1</v>
      </c>
      <c r="V83" s="113">
        <f t="shared" si="23"/>
        <v>1</v>
      </c>
      <c r="W83" s="113">
        <f t="shared" si="24"/>
        <v>1</v>
      </c>
      <c r="X83" s="113">
        <f t="shared" si="25"/>
        <v>1</v>
      </c>
      <c r="Y83" s="113">
        <f t="shared" si="26"/>
        <v>1</v>
      </c>
      <c r="Z83" s="113" t="str">
        <f>ANATOMIE3!N83</f>
        <v>Juin</v>
      </c>
      <c r="AA83" s="113" t="str">
        <f>'PHYSIO-REP 3'!N83</f>
        <v>Juin</v>
      </c>
      <c r="AB83" s="113" t="str">
        <f>'ZOOTECHINE 3'!N83</f>
        <v>Juin</v>
      </c>
      <c r="AC83" s="113" t="str">
        <f>'PHARMACOLOGIE 3'!N83</f>
        <v>Juin</v>
      </c>
      <c r="AD83" s="113" t="str">
        <f>'MICROBIOLOGIE 3'!N83</f>
        <v>Juin</v>
      </c>
      <c r="AE83" s="113" t="str">
        <f>'PARASITOLOGIE 2'!N83</f>
        <v>Juin</v>
      </c>
      <c r="AF83" s="113" t="str">
        <f>'PHYSIO-PATH 3'!N83</f>
        <v>Juin</v>
      </c>
      <c r="AG83" s="113" t="str">
        <f>SEMIOLOGIE!N83</f>
        <v>Juin</v>
      </c>
      <c r="AH83" s="113" t="str">
        <f>'ANA-PATH 2'!N83</f>
        <v>Juin</v>
      </c>
    </row>
    <row r="84" spans="1:34">
      <c r="A84" s="113">
        <v>77</v>
      </c>
      <c r="B84" s="417" t="s">
        <v>121</v>
      </c>
      <c r="C84" s="417" t="s">
        <v>852</v>
      </c>
      <c r="D84" s="124">
        <f>ANATOMIE3!L84</f>
        <v>8.75</v>
      </c>
      <c r="E84" s="124">
        <f>'PHYSIO-REP 3'!L84</f>
        <v>8.25</v>
      </c>
      <c r="F84" s="124">
        <f>'ZOOTECHINE 3'!L84</f>
        <v>11</v>
      </c>
      <c r="G84" s="124">
        <f>'PHARMACOLOGIE 3'!L84</f>
        <v>6.5</v>
      </c>
      <c r="H84" s="124">
        <f>'MICROBIOLOGIE 3'!L84</f>
        <v>6.5</v>
      </c>
      <c r="I84" s="124">
        <f>'PARASITOLOGIE 2'!L84</f>
        <v>22</v>
      </c>
      <c r="J84" s="124">
        <f>'PHYSIO-PATH 3'!L84</f>
        <v>2.5</v>
      </c>
      <c r="K84" s="124">
        <f>SEMIOLOGIE!L84</f>
        <v>39</v>
      </c>
      <c r="L84" s="124">
        <f>'ANA-PATH 2'!L84</f>
        <v>1.3333333333333333</v>
      </c>
      <c r="M84" s="124">
        <f t="shared" si="15"/>
        <v>105.83333333333333</v>
      </c>
      <c r="N84" s="124">
        <f t="shared" si="16"/>
        <v>4.2333333333333334</v>
      </c>
      <c r="O84" s="113" t="str">
        <f t="shared" si="14"/>
        <v>Ajournee</v>
      </c>
      <c r="P84" s="113" t="str">
        <f t="shared" si="17"/>
        <v>juin</v>
      </c>
      <c r="Q84" s="113">
        <f t="shared" si="18"/>
        <v>1</v>
      </c>
      <c r="R84" s="113">
        <f t="shared" si="19"/>
        <v>1</v>
      </c>
      <c r="S84" s="113">
        <f t="shared" si="20"/>
        <v>1</v>
      </c>
      <c r="T84" s="113">
        <f t="shared" si="21"/>
        <v>1</v>
      </c>
      <c r="U84" s="113">
        <f t="shared" si="22"/>
        <v>1</v>
      </c>
      <c r="V84" s="113">
        <f t="shared" si="23"/>
        <v>0</v>
      </c>
      <c r="W84" s="113">
        <f t="shared" si="24"/>
        <v>1</v>
      </c>
      <c r="X84" s="113">
        <f t="shared" si="25"/>
        <v>0</v>
      </c>
      <c r="Y84" s="113">
        <f t="shared" si="26"/>
        <v>1</v>
      </c>
      <c r="Z84" s="113" t="str">
        <f>ANATOMIE3!N84</f>
        <v>Juin</v>
      </c>
      <c r="AA84" s="113" t="str">
        <f>'PHYSIO-REP 3'!N84</f>
        <v>Juin</v>
      </c>
      <c r="AB84" s="113" t="str">
        <f>'ZOOTECHINE 3'!N84</f>
        <v>Juin</v>
      </c>
      <c r="AC84" s="113" t="str">
        <f>'PHARMACOLOGIE 3'!N84</f>
        <v>Juin</v>
      </c>
      <c r="AD84" s="113" t="str">
        <f>'MICROBIOLOGIE 3'!N84</f>
        <v>Juin</v>
      </c>
      <c r="AE84" s="113" t="str">
        <f>'PARASITOLOGIE 2'!N84</f>
        <v>Juin</v>
      </c>
      <c r="AF84" s="113" t="str">
        <f>'PHYSIO-PATH 3'!N84</f>
        <v>Juin</v>
      </c>
      <c r="AG84" s="113" t="str">
        <f>SEMIOLOGIE!N84</f>
        <v>Juin</v>
      </c>
      <c r="AH84" s="113" t="str">
        <f>'ANA-PATH 2'!N84</f>
        <v>Juin</v>
      </c>
    </row>
    <row r="85" spans="1:34" ht="15.75">
      <c r="A85" s="113">
        <v>78</v>
      </c>
      <c r="B85" s="426" t="s">
        <v>123</v>
      </c>
      <c r="C85" s="426" t="s">
        <v>707</v>
      </c>
      <c r="D85" s="124">
        <f>ANATOMIE3!L85</f>
        <v>17.75</v>
      </c>
      <c r="E85" s="124">
        <f>'PHYSIO-REP 3'!L85</f>
        <v>14</v>
      </c>
      <c r="F85" s="124">
        <f>'ZOOTECHINE 3'!L85</f>
        <v>10</v>
      </c>
      <c r="G85" s="124">
        <f>'PHARMACOLOGIE 3'!L85</f>
        <v>9.5</v>
      </c>
      <c r="H85" s="124">
        <f>'MICROBIOLOGIE 3'!L85</f>
        <v>18.25</v>
      </c>
      <c r="I85" s="124">
        <f>'PARASITOLOGIE 2'!L85</f>
        <v>6</v>
      </c>
      <c r="J85" s="124">
        <f>'PHYSIO-PATH 3'!L85</f>
        <v>13</v>
      </c>
      <c r="K85" s="124">
        <f>SEMIOLOGIE!L85</f>
        <v>13.25</v>
      </c>
      <c r="L85" s="124">
        <f>'ANA-PATH 2'!L85</f>
        <v>9.6666666666666661</v>
      </c>
      <c r="M85" s="124">
        <f t="shared" si="15"/>
        <v>111.41666666666667</v>
      </c>
      <c r="N85" s="124">
        <f t="shared" si="16"/>
        <v>4.456666666666667</v>
      </c>
      <c r="O85" s="113" t="str">
        <f t="shared" si="14"/>
        <v>Ajournee</v>
      </c>
      <c r="P85" s="113" t="str">
        <f t="shared" si="17"/>
        <v>juin</v>
      </c>
      <c r="Q85" s="113">
        <f t="shared" si="18"/>
        <v>0</v>
      </c>
      <c r="R85" s="113">
        <f t="shared" si="19"/>
        <v>1</v>
      </c>
      <c r="S85" s="113">
        <f t="shared" si="20"/>
        <v>1</v>
      </c>
      <c r="T85" s="113">
        <f t="shared" si="21"/>
        <v>1</v>
      </c>
      <c r="U85" s="113">
        <f t="shared" si="22"/>
        <v>0</v>
      </c>
      <c r="V85" s="113">
        <f t="shared" si="23"/>
        <v>1</v>
      </c>
      <c r="W85" s="113">
        <f t="shared" si="24"/>
        <v>1</v>
      </c>
      <c r="X85" s="113">
        <f t="shared" si="25"/>
        <v>1</v>
      </c>
      <c r="Y85" s="113">
        <f t="shared" si="26"/>
        <v>1</v>
      </c>
      <c r="Z85" s="113" t="str">
        <f>ANATOMIE3!N85</f>
        <v>Juin</v>
      </c>
      <c r="AA85" s="113" t="str">
        <f>'PHYSIO-REP 3'!N85</f>
        <v>Juin</v>
      </c>
      <c r="AB85" s="113" t="str">
        <f>'ZOOTECHINE 3'!N85</f>
        <v>Juin</v>
      </c>
      <c r="AC85" s="113" t="str">
        <f>'PHARMACOLOGIE 3'!N85</f>
        <v>Juin</v>
      </c>
      <c r="AD85" s="113" t="str">
        <f>'MICROBIOLOGIE 3'!N85</f>
        <v>Juin</v>
      </c>
      <c r="AE85" s="113" t="str">
        <f>'PARASITOLOGIE 2'!N85</f>
        <v>Juin</v>
      </c>
      <c r="AF85" s="113" t="str">
        <f>'PHYSIO-PATH 3'!N85</f>
        <v>Juin</v>
      </c>
      <c r="AG85" s="113" t="str">
        <f>SEMIOLOGIE!N85</f>
        <v>Juin</v>
      </c>
      <c r="AH85" s="113" t="str">
        <f>'ANA-PATH 2'!N85</f>
        <v>Juin</v>
      </c>
    </row>
    <row r="86" spans="1:34" ht="15.75">
      <c r="A86" s="113">
        <v>79</v>
      </c>
      <c r="B86" s="424" t="s">
        <v>124</v>
      </c>
      <c r="C86" s="424" t="s">
        <v>853</v>
      </c>
      <c r="D86" s="124">
        <f>ANATOMIE3!L86</f>
        <v>12.25</v>
      </c>
      <c r="E86" s="124">
        <f>'PHYSIO-REP 3'!L86</f>
        <v>12</v>
      </c>
      <c r="F86" s="124">
        <f>'ZOOTECHINE 3'!L86</f>
        <v>8.5</v>
      </c>
      <c r="G86" s="124">
        <f>'PHARMACOLOGIE 3'!L86</f>
        <v>10.5</v>
      </c>
      <c r="H86" s="124">
        <f>'MICROBIOLOGIE 3'!L86</f>
        <v>10</v>
      </c>
      <c r="I86" s="124">
        <f>'PARASITOLOGIE 2'!L86</f>
        <v>9.3333333333333339</v>
      </c>
      <c r="J86" s="124">
        <f>'PHYSIO-PATH 3'!L86</f>
        <v>6</v>
      </c>
      <c r="K86" s="124">
        <f>SEMIOLOGIE!L86</f>
        <v>14</v>
      </c>
      <c r="L86" s="124">
        <f>'ANA-PATH 2'!L86</f>
        <v>6.333333333333333</v>
      </c>
      <c r="M86" s="124">
        <f t="shared" si="15"/>
        <v>88.916666666666671</v>
      </c>
      <c r="N86" s="124">
        <f t="shared" si="16"/>
        <v>3.5566666666666666</v>
      </c>
      <c r="O86" s="113" t="str">
        <f t="shared" si="14"/>
        <v>Ajournee</v>
      </c>
      <c r="P86" s="113" t="str">
        <f t="shared" si="17"/>
        <v>juin</v>
      </c>
      <c r="Q86" s="113">
        <f t="shared" si="18"/>
        <v>1</v>
      </c>
      <c r="R86" s="113">
        <f t="shared" si="19"/>
        <v>1</v>
      </c>
      <c r="S86" s="113">
        <f t="shared" si="20"/>
        <v>1</v>
      </c>
      <c r="T86" s="113">
        <f t="shared" si="21"/>
        <v>1</v>
      </c>
      <c r="U86" s="113">
        <f t="shared" si="22"/>
        <v>1</v>
      </c>
      <c r="V86" s="113">
        <f t="shared" si="23"/>
        <v>1</v>
      </c>
      <c r="W86" s="113">
        <f t="shared" si="24"/>
        <v>1</v>
      </c>
      <c r="X86" s="113">
        <f t="shared" si="25"/>
        <v>1</v>
      </c>
      <c r="Y86" s="113">
        <f t="shared" si="26"/>
        <v>1</v>
      </c>
      <c r="Z86" s="113" t="str">
        <f>ANATOMIE3!N86</f>
        <v>Juin</v>
      </c>
      <c r="AA86" s="113" t="str">
        <f>'PHYSIO-REP 3'!N86</f>
        <v>Juin</v>
      </c>
      <c r="AB86" s="113" t="str">
        <f>'ZOOTECHINE 3'!N86</f>
        <v>Juin</v>
      </c>
      <c r="AC86" s="113" t="str">
        <f>'PHARMACOLOGIE 3'!N86</f>
        <v>Juin</v>
      </c>
      <c r="AD86" s="113" t="str">
        <f>'MICROBIOLOGIE 3'!N86</f>
        <v>Juin</v>
      </c>
      <c r="AE86" s="113" t="str">
        <f>'PARASITOLOGIE 2'!N86</f>
        <v>Juin</v>
      </c>
      <c r="AF86" s="113" t="str">
        <f>'PHYSIO-PATH 3'!N86</f>
        <v>Juin</v>
      </c>
      <c r="AG86" s="113" t="str">
        <f>SEMIOLOGIE!N86</f>
        <v>Juin</v>
      </c>
      <c r="AH86" s="113" t="str">
        <f>'ANA-PATH 2'!N86</f>
        <v>Juin</v>
      </c>
    </row>
    <row r="87" spans="1:34" ht="15.75">
      <c r="A87" s="113">
        <v>80</v>
      </c>
      <c r="B87" s="424" t="s">
        <v>124</v>
      </c>
      <c r="C87" s="424" t="s">
        <v>125</v>
      </c>
      <c r="D87" s="124">
        <f>ANATOMIE3!L87</f>
        <v>11</v>
      </c>
      <c r="E87" s="124">
        <f>'PHYSIO-REP 3'!L87</f>
        <v>6</v>
      </c>
      <c r="F87" s="124">
        <f>'ZOOTECHINE 3'!L87</f>
        <v>9</v>
      </c>
      <c r="G87" s="124">
        <f>'PHARMACOLOGIE 3'!L87</f>
        <v>7.25</v>
      </c>
      <c r="H87" s="124">
        <f>'MICROBIOLOGIE 3'!L87</f>
        <v>9.5</v>
      </c>
      <c r="I87" s="124">
        <f>'PARASITOLOGIE 2'!L87</f>
        <v>8</v>
      </c>
      <c r="J87" s="124">
        <f>'PHYSIO-PATH 3'!L87</f>
        <v>6</v>
      </c>
      <c r="K87" s="124">
        <f>SEMIOLOGIE!L87</f>
        <v>12.5</v>
      </c>
      <c r="L87" s="124">
        <f>'ANA-PATH 2'!L87</f>
        <v>5.333333333333333</v>
      </c>
      <c r="M87" s="124">
        <f t="shared" si="15"/>
        <v>74.583333333333329</v>
      </c>
      <c r="N87" s="124">
        <f t="shared" si="16"/>
        <v>2.9833333333333329</v>
      </c>
      <c r="O87" s="113" t="str">
        <f t="shared" si="14"/>
        <v>Ajournee</v>
      </c>
      <c r="P87" s="113" t="str">
        <f t="shared" si="17"/>
        <v>juin</v>
      </c>
      <c r="Q87" s="113">
        <f t="shared" si="18"/>
        <v>1</v>
      </c>
      <c r="R87" s="113">
        <f t="shared" si="19"/>
        <v>1</v>
      </c>
      <c r="S87" s="113">
        <f t="shared" si="20"/>
        <v>1</v>
      </c>
      <c r="T87" s="113">
        <f t="shared" si="21"/>
        <v>1</v>
      </c>
      <c r="U87" s="113">
        <f t="shared" si="22"/>
        <v>1</v>
      </c>
      <c r="V87" s="113">
        <f t="shared" si="23"/>
        <v>1</v>
      </c>
      <c r="W87" s="113">
        <f t="shared" si="24"/>
        <v>1</v>
      </c>
      <c r="X87" s="113">
        <f t="shared" si="25"/>
        <v>1</v>
      </c>
      <c r="Y87" s="113">
        <f t="shared" si="26"/>
        <v>1</v>
      </c>
      <c r="Z87" s="113" t="str">
        <f>ANATOMIE3!N87</f>
        <v>Juin</v>
      </c>
      <c r="AA87" s="113" t="str">
        <f>'PHYSIO-REP 3'!N87</f>
        <v>Juin</v>
      </c>
      <c r="AB87" s="113" t="str">
        <f>'ZOOTECHINE 3'!N87</f>
        <v>Juin</v>
      </c>
      <c r="AC87" s="113" t="str">
        <f>'PHARMACOLOGIE 3'!N87</f>
        <v>Juin</v>
      </c>
      <c r="AD87" s="113" t="str">
        <f>'MICROBIOLOGIE 3'!N87</f>
        <v>Juin</v>
      </c>
      <c r="AE87" s="113" t="str">
        <f>'PARASITOLOGIE 2'!N87</f>
        <v>Juin</v>
      </c>
      <c r="AF87" s="113" t="str">
        <f>'PHYSIO-PATH 3'!N87</f>
        <v>Juin</v>
      </c>
      <c r="AG87" s="113" t="str">
        <f>SEMIOLOGIE!N87</f>
        <v>Juin</v>
      </c>
      <c r="AH87" s="113" t="str">
        <f>'ANA-PATH 2'!N87</f>
        <v>Juin</v>
      </c>
    </row>
    <row r="88" spans="1:34" ht="15.75">
      <c r="A88" s="113">
        <v>81</v>
      </c>
      <c r="B88" s="424" t="s">
        <v>126</v>
      </c>
      <c r="C88" s="424" t="s">
        <v>127</v>
      </c>
      <c r="D88" s="124">
        <f>ANATOMIE3!L88</f>
        <v>3.75</v>
      </c>
      <c r="E88" s="124">
        <f>'PHYSIO-REP 3'!L88</f>
        <v>6.75</v>
      </c>
      <c r="F88" s="124">
        <f>'ZOOTECHINE 3'!L88</f>
        <v>6.5</v>
      </c>
      <c r="G88" s="124">
        <f>'PHARMACOLOGIE 3'!L88</f>
        <v>2</v>
      </c>
      <c r="H88" s="124">
        <f>'MICROBIOLOGIE 3'!L88</f>
        <v>9</v>
      </c>
      <c r="I88" s="124">
        <f>'PARASITOLOGIE 2'!L88</f>
        <v>6.666666666666667</v>
      </c>
      <c r="J88" s="124">
        <f>'PHYSIO-PATH 3'!L88</f>
        <v>2.5</v>
      </c>
      <c r="K88" s="124">
        <f>SEMIOLOGIE!L88</f>
        <v>7.25</v>
      </c>
      <c r="L88" s="124">
        <f>'ANA-PATH 2'!L88</f>
        <v>5</v>
      </c>
      <c r="M88" s="124">
        <f t="shared" si="15"/>
        <v>49.416666666666664</v>
      </c>
      <c r="N88" s="124">
        <f t="shared" si="16"/>
        <v>1.9766666666666666</v>
      </c>
      <c r="O88" s="113" t="str">
        <f t="shared" si="14"/>
        <v>Ajournee</v>
      </c>
      <c r="P88" s="113" t="str">
        <f t="shared" si="17"/>
        <v>juin</v>
      </c>
      <c r="Q88" s="113">
        <f t="shared" si="18"/>
        <v>1</v>
      </c>
      <c r="R88" s="113">
        <f t="shared" si="19"/>
        <v>1</v>
      </c>
      <c r="S88" s="113">
        <f t="shared" si="20"/>
        <v>1</v>
      </c>
      <c r="T88" s="113">
        <f t="shared" si="21"/>
        <v>1</v>
      </c>
      <c r="U88" s="113">
        <f t="shared" si="22"/>
        <v>1</v>
      </c>
      <c r="V88" s="113">
        <f t="shared" si="23"/>
        <v>1</v>
      </c>
      <c r="W88" s="113">
        <f t="shared" si="24"/>
        <v>1</v>
      </c>
      <c r="X88" s="113">
        <f t="shared" si="25"/>
        <v>1</v>
      </c>
      <c r="Y88" s="113">
        <f t="shared" si="26"/>
        <v>1</v>
      </c>
      <c r="Z88" s="113" t="str">
        <f>ANATOMIE3!N88</f>
        <v>Juin</v>
      </c>
      <c r="AA88" s="113" t="str">
        <f>'PHYSIO-REP 3'!N88</f>
        <v>Juin</v>
      </c>
      <c r="AB88" s="113" t="str">
        <f>'ZOOTECHINE 3'!N88</f>
        <v>Juin</v>
      </c>
      <c r="AC88" s="113" t="str">
        <f>'PHARMACOLOGIE 3'!N88</f>
        <v>Juin</v>
      </c>
      <c r="AD88" s="113" t="str">
        <f>'MICROBIOLOGIE 3'!N88</f>
        <v>Juin</v>
      </c>
      <c r="AE88" s="113" t="str">
        <f>'PARASITOLOGIE 2'!N88</f>
        <v>Juin</v>
      </c>
      <c r="AF88" s="113" t="str">
        <f>'PHYSIO-PATH 3'!N88</f>
        <v>Juin</v>
      </c>
      <c r="AG88" s="113" t="str">
        <f>SEMIOLOGIE!N88</f>
        <v>Juin</v>
      </c>
      <c r="AH88" s="113" t="str">
        <f>'ANA-PATH 2'!N88</f>
        <v>Juin</v>
      </c>
    </row>
    <row r="89" spans="1:34" ht="15.75">
      <c r="A89" s="113">
        <v>82</v>
      </c>
      <c r="B89" s="424" t="s">
        <v>128</v>
      </c>
      <c r="C89" s="424" t="s">
        <v>129</v>
      </c>
      <c r="D89" s="124">
        <f>ANATOMIE3!L89</f>
        <v>11.25</v>
      </c>
      <c r="E89" s="124">
        <f>'PHYSIO-REP 3'!L89</f>
        <v>12</v>
      </c>
      <c r="F89" s="124">
        <f>'ZOOTECHINE 3'!L89</f>
        <v>8</v>
      </c>
      <c r="G89" s="124">
        <f>'PHARMACOLOGIE 3'!L89</f>
        <v>13</v>
      </c>
      <c r="H89" s="124">
        <f>'MICROBIOLOGIE 3'!L89</f>
        <v>7.25</v>
      </c>
      <c r="I89" s="124">
        <f>'PARASITOLOGIE 2'!L89</f>
        <v>8.6666666666666661</v>
      </c>
      <c r="J89" s="124">
        <f>'PHYSIO-PATH 3'!L89</f>
        <v>2.5</v>
      </c>
      <c r="K89" s="124">
        <f>SEMIOLOGIE!L89</f>
        <v>13.75</v>
      </c>
      <c r="L89" s="124">
        <f>'ANA-PATH 2'!L89</f>
        <v>4.333333333333333</v>
      </c>
      <c r="M89" s="124">
        <f t="shared" si="15"/>
        <v>80.749999999999986</v>
      </c>
      <c r="N89" s="124">
        <f t="shared" si="16"/>
        <v>3.2299999999999995</v>
      </c>
      <c r="O89" s="113" t="str">
        <f t="shared" si="14"/>
        <v>Ajournee</v>
      </c>
      <c r="P89" s="113" t="str">
        <f t="shared" si="17"/>
        <v>juin</v>
      </c>
      <c r="Q89" s="113">
        <f t="shared" si="18"/>
        <v>1</v>
      </c>
      <c r="R89" s="113">
        <f t="shared" si="19"/>
        <v>1</v>
      </c>
      <c r="S89" s="113">
        <f t="shared" si="20"/>
        <v>1</v>
      </c>
      <c r="T89" s="113">
        <f t="shared" si="21"/>
        <v>1</v>
      </c>
      <c r="U89" s="113">
        <f t="shared" si="22"/>
        <v>1</v>
      </c>
      <c r="V89" s="113">
        <f t="shared" si="23"/>
        <v>1</v>
      </c>
      <c r="W89" s="113">
        <f t="shared" si="24"/>
        <v>1</v>
      </c>
      <c r="X89" s="113">
        <f t="shared" si="25"/>
        <v>1</v>
      </c>
      <c r="Y89" s="113">
        <f t="shared" si="26"/>
        <v>1</v>
      </c>
      <c r="Z89" s="113" t="str">
        <f>ANATOMIE3!N89</f>
        <v>Juin</v>
      </c>
      <c r="AA89" s="113" t="str">
        <f>'PHYSIO-REP 3'!N89</f>
        <v>Juin</v>
      </c>
      <c r="AB89" s="113" t="str">
        <f>'ZOOTECHINE 3'!N89</f>
        <v>Juin</v>
      </c>
      <c r="AC89" s="113" t="str">
        <f>'PHARMACOLOGIE 3'!N89</f>
        <v>Juin</v>
      </c>
      <c r="AD89" s="113" t="str">
        <f>'MICROBIOLOGIE 3'!N89</f>
        <v>Juin</v>
      </c>
      <c r="AE89" s="113" t="str">
        <f>'PARASITOLOGIE 2'!N89</f>
        <v>Juin</v>
      </c>
      <c r="AF89" s="113" t="str">
        <f>'PHYSIO-PATH 3'!N89</f>
        <v>Juin</v>
      </c>
      <c r="AG89" s="113" t="str">
        <f>SEMIOLOGIE!N89</f>
        <v>Juin</v>
      </c>
      <c r="AH89" s="113" t="str">
        <f>'ANA-PATH 2'!N89</f>
        <v>Juin</v>
      </c>
    </row>
    <row r="90" spans="1:34" ht="15.75">
      <c r="A90" s="113">
        <v>83</v>
      </c>
      <c r="B90" s="424" t="s">
        <v>128</v>
      </c>
      <c r="C90" s="424" t="s">
        <v>130</v>
      </c>
      <c r="D90" s="124">
        <f>ANATOMIE3!L90</f>
        <v>12.75</v>
      </c>
      <c r="E90" s="124">
        <f>'PHYSIO-REP 3'!L90</f>
        <v>9</v>
      </c>
      <c r="F90" s="124">
        <f>'ZOOTECHINE 3'!L90</f>
        <v>9.5</v>
      </c>
      <c r="G90" s="124">
        <f>'PHARMACOLOGIE 3'!L90</f>
        <v>11</v>
      </c>
      <c r="H90" s="124">
        <f>'MICROBIOLOGIE 3'!L90</f>
        <v>9.5</v>
      </c>
      <c r="I90" s="124">
        <f>'PARASITOLOGIE 2'!L90</f>
        <v>2.6666666666666665</v>
      </c>
      <c r="J90" s="124">
        <f>'PHYSIO-PATH 3'!L90</f>
        <v>6</v>
      </c>
      <c r="K90" s="124">
        <f>SEMIOLOGIE!L90</f>
        <v>12.5</v>
      </c>
      <c r="L90" s="124">
        <f>'ANA-PATH 2'!L90</f>
        <v>6.666666666666667</v>
      </c>
      <c r="M90" s="124">
        <f t="shared" si="15"/>
        <v>79.583333333333329</v>
      </c>
      <c r="N90" s="124">
        <f t="shared" si="16"/>
        <v>3.1833333333333331</v>
      </c>
      <c r="O90" s="113" t="str">
        <f t="shared" si="14"/>
        <v>Ajournee</v>
      </c>
      <c r="P90" s="113" t="str">
        <f t="shared" si="17"/>
        <v>juin</v>
      </c>
      <c r="Q90" s="113">
        <f t="shared" si="18"/>
        <v>1</v>
      </c>
      <c r="R90" s="113">
        <f t="shared" si="19"/>
        <v>1</v>
      </c>
      <c r="S90" s="113">
        <f t="shared" si="20"/>
        <v>1</v>
      </c>
      <c r="T90" s="113">
        <f t="shared" si="21"/>
        <v>1</v>
      </c>
      <c r="U90" s="113">
        <f t="shared" si="22"/>
        <v>1</v>
      </c>
      <c r="V90" s="113">
        <f t="shared" si="23"/>
        <v>1</v>
      </c>
      <c r="W90" s="113">
        <f t="shared" si="24"/>
        <v>1</v>
      </c>
      <c r="X90" s="113">
        <f t="shared" si="25"/>
        <v>1</v>
      </c>
      <c r="Y90" s="113">
        <f t="shared" si="26"/>
        <v>1</v>
      </c>
      <c r="Z90" s="113" t="str">
        <f>ANATOMIE3!N90</f>
        <v>Juin</v>
      </c>
      <c r="AA90" s="113" t="str">
        <f>'PHYSIO-REP 3'!N90</f>
        <v>Juin</v>
      </c>
      <c r="AB90" s="113" t="str">
        <f>'ZOOTECHINE 3'!N90</f>
        <v>Juin</v>
      </c>
      <c r="AC90" s="113" t="str">
        <f>'PHARMACOLOGIE 3'!N90</f>
        <v>Juin</v>
      </c>
      <c r="AD90" s="113" t="str">
        <f>'MICROBIOLOGIE 3'!N90</f>
        <v>Juin</v>
      </c>
      <c r="AE90" s="113" t="str">
        <f>'PARASITOLOGIE 2'!N90</f>
        <v>Juin</v>
      </c>
      <c r="AF90" s="113" t="str">
        <f>'PHYSIO-PATH 3'!N90</f>
        <v>Juin</v>
      </c>
      <c r="AG90" s="113" t="str">
        <f>SEMIOLOGIE!N90</f>
        <v>Juin</v>
      </c>
      <c r="AH90" s="113" t="str">
        <f>'ANA-PATH 2'!N90</f>
        <v>Juin</v>
      </c>
    </row>
    <row r="91" spans="1:34" ht="15.75">
      <c r="A91" s="113">
        <v>84</v>
      </c>
      <c r="B91" s="423" t="s">
        <v>131</v>
      </c>
      <c r="C91" s="423" t="s">
        <v>841</v>
      </c>
      <c r="D91" s="124">
        <f>ANATOMIE3!L91</f>
        <v>11.25</v>
      </c>
      <c r="E91" s="124">
        <f>'PHYSIO-REP 3'!L91</f>
        <v>9.5</v>
      </c>
      <c r="F91" s="124">
        <f>'ZOOTECHINE 3'!L91</f>
        <v>7</v>
      </c>
      <c r="G91" s="124">
        <f>'PHARMACOLOGIE 3'!L91</f>
        <v>10</v>
      </c>
      <c r="H91" s="124">
        <f>'MICROBIOLOGIE 3'!L91</f>
        <v>9.25</v>
      </c>
      <c r="I91" s="124">
        <f>'PARASITOLOGIE 2'!L91</f>
        <v>5.333333333333333</v>
      </c>
      <c r="J91" s="124">
        <f>'PHYSIO-PATH 3'!L91</f>
        <v>6</v>
      </c>
      <c r="K91" s="124">
        <f>SEMIOLOGIE!L91</f>
        <v>6.5</v>
      </c>
      <c r="L91" s="124">
        <f>'ANA-PATH 2'!L91</f>
        <v>4.333333333333333</v>
      </c>
      <c r="M91" s="124">
        <f t="shared" si="15"/>
        <v>69.166666666666671</v>
      </c>
      <c r="N91" s="124">
        <f t="shared" si="16"/>
        <v>2.7666666666666671</v>
      </c>
      <c r="O91" s="113" t="str">
        <f t="shared" si="14"/>
        <v>Ajournee</v>
      </c>
      <c r="P91" s="113" t="str">
        <f t="shared" si="17"/>
        <v>juin</v>
      </c>
      <c r="Q91" s="113">
        <f t="shared" si="18"/>
        <v>1</v>
      </c>
      <c r="R91" s="113">
        <f t="shared" si="19"/>
        <v>1</v>
      </c>
      <c r="S91" s="113">
        <f t="shared" si="20"/>
        <v>1</v>
      </c>
      <c r="T91" s="113">
        <f t="shared" si="21"/>
        <v>1</v>
      </c>
      <c r="U91" s="113">
        <f t="shared" si="22"/>
        <v>1</v>
      </c>
      <c r="V91" s="113">
        <f t="shared" si="23"/>
        <v>1</v>
      </c>
      <c r="W91" s="113">
        <f t="shared" si="24"/>
        <v>1</v>
      </c>
      <c r="X91" s="113">
        <f t="shared" si="25"/>
        <v>1</v>
      </c>
      <c r="Y91" s="113">
        <f t="shared" si="26"/>
        <v>1</v>
      </c>
      <c r="Z91" s="113" t="str">
        <f>ANATOMIE3!N91</f>
        <v>Juin</v>
      </c>
      <c r="AA91" s="113" t="str">
        <f>'PHYSIO-REP 3'!N91</f>
        <v>Juin</v>
      </c>
      <c r="AB91" s="113" t="str">
        <f>'ZOOTECHINE 3'!N91</f>
        <v>Juin</v>
      </c>
      <c r="AC91" s="113" t="str">
        <f>'PHARMACOLOGIE 3'!N91</f>
        <v>Juin</v>
      </c>
      <c r="AD91" s="113" t="str">
        <f>'MICROBIOLOGIE 3'!N91</f>
        <v>Juin</v>
      </c>
      <c r="AE91" s="113" t="str">
        <f>'PARASITOLOGIE 2'!N91</f>
        <v>Juin</v>
      </c>
      <c r="AF91" s="113" t="str">
        <f>'PHYSIO-PATH 3'!N91</f>
        <v>Juin</v>
      </c>
      <c r="AG91" s="113" t="str">
        <f>SEMIOLOGIE!N91</f>
        <v>Juin</v>
      </c>
      <c r="AH91" s="113" t="str">
        <f>'ANA-PATH 2'!N91</f>
        <v>Juin</v>
      </c>
    </row>
    <row r="92" spans="1:34">
      <c r="A92" s="113">
        <v>85</v>
      </c>
      <c r="B92" s="417" t="s">
        <v>854</v>
      </c>
      <c r="C92" s="417" t="s">
        <v>855</v>
      </c>
      <c r="D92" s="124">
        <f>ANATOMIE3!L92</f>
        <v>3</v>
      </c>
      <c r="E92" s="124">
        <f>'PHYSIO-REP 3'!L92</f>
        <v>5.25</v>
      </c>
      <c r="F92" s="124">
        <f>'ZOOTECHINE 3'!L92</f>
        <v>4</v>
      </c>
      <c r="G92" s="124">
        <f>'PHARMACOLOGIE 3'!L92</f>
        <v>2</v>
      </c>
      <c r="H92" s="124">
        <f>'MICROBIOLOGIE 3'!L92</f>
        <v>30.75</v>
      </c>
      <c r="I92" s="124">
        <f>'PARASITOLOGIE 2'!L92</f>
        <v>4.666666666666667</v>
      </c>
      <c r="J92" s="124">
        <f>'PHYSIO-PATH 3'!L92</f>
        <v>1.5</v>
      </c>
      <c r="K92" s="124">
        <f>SEMIOLOGIE!L92</f>
        <v>5.75</v>
      </c>
      <c r="L92" s="124">
        <f>'ANA-PATH 2'!L92</f>
        <v>5.333333333333333</v>
      </c>
      <c r="M92" s="124">
        <f t="shared" si="15"/>
        <v>62.25</v>
      </c>
      <c r="N92" s="124">
        <f t="shared" si="16"/>
        <v>2.4900000000000002</v>
      </c>
      <c r="O92" s="113" t="str">
        <f t="shared" si="14"/>
        <v>Ajournee</v>
      </c>
      <c r="P92" s="113" t="str">
        <f t="shared" si="17"/>
        <v>juin</v>
      </c>
      <c r="Q92" s="113">
        <f t="shared" si="18"/>
        <v>1</v>
      </c>
      <c r="R92" s="113">
        <f t="shared" si="19"/>
        <v>1</v>
      </c>
      <c r="S92" s="113">
        <f t="shared" si="20"/>
        <v>1</v>
      </c>
      <c r="T92" s="113">
        <f t="shared" si="21"/>
        <v>1</v>
      </c>
      <c r="U92" s="113">
        <f t="shared" si="22"/>
        <v>0</v>
      </c>
      <c r="V92" s="113">
        <f t="shared" si="23"/>
        <v>1</v>
      </c>
      <c r="W92" s="113">
        <f t="shared" si="24"/>
        <v>1</v>
      </c>
      <c r="X92" s="113">
        <f t="shared" si="25"/>
        <v>1</v>
      </c>
      <c r="Y92" s="113">
        <f t="shared" si="26"/>
        <v>1</v>
      </c>
      <c r="Z92" s="113" t="str">
        <f>ANATOMIE3!N92</f>
        <v>Juin</v>
      </c>
      <c r="AA92" s="113" t="str">
        <f>'PHYSIO-REP 3'!N92</f>
        <v>Juin</v>
      </c>
      <c r="AB92" s="113" t="str">
        <f>'ZOOTECHINE 3'!N92</f>
        <v>Juin</v>
      </c>
      <c r="AC92" s="113" t="str">
        <f>'PHARMACOLOGIE 3'!N92</f>
        <v>Juin</v>
      </c>
      <c r="AD92" s="113" t="str">
        <f>'MICROBIOLOGIE 3'!N92</f>
        <v>Juin</v>
      </c>
      <c r="AE92" s="113" t="str">
        <f>'PARASITOLOGIE 2'!N92</f>
        <v>Juin</v>
      </c>
      <c r="AF92" s="113" t="str">
        <f>'PHYSIO-PATH 3'!N92</f>
        <v>Juin</v>
      </c>
      <c r="AG92" s="113" t="str">
        <f>SEMIOLOGIE!N92</f>
        <v>Juin</v>
      </c>
      <c r="AH92" s="113" t="str">
        <f>'ANA-PATH 2'!N92</f>
        <v>Juin</v>
      </c>
    </row>
    <row r="93" spans="1:34" ht="15.75">
      <c r="A93" s="113">
        <v>86</v>
      </c>
      <c r="B93" s="431" t="s">
        <v>133</v>
      </c>
      <c r="C93" s="431" t="s">
        <v>148</v>
      </c>
      <c r="D93" s="124">
        <f>ANATOMIE3!L93</f>
        <v>2</v>
      </c>
      <c r="E93" s="124">
        <f>'PHYSIO-REP 3'!L93</f>
        <v>7.5</v>
      </c>
      <c r="F93" s="124">
        <f>'ZOOTECHINE 3'!L93</f>
        <v>6</v>
      </c>
      <c r="G93" s="124">
        <f>'PHARMACOLOGIE 3'!L93</f>
        <v>1.5</v>
      </c>
      <c r="H93" s="124">
        <f>'MICROBIOLOGIE 3'!L93</f>
        <v>8</v>
      </c>
      <c r="I93" s="124">
        <f>'PARASITOLOGIE 2'!L93</f>
        <v>0</v>
      </c>
      <c r="J93" s="124">
        <f>'PHYSIO-PATH 3'!L93</f>
        <v>1.5</v>
      </c>
      <c r="K93" s="124">
        <f>SEMIOLOGIE!L93</f>
        <v>5.25</v>
      </c>
      <c r="L93" s="124">
        <f>'ANA-PATH 2'!L93</f>
        <v>4.666666666666667</v>
      </c>
      <c r="M93" s="124">
        <f t="shared" si="15"/>
        <v>36.416666666666664</v>
      </c>
      <c r="N93" s="124">
        <f t="shared" si="16"/>
        <v>1.4566666666666666</v>
      </c>
      <c r="O93" s="113" t="str">
        <f t="shared" si="14"/>
        <v>Ajournee</v>
      </c>
      <c r="P93" s="113" t="str">
        <f t="shared" si="17"/>
        <v>juin</v>
      </c>
      <c r="Q93" s="113">
        <f t="shared" si="18"/>
        <v>1</v>
      </c>
      <c r="R93" s="113">
        <f t="shared" si="19"/>
        <v>1</v>
      </c>
      <c r="S93" s="113">
        <f t="shared" si="20"/>
        <v>1</v>
      </c>
      <c r="T93" s="113">
        <f t="shared" si="21"/>
        <v>1</v>
      </c>
      <c r="U93" s="113">
        <f t="shared" si="22"/>
        <v>1</v>
      </c>
      <c r="V93" s="113">
        <f t="shared" si="23"/>
        <v>1</v>
      </c>
      <c r="W93" s="113">
        <f t="shared" si="24"/>
        <v>1</v>
      </c>
      <c r="X93" s="113">
        <f t="shared" si="25"/>
        <v>1</v>
      </c>
      <c r="Y93" s="113">
        <f t="shared" si="26"/>
        <v>1</v>
      </c>
      <c r="Z93" s="113" t="str">
        <f>ANATOMIE3!N93</f>
        <v>Juin</v>
      </c>
      <c r="AA93" s="113" t="str">
        <f>'PHYSIO-REP 3'!N93</f>
        <v>Juin</v>
      </c>
      <c r="AB93" s="113" t="str">
        <f>'ZOOTECHINE 3'!N93</f>
        <v>Juin</v>
      </c>
      <c r="AC93" s="113" t="str">
        <f>'PHARMACOLOGIE 3'!N93</f>
        <v>Juin</v>
      </c>
      <c r="AD93" s="113" t="str">
        <f>'MICROBIOLOGIE 3'!N93</f>
        <v>Juin</v>
      </c>
      <c r="AE93" s="113" t="str">
        <f>'PARASITOLOGIE 2'!N93</f>
        <v>Juin</v>
      </c>
      <c r="AF93" s="113" t="str">
        <f>'PHYSIO-PATH 3'!N93</f>
        <v>Juin</v>
      </c>
      <c r="AG93" s="113" t="str">
        <f>SEMIOLOGIE!N93</f>
        <v>Juin</v>
      </c>
      <c r="AH93" s="113" t="str">
        <f>'ANA-PATH 2'!N93</f>
        <v>Juin</v>
      </c>
    </row>
    <row r="94" spans="1:34" ht="15.75">
      <c r="A94" s="113">
        <v>87</v>
      </c>
      <c r="B94" s="423" t="s">
        <v>135</v>
      </c>
      <c r="C94" s="423" t="s">
        <v>136</v>
      </c>
      <c r="D94" s="124">
        <f>ANATOMIE3!L94</f>
        <v>15.25</v>
      </c>
      <c r="E94" s="124">
        <f>'PHYSIO-REP 3'!L94</f>
        <v>12.75</v>
      </c>
      <c r="F94" s="124">
        <f>'ZOOTECHINE 3'!L94</f>
        <v>12.5</v>
      </c>
      <c r="G94" s="124">
        <f>'PHARMACOLOGIE 3'!L94</f>
        <v>11</v>
      </c>
      <c r="H94" s="124">
        <f>'MICROBIOLOGIE 3'!L94</f>
        <v>10.5</v>
      </c>
      <c r="I94" s="124">
        <f>'PARASITOLOGIE 2'!L94</f>
        <v>9.3333333333333339</v>
      </c>
      <c r="J94" s="124">
        <f>'PHYSIO-PATH 3'!L94</f>
        <v>6</v>
      </c>
      <c r="K94" s="124">
        <f>SEMIOLOGIE!L94</f>
        <v>13.25</v>
      </c>
      <c r="L94" s="124">
        <f>'ANA-PATH 2'!L94</f>
        <v>7.333333333333333</v>
      </c>
      <c r="M94" s="124">
        <f t="shared" si="15"/>
        <v>97.916666666666657</v>
      </c>
      <c r="N94" s="124">
        <f t="shared" si="16"/>
        <v>3.9166666666666661</v>
      </c>
      <c r="O94" s="113" t="str">
        <f t="shared" si="14"/>
        <v>Ajournee</v>
      </c>
      <c r="P94" s="113" t="str">
        <f t="shared" si="17"/>
        <v>juin</v>
      </c>
      <c r="Q94" s="113">
        <f t="shared" si="18"/>
        <v>0</v>
      </c>
      <c r="R94" s="113">
        <f t="shared" si="19"/>
        <v>1</v>
      </c>
      <c r="S94" s="113">
        <f t="shared" si="20"/>
        <v>1</v>
      </c>
      <c r="T94" s="113">
        <f t="shared" si="21"/>
        <v>1</v>
      </c>
      <c r="U94" s="113">
        <f t="shared" si="22"/>
        <v>1</v>
      </c>
      <c r="V94" s="113">
        <f t="shared" si="23"/>
        <v>1</v>
      </c>
      <c r="W94" s="113">
        <f t="shared" si="24"/>
        <v>1</v>
      </c>
      <c r="X94" s="113">
        <f t="shared" si="25"/>
        <v>1</v>
      </c>
      <c r="Y94" s="113">
        <f t="shared" si="26"/>
        <v>1</v>
      </c>
      <c r="Z94" s="113" t="str">
        <f>ANATOMIE3!N94</f>
        <v>Juin</v>
      </c>
      <c r="AA94" s="113" t="str">
        <f>'PHYSIO-REP 3'!N94</f>
        <v>Juin</v>
      </c>
      <c r="AB94" s="113" t="str">
        <f>'ZOOTECHINE 3'!N94</f>
        <v>Juin</v>
      </c>
      <c r="AC94" s="113" t="str">
        <f>'PHARMACOLOGIE 3'!N94</f>
        <v>Juin</v>
      </c>
      <c r="AD94" s="113" t="str">
        <f>'MICROBIOLOGIE 3'!N94</f>
        <v>Juin</v>
      </c>
      <c r="AE94" s="113" t="str">
        <f>'PARASITOLOGIE 2'!N94</f>
        <v>Juin</v>
      </c>
      <c r="AF94" s="113" t="str">
        <f>'PHYSIO-PATH 3'!N94</f>
        <v>Juin</v>
      </c>
      <c r="AG94" s="113" t="str">
        <f>SEMIOLOGIE!N94</f>
        <v>Juin</v>
      </c>
      <c r="AH94" s="113" t="str">
        <f>'ANA-PATH 2'!N94</f>
        <v>Juin</v>
      </c>
    </row>
    <row r="95" spans="1:34" ht="15.75">
      <c r="A95" s="113">
        <v>88</v>
      </c>
      <c r="B95" s="426" t="s">
        <v>137</v>
      </c>
      <c r="C95" s="426" t="s">
        <v>138</v>
      </c>
      <c r="D95" s="124">
        <f>ANATOMIE3!L95</f>
        <v>1.25</v>
      </c>
      <c r="E95" s="124">
        <f>'PHYSIO-REP 3'!L95</f>
        <v>6</v>
      </c>
      <c r="F95" s="124">
        <f>'ZOOTECHINE 3'!L95</f>
        <v>4.5</v>
      </c>
      <c r="G95" s="124">
        <f>'PHARMACOLOGIE 3'!L95</f>
        <v>1</v>
      </c>
      <c r="H95" s="124">
        <f>'MICROBIOLOGIE 3'!L95</f>
        <v>5</v>
      </c>
      <c r="I95" s="124">
        <f>'PARASITOLOGIE 2'!L95</f>
        <v>3.3333333333333335</v>
      </c>
      <c r="J95" s="124">
        <f>'PHYSIO-PATH 3'!L95</f>
        <v>1.5</v>
      </c>
      <c r="K95" s="124">
        <f>SEMIOLOGIE!L95</f>
        <v>3.5</v>
      </c>
      <c r="L95" s="124">
        <f>'ANA-PATH 2'!L95</f>
        <v>1.6666666666666667</v>
      </c>
      <c r="M95" s="124">
        <f t="shared" si="15"/>
        <v>27.75</v>
      </c>
      <c r="N95" s="124">
        <f t="shared" si="16"/>
        <v>1.1100000000000001</v>
      </c>
      <c r="O95" s="113" t="str">
        <f t="shared" si="14"/>
        <v>Ajournee</v>
      </c>
      <c r="P95" s="113" t="str">
        <f t="shared" si="17"/>
        <v>juin</v>
      </c>
      <c r="Q95" s="113">
        <f t="shared" si="18"/>
        <v>1</v>
      </c>
      <c r="R95" s="113">
        <f t="shared" si="19"/>
        <v>1</v>
      </c>
      <c r="S95" s="113">
        <f t="shared" si="20"/>
        <v>1</v>
      </c>
      <c r="T95" s="113">
        <f t="shared" si="21"/>
        <v>1</v>
      </c>
      <c r="U95" s="113">
        <f t="shared" si="22"/>
        <v>1</v>
      </c>
      <c r="V95" s="113">
        <f t="shared" si="23"/>
        <v>1</v>
      </c>
      <c r="W95" s="113">
        <f t="shared" si="24"/>
        <v>1</v>
      </c>
      <c r="X95" s="113">
        <f t="shared" si="25"/>
        <v>1</v>
      </c>
      <c r="Y95" s="113">
        <f t="shared" si="26"/>
        <v>1</v>
      </c>
      <c r="Z95" s="113" t="str">
        <f>ANATOMIE3!N95</f>
        <v>Juin</v>
      </c>
      <c r="AA95" s="113" t="str">
        <f>'PHYSIO-REP 3'!N95</f>
        <v>Juin</v>
      </c>
      <c r="AB95" s="113" t="str">
        <f>'ZOOTECHINE 3'!N95</f>
        <v>Juin</v>
      </c>
      <c r="AC95" s="113" t="str">
        <f>'PHARMACOLOGIE 3'!N95</f>
        <v>Juin</v>
      </c>
      <c r="AD95" s="113" t="str">
        <f>'MICROBIOLOGIE 3'!N95</f>
        <v>Juin</v>
      </c>
      <c r="AE95" s="113" t="str">
        <f>'PARASITOLOGIE 2'!N95</f>
        <v>Juin</v>
      </c>
      <c r="AF95" s="113" t="str">
        <f>'PHYSIO-PATH 3'!N95</f>
        <v>Juin</v>
      </c>
      <c r="AG95" s="113" t="str">
        <f>SEMIOLOGIE!N95</f>
        <v>Juin</v>
      </c>
      <c r="AH95" s="113" t="str">
        <f>'ANA-PATH 2'!N95</f>
        <v>Juin</v>
      </c>
    </row>
    <row r="96" spans="1:34" ht="15.75">
      <c r="A96" s="113">
        <v>89</v>
      </c>
      <c r="B96" s="423" t="s">
        <v>856</v>
      </c>
      <c r="C96" s="423" t="s">
        <v>857</v>
      </c>
      <c r="D96" s="124">
        <f>ANATOMIE3!L96</f>
        <v>14.75</v>
      </c>
      <c r="E96" s="124">
        <f>'PHYSIO-REP 3'!L96</f>
        <v>7.5</v>
      </c>
      <c r="F96" s="124">
        <f>'ZOOTECHINE 3'!L96</f>
        <v>7.75</v>
      </c>
      <c r="G96" s="124">
        <f>'PHARMACOLOGIE 3'!L96</f>
        <v>12.5</v>
      </c>
      <c r="H96" s="124">
        <f>'MICROBIOLOGIE 3'!L96</f>
        <v>7.75</v>
      </c>
      <c r="I96" s="124">
        <f>'PARASITOLOGIE 2'!L96</f>
        <v>6.666666666666667</v>
      </c>
      <c r="J96" s="124">
        <f>'PHYSIO-PATH 3'!L96</f>
        <v>11</v>
      </c>
      <c r="K96" s="124">
        <f>SEMIOLOGIE!L96</f>
        <v>12.75</v>
      </c>
      <c r="L96" s="124">
        <f>'ANA-PATH 2'!L96</f>
        <v>7</v>
      </c>
      <c r="M96" s="124">
        <f t="shared" si="15"/>
        <v>87.666666666666657</v>
      </c>
      <c r="N96" s="124">
        <f t="shared" si="16"/>
        <v>3.5066666666666664</v>
      </c>
      <c r="O96" s="113" t="str">
        <f t="shared" si="14"/>
        <v>Ajournee</v>
      </c>
      <c r="P96" s="113" t="str">
        <f t="shared" si="17"/>
        <v>juin</v>
      </c>
      <c r="Q96" s="113">
        <f t="shared" si="18"/>
        <v>1</v>
      </c>
      <c r="R96" s="113">
        <f t="shared" si="19"/>
        <v>1</v>
      </c>
      <c r="S96" s="113">
        <f t="shared" si="20"/>
        <v>1</v>
      </c>
      <c r="T96" s="113">
        <f t="shared" si="21"/>
        <v>1</v>
      </c>
      <c r="U96" s="113">
        <f t="shared" si="22"/>
        <v>1</v>
      </c>
      <c r="V96" s="113">
        <f t="shared" si="23"/>
        <v>1</v>
      </c>
      <c r="W96" s="113">
        <f t="shared" si="24"/>
        <v>1</v>
      </c>
      <c r="X96" s="113">
        <f t="shared" si="25"/>
        <v>1</v>
      </c>
      <c r="Y96" s="113">
        <f t="shared" si="26"/>
        <v>1</v>
      </c>
      <c r="Z96" s="113" t="str">
        <f>ANATOMIE3!N96</f>
        <v>Juin</v>
      </c>
      <c r="AA96" s="113" t="str">
        <f>'PHYSIO-REP 3'!N96</f>
        <v>Juin</v>
      </c>
      <c r="AB96" s="113" t="str">
        <f>'ZOOTECHINE 3'!N96</f>
        <v>Juin</v>
      </c>
      <c r="AC96" s="113" t="str">
        <f>'PHARMACOLOGIE 3'!N96</f>
        <v>Juin</v>
      </c>
      <c r="AD96" s="113" t="str">
        <f>'MICROBIOLOGIE 3'!N96</f>
        <v>Juin</v>
      </c>
      <c r="AE96" s="113" t="str">
        <f>'PARASITOLOGIE 2'!N96</f>
        <v>Juin</v>
      </c>
      <c r="AF96" s="113" t="str">
        <f>'PHYSIO-PATH 3'!N96</f>
        <v>Juin</v>
      </c>
      <c r="AG96" s="113" t="str">
        <f>SEMIOLOGIE!N96</f>
        <v>Juin</v>
      </c>
      <c r="AH96" s="113" t="str">
        <f>'ANA-PATH 2'!N96</f>
        <v>Juin</v>
      </c>
    </row>
    <row r="97" spans="1:34" ht="15.75">
      <c r="A97" s="113">
        <v>90</v>
      </c>
      <c r="B97" s="424" t="s">
        <v>139</v>
      </c>
      <c r="C97" s="424" t="s">
        <v>671</v>
      </c>
      <c r="D97" s="124">
        <f>ANATOMIE3!L97</f>
        <v>13</v>
      </c>
      <c r="E97" s="124">
        <f>'PHYSIO-REP 3'!L97</f>
        <v>10.25</v>
      </c>
      <c r="F97" s="124">
        <f>'ZOOTECHINE 3'!L97</f>
        <v>8</v>
      </c>
      <c r="G97" s="124">
        <f>'PHARMACOLOGIE 3'!L97</f>
        <v>9</v>
      </c>
      <c r="H97" s="124">
        <f>'MICROBIOLOGIE 3'!L97</f>
        <v>7.25</v>
      </c>
      <c r="I97" s="124">
        <f>'PARASITOLOGIE 2'!L97</f>
        <v>7.333333333333333</v>
      </c>
      <c r="J97" s="124">
        <f>'PHYSIO-PATH 3'!L97</f>
        <v>4</v>
      </c>
      <c r="K97" s="124">
        <f>SEMIOLOGIE!L97</f>
        <v>7.75</v>
      </c>
      <c r="L97" s="124">
        <f>'ANA-PATH 2'!L97</f>
        <v>5.333333333333333</v>
      </c>
      <c r="M97" s="124">
        <f t="shared" si="15"/>
        <v>71.916666666666671</v>
      </c>
      <c r="N97" s="124">
        <f t="shared" si="16"/>
        <v>2.8766666666666669</v>
      </c>
      <c r="O97" s="113" t="str">
        <f t="shared" si="14"/>
        <v>Ajournee</v>
      </c>
      <c r="P97" s="113" t="str">
        <f t="shared" si="17"/>
        <v>juin</v>
      </c>
      <c r="Q97" s="113">
        <f t="shared" si="18"/>
        <v>1</v>
      </c>
      <c r="R97" s="113">
        <f t="shared" si="19"/>
        <v>1</v>
      </c>
      <c r="S97" s="113">
        <f t="shared" si="20"/>
        <v>1</v>
      </c>
      <c r="T97" s="113">
        <f t="shared" si="21"/>
        <v>1</v>
      </c>
      <c r="U97" s="113">
        <f t="shared" si="22"/>
        <v>1</v>
      </c>
      <c r="V97" s="113">
        <f t="shared" si="23"/>
        <v>1</v>
      </c>
      <c r="W97" s="113">
        <f t="shared" si="24"/>
        <v>1</v>
      </c>
      <c r="X97" s="113">
        <f t="shared" si="25"/>
        <v>1</v>
      </c>
      <c r="Y97" s="113">
        <f t="shared" si="26"/>
        <v>1</v>
      </c>
      <c r="Z97" s="113" t="str">
        <f>ANATOMIE3!N97</f>
        <v>Juin</v>
      </c>
      <c r="AA97" s="113" t="str">
        <f>'PHYSIO-REP 3'!N97</f>
        <v>Juin</v>
      </c>
      <c r="AB97" s="113" t="str">
        <f>'ZOOTECHINE 3'!N97</f>
        <v>Juin</v>
      </c>
      <c r="AC97" s="113" t="str">
        <f>'PHARMACOLOGIE 3'!N97</f>
        <v>Juin</v>
      </c>
      <c r="AD97" s="113" t="str">
        <f>'MICROBIOLOGIE 3'!N97</f>
        <v>Juin</v>
      </c>
      <c r="AE97" s="113" t="str">
        <f>'PARASITOLOGIE 2'!N97</f>
        <v>Juin</v>
      </c>
      <c r="AF97" s="113" t="str">
        <f>'PHYSIO-PATH 3'!N97</f>
        <v>Juin</v>
      </c>
      <c r="AG97" s="113" t="str">
        <f>SEMIOLOGIE!N97</f>
        <v>Juin</v>
      </c>
      <c r="AH97" s="113" t="str">
        <f>'ANA-PATH 2'!N97</f>
        <v>Juin</v>
      </c>
    </row>
    <row r="98" spans="1:34" ht="15.75">
      <c r="A98" s="113">
        <v>91</v>
      </c>
      <c r="B98" s="426" t="s">
        <v>140</v>
      </c>
      <c r="C98" s="426" t="s">
        <v>141</v>
      </c>
      <c r="D98" s="124">
        <f>ANATOMIE3!L98</f>
        <v>12.75</v>
      </c>
      <c r="E98" s="124">
        <f>'PHYSIO-REP 3'!L98</f>
        <v>12.75</v>
      </c>
      <c r="F98" s="124">
        <f>'ZOOTECHINE 3'!L98</f>
        <v>9</v>
      </c>
      <c r="G98" s="124">
        <f>'PHARMACOLOGIE 3'!L98</f>
        <v>9</v>
      </c>
      <c r="H98" s="124">
        <f>'MICROBIOLOGIE 3'!L98</f>
        <v>9.5</v>
      </c>
      <c r="I98" s="124">
        <f>'PARASITOLOGIE 2'!L98</f>
        <v>6</v>
      </c>
      <c r="J98" s="124">
        <f>'PHYSIO-PATH 3'!L98</f>
        <v>7.5</v>
      </c>
      <c r="K98" s="124">
        <f>SEMIOLOGIE!L98</f>
        <v>13.25</v>
      </c>
      <c r="L98" s="124">
        <f>'ANA-PATH 2'!L98</f>
        <v>6.666666666666667</v>
      </c>
      <c r="M98" s="124">
        <f t="shared" si="15"/>
        <v>86.416666666666671</v>
      </c>
      <c r="N98" s="124">
        <f t="shared" si="16"/>
        <v>3.456666666666667</v>
      </c>
      <c r="O98" s="113" t="str">
        <f t="shared" si="14"/>
        <v>Ajournee</v>
      </c>
      <c r="P98" s="113" t="str">
        <f t="shared" si="17"/>
        <v>juin</v>
      </c>
      <c r="Q98" s="113">
        <f t="shared" si="18"/>
        <v>1</v>
      </c>
      <c r="R98" s="113">
        <f t="shared" si="19"/>
        <v>1</v>
      </c>
      <c r="S98" s="113">
        <f t="shared" si="20"/>
        <v>1</v>
      </c>
      <c r="T98" s="113">
        <f t="shared" si="21"/>
        <v>1</v>
      </c>
      <c r="U98" s="113">
        <f t="shared" si="22"/>
        <v>1</v>
      </c>
      <c r="V98" s="113">
        <f t="shared" si="23"/>
        <v>1</v>
      </c>
      <c r="W98" s="113">
        <f t="shared" si="24"/>
        <v>1</v>
      </c>
      <c r="X98" s="113">
        <f t="shared" si="25"/>
        <v>1</v>
      </c>
      <c r="Y98" s="113">
        <f t="shared" si="26"/>
        <v>1</v>
      </c>
      <c r="Z98" s="113" t="str">
        <f>ANATOMIE3!N98</f>
        <v>Juin</v>
      </c>
      <c r="AA98" s="113" t="str">
        <f>'PHYSIO-REP 3'!N98</f>
        <v>Juin</v>
      </c>
      <c r="AB98" s="113" t="str">
        <f>'ZOOTECHINE 3'!N98</f>
        <v>Juin</v>
      </c>
      <c r="AC98" s="113" t="str">
        <f>'PHARMACOLOGIE 3'!N98</f>
        <v>Juin</v>
      </c>
      <c r="AD98" s="113" t="str">
        <f>'MICROBIOLOGIE 3'!N98</f>
        <v>Juin</v>
      </c>
      <c r="AE98" s="113" t="str">
        <f>'PARASITOLOGIE 2'!N98</f>
        <v>Juin</v>
      </c>
      <c r="AF98" s="113" t="str">
        <f>'PHYSIO-PATH 3'!N98</f>
        <v>Juin</v>
      </c>
      <c r="AG98" s="113" t="str">
        <f>SEMIOLOGIE!N98</f>
        <v>Juin</v>
      </c>
      <c r="AH98" s="113" t="str">
        <f>'ANA-PATH 2'!N98</f>
        <v>Juin</v>
      </c>
    </row>
    <row r="99" spans="1:34">
      <c r="A99" s="113">
        <v>92</v>
      </c>
      <c r="B99" s="432" t="s">
        <v>142</v>
      </c>
      <c r="C99" s="432" t="s">
        <v>172</v>
      </c>
      <c r="D99" s="124">
        <f>ANATOMIE3!L99</f>
        <v>10.25</v>
      </c>
      <c r="E99" s="124">
        <f>'PHYSIO-REP 3'!L99</f>
        <v>10.5</v>
      </c>
      <c r="F99" s="124">
        <f>'ZOOTECHINE 3'!L99</f>
        <v>9.25</v>
      </c>
      <c r="G99" s="124">
        <f>'PHARMACOLOGIE 3'!L99</f>
        <v>12</v>
      </c>
      <c r="H99" s="124">
        <f>'MICROBIOLOGIE 3'!L99</f>
        <v>8.5</v>
      </c>
      <c r="I99" s="124">
        <f>'PARASITOLOGIE 2'!L99</f>
        <v>6.666666666666667</v>
      </c>
      <c r="J99" s="124">
        <f>'PHYSIO-PATH 3'!L99</f>
        <v>6</v>
      </c>
      <c r="K99" s="124">
        <f>SEMIOLOGIE!L99</f>
        <v>12</v>
      </c>
      <c r="L99" s="124">
        <f>'ANA-PATH 2'!L99</f>
        <v>6.333333333333333</v>
      </c>
      <c r="M99" s="124">
        <f t="shared" si="15"/>
        <v>81.499999999999986</v>
      </c>
      <c r="N99" s="124">
        <f t="shared" si="16"/>
        <v>3.2599999999999993</v>
      </c>
      <c r="O99" s="113" t="str">
        <f t="shared" si="14"/>
        <v>Ajournee</v>
      </c>
      <c r="P99" s="113" t="str">
        <f t="shared" si="17"/>
        <v>juin</v>
      </c>
      <c r="Q99" s="113">
        <f t="shared" si="18"/>
        <v>1</v>
      </c>
      <c r="R99" s="113">
        <f t="shared" si="19"/>
        <v>1</v>
      </c>
      <c r="S99" s="113">
        <f t="shared" si="20"/>
        <v>1</v>
      </c>
      <c r="T99" s="113">
        <f t="shared" si="21"/>
        <v>1</v>
      </c>
      <c r="U99" s="113">
        <f t="shared" si="22"/>
        <v>1</v>
      </c>
      <c r="V99" s="113">
        <f t="shared" si="23"/>
        <v>1</v>
      </c>
      <c r="W99" s="113">
        <f t="shared" si="24"/>
        <v>1</v>
      </c>
      <c r="X99" s="113">
        <f t="shared" si="25"/>
        <v>1</v>
      </c>
      <c r="Y99" s="113">
        <f t="shared" si="26"/>
        <v>1</v>
      </c>
      <c r="Z99" s="113" t="str">
        <f>ANATOMIE3!N99</f>
        <v>Juin</v>
      </c>
      <c r="AA99" s="113" t="str">
        <f>'PHYSIO-REP 3'!N99</f>
        <v>Juin</v>
      </c>
      <c r="AB99" s="113" t="str">
        <f>'ZOOTECHINE 3'!N99</f>
        <v>Juin</v>
      </c>
      <c r="AC99" s="113" t="str">
        <f>'PHARMACOLOGIE 3'!N99</f>
        <v>Juin</v>
      </c>
      <c r="AD99" s="113" t="str">
        <f>'MICROBIOLOGIE 3'!N99</f>
        <v>Juin</v>
      </c>
      <c r="AE99" s="113" t="str">
        <f>'PARASITOLOGIE 2'!N99</f>
        <v>Juin</v>
      </c>
      <c r="AF99" s="113" t="str">
        <f>'PHYSIO-PATH 3'!N99</f>
        <v>Juin</v>
      </c>
      <c r="AG99" s="113" t="str">
        <f>SEMIOLOGIE!N99</f>
        <v>Juin</v>
      </c>
      <c r="AH99" s="113" t="str">
        <f>'ANA-PATH 2'!N99</f>
        <v>Juin</v>
      </c>
    </row>
    <row r="100" spans="1:34" ht="15.75">
      <c r="A100" s="113">
        <v>93</v>
      </c>
      <c r="B100" s="423" t="s">
        <v>144</v>
      </c>
      <c r="C100" s="423" t="s">
        <v>145</v>
      </c>
      <c r="D100" s="124">
        <f>ANATOMIE3!L100</f>
        <v>3.75</v>
      </c>
      <c r="E100" s="124">
        <f>'PHYSIO-REP 3'!L100</f>
        <v>10.5</v>
      </c>
      <c r="F100" s="124">
        <f>'ZOOTECHINE 3'!L100</f>
        <v>5</v>
      </c>
      <c r="G100" s="124">
        <f>'PHARMACOLOGIE 3'!L100</f>
        <v>7</v>
      </c>
      <c r="H100" s="124">
        <f>'MICROBIOLOGIE 3'!L100</f>
        <v>8.25</v>
      </c>
      <c r="I100" s="124">
        <f>'PARASITOLOGIE 2'!L100</f>
        <v>2.6666666666666665</v>
      </c>
      <c r="J100" s="124">
        <f>'PHYSIO-PATH 3'!L100</f>
        <v>4</v>
      </c>
      <c r="K100" s="124">
        <f>SEMIOLOGIE!L100</f>
        <v>5.25</v>
      </c>
      <c r="L100" s="124">
        <f>'ANA-PATH 2'!L100</f>
        <v>3.3333333333333335</v>
      </c>
      <c r="M100" s="124">
        <f t="shared" si="15"/>
        <v>49.75</v>
      </c>
      <c r="N100" s="124">
        <f t="shared" si="16"/>
        <v>1.99</v>
      </c>
      <c r="O100" s="113" t="str">
        <f t="shared" si="14"/>
        <v>Ajournee</v>
      </c>
      <c r="P100" s="113" t="str">
        <f t="shared" si="17"/>
        <v>juin</v>
      </c>
      <c r="Q100" s="113">
        <f t="shared" si="18"/>
        <v>1</v>
      </c>
      <c r="R100" s="113">
        <f t="shared" si="19"/>
        <v>1</v>
      </c>
      <c r="S100" s="113">
        <f t="shared" si="20"/>
        <v>1</v>
      </c>
      <c r="T100" s="113">
        <f t="shared" si="21"/>
        <v>1</v>
      </c>
      <c r="U100" s="113">
        <f t="shared" si="22"/>
        <v>1</v>
      </c>
      <c r="V100" s="113">
        <f t="shared" si="23"/>
        <v>1</v>
      </c>
      <c r="W100" s="113">
        <f t="shared" si="24"/>
        <v>1</v>
      </c>
      <c r="X100" s="113">
        <f t="shared" si="25"/>
        <v>1</v>
      </c>
      <c r="Y100" s="113">
        <f t="shared" si="26"/>
        <v>1</v>
      </c>
      <c r="Z100" s="113" t="str">
        <f>ANATOMIE3!N100</f>
        <v>Juin</v>
      </c>
      <c r="AA100" s="113" t="str">
        <f>'PHYSIO-REP 3'!N100</f>
        <v>Juin</v>
      </c>
      <c r="AB100" s="113" t="str">
        <f>'ZOOTECHINE 3'!N100</f>
        <v>Juin</v>
      </c>
      <c r="AC100" s="113" t="str">
        <f>'PHARMACOLOGIE 3'!N100</f>
        <v>Juin</v>
      </c>
      <c r="AD100" s="113" t="str">
        <f>'MICROBIOLOGIE 3'!N100</f>
        <v>Juin</v>
      </c>
      <c r="AE100" s="113" t="str">
        <f>'PARASITOLOGIE 2'!N100</f>
        <v>Juin</v>
      </c>
      <c r="AF100" s="113" t="str">
        <f>'PHYSIO-PATH 3'!N100</f>
        <v>Juin</v>
      </c>
      <c r="AG100" s="113" t="str">
        <f>SEMIOLOGIE!N100</f>
        <v>Juin</v>
      </c>
      <c r="AH100" s="113" t="str">
        <f>'ANA-PATH 2'!N100</f>
        <v>Juin</v>
      </c>
    </row>
    <row r="101" spans="1:34" ht="15.75">
      <c r="A101" s="113">
        <v>94</v>
      </c>
      <c r="B101" s="423" t="s">
        <v>146</v>
      </c>
      <c r="C101" s="423" t="s">
        <v>147</v>
      </c>
      <c r="D101" s="124">
        <f>ANATOMIE3!L101</f>
        <v>12.75</v>
      </c>
      <c r="E101" s="124">
        <f>'PHYSIO-REP 3'!L101</f>
        <v>11</v>
      </c>
      <c r="F101" s="124">
        <f>'ZOOTECHINE 3'!L101</f>
        <v>11</v>
      </c>
      <c r="G101" s="124">
        <f>'PHARMACOLOGIE 3'!L101</f>
        <v>11</v>
      </c>
      <c r="H101" s="124">
        <f>'MICROBIOLOGIE 3'!L101</f>
        <v>8.5</v>
      </c>
      <c r="I101" s="124">
        <f>'PARASITOLOGIE 2'!L101</f>
        <v>8</v>
      </c>
      <c r="J101" s="124">
        <f>'PHYSIO-PATH 3'!L101</f>
        <v>10</v>
      </c>
      <c r="K101" s="124">
        <f>SEMIOLOGIE!L101</f>
        <v>15.25</v>
      </c>
      <c r="L101" s="124">
        <f>'ANA-PATH 2'!L101</f>
        <v>8</v>
      </c>
      <c r="M101" s="124">
        <f t="shared" si="15"/>
        <v>95.5</v>
      </c>
      <c r="N101" s="124">
        <f t="shared" si="16"/>
        <v>3.82</v>
      </c>
      <c r="O101" s="113" t="str">
        <f t="shared" si="14"/>
        <v>Ajournee</v>
      </c>
      <c r="P101" s="113" t="str">
        <f t="shared" si="17"/>
        <v>juin</v>
      </c>
      <c r="Q101" s="113">
        <f t="shared" si="18"/>
        <v>1</v>
      </c>
      <c r="R101" s="113">
        <f t="shared" si="19"/>
        <v>1</v>
      </c>
      <c r="S101" s="113">
        <f t="shared" si="20"/>
        <v>1</v>
      </c>
      <c r="T101" s="113">
        <f t="shared" si="21"/>
        <v>1</v>
      </c>
      <c r="U101" s="113">
        <f t="shared" si="22"/>
        <v>1</v>
      </c>
      <c r="V101" s="113">
        <f t="shared" si="23"/>
        <v>1</v>
      </c>
      <c r="W101" s="113">
        <f t="shared" si="24"/>
        <v>1</v>
      </c>
      <c r="X101" s="113">
        <f t="shared" si="25"/>
        <v>0</v>
      </c>
      <c r="Y101" s="113">
        <f t="shared" si="26"/>
        <v>1</v>
      </c>
      <c r="Z101" s="113" t="str">
        <f>ANATOMIE3!N101</f>
        <v>Juin</v>
      </c>
      <c r="AA101" s="113" t="str">
        <f>'PHYSIO-REP 3'!N101</f>
        <v>Juin</v>
      </c>
      <c r="AB101" s="113" t="str">
        <f>'ZOOTECHINE 3'!N101</f>
        <v>Juin</v>
      </c>
      <c r="AC101" s="113" t="str">
        <f>'PHARMACOLOGIE 3'!N101</f>
        <v>Juin</v>
      </c>
      <c r="AD101" s="113" t="str">
        <f>'MICROBIOLOGIE 3'!N101</f>
        <v>Juin</v>
      </c>
      <c r="AE101" s="113" t="str">
        <f>'PARASITOLOGIE 2'!N101</f>
        <v>Juin</v>
      </c>
      <c r="AF101" s="113" t="str">
        <f>'PHYSIO-PATH 3'!N101</f>
        <v>Juin</v>
      </c>
      <c r="AG101" s="113" t="str">
        <f>SEMIOLOGIE!N101</f>
        <v>Juin</v>
      </c>
      <c r="AH101" s="113" t="str">
        <f>'ANA-PATH 2'!N101</f>
        <v>Juin</v>
      </c>
    </row>
    <row r="102" spans="1:34" ht="15.75">
      <c r="A102" s="113">
        <v>95</v>
      </c>
      <c r="B102" s="424" t="s">
        <v>146</v>
      </c>
      <c r="C102" s="424" t="s">
        <v>148</v>
      </c>
      <c r="D102" s="124">
        <f>ANATOMIE3!L102</f>
        <v>16.75</v>
      </c>
      <c r="E102" s="124">
        <f>'PHYSIO-REP 3'!L102</f>
        <v>9</v>
      </c>
      <c r="F102" s="124">
        <f>'ZOOTECHINE 3'!L102</f>
        <v>7</v>
      </c>
      <c r="G102" s="124">
        <f>'PHARMACOLOGIE 3'!L102</f>
        <v>9.5</v>
      </c>
      <c r="H102" s="124">
        <f>'MICROBIOLOGIE 3'!L102</f>
        <v>7.75</v>
      </c>
      <c r="I102" s="124">
        <f>'PARASITOLOGIE 2'!L102</f>
        <v>6.666666666666667</v>
      </c>
      <c r="J102" s="124">
        <f>'PHYSIO-PATH 3'!L102</f>
        <v>2.5</v>
      </c>
      <c r="K102" s="124">
        <f>SEMIOLOGIE!L102</f>
        <v>15.75</v>
      </c>
      <c r="L102" s="124">
        <f>'ANA-PATH 2'!L102</f>
        <v>6</v>
      </c>
      <c r="M102" s="124">
        <f t="shared" si="15"/>
        <v>80.916666666666657</v>
      </c>
      <c r="N102" s="124">
        <f t="shared" si="16"/>
        <v>3.2366666666666664</v>
      </c>
      <c r="O102" s="113" t="str">
        <f t="shared" si="14"/>
        <v>Ajournee</v>
      </c>
      <c r="P102" s="113" t="str">
        <f t="shared" si="17"/>
        <v>juin</v>
      </c>
      <c r="Q102" s="113">
        <f t="shared" si="18"/>
        <v>0</v>
      </c>
      <c r="R102" s="113">
        <f t="shared" si="19"/>
        <v>1</v>
      </c>
      <c r="S102" s="113">
        <f t="shared" si="20"/>
        <v>1</v>
      </c>
      <c r="T102" s="113">
        <f t="shared" si="21"/>
        <v>1</v>
      </c>
      <c r="U102" s="113">
        <f t="shared" si="22"/>
        <v>1</v>
      </c>
      <c r="V102" s="113">
        <f t="shared" si="23"/>
        <v>1</v>
      </c>
      <c r="W102" s="113">
        <f t="shared" si="24"/>
        <v>1</v>
      </c>
      <c r="X102" s="113">
        <f t="shared" si="25"/>
        <v>0</v>
      </c>
      <c r="Y102" s="113">
        <f t="shared" si="26"/>
        <v>1</v>
      </c>
      <c r="Z102" s="113" t="str">
        <f>ANATOMIE3!N102</f>
        <v>Juin</v>
      </c>
      <c r="AA102" s="113" t="str">
        <f>'PHYSIO-REP 3'!N102</f>
        <v>Juin</v>
      </c>
      <c r="AB102" s="113" t="str">
        <f>'ZOOTECHINE 3'!N102</f>
        <v>Juin</v>
      </c>
      <c r="AC102" s="113" t="str">
        <f>'PHARMACOLOGIE 3'!N102</f>
        <v>Juin</v>
      </c>
      <c r="AD102" s="113" t="str">
        <f>'MICROBIOLOGIE 3'!N102</f>
        <v>Juin</v>
      </c>
      <c r="AE102" s="113" t="str">
        <f>'PARASITOLOGIE 2'!N102</f>
        <v>Juin</v>
      </c>
      <c r="AF102" s="113" t="str">
        <f>'PHYSIO-PATH 3'!N102</f>
        <v>Juin</v>
      </c>
      <c r="AG102" s="113" t="str">
        <f>SEMIOLOGIE!N102</f>
        <v>Juin</v>
      </c>
      <c r="AH102" s="113" t="str">
        <f>'ANA-PATH 2'!N102</f>
        <v>Juin</v>
      </c>
    </row>
    <row r="103" spans="1:34">
      <c r="A103" s="113">
        <v>96</v>
      </c>
      <c r="B103" s="417" t="s">
        <v>149</v>
      </c>
      <c r="C103" s="417" t="s">
        <v>858</v>
      </c>
      <c r="D103" s="124">
        <f>ANATOMIE3!L103</f>
        <v>1.75</v>
      </c>
      <c r="E103" s="124">
        <f>'PHYSIO-REP 3'!L103</f>
        <v>4.5</v>
      </c>
      <c r="F103" s="124">
        <f>'ZOOTECHINE 3'!L103</f>
        <v>1</v>
      </c>
      <c r="G103" s="124">
        <f>'PHARMACOLOGIE 3'!L103</f>
        <v>0.5</v>
      </c>
      <c r="H103" s="124">
        <f>'MICROBIOLOGIE 3'!L103</f>
        <v>30</v>
      </c>
      <c r="I103" s="124">
        <f>'PARASITOLOGIE 2'!L103</f>
        <v>4.666666666666667</v>
      </c>
      <c r="J103" s="124">
        <f>'PHYSIO-PATH 3'!L103</f>
        <v>2.5</v>
      </c>
      <c r="K103" s="124">
        <f>SEMIOLOGIE!L103</f>
        <v>3.5</v>
      </c>
      <c r="L103" s="124">
        <f>'ANA-PATH 2'!L103</f>
        <v>2</v>
      </c>
      <c r="M103" s="124">
        <f t="shared" si="15"/>
        <v>50.416666666666664</v>
      </c>
      <c r="N103" s="124">
        <f t="shared" si="16"/>
        <v>2.0166666666666666</v>
      </c>
      <c r="O103" s="113" t="str">
        <f t="shared" si="14"/>
        <v>Ajournee</v>
      </c>
      <c r="P103" s="113" t="str">
        <f t="shared" si="17"/>
        <v>juin</v>
      </c>
      <c r="Q103" s="113">
        <f t="shared" si="18"/>
        <v>1</v>
      </c>
      <c r="R103" s="113">
        <f t="shared" si="19"/>
        <v>1</v>
      </c>
      <c r="S103" s="113">
        <f t="shared" si="20"/>
        <v>1</v>
      </c>
      <c r="T103" s="113">
        <f t="shared" si="21"/>
        <v>1</v>
      </c>
      <c r="U103" s="113">
        <f t="shared" si="22"/>
        <v>0</v>
      </c>
      <c r="V103" s="113">
        <f t="shared" si="23"/>
        <v>1</v>
      </c>
      <c r="W103" s="113">
        <f t="shared" si="24"/>
        <v>1</v>
      </c>
      <c r="X103" s="113">
        <f t="shared" si="25"/>
        <v>1</v>
      </c>
      <c r="Y103" s="113">
        <f t="shared" si="26"/>
        <v>1</v>
      </c>
      <c r="Z103" s="113" t="str">
        <f>ANATOMIE3!N103</f>
        <v>Juin</v>
      </c>
      <c r="AA103" s="113" t="str">
        <f>'PHYSIO-REP 3'!N103</f>
        <v>Juin</v>
      </c>
      <c r="AB103" s="113" t="str">
        <f>'ZOOTECHINE 3'!N103</f>
        <v>Juin</v>
      </c>
      <c r="AC103" s="113" t="str">
        <f>'PHARMACOLOGIE 3'!N103</f>
        <v>Juin</v>
      </c>
      <c r="AD103" s="113" t="str">
        <f>'MICROBIOLOGIE 3'!N103</f>
        <v>Juin</v>
      </c>
      <c r="AE103" s="113" t="str">
        <f>'PARASITOLOGIE 2'!N103</f>
        <v>Juin</v>
      </c>
      <c r="AF103" s="113" t="str">
        <f>'PHYSIO-PATH 3'!N103</f>
        <v>Juin</v>
      </c>
      <c r="AG103" s="113" t="str">
        <f>SEMIOLOGIE!N103</f>
        <v>Juin</v>
      </c>
      <c r="AH103" s="113" t="str">
        <f>'ANA-PATH 2'!N103</f>
        <v>Juin</v>
      </c>
    </row>
    <row r="104" spans="1:34" ht="15.75">
      <c r="A104" s="113">
        <v>97</v>
      </c>
      <c r="B104" s="424" t="s">
        <v>150</v>
      </c>
      <c r="C104" s="424" t="s">
        <v>151</v>
      </c>
      <c r="D104" s="124">
        <f>ANATOMIE3!L104</f>
        <v>11</v>
      </c>
      <c r="E104" s="124">
        <f>'PHYSIO-REP 3'!L104</f>
        <v>8.25</v>
      </c>
      <c r="F104" s="124">
        <f>'ZOOTECHINE 3'!L104</f>
        <v>9</v>
      </c>
      <c r="G104" s="124">
        <f>'PHARMACOLOGIE 3'!L104</f>
        <v>6</v>
      </c>
      <c r="H104" s="124">
        <f>'MICROBIOLOGIE 3'!L104</f>
        <v>8.25</v>
      </c>
      <c r="I104" s="124">
        <f>'PARASITOLOGIE 2'!L104</f>
        <v>7.333333333333333</v>
      </c>
      <c r="J104" s="124">
        <f>'PHYSIO-PATH 3'!L104</f>
        <v>1.5</v>
      </c>
      <c r="K104" s="124">
        <f>SEMIOLOGIE!L104</f>
        <v>13</v>
      </c>
      <c r="L104" s="124">
        <f>'ANA-PATH 2'!L104</f>
        <v>5</v>
      </c>
      <c r="M104" s="124">
        <f t="shared" si="15"/>
        <v>69.333333333333343</v>
      </c>
      <c r="N104" s="124">
        <f t="shared" si="16"/>
        <v>2.7733333333333339</v>
      </c>
      <c r="O104" s="113" t="str">
        <f t="shared" si="14"/>
        <v>Ajournee</v>
      </c>
      <c r="P104" s="113" t="str">
        <f t="shared" si="17"/>
        <v>juin</v>
      </c>
      <c r="Q104" s="113">
        <f t="shared" si="18"/>
        <v>1</v>
      </c>
      <c r="R104" s="113">
        <f t="shared" si="19"/>
        <v>1</v>
      </c>
      <c r="S104" s="113">
        <f t="shared" si="20"/>
        <v>1</v>
      </c>
      <c r="T104" s="113">
        <f t="shared" si="21"/>
        <v>1</v>
      </c>
      <c r="U104" s="113">
        <f t="shared" si="22"/>
        <v>1</v>
      </c>
      <c r="V104" s="113">
        <f t="shared" si="23"/>
        <v>1</v>
      </c>
      <c r="W104" s="113">
        <f t="shared" si="24"/>
        <v>1</v>
      </c>
      <c r="X104" s="113">
        <f t="shared" si="25"/>
        <v>1</v>
      </c>
      <c r="Y104" s="113">
        <f t="shared" si="26"/>
        <v>1</v>
      </c>
      <c r="Z104" s="113" t="str">
        <f>ANATOMIE3!N104</f>
        <v>Juin</v>
      </c>
      <c r="AA104" s="113" t="str">
        <f>'PHYSIO-REP 3'!N104</f>
        <v>Juin</v>
      </c>
      <c r="AB104" s="113" t="str">
        <f>'ZOOTECHINE 3'!N104</f>
        <v>Juin</v>
      </c>
      <c r="AC104" s="113" t="str">
        <f>'PHARMACOLOGIE 3'!N104</f>
        <v>Juin</v>
      </c>
      <c r="AD104" s="113" t="str">
        <f>'MICROBIOLOGIE 3'!N104</f>
        <v>Juin</v>
      </c>
      <c r="AE104" s="113" t="str">
        <f>'PARASITOLOGIE 2'!N104</f>
        <v>Juin</v>
      </c>
      <c r="AF104" s="113" t="str">
        <f>'PHYSIO-PATH 3'!N104</f>
        <v>Juin</v>
      </c>
      <c r="AG104" s="113" t="str">
        <f>SEMIOLOGIE!N104</f>
        <v>Juin</v>
      </c>
      <c r="AH104" s="113" t="str">
        <f>'ANA-PATH 2'!N104</f>
        <v>Juin</v>
      </c>
    </row>
    <row r="105" spans="1:34" ht="15.75">
      <c r="A105" s="113">
        <v>98</v>
      </c>
      <c r="B105" s="424" t="s">
        <v>152</v>
      </c>
      <c r="C105" s="424" t="s">
        <v>67</v>
      </c>
      <c r="D105" s="124">
        <f>ANATOMIE3!L105</f>
        <v>16.5</v>
      </c>
      <c r="E105" s="124">
        <f>'PHYSIO-REP 3'!L105</f>
        <v>11.25</v>
      </c>
      <c r="F105" s="124">
        <f>'ZOOTECHINE 3'!L105</f>
        <v>9.25</v>
      </c>
      <c r="G105" s="124">
        <f>'PHARMACOLOGIE 3'!L105</f>
        <v>12.5</v>
      </c>
      <c r="H105" s="124">
        <f>'MICROBIOLOGIE 3'!L105</f>
        <v>10</v>
      </c>
      <c r="I105" s="124">
        <f>'PARASITOLOGIE 2'!L105</f>
        <v>8</v>
      </c>
      <c r="J105" s="124">
        <f>'PHYSIO-PATH 3'!L105</f>
        <v>3.5</v>
      </c>
      <c r="K105" s="124">
        <f>SEMIOLOGIE!L105</f>
        <v>11</v>
      </c>
      <c r="L105" s="124">
        <f>'ANA-PATH 2'!L105</f>
        <v>9</v>
      </c>
      <c r="M105" s="124">
        <f t="shared" si="15"/>
        <v>91</v>
      </c>
      <c r="N105" s="124">
        <f t="shared" si="16"/>
        <v>3.64</v>
      </c>
      <c r="O105" s="113" t="str">
        <f t="shared" si="14"/>
        <v>Ajournee</v>
      </c>
      <c r="P105" s="113" t="str">
        <f t="shared" si="17"/>
        <v>juin</v>
      </c>
      <c r="Q105" s="113">
        <f t="shared" si="18"/>
        <v>0</v>
      </c>
      <c r="R105" s="113">
        <f t="shared" si="19"/>
        <v>1</v>
      </c>
      <c r="S105" s="113">
        <f t="shared" si="20"/>
        <v>1</v>
      </c>
      <c r="T105" s="113">
        <f t="shared" si="21"/>
        <v>1</v>
      </c>
      <c r="U105" s="113">
        <f t="shared" si="22"/>
        <v>1</v>
      </c>
      <c r="V105" s="113">
        <f t="shared" si="23"/>
        <v>1</v>
      </c>
      <c r="W105" s="113">
        <f t="shared" si="24"/>
        <v>1</v>
      </c>
      <c r="X105" s="113">
        <f t="shared" si="25"/>
        <v>1</v>
      </c>
      <c r="Y105" s="113">
        <f t="shared" si="26"/>
        <v>1</v>
      </c>
      <c r="Z105" s="113" t="str">
        <f>ANATOMIE3!N105</f>
        <v>Juin</v>
      </c>
      <c r="AA105" s="113" t="str">
        <f>'PHYSIO-REP 3'!N105</f>
        <v>Juin</v>
      </c>
      <c r="AB105" s="113" t="str">
        <f>'ZOOTECHINE 3'!N105</f>
        <v>Juin</v>
      </c>
      <c r="AC105" s="113" t="str">
        <f>'PHARMACOLOGIE 3'!N105</f>
        <v>Juin</v>
      </c>
      <c r="AD105" s="113" t="str">
        <f>'MICROBIOLOGIE 3'!N105</f>
        <v>Juin</v>
      </c>
      <c r="AE105" s="113" t="str">
        <f>'PARASITOLOGIE 2'!N105</f>
        <v>Juin</v>
      </c>
      <c r="AF105" s="113" t="str">
        <f>'PHYSIO-PATH 3'!N105</f>
        <v>Juin</v>
      </c>
      <c r="AG105" s="113" t="str">
        <f>SEMIOLOGIE!N105</f>
        <v>Juin</v>
      </c>
      <c r="AH105" s="113" t="str">
        <f>'ANA-PATH 2'!N105</f>
        <v>Juin</v>
      </c>
    </row>
    <row r="106" spans="1:34" ht="15.75">
      <c r="A106" s="113">
        <v>99</v>
      </c>
      <c r="B106" s="426" t="s">
        <v>153</v>
      </c>
      <c r="C106" s="426" t="s">
        <v>154</v>
      </c>
      <c r="D106" s="124">
        <f>ANATOMIE3!L106</f>
        <v>14.5</v>
      </c>
      <c r="E106" s="124">
        <f>'PHYSIO-REP 3'!L106</f>
        <v>11.25</v>
      </c>
      <c r="F106" s="124">
        <f>'ZOOTECHINE 3'!L106</f>
        <v>11</v>
      </c>
      <c r="G106" s="124">
        <f>'PHARMACOLOGIE 3'!L106</f>
        <v>11</v>
      </c>
      <c r="H106" s="124">
        <f>'MICROBIOLOGIE 3'!L106</f>
        <v>9</v>
      </c>
      <c r="I106" s="124">
        <f>'PARASITOLOGIE 2'!L106</f>
        <v>7.333333333333333</v>
      </c>
      <c r="J106" s="124">
        <f>'PHYSIO-PATH 3'!L106</f>
        <v>6</v>
      </c>
      <c r="K106" s="124">
        <f>SEMIOLOGIE!L106</f>
        <v>14.5</v>
      </c>
      <c r="L106" s="124">
        <f>'ANA-PATH 2'!L106</f>
        <v>9.3333333333333339</v>
      </c>
      <c r="M106" s="124">
        <f t="shared" si="15"/>
        <v>93.916666666666657</v>
      </c>
      <c r="N106" s="124">
        <f t="shared" si="16"/>
        <v>3.7566666666666664</v>
      </c>
      <c r="O106" s="113" t="str">
        <f t="shared" si="14"/>
        <v>Ajournee</v>
      </c>
      <c r="P106" s="113" t="str">
        <f t="shared" si="17"/>
        <v>juin</v>
      </c>
      <c r="Q106" s="113">
        <f t="shared" si="18"/>
        <v>1</v>
      </c>
      <c r="R106" s="113">
        <f t="shared" si="19"/>
        <v>1</v>
      </c>
      <c r="S106" s="113">
        <f t="shared" si="20"/>
        <v>1</v>
      </c>
      <c r="T106" s="113">
        <f t="shared" si="21"/>
        <v>1</v>
      </c>
      <c r="U106" s="113">
        <f t="shared" si="22"/>
        <v>1</v>
      </c>
      <c r="V106" s="113">
        <f t="shared" si="23"/>
        <v>1</v>
      </c>
      <c r="W106" s="113">
        <f t="shared" si="24"/>
        <v>1</v>
      </c>
      <c r="X106" s="113">
        <f t="shared" si="25"/>
        <v>1</v>
      </c>
      <c r="Y106" s="113">
        <f t="shared" si="26"/>
        <v>1</v>
      </c>
      <c r="Z106" s="113" t="str">
        <f>ANATOMIE3!N106</f>
        <v>Juin</v>
      </c>
      <c r="AA106" s="113" t="str">
        <f>'PHYSIO-REP 3'!N106</f>
        <v>Juin</v>
      </c>
      <c r="AB106" s="113" t="str">
        <f>'ZOOTECHINE 3'!N106</f>
        <v>Juin</v>
      </c>
      <c r="AC106" s="113" t="str">
        <f>'PHARMACOLOGIE 3'!N106</f>
        <v>Juin</v>
      </c>
      <c r="AD106" s="113" t="str">
        <f>'MICROBIOLOGIE 3'!N106</f>
        <v>Juin</v>
      </c>
      <c r="AE106" s="113" t="str">
        <f>'PARASITOLOGIE 2'!N106</f>
        <v>Juin</v>
      </c>
      <c r="AF106" s="113" t="str">
        <f>'PHYSIO-PATH 3'!N106</f>
        <v>Juin</v>
      </c>
      <c r="AG106" s="113" t="str">
        <f>SEMIOLOGIE!N106</f>
        <v>Juin</v>
      </c>
      <c r="AH106" s="113" t="str">
        <f>'ANA-PATH 2'!N106</f>
        <v>Juin</v>
      </c>
    </row>
    <row r="107" spans="1:34" ht="15.75">
      <c r="A107" s="113">
        <v>100</v>
      </c>
      <c r="B107" s="424" t="s">
        <v>155</v>
      </c>
      <c r="C107" s="424" t="s">
        <v>156</v>
      </c>
      <c r="D107" s="124">
        <f>ANATOMIE3!L107</f>
        <v>0</v>
      </c>
      <c r="E107" s="124">
        <f>'PHYSIO-REP 3'!L107</f>
        <v>0</v>
      </c>
      <c r="F107" s="124">
        <f>'ZOOTECHINE 3'!L107</f>
        <v>0</v>
      </c>
      <c r="G107" s="124">
        <f>'PHARMACOLOGIE 3'!L107</f>
        <v>0</v>
      </c>
      <c r="H107" s="124">
        <f>'MICROBIOLOGIE 3'!L107</f>
        <v>0</v>
      </c>
      <c r="I107" s="124">
        <f>'PARASITOLOGIE 2'!L107</f>
        <v>0</v>
      </c>
      <c r="J107" s="124">
        <f>'PHYSIO-PATH 3'!L107</f>
        <v>0</v>
      </c>
      <c r="K107" s="124">
        <f>SEMIOLOGIE!L107</f>
        <v>0</v>
      </c>
      <c r="L107" s="124">
        <f>'ANA-PATH 2'!L107</f>
        <v>0</v>
      </c>
      <c r="M107" s="124">
        <f t="shared" si="15"/>
        <v>0</v>
      </c>
      <c r="N107" s="124">
        <f t="shared" si="16"/>
        <v>0</v>
      </c>
      <c r="O107" s="113" t="str">
        <f t="shared" si="14"/>
        <v>Ajournee</v>
      </c>
      <c r="P107" s="113" t="str">
        <f t="shared" si="17"/>
        <v>juin</v>
      </c>
      <c r="Q107" s="113">
        <f t="shared" si="18"/>
        <v>1</v>
      </c>
      <c r="R107" s="113">
        <f t="shared" si="19"/>
        <v>1</v>
      </c>
      <c r="S107" s="113">
        <f t="shared" si="20"/>
        <v>1</v>
      </c>
      <c r="T107" s="113">
        <f t="shared" si="21"/>
        <v>1</v>
      </c>
      <c r="U107" s="113">
        <f t="shared" si="22"/>
        <v>1</v>
      </c>
      <c r="V107" s="113">
        <f t="shared" si="23"/>
        <v>1</v>
      </c>
      <c r="W107" s="113">
        <f t="shared" si="24"/>
        <v>1</v>
      </c>
      <c r="X107" s="113">
        <f t="shared" si="25"/>
        <v>1</v>
      </c>
      <c r="Y107" s="113">
        <f t="shared" si="26"/>
        <v>1</v>
      </c>
      <c r="Z107" s="113" t="str">
        <f>ANATOMIE3!N107</f>
        <v>Juin</v>
      </c>
      <c r="AA107" s="113" t="str">
        <f>'PHYSIO-REP 3'!N107</f>
        <v>Juin</v>
      </c>
      <c r="AB107" s="113" t="str">
        <f>'ZOOTECHINE 3'!N107</f>
        <v>Juin</v>
      </c>
      <c r="AC107" s="113" t="str">
        <f>'PHARMACOLOGIE 3'!N107</f>
        <v>Juin</v>
      </c>
      <c r="AD107" s="113" t="str">
        <f>'MICROBIOLOGIE 3'!N107</f>
        <v>Juin</v>
      </c>
      <c r="AE107" s="113" t="str">
        <f>'PARASITOLOGIE 2'!N107</f>
        <v>Juin</v>
      </c>
      <c r="AF107" s="113" t="str">
        <f>'PHYSIO-PATH 3'!N107</f>
        <v>Juin</v>
      </c>
      <c r="AG107" s="113" t="str">
        <f>SEMIOLOGIE!N107</f>
        <v>Juin</v>
      </c>
      <c r="AH107" s="113" t="str">
        <f>'ANA-PATH 2'!N107</f>
        <v>Juin</v>
      </c>
    </row>
    <row r="108" spans="1:34" ht="15.75">
      <c r="A108" s="113">
        <v>101</v>
      </c>
      <c r="B108" s="424" t="s">
        <v>157</v>
      </c>
      <c r="C108" s="424" t="s">
        <v>158</v>
      </c>
      <c r="D108" s="124">
        <f>ANATOMIE3!L108</f>
        <v>15.25</v>
      </c>
      <c r="E108" s="124">
        <f>'PHYSIO-REP 3'!L108</f>
        <v>13.25</v>
      </c>
      <c r="F108" s="124">
        <f>'ZOOTECHINE 3'!L108</f>
        <v>10.5</v>
      </c>
      <c r="G108" s="124">
        <f>'PHARMACOLOGIE 3'!L108</f>
        <v>6</v>
      </c>
      <c r="H108" s="124">
        <f>'MICROBIOLOGIE 3'!L108</f>
        <v>8.5</v>
      </c>
      <c r="I108" s="124">
        <f>'PARASITOLOGIE 2'!L108</f>
        <v>7.333333333333333</v>
      </c>
      <c r="J108" s="124">
        <f>'PHYSIO-PATH 3'!L108</f>
        <v>6</v>
      </c>
      <c r="K108" s="124">
        <f>SEMIOLOGIE!L108</f>
        <v>10</v>
      </c>
      <c r="L108" s="124">
        <f>'ANA-PATH 2'!L108</f>
        <v>6.666666666666667</v>
      </c>
      <c r="M108" s="124">
        <f t="shared" si="15"/>
        <v>83.500000000000014</v>
      </c>
      <c r="N108" s="124">
        <f t="shared" si="16"/>
        <v>3.3400000000000007</v>
      </c>
      <c r="O108" s="113" t="str">
        <f t="shared" si="14"/>
        <v>Ajournee</v>
      </c>
      <c r="P108" s="113" t="str">
        <f t="shared" si="17"/>
        <v>juin</v>
      </c>
      <c r="Q108" s="113">
        <f t="shared" si="18"/>
        <v>0</v>
      </c>
      <c r="R108" s="113">
        <f t="shared" si="19"/>
        <v>1</v>
      </c>
      <c r="S108" s="113">
        <f t="shared" si="20"/>
        <v>1</v>
      </c>
      <c r="T108" s="113">
        <f t="shared" si="21"/>
        <v>1</v>
      </c>
      <c r="U108" s="113">
        <f t="shared" si="22"/>
        <v>1</v>
      </c>
      <c r="V108" s="113">
        <f t="shared" si="23"/>
        <v>1</v>
      </c>
      <c r="W108" s="113">
        <f t="shared" si="24"/>
        <v>1</v>
      </c>
      <c r="X108" s="113">
        <f t="shared" si="25"/>
        <v>1</v>
      </c>
      <c r="Y108" s="113">
        <f t="shared" si="26"/>
        <v>1</v>
      </c>
      <c r="Z108" s="113" t="str">
        <f>ANATOMIE3!N108</f>
        <v>Juin</v>
      </c>
      <c r="AA108" s="113" t="str">
        <f>'PHYSIO-REP 3'!N108</f>
        <v>Juin</v>
      </c>
      <c r="AB108" s="113" t="str">
        <f>'ZOOTECHINE 3'!N108</f>
        <v>Juin</v>
      </c>
      <c r="AC108" s="113" t="str">
        <f>'PHARMACOLOGIE 3'!N108</f>
        <v>Juin</v>
      </c>
      <c r="AD108" s="113" t="str">
        <f>'MICROBIOLOGIE 3'!N108</f>
        <v>Juin</v>
      </c>
      <c r="AE108" s="113" t="str">
        <f>'PARASITOLOGIE 2'!N108</f>
        <v>Juin</v>
      </c>
      <c r="AF108" s="113" t="str">
        <f>'PHYSIO-PATH 3'!N108</f>
        <v>Juin</v>
      </c>
      <c r="AG108" s="113" t="str">
        <f>SEMIOLOGIE!N108</f>
        <v>Juin</v>
      </c>
      <c r="AH108" s="113" t="str">
        <f>'ANA-PATH 2'!N108</f>
        <v>Juin</v>
      </c>
    </row>
    <row r="109" spans="1:34">
      <c r="A109" s="113">
        <v>102</v>
      </c>
      <c r="B109" s="417" t="s">
        <v>159</v>
      </c>
      <c r="C109" s="417" t="s">
        <v>859</v>
      </c>
      <c r="D109" s="124">
        <f>ANATOMIE3!L109</f>
        <v>30</v>
      </c>
      <c r="E109" s="124">
        <f>'PHYSIO-REP 3'!L109</f>
        <v>7</v>
      </c>
      <c r="F109" s="124">
        <f>'ZOOTECHINE 3'!L109</f>
        <v>8</v>
      </c>
      <c r="G109" s="124">
        <f>'PHARMACOLOGIE 3'!L109</f>
        <v>4.5</v>
      </c>
      <c r="H109" s="124">
        <f>'MICROBIOLOGIE 3'!L109</f>
        <v>32.25</v>
      </c>
      <c r="I109" s="124">
        <f>'PARASITOLOGIE 2'!L109</f>
        <v>4</v>
      </c>
      <c r="J109" s="124">
        <f>'PHYSIO-PATH 3'!L109</f>
        <v>3.5</v>
      </c>
      <c r="K109" s="124">
        <f>SEMIOLOGIE!L109</f>
        <v>30</v>
      </c>
      <c r="L109" s="124">
        <f>'ANA-PATH 2'!L109</f>
        <v>2.3333333333333335</v>
      </c>
      <c r="M109" s="124">
        <f t="shared" si="15"/>
        <v>121.58333333333333</v>
      </c>
      <c r="N109" s="124">
        <f t="shared" si="16"/>
        <v>4.8633333333333333</v>
      </c>
      <c r="O109" s="113" t="str">
        <f t="shared" si="14"/>
        <v>Ajournee</v>
      </c>
      <c r="P109" s="113" t="str">
        <f t="shared" si="17"/>
        <v>juin</v>
      </c>
      <c r="Q109" s="113">
        <f t="shared" si="18"/>
        <v>0</v>
      </c>
      <c r="R109" s="113">
        <f t="shared" si="19"/>
        <v>1</v>
      </c>
      <c r="S109" s="113">
        <f t="shared" si="20"/>
        <v>1</v>
      </c>
      <c r="T109" s="113">
        <f t="shared" si="21"/>
        <v>1</v>
      </c>
      <c r="U109" s="113">
        <f t="shared" si="22"/>
        <v>0</v>
      </c>
      <c r="V109" s="113">
        <f t="shared" si="23"/>
        <v>1</v>
      </c>
      <c r="W109" s="113">
        <f t="shared" si="24"/>
        <v>1</v>
      </c>
      <c r="X109" s="113">
        <f t="shared" si="25"/>
        <v>0</v>
      </c>
      <c r="Y109" s="113">
        <f t="shared" si="26"/>
        <v>1</v>
      </c>
      <c r="Z109" s="113" t="str">
        <f>ANATOMIE3!N109</f>
        <v>Juin</v>
      </c>
      <c r="AA109" s="113" t="str">
        <f>'PHYSIO-REP 3'!N109</f>
        <v>Juin</v>
      </c>
      <c r="AB109" s="113" t="str">
        <f>'ZOOTECHINE 3'!N109</f>
        <v>Juin</v>
      </c>
      <c r="AC109" s="113" t="str">
        <f>'PHARMACOLOGIE 3'!N109</f>
        <v>Juin</v>
      </c>
      <c r="AD109" s="113" t="str">
        <f>'MICROBIOLOGIE 3'!N109</f>
        <v>Juin</v>
      </c>
      <c r="AE109" s="113" t="str">
        <f>'PARASITOLOGIE 2'!N109</f>
        <v>Juin</v>
      </c>
      <c r="AF109" s="113" t="str">
        <f>'PHYSIO-PATH 3'!N109</f>
        <v>Juin</v>
      </c>
      <c r="AG109" s="113" t="str">
        <f>SEMIOLOGIE!N109</f>
        <v>Juin</v>
      </c>
      <c r="AH109" s="113" t="str">
        <f>'ANA-PATH 2'!N109</f>
        <v>Juin</v>
      </c>
    </row>
    <row r="110" spans="1:34">
      <c r="A110" s="113">
        <v>103</v>
      </c>
      <c r="B110" s="425" t="s">
        <v>860</v>
      </c>
      <c r="C110" s="425" t="s">
        <v>51</v>
      </c>
      <c r="D110" s="124">
        <f>ANATOMIE3!L110</f>
        <v>16.25</v>
      </c>
      <c r="E110" s="124">
        <f>'PHYSIO-REP 3'!L110</f>
        <v>15.25</v>
      </c>
      <c r="F110" s="124">
        <f>'ZOOTECHINE 3'!L110</f>
        <v>10</v>
      </c>
      <c r="G110" s="124">
        <f>'PHARMACOLOGIE 3'!L110</f>
        <v>16.5</v>
      </c>
      <c r="H110" s="124">
        <f>'MICROBIOLOGIE 3'!L110</f>
        <v>12</v>
      </c>
      <c r="I110" s="124">
        <f>'PARASITOLOGIE 2'!L110</f>
        <v>10</v>
      </c>
      <c r="J110" s="124">
        <f>'PHYSIO-PATH 3'!L110</f>
        <v>11</v>
      </c>
      <c r="K110" s="124">
        <f>SEMIOLOGIE!L110</f>
        <v>14</v>
      </c>
      <c r="L110" s="124">
        <f>'ANA-PATH 2'!L110</f>
        <v>10</v>
      </c>
      <c r="M110" s="124">
        <f t="shared" si="15"/>
        <v>115</v>
      </c>
      <c r="N110" s="124">
        <f t="shared" si="16"/>
        <v>4.5999999999999996</v>
      </c>
      <c r="O110" s="113" t="str">
        <f t="shared" si="14"/>
        <v>Ajournee</v>
      </c>
      <c r="P110" s="113" t="str">
        <f t="shared" si="17"/>
        <v>juin</v>
      </c>
      <c r="Q110" s="113">
        <f t="shared" si="18"/>
        <v>0</v>
      </c>
      <c r="R110" s="113">
        <f t="shared" si="19"/>
        <v>0</v>
      </c>
      <c r="S110" s="113">
        <f t="shared" si="20"/>
        <v>1</v>
      </c>
      <c r="T110" s="113">
        <f t="shared" si="21"/>
        <v>0</v>
      </c>
      <c r="U110" s="113">
        <f t="shared" si="22"/>
        <v>1</v>
      </c>
      <c r="V110" s="113">
        <f t="shared" si="23"/>
        <v>1</v>
      </c>
      <c r="W110" s="113">
        <f t="shared" si="24"/>
        <v>1</v>
      </c>
      <c r="X110" s="113">
        <f t="shared" si="25"/>
        <v>1</v>
      </c>
      <c r="Y110" s="113">
        <f t="shared" si="26"/>
        <v>1</v>
      </c>
      <c r="Z110" s="113" t="str">
        <f>ANATOMIE3!N110</f>
        <v>Juin</v>
      </c>
      <c r="AA110" s="113" t="str">
        <f>'PHYSIO-REP 3'!N110</f>
        <v>Juin</v>
      </c>
      <c r="AB110" s="113" t="str">
        <f>'ZOOTECHINE 3'!N110</f>
        <v>Juin</v>
      </c>
      <c r="AC110" s="113" t="str">
        <f>'PHARMACOLOGIE 3'!N110</f>
        <v>Juin</v>
      </c>
      <c r="AD110" s="113" t="str">
        <f>'MICROBIOLOGIE 3'!N110</f>
        <v>Juin</v>
      </c>
      <c r="AE110" s="113" t="str">
        <f>'PARASITOLOGIE 2'!N110</f>
        <v>Juin</v>
      </c>
      <c r="AF110" s="113" t="str">
        <f>'PHYSIO-PATH 3'!N110</f>
        <v>Juin</v>
      </c>
      <c r="AG110" s="113" t="str">
        <f>SEMIOLOGIE!N110</f>
        <v>Juin</v>
      </c>
      <c r="AH110" s="113" t="str">
        <f>'ANA-PATH 2'!N110</f>
        <v>Juin</v>
      </c>
    </row>
    <row r="111" spans="1:34" ht="31.5">
      <c r="A111" s="113">
        <v>104</v>
      </c>
      <c r="B111" s="423" t="s">
        <v>861</v>
      </c>
      <c r="C111" s="423" t="s">
        <v>161</v>
      </c>
      <c r="D111" s="124">
        <f>ANATOMIE3!L111</f>
        <v>6.5</v>
      </c>
      <c r="E111" s="124">
        <f>'PHYSIO-REP 3'!L111</f>
        <v>12</v>
      </c>
      <c r="F111" s="124">
        <f>'ZOOTECHINE 3'!L111</f>
        <v>6.5</v>
      </c>
      <c r="G111" s="124">
        <f>'PHARMACOLOGIE 3'!L111</f>
        <v>5</v>
      </c>
      <c r="H111" s="124">
        <f>'MICROBIOLOGIE 3'!L111</f>
        <v>7.75</v>
      </c>
      <c r="I111" s="124">
        <f>'PARASITOLOGIE 2'!L111</f>
        <v>4.666666666666667</v>
      </c>
      <c r="J111" s="124">
        <f>'PHYSIO-PATH 3'!L111</f>
        <v>3.5</v>
      </c>
      <c r="K111" s="124">
        <f>SEMIOLOGIE!L111</f>
        <v>12.5</v>
      </c>
      <c r="L111" s="124">
        <f>'ANA-PATH 2'!L111</f>
        <v>3.6666666666666665</v>
      </c>
      <c r="M111" s="124">
        <f t="shared" si="15"/>
        <v>62.083333333333329</v>
      </c>
      <c r="N111" s="124">
        <f t="shared" si="16"/>
        <v>2.4833333333333329</v>
      </c>
      <c r="O111" s="113" t="str">
        <f t="shared" si="14"/>
        <v>Ajournee</v>
      </c>
      <c r="P111" s="113" t="str">
        <f t="shared" si="17"/>
        <v>juin</v>
      </c>
      <c r="Q111" s="113">
        <f t="shared" si="18"/>
        <v>1</v>
      </c>
      <c r="R111" s="113">
        <f t="shared" si="19"/>
        <v>1</v>
      </c>
      <c r="S111" s="113">
        <f t="shared" si="20"/>
        <v>1</v>
      </c>
      <c r="T111" s="113">
        <f t="shared" si="21"/>
        <v>1</v>
      </c>
      <c r="U111" s="113">
        <f t="shared" si="22"/>
        <v>1</v>
      </c>
      <c r="V111" s="113">
        <f t="shared" si="23"/>
        <v>1</v>
      </c>
      <c r="W111" s="113">
        <f t="shared" si="24"/>
        <v>1</v>
      </c>
      <c r="X111" s="113">
        <f t="shared" si="25"/>
        <v>1</v>
      </c>
      <c r="Y111" s="113">
        <f t="shared" si="26"/>
        <v>1</v>
      </c>
      <c r="Z111" s="113" t="str">
        <f>ANATOMIE3!N111</f>
        <v>Juin</v>
      </c>
      <c r="AA111" s="113" t="str">
        <f>'PHYSIO-REP 3'!N111</f>
        <v>Juin</v>
      </c>
      <c r="AB111" s="113" t="str">
        <f>'ZOOTECHINE 3'!N111</f>
        <v>Juin</v>
      </c>
      <c r="AC111" s="113" t="str">
        <f>'PHARMACOLOGIE 3'!N111</f>
        <v>Juin</v>
      </c>
      <c r="AD111" s="113" t="str">
        <f>'MICROBIOLOGIE 3'!N111</f>
        <v>Juin</v>
      </c>
      <c r="AE111" s="113" t="str">
        <f>'PARASITOLOGIE 2'!N111</f>
        <v>Juin</v>
      </c>
      <c r="AF111" s="113" t="str">
        <f>'PHYSIO-PATH 3'!N111</f>
        <v>Juin</v>
      </c>
      <c r="AG111" s="113" t="str">
        <f>SEMIOLOGIE!N111</f>
        <v>Juin</v>
      </c>
      <c r="AH111" s="113" t="str">
        <f>'ANA-PATH 2'!N111</f>
        <v>Juin</v>
      </c>
    </row>
    <row r="112" spans="1:34" ht="31.5">
      <c r="A112" s="113">
        <v>105</v>
      </c>
      <c r="B112" s="426" t="s">
        <v>162</v>
      </c>
      <c r="C112" s="426" t="s">
        <v>862</v>
      </c>
      <c r="D112" s="124">
        <f>ANATOMIE3!L112</f>
        <v>5.25</v>
      </c>
      <c r="E112" s="124">
        <f>'PHYSIO-REP 3'!L112</f>
        <v>8.25</v>
      </c>
      <c r="F112" s="124">
        <f>'ZOOTECHINE 3'!L112</f>
        <v>9</v>
      </c>
      <c r="G112" s="124">
        <f>'PHARMACOLOGIE 3'!L112</f>
        <v>8.25</v>
      </c>
      <c r="H112" s="124">
        <f>'MICROBIOLOGIE 3'!L112</f>
        <v>8</v>
      </c>
      <c r="I112" s="124">
        <f>'PARASITOLOGIE 2'!L112</f>
        <v>7.333333333333333</v>
      </c>
      <c r="J112" s="124">
        <f>'PHYSIO-PATH 3'!L112</f>
        <v>2.5</v>
      </c>
      <c r="K112" s="124">
        <f>SEMIOLOGIE!L112</f>
        <v>11</v>
      </c>
      <c r="L112" s="124">
        <f>'ANA-PATH 2'!L112</f>
        <v>5.333333333333333</v>
      </c>
      <c r="M112" s="124">
        <f t="shared" si="15"/>
        <v>64.916666666666671</v>
      </c>
      <c r="N112" s="124">
        <f t="shared" si="16"/>
        <v>2.5966666666666667</v>
      </c>
      <c r="O112" s="113" t="str">
        <f t="shared" si="14"/>
        <v>Ajournee</v>
      </c>
      <c r="P112" s="113" t="str">
        <f t="shared" si="17"/>
        <v>juin</v>
      </c>
      <c r="Q112" s="113">
        <f t="shared" si="18"/>
        <v>1</v>
      </c>
      <c r="R112" s="113">
        <f t="shared" si="19"/>
        <v>1</v>
      </c>
      <c r="S112" s="113">
        <f t="shared" si="20"/>
        <v>1</v>
      </c>
      <c r="T112" s="113">
        <f t="shared" si="21"/>
        <v>1</v>
      </c>
      <c r="U112" s="113">
        <f t="shared" si="22"/>
        <v>1</v>
      </c>
      <c r="V112" s="113">
        <f t="shared" si="23"/>
        <v>1</v>
      </c>
      <c r="W112" s="113">
        <f t="shared" si="24"/>
        <v>1</v>
      </c>
      <c r="X112" s="113">
        <f t="shared" si="25"/>
        <v>1</v>
      </c>
      <c r="Y112" s="113">
        <f t="shared" si="26"/>
        <v>1</v>
      </c>
      <c r="Z112" s="113" t="str">
        <f>ANATOMIE3!N112</f>
        <v>Juin</v>
      </c>
      <c r="AA112" s="113" t="str">
        <f>'PHYSIO-REP 3'!N112</f>
        <v>Juin</v>
      </c>
      <c r="AB112" s="113" t="str">
        <f>'ZOOTECHINE 3'!N112</f>
        <v>Juin</v>
      </c>
      <c r="AC112" s="113" t="str">
        <f>'PHARMACOLOGIE 3'!N112</f>
        <v>Juin</v>
      </c>
      <c r="AD112" s="113" t="str">
        <f>'MICROBIOLOGIE 3'!N112</f>
        <v>Juin</v>
      </c>
      <c r="AE112" s="113" t="str">
        <f>'PARASITOLOGIE 2'!N112</f>
        <v>Juin</v>
      </c>
      <c r="AF112" s="113" t="str">
        <f>'PHYSIO-PATH 3'!N112</f>
        <v>Juin</v>
      </c>
      <c r="AG112" s="113" t="str">
        <f>SEMIOLOGIE!N112</f>
        <v>Juin</v>
      </c>
      <c r="AH112" s="113" t="str">
        <f>'ANA-PATH 2'!N112</f>
        <v>Juin</v>
      </c>
    </row>
    <row r="113" spans="1:34" ht="15.75">
      <c r="A113" s="113">
        <v>106</v>
      </c>
      <c r="B113" s="424" t="s">
        <v>163</v>
      </c>
      <c r="C113" s="424" t="s">
        <v>164</v>
      </c>
      <c r="D113" s="124">
        <f>ANATOMIE3!L113</f>
        <v>16.5</v>
      </c>
      <c r="E113" s="124">
        <f>'PHYSIO-REP 3'!L113</f>
        <v>11.25</v>
      </c>
      <c r="F113" s="124">
        <f>'ZOOTECHINE 3'!L113</f>
        <v>12</v>
      </c>
      <c r="G113" s="124">
        <f>'PHARMACOLOGIE 3'!L113</f>
        <v>13</v>
      </c>
      <c r="H113" s="124">
        <f>'MICROBIOLOGIE 3'!L113</f>
        <v>10</v>
      </c>
      <c r="I113" s="124">
        <f>'PARASITOLOGIE 2'!L113</f>
        <v>8.6666666666666661</v>
      </c>
      <c r="J113" s="124">
        <f>'PHYSIO-PATH 3'!L113</f>
        <v>13.5</v>
      </c>
      <c r="K113" s="124">
        <f>SEMIOLOGIE!L113</f>
        <v>16.25</v>
      </c>
      <c r="L113" s="124">
        <f>'ANA-PATH 2'!L113</f>
        <v>11</v>
      </c>
      <c r="M113" s="124">
        <f t="shared" si="15"/>
        <v>112.16666666666667</v>
      </c>
      <c r="N113" s="124">
        <f t="shared" si="16"/>
        <v>4.4866666666666672</v>
      </c>
      <c r="O113" s="113" t="str">
        <f t="shared" si="14"/>
        <v>Ajournee</v>
      </c>
      <c r="P113" s="113" t="str">
        <f t="shared" si="17"/>
        <v>juin</v>
      </c>
      <c r="Q113" s="113">
        <f t="shared" si="18"/>
        <v>0</v>
      </c>
      <c r="R113" s="113">
        <f t="shared" si="19"/>
        <v>1</v>
      </c>
      <c r="S113" s="113">
        <f t="shared" si="20"/>
        <v>1</v>
      </c>
      <c r="T113" s="113">
        <f t="shared" si="21"/>
        <v>1</v>
      </c>
      <c r="U113" s="113">
        <f t="shared" si="22"/>
        <v>1</v>
      </c>
      <c r="V113" s="113">
        <f t="shared" si="23"/>
        <v>1</v>
      </c>
      <c r="W113" s="113">
        <f t="shared" si="24"/>
        <v>1</v>
      </c>
      <c r="X113" s="113">
        <f t="shared" si="25"/>
        <v>0</v>
      </c>
      <c r="Y113" s="113">
        <f t="shared" si="26"/>
        <v>0</v>
      </c>
      <c r="Z113" s="113" t="str">
        <f>ANATOMIE3!N113</f>
        <v>Juin</v>
      </c>
      <c r="AA113" s="113" t="str">
        <f>'PHYSIO-REP 3'!N113</f>
        <v>Juin</v>
      </c>
      <c r="AB113" s="113" t="str">
        <f>'ZOOTECHINE 3'!N113</f>
        <v>Juin</v>
      </c>
      <c r="AC113" s="113" t="str">
        <f>'PHARMACOLOGIE 3'!N113</f>
        <v>Juin</v>
      </c>
      <c r="AD113" s="113" t="str">
        <f>'MICROBIOLOGIE 3'!N113</f>
        <v>Juin</v>
      </c>
      <c r="AE113" s="113" t="str">
        <f>'PARASITOLOGIE 2'!N113</f>
        <v>Juin</v>
      </c>
      <c r="AF113" s="113" t="str">
        <f>'PHYSIO-PATH 3'!N113</f>
        <v>Juin</v>
      </c>
      <c r="AG113" s="113" t="str">
        <f>SEMIOLOGIE!N113</f>
        <v>Juin</v>
      </c>
      <c r="AH113" s="113" t="str">
        <f>'ANA-PATH 2'!N113</f>
        <v>Juin</v>
      </c>
    </row>
    <row r="114" spans="1:34" ht="15.75">
      <c r="A114" s="113">
        <v>107</v>
      </c>
      <c r="B114" s="440" t="s">
        <v>165</v>
      </c>
      <c r="C114" s="440" t="s">
        <v>863</v>
      </c>
      <c r="D114" s="124">
        <f>ANATOMIE3!L114</f>
        <v>10.5</v>
      </c>
      <c r="E114" s="124">
        <f>'PHYSIO-REP 3'!L114</f>
        <v>8.25</v>
      </c>
      <c r="F114" s="124">
        <f>'ZOOTECHINE 3'!L114</f>
        <v>7.5</v>
      </c>
      <c r="G114" s="124">
        <f>'PHARMACOLOGIE 3'!L114</f>
        <v>5</v>
      </c>
      <c r="H114" s="124">
        <f>'MICROBIOLOGIE 3'!L114</f>
        <v>5.25</v>
      </c>
      <c r="I114" s="124">
        <f>'PARASITOLOGIE 2'!L114</f>
        <v>4</v>
      </c>
      <c r="J114" s="124">
        <f>'PHYSIO-PATH 3'!L114</f>
        <v>3</v>
      </c>
      <c r="K114" s="124">
        <f>SEMIOLOGIE!L114</f>
        <v>7.5</v>
      </c>
      <c r="L114" s="124">
        <f>'ANA-PATH 2'!L114</f>
        <v>2.3333333333333335</v>
      </c>
      <c r="M114" s="124">
        <f t="shared" si="15"/>
        <v>53.333333333333336</v>
      </c>
      <c r="N114" s="124">
        <f t="shared" si="16"/>
        <v>2.1333333333333333</v>
      </c>
      <c r="O114" s="113" t="str">
        <f t="shared" si="14"/>
        <v>Ajournee</v>
      </c>
      <c r="P114" s="113" t="str">
        <f t="shared" si="17"/>
        <v>juin</v>
      </c>
      <c r="Q114" s="113">
        <f t="shared" si="18"/>
        <v>1</v>
      </c>
      <c r="R114" s="113">
        <f t="shared" si="19"/>
        <v>1</v>
      </c>
      <c r="S114" s="113">
        <f t="shared" si="20"/>
        <v>1</v>
      </c>
      <c r="T114" s="113">
        <f t="shared" si="21"/>
        <v>1</v>
      </c>
      <c r="U114" s="113">
        <f t="shared" si="22"/>
        <v>1</v>
      </c>
      <c r="V114" s="113">
        <f t="shared" si="23"/>
        <v>1</v>
      </c>
      <c r="W114" s="113">
        <f t="shared" si="24"/>
        <v>1</v>
      </c>
      <c r="X114" s="113">
        <f t="shared" si="25"/>
        <v>1</v>
      </c>
      <c r="Y114" s="113">
        <f t="shared" si="26"/>
        <v>1</v>
      </c>
      <c r="Z114" s="113" t="str">
        <f>ANATOMIE3!N114</f>
        <v>Juin</v>
      </c>
      <c r="AA114" s="113" t="str">
        <f>'PHYSIO-REP 3'!N114</f>
        <v>Juin</v>
      </c>
      <c r="AB114" s="113" t="str">
        <f>'ZOOTECHINE 3'!N114</f>
        <v>Juin</v>
      </c>
      <c r="AC114" s="113" t="str">
        <f>'PHARMACOLOGIE 3'!N114</f>
        <v>Juin</v>
      </c>
      <c r="AD114" s="113" t="str">
        <f>'MICROBIOLOGIE 3'!N114</f>
        <v>Juin</v>
      </c>
      <c r="AE114" s="113" t="str">
        <f>'PARASITOLOGIE 2'!N114</f>
        <v>Juin</v>
      </c>
      <c r="AF114" s="113" t="str">
        <f>'PHYSIO-PATH 3'!N114</f>
        <v>Juin</v>
      </c>
      <c r="AG114" s="113" t="str">
        <f>SEMIOLOGIE!N114</f>
        <v>Juin</v>
      </c>
      <c r="AH114" s="113" t="str">
        <f>'ANA-PATH 2'!N114</f>
        <v>Juin</v>
      </c>
    </row>
    <row r="115" spans="1:34" ht="15.75">
      <c r="A115" s="113">
        <v>108</v>
      </c>
      <c r="B115" s="424" t="s">
        <v>167</v>
      </c>
      <c r="C115" s="424" t="s">
        <v>303</v>
      </c>
      <c r="D115" s="124">
        <f>ANATOMIE3!L115</f>
        <v>12.75</v>
      </c>
      <c r="E115" s="124">
        <f>'PHYSIO-REP 3'!L115</f>
        <v>5.25</v>
      </c>
      <c r="F115" s="124">
        <f>'ZOOTECHINE 3'!L115</f>
        <v>6.5</v>
      </c>
      <c r="G115" s="124">
        <f>'PHARMACOLOGIE 3'!L115</f>
        <v>11.5</v>
      </c>
      <c r="H115" s="124">
        <f>'MICROBIOLOGIE 3'!L115</f>
        <v>6.75</v>
      </c>
      <c r="I115" s="124">
        <f>'PARASITOLOGIE 2'!L115</f>
        <v>4.666666666666667</v>
      </c>
      <c r="J115" s="124">
        <f>'PHYSIO-PATH 3'!L115</f>
        <v>2.5</v>
      </c>
      <c r="K115" s="124">
        <f>SEMIOLOGIE!L115</f>
        <v>7.75</v>
      </c>
      <c r="L115" s="124">
        <f>'ANA-PATH 2'!L115</f>
        <v>8.3333333333333339</v>
      </c>
      <c r="M115" s="124">
        <f t="shared" si="15"/>
        <v>66</v>
      </c>
      <c r="N115" s="124">
        <f t="shared" si="16"/>
        <v>2.64</v>
      </c>
      <c r="O115" s="113" t="str">
        <f t="shared" si="14"/>
        <v>Ajournee</v>
      </c>
      <c r="P115" s="113" t="str">
        <f t="shared" si="17"/>
        <v>juin</v>
      </c>
      <c r="Q115" s="113">
        <f t="shared" si="18"/>
        <v>1</v>
      </c>
      <c r="R115" s="113">
        <f t="shared" si="19"/>
        <v>1</v>
      </c>
      <c r="S115" s="113">
        <f t="shared" si="20"/>
        <v>1</v>
      </c>
      <c r="T115" s="113">
        <f t="shared" si="21"/>
        <v>1</v>
      </c>
      <c r="U115" s="113">
        <f t="shared" si="22"/>
        <v>1</v>
      </c>
      <c r="V115" s="113">
        <f t="shared" si="23"/>
        <v>1</v>
      </c>
      <c r="W115" s="113">
        <f t="shared" si="24"/>
        <v>1</v>
      </c>
      <c r="X115" s="113">
        <f t="shared" si="25"/>
        <v>1</v>
      </c>
      <c r="Y115" s="113">
        <f t="shared" si="26"/>
        <v>1</v>
      </c>
      <c r="Z115" s="113" t="str">
        <f>ANATOMIE3!N115</f>
        <v>Juin</v>
      </c>
      <c r="AA115" s="113" t="str">
        <f>'PHYSIO-REP 3'!N115</f>
        <v>Juin</v>
      </c>
      <c r="AB115" s="113" t="str">
        <f>'ZOOTECHINE 3'!N115</f>
        <v>Juin</v>
      </c>
      <c r="AC115" s="113" t="str">
        <f>'PHARMACOLOGIE 3'!N115</f>
        <v>Juin</v>
      </c>
      <c r="AD115" s="113" t="str">
        <f>'MICROBIOLOGIE 3'!N115</f>
        <v>Juin</v>
      </c>
      <c r="AE115" s="113" t="str">
        <f>'PARASITOLOGIE 2'!N115</f>
        <v>Juin</v>
      </c>
      <c r="AF115" s="113" t="str">
        <f>'PHYSIO-PATH 3'!N115</f>
        <v>Juin</v>
      </c>
      <c r="AG115" s="113" t="str">
        <f>SEMIOLOGIE!N115</f>
        <v>Juin</v>
      </c>
      <c r="AH115" s="113" t="str">
        <f>'ANA-PATH 2'!N115</f>
        <v>Juin</v>
      </c>
    </row>
    <row r="116" spans="1:34" ht="15.75">
      <c r="A116" s="113">
        <v>109</v>
      </c>
      <c r="B116" s="424" t="s">
        <v>168</v>
      </c>
      <c r="C116" s="424" t="s">
        <v>169</v>
      </c>
      <c r="D116" s="124">
        <f>ANATOMIE3!L116</f>
        <v>18</v>
      </c>
      <c r="E116" s="124">
        <f>'PHYSIO-REP 3'!L116</f>
        <v>13.5</v>
      </c>
      <c r="F116" s="124">
        <f>'ZOOTECHINE 3'!L116</f>
        <v>8</v>
      </c>
      <c r="G116" s="124">
        <f>'PHARMACOLOGIE 3'!L116</f>
        <v>11</v>
      </c>
      <c r="H116" s="124">
        <f>'MICROBIOLOGIE 3'!L116</f>
        <v>13.5</v>
      </c>
      <c r="I116" s="124">
        <f>'PARASITOLOGIE 2'!L116</f>
        <v>9.3333333333333339</v>
      </c>
      <c r="J116" s="124">
        <f>'PHYSIO-PATH 3'!L116</f>
        <v>10</v>
      </c>
      <c r="K116" s="124">
        <f>SEMIOLOGIE!L116</f>
        <v>15</v>
      </c>
      <c r="L116" s="124">
        <f>'ANA-PATH 2'!L116</f>
        <v>10.666666666666666</v>
      </c>
      <c r="M116" s="124">
        <f t="shared" si="15"/>
        <v>109</v>
      </c>
      <c r="N116" s="124">
        <f t="shared" si="16"/>
        <v>4.3600000000000003</v>
      </c>
      <c r="O116" s="113" t="str">
        <f t="shared" si="14"/>
        <v>Ajournee</v>
      </c>
      <c r="P116" s="113" t="str">
        <f t="shared" si="17"/>
        <v>juin</v>
      </c>
      <c r="Q116" s="113">
        <f t="shared" si="18"/>
        <v>0</v>
      </c>
      <c r="R116" s="113">
        <f t="shared" si="19"/>
        <v>1</v>
      </c>
      <c r="S116" s="113">
        <f t="shared" si="20"/>
        <v>1</v>
      </c>
      <c r="T116" s="113">
        <f t="shared" si="21"/>
        <v>1</v>
      </c>
      <c r="U116" s="113">
        <f t="shared" si="22"/>
        <v>1</v>
      </c>
      <c r="V116" s="113">
        <f t="shared" si="23"/>
        <v>1</v>
      </c>
      <c r="W116" s="113">
        <f t="shared" si="24"/>
        <v>1</v>
      </c>
      <c r="X116" s="113">
        <f t="shared" si="25"/>
        <v>1</v>
      </c>
      <c r="Y116" s="113">
        <f t="shared" si="26"/>
        <v>0</v>
      </c>
      <c r="Z116" s="113" t="str">
        <f>ANATOMIE3!N116</f>
        <v>Juin</v>
      </c>
      <c r="AA116" s="113" t="str">
        <f>'PHYSIO-REP 3'!N116</f>
        <v>Juin</v>
      </c>
      <c r="AB116" s="113" t="str">
        <f>'ZOOTECHINE 3'!N116</f>
        <v>Juin</v>
      </c>
      <c r="AC116" s="113" t="str">
        <f>'PHARMACOLOGIE 3'!N116</f>
        <v>Juin</v>
      </c>
      <c r="AD116" s="113" t="str">
        <f>'MICROBIOLOGIE 3'!N116</f>
        <v>Juin</v>
      </c>
      <c r="AE116" s="113" t="str">
        <f>'PARASITOLOGIE 2'!N116</f>
        <v>Juin</v>
      </c>
      <c r="AF116" s="113" t="str">
        <f>'PHYSIO-PATH 3'!N116</f>
        <v>Juin</v>
      </c>
      <c r="AG116" s="113" t="str">
        <f>SEMIOLOGIE!N116</f>
        <v>Juin</v>
      </c>
      <c r="AH116" s="113" t="str">
        <f>'ANA-PATH 2'!N116</f>
        <v>Juin</v>
      </c>
    </row>
    <row r="117" spans="1:34" ht="15.75">
      <c r="A117" s="113">
        <v>110</v>
      </c>
      <c r="B117" s="424" t="s">
        <v>864</v>
      </c>
      <c r="C117" s="424" t="s">
        <v>865</v>
      </c>
      <c r="D117" s="124">
        <f>ANATOMIE3!L117</f>
        <v>10</v>
      </c>
      <c r="E117" s="124">
        <f>'PHYSIO-REP 3'!L117</f>
        <v>14.25</v>
      </c>
      <c r="F117" s="124">
        <f>'ZOOTECHINE 3'!L117</f>
        <v>7</v>
      </c>
      <c r="G117" s="124">
        <f>'PHARMACOLOGIE 3'!L117</f>
        <v>10.5</v>
      </c>
      <c r="H117" s="124">
        <f>'MICROBIOLOGIE 3'!L117</f>
        <v>10</v>
      </c>
      <c r="I117" s="124">
        <f>'PARASITOLOGIE 2'!L117</f>
        <v>5.333333333333333</v>
      </c>
      <c r="J117" s="124">
        <f>'PHYSIO-PATH 3'!L117</f>
        <v>2.5</v>
      </c>
      <c r="K117" s="124">
        <f>SEMIOLOGIE!L117</f>
        <v>12.25</v>
      </c>
      <c r="L117" s="124">
        <f>'ANA-PATH 2'!L117</f>
        <v>5</v>
      </c>
      <c r="M117" s="124">
        <f t="shared" si="15"/>
        <v>76.833333333333343</v>
      </c>
      <c r="N117" s="124">
        <f t="shared" si="16"/>
        <v>3.0733333333333337</v>
      </c>
      <c r="O117" s="113" t="str">
        <f t="shared" si="14"/>
        <v>Ajournee</v>
      </c>
      <c r="P117" s="113" t="str">
        <f t="shared" si="17"/>
        <v>juin</v>
      </c>
      <c r="Q117" s="113">
        <f t="shared" si="18"/>
        <v>1</v>
      </c>
      <c r="R117" s="113">
        <f t="shared" si="19"/>
        <v>1</v>
      </c>
      <c r="S117" s="113">
        <f t="shared" si="20"/>
        <v>1</v>
      </c>
      <c r="T117" s="113">
        <f t="shared" si="21"/>
        <v>1</v>
      </c>
      <c r="U117" s="113">
        <f t="shared" si="22"/>
        <v>1</v>
      </c>
      <c r="V117" s="113">
        <f t="shared" si="23"/>
        <v>1</v>
      </c>
      <c r="W117" s="113">
        <f t="shared" si="24"/>
        <v>1</v>
      </c>
      <c r="X117" s="113">
        <f t="shared" si="25"/>
        <v>1</v>
      </c>
      <c r="Y117" s="113">
        <f t="shared" si="26"/>
        <v>1</v>
      </c>
      <c r="Z117" s="113" t="str">
        <f>ANATOMIE3!N117</f>
        <v>Juin</v>
      </c>
      <c r="AA117" s="113" t="str">
        <f>'PHYSIO-REP 3'!N117</f>
        <v>Juin</v>
      </c>
      <c r="AB117" s="113" t="str">
        <f>'ZOOTECHINE 3'!N117</f>
        <v>Juin</v>
      </c>
      <c r="AC117" s="113" t="str">
        <f>'PHARMACOLOGIE 3'!N117</f>
        <v>Juin</v>
      </c>
      <c r="AD117" s="113" t="str">
        <f>'MICROBIOLOGIE 3'!N117</f>
        <v>Juin</v>
      </c>
      <c r="AE117" s="113" t="str">
        <f>'PARASITOLOGIE 2'!N117</f>
        <v>Juin</v>
      </c>
      <c r="AF117" s="113" t="str">
        <f>'PHYSIO-PATH 3'!N117</f>
        <v>Juin</v>
      </c>
      <c r="AG117" s="113" t="str">
        <f>SEMIOLOGIE!N117</f>
        <v>Juin</v>
      </c>
      <c r="AH117" s="113" t="str">
        <f>'ANA-PATH 2'!N117</f>
        <v>Juin</v>
      </c>
    </row>
    <row r="118" spans="1:34" ht="15.75">
      <c r="A118" s="113">
        <v>111</v>
      </c>
      <c r="B118" s="424" t="s">
        <v>866</v>
      </c>
      <c r="C118" s="424" t="s">
        <v>170</v>
      </c>
      <c r="D118" s="124">
        <f>ANATOMIE3!L118</f>
        <v>5</v>
      </c>
      <c r="E118" s="124">
        <f>'PHYSIO-REP 3'!L118</f>
        <v>4.5</v>
      </c>
      <c r="F118" s="124">
        <f>'ZOOTECHINE 3'!L118</f>
        <v>5.5</v>
      </c>
      <c r="G118" s="124">
        <f>'PHARMACOLOGIE 3'!L118</f>
        <v>3.5</v>
      </c>
      <c r="H118" s="124">
        <f>'MICROBIOLOGIE 3'!L118</f>
        <v>6</v>
      </c>
      <c r="I118" s="124">
        <f>'PARASITOLOGIE 2'!L118</f>
        <v>2.6666666666666665</v>
      </c>
      <c r="J118" s="124">
        <f>'PHYSIO-PATH 3'!L118</f>
        <v>3</v>
      </c>
      <c r="K118" s="124">
        <f>SEMIOLOGIE!L118</f>
        <v>14.75</v>
      </c>
      <c r="L118" s="124">
        <f>'ANA-PATH 2'!L118</f>
        <v>3.3333333333333335</v>
      </c>
      <c r="M118" s="124">
        <f t="shared" si="15"/>
        <v>48.250000000000007</v>
      </c>
      <c r="N118" s="124">
        <f t="shared" si="16"/>
        <v>1.9300000000000004</v>
      </c>
      <c r="O118" s="113" t="str">
        <f t="shared" si="14"/>
        <v>Ajournee</v>
      </c>
      <c r="P118" s="113" t="str">
        <f t="shared" si="17"/>
        <v>juin</v>
      </c>
      <c r="Q118" s="113">
        <f t="shared" si="18"/>
        <v>1</v>
      </c>
      <c r="R118" s="113">
        <f t="shared" si="19"/>
        <v>1</v>
      </c>
      <c r="S118" s="113">
        <f t="shared" si="20"/>
        <v>1</v>
      </c>
      <c r="T118" s="113">
        <f t="shared" si="21"/>
        <v>1</v>
      </c>
      <c r="U118" s="113">
        <f t="shared" si="22"/>
        <v>1</v>
      </c>
      <c r="V118" s="113">
        <f t="shared" si="23"/>
        <v>1</v>
      </c>
      <c r="W118" s="113">
        <f t="shared" si="24"/>
        <v>1</v>
      </c>
      <c r="X118" s="113">
        <f t="shared" si="25"/>
        <v>1</v>
      </c>
      <c r="Y118" s="113">
        <f t="shared" si="26"/>
        <v>1</v>
      </c>
      <c r="Z118" s="113" t="str">
        <f>ANATOMIE3!N118</f>
        <v>Juin</v>
      </c>
      <c r="AA118" s="113" t="str">
        <f>'PHYSIO-REP 3'!N118</f>
        <v>Juin</v>
      </c>
      <c r="AB118" s="113" t="str">
        <f>'ZOOTECHINE 3'!N118</f>
        <v>Juin</v>
      </c>
      <c r="AC118" s="113" t="str">
        <f>'PHARMACOLOGIE 3'!N118</f>
        <v>Juin</v>
      </c>
      <c r="AD118" s="113" t="str">
        <f>'MICROBIOLOGIE 3'!N118</f>
        <v>Juin</v>
      </c>
      <c r="AE118" s="113" t="str">
        <f>'PARASITOLOGIE 2'!N118</f>
        <v>Juin</v>
      </c>
      <c r="AF118" s="113" t="str">
        <f>'PHYSIO-PATH 3'!N118</f>
        <v>Juin</v>
      </c>
      <c r="AG118" s="113" t="str">
        <f>SEMIOLOGIE!N118</f>
        <v>Juin</v>
      </c>
      <c r="AH118" s="113" t="str">
        <f>'ANA-PATH 2'!N118</f>
        <v>Juin</v>
      </c>
    </row>
    <row r="119" spans="1:34" ht="31.5">
      <c r="A119" s="113">
        <v>112</v>
      </c>
      <c r="B119" s="424" t="s">
        <v>171</v>
      </c>
      <c r="C119" s="424" t="s">
        <v>172</v>
      </c>
      <c r="D119" s="124">
        <f>ANATOMIE3!L119</f>
        <v>13.75</v>
      </c>
      <c r="E119" s="124">
        <f>'PHYSIO-REP 3'!L119</f>
        <v>10.5</v>
      </c>
      <c r="F119" s="124">
        <f>'ZOOTECHINE 3'!L119</f>
        <v>7</v>
      </c>
      <c r="G119" s="124">
        <f>'PHARMACOLOGIE 3'!L119</f>
        <v>9</v>
      </c>
      <c r="H119" s="124">
        <f>'MICROBIOLOGIE 3'!L119</f>
        <v>8.5</v>
      </c>
      <c r="I119" s="124">
        <f>'PARASITOLOGIE 2'!L119</f>
        <v>8.6666666666666661</v>
      </c>
      <c r="J119" s="124">
        <f>'PHYSIO-PATH 3'!L119</f>
        <v>4</v>
      </c>
      <c r="K119" s="124">
        <f>SEMIOLOGIE!L119</f>
        <v>7.5</v>
      </c>
      <c r="L119" s="124">
        <f>'ANA-PATH 2'!L119</f>
        <v>7.333333333333333</v>
      </c>
      <c r="M119" s="124">
        <f t="shared" si="15"/>
        <v>76.249999999999986</v>
      </c>
      <c r="N119" s="124">
        <f t="shared" si="16"/>
        <v>3.0499999999999994</v>
      </c>
      <c r="O119" s="113" t="str">
        <f t="shared" si="14"/>
        <v>Ajournee</v>
      </c>
      <c r="P119" s="113" t="str">
        <f t="shared" si="17"/>
        <v>juin</v>
      </c>
      <c r="Q119" s="113">
        <f t="shared" si="18"/>
        <v>1</v>
      </c>
      <c r="R119" s="113">
        <f t="shared" si="19"/>
        <v>1</v>
      </c>
      <c r="S119" s="113">
        <f t="shared" si="20"/>
        <v>1</v>
      </c>
      <c r="T119" s="113">
        <f t="shared" si="21"/>
        <v>1</v>
      </c>
      <c r="U119" s="113">
        <f t="shared" si="22"/>
        <v>1</v>
      </c>
      <c r="V119" s="113">
        <f t="shared" si="23"/>
        <v>1</v>
      </c>
      <c r="W119" s="113">
        <f t="shared" si="24"/>
        <v>1</v>
      </c>
      <c r="X119" s="113">
        <f t="shared" si="25"/>
        <v>1</v>
      </c>
      <c r="Y119" s="113">
        <f t="shared" si="26"/>
        <v>1</v>
      </c>
      <c r="Z119" s="113" t="str">
        <f>ANATOMIE3!N119</f>
        <v>Juin</v>
      </c>
      <c r="AA119" s="113" t="str">
        <f>'PHYSIO-REP 3'!N119</f>
        <v>Juin</v>
      </c>
      <c r="AB119" s="113" t="str">
        <f>'ZOOTECHINE 3'!N119</f>
        <v>Juin</v>
      </c>
      <c r="AC119" s="113" t="str">
        <f>'PHARMACOLOGIE 3'!N119</f>
        <v>Juin</v>
      </c>
      <c r="AD119" s="113" t="str">
        <f>'MICROBIOLOGIE 3'!N119</f>
        <v>Juin</v>
      </c>
      <c r="AE119" s="113" t="str">
        <f>'PARASITOLOGIE 2'!N119</f>
        <v>Juin</v>
      </c>
      <c r="AF119" s="113" t="str">
        <f>'PHYSIO-PATH 3'!N119</f>
        <v>Juin</v>
      </c>
      <c r="AG119" s="113" t="str">
        <f>SEMIOLOGIE!N119</f>
        <v>Juin</v>
      </c>
      <c r="AH119" s="113" t="str">
        <f>'ANA-PATH 2'!N119</f>
        <v>Juin</v>
      </c>
    </row>
    <row r="120" spans="1:34" ht="15.75">
      <c r="A120" s="113">
        <v>113</v>
      </c>
      <c r="B120" s="424" t="s">
        <v>173</v>
      </c>
      <c r="C120" s="424" t="s">
        <v>174</v>
      </c>
      <c r="D120" s="124">
        <f>ANATOMIE3!L120</f>
        <v>11</v>
      </c>
      <c r="E120" s="124">
        <f>'PHYSIO-REP 3'!L120</f>
        <v>9</v>
      </c>
      <c r="F120" s="124">
        <f>'ZOOTECHINE 3'!L120</f>
        <v>9</v>
      </c>
      <c r="G120" s="124">
        <f>'PHARMACOLOGIE 3'!L120</f>
        <v>12.5</v>
      </c>
      <c r="H120" s="124">
        <f>'MICROBIOLOGIE 3'!L120</f>
        <v>8</v>
      </c>
      <c r="I120" s="124">
        <f>'PARASITOLOGIE 2'!L120</f>
        <v>10</v>
      </c>
      <c r="J120" s="124">
        <f>'PHYSIO-PATH 3'!L120</f>
        <v>9</v>
      </c>
      <c r="K120" s="124">
        <f>SEMIOLOGIE!L120</f>
        <v>9.5</v>
      </c>
      <c r="L120" s="124">
        <f>'ANA-PATH 2'!L120</f>
        <v>10.333333333333334</v>
      </c>
      <c r="M120" s="124">
        <f t="shared" si="15"/>
        <v>88.333333333333329</v>
      </c>
      <c r="N120" s="124">
        <f t="shared" si="16"/>
        <v>3.5333333333333332</v>
      </c>
      <c r="O120" s="113" t="str">
        <f t="shared" si="14"/>
        <v>Ajournee</v>
      </c>
      <c r="P120" s="113" t="str">
        <f t="shared" si="17"/>
        <v>juin</v>
      </c>
      <c r="Q120" s="113">
        <f t="shared" si="18"/>
        <v>1</v>
      </c>
      <c r="R120" s="113">
        <f t="shared" si="19"/>
        <v>1</v>
      </c>
      <c r="S120" s="113">
        <f t="shared" si="20"/>
        <v>1</v>
      </c>
      <c r="T120" s="113">
        <f t="shared" si="21"/>
        <v>1</v>
      </c>
      <c r="U120" s="113">
        <f t="shared" si="22"/>
        <v>1</v>
      </c>
      <c r="V120" s="113">
        <f t="shared" si="23"/>
        <v>1</v>
      </c>
      <c r="W120" s="113">
        <f t="shared" si="24"/>
        <v>1</v>
      </c>
      <c r="X120" s="113">
        <f t="shared" si="25"/>
        <v>1</v>
      </c>
      <c r="Y120" s="113">
        <f t="shared" si="26"/>
        <v>0</v>
      </c>
      <c r="Z120" s="113" t="str">
        <f>ANATOMIE3!N120</f>
        <v>Juin</v>
      </c>
      <c r="AA120" s="113" t="str">
        <f>'PHYSIO-REP 3'!N120</f>
        <v>Juin</v>
      </c>
      <c r="AB120" s="113" t="str">
        <f>'ZOOTECHINE 3'!N120</f>
        <v>Juin</v>
      </c>
      <c r="AC120" s="113" t="str">
        <f>'PHARMACOLOGIE 3'!N120</f>
        <v>Juin</v>
      </c>
      <c r="AD120" s="113" t="str">
        <f>'MICROBIOLOGIE 3'!N120</f>
        <v>Juin</v>
      </c>
      <c r="AE120" s="113" t="str">
        <f>'PARASITOLOGIE 2'!N120</f>
        <v>Juin</v>
      </c>
      <c r="AF120" s="113" t="str">
        <f>'PHYSIO-PATH 3'!N120</f>
        <v>Juin</v>
      </c>
      <c r="AG120" s="113" t="str">
        <f>SEMIOLOGIE!N120</f>
        <v>Juin</v>
      </c>
      <c r="AH120" s="113" t="str">
        <f>'ANA-PATH 2'!N120</f>
        <v>Juin</v>
      </c>
    </row>
    <row r="121" spans="1:34" ht="15.75">
      <c r="A121" s="113">
        <v>114</v>
      </c>
      <c r="B121" s="424" t="s">
        <v>175</v>
      </c>
      <c r="C121" s="424" t="s">
        <v>867</v>
      </c>
      <c r="D121" s="124">
        <f>ANATOMIE3!L121</f>
        <v>30.5</v>
      </c>
      <c r="E121" s="124">
        <f>'PHYSIO-REP 3'!L121</f>
        <v>9.75</v>
      </c>
      <c r="F121" s="124">
        <f>'ZOOTECHINE 3'!L121</f>
        <v>7</v>
      </c>
      <c r="G121" s="124">
        <f>'PHARMACOLOGIE 3'!L121</f>
        <v>3.5</v>
      </c>
      <c r="H121" s="124">
        <f>'MICROBIOLOGIE 3'!L121</f>
        <v>30</v>
      </c>
      <c r="I121" s="124">
        <f>'PARASITOLOGIE 2'!L121</f>
        <v>4.666666666666667</v>
      </c>
      <c r="J121" s="124">
        <f>'PHYSIO-PATH 3'!L121</f>
        <v>2.5</v>
      </c>
      <c r="K121" s="124">
        <f>SEMIOLOGIE!L121</f>
        <v>33</v>
      </c>
      <c r="L121" s="124">
        <f>'ANA-PATH 2'!L121</f>
        <v>3.3333333333333335</v>
      </c>
      <c r="M121" s="124">
        <f t="shared" si="15"/>
        <v>124.25</v>
      </c>
      <c r="N121" s="124">
        <f t="shared" si="16"/>
        <v>4.97</v>
      </c>
      <c r="O121" s="113" t="str">
        <f t="shared" si="14"/>
        <v>Ajournee</v>
      </c>
      <c r="P121" s="113" t="str">
        <f t="shared" si="17"/>
        <v>juin</v>
      </c>
      <c r="Q121" s="113">
        <f t="shared" si="18"/>
        <v>0</v>
      </c>
      <c r="R121" s="113">
        <f t="shared" si="19"/>
        <v>1</v>
      </c>
      <c r="S121" s="113">
        <f t="shared" si="20"/>
        <v>1</v>
      </c>
      <c r="T121" s="113">
        <f t="shared" si="21"/>
        <v>1</v>
      </c>
      <c r="U121" s="113">
        <f t="shared" si="22"/>
        <v>0</v>
      </c>
      <c r="V121" s="113">
        <f t="shared" si="23"/>
        <v>1</v>
      </c>
      <c r="W121" s="113">
        <f t="shared" si="24"/>
        <v>1</v>
      </c>
      <c r="X121" s="113">
        <f t="shared" si="25"/>
        <v>0</v>
      </c>
      <c r="Y121" s="113">
        <f t="shared" si="26"/>
        <v>1</v>
      </c>
      <c r="Z121" s="113" t="str">
        <f>ANATOMIE3!N121</f>
        <v>Juin</v>
      </c>
      <c r="AA121" s="113" t="str">
        <f>'PHYSIO-REP 3'!N121</f>
        <v>Juin</v>
      </c>
      <c r="AB121" s="113" t="str">
        <f>'ZOOTECHINE 3'!N121</f>
        <v>Juin</v>
      </c>
      <c r="AC121" s="113" t="str">
        <f>'PHARMACOLOGIE 3'!N121</f>
        <v>Juin</v>
      </c>
      <c r="AD121" s="113" t="str">
        <f>'MICROBIOLOGIE 3'!N121</f>
        <v>Juin</v>
      </c>
      <c r="AE121" s="113" t="str">
        <f>'PARASITOLOGIE 2'!N121</f>
        <v>Juin</v>
      </c>
      <c r="AF121" s="113" t="str">
        <f>'PHYSIO-PATH 3'!N121</f>
        <v>Juin</v>
      </c>
      <c r="AG121" s="113" t="str">
        <f>SEMIOLOGIE!N121</f>
        <v>Juin</v>
      </c>
      <c r="AH121" s="113" t="str">
        <f>'ANA-PATH 2'!N121</f>
        <v>Juin</v>
      </c>
    </row>
    <row r="122" spans="1:34" ht="15.75">
      <c r="A122" s="113">
        <v>115</v>
      </c>
      <c r="B122" s="424" t="s">
        <v>176</v>
      </c>
      <c r="C122" s="424" t="s">
        <v>177</v>
      </c>
      <c r="D122" s="124">
        <f>ANATOMIE3!L122</f>
        <v>7.25</v>
      </c>
      <c r="E122" s="124">
        <f>'PHYSIO-REP 3'!L122</f>
        <v>9</v>
      </c>
      <c r="F122" s="124">
        <f>'ZOOTECHINE 3'!L122</f>
        <v>7</v>
      </c>
      <c r="G122" s="124">
        <f>'PHARMACOLOGIE 3'!L122</f>
        <v>10.5</v>
      </c>
      <c r="H122" s="124">
        <f>'MICROBIOLOGIE 3'!L122</f>
        <v>8</v>
      </c>
      <c r="I122" s="124">
        <f>'PARASITOLOGIE 2'!L122</f>
        <v>4</v>
      </c>
      <c r="J122" s="124">
        <f>'PHYSIO-PATH 3'!L122</f>
        <v>1.5</v>
      </c>
      <c r="K122" s="124">
        <f>SEMIOLOGIE!L122</f>
        <v>14</v>
      </c>
      <c r="L122" s="124">
        <f>'ANA-PATH 2'!L122</f>
        <v>8</v>
      </c>
      <c r="M122" s="124">
        <f t="shared" si="15"/>
        <v>69.25</v>
      </c>
      <c r="N122" s="124">
        <f t="shared" si="16"/>
        <v>2.77</v>
      </c>
      <c r="O122" s="113" t="str">
        <f t="shared" si="14"/>
        <v>Ajournee</v>
      </c>
      <c r="P122" s="113" t="str">
        <f t="shared" si="17"/>
        <v>juin</v>
      </c>
      <c r="Q122" s="113">
        <f t="shared" si="18"/>
        <v>1</v>
      </c>
      <c r="R122" s="113">
        <f t="shared" si="19"/>
        <v>1</v>
      </c>
      <c r="S122" s="113">
        <f t="shared" si="20"/>
        <v>1</v>
      </c>
      <c r="T122" s="113">
        <f t="shared" si="21"/>
        <v>1</v>
      </c>
      <c r="U122" s="113">
        <f t="shared" si="22"/>
        <v>1</v>
      </c>
      <c r="V122" s="113">
        <f t="shared" si="23"/>
        <v>1</v>
      </c>
      <c r="W122" s="113">
        <f t="shared" si="24"/>
        <v>1</v>
      </c>
      <c r="X122" s="113">
        <f t="shared" si="25"/>
        <v>1</v>
      </c>
      <c r="Y122" s="113">
        <f t="shared" si="26"/>
        <v>1</v>
      </c>
      <c r="Z122" s="113" t="str">
        <f>ANATOMIE3!N122</f>
        <v>Juin</v>
      </c>
      <c r="AA122" s="113" t="str">
        <f>'PHYSIO-REP 3'!N122</f>
        <v>Juin</v>
      </c>
      <c r="AB122" s="113" t="str">
        <f>'ZOOTECHINE 3'!N122</f>
        <v>Juin</v>
      </c>
      <c r="AC122" s="113" t="str">
        <f>'PHARMACOLOGIE 3'!N122</f>
        <v>Juin</v>
      </c>
      <c r="AD122" s="113" t="str">
        <f>'MICROBIOLOGIE 3'!N122</f>
        <v>Juin</v>
      </c>
      <c r="AE122" s="113" t="str">
        <f>'PARASITOLOGIE 2'!N122</f>
        <v>Juin</v>
      </c>
      <c r="AF122" s="113" t="str">
        <f>'PHYSIO-PATH 3'!N122</f>
        <v>Juin</v>
      </c>
      <c r="AG122" s="113" t="str">
        <f>SEMIOLOGIE!N122</f>
        <v>Juin</v>
      </c>
      <c r="AH122" s="113" t="str">
        <f>'ANA-PATH 2'!N122</f>
        <v>Juin</v>
      </c>
    </row>
    <row r="123" spans="1:34">
      <c r="A123" s="113">
        <v>116</v>
      </c>
      <c r="B123" s="417" t="s">
        <v>178</v>
      </c>
      <c r="C123" s="417" t="s">
        <v>43</v>
      </c>
      <c r="D123" s="124">
        <f>ANATOMIE3!L123</f>
        <v>2</v>
      </c>
      <c r="E123" s="124">
        <f>'PHYSIO-REP 3'!L123</f>
        <v>3.75</v>
      </c>
      <c r="F123" s="124">
        <f>'ZOOTECHINE 3'!L123</f>
        <v>3</v>
      </c>
      <c r="G123" s="124">
        <f>'PHARMACOLOGIE 3'!L123</f>
        <v>49.790000000000006</v>
      </c>
      <c r="H123" s="124">
        <f>'MICROBIOLOGIE 3'!L123</f>
        <v>30</v>
      </c>
      <c r="I123" s="124">
        <f>'PARASITOLOGIE 2'!L123</f>
        <v>3.3333333333333335</v>
      </c>
      <c r="J123" s="124">
        <f>'PHYSIO-PATH 3'!L123</f>
        <v>2.5</v>
      </c>
      <c r="K123" s="124">
        <f>SEMIOLOGIE!L123</f>
        <v>36</v>
      </c>
      <c r="L123" s="124">
        <f>'ANA-PATH 2'!L123</f>
        <v>3.3333333333333335</v>
      </c>
      <c r="M123" s="124">
        <f t="shared" si="15"/>
        <v>133.70666666666668</v>
      </c>
      <c r="N123" s="124">
        <f t="shared" si="16"/>
        <v>5.3482666666666674</v>
      </c>
      <c r="O123" s="113" t="str">
        <f t="shared" si="14"/>
        <v>Ajournee</v>
      </c>
      <c r="P123" s="113" t="str">
        <f t="shared" si="17"/>
        <v>juin</v>
      </c>
      <c r="Q123" s="113">
        <f t="shared" si="18"/>
        <v>1</v>
      </c>
      <c r="R123" s="113">
        <f t="shared" si="19"/>
        <v>1</v>
      </c>
      <c r="S123" s="113">
        <f t="shared" si="20"/>
        <v>1</v>
      </c>
      <c r="T123" s="113">
        <f t="shared" si="21"/>
        <v>0</v>
      </c>
      <c r="U123" s="113">
        <f t="shared" si="22"/>
        <v>0</v>
      </c>
      <c r="V123" s="113">
        <f t="shared" si="23"/>
        <v>1</v>
      </c>
      <c r="W123" s="113">
        <f t="shared" si="24"/>
        <v>1</v>
      </c>
      <c r="X123" s="113">
        <f t="shared" si="25"/>
        <v>0</v>
      </c>
      <c r="Y123" s="113">
        <f t="shared" si="26"/>
        <v>1</v>
      </c>
      <c r="Z123" s="113" t="str">
        <f>ANATOMIE3!N123</f>
        <v>Juin</v>
      </c>
      <c r="AA123" s="113" t="str">
        <f>'PHYSIO-REP 3'!N123</f>
        <v>Juin</v>
      </c>
      <c r="AB123" s="113" t="str">
        <f>'ZOOTECHINE 3'!N123</f>
        <v>Juin</v>
      </c>
      <c r="AC123" s="113" t="str">
        <f>'PHARMACOLOGIE 3'!N123</f>
        <v>Juin</v>
      </c>
      <c r="AD123" s="113" t="str">
        <f>'MICROBIOLOGIE 3'!N123</f>
        <v>Juin</v>
      </c>
      <c r="AE123" s="113" t="str">
        <f>'PARASITOLOGIE 2'!N123</f>
        <v>Juin</v>
      </c>
      <c r="AF123" s="113" t="str">
        <f>'PHYSIO-PATH 3'!N123</f>
        <v>Juin</v>
      </c>
      <c r="AG123" s="113" t="str">
        <f>SEMIOLOGIE!N123</f>
        <v>Juin</v>
      </c>
      <c r="AH123" s="113" t="str">
        <f>'ANA-PATH 2'!N123</f>
        <v>Juin</v>
      </c>
    </row>
    <row r="124" spans="1:34" ht="15.75">
      <c r="A124" s="113">
        <v>117</v>
      </c>
      <c r="B124" s="424" t="s">
        <v>179</v>
      </c>
      <c r="C124" s="424" t="s">
        <v>180</v>
      </c>
      <c r="D124" s="124">
        <f>ANATOMIE3!L124</f>
        <v>5.75</v>
      </c>
      <c r="E124" s="124">
        <f>'PHYSIO-REP 3'!L124</f>
        <v>8.25</v>
      </c>
      <c r="F124" s="124">
        <f>'ZOOTECHINE 3'!L124</f>
        <v>6.5</v>
      </c>
      <c r="G124" s="124">
        <f>'PHARMACOLOGIE 3'!L124</f>
        <v>7.5</v>
      </c>
      <c r="H124" s="124">
        <f>'MICROBIOLOGIE 3'!L124</f>
        <v>8.25</v>
      </c>
      <c r="I124" s="124">
        <f>'PARASITOLOGIE 2'!L124</f>
        <v>6.666666666666667</v>
      </c>
      <c r="J124" s="124">
        <f>'PHYSIO-PATH 3'!L124</f>
        <v>8.5</v>
      </c>
      <c r="K124" s="124">
        <f>SEMIOLOGIE!L124</f>
        <v>14.75</v>
      </c>
      <c r="L124" s="124">
        <f>'ANA-PATH 2'!L124</f>
        <v>7.666666666666667</v>
      </c>
      <c r="M124" s="124">
        <f t="shared" si="15"/>
        <v>73.833333333333329</v>
      </c>
      <c r="N124" s="124">
        <f t="shared" si="16"/>
        <v>2.9533333333333331</v>
      </c>
      <c r="O124" s="113" t="str">
        <f t="shared" si="14"/>
        <v>Ajournee</v>
      </c>
      <c r="P124" s="113" t="str">
        <f t="shared" si="17"/>
        <v>juin</v>
      </c>
      <c r="Q124" s="113">
        <f t="shared" si="18"/>
        <v>1</v>
      </c>
      <c r="R124" s="113">
        <f t="shared" si="19"/>
        <v>1</v>
      </c>
      <c r="S124" s="113">
        <f t="shared" si="20"/>
        <v>1</v>
      </c>
      <c r="T124" s="113">
        <f t="shared" si="21"/>
        <v>1</v>
      </c>
      <c r="U124" s="113">
        <f t="shared" si="22"/>
        <v>1</v>
      </c>
      <c r="V124" s="113">
        <f t="shared" si="23"/>
        <v>1</v>
      </c>
      <c r="W124" s="113">
        <f t="shared" si="24"/>
        <v>1</v>
      </c>
      <c r="X124" s="113">
        <f t="shared" si="25"/>
        <v>1</v>
      </c>
      <c r="Y124" s="113">
        <f t="shared" si="26"/>
        <v>1</v>
      </c>
      <c r="Z124" s="113" t="str">
        <f>ANATOMIE3!N124</f>
        <v>Juin</v>
      </c>
      <c r="AA124" s="113" t="str">
        <f>'PHYSIO-REP 3'!N124</f>
        <v>Juin</v>
      </c>
      <c r="AB124" s="113" t="str">
        <f>'ZOOTECHINE 3'!N124</f>
        <v>Juin</v>
      </c>
      <c r="AC124" s="113" t="str">
        <f>'PHARMACOLOGIE 3'!N124</f>
        <v>Juin</v>
      </c>
      <c r="AD124" s="113" t="str">
        <f>'MICROBIOLOGIE 3'!N124</f>
        <v>Juin</v>
      </c>
      <c r="AE124" s="113" t="str">
        <f>'PARASITOLOGIE 2'!N124</f>
        <v>Juin</v>
      </c>
      <c r="AF124" s="113" t="str">
        <f>'PHYSIO-PATH 3'!N124</f>
        <v>Juin</v>
      </c>
      <c r="AG124" s="113" t="str">
        <f>SEMIOLOGIE!N124</f>
        <v>Juin</v>
      </c>
      <c r="AH124" s="113" t="str">
        <f>'ANA-PATH 2'!N124</f>
        <v>Juin</v>
      </c>
    </row>
    <row r="125" spans="1:34" ht="15.75">
      <c r="A125" s="113">
        <v>118</v>
      </c>
      <c r="B125" s="430" t="s">
        <v>868</v>
      </c>
      <c r="C125" s="430" t="s">
        <v>181</v>
      </c>
      <c r="D125" s="124">
        <f>ANATOMIE3!L125</f>
        <v>15.25</v>
      </c>
      <c r="E125" s="124">
        <f>'PHYSIO-REP 3'!L125</f>
        <v>12.75</v>
      </c>
      <c r="F125" s="124">
        <f>'ZOOTECHINE 3'!L125</f>
        <v>9.25</v>
      </c>
      <c r="G125" s="124">
        <f>'PHARMACOLOGIE 3'!L125</f>
        <v>10.5</v>
      </c>
      <c r="H125" s="124">
        <f>'MICROBIOLOGIE 3'!L125</f>
        <v>6.75</v>
      </c>
      <c r="I125" s="124">
        <f>'PARASITOLOGIE 2'!L125</f>
        <v>9.3333333333333339</v>
      </c>
      <c r="J125" s="124">
        <f>'PHYSIO-PATH 3'!L125</f>
        <v>8.5</v>
      </c>
      <c r="K125" s="124">
        <f>SEMIOLOGIE!L125</f>
        <v>6.75</v>
      </c>
      <c r="L125" s="124">
        <f>'ANA-PATH 2'!L125</f>
        <v>10</v>
      </c>
      <c r="M125" s="124">
        <f t="shared" si="15"/>
        <v>89.083333333333343</v>
      </c>
      <c r="N125" s="124">
        <f t="shared" si="16"/>
        <v>3.5633333333333339</v>
      </c>
      <c r="O125" s="113" t="str">
        <f t="shared" si="14"/>
        <v>Ajournee</v>
      </c>
      <c r="P125" s="113" t="str">
        <f t="shared" si="17"/>
        <v>juin</v>
      </c>
      <c r="Q125" s="113">
        <f t="shared" si="18"/>
        <v>0</v>
      </c>
      <c r="R125" s="113">
        <f t="shared" si="19"/>
        <v>1</v>
      </c>
      <c r="S125" s="113">
        <f t="shared" si="20"/>
        <v>1</v>
      </c>
      <c r="T125" s="113">
        <f t="shared" si="21"/>
        <v>1</v>
      </c>
      <c r="U125" s="113">
        <f t="shared" si="22"/>
        <v>1</v>
      </c>
      <c r="V125" s="113">
        <f t="shared" si="23"/>
        <v>1</v>
      </c>
      <c r="W125" s="113">
        <f t="shared" si="24"/>
        <v>1</v>
      </c>
      <c r="X125" s="113">
        <f t="shared" si="25"/>
        <v>1</v>
      </c>
      <c r="Y125" s="113">
        <f t="shared" si="26"/>
        <v>1</v>
      </c>
      <c r="Z125" s="113" t="str">
        <f>ANATOMIE3!N125</f>
        <v>Juin</v>
      </c>
      <c r="AA125" s="113" t="str">
        <f>'PHYSIO-REP 3'!N125</f>
        <v>Juin</v>
      </c>
      <c r="AB125" s="113" t="str">
        <f>'ZOOTECHINE 3'!N125</f>
        <v>Juin</v>
      </c>
      <c r="AC125" s="113" t="str">
        <f>'PHARMACOLOGIE 3'!N125</f>
        <v>Juin</v>
      </c>
      <c r="AD125" s="113" t="str">
        <f>'MICROBIOLOGIE 3'!N125</f>
        <v>Juin</v>
      </c>
      <c r="AE125" s="113" t="str">
        <f>'PARASITOLOGIE 2'!N125</f>
        <v>Juin</v>
      </c>
      <c r="AF125" s="113" t="str">
        <f>'PHYSIO-PATH 3'!N125</f>
        <v>Juin</v>
      </c>
      <c r="AG125" s="113" t="str">
        <f>SEMIOLOGIE!N125</f>
        <v>Juin</v>
      </c>
      <c r="AH125" s="113" t="str">
        <f>'ANA-PATH 2'!N125</f>
        <v>Juin</v>
      </c>
    </row>
    <row r="126" spans="1:34" ht="15.75">
      <c r="A126" s="113">
        <v>119</v>
      </c>
      <c r="B126" s="424" t="s">
        <v>182</v>
      </c>
      <c r="C126" s="424" t="s">
        <v>183</v>
      </c>
      <c r="D126" s="124">
        <f>ANATOMIE3!L126</f>
        <v>7.75</v>
      </c>
      <c r="E126" s="124">
        <f>'PHYSIO-REP 3'!L126</f>
        <v>6.75</v>
      </c>
      <c r="F126" s="124">
        <f>'ZOOTECHINE 3'!L126</f>
        <v>5.5</v>
      </c>
      <c r="G126" s="124">
        <f>'PHARMACOLOGIE 3'!L126</f>
        <v>3.25</v>
      </c>
      <c r="H126" s="124">
        <f>'MICROBIOLOGIE 3'!L126</f>
        <v>5.75</v>
      </c>
      <c r="I126" s="124">
        <f>'PARASITOLOGIE 2'!L126</f>
        <v>6</v>
      </c>
      <c r="J126" s="124">
        <f>'PHYSIO-PATH 3'!L126</f>
        <v>3</v>
      </c>
      <c r="K126" s="124">
        <f>SEMIOLOGIE!L126</f>
        <v>6.5</v>
      </c>
      <c r="L126" s="124">
        <f>'ANA-PATH 2'!L126</f>
        <v>3.3333333333333335</v>
      </c>
      <c r="M126" s="124">
        <f t="shared" si="15"/>
        <v>47.833333333333336</v>
      </c>
      <c r="N126" s="124">
        <f t="shared" si="16"/>
        <v>1.9133333333333333</v>
      </c>
      <c r="O126" s="113" t="str">
        <f t="shared" si="14"/>
        <v>Ajournee</v>
      </c>
      <c r="P126" s="113" t="str">
        <f t="shared" si="17"/>
        <v>juin</v>
      </c>
      <c r="Q126" s="113">
        <f t="shared" si="18"/>
        <v>1</v>
      </c>
      <c r="R126" s="113">
        <f t="shared" si="19"/>
        <v>1</v>
      </c>
      <c r="S126" s="113">
        <f t="shared" si="20"/>
        <v>1</v>
      </c>
      <c r="T126" s="113">
        <f t="shared" si="21"/>
        <v>1</v>
      </c>
      <c r="U126" s="113">
        <f t="shared" si="22"/>
        <v>1</v>
      </c>
      <c r="V126" s="113">
        <f t="shared" si="23"/>
        <v>1</v>
      </c>
      <c r="W126" s="113">
        <f t="shared" si="24"/>
        <v>1</v>
      </c>
      <c r="X126" s="113">
        <f t="shared" si="25"/>
        <v>1</v>
      </c>
      <c r="Y126" s="113">
        <f t="shared" si="26"/>
        <v>1</v>
      </c>
      <c r="Z126" s="113" t="str">
        <f>ANATOMIE3!N126</f>
        <v>Juin</v>
      </c>
      <c r="AA126" s="113" t="str">
        <f>'PHYSIO-REP 3'!N126</f>
        <v>Juin</v>
      </c>
      <c r="AB126" s="113" t="str">
        <f>'ZOOTECHINE 3'!N126</f>
        <v>Juin</v>
      </c>
      <c r="AC126" s="113" t="str">
        <f>'PHARMACOLOGIE 3'!N126</f>
        <v>Juin</v>
      </c>
      <c r="AD126" s="113" t="str">
        <f>'MICROBIOLOGIE 3'!N126</f>
        <v>Juin</v>
      </c>
      <c r="AE126" s="113" t="str">
        <f>'PARASITOLOGIE 2'!N126</f>
        <v>Juin</v>
      </c>
      <c r="AF126" s="113" t="str">
        <f>'PHYSIO-PATH 3'!N126</f>
        <v>Juin</v>
      </c>
      <c r="AG126" s="113" t="str">
        <f>SEMIOLOGIE!N126</f>
        <v>Juin</v>
      </c>
      <c r="AH126" s="113" t="str">
        <f>'ANA-PATH 2'!N126</f>
        <v>Juin</v>
      </c>
    </row>
    <row r="127" spans="1:34">
      <c r="A127" s="113">
        <v>120</v>
      </c>
      <c r="B127" s="417" t="s">
        <v>184</v>
      </c>
      <c r="C127" s="417" t="s">
        <v>185</v>
      </c>
      <c r="D127" s="124">
        <f>ANATOMIE3!L127</f>
        <v>1.75</v>
      </c>
      <c r="E127" s="124">
        <f>'PHYSIO-REP 3'!L127</f>
        <v>4.5</v>
      </c>
      <c r="F127" s="124">
        <f>'ZOOTECHINE 3'!L127</f>
        <v>2</v>
      </c>
      <c r="G127" s="124">
        <f>'PHARMACOLOGIE 3'!L127</f>
        <v>0.5</v>
      </c>
      <c r="H127" s="124">
        <f>'MICROBIOLOGIE 3'!L127</f>
        <v>30.75</v>
      </c>
      <c r="I127" s="124">
        <f>'PARASITOLOGIE 2'!L127</f>
        <v>5.333333333333333</v>
      </c>
      <c r="J127" s="124">
        <f>'PHYSIO-PATH 3'!L127</f>
        <v>6</v>
      </c>
      <c r="K127" s="124">
        <f>SEMIOLOGIE!L127</f>
        <v>36</v>
      </c>
      <c r="L127" s="124">
        <f>'ANA-PATH 2'!L127</f>
        <v>2.6666666666666665</v>
      </c>
      <c r="M127" s="124">
        <f t="shared" si="15"/>
        <v>89.500000000000014</v>
      </c>
      <c r="N127" s="124">
        <f t="shared" si="16"/>
        <v>3.5800000000000005</v>
      </c>
      <c r="O127" s="113" t="str">
        <f t="shared" si="14"/>
        <v>Ajournee</v>
      </c>
      <c r="P127" s="113" t="str">
        <f t="shared" si="17"/>
        <v>juin</v>
      </c>
      <c r="Q127" s="113">
        <f t="shared" si="18"/>
        <v>1</v>
      </c>
      <c r="R127" s="113">
        <f t="shared" si="19"/>
        <v>1</v>
      </c>
      <c r="S127" s="113">
        <f t="shared" si="20"/>
        <v>1</v>
      </c>
      <c r="T127" s="113">
        <f t="shared" si="21"/>
        <v>1</v>
      </c>
      <c r="U127" s="113">
        <f t="shared" si="22"/>
        <v>0</v>
      </c>
      <c r="V127" s="113">
        <f t="shared" si="23"/>
        <v>1</v>
      </c>
      <c r="W127" s="113">
        <f t="shared" si="24"/>
        <v>1</v>
      </c>
      <c r="X127" s="113">
        <f t="shared" si="25"/>
        <v>0</v>
      </c>
      <c r="Y127" s="113">
        <f t="shared" si="26"/>
        <v>1</v>
      </c>
      <c r="Z127" s="113" t="str">
        <f>ANATOMIE3!N127</f>
        <v>Juin</v>
      </c>
      <c r="AA127" s="113" t="str">
        <f>'PHYSIO-REP 3'!N127</f>
        <v>Juin</v>
      </c>
      <c r="AB127" s="113" t="str">
        <f>'ZOOTECHINE 3'!N127</f>
        <v>Juin</v>
      </c>
      <c r="AC127" s="113" t="str">
        <f>'PHARMACOLOGIE 3'!N127</f>
        <v>Juin</v>
      </c>
      <c r="AD127" s="113" t="str">
        <f>'MICROBIOLOGIE 3'!N127</f>
        <v>Juin</v>
      </c>
      <c r="AE127" s="113" t="str">
        <f>'PARASITOLOGIE 2'!N127</f>
        <v>Juin</v>
      </c>
      <c r="AF127" s="113" t="str">
        <f>'PHYSIO-PATH 3'!N127</f>
        <v>Juin</v>
      </c>
      <c r="AG127" s="113" t="str">
        <f>SEMIOLOGIE!N127</f>
        <v>Juin</v>
      </c>
      <c r="AH127" s="113" t="str">
        <f>'ANA-PATH 2'!N127</f>
        <v>Juin</v>
      </c>
    </row>
    <row r="128" spans="1:34">
      <c r="A128" s="113">
        <v>121</v>
      </c>
      <c r="B128" s="417" t="s">
        <v>186</v>
      </c>
      <c r="C128" s="417" t="s">
        <v>869</v>
      </c>
      <c r="D128" s="124">
        <f>ANATOMIE3!L128</f>
        <v>30</v>
      </c>
      <c r="E128" s="124">
        <f>'PHYSIO-REP 3'!L128</f>
        <v>6</v>
      </c>
      <c r="F128" s="124">
        <f>'ZOOTECHINE 3'!L128</f>
        <v>31.5</v>
      </c>
      <c r="G128" s="124">
        <f>'PHARMACOLOGIE 3'!L128</f>
        <v>6</v>
      </c>
      <c r="H128" s="124">
        <f>'MICROBIOLOGIE 3'!L128</f>
        <v>31.130000000000003</v>
      </c>
      <c r="I128" s="124">
        <f>'PARASITOLOGIE 2'!L128</f>
        <v>10</v>
      </c>
      <c r="J128" s="124">
        <f>'PHYSIO-PATH 3'!L128</f>
        <v>6</v>
      </c>
      <c r="K128" s="124">
        <f>SEMIOLOGIE!L128</f>
        <v>36</v>
      </c>
      <c r="L128" s="124">
        <f>'ANA-PATH 2'!L128</f>
        <v>3</v>
      </c>
      <c r="M128" s="124">
        <f t="shared" si="15"/>
        <v>159.63</v>
      </c>
      <c r="N128" s="124">
        <f t="shared" si="16"/>
        <v>6.3852000000000002</v>
      </c>
      <c r="O128" s="113" t="str">
        <f t="shared" si="14"/>
        <v>Ajournee</v>
      </c>
      <c r="P128" s="113" t="str">
        <f t="shared" si="17"/>
        <v>juin</v>
      </c>
      <c r="Q128" s="113">
        <f t="shared" si="18"/>
        <v>0</v>
      </c>
      <c r="R128" s="113">
        <f t="shared" si="19"/>
        <v>1</v>
      </c>
      <c r="S128" s="113">
        <f t="shared" si="20"/>
        <v>0</v>
      </c>
      <c r="T128" s="113">
        <f t="shared" si="21"/>
        <v>1</v>
      </c>
      <c r="U128" s="113">
        <f t="shared" si="22"/>
        <v>0</v>
      </c>
      <c r="V128" s="113">
        <f t="shared" si="23"/>
        <v>1</v>
      </c>
      <c r="W128" s="113">
        <f t="shared" si="24"/>
        <v>1</v>
      </c>
      <c r="X128" s="113">
        <f t="shared" si="25"/>
        <v>0</v>
      </c>
      <c r="Y128" s="113">
        <f t="shared" si="26"/>
        <v>1</v>
      </c>
      <c r="Z128" s="113" t="str">
        <f>ANATOMIE3!N128</f>
        <v>Juin</v>
      </c>
      <c r="AA128" s="113" t="str">
        <f>'PHYSIO-REP 3'!N128</f>
        <v>Juin</v>
      </c>
      <c r="AB128" s="113" t="str">
        <f>'ZOOTECHINE 3'!N128</f>
        <v>Juin</v>
      </c>
      <c r="AC128" s="113" t="str">
        <f>'PHARMACOLOGIE 3'!N128</f>
        <v>Juin</v>
      </c>
      <c r="AD128" s="113" t="str">
        <f>'MICROBIOLOGIE 3'!N128</f>
        <v>Juin</v>
      </c>
      <c r="AE128" s="113" t="str">
        <f>'PARASITOLOGIE 2'!N128</f>
        <v>Juin</v>
      </c>
      <c r="AF128" s="113" t="str">
        <f>'PHYSIO-PATH 3'!N128</f>
        <v>Juin</v>
      </c>
      <c r="AG128" s="113" t="str">
        <f>SEMIOLOGIE!N128</f>
        <v>Juin</v>
      </c>
      <c r="AH128" s="113" t="str">
        <f>'ANA-PATH 2'!N128</f>
        <v>Juin</v>
      </c>
    </row>
    <row r="129" spans="1:34">
      <c r="A129" s="113">
        <v>122</v>
      </c>
      <c r="B129" s="417" t="s">
        <v>187</v>
      </c>
      <c r="C129" s="417" t="s">
        <v>870</v>
      </c>
      <c r="D129" s="124">
        <f>ANATOMIE3!L129</f>
        <v>1</v>
      </c>
      <c r="E129" s="124">
        <f>'PHYSIO-REP 3'!L129</f>
        <v>5.25</v>
      </c>
      <c r="F129" s="124">
        <f>'ZOOTECHINE 3'!L129</f>
        <v>39</v>
      </c>
      <c r="G129" s="124">
        <f>'PHARMACOLOGIE 3'!L129</f>
        <v>0.5</v>
      </c>
      <c r="H129" s="124">
        <f>'MICROBIOLOGIE 3'!L129</f>
        <v>30.75</v>
      </c>
      <c r="I129" s="124">
        <f>'PARASITOLOGIE 2'!L129</f>
        <v>20</v>
      </c>
      <c r="J129" s="124">
        <f>'PHYSIO-PATH 3'!L129</f>
        <v>10</v>
      </c>
      <c r="K129" s="124">
        <f>SEMIOLOGIE!L129</f>
        <v>31.75</v>
      </c>
      <c r="L129" s="124">
        <f>'ANA-PATH 2'!L129</f>
        <v>1.3333333333333333</v>
      </c>
      <c r="M129" s="124">
        <f t="shared" si="15"/>
        <v>139.58333333333334</v>
      </c>
      <c r="N129" s="124">
        <f t="shared" si="16"/>
        <v>5.5833333333333339</v>
      </c>
      <c r="O129" s="113" t="str">
        <f t="shared" si="14"/>
        <v>Ajournee</v>
      </c>
      <c r="P129" s="113" t="str">
        <f t="shared" si="17"/>
        <v>juin</v>
      </c>
      <c r="Q129" s="113">
        <f t="shared" si="18"/>
        <v>1</v>
      </c>
      <c r="R129" s="113">
        <f t="shared" si="19"/>
        <v>1</v>
      </c>
      <c r="S129" s="113">
        <f t="shared" si="20"/>
        <v>0</v>
      </c>
      <c r="T129" s="113">
        <f t="shared" si="21"/>
        <v>1</v>
      </c>
      <c r="U129" s="113">
        <f t="shared" si="22"/>
        <v>0</v>
      </c>
      <c r="V129" s="113">
        <f t="shared" si="23"/>
        <v>0</v>
      </c>
      <c r="W129" s="113">
        <f t="shared" si="24"/>
        <v>1</v>
      </c>
      <c r="X129" s="113">
        <f t="shared" si="25"/>
        <v>0</v>
      </c>
      <c r="Y129" s="113">
        <f t="shared" si="26"/>
        <v>1</v>
      </c>
      <c r="Z129" s="113" t="str">
        <f>ANATOMIE3!N129</f>
        <v>Juin</v>
      </c>
      <c r="AA129" s="113" t="str">
        <f>'PHYSIO-REP 3'!N129</f>
        <v>Juin</v>
      </c>
      <c r="AB129" s="113" t="str">
        <f>'ZOOTECHINE 3'!N129</f>
        <v>Juin</v>
      </c>
      <c r="AC129" s="113" t="str">
        <f>'PHARMACOLOGIE 3'!N129</f>
        <v>Juin</v>
      </c>
      <c r="AD129" s="113" t="str">
        <f>'MICROBIOLOGIE 3'!N129</f>
        <v>Juin</v>
      </c>
      <c r="AE129" s="113" t="str">
        <f>'PARASITOLOGIE 2'!N129</f>
        <v>Juin</v>
      </c>
      <c r="AF129" s="113" t="str">
        <f>'PHYSIO-PATH 3'!N129</f>
        <v>Juin</v>
      </c>
      <c r="AG129" s="113" t="str">
        <f>SEMIOLOGIE!N129</f>
        <v>Juin</v>
      </c>
      <c r="AH129" s="113" t="str">
        <f>'ANA-PATH 2'!N129</f>
        <v>Juin</v>
      </c>
    </row>
    <row r="130" spans="1:34" ht="15.75">
      <c r="A130" s="113">
        <v>123</v>
      </c>
      <c r="B130" s="424" t="s">
        <v>871</v>
      </c>
      <c r="C130" s="424" t="s">
        <v>188</v>
      </c>
      <c r="D130" s="124">
        <f>ANATOMIE3!L130</f>
        <v>19</v>
      </c>
      <c r="E130" s="124">
        <f>'PHYSIO-REP 3'!L130</f>
        <v>11.75</v>
      </c>
      <c r="F130" s="124">
        <f>'ZOOTECHINE 3'!L130</f>
        <v>12</v>
      </c>
      <c r="G130" s="124">
        <f>'PHARMACOLOGIE 3'!L130</f>
        <v>14.5</v>
      </c>
      <c r="H130" s="124">
        <f>'MICROBIOLOGIE 3'!L130</f>
        <v>13.5</v>
      </c>
      <c r="I130" s="124">
        <f>'PARASITOLOGIE 2'!L130</f>
        <v>11.333333333333334</v>
      </c>
      <c r="J130" s="124">
        <f>'PHYSIO-PATH 3'!L130</f>
        <v>13.5</v>
      </c>
      <c r="K130" s="124">
        <f>SEMIOLOGIE!L130</f>
        <v>17.25</v>
      </c>
      <c r="L130" s="124">
        <f>'ANA-PATH 2'!L130</f>
        <v>11.333333333333334</v>
      </c>
      <c r="M130" s="124">
        <f t="shared" si="15"/>
        <v>124.16666666666666</v>
      </c>
      <c r="N130" s="124">
        <f t="shared" si="16"/>
        <v>4.9666666666666659</v>
      </c>
      <c r="O130" s="113" t="str">
        <f t="shared" si="14"/>
        <v>Ajournee</v>
      </c>
      <c r="P130" s="113" t="str">
        <f t="shared" si="17"/>
        <v>juin</v>
      </c>
      <c r="Q130" s="113">
        <f t="shared" si="18"/>
        <v>0</v>
      </c>
      <c r="R130" s="113">
        <f t="shared" si="19"/>
        <v>1</v>
      </c>
      <c r="S130" s="113">
        <f t="shared" si="20"/>
        <v>1</v>
      </c>
      <c r="T130" s="113">
        <f t="shared" si="21"/>
        <v>1</v>
      </c>
      <c r="U130" s="113">
        <f t="shared" si="22"/>
        <v>1</v>
      </c>
      <c r="V130" s="113">
        <f t="shared" si="23"/>
        <v>0</v>
      </c>
      <c r="W130" s="113">
        <f t="shared" si="24"/>
        <v>1</v>
      </c>
      <c r="X130" s="113">
        <f t="shared" si="25"/>
        <v>0</v>
      </c>
      <c r="Y130" s="113">
        <f t="shared" si="26"/>
        <v>0</v>
      </c>
      <c r="Z130" s="113" t="str">
        <f>ANATOMIE3!N130</f>
        <v>Juin</v>
      </c>
      <c r="AA130" s="113" t="str">
        <f>'PHYSIO-REP 3'!N130</f>
        <v>Juin</v>
      </c>
      <c r="AB130" s="113" t="str">
        <f>'ZOOTECHINE 3'!N130</f>
        <v>Juin</v>
      </c>
      <c r="AC130" s="113" t="str">
        <f>'PHARMACOLOGIE 3'!N130</f>
        <v>Juin</v>
      </c>
      <c r="AD130" s="113" t="str">
        <f>'MICROBIOLOGIE 3'!N130</f>
        <v>Juin</v>
      </c>
      <c r="AE130" s="113" t="str">
        <f>'PARASITOLOGIE 2'!N130</f>
        <v>Juin</v>
      </c>
      <c r="AF130" s="113" t="str">
        <f>'PHYSIO-PATH 3'!N130</f>
        <v>Juin</v>
      </c>
      <c r="AG130" s="113" t="str">
        <f>SEMIOLOGIE!N130</f>
        <v>Juin</v>
      </c>
      <c r="AH130" s="113" t="str">
        <f>'ANA-PATH 2'!N130</f>
        <v>Juin</v>
      </c>
    </row>
    <row r="131" spans="1:34" ht="15.75">
      <c r="A131" s="113">
        <v>124</v>
      </c>
      <c r="B131" s="424" t="s">
        <v>189</v>
      </c>
      <c r="C131" s="424" t="s">
        <v>31</v>
      </c>
      <c r="D131" s="124">
        <f>ANATOMIE3!L131</f>
        <v>9.5</v>
      </c>
      <c r="E131" s="124">
        <f>'PHYSIO-REP 3'!L131</f>
        <v>9.5</v>
      </c>
      <c r="F131" s="124">
        <f>'ZOOTECHINE 3'!L131</f>
        <v>8</v>
      </c>
      <c r="G131" s="124">
        <f>'PHARMACOLOGIE 3'!L131</f>
        <v>11</v>
      </c>
      <c r="H131" s="124">
        <f>'MICROBIOLOGIE 3'!L131</f>
        <v>8</v>
      </c>
      <c r="I131" s="124">
        <f>'PARASITOLOGIE 2'!L131</f>
        <v>4.666666666666667</v>
      </c>
      <c r="J131" s="124">
        <f>'PHYSIO-PATH 3'!L131</f>
        <v>4</v>
      </c>
      <c r="K131" s="124">
        <f>SEMIOLOGIE!L131</f>
        <v>8.75</v>
      </c>
      <c r="L131" s="124">
        <f>'ANA-PATH 2'!L131</f>
        <v>6.333333333333333</v>
      </c>
      <c r="M131" s="124">
        <f t="shared" si="15"/>
        <v>69.75</v>
      </c>
      <c r="N131" s="124">
        <f t="shared" si="16"/>
        <v>2.79</v>
      </c>
      <c r="O131" s="113" t="str">
        <f t="shared" si="14"/>
        <v>Ajournee</v>
      </c>
      <c r="P131" s="113" t="str">
        <f t="shared" si="17"/>
        <v>juin</v>
      </c>
      <c r="Q131" s="113">
        <f t="shared" si="18"/>
        <v>1</v>
      </c>
      <c r="R131" s="113">
        <f t="shared" si="19"/>
        <v>1</v>
      </c>
      <c r="S131" s="113">
        <f t="shared" si="20"/>
        <v>1</v>
      </c>
      <c r="T131" s="113">
        <f t="shared" si="21"/>
        <v>1</v>
      </c>
      <c r="U131" s="113">
        <f t="shared" si="22"/>
        <v>1</v>
      </c>
      <c r="V131" s="113">
        <f t="shared" si="23"/>
        <v>1</v>
      </c>
      <c r="W131" s="113">
        <f t="shared" si="24"/>
        <v>1</v>
      </c>
      <c r="X131" s="113">
        <f t="shared" si="25"/>
        <v>1</v>
      </c>
      <c r="Y131" s="113">
        <f t="shared" si="26"/>
        <v>1</v>
      </c>
      <c r="Z131" s="113" t="str">
        <f>ANATOMIE3!N131</f>
        <v>Juin</v>
      </c>
      <c r="AA131" s="113" t="str">
        <f>'PHYSIO-REP 3'!N131</f>
        <v>Juin</v>
      </c>
      <c r="AB131" s="113" t="str">
        <f>'ZOOTECHINE 3'!N131</f>
        <v>Juin</v>
      </c>
      <c r="AC131" s="113" t="str">
        <f>'PHARMACOLOGIE 3'!N131</f>
        <v>Juin</v>
      </c>
      <c r="AD131" s="113" t="str">
        <f>'MICROBIOLOGIE 3'!N131</f>
        <v>Juin</v>
      </c>
      <c r="AE131" s="113" t="str">
        <f>'PARASITOLOGIE 2'!N131</f>
        <v>Juin</v>
      </c>
      <c r="AF131" s="113" t="str">
        <f>'PHYSIO-PATH 3'!N131</f>
        <v>Juin</v>
      </c>
      <c r="AG131" s="113" t="str">
        <f>SEMIOLOGIE!N131</f>
        <v>Juin</v>
      </c>
      <c r="AH131" s="113" t="str">
        <f>'ANA-PATH 2'!N131</f>
        <v>Juin</v>
      </c>
    </row>
    <row r="132" spans="1:34" ht="31.5">
      <c r="A132" s="113">
        <v>125</v>
      </c>
      <c r="B132" s="423" t="s">
        <v>190</v>
      </c>
      <c r="C132" s="423" t="s">
        <v>191</v>
      </c>
      <c r="D132" s="124">
        <f>ANATOMIE3!L132</f>
        <v>9.5</v>
      </c>
      <c r="E132" s="124">
        <f>'PHYSIO-REP 3'!L132</f>
        <v>9</v>
      </c>
      <c r="F132" s="124">
        <f>'ZOOTECHINE 3'!L132</f>
        <v>6</v>
      </c>
      <c r="G132" s="124">
        <f>'PHARMACOLOGIE 3'!L132</f>
        <v>2</v>
      </c>
      <c r="H132" s="124">
        <f>'MICROBIOLOGIE 3'!L132</f>
        <v>10.25</v>
      </c>
      <c r="I132" s="124">
        <f>'PARASITOLOGIE 2'!L132</f>
        <v>3.3333333333333335</v>
      </c>
      <c r="J132" s="124">
        <f>'PHYSIO-PATH 3'!L132</f>
        <v>2.5</v>
      </c>
      <c r="K132" s="124">
        <f>SEMIOLOGIE!L132</f>
        <v>10</v>
      </c>
      <c r="L132" s="124">
        <f>'ANA-PATH 2'!L132</f>
        <v>2</v>
      </c>
      <c r="M132" s="124">
        <f t="shared" si="15"/>
        <v>54.583333333333336</v>
      </c>
      <c r="N132" s="124">
        <f t="shared" si="16"/>
        <v>2.1833333333333336</v>
      </c>
      <c r="O132" s="113" t="str">
        <f t="shared" si="14"/>
        <v>Ajournee</v>
      </c>
      <c r="P132" s="113" t="str">
        <f t="shared" si="17"/>
        <v>juin</v>
      </c>
      <c r="Q132" s="113">
        <f t="shared" si="18"/>
        <v>1</v>
      </c>
      <c r="R132" s="113">
        <f t="shared" si="19"/>
        <v>1</v>
      </c>
      <c r="S132" s="113">
        <f t="shared" si="20"/>
        <v>1</v>
      </c>
      <c r="T132" s="113">
        <f t="shared" si="21"/>
        <v>1</v>
      </c>
      <c r="U132" s="113">
        <f t="shared" si="22"/>
        <v>1</v>
      </c>
      <c r="V132" s="113">
        <f t="shared" si="23"/>
        <v>1</v>
      </c>
      <c r="W132" s="113">
        <f t="shared" si="24"/>
        <v>1</v>
      </c>
      <c r="X132" s="113">
        <f t="shared" si="25"/>
        <v>1</v>
      </c>
      <c r="Y132" s="113">
        <f t="shared" si="26"/>
        <v>1</v>
      </c>
      <c r="Z132" s="113" t="str">
        <f>ANATOMIE3!N132</f>
        <v>Juin</v>
      </c>
      <c r="AA132" s="113" t="str">
        <f>'PHYSIO-REP 3'!N132</f>
        <v>Juin</v>
      </c>
      <c r="AB132" s="113" t="str">
        <f>'ZOOTECHINE 3'!N132</f>
        <v>Juin</v>
      </c>
      <c r="AC132" s="113" t="str">
        <f>'PHARMACOLOGIE 3'!N132</f>
        <v>Juin</v>
      </c>
      <c r="AD132" s="113" t="str">
        <f>'MICROBIOLOGIE 3'!N132</f>
        <v>Juin</v>
      </c>
      <c r="AE132" s="113" t="str">
        <f>'PARASITOLOGIE 2'!N132</f>
        <v>Juin</v>
      </c>
      <c r="AF132" s="113" t="str">
        <f>'PHYSIO-PATH 3'!N132</f>
        <v>Juin</v>
      </c>
      <c r="AG132" s="113" t="str">
        <f>SEMIOLOGIE!N132</f>
        <v>Juin</v>
      </c>
      <c r="AH132" s="113" t="str">
        <f>'ANA-PATH 2'!N132</f>
        <v>Juin</v>
      </c>
    </row>
    <row r="133" spans="1:34">
      <c r="A133" s="113">
        <v>126</v>
      </c>
      <c r="B133" s="425" t="s">
        <v>192</v>
      </c>
      <c r="C133" s="425" t="s">
        <v>193</v>
      </c>
      <c r="D133" s="124">
        <f>ANATOMIE3!L133</f>
        <v>6.75</v>
      </c>
      <c r="E133" s="124">
        <f>'PHYSIO-REP 3'!L133</f>
        <v>9</v>
      </c>
      <c r="F133" s="124">
        <f>'ZOOTECHINE 3'!L133</f>
        <v>9</v>
      </c>
      <c r="G133" s="124">
        <f>'PHARMACOLOGIE 3'!L133</f>
        <v>11</v>
      </c>
      <c r="H133" s="124">
        <f>'MICROBIOLOGIE 3'!L133</f>
        <v>8.25</v>
      </c>
      <c r="I133" s="124">
        <f>'PARASITOLOGIE 2'!L133</f>
        <v>2</v>
      </c>
      <c r="J133" s="124">
        <f>'PHYSIO-PATH 3'!L133</f>
        <v>6</v>
      </c>
      <c r="K133" s="124">
        <f>SEMIOLOGIE!L133</f>
        <v>13</v>
      </c>
      <c r="L133" s="124">
        <f>'ANA-PATH 2'!L133</f>
        <v>7.333333333333333</v>
      </c>
      <c r="M133" s="124">
        <f t="shared" si="15"/>
        <v>72.333333333333329</v>
      </c>
      <c r="N133" s="124">
        <f t="shared" si="16"/>
        <v>2.8933333333333331</v>
      </c>
      <c r="O133" s="113" t="str">
        <f t="shared" si="14"/>
        <v>Ajournee</v>
      </c>
      <c r="P133" s="113" t="str">
        <f t="shared" si="17"/>
        <v>juin</v>
      </c>
      <c r="Q133" s="113">
        <f t="shared" si="18"/>
        <v>1</v>
      </c>
      <c r="R133" s="113">
        <f t="shared" si="19"/>
        <v>1</v>
      </c>
      <c r="S133" s="113">
        <f t="shared" si="20"/>
        <v>1</v>
      </c>
      <c r="T133" s="113">
        <f t="shared" si="21"/>
        <v>1</v>
      </c>
      <c r="U133" s="113">
        <f t="shared" si="22"/>
        <v>1</v>
      </c>
      <c r="V133" s="113">
        <f t="shared" si="23"/>
        <v>1</v>
      </c>
      <c r="W133" s="113">
        <f t="shared" si="24"/>
        <v>1</v>
      </c>
      <c r="X133" s="113">
        <f t="shared" si="25"/>
        <v>1</v>
      </c>
      <c r="Y133" s="113">
        <f t="shared" si="26"/>
        <v>1</v>
      </c>
      <c r="Z133" s="113" t="str">
        <f>ANATOMIE3!N133</f>
        <v>Juin</v>
      </c>
      <c r="AA133" s="113" t="str">
        <f>'PHYSIO-REP 3'!N133</f>
        <v>Juin</v>
      </c>
      <c r="AB133" s="113" t="str">
        <f>'ZOOTECHINE 3'!N133</f>
        <v>Juin</v>
      </c>
      <c r="AC133" s="113" t="str">
        <f>'PHARMACOLOGIE 3'!N133</f>
        <v>Juin</v>
      </c>
      <c r="AD133" s="113" t="str">
        <f>'MICROBIOLOGIE 3'!N133</f>
        <v>Juin</v>
      </c>
      <c r="AE133" s="113" t="str">
        <f>'PARASITOLOGIE 2'!N133</f>
        <v>Juin</v>
      </c>
      <c r="AF133" s="113" t="str">
        <f>'PHYSIO-PATH 3'!N133</f>
        <v>Juin</v>
      </c>
      <c r="AG133" s="113" t="str">
        <f>SEMIOLOGIE!N133</f>
        <v>Juin</v>
      </c>
      <c r="AH133" s="113" t="str">
        <f>'ANA-PATH 2'!N133</f>
        <v>Juin</v>
      </c>
    </row>
    <row r="134" spans="1:34" ht="15.75">
      <c r="A134" s="113">
        <v>127</v>
      </c>
      <c r="B134" s="426" t="s">
        <v>194</v>
      </c>
      <c r="C134" s="426" t="s">
        <v>195</v>
      </c>
      <c r="D134" s="124">
        <f>ANATOMIE3!L134</f>
        <v>7.25</v>
      </c>
      <c r="E134" s="124">
        <f>'PHYSIO-REP 3'!L134</f>
        <v>6</v>
      </c>
      <c r="F134" s="124">
        <f>'ZOOTECHINE 3'!L134</f>
        <v>6</v>
      </c>
      <c r="G134" s="124">
        <f>'PHARMACOLOGIE 3'!L134</f>
        <v>5.5</v>
      </c>
      <c r="H134" s="124">
        <f>'MICROBIOLOGIE 3'!L134</f>
        <v>7.5</v>
      </c>
      <c r="I134" s="124">
        <f>'PARASITOLOGIE 2'!L134</f>
        <v>0</v>
      </c>
      <c r="J134" s="124">
        <f>'PHYSIO-PATH 3'!L134</f>
        <v>1.5</v>
      </c>
      <c r="K134" s="124">
        <f>SEMIOLOGIE!L134</f>
        <v>4</v>
      </c>
      <c r="L134" s="124">
        <f>'ANA-PATH 2'!L134</f>
        <v>3</v>
      </c>
      <c r="M134" s="124">
        <f t="shared" si="15"/>
        <v>40.75</v>
      </c>
      <c r="N134" s="124">
        <f t="shared" si="16"/>
        <v>1.63</v>
      </c>
      <c r="O134" s="113" t="str">
        <f t="shared" si="14"/>
        <v>Ajournee</v>
      </c>
      <c r="P134" s="113" t="str">
        <f t="shared" si="17"/>
        <v>juin</v>
      </c>
      <c r="Q134" s="113">
        <f t="shared" si="18"/>
        <v>1</v>
      </c>
      <c r="R134" s="113">
        <f t="shared" si="19"/>
        <v>1</v>
      </c>
      <c r="S134" s="113">
        <f t="shared" si="20"/>
        <v>1</v>
      </c>
      <c r="T134" s="113">
        <f t="shared" si="21"/>
        <v>1</v>
      </c>
      <c r="U134" s="113">
        <f t="shared" si="22"/>
        <v>1</v>
      </c>
      <c r="V134" s="113">
        <f t="shared" si="23"/>
        <v>1</v>
      </c>
      <c r="W134" s="113">
        <f t="shared" si="24"/>
        <v>1</v>
      </c>
      <c r="X134" s="113">
        <f t="shared" si="25"/>
        <v>1</v>
      </c>
      <c r="Y134" s="113">
        <f t="shared" si="26"/>
        <v>1</v>
      </c>
      <c r="Z134" s="113" t="str">
        <f>ANATOMIE3!N134</f>
        <v>Juin</v>
      </c>
      <c r="AA134" s="113" t="str">
        <f>'PHYSIO-REP 3'!N134</f>
        <v>Juin</v>
      </c>
      <c r="AB134" s="113" t="str">
        <f>'ZOOTECHINE 3'!N134</f>
        <v>Juin</v>
      </c>
      <c r="AC134" s="113" t="str">
        <f>'PHARMACOLOGIE 3'!N134</f>
        <v>Juin</v>
      </c>
      <c r="AD134" s="113" t="str">
        <f>'MICROBIOLOGIE 3'!N134</f>
        <v>Juin</v>
      </c>
      <c r="AE134" s="113" t="str">
        <f>'PARASITOLOGIE 2'!N134</f>
        <v>Juin</v>
      </c>
      <c r="AF134" s="113" t="str">
        <f>'PHYSIO-PATH 3'!N134</f>
        <v>Juin</v>
      </c>
      <c r="AG134" s="113" t="str">
        <f>SEMIOLOGIE!N134</f>
        <v>Juin</v>
      </c>
      <c r="AH134" s="113" t="str">
        <f>'ANA-PATH 2'!N134</f>
        <v>Juin</v>
      </c>
    </row>
    <row r="135" spans="1:34" ht="15.75">
      <c r="A135" s="113">
        <v>128</v>
      </c>
      <c r="B135" s="424" t="s">
        <v>196</v>
      </c>
      <c r="C135" s="424" t="s">
        <v>197</v>
      </c>
      <c r="D135" s="124">
        <f>ANATOMIE3!L135</f>
        <v>16</v>
      </c>
      <c r="E135" s="124">
        <f>'PHYSIO-REP 3'!L135</f>
        <v>10.5</v>
      </c>
      <c r="F135" s="124">
        <f>'ZOOTECHINE 3'!L135</f>
        <v>10.75</v>
      </c>
      <c r="G135" s="124">
        <f>'PHARMACOLOGIE 3'!L135</f>
        <v>15.5</v>
      </c>
      <c r="H135" s="124">
        <f>'MICROBIOLOGIE 3'!L135</f>
        <v>12.75</v>
      </c>
      <c r="I135" s="124">
        <f>'PARASITOLOGIE 2'!L135</f>
        <v>8.6666666666666661</v>
      </c>
      <c r="J135" s="124">
        <f>'PHYSIO-PATH 3'!L135</f>
        <v>12</v>
      </c>
      <c r="K135" s="124">
        <f>SEMIOLOGIE!L135</f>
        <v>16.25</v>
      </c>
      <c r="L135" s="124">
        <f>'ANA-PATH 2'!L135</f>
        <v>10</v>
      </c>
      <c r="M135" s="124">
        <f t="shared" si="15"/>
        <v>112.41666666666667</v>
      </c>
      <c r="N135" s="124">
        <f t="shared" si="16"/>
        <v>4.496666666666667</v>
      </c>
      <c r="O135" s="113" t="str">
        <f t="shared" si="14"/>
        <v>Ajournee</v>
      </c>
      <c r="P135" s="113" t="str">
        <f t="shared" si="17"/>
        <v>juin</v>
      </c>
      <c r="Q135" s="113">
        <f t="shared" si="18"/>
        <v>0</v>
      </c>
      <c r="R135" s="113">
        <f t="shared" si="19"/>
        <v>1</v>
      </c>
      <c r="S135" s="113">
        <f t="shared" si="20"/>
        <v>1</v>
      </c>
      <c r="T135" s="113">
        <f t="shared" si="21"/>
        <v>0</v>
      </c>
      <c r="U135" s="113">
        <f t="shared" si="22"/>
        <v>1</v>
      </c>
      <c r="V135" s="113">
        <f t="shared" si="23"/>
        <v>1</v>
      </c>
      <c r="W135" s="113">
        <f t="shared" si="24"/>
        <v>1</v>
      </c>
      <c r="X135" s="113">
        <f t="shared" si="25"/>
        <v>0</v>
      </c>
      <c r="Y135" s="113">
        <f t="shared" si="26"/>
        <v>1</v>
      </c>
      <c r="Z135" s="113" t="str">
        <f>ANATOMIE3!N135</f>
        <v>Juin</v>
      </c>
      <c r="AA135" s="113" t="str">
        <f>'PHYSIO-REP 3'!N135</f>
        <v>Juin</v>
      </c>
      <c r="AB135" s="113" t="str">
        <f>'ZOOTECHINE 3'!N135</f>
        <v>Juin</v>
      </c>
      <c r="AC135" s="113" t="str">
        <f>'PHARMACOLOGIE 3'!N135</f>
        <v>Juin</v>
      </c>
      <c r="AD135" s="113" t="str">
        <f>'MICROBIOLOGIE 3'!N135</f>
        <v>Juin</v>
      </c>
      <c r="AE135" s="113" t="str">
        <f>'PARASITOLOGIE 2'!N135</f>
        <v>Juin</v>
      </c>
      <c r="AF135" s="113" t="str">
        <f>'PHYSIO-PATH 3'!N135</f>
        <v>Juin</v>
      </c>
      <c r="AG135" s="113" t="str">
        <f>SEMIOLOGIE!N135</f>
        <v>Juin</v>
      </c>
      <c r="AH135" s="113" t="str">
        <f>'ANA-PATH 2'!N135</f>
        <v>Juin</v>
      </c>
    </row>
    <row r="136" spans="1:34" ht="31.5">
      <c r="A136" s="113">
        <v>129</v>
      </c>
      <c r="B136" s="424" t="s">
        <v>198</v>
      </c>
      <c r="C136" s="424" t="s">
        <v>160</v>
      </c>
      <c r="D136" s="124">
        <f>ANATOMIE3!L136</f>
        <v>9.75</v>
      </c>
      <c r="E136" s="124">
        <f>'PHYSIO-REP 3'!L136</f>
        <v>5</v>
      </c>
      <c r="F136" s="124">
        <f>'ZOOTECHINE 3'!L136</f>
        <v>5.5</v>
      </c>
      <c r="G136" s="124">
        <f>'PHARMACOLOGIE 3'!L136</f>
        <v>6</v>
      </c>
      <c r="H136" s="124">
        <f>'MICROBIOLOGIE 3'!L136</f>
        <v>8</v>
      </c>
      <c r="I136" s="124">
        <f>'PARASITOLOGIE 2'!L136</f>
        <v>4</v>
      </c>
      <c r="J136" s="124">
        <f>'PHYSIO-PATH 3'!L136</f>
        <v>3.5</v>
      </c>
      <c r="K136" s="124">
        <f>SEMIOLOGIE!L136</f>
        <v>5.25</v>
      </c>
      <c r="L136" s="124">
        <f>'ANA-PATH 2'!L136</f>
        <v>5</v>
      </c>
      <c r="M136" s="124">
        <f t="shared" si="15"/>
        <v>52</v>
      </c>
      <c r="N136" s="124">
        <f t="shared" si="16"/>
        <v>2.08</v>
      </c>
      <c r="O136" s="113" t="str">
        <f t="shared" ref="O136:O199" si="27">IF(OR(D136="exclus",E136="exclus",F136="exclus",G136="exclus",H136="exclus",I136="exclus",J136="exclus",K136="exclus",L136="exclus"),"exclus",IF(AND(SUM(Q136:Y136)=0,ROUND(N136,3)&gt;=10),"Admis","Ajournee"))</f>
        <v>Ajournee</v>
      </c>
      <c r="P136" s="113" t="str">
        <f t="shared" si="17"/>
        <v>juin</v>
      </c>
      <c r="Q136" s="113">
        <f t="shared" si="18"/>
        <v>1</v>
      </c>
      <c r="R136" s="113">
        <f t="shared" si="19"/>
        <v>1</v>
      </c>
      <c r="S136" s="113">
        <f t="shared" si="20"/>
        <v>1</v>
      </c>
      <c r="T136" s="113">
        <f t="shared" si="21"/>
        <v>1</v>
      </c>
      <c r="U136" s="113">
        <f t="shared" si="22"/>
        <v>1</v>
      </c>
      <c r="V136" s="113">
        <f t="shared" si="23"/>
        <v>1</v>
      </c>
      <c r="W136" s="113">
        <f t="shared" si="24"/>
        <v>1</v>
      </c>
      <c r="X136" s="113">
        <f t="shared" si="25"/>
        <v>1</v>
      </c>
      <c r="Y136" s="113">
        <f t="shared" si="26"/>
        <v>1</v>
      </c>
      <c r="Z136" s="113" t="str">
        <f>ANATOMIE3!N136</f>
        <v>Juin</v>
      </c>
      <c r="AA136" s="113" t="str">
        <f>'PHYSIO-REP 3'!N136</f>
        <v>Juin</v>
      </c>
      <c r="AB136" s="113" t="str">
        <f>'ZOOTECHINE 3'!N136</f>
        <v>Juin</v>
      </c>
      <c r="AC136" s="113" t="str">
        <f>'PHARMACOLOGIE 3'!N136</f>
        <v>Juin</v>
      </c>
      <c r="AD136" s="113" t="str">
        <f>'MICROBIOLOGIE 3'!N136</f>
        <v>Juin</v>
      </c>
      <c r="AE136" s="113" t="str">
        <f>'PARASITOLOGIE 2'!N136</f>
        <v>Juin</v>
      </c>
      <c r="AF136" s="113" t="str">
        <f>'PHYSIO-PATH 3'!N136</f>
        <v>Juin</v>
      </c>
      <c r="AG136" s="113" t="str">
        <f>SEMIOLOGIE!N136</f>
        <v>Juin</v>
      </c>
      <c r="AH136" s="113" t="str">
        <f>'ANA-PATH 2'!N136</f>
        <v>Juin</v>
      </c>
    </row>
    <row r="137" spans="1:34">
      <c r="A137" s="113">
        <v>130</v>
      </c>
      <c r="B137" s="417" t="s">
        <v>199</v>
      </c>
      <c r="C137" s="417" t="s">
        <v>872</v>
      </c>
      <c r="D137" s="124">
        <f>ANATOMIE3!L137</f>
        <v>6.5</v>
      </c>
      <c r="E137" s="124">
        <f>'PHYSIO-REP 3'!L137</f>
        <v>7.5</v>
      </c>
      <c r="F137" s="124">
        <f>'ZOOTECHINE 3'!L137</f>
        <v>32.5</v>
      </c>
      <c r="G137" s="124">
        <f>'PHARMACOLOGIE 3'!L137</f>
        <v>36</v>
      </c>
      <c r="H137" s="124">
        <f>'MICROBIOLOGIE 3'!L137</f>
        <v>6.25</v>
      </c>
      <c r="I137" s="124">
        <f>'PARASITOLOGIE 2'!L137</f>
        <v>8</v>
      </c>
      <c r="J137" s="124">
        <f>'PHYSIO-PATH 3'!L137</f>
        <v>9</v>
      </c>
      <c r="K137" s="124">
        <f>SEMIOLOGIE!L137</f>
        <v>36</v>
      </c>
      <c r="L137" s="124">
        <f>'ANA-PATH 2'!L137</f>
        <v>2.3333333333333335</v>
      </c>
      <c r="M137" s="124">
        <f t="shared" ref="M137:M200" si="28">SUM(D137:L137)</f>
        <v>144.08333333333334</v>
      </c>
      <c r="N137" s="124">
        <f t="shared" ref="N137:N200" si="29">M137/25</f>
        <v>5.7633333333333336</v>
      </c>
      <c r="O137" s="113" t="str">
        <f t="shared" si="27"/>
        <v>Ajournee</v>
      </c>
      <c r="P137" s="113" t="str">
        <f t="shared" ref="P137:P200" si="30">IF(COUNTIF(Z137:AH137,"=Rattrapage")&gt;0,"Rattrapage",IF(COUNTIF(Z137:AH137,"=Synthèse")&gt;0,"Synthèse","juin"))</f>
        <v>juin</v>
      </c>
      <c r="Q137" s="113">
        <f t="shared" ref="Q137:Q200" si="31">IF(D137&gt;15,0,1)</f>
        <v>1</v>
      </c>
      <c r="R137" s="113">
        <f t="shared" ref="R137:R200" si="32">IF(E137&gt;15,0,1)</f>
        <v>1</v>
      </c>
      <c r="S137" s="113">
        <f t="shared" ref="S137:S200" si="33">IF(F137&gt;15,0,1)</f>
        <v>0</v>
      </c>
      <c r="T137" s="113">
        <f t="shared" ref="T137:T200" si="34">IF(G137&gt;15,0,1)</f>
        <v>0</v>
      </c>
      <c r="U137" s="113">
        <f t="shared" ref="U137:U200" si="35">IF(H137&gt;15,0,1)</f>
        <v>1</v>
      </c>
      <c r="V137" s="113">
        <f t="shared" ref="V137:V200" si="36">IF(I137&gt;10,0,1)</f>
        <v>1</v>
      </c>
      <c r="W137" s="113">
        <f t="shared" ref="W137:W200" si="37">IF(J137&gt;15,0,1)</f>
        <v>1</v>
      </c>
      <c r="X137" s="113">
        <f t="shared" ref="X137:X200" si="38">IF(K137&gt;15,0,1)</f>
        <v>0</v>
      </c>
      <c r="Y137" s="113">
        <f t="shared" ref="Y137:Y200" si="39">IF(L137&gt;10,0,1)</f>
        <v>1</v>
      </c>
      <c r="Z137" s="113" t="str">
        <f>ANATOMIE3!N137</f>
        <v>Juin</v>
      </c>
      <c r="AA137" s="113" t="str">
        <f>'PHYSIO-REP 3'!N137</f>
        <v>Juin</v>
      </c>
      <c r="AB137" s="113" t="str">
        <f>'ZOOTECHINE 3'!N137</f>
        <v>Juin</v>
      </c>
      <c r="AC137" s="113" t="str">
        <f>'PHARMACOLOGIE 3'!N137</f>
        <v>Juin</v>
      </c>
      <c r="AD137" s="113" t="str">
        <f>'MICROBIOLOGIE 3'!N137</f>
        <v>Juin</v>
      </c>
      <c r="AE137" s="113" t="str">
        <f>'PARASITOLOGIE 2'!N137</f>
        <v>Juin</v>
      </c>
      <c r="AF137" s="113" t="str">
        <f>'PHYSIO-PATH 3'!N137</f>
        <v>Juin</v>
      </c>
      <c r="AG137" s="113" t="str">
        <f>SEMIOLOGIE!N137</f>
        <v>Juin</v>
      </c>
      <c r="AH137" s="113" t="str">
        <f>'ANA-PATH 2'!N137</f>
        <v>Juin</v>
      </c>
    </row>
    <row r="138" spans="1:34" ht="15.75">
      <c r="A138" s="113">
        <v>131</v>
      </c>
      <c r="B138" s="424" t="s">
        <v>200</v>
      </c>
      <c r="C138" s="424" t="s">
        <v>201</v>
      </c>
      <c r="D138" s="124">
        <f>ANATOMIE3!L138</f>
        <v>17.25</v>
      </c>
      <c r="E138" s="124">
        <f>'PHYSIO-REP 3'!L138</f>
        <v>20</v>
      </c>
      <c r="F138" s="124">
        <f>'ZOOTECHINE 3'!L138</f>
        <v>14</v>
      </c>
      <c r="G138" s="124">
        <f>'PHARMACOLOGIE 3'!L138</f>
        <v>12.5</v>
      </c>
      <c r="H138" s="124">
        <f>'MICROBIOLOGIE 3'!L138</f>
        <v>16.75</v>
      </c>
      <c r="I138" s="124">
        <f>'PARASITOLOGIE 2'!L138</f>
        <v>10</v>
      </c>
      <c r="J138" s="124">
        <f>'PHYSIO-PATH 3'!L138</f>
        <v>10.5</v>
      </c>
      <c r="K138" s="124">
        <f>SEMIOLOGIE!L138</f>
        <v>17.25</v>
      </c>
      <c r="L138" s="124">
        <f>'ANA-PATH 2'!L138</f>
        <v>12</v>
      </c>
      <c r="M138" s="124">
        <f t="shared" si="28"/>
        <v>130.25</v>
      </c>
      <c r="N138" s="124">
        <f t="shared" si="29"/>
        <v>5.21</v>
      </c>
      <c r="O138" s="113" t="str">
        <f t="shared" si="27"/>
        <v>Ajournee</v>
      </c>
      <c r="P138" s="113" t="str">
        <f t="shared" si="30"/>
        <v>juin</v>
      </c>
      <c r="Q138" s="113">
        <f t="shared" si="31"/>
        <v>0</v>
      </c>
      <c r="R138" s="113">
        <f t="shared" si="32"/>
        <v>0</v>
      </c>
      <c r="S138" s="113">
        <f t="shared" si="33"/>
        <v>1</v>
      </c>
      <c r="T138" s="113">
        <f t="shared" si="34"/>
        <v>1</v>
      </c>
      <c r="U138" s="113">
        <f t="shared" si="35"/>
        <v>0</v>
      </c>
      <c r="V138" s="113">
        <f t="shared" si="36"/>
        <v>1</v>
      </c>
      <c r="W138" s="113">
        <f t="shared" si="37"/>
        <v>1</v>
      </c>
      <c r="X138" s="113">
        <f t="shared" si="38"/>
        <v>0</v>
      </c>
      <c r="Y138" s="113">
        <f t="shared" si="39"/>
        <v>0</v>
      </c>
      <c r="Z138" s="113" t="str">
        <f>ANATOMIE3!N138</f>
        <v>Juin</v>
      </c>
      <c r="AA138" s="113" t="str">
        <f>'PHYSIO-REP 3'!N138</f>
        <v>Juin</v>
      </c>
      <c r="AB138" s="113" t="str">
        <f>'ZOOTECHINE 3'!N138</f>
        <v>Juin</v>
      </c>
      <c r="AC138" s="113" t="str">
        <f>'PHARMACOLOGIE 3'!N138</f>
        <v>Juin</v>
      </c>
      <c r="AD138" s="113" t="str">
        <f>'MICROBIOLOGIE 3'!N138</f>
        <v>Juin</v>
      </c>
      <c r="AE138" s="113" t="str">
        <f>'PARASITOLOGIE 2'!N138</f>
        <v>Juin</v>
      </c>
      <c r="AF138" s="113" t="str">
        <f>'PHYSIO-PATH 3'!N138</f>
        <v>Juin</v>
      </c>
      <c r="AG138" s="113" t="str">
        <f>SEMIOLOGIE!N138</f>
        <v>Juin</v>
      </c>
      <c r="AH138" s="113" t="str">
        <f>'ANA-PATH 2'!N138</f>
        <v>Juin</v>
      </c>
    </row>
    <row r="139" spans="1:34" ht="15.75">
      <c r="A139" s="113">
        <v>132</v>
      </c>
      <c r="B139" s="424" t="s">
        <v>202</v>
      </c>
      <c r="C139" s="424" t="s">
        <v>203</v>
      </c>
      <c r="D139" s="124">
        <f>ANATOMIE3!L139</f>
        <v>5.5</v>
      </c>
      <c r="E139" s="124">
        <f>'PHYSIO-REP 3'!L139</f>
        <v>5.25</v>
      </c>
      <c r="F139" s="124">
        <f>'ZOOTECHINE 3'!L139</f>
        <v>6</v>
      </c>
      <c r="G139" s="124">
        <f>'PHARMACOLOGIE 3'!L139</f>
        <v>8.5</v>
      </c>
      <c r="H139" s="124">
        <f>'MICROBIOLOGIE 3'!L139</f>
        <v>8</v>
      </c>
      <c r="I139" s="124">
        <f>'PARASITOLOGIE 2'!L139</f>
        <v>7.333333333333333</v>
      </c>
      <c r="J139" s="124">
        <f>'PHYSIO-PATH 3'!L139</f>
        <v>3</v>
      </c>
      <c r="K139" s="124">
        <f>SEMIOLOGIE!L139</f>
        <v>10.25</v>
      </c>
      <c r="L139" s="124">
        <f>'ANA-PATH 2'!L139</f>
        <v>3.3333333333333335</v>
      </c>
      <c r="M139" s="124">
        <f t="shared" si="28"/>
        <v>57.166666666666671</v>
      </c>
      <c r="N139" s="124">
        <f t="shared" si="29"/>
        <v>2.2866666666666671</v>
      </c>
      <c r="O139" s="113" t="str">
        <f t="shared" si="27"/>
        <v>Ajournee</v>
      </c>
      <c r="P139" s="113" t="str">
        <f t="shared" si="30"/>
        <v>juin</v>
      </c>
      <c r="Q139" s="113">
        <f t="shared" si="31"/>
        <v>1</v>
      </c>
      <c r="R139" s="113">
        <f t="shared" si="32"/>
        <v>1</v>
      </c>
      <c r="S139" s="113">
        <f t="shared" si="33"/>
        <v>1</v>
      </c>
      <c r="T139" s="113">
        <f t="shared" si="34"/>
        <v>1</v>
      </c>
      <c r="U139" s="113">
        <f t="shared" si="35"/>
        <v>1</v>
      </c>
      <c r="V139" s="113">
        <f t="shared" si="36"/>
        <v>1</v>
      </c>
      <c r="W139" s="113">
        <f t="shared" si="37"/>
        <v>1</v>
      </c>
      <c r="X139" s="113">
        <f t="shared" si="38"/>
        <v>1</v>
      </c>
      <c r="Y139" s="113">
        <f t="shared" si="39"/>
        <v>1</v>
      </c>
      <c r="Z139" s="113" t="str">
        <f>ANATOMIE3!N139</f>
        <v>Juin</v>
      </c>
      <c r="AA139" s="113" t="str">
        <f>'PHYSIO-REP 3'!N139</f>
        <v>Juin</v>
      </c>
      <c r="AB139" s="113" t="str">
        <f>'ZOOTECHINE 3'!N139</f>
        <v>Juin</v>
      </c>
      <c r="AC139" s="113" t="str">
        <f>'PHARMACOLOGIE 3'!N139</f>
        <v>Juin</v>
      </c>
      <c r="AD139" s="113" t="str">
        <f>'MICROBIOLOGIE 3'!N139</f>
        <v>Juin</v>
      </c>
      <c r="AE139" s="113" t="str">
        <f>'PARASITOLOGIE 2'!N139</f>
        <v>Juin</v>
      </c>
      <c r="AF139" s="113" t="str">
        <f>'PHYSIO-PATH 3'!N139</f>
        <v>Juin</v>
      </c>
      <c r="AG139" s="113" t="str">
        <f>SEMIOLOGIE!N139</f>
        <v>Juin</v>
      </c>
      <c r="AH139" s="113" t="str">
        <f>'ANA-PATH 2'!N139</f>
        <v>Juin</v>
      </c>
    </row>
    <row r="140" spans="1:34" ht="15.75">
      <c r="A140" s="113">
        <v>133</v>
      </c>
      <c r="B140" s="424" t="s">
        <v>873</v>
      </c>
      <c r="C140" s="424" t="s">
        <v>204</v>
      </c>
      <c r="D140" s="124">
        <f>ANATOMIE3!L140</f>
        <v>12.5</v>
      </c>
      <c r="E140" s="124">
        <f>'PHYSIO-REP 3'!L140</f>
        <v>10.5</v>
      </c>
      <c r="F140" s="124">
        <f>'ZOOTECHINE 3'!L140</f>
        <v>9</v>
      </c>
      <c r="G140" s="124">
        <f>'PHARMACOLOGIE 3'!L140</f>
        <v>5</v>
      </c>
      <c r="H140" s="124">
        <f>'MICROBIOLOGIE 3'!L140</f>
        <v>7.5</v>
      </c>
      <c r="I140" s="124">
        <f>'PARASITOLOGIE 2'!L140</f>
        <v>10.666666666666666</v>
      </c>
      <c r="J140" s="124">
        <f>'PHYSIO-PATH 3'!L140</f>
        <v>1.5</v>
      </c>
      <c r="K140" s="124">
        <f>SEMIOLOGIE!L140</f>
        <v>13.25</v>
      </c>
      <c r="L140" s="124">
        <f>'ANA-PATH 2'!L140</f>
        <v>5</v>
      </c>
      <c r="M140" s="124">
        <f t="shared" si="28"/>
        <v>74.916666666666657</v>
      </c>
      <c r="N140" s="124">
        <f t="shared" si="29"/>
        <v>2.9966666666666661</v>
      </c>
      <c r="O140" s="113" t="str">
        <f t="shared" si="27"/>
        <v>Ajournee</v>
      </c>
      <c r="P140" s="113" t="str">
        <f t="shared" si="30"/>
        <v>juin</v>
      </c>
      <c r="Q140" s="113">
        <f t="shared" si="31"/>
        <v>1</v>
      </c>
      <c r="R140" s="113">
        <f t="shared" si="32"/>
        <v>1</v>
      </c>
      <c r="S140" s="113">
        <f t="shared" si="33"/>
        <v>1</v>
      </c>
      <c r="T140" s="113">
        <f t="shared" si="34"/>
        <v>1</v>
      </c>
      <c r="U140" s="113">
        <f t="shared" si="35"/>
        <v>1</v>
      </c>
      <c r="V140" s="113">
        <f t="shared" si="36"/>
        <v>0</v>
      </c>
      <c r="W140" s="113">
        <f t="shared" si="37"/>
        <v>1</v>
      </c>
      <c r="X140" s="113">
        <f t="shared" si="38"/>
        <v>1</v>
      </c>
      <c r="Y140" s="113">
        <f t="shared" si="39"/>
        <v>1</v>
      </c>
      <c r="Z140" s="113" t="str">
        <f>ANATOMIE3!N140</f>
        <v>Juin</v>
      </c>
      <c r="AA140" s="113" t="str">
        <f>'PHYSIO-REP 3'!N140</f>
        <v>Juin</v>
      </c>
      <c r="AB140" s="113" t="str">
        <f>'ZOOTECHINE 3'!N140</f>
        <v>Juin</v>
      </c>
      <c r="AC140" s="113" t="str">
        <f>'PHARMACOLOGIE 3'!N140</f>
        <v>Juin</v>
      </c>
      <c r="AD140" s="113" t="str">
        <f>'MICROBIOLOGIE 3'!N140</f>
        <v>Juin</v>
      </c>
      <c r="AE140" s="113" t="str">
        <f>'PARASITOLOGIE 2'!N140</f>
        <v>Juin</v>
      </c>
      <c r="AF140" s="113" t="str">
        <f>'PHYSIO-PATH 3'!N140</f>
        <v>Juin</v>
      </c>
      <c r="AG140" s="113" t="str">
        <f>SEMIOLOGIE!N140</f>
        <v>Juin</v>
      </c>
      <c r="AH140" s="113" t="str">
        <f>'ANA-PATH 2'!N140</f>
        <v>Juin</v>
      </c>
    </row>
    <row r="141" spans="1:34" ht="31.5">
      <c r="A141" s="113">
        <v>134</v>
      </c>
      <c r="B141" s="423" t="s">
        <v>205</v>
      </c>
      <c r="C141" s="423" t="s">
        <v>185</v>
      </c>
      <c r="D141" s="124">
        <f>ANATOMIE3!L141</f>
        <v>16.25</v>
      </c>
      <c r="E141" s="124">
        <f>'PHYSIO-REP 3'!L141</f>
        <v>8</v>
      </c>
      <c r="F141" s="124">
        <f>'ZOOTECHINE 3'!L141</f>
        <v>7</v>
      </c>
      <c r="G141" s="124">
        <f>'PHARMACOLOGIE 3'!L141</f>
        <v>8.5</v>
      </c>
      <c r="H141" s="124">
        <f>'MICROBIOLOGIE 3'!L141</f>
        <v>10.25</v>
      </c>
      <c r="I141" s="124">
        <f>'PARASITOLOGIE 2'!L141</f>
        <v>8</v>
      </c>
      <c r="J141" s="124">
        <f>'PHYSIO-PATH 3'!L141</f>
        <v>6</v>
      </c>
      <c r="K141" s="124">
        <f>SEMIOLOGIE!L141</f>
        <v>15.75</v>
      </c>
      <c r="L141" s="124">
        <f>'ANA-PATH 2'!L141</f>
        <v>6.333333333333333</v>
      </c>
      <c r="M141" s="124">
        <f t="shared" si="28"/>
        <v>86.083333333333329</v>
      </c>
      <c r="N141" s="124">
        <f t="shared" si="29"/>
        <v>3.4433333333333334</v>
      </c>
      <c r="O141" s="113" t="str">
        <f t="shared" si="27"/>
        <v>Ajournee</v>
      </c>
      <c r="P141" s="113" t="str">
        <f t="shared" si="30"/>
        <v>juin</v>
      </c>
      <c r="Q141" s="113">
        <f t="shared" si="31"/>
        <v>0</v>
      </c>
      <c r="R141" s="113">
        <f t="shared" si="32"/>
        <v>1</v>
      </c>
      <c r="S141" s="113">
        <f t="shared" si="33"/>
        <v>1</v>
      </c>
      <c r="T141" s="113">
        <f t="shared" si="34"/>
        <v>1</v>
      </c>
      <c r="U141" s="113">
        <f t="shared" si="35"/>
        <v>1</v>
      </c>
      <c r="V141" s="113">
        <f t="shared" si="36"/>
        <v>1</v>
      </c>
      <c r="W141" s="113">
        <f t="shared" si="37"/>
        <v>1</v>
      </c>
      <c r="X141" s="113">
        <f t="shared" si="38"/>
        <v>0</v>
      </c>
      <c r="Y141" s="113">
        <f t="shared" si="39"/>
        <v>1</v>
      </c>
      <c r="Z141" s="113" t="str">
        <f>ANATOMIE3!N141</f>
        <v>Juin</v>
      </c>
      <c r="AA141" s="113" t="str">
        <f>'PHYSIO-REP 3'!N141</f>
        <v>Juin</v>
      </c>
      <c r="AB141" s="113" t="str">
        <f>'ZOOTECHINE 3'!N141</f>
        <v>Juin</v>
      </c>
      <c r="AC141" s="113" t="str">
        <f>'PHARMACOLOGIE 3'!N141</f>
        <v>Juin</v>
      </c>
      <c r="AD141" s="113" t="str">
        <f>'MICROBIOLOGIE 3'!N141</f>
        <v>Juin</v>
      </c>
      <c r="AE141" s="113" t="str">
        <f>'PARASITOLOGIE 2'!N141</f>
        <v>Juin</v>
      </c>
      <c r="AF141" s="113" t="str">
        <f>'PHYSIO-PATH 3'!N141</f>
        <v>Juin</v>
      </c>
      <c r="AG141" s="113" t="str">
        <f>SEMIOLOGIE!N141</f>
        <v>Juin</v>
      </c>
      <c r="AH141" s="113" t="str">
        <f>'ANA-PATH 2'!N141</f>
        <v>Juin</v>
      </c>
    </row>
    <row r="142" spans="1:34" ht="15.75">
      <c r="A142" s="113">
        <v>135</v>
      </c>
      <c r="B142" s="424" t="s">
        <v>206</v>
      </c>
      <c r="C142" s="424" t="s">
        <v>207</v>
      </c>
      <c r="D142" s="124">
        <f>ANATOMIE3!L142</f>
        <v>2</v>
      </c>
      <c r="E142" s="124">
        <f>'PHYSIO-REP 3'!L142</f>
        <v>6.75</v>
      </c>
      <c r="F142" s="124">
        <f>'ZOOTECHINE 3'!L142</f>
        <v>6</v>
      </c>
      <c r="G142" s="124">
        <f>'PHARMACOLOGIE 3'!L142</f>
        <v>8.5</v>
      </c>
      <c r="H142" s="124">
        <f>'MICROBIOLOGIE 3'!L142</f>
        <v>8.25</v>
      </c>
      <c r="I142" s="124">
        <f>'PARASITOLOGIE 2'!L142</f>
        <v>4</v>
      </c>
      <c r="J142" s="124">
        <f>'PHYSIO-PATH 3'!L142</f>
        <v>2.5</v>
      </c>
      <c r="K142" s="124">
        <f>SEMIOLOGIE!L142</f>
        <v>5.75</v>
      </c>
      <c r="L142" s="124">
        <f>'ANA-PATH 2'!L142</f>
        <v>5.333333333333333</v>
      </c>
      <c r="M142" s="124">
        <f t="shared" si="28"/>
        <v>49.083333333333336</v>
      </c>
      <c r="N142" s="124">
        <f t="shared" si="29"/>
        <v>1.9633333333333334</v>
      </c>
      <c r="O142" s="113" t="str">
        <f t="shared" si="27"/>
        <v>Ajournee</v>
      </c>
      <c r="P142" s="113" t="str">
        <f t="shared" si="30"/>
        <v>juin</v>
      </c>
      <c r="Q142" s="113">
        <f t="shared" si="31"/>
        <v>1</v>
      </c>
      <c r="R142" s="113">
        <f t="shared" si="32"/>
        <v>1</v>
      </c>
      <c r="S142" s="113">
        <f t="shared" si="33"/>
        <v>1</v>
      </c>
      <c r="T142" s="113">
        <f t="shared" si="34"/>
        <v>1</v>
      </c>
      <c r="U142" s="113">
        <f t="shared" si="35"/>
        <v>1</v>
      </c>
      <c r="V142" s="113">
        <f t="shared" si="36"/>
        <v>1</v>
      </c>
      <c r="W142" s="113">
        <f t="shared" si="37"/>
        <v>1</v>
      </c>
      <c r="X142" s="113">
        <f t="shared" si="38"/>
        <v>1</v>
      </c>
      <c r="Y142" s="113">
        <f t="shared" si="39"/>
        <v>1</v>
      </c>
      <c r="Z142" s="113" t="str">
        <f>ANATOMIE3!N142</f>
        <v>Juin</v>
      </c>
      <c r="AA142" s="113" t="str">
        <f>'PHYSIO-REP 3'!N142</f>
        <v>Juin</v>
      </c>
      <c r="AB142" s="113" t="str">
        <f>'ZOOTECHINE 3'!N142</f>
        <v>Juin</v>
      </c>
      <c r="AC142" s="113" t="str">
        <f>'PHARMACOLOGIE 3'!N142</f>
        <v>Juin</v>
      </c>
      <c r="AD142" s="113" t="str">
        <f>'MICROBIOLOGIE 3'!N142</f>
        <v>Juin</v>
      </c>
      <c r="AE142" s="113" t="str">
        <f>'PARASITOLOGIE 2'!N142</f>
        <v>Juin</v>
      </c>
      <c r="AF142" s="113" t="str">
        <f>'PHYSIO-PATH 3'!N142</f>
        <v>Juin</v>
      </c>
      <c r="AG142" s="113" t="str">
        <f>SEMIOLOGIE!N142</f>
        <v>Juin</v>
      </c>
      <c r="AH142" s="113" t="str">
        <f>'ANA-PATH 2'!N142</f>
        <v>Juin</v>
      </c>
    </row>
    <row r="143" spans="1:34" ht="15.75">
      <c r="A143" s="113">
        <v>136</v>
      </c>
      <c r="B143" s="431" t="s">
        <v>874</v>
      </c>
      <c r="C143" s="426" t="s">
        <v>875</v>
      </c>
      <c r="D143" s="124">
        <f>ANATOMIE3!L143</f>
        <v>4.25</v>
      </c>
      <c r="E143" s="124">
        <f>'PHYSIO-REP 3'!L143</f>
        <v>9</v>
      </c>
      <c r="F143" s="124">
        <f>'ZOOTECHINE 3'!L143</f>
        <v>5.5</v>
      </c>
      <c r="G143" s="124">
        <f>'PHARMACOLOGIE 3'!L143</f>
        <v>3.75</v>
      </c>
      <c r="H143" s="124">
        <f>'MICROBIOLOGIE 3'!L143</f>
        <v>5.25</v>
      </c>
      <c r="I143" s="124">
        <f>'PARASITOLOGIE 2'!L143</f>
        <v>4.666666666666667</v>
      </c>
      <c r="J143" s="124">
        <f>'PHYSIO-PATH 3'!L143</f>
        <v>2.5</v>
      </c>
      <c r="K143" s="124">
        <f>SEMIOLOGIE!L143</f>
        <v>4</v>
      </c>
      <c r="L143" s="124">
        <f>'ANA-PATH 2'!L143</f>
        <v>2.3333333333333335</v>
      </c>
      <c r="M143" s="124">
        <f t="shared" si="28"/>
        <v>41.25</v>
      </c>
      <c r="N143" s="124">
        <f t="shared" si="29"/>
        <v>1.65</v>
      </c>
      <c r="O143" s="113" t="str">
        <f t="shared" si="27"/>
        <v>Ajournee</v>
      </c>
      <c r="P143" s="113" t="str">
        <f t="shared" si="30"/>
        <v>juin</v>
      </c>
      <c r="Q143" s="113">
        <f t="shared" si="31"/>
        <v>1</v>
      </c>
      <c r="R143" s="113">
        <f t="shared" si="32"/>
        <v>1</v>
      </c>
      <c r="S143" s="113">
        <f t="shared" si="33"/>
        <v>1</v>
      </c>
      <c r="T143" s="113">
        <f t="shared" si="34"/>
        <v>1</v>
      </c>
      <c r="U143" s="113">
        <f t="shared" si="35"/>
        <v>1</v>
      </c>
      <c r="V143" s="113">
        <f t="shared" si="36"/>
        <v>1</v>
      </c>
      <c r="W143" s="113">
        <f t="shared" si="37"/>
        <v>1</v>
      </c>
      <c r="X143" s="113">
        <f t="shared" si="38"/>
        <v>1</v>
      </c>
      <c r="Y143" s="113">
        <f t="shared" si="39"/>
        <v>1</v>
      </c>
      <c r="Z143" s="113" t="str">
        <f>ANATOMIE3!N143</f>
        <v>Juin</v>
      </c>
      <c r="AA143" s="113" t="str">
        <f>'PHYSIO-REP 3'!N143</f>
        <v>Juin</v>
      </c>
      <c r="AB143" s="113" t="str">
        <f>'ZOOTECHINE 3'!N143</f>
        <v>Juin</v>
      </c>
      <c r="AC143" s="113" t="str">
        <f>'PHARMACOLOGIE 3'!N143</f>
        <v>Juin</v>
      </c>
      <c r="AD143" s="113" t="str">
        <f>'MICROBIOLOGIE 3'!N143</f>
        <v>Juin</v>
      </c>
      <c r="AE143" s="113" t="str">
        <f>'PARASITOLOGIE 2'!N143</f>
        <v>Juin</v>
      </c>
      <c r="AF143" s="113" t="str">
        <f>'PHYSIO-PATH 3'!N143</f>
        <v>Juin</v>
      </c>
      <c r="AG143" s="113" t="str">
        <f>SEMIOLOGIE!N143</f>
        <v>Juin</v>
      </c>
      <c r="AH143" s="113" t="str">
        <f>'ANA-PATH 2'!N143</f>
        <v>Juin</v>
      </c>
    </row>
    <row r="144" spans="1:34" ht="15.75">
      <c r="A144" s="113">
        <v>137</v>
      </c>
      <c r="B144" s="426" t="s">
        <v>208</v>
      </c>
      <c r="C144" s="426" t="s">
        <v>876</v>
      </c>
      <c r="D144" s="124">
        <f>ANATOMIE3!L144</f>
        <v>16</v>
      </c>
      <c r="E144" s="124">
        <f>'PHYSIO-REP 3'!L144</f>
        <v>11.25</v>
      </c>
      <c r="F144" s="124">
        <f>'ZOOTECHINE 3'!L144</f>
        <v>11.25</v>
      </c>
      <c r="G144" s="124">
        <f>'PHARMACOLOGIE 3'!L144</f>
        <v>14</v>
      </c>
      <c r="H144" s="124">
        <f>'MICROBIOLOGIE 3'!L144</f>
        <v>9.25</v>
      </c>
      <c r="I144" s="124">
        <f>'PARASITOLOGIE 2'!L144</f>
        <v>7.333333333333333</v>
      </c>
      <c r="J144" s="124">
        <f>'PHYSIO-PATH 3'!L144</f>
        <v>7.5</v>
      </c>
      <c r="K144" s="124">
        <f>SEMIOLOGIE!L144</f>
        <v>11</v>
      </c>
      <c r="L144" s="124">
        <f>'ANA-PATH 2'!L144</f>
        <v>7.333333333333333</v>
      </c>
      <c r="M144" s="124">
        <f t="shared" si="28"/>
        <v>94.916666666666657</v>
      </c>
      <c r="N144" s="124">
        <f t="shared" si="29"/>
        <v>3.7966666666666664</v>
      </c>
      <c r="O144" s="113" t="str">
        <f t="shared" si="27"/>
        <v>Ajournee</v>
      </c>
      <c r="P144" s="113" t="str">
        <f t="shared" si="30"/>
        <v>juin</v>
      </c>
      <c r="Q144" s="113">
        <f t="shared" si="31"/>
        <v>0</v>
      </c>
      <c r="R144" s="113">
        <f t="shared" si="32"/>
        <v>1</v>
      </c>
      <c r="S144" s="113">
        <f t="shared" si="33"/>
        <v>1</v>
      </c>
      <c r="T144" s="113">
        <f t="shared" si="34"/>
        <v>1</v>
      </c>
      <c r="U144" s="113">
        <f t="shared" si="35"/>
        <v>1</v>
      </c>
      <c r="V144" s="113">
        <f t="shared" si="36"/>
        <v>1</v>
      </c>
      <c r="W144" s="113">
        <f t="shared" si="37"/>
        <v>1</v>
      </c>
      <c r="X144" s="113">
        <f t="shared" si="38"/>
        <v>1</v>
      </c>
      <c r="Y144" s="113">
        <f t="shared" si="39"/>
        <v>1</v>
      </c>
      <c r="Z144" s="113" t="str">
        <f>ANATOMIE3!N144</f>
        <v>Juin</v>
      </c>
      <c r="AA144" s="113" t="str">
        <f>'PHYSIO-REP 3'!N144</f>
        <v>Juin</v>
      </c>
      <c r="AB144" s="113" t="str">
        <f>'ZOOTECHINE 3'!N144</f>
        <v>Juin</v>
      </c>
      <c r="AC144" s="113" t="str">
        <f>'PHARMACOLOGIE 3'!N144</f>
        <v>Juin</v>
      </c>
      <c r="AD144" s="113" t="str">
        <f>'MICROBIOLOGIE 3'!N144</f>
        <v>Juin</v>
      </c>
      <c r="AE144" s="113" t="str">
        <f>'PARASITOLOGIE 2'!N144</f>
        <v>Juin</v>
      </c>
      <c r="AF144" s="113" t="str">
        <f>'PHYSIO-PATH 3'!N144</f>
        <v>Juin</v>
      </c>
      <c r="AG144" s="113" t="str">
        <f>SEMIOLOGIE!N144</f>
        <v>Juin</v>
      </c>
      <c r="AH144" s="113" t="str">
        <f>'ANA-PATH 2'!N144</f>
        <v>Juin</v>
      </c>
    </row>
    <row r="145" spans="1:34" ht="15.75">
      <c r="A145" s="113">
        <v>138</v>
      </c>
      <c r="B145" s="424" t="s">
        <v>209</v>
      </c>
      <c r="C145" s="424" t="s">
        <v>132</v>
      </c>
      <c r="D145" s="124">
        <f>ANATOMIE3!L145</f>
        <v>11.75</v>
      </c>
      <c r="E145" s="124">
        <f>'PHYSIO-REP 3'!L145</f>
        <v>6.75</v>
      </c>
      <c r="F145" s="124">
        <f>'ZOOTECHINE 3'!L145</f>
        <v>8</v>
      </c>
      <c r="G145" s="124">
        <f>'PHARMACOLOGIE 3'!L145</f>
        <v>7</v>
      </c>
      <c r="H145" s="124">
        <f>'MICROBIOLOGIE 3'!L145</f>
        <v>9</v>
      </c>
      <c r="I145" s="124">
        <f>'PARASITOLOGIE 2'!L145</f>
        <v>2.6666666666666665</v>
      </c>
      <c r="J145" s="124">
        <f>'PHYSIO-PATH 3'!L145</f>
        <v>7.5</v>
      </c>
      <c r="K145" s="124">
        <f>SEMIOLOGIE!L145</f>
        <v>13.25</v>
      </c>
      <c r="L145" s="124">
        <f>'ANA-PATH 2'!L145</f>
        <v>5.666666666666667</v>
      </c>
      <c r="M145" s="124">
        <f t="shared" si="28"/>
        <v>71.583333333333329</v>
      </c>
      <c r="N145" s="124">
        <f t="shared" si="29"/>
        <v>2.8633333333333333</v>
      </c>
      <c r="O145" s="113" t="str">
        <f t="shared" si="27"/>
        <v>Ajournee</v>
      </c>
      <c r="P145" s="113" t="str">
        <f t="shared" si="30"/>
        <v>juin</v>
      </c>
      <c r="Q145" s="113">
        <f t="shared" si="31"/>
        <v>1</v>
      </c>
      <c r="R145" s="113">
        <f t="shared" si="32"/>
        <v>1</v>
      </c>
      <c r="S145" s="113">
        <f t="shared" si="33"/>
        <v>1</v>
      </c>
      <c r="T145" s="113">
        <f t="shared" si="34"/>
        <v>1</v>
      </c>
      <c r="U145" s="113">
        <f t="shared" si="35"/>
        <v>1</v>
      </c>
      <c r="V145" s="113">
        <f t="shared" si="36"/>
        <v>1</v>
      </c>
      <c r="W145" s="113">
        <f t="shared" si="37"/>
        <v>1</v>
      </c>
      <c r="X145" s="113">
        <f t="shared" si="38"/>
        <v>1</v>
      </c>
      <c r="Y145" s="113">
        <f t="shared" si="39"/>
        <v>1</v>
      </c>
      <c r="Z145" s="113" t="str">
        <f>ANATOMIE3!N145</f>
        <v>Juin</v>
      </c>
      <c r="AA145" s="113" t="str">
        <f>'PHYSIO-REP 3'!N145</f>
        <v>Juin</v>
      </c>
      <c r="AB145" s="113" t="str">
        <f>'ZOOTECHINE 3'!N145</f>
        <v>Juin</v>
      </c>
      <c r="AC145" s="113" t="str">
        <f>'PHARMACOLOGIE 3'!N145</f>
        <v>Juin</v>
      </c>
      <c r="AD145" s="113" t="str">
        <f>'MICROBIOLOGIE 3'!N145</f>
        <v>Juin</v>
      </c>
      <c r="AE145" s="113" t="str">
        <f>'PARASITOLOGIE 2'!N145</f>
        <v>Juin</v>
      </c>
      <c r="AF145" s="113" t="str">
        <f>'PHYSIO-PATH 3'!N145</f>
        <v>Juin</v>
      </c>
      <c r="AG145" s="113" t="str">
        <f>SEMIOLOGIE!N145</f>
        <v>Juin</v>
      </c>
      <c r="AH145" s="113" t="str">
        <f>'ANA-PATH 2'!N145</f>
        <v>Juin</v>
      </c>
    </row>
    <row r="146" spans="1:34" ht="15.75">
      <c r="A146" s="113">
        <v>139</v>
      </c>
      <c r="B146" s="424" t="s">
        <v>210</v>
      </c>
      <c r="C146" s="424" t="s">
        <v>757</v>
      </c>
      <c r="D146" s="124">
        <f>ANATOMIE3!L146</f>
        <v>12.25</v>
      </c>
      <c r="E146" s="124">
        <f>'PHYSIO-REP 3'!L146</f>
        <v>10.25</v>
      </c>
      <c r="F146" s="124">
        <f>'ZOOTECHINE 3'!L146</f>
        <v>8.5</v>
      </c>
      <c r="G146" s="124">
        <f>'PHARMACOLOGIE 3'!L146</f>
        <v>13.5</v>
      </c>
      <c r="H146" s="124">
        <f>'MICROBIOLOGIE 3'!L146</f>
        <v>7.75</v>
      </c>
      <c r="I146" s="124">
        <f>'PARASITOLOGIE 2'!L146</f>
        <v>6.666666666666667</v>
      </c>
      <c r="J146" s="124">
        <f>'PHYSIO-PATH 3'!L146</f>
        <v>3.5</v>
      </c>
      <c r="K146" s="124">
        <f>SEMIOLOGIE!L146</f>
        <v>12</v>
      </c>
      <c r="L146" s="124">
        <f>'ANA-PATH 2'!L146</f>
        <v>7</v>
      </c>
      <c r="M146" s="124">
        <f t="shared" si="28"/>
        <v>81.416666666666657</v>
      </c>
      <c r="N146" s="124">
        <f t="shared" si="29"/>
        <v>3.2566666666666664</v>
      </c>
      <c r="O146" s="113" t="str">
        <f t="shared" si="27"/>
        <v>Ajournee</v>
      </c>
      <c r="P146" s="113" t="str">
        <f t="shared" si="30"/>
        <v>juin</v>
      </c>
      <c r="Q146" s="113">
        <f t="shared" si="31"/>
        <v>1</v>
      </c>
      <c r="R146" s="113">
        <f t="shared" si="32"/>
        <v>1</v>
      </c>
      <c r="S146" s="113">
        <f t="shared" si="33"/>
        <v>1</v>
      </c>
      <c r="T146" s="113">
        <f t="shared" si="34"/>
        <v>1</v>
      </c>
      <c r="U146" s="113">
        <f t="shared" si="35"/>
        <v>1</v>
      </c>
      <c r="V146" s="113">
        <f t="shared" si="36"/>
        <v>1</v>
      </c>
      <c r="W146" s="113">
        <f t="shared" si="37"/>
        <v>1</v>
      </c>
      <c r="X146" s="113">
        <f t="shared" si="38"/>
        <v>1</v>
      </c>
      <c r="Y146" s="113">
        <f t="shared" si="39"/>
        <v>1</v>
      </c>
      <c r="Z146" s="113" t="str">
        <f>ANATOMIE3!N146</f>
        <v>Juin</v>
      </c>
      <c r="AA146" s="113" t="str">
        <f>'PHYSIO-REP 3'!N146</f>
        <v>Juin</v>
      </c>
      <c r="AB146" s="113" t="str">
        <f>'ZOOTECHINE 3'!N146</f>
        <v>Juin</v>
      </c>
      <c r="AC146" s="113" t="str">
        <f>'PHARMACOLOGIE 3'!N146</f>
        <v>Juin</v>
      </c>
      <c r="AD146" s="113" t="str">
        <f>'MICROBIOLOGIE 3'!N146</f>
        <v>Juin</v>
      </c>
      <c r="AE146" s="113" t="str">
        <f>'PARASITOLOGIE 2'!N146</f>
        <v>Juin</v>
      </c>
      <c r="AF146" s="113" t="str">
        <f>'PHYSIO-PATH 3'!N146</f>
        <v>Juin</v>
      </c>
      <c r="AG146" s="113" t="str">
        <f>SEMIOLOGIE!N146</f>
        <v>Juin</v>
      </c>
      <c r="AH146" s="113" t="str">
        <f>'ANA-PATH 2'!N146</f>
        <v>Juin</v>
      </c>
    </row>
    <row r="147" spans="1:34" ht="15.75">
      <c r="A147" s="113">
        <v>140</v>
      </c>
      <c r="B147" s="424" t="s">
        <v>211</v>
      </c>
      <c r="C147" s="424" t="s">
        <v>212</v>
      </c>
      <c r="D147" s="124">
        <f>ANATOMIE3!L147</f>
        <v>15</v>
      </c>
      <c r="E147" s="124">
        <f>'PHYSIO-REP 3'!L147</f>
        <v>10.5</v>
      </c>
      <c r="F147" s="124">
        <f>'ZOOTECHINE 3'!L147</f>
        <v>7</v>
      </c>
      <c r="G147" s="124">
        <f>'PHARMACOLOGIE 3'!L147</f>
        <v>15.5</v>
      </c>
      <c r="H147" s="124">
        <f>'MICROBIOLOGIE 3'!L147</f>
        <v>11.5</v>
      </c>
      <c r="I147" s="124">
        <f>'PARASITOLOGIE 2'!L147</f>
        <v>7.333333333333333</v>
      </c>
      <c r="J147" s="124">
        <f>'PHYSIO-PATH 3'!L147</f>
        <v>3.5</v>
      </c>
      <c r="K147" s="124">
        <f>SEMIOLOGIE!L147</f>
        <v>17</v>
      </c>
      <c r="L147" s="124">
        <f>'ANA-PATH 2'!L147</f>
        <v>8.6666666666666661</v>
      </c>
      <c r="M147" s="124">
        <f t="shared" si="28"/>
        <v>96</v>
      </c>
      <c r="N147" s="124">
        <f t="shared" si="29"/>
        <v>3.84</v>
      </c>
      <c r="O147" s="113" t="str">
        <f t="shared" si="27"/>
        <v>Ajournee</v>
      </c>
      <c r="P147" s="113" t="str">
        <f t="shared" si="30"/>
        <v>juin</v>
      </c>
      <c r="Q147" s="113">
        <f t="shared" si="31"/>
        <v>1</v>
      </c>
      <c r="R147" s="113">
        <f t="shared" si="32"/>
        <v>1</v>
      </c>
      <c r="S147" s="113">
        <f t="shared" si="33"/>
        <v>1</v>
      </c>
      <c r="T147" s="113">
        <f t="shared" si="34"/>
        <v>0</v>
      </c>
      <c r="U147" s="113">
        <f t="shared" si="35"/>
        <v>1</v>
      </c>
      <c r="V147" s="113">
        <f t="shared" si="36"/>
        <v>1</v>
      </c>
      <c r="W147" s="113">
        <f t="shared" si="37"/>
        <v>1</v>
      </c>
      <c r="X147" s="113">
        <f t="shared" si="38"/>
        <v>0</v>
      </c>
      <c r="Y147" s="113">
        <f t="shared" si="39"/>
        <v>1</v>
      </c>
      <c r="Z147" s="113" t="str">
        <f>ANATOMIE3!N147</f>
        <v>Juin</v>
      </c>
      <c r="AA147" s="113" t="str">
        <f>'PHYSIO-REP 3'!N147</f>
        <v>Juin</v>
      </c>
      <c r="AB147" s="113" t="str">
        <f>'ZOOTECHINE 3'!N147</f>
        <v>Juin</v>
      </c>
      <c r="AC147" s="113" t="str">
        <f>'PHARMACOLOGIE 3'!N147</f>
        <v>Juin</v>
      </c>
      <c r="AD147" s="113" t="str">
        <f>'MICROBIOLOGIE 3'!N147</f>
        <v>Juin</v>
      </c>
      <c r="AE147" s="113" t="str">
        <f>'PARASITOLOGIE 2'!N147</f>
        <v>Juin</v>
      </c>
      <c r="AF147" s="113" t="str">
        <f>'PHYSIO-PATH 3'!N147</f>
        <v>Juin</v>
      </c>
      <c r="AG147" s="113" t="str">
        <f>SEMIOLOGIE!N147</f>
        <v>Juin</v>
      </c>
      <c r="AH147" s="113" t="str">
        <f>'ANA-PATH 2'!N147</f>
        <v>Juin</v>
      </c>
    </row>
    <row r="148" spans="1:34" ht="15.75">
      <c r="A148" s="113">
        <v>141</v>
      </c>
      <c r="B148" s="424" t="s">
        <v>877</v>
      </c>
      <c r="C148" s="424" t="s">
        <v>878</v>
      </c>
      <c r="D148" s="124">
        <f>ANATOMIE3!L148</f>
        <v>9.75</v>
      </c>
      <c r="E148" s="124">
        <f>'PHYSIO-REP 3'!L148</f>
        <v>8.75</v>
      </c>
      <c r="F148" s="124">
        <f>'ZOOTECHINE 3'!L148</f>
        <v>6</v>
      </c>
      <c r="G148" s="124">
        <f>'PHARMACOLOGIE 3'!L148</f>
        <v>5.25</v>
      </c>
      <c r="H148" s="124">
        <f>'MICROBIOLOGIE 3'!L148</f>
        <v>10</v>
      </c>
      <c r="I148" s="124">
        <f>'PARASITOLOGIE 2'!L148</f>
        <v>6.666666666666667</v>
      </c>
      <c r="J148" s="124">
        <f>'PHYSIO-PATH 3'!L148</f>
        <v>1.5</v>
      </c>
      <c r="K148" s="124">
        <f>SEMIOLOGIE!L148</f>
        <v>11.75</v>
      </c>
      <c r="L148" s="124">
        <f>'ANA-PATH 2'!L148</f>
        <v>5.333333333333333</v>
      </c>
      <c r="M148" s="124">
        <f t="shared" si="28"/>
        <v>65</v>
      </c>
      <c r="N148" s="124">
        <f t="shared" si="29"/>
        <v>2.6</v>
      </c>
      <c r="O148" s="113" t="str">
        <f t="shared" si="27"/>
        <v>Ajournee</v>
      </c>
      <c r="P148" s="113" t="str">
        <f t="shared" si="30"/>
        <v>juin</v>
      </c>
      <c r="Q148" s="113">
        <f t="shared" si="31"/>
        <v>1</v>
      </c>
      <c r="R148" s="113">
        <f t="shared" si="32"/>
        <v>1</v>
      </c>
      <c r="S148" s="113">
        <f t="shared" si="33"/>
        <v>1</v>
      </c>
      <c r="T148" s="113">
        <f t="shared" si="34"/>
        <v>1</v>
      </c>
      <c r="U148" s="113">
        <f t="shared" si="35"/>
        <v>1</v>
      </c>
      <c r="V148" s="113">
        <f t="shared" si="36"/>
        <v>1</v>
      </c>
      <c r="W148" s="113">
        <f t="shared" si="37"/>
        <v>1</v>
      </c>
      <c r="X148" s="113">
        <f t="shared" si="38"/>
        <v>1</v>
      </c>
      <c r="Y148" s="113">
        <f t="shared" si="39"/>
        <v>1</v>
      </c>
      <c r="Z148" s="113" t="str">
        <f>ANATOMIE3!N148</f>
        <v>Juin</v>
      </c>
      <c r="AA148" s="113" t="str">
        <f>'PHYSIO-REP 3'!N148</f>
        <v>Juin</v>
      </c>
      <c r="AB148" s="113" t="str">
        <f>'ZOOTECHINE 3'!N148</f>
        <v>Juin</v>
      </c>
      <c r="AC148" s="113" t="str">
        <f>'PHARMACOLOGIE 3'!N148</f>
        <v>Juin</v>
      </c>
      <c r="AD148" s="113" t="str">
        <f>'MICROBIOLOGIE 3'!N148</f>
        <v>Juin</v>
      </c>
      <c r="AE148" s="113" t="str">
        <f>'PARASITOLOGIE 2'!N148</f>
        <v>Juin</v>
      </c>
      <c r="AF148" s="113" t="str">
        <f>'PHYSIO-PATH 3'!N148</f>
        <v>Juin</v>
      </c>
      <c r="AG148" s="113" t="str">
        <f>SEMIOLOGIE!N148</f>
        <v>Juin</v>
      </c>
      <c r="AH148" s="113" t="str">
        <f>'ANA-PATH 2'!N148</f>
        <v>Juin</v>
      </c>
    </row>
    <row r="149" spans="1:34" ht="15.75">
      <c r="A149" s="113">
        <v>142</v>
      </c>
      <c r="B149" s="424" t="s">
        <v>213</v>
      </c>
      <c r="C149" s="424" t="s">
        <v>879</v>
      </c>
      <c r="D149" s="124">
        <f>ANATOMIE3!L149</f>
        <v>12.25</v>
      </c>
      <c r="E149" s="124">
        <f>'PHYSIO-REP 3'!L149</f>
        <v>9.75</v>
      </c>
      <c r="F149" s="124">
        <f>'ZOOTECHINE 3'!L149</f>
        <v>11.5</v>
      </c>
      <c r="G149" s="124">
        <f>'PHARMACOLOGIE 3'!L149</f>
        <v>5.75</v>
      </c>
      <c r="H149" s="124">
        <f>'MICROBIOLOGIE 3'!L149</f>
        <v>8</v>
      </c>
      <c r="I149" s="124">
        <f>'PARASITOLOGIE 2'!L149</f>
        <v>6</v>
      </c>
      <c r="J149" s="124">
        <f>'PHYSIO-PATH 3'!L149</f>
        <v>6</v>
      </c>
      <c r="K149" s="124">
        <f>SEMIOLOGIE!L149</f>
        <v>10.75</v>
      </c>
      <c r="L149" s="124">
        <f>'ANA-PATH 2'!L149</f>
        <v>5.333333333333333</v>
      </c>
      <c r="M149" s="124">
        <f t="shared" si="28"/>
        <v>75.333333333333329</v>
      </c>
      <c r="N149" s="124">
        <f t="shared" si="29"/>
        <v>3.0133333333333332</v>
      </c>
      <c r="O149" s="113" t="str">
        <f t="shared" si="27"/>
        <v>Ajournee</v>
      </c>
      <c r="P149" s="113" t="str">
        <f t="shared" si="30"/>
        <v>juin</v>
      </c>
      <c r="Q149" s="113">
        <f t="shared" si="31"/>
        <v>1</v>
      </c>
      <c r="R149" s="113">
        <f t="shared" si="32"/>
        <v>1</v>
      </c>
      <c r="S149" s="113">
        <f t="shared" si="33"/>
        <v>1</v>
      </c>
      <c r="T149" s="113">
        <f t="shared" si="34"/>
        <v>1</v>
      </c>
      <c r="U149" s="113">
        <f t="shared" si="35"/>
        <v>1</v>
      </c>
      <c r="V149" s="113">
        <f t="shared" si="36"/>
        <v>1</v>
      </c>
      <c r="W149" s="113">
        <f t="shared" si="37"/>
        <v>1</v>
      </c>
      <c r="X149" s="113">
        <f t="shared" si="38"/>
        <v>1</v>
      </c>
      <c r="Y149" s="113">
        <f t="shared" si="39"/>
        <v>1</v>
      </c>
      <c r="Z149" s="113" t="str">
        <f>ANATOMIE3!N149</f>
        <v>Juin</v>
      </c>
      <c r="AA149" s="113" t="str">
        <f>'PHYSIO-REP 3'!N149</f>
        <v>Juin</v>
      </c>
      <c r="AB149" s="113" t="str">
        <f>'ZOOTECHINE 3'!N149</f>
        <v>Juin</v>
      </c>
      <c r="AC149" s="113" t="str">
        <f>'PHARMACOLOGIE 3'!N149</f>
        <v>Juin</v>
      </c>
      <c r="AD149" s="113" t="str">
        <f>'MICROBIOLOGIE 3'!N149</f>
        <v>Juin</v>
      </c>
      <c r="AE149" s="113" t="str">
        <f>'PARASITOLOGIE 2'!N149</f>
        <v>Juin</v>
      </c>
      <c r="AF149" s="113" t="str">
        <f>'PHYSIO-PATH 3'!N149</f>
        <v>Juin</v>
      </c>
      <c r="AG149" s="113" t="str">
        <f>SEMIOLOGIE!N149</f>
        <v>Juin</v>
      </c>
      <c r="AH149" s="113" t="str">
        <f>'ANA-PATH 2'!N149</f>
        <v>Juin</v>
      </c>
    </row>
    <row r="150" spans="1:34" ht="15.75">
      <c r="A150" s="113">
        <v>143</v>
      </c>
      <c r="B150" s="426" t="s">
        <v>880</v>
      </c>
      <c r="C150" s="426" t="s">
        <v>214</v>
      </c>
      <c r="D150" s="124">
        <f>ANATOMIE3!L150</f>
        <v>5.5</v>
      </c>
      <c r="E150" s="124">
        <f>'PHYSIO-REP 3'!L150</f>
        <v>7.5</v>
      </c>
      <c r="F150" s="124">
        <f>'ZOOTECHINE 3'!L150</f>
        <v>6.5</v>
      </c>
      <c r="G150" s="124">
        <f>'PHARMACOLOGIE 3'!L150</f>
        <v>7.25</v>
      </c>
      <c r="H150" s="124">
        <f>'MICROBIOLOGIE 3'!L150</f>
        <v>8.75</v>
      </c>
      <c r="I150" s="124">
        <f>'PARASITOLOGIE 2'!L150</f>
        <v>3.3333333333333335</v>
      </c>
      <c r="J150" s="124">
        <f>'PHYSIO-PATH 3'!L150</f>
        <v>3.5</v>
      </c>
      <c r="K150" s="124">
        <f>SEMIOLOGIE!L150</f>
        <v>12</v>
      </c>
      <c r="L150" s="124">
        <f>'ANA-PATH 2'!L150</f>
        <v>4.666666666666667</v>
      </c>
      <c r="M150" s="124">
        <f t="shared" si="28"/>
        <v>59</v>
      </c>
      <c r="N150" s="124">
        <f t="shared" si="29"/>
        <v>2.36</v>
      </c>
      <c r="O150" s="113" t="str">
        <f t="shared" si="27"/>
        <v>Ajournee</v>
      </c>
      <c r="P150" s="113" t="str">
        <f t="shared" si="30"/>
        <v>juin</v>
      </c>
      <c r="Q150" s="113">
        <f t="shared" si="31"/>
        <v>1</v>
      </c>
      <c r="R150" s="113">
        <f t="shared" si="32"/>
        <v>1</v>
      </c>
      <c r="S150" s="113">
        <f t="shared" si="33"/>
        <v>1</v>
      </c>
      <c r="T150" s="113">
        <f t="shared" si="34"/>
        <v>1</v>
      </c>
      <c r="U150" s="113">
        <f t="shared" si="35"/>
        <v>1</v>
      </c>
      <c r="V150" s="113">
        <f t="shared" si="36"/>
        <v>1</v>
      </c>
      <c r="W150" s="113">
        <f t="shared" si="37"/>
        <v>1</v>
      </c>
      <c r="X150" s="113">
        <f t="shared" si="38"/>
        <v>1</v>
      </c>
      <c r="Y150" s="113">
        <f t="shared" si="39"/>
        <v>1</v>
      </c>
      <c r="Z150" s="113" t="str">
        <f>ANATOMIE3!N150</f>
        <v>Juin</v>
      </c>
      <c r="AA150" s="113" t="str">
        <f>'PHYSIO-REP 3'!N150</f>
        <v>Juin</v>
      </c>
      <c r="AB150" s="113" t="str">
        <f>'ZOOTECHINE 3'!N150</f>
        <v>Juin</v>
      </c>
      <c r="AC150" s="113" t="str">
        <f>'PHARMACOLOGIE 3'!N150</f>
        <v>Juin</v>
      </c>
      <c r="AD150" s="113" t="str">
        <f>'MICROBIOLOGIE 3'!N150</f>
        <v>Juin</v>
      </c>
      <c r="AE150" s="113" t="str">
        <f>'PARASITOLOGIE 2'!N150</f>
        <v>Juin</v>
      </c>
      <c r="AF150" s="113" t="str">
        <f>'PHYSIO-PATH 3'!N150</f>
        <v>Juin</v>
      </c>
      <c r="AG150" s="113" t="str">
        <f>SEMIOLOGIE!N150</f>
        <v>Juin</v>
      </c>
      <c r="AH150" s="113" t="str">
        <f>'ANA-PATH 2'!N150</f>
        <v>Juin</v>
      </c>
    </row>
    <row r="151" spans="1:34" ht="15.75">
      <c r="A151" s="113">
        <v>144</v>
      </c>
      <c r="B151" s="426" t="s">
        <v>215</v>
      </c>
      <c r="C151" s="426" t="s">
        <v>216</v>
      </c>
      <c r="D151" s="124">
        <f>ANATOMIE3!L151</f>
        <v>7</v>
      </c>
      <c r="E151" s="124">
        <f>'PHYSIO-REP 3'!L151</f>
        <v>6.75</v>
      </c>
      <c r="F151" s="124">
        <f>'ZOOTECHINE 3'!L151</f>
        <v>9</v>
      </c>
      <c r="G151" s="124">
        <f>'PHARMACOLOGIE 3'!L151</f>
        <v>7.75</v>
      </c>
      <c r="H151" s="124">
        <f>'MICROBIOLOGIE 3'!L151</f>
        <v>5.25</v>
      </c>
      <c r="I151" s="124">
        <f>'PARASITOLOGIE 2'!L151</f>
        <v>8</v>
      </c>
      <c r="J151" s="124">
        <f>'PHYSIO-PATH 3'!L151</f>
        <v>6</v>
      </c>
      <c r="K151" s="124">
        <f>SEMIOLOGIE!L151</f>
        <v>13.5</v>
      </c>
      <c r="L151" s="124">
        <f>'ANA-PATH 2'!L151</f>
        <v>4.666666666666667</v>
      </c>
      <c r="M151" s="124">
        <f t="shared" si="28"/>
        <v>67.916666666666671</v>
      </c>
      <c r="N151" s="124">
        <f t="shared" si="29"/>
        <v>2.7166666666666668</v>
      </c>
      <c r="O151" s="113" t="str">
        <f t="shared" si="27"/>
        <v>Ajournee</v>
      </c>
      <c r="P151" s="113" t="str">
        <f t="shared" si="30"/>
        <v>juin</v>
      </c>
      <c r="Q151" s="113">
        <f t="shared" si="31"/>
        <v>1</v>
      </c>
      <c r="R151" s="113">
        <f t="shared" si="32"/>
        <v>1</v>
      </c>
      <c r="S151" s="113">
        <f t="shared" si="33"/>
        <v>1</v>
      </c>
      <c r="T151" s="113">
        <f t="shared" si="34"/>
        <v>1</v>
      </c>
      <c r="U151" s="113">
        <f t="shared" si="35"/>
        <v>1</v>
      </c>
      <c r="V151" s="113">
        <f t="shared" si="36"/>
        <v>1</v>
      </c>
      <c r="W151" s="113">
        <f t="shared" si="37"/>
        <v>1</v>
      </c>
      <c r="X151" s="113">
        <f t="shared" si="38"/>
        <v>1</v>
      </c>
      <c r="Y151" s="113">
        <f t="shared" si="39"/>
        <v>1</v>
      </c>
      <c r="Z151" s="113" t="str">
        <f>ANATOMIE3!N151</f>
        <v>Juin</v>
      </c>
      <c r="AA151" s="113" t="str">
        <f>'PHYSIO-REP 3'!N151</f>
        <v>Juin</v>
      </c>
      <c r="AB151" s="113" t="str">
        <f>'ZOOTECHINE 3'!N151</f>
        <v>Juin</v>
      </c>
      <c r="AC151" s="113" t="str">
        <f>'PHARMACOLOGIE 3'!N151</f>
        <v>Juin</v>
      </c>
      <c r="AD151" s="113" t="str">
        <f>'MICROBIOLOGIE 3'!N151</f>
        <v>Juin</v>
      </c>
      <c r="AE151" s="113" t="str">
        <f>'PARASITOLOGIE 2'!N151</f>
        <v>Juin</v>
      </c>
      <c r="AF151" s="113" t="str">
        <f>'PHYSIO-PATH 3'!N151</f>
        <v>Juin</v>
      </c>
      <c r="AG151" s="113" t="str">
        <f>SEMIOLOGIE!N151</f>
        <v>Juin</v>
      </c>
      <c r="AH151" s="113" t="str">
        <f>'ANA-PATH 2'!N151</f>
        <v>Juin</v>
      </c>
    </row>
    <row r="152" spans="1:34" ht="15.75">
      <c r="A152" s="113">
        <v>145</v>
      </c>
      <c r="B152" s="426" t="s">
        <v>217</v>
      </c>
      <c r="C152" s="426" t="s">
        <v>218</v>
      </c>
      <c r="D152" s="124">
        <f>ANATOMIE3!L152</f>
        <v>38.75</v>
      </c>
      <c r="E152" s="124">
        <f>'PHYSIO-REP 3'!L152</f>
        <v>9</v>
      </c>
      <c r="F152" s="124">
        <f>'ZOOTECHINE 3'!L152</f>
        <v>33</v>
      </c>
      <c r="G152" s="124">
        <f>'PHARMACOLOGIE 3'!L152</f>
        <v>6</v>
      </c>
      <c r="H152" s="124">
        <f>'MICROBIOLOGIE 3'!L152</f>
        <v>30</v>
      </c>
      <c r="I152" s="124">
        <f>'PARASITOLOGIE 2'!L152</f>
        <v>7.333333333333333</v>
      </c>
      <c r="J152" s="124">
        <f>'PHYSIO-PATH 3'!L152</f>
        <v>8.5</v>
      </c>
      <c r="K152" s="124">
        <f>SEMIOLOGIE!L152</f>
        <v>30</v>
      </c>
      <c r="L152" s="124">
        <f>'ANA-PATH 2'!L152</f>
        <v>5.333333333333333</v>
      </c>
      <c r="M152" s="124">
        <f t="shared" si="28"/>
        <v>167.91666666666666</v>
      </c>
      <c r="N152" s="124">
        <f t="shared" si="29"/>
        <v>6.7166666666666659</v>
      </c>
      <c r="O152" s="113" t="str">
        <f t="shared" si="27"/>
        <v>Ajournee</v>
      </c>
      <c r="P152" s="113" t="str">
        <f t="shared" si="30"/>
        <v>juin</v>
      </c>
      <c r="Q152" s="113">
        <f t="shared" si="31"/>
        <v>0</v>
      </c>
      <c r="R152" s="113">
        <f t="shared" si="32"/>
        <v>1</v>
      </c>
      <c r="S152" s="113">
        <f t="shared" si="33"/>
        <v>0</v>
      </c>
      <c r="T152" s="113">
        <f t="shared" si="34"/>
        <v>1</v>
      </c>
      <c r="U152" s="113">
        <f t="shared" si="35"/>
        <v>0</v>
      </c>
      <c r="V152" s="113">
        <f t="shared" si="36"/>
        <v>1</v>
      </c>
      <c r="W152" s="113">
        <f t="shared" si="37"/>
        <v>1</v>
      </c>
      <c r="X152" s="113">
        <f t="shared" si="38"/>
        <v>0</v>
      </c>
      <c r="Y152" s="113">
        <f t="shared" si="39"/>
        <v>1</v>
      </c>
      <c r="Z152" s="113" t="str">
        <f>ANATOMIE3!N152</f>
        <v>Juin</v>
      </c>
      <c r="AA152" s="113" t="str">
        <f>'PHYSIO-REP 3'!N152</f>
        <v>Juin</v>
      </c>
      <c r="AB152" s="113" t="str">
        <f>'ZOOTECHINE 3'!N152</f>
        <v>Juin</v>
      </c>
      <c r="AC152" s="113" t="str">
        <f>'PHARMACOLOGIE 3'!N152</f>
        <v>Juin</v>
      </c>
      <c r="AD152" s="113" t="str">
        <f>'MICROBIOLOGIE 3'!N152</f>
        <v>Juin</v>
      </c>
      <c r="AE152" s="113" t="str">
        <f>'PARASITOLOGIE 2'!N152</f>
        <v>Juin</v>
      </c>
      <c r="AF152" s="113" t="str">
        <f>'PHYSIO-PATH 3'!N152</f>
        <v>Juin</v>
      </c>
      <c r="AG152" s="113" t="str">
        <f>SEMIOLOGIE!N152</f>
        <v>Juin</v>
      </c>
      <c r="AH152" s="113" t="str">
        <f>'ANA-PATH 2'!N152</f>
        <v>Juin</v>
      </c>
    </row>
    <row r="153" spans="1:34">
      <c r="A153" s="113">
        <v>146</v>
      </c>
      <c r="B153" s="413" t="s">
        <v>217</v>
      </c>
      <c r="C153" s="413" t="s">
        <v>47</v>
      </c>
      <c r="D153" s="124">
        <f>ANATOMIE3!L153</f>
        <v>8.75</v>
      </c>
      <c r="E153" s="124">
        <f>'PHYSIO-REP 3'!L153</f>
        <v>9</v>
      </c>
      <c r="F153" s="124">
        <f>'ZOOTECHINE 3'!L153</f>
        <v>8</v>
      </c>
      <c r="G153" s="124">
        <f>'PHARMACOLOGIE 3'!L153</f>
        <v>3.75</v>
      </c>
      <c r="H153" s="124">
        <f>'MICROBIOLOGIE 3'!L153</f>
        <v>6.75</v>
      </c>
      <c r="I153" s="124">
        <f>'PARASITOLOGIE 2'!L153</f>
        <v>5.333333333333333</v>
      </c>
      <c r="J153" s="124">
        <f>'PHYSIO-PATH 3'!L153</f>
        <v>6</v>
      </c>
      <c r="K153" s="124">
        <f>SEMIOLOGIE!L153</f>
        <v>7.75</v>
      </c>
      <c r="L153" s="124">
        <f>'ANA-PATH 2'!L153</f>
        <v>3.3333333333333335</v>
      </c>
      <c r="M153" s="124">
        <f t="shared" si="28"/>
        <v>58.666666666666671</v>
      </c>
      <c r="N153" s="124">
        <f t="shared" si="29"/>
        <v>2.3466666666666667</v>
      </c>
      <c r="O153" s="113" t="str">
        <f t="shared" si="27"/>
        <v>Ajournee</v>
      </c>
      <c r="P153" s="113" t="str">
        <f t="shared" si="30"/>
        <v>juin</v>
      </c>
      <c r="Q153" s="113">
        <f t="shared" si="31"/>
        <v>1</v>
      </c>
      <c r="R153" s="113">
        <f t="shared" si="32"/>
        <v>1</v>
      </c>
      <c r="S153" s="113">
        <f t="shared" si="33"/>
        <v>1</v>
      </c>
      <c r="T153" s="113">
        <f t="shared" si="34"/>
        <v>1</v>
      </c>
      <c r="U153" s="113">
        <f t="shared" si="35"/>
        <v>1</v>
      </c>
      <c r="V153" s="113">
        <f t="shared" si="36"/>
        <v>1</v>
      </c>
      <c r="W153" s="113">
        <f t="shared" si="37"/>
        <v>1</v>
      </c>
      <c r="X153" s="113">
        <f t="shared" si="38"/>
        <v>1</v>
      </c>
      <c r="Y153" s="113">
        <f t="shared" si="39"/>
        <v>1</v>
      </c>
      <c r="Z153" s="113" t="str">
        <f>ANATOMIE3!N153</f>
        <v>Juin</v>
      </c>
      <c r="AA153" s="113" t="str">
        <f>'PHYSIO-REP 3'!N153</f>
        <v>Juin</v>
      </c>
      <c r="AB153" s="113" t="str">
        <f>'ZOOTECHINE 3'!N153</f>
        <v>Juin</v>
      </c>
      <c r="AC153" s="113" t="str">
        <f>'PHARMACOLOGIE 3'!N153</f>
        <v>Juin</v>
      </c>
      <c r="AD153" s="113" t="str">
        <f>'MICROBIOLOGIE 3'!N153</f>
        <v>Juin</v>
      </c>
      <c r="AE153" s="113" t="str">
        <f>'PARASITOLOGIE 2'!N153</f>
        <v>Juin</v>
      </c>
      <c r="AF153" s="113" t="str">
        <f>'PHYSIO-PATH 3'!N153</f>
        <v>Juin</v>
      </c>
      <c r="AG153" s="113" t="str">
        <f>SEMIOLOGIE!N153</f>
        <v>Juin</v>
      </c>
      <c r="AH153" s="113" t="str">
        <f>'ANA-PATH 2'!N153</f>
        <v>Juin</v>
      </c>
    </row>
    <row r="154" spans="1:34" ht="15.75">
      <c r="A154" s="113">
        <v>147</v>
      </c>
      <c r="B154" s="424" t="s">
        <v>219</v>
      </c>
      <c r="C154" s="424" t="s">
        <v>220</v>
      </c>
      <c r="D154" s="124">
        <f>ANATOMIE3!L154</f>
        <v>15.25</v>
      </c>
      <c r="E154" s="124">
        <f>'PHYSIO-REP 3'!L154</f>
        <v>6.75</v>
      </c>
      <c r="F154" s="124">
        <f>'ZOOTECHINE 3'!L154</f>
        <v>10</v>
      </c>
      <c r="G154" s="124">
        <f>'PHARMACOLOGIE 3'!L154</f>
        <v>11.5</v>
      </c>
      <c r="H154" s="124">
        <f>'MICROBIOLOGIE 3'!L154</f>
        <v>10.25</v>
      </c>
      <c r="I154" s="124">
        <f>'PARASITOLOGIE 2'!L154</f>
        <v>7.333333333333333</v>
      </c>
      <c r="J154" s="124">
        <f>'PHYSIO-PATH 3'!L154</f>
        <v>11</v>
      </c>
      <c r="K154" s="124">
        <f>SEMIOLOGIE!L154</f>
        <v>15.25</v>
      </c>
      <c r="L154" s="124">
        <f>'ANA-PATH 2'!L154</f>
        <v>5.333333333333333</v>
      </c>
      <c r="M154" s="124">
        <f t="shared" si="28"/>
        <v>92.666666666666671</v>
      </c>
      <c r="N154" s="124">
        <f t="shared" si="29"/>
        <v>3.706666666666667</v>
      </c>
      <c r="O154" s="113" t="str">
        <f t="shared" si="27"/>
        <v>Ajournee</v>
      </c>
      <c r="P154" s="113" t="str">
        <f t="shared" si="30"/>
        <v>juin</v>
      </c>
      <c r="Q154" s="113">
        <f t="shared" si="31"/>
        <v>0</v>
      </c>
      <c r="R154" s="113">
        <f t="shared" si="32"/>
        <v>1</v>
      </c>
      <c r="S154" s="113">
        <f t="shared" si="33"/>
        <v>1</v>
      </c>
      <c r="T154" s="113">
        <f t="shared" si="34"/>
        <v>1</v>
      </c>
      <c r="U154" s="113">
        <f t="shared" si="35"/>
        <v>1</v>
      </c>
      <c r="V154" s="113">
        <f t="shared" si="36"/>
        <v>1</v>
      </c>
      <c r="W154" s="113">
        <f t="shared" si="37"/>
        <v>1</v>
      </c>
      <c r="X154" s="113">
        <f t="shared" si="38"/>
        <v>0</v>
      </c>
      <c r="Y154" s="113">
        <f t="shared" si="39"/>
        <v>1</v>
      </c>
      <c r="Z154" s="113" t="str">
        <f>ANATOMIE3!N154</f>
        <v>Juin</v>
      </c>
      <c r="AA154" s="113" t="str">
        <f>'PHYSIO-REP 3'!N154</f>
        <v>Juin</v>
      </c>
      <c r="AB154" s="113" t="str">
        <f>'ZOOTECHINE 3'!N154</f>
        <v>Juin</v>
      </c>
      <c r="AC154" s="113" t="str">
        <f>'PHARMACOLOGIE 3'!N154</f>
        <v>Juin</v>
      </c>
      <c r="AD154" s="113" t="str">
        <f>'MICROBIOLOGIE 3'!N154</f>
        <v>Juin</v>
      </c>
      <c r="AE154" s="113" t="str">
        <f>'PARASITOLOGIE 2'!N154</f>
        <v>Juin</v>
      </c>
      <c r="AF154" s="113" t="str">
        <f>'PHYSIO-PATH 3'!N154</f>
        <v>Juin</v>
      </c>
      <c r="AG154" s="113" t="str">
        <f>SEMIOLOGIE!N154</f>
        <v>Juin</v>
      </c>
      <c r="AH154" s="113" t="str">
        <f>'ANA-PATH 2'!N154</f>
        <v>Juin</v>
      </c>
    </row>
    <row r="155" spans="1:34" ht="15.75">
      <c r="A155" s="113">
        <v>148</v>
      </c>
      <c r="B155" s="424" t="s">
        <v>221</v>
      </c>
      <c r="C155" s="424" t="s">
        <v>222</v>
      </c>
      <c r="D155" s="124">
        <f>ANATOMIE3!L155</f>
        <v>15.25</v>
      </c>
      <c r="E155" s="124">
        <f>'PHYSIO-REP 3'!L155</f>
        <v>12.5</v>
      </c>
      <c r="F155" s="124">
        <f>'ZOOTECHINE 3'!L155</f>
        <v>8.5</v>
      </c>
      <c r="G155" s="124">
        <f>'PHARMACOLOGIE 3'!L155</f>
        <v>13.25</v>
      </c>
      <c r="H155" s="124">
        <f>'MICROBIOLOGIE 3'!L155</f>
        <v>10.5</v>
      </c>
      <c r="I155" s="124">
        <f>'PARASITOLOGIE 2'!L155</f>
        <v>8</v>
      </c>
      <c r="J155" s="124">
        <f>'PHYSIO-PATH 3'!L155</f>
        <v>3.5</v>
      </c>
      <c r="K155" s="124">
        <f>SEMIOLOGIE!L155</f>
        <v>15.25</v>
      </c>
      <c r="L155" s="124">
        <f>'ANA-PATH 2'!L155</f>
        <v>6.666666666666667</v>
      </c>
      <c r="M155" s="124">
        <f t="shared" si="28"/>
        <v>93.416666666666671</v>
      </c>
      <c r="N155" s="124">
        <f t="shared" si="29"/>
        <v>3.7366666666666668</v>
      </c>
      <c r="O155" s="113" t="str">
        <f t="shared" si="27"/>
        <v>Ajournee</v>
      </c>
      <c r="P155" s="113" t="str">
        <f t="shared" si="30"/>
        <v>juin</v>
      </c>
      <c r="Q155" s="113">
        <f t="shared" si="31"/>
        <v>0</v>
      </c>
      <c r="R155" s="113">
        <f t="shared" si="32"/>
        <v>1</v>
      </c>
      <c r="S155" s="113">
        <f t="shared" si="33"/>
        <v>1</v>
      </c>
      <c r="T155" s="113">
        <f t="shared" si="34"/>
        <v>1</v>
      </c>
      <c r="U155" s="113">
        <f t="shared" si="35"/>
        <v>1</v>
      </c>
      <c r="V155" s="113">
        <f t="shared" si="36"/>
        <v>1</v>
      </c>
      <c r="W155" s="113">
        <f t="shared" si="37"/>
        <v>1</v>
      </c>
      <c r="X155" s="113">
        <f t="shared" si="38"/>
        <v>0</v>
      </c>
      <c r="Y155" s="113">
        <f t="shared" si="39"/>
        <v>1</v>
      </c>
      <c r="Z155" s="113" t="str">
        <f>ANATOMIE3!N155</f>
        <v>Juin</v>
      </c>
      <c r="AA155" s="113" t="str">
        <f>'PHYSIO-REP 3'!N155</f>
        <v>Juin</v>
      </c>
      <c r="AB155" s="113" t="str">
        <f>'ZOOTECHINE 3'!N155</f>
        <v>Juin</v>
      </c>
      <c r="AC155" s="113" t="str">
        <f>'PHARMACOLOGIE 3'!N155</f>
        <v>Juin</v>
      </c>
      <c r="AD155" s="113" t="str">
        <f>'MICROBIOLOGIE 3'!N155</f>
        <v>Juin</v>
      </c>
      <c r="AE155" s="113" t="str">
        <f>'PARASITOLOGIE 2'!N155</f>
        <v>Juin</v>
      </c>
      <c r="AF155" s="113" t="str">
        <f>'PHYSIO-PATH 3'!N155</f>
        <v>Juin</v>
      </c>
      <c r="AG155" s="113" t="str">
        <f>SEMIOLOGIE!N155</f>
        <v>Juin</v>
      </c>
      <c r="AH155" s="113" t="str">
        <f>'ANA-PATH 2'!N155</f>
        <v>Juin</v>
      </c>
    </row>
    <row r="156" spans="1:34" ht="15.75">
      <c r="A156" s="113">
        <v>149</v>
      </c>
      <c r="B156" s="423" t="s">
        <v>881</v>
      </c>
      <c r="C156" s="423" t="s">
        <v>212</v>
      </c>
      <c r="D156" s="124">
        <f>ANATOMIE3!L156</f>
        <v>13</v>
      </c>
      <c r="E156" s="124">
        <f>'PHYSIO-REP 3'!L156</f>
        <v>13.5</v>
      </c>
      <c r="F156" s="124">
        <f>'ZOOTECHINE 3'!L156</f>
        <v>10.5</v>
      </c>
      <c r="G156" s="124">
        <f>'PHARMACOLOGIE 3'!L156</f>
        <v>12.5</v>
      </c>
      <c r="H156" s="124">
        <f>'MICROBIOLOGIE 3'!L156</f>
        <v>13.25</v>
      </c>
      <c r="I156" s="124">
        <f>'PARASITOLOGIE 2'!L156</f>
        <v>8</v>
      </c>
      <c r="J156" s="124">
        <f>'PHYSIO-PATH 3'!L156</f>
        <v>4</v>
      </c>
      <c r="K156" s="124">
        <f>SEMIOLOGIE!L156</f>
        <v>12.5</v>
      </c>
      <c r="L156" s="124">
        <f>'ANA-PATH 2'!L156</f>
        <v>7.333333333333333</v>
      </c>
      <c r="M156" s="124">
        <f t="shared" si="28"/>
        <v>94.583333333333329</v>
      </c>
      <c r="N156" s="124">
        <f t="shared" si="29"/>
        <v>3.7833333333333332</v>
      </c>
      <c r="O156" s="113" t="str">
        <f t="shared" si="27"/>
        <v>Ajournee</v>
      </c>
      <c r="P156" s="113" t="str">
        <f t="shared" si="30"/>
        <v>juin</v>
      </c>
      <c r="Q156" s="113">
        <f t="shared" si="31"/>
        <v>1</v>
      </c>
      <c r="R156" s="113">
        <f t="shared" si="32"/>
        <v>1</v>
      </c>
      <c r="S156" s="113">
        <f t="shared" si="33"/>
        <v>1</v>
      </c>
      <c r="T156" s="113">
        <f t="shared" si="34"/>
        <v>1</v>
      </c>
      <c r="U156" s="113">
        <f t="shared" si="35"/>
        <v>1</v>
      </c>
      <c r="V156" s="113">
        <f t="shared" si="36"/>
        <v>1</v>
      </c>
      <c r="W156" s="113">
        <f t="shared" si="37"/>
        <v>1</v>
      </c>
      <c r="X156" s="113">
        <f t="shared" si="38"/>
        <v>1</v>
      </c>
      <c r="Y156" s="113">
        <f t="shared" si="39"/>
        <v>1</v>
      </c>
      <c r="Z156" s="113" t="str">
        <f>ANATOMIE3!N156</f>
        <v>Juin</v>
      </c>
      <c r="AA156" s="113" t="str">
        <f>'PHYSIO-REP 3'!N156</f>
        <v>Juin</v>
      </c>
      <c r="AB156" s="113" t="str">
        <f>'ZOOTECHINE 3'!N156</f>
        <v>Juin</v>
      </c>
      <c r="AC156" s="113" t="str">
        <f>'PHARMACOLOGIE 3'!N156</f>
        <v>Juin</v>
      </c>
      <c r="AD156" s="113" t="str">
        <f>'MICROBIOLOGIE 3'!N156</f>
        <v>Juin</v>
      </c>
      <c r="AE156" s="113" t="str">
        <f>'PARASITOLOGIE 2'!N156</f>
        <v>Juin</v>
      </c>
      <c r="AF156" s="113" t="str">
        <f>'PHYSIO-PATH 3'!N156</f>
        <v>Juin</v>
      </c>
      <c r="AG156" s="113" t="str">
        <f>SEMIOLOGIE!N156</f>
        <v>Juin</v>
      </c>
      <c r="AH156" s="113" t="str">
        <f>'ANA-PATH 2'!N156</f>
        <v>Juin</v>
      </c>
    </row>
    <row r="157" spans="1:34" ht="15.75">
      <c r="A157" s="113">
        <v>150</v>
      </c>
      <c r="B157" s="430" t="s">
        <v>223</v>
      </c>
      <c r="C157" s="430" t="s">
        <v>882</v>
      </c>
      <c r="D157" s="124">
        <f>ANATOMIE3!L157</f>
        <v>11.75</v>
      </c>
      <c r="E157" s="124">
        <f>'PHYSIO-REP 3'!L157</f>
        <v>7.5</v>
      </c>
      <c r="F157" s="124">
        <f>'ZOOTECHINE 3'!L157</f>
        <v>5</v>
      </c>
      <c r="G157" s="124">
        <f>'PHARMACOLOGIE 3'!L157</f>
        <v>4</v>
      </c>
      <c r="H157" s="124">
        <f>'MICROBIOLOGIE 3'!L157</f>
        <v>9.5</v>
      </c>
      <c r="I157" s="124">
        <f>'PARASITOLOGIE 2'!L157</f>
        <v>7.333333333333333</v>
      </c>
      <c r="J157" s="124">
        <f>'PHYSIO-PATH 3'!L157</f>
        <v>2.5</v>
      </c>
      <c r="K157" s="124">
        <f>SEMIOLOGIE!L157</f>
        <v>4.75</v>
      </c>
      <c r="L157" s="124">
        <f>'ANA-PATH 2'!L157</f>
        <v>4</v>
      </c>
      <c r="M157" s="124">
        <f t="shared" si="28"/>
        <v>56.333333333333336</v>
      </c>
      <c r="N157" s="124">
        <f t="shared" si="29"/>
        <v>2.2533333333333334</v>
      </c>
      <c r="O157" s="113" t="str">
        <f t="shared" si="27"/>
        <v>Ajournee</v>
      </c>
      <c r="P157" s="113" t="str">
        <f t="shared" si="30"/>
        <v>juin</v>
      </c>
      <c r="Q157" s="113">
        <f t="shared" si="31"/>
        <v>1</v>
      </c>
      <c r="R157" s="113">
        <f t="shared" si="32"/>
        <v>1</v>
      </c>
      <c r="S157" s="113">
        <f t="shared" si="33"/>
        <v>1</v>
      </c>
      <c r="T157" s="113">
        <f t="shared" si="34"/>
        <v>1</v>
      </c>
      <c r="U157" s="113">
        <f t="shared" si="35"/>
        <v>1</v>
      </c>
      <c r="V157" s="113">
        <f t="shared" si="36"/>
        <v>1</v>
      </c>
      <c r="W157" s="113">
        <f t="shared" si="37"/>
        <v>1</v>
      </c>
      <c r="X157" s="113">
        <f t="shared" si="38"/>
        <v>1</v>
      </c>
      <c r="Y157" s="113">
        <f t="shared" si="39"/>
        <v>1</v>
      </c>
      <c r="Z157" s="113" t="str">
        <f>ANATOMIE3!N157</f>
        <v>Juin</v>
      </c>
      <c r="AA157" s="113" t="str">
        <f>'PHYSIO-REP 3'!N157</f>
        <v>Juin</v>
      </c>
      <c r="AB157" s="113" t="str">
        <f>'ZOOTECHINE 3'!N157</f>
        <v>Juin</v>
      </c>
      <c r="AC157" s="113" t="str">
        <f>'PHARMACOLOGIE 3'!N157</f>
        <v>Juin</v>
      </c>
      <c r="AD157" s="113" t="str">
        <f>'MICROBIOLOGIE 3'!N157</f>
        <v>Juin</v>
      </c>
      <c r="AE157" s="113" t="str">
        <f>'PARASITOLOGIE 2'!N157</f>
        <v>Juin</v>
      </c>
      <c r="AF157" s="113" t="str">
        <f>'PHYSIO-PATH 3'!N157</f>
        <v>Juin</v>
      </c>
      <c r="AG157" s="113" t="str">
        <f>SEMIOLOGIE!N157</f>
        <v>Juin</v>
      </c>
      <c r="AH157" s="113" t="str">
        <f>'ANA-PATH 2'!N157</f>
        <v>Juin</v>
      </c>
    </row>
    <row r="158" spans="1:34">
      <c r="A158" s="113">
        <v>151</v>
      </c>
      <c r="B158" s="427" t="s">
        <v>224</v>
      </c>
      <c r="C158" s="427" t="s">
        <v>225</v>
      </c>
      <c r="D158" s="124">
        <f>ANATOMIE3!L158</f>
        <v>11.25</v>
      </c>
      <c r="E158" s="124">
        <f>'PHYSIO-REP 3'!L158</f>
        <v>10.5</v>
      </c>
      <c r="F158" s="124">
        <f>'ZOOTECHINE 3'!L158</f>
        <v>8.5</v>
      </c>
      <c r="G158" s="124">
        <f>'PHARMACOLOGIE 3'!L158</f>
        <v>8</v>
      </c>
      <c r="H158" s="124">
        <f>'MICROBIOLOGIE 3'!L158</f>
        <v>8.5</v>
      </c>
      <c r="I158" s="124">
        <f>'PARASITOLOGIE 2'!L158</f>
        <v>3.3333333333333335</v>
      </c>
      <c r="J158" s="124">
        <f>'PHYSIO-PATH 3'!L158</f>
        <v>8</v>
      </c>
      <c r="K158" s="124">
        <f>SEMIOLOGIE!L158</f>
        <v>14.75</v>
      </c>
      <c r="L158" s="124">
        <f>'ANA-PATH 2'!L158</f>
        <v>3.6666666666666665</v>
      </c>
      <c r="M158" s="124">
        <f t="shared" si="28"/>
        <v>76.500000000000014</v>
      </c>
      <c r="N158" s="124">
        <f t="shared" si="29"/>
        <v>3.0600000000000005</v>
      </c>
      <c r="O158" s="113" t="str">
        <f t="shared" si="27"/>
        <v>Ajournee</v>
      </c>
      <c r="P158" s="113" t="str">
        <f t="shared" si="30"/>
        <v>juin</v>
      </c>
      <c r="Q158" s="113">
        <f t="shared" si="31"/>
        <v>1</v>
      </c>
      <c r="R158" s="113">
        <f t="shared" si="32"/>
        <v>1</v>
      </c>
      <c r="S158" s="113">
        <f t="shared" si="33"/>
        <v>1</v>
      </c>
      <c r="T158" s="113">
        <f t="shared" si="34"/>
        <v>1</v>
      </c>
      <c r="U158" s="113">
        <f t="shared" si="35"/>
        <v>1</v>
      </c>
      <c r="V158" s="113">
        <f t="shared" si="36"/>
        <v>1</v>
      </c>
      <c r="W158" s="113">
        <f t="shared" si="37"/>
        <v>1</v>
      </c>
      <c r="X158" s="113">
        <f t="shared" si="38"/>
        <v>1</v>
      </c>
      <c r="Y158" s="113">
        <f t="shared" si="39"/>
        <v>1</v>
      </c>
      <c r="Z158" s="113" t="str">
        <f>ANATOMIE3!N158</f>
        <v>Juin</v>
      </c>
      <c r="AA158" s="113" t="str">
        <f>'PHYSIO-REP 3'!N158</f>
        <v>Juin</v>
      </c>
      <c r="AB158" s="113" t="str">
        <f>'ZOOTECHINE 3'!N158</f>
        <v>Juin</v>
      </c>
      <c r="AC158" s="113" t="str">
        <f>'PHARMACOLOGIE 3'!N158</f>
        <v>Juin</v>
      </c>
      <c r="AD158" s="113" t="str">
        <f>'MICROBIOLOGIE 3'!N158</f>
        <v>Juin</v>
      </c>
      <c r="AE158" s="113" t="str">
        <f>'PARASITOLOGIE 2'!N158</f>
        <v>Juin</v>
      </c>
      <c r="AF158" s="113" t="str">
        <f>'PHYSIO-PATH 3'!N158</f>
        <v>Juin</v>
      </c>
      <c r="AG158" s="113" t="str">
        <f>SEMIOLOGIE!N158</f>
        <v>Juin</v>
      </c>
      <c r="AH158" s="113" t="str">
        <f>'ANA-PATH 2'!N158</f>
        <v>Juin</v>
      </c>
    </row>
    <row r="159" spans="1:34" ht="15.75">
      <c r="A159" s="113">
        <v>152</v>
      </c>
      <c r="B159" s="424" t="s">
        <v>226</v>
      </c>
      <c r="C159" s="424" t="s">
        <v>227</v>
      </c>
      <c r="D159" s="124">
        <f>ANATOMIE3!L159</f>
        <v>14.5</v>
      </c>
      <c r="E159" s="124">
        <f>'PHYSIO-REP 3'!L159</f>
        <v>11.25</v>
      </c>
      <c r="F159" s="124">
        <f>'ZOOTECHINE 3'!L159</f>
        <v>9</v>
      </c>
      <c r="G159" s="124">
        <f>'PHARMACOLOGIE 3'!L159</f>
        <v>9.5</v>
      </c>
      <c r="H159" s="124">
        <f>'MICROBIOLOGIE 3'!L159</f>
        <v>9.25</v>
      </c>
      <c r="I159" s="124">
        <f>'PARASITOLOGIE 2'!L159</f>
        <v>7.333333333333333</v>
      </c>
      <c r="J159" s="124">
        <f>'PHYSIO-PATH 3'!L159</f>
        <v>10</v>
      </c>
      <c r="K159" s="124">
        <f>SEMIOLOGIE!L159</f>
        <v>15.5</v>
      </c>
      <c r="L159" s="124">
        <f>'ANA-PATH 2'!L159</f>
        <v>6.333333333333333</v>
      </c>
      <c r="M159" s="124">
        <f t="shared" si="28"/>
        <v>92.666666666666671</v>
      </c>
      <c r="N159" s="124">
        <f t="shared" si="29"/>
        <v>3.706666666666667</v>
      </c>
      <c r="O159" s="113" t="str">
        <f t="shared" si="27"/>
        <v>Ajournee</v>
      </c>
      <c r="P159" s="113" t="str">
        <f t="shared" si="30"/>
        <v>juin</v>
      </c>
      <c r="Q159" s="113">
        <f t="shared" si="31"/>
        <v>1</v>
      </c>
      <c r="R159" s="113">
        <f t="shared" si="32"/>
        <v>1</v>
      </c>
      <c r="S159" s="113">
        <f t="shared" si="33"/>
        <v>1</v>
      </c>
      <c r="T159" s="113">
        <f t="shared" si="34"/>
        <v>1</v>
      </c>
      <c r="U159" s="113">
        <f t="shared" si="35"/>
        <v>1</v>
      </c>
      <c r="V159" s="113">
        <f t="shared" si="36"/>
        <v>1</v>
      </c>
      <c r="W159" s="113">
        <f t="shared" si="37"/>
        <v>1</v>
      </c>
      <c r="X159" s="113">
        <f t="shared" si="38"/>
        <v>0</v>
      </c>
      <c r="Y159" s="113">
        <f t="shared" si="39"/>
        <v>1</v>
      </c>
      <c r="Z159" s="113" t="str">
        <f>ANATOMIE3!N159</f>
        <v>Juin</v>
      </c>
      <c r="AA159" s="113" t="str">
        <f>'PHYSIO-REP 3'!N159</f>
        <v>Juin</v>
      </c>
      <c r="AB159" s="113" t="str">
        <f>'ZOOTECHINE 3'!N159</f>
        <v>Juin</v>
      </c>
      <c r="AC159" s="113" t="str">
        <f>'PHARMACOLOGIE 3'!N159</f>
        <v>Juin</v>
      </c>
      <c r="AD159" s="113" t="str">
        <f>'MICROBIOLOGIE 3'!N159</f>
        <v>Juin</v>
      </c>
      <c r="AE159" s="113" t="str">
        <f>'PARASITOLOGIE 2'!N159</f>
        <v>Juin</v>
      </c>
      <c r="AF159" s="113" t="str">
        <f>'PHYSIO-PATH 3'!N159</f>
        <v>Juin</v>
      </c>
      <c r="AG159" s="113" t="str">
        <f>SEMIOLOGIE!N159</f>
        <v>Juin</v>
      </c>
      <c r="AH159" s="113" t="str">
        <f>'ANA-PATH 2'!N159</f>
        <v>Juin</v>
      </c>
    </row>
    <row r="160" spans="1:34" ht="15.75">
      <c r="A160" s="113">
        <v>153</v>
      </c>
      <c r="B160" s="424" t="s">
        <v>228</v>
      </c>
      <c r="C160" s="424" t="s">
        <v>229</v>
      </c>
      <c r="D160" s="124">
        <f>ANATOMIE3!L160</f>
        <v>12.75</v>
      </c>
      <c r="E160" s="124">
        <f>'PHYSIO-REP 3'!L160</f>
        <v>7.25</v>
      </c>
      <c r="F160" s="124">
        <f>'ZOOTECHINE 3'!L160</f>
        <v>5</v>
      </c>
      <c r="G160" s="124">
        <f>'PHARMACOLOGIE 3'!L160</f>
        <v>3</v>
      </c>
      <c r="H160" s="124">
        <f>'MICROBIOLOGIE 3'!L160</f>
        <v>7.5</v>
      </c>
      <c r="I160" s="124">
        <f>'PARASITOLOGIE 2'!L160</f>
        <v>4</v>
      </c>
      <c r="J160" s="124">
        <f>'PHYSIO-PATH 3'!L160</f>
        <v>3</v>
      </c>
      <c r="K160" s="124">
        <f>SEMIOLOGIE!L160</f>
        <v>8.5</v>
      </c>
      <c r="L160" s="124">
        <f>'ANA-PATH 2'!L160</f>
        <v>4</v>
      </c>
      <c r="M160" s="124">
        <f t="shared" si="28"/>
        <v>55</v>
      </c>
      <c r="N160" s="124">
        <f t="shared" si="29"/>
        <v>2.2000000000000002</v>
      </c>
      <c r="O160" s="113" t="str">
        <f t="shared" si="27"/>
        <v>Ajournee</v>
      </c>
      <c r="P160" s="113" t="str">
        <f t="shared" si="30"/>
        <v>juin</v>
      </c>
      <c r="Q160" s="113">
        <f t="shared" si="31"/>
        <v>1</v>
      </c>
      <c r="R160" s="113">
        <f t="shared" si="32"/>
        <v>1</v>
      </c>
      <c r="S160" s="113">
        <f t="shared" si="33"/>
        <v>1</v>
      </c>
      <c r="T160" s="113">
        <f t="shared" si="34"/>
        <v>1</v>
      </c>
      <c r="U160" s="113">
        <f t="shared" si="35"/>
        <v>1</v>
      </c>
      <c r="V160" s="113">
        <f t="shared" si="36"/>
        <v>1</v>
      </c>
      <c r="W160" s="113">
        <f t="shared" si="37"/>
        <v>1</v>
      </c>
      <c r="X160" s="113">
        <f t="shared" si="38"/>
        <v>1</v>
      </c>
      <c r="Y160" s="113">
        <f t="shared" si="39"/>
        <v>1</v>
      </c>
      <c r="Z160" s="113" t="str">
        <f>ANATOMIE3!N160</f>
        <v>Juin</v>
      </c>
      <c r="AA160" s="113" t="str">
        <f>'PHYSIO-REP 3'!N160</f>
        <v>Juin</v>
      </c>
      <c r="AB160" s="113" t="str">
        <f>'ZOOTECHINE 3'!N160</f>
        <v>Juin</v>
      </c>
      <c r="AC160" s="113" t="str">
        <f>'PHARMACOLOGIE 3'!N160</f>
        <v>Juin</v>
      </c>
      <c r="AD160" s="113" t="str">
        <f>'MICROBIOLOGIE 3'!N160</f>
        <v>Juin</v>
      </c>
      <c r="AE160" s="113" t="str">
        <f>'PARASITOLOGIE 2'!N160</f>
        <v>Juin</v>
      </c>
      <c r="AF160" s="113" t="str">
        <f>'PHYSIO-PATH 3'!N160</f>
        <v>Juin</v>
      </c>
      <c r="AG160" s="113" t="str">
        <f>SEMIOLOGIE!N160</f>
        <v>Juin</v>
      </c>
      <c r="AH160" s="113" t="str">
        <f>'ANA-PATH 2'!N160</f>
        <v>Juin</v>
      </c>
    </row>
    <row r="161" spans="1:34" ht="15.75">
      <c r="A161" s="113">
        <v>154</v>
      </c>
      <c r="B161" s="424" t="s">
        <v>230</v>
      </c>
      <c r="C161" s="424" t="s">
        <v>231</v>
      </c>
      <c r="D161" s="124">
        <f>ANATOMIE3!L161</f>
        <v>13</v>
      </c>
      <c r="E161" s="124">
        <f>'PHYSIO-REP 3'!L161</f>
        <v>9</v>
      </c>
      <c r="F161" s="124">
        <f>'ZOOTECHINE 3'!L161</f>
        <v>6.5</v>
      </c>
      <c r="G161" s="124">
        <f>'PHARMACOLOGIE 3'!L161</f>
        <v>9.5</v>
      </c>
      <c r="H161" s="124">
        <f>'MICROBIOLOGIE 3'!L161</f>
        <v>10.75</v>
      </c>
      <c r="I161" s="124">
        <f>'PARASITOLOGIE 2'!L161</f>
        <v>8</v>
      </c>
      <c r="J161" s="124">
        <f>'PHYSIO-PATH 3'!L161</f>
        <v>6</v>
      </c>
      <c r="K161" s="124">
        <f>SEMIOLOGIE!L161</f>
        <v>14.5</v>
      </c>
      <c r="L161" s="124">
        <f>'ANA-PATH 2'!L161</f>
        <v>8.3333333333333339</v>
      </c>
      <c r="M161" s="124">
        <f t="shared" si="28"/>
        <v>85.583333333333329</v>
      </c>
      <c r="N161" s="124">
        <f t="shared" si="29"/>
        <v>3.4233333333333333</v>
      </c>
      <c r="O161" s="113" t="str">
        <f t="shared" si="27"/>
        <v>Ajournee</v>
      </c>
      <c r="P161" s="113" t="str">
        <f t="shared" si="30"/>
        <v>juin</v>
      </c>
      <c r="Q161" s="113">
        <f t="shared" si="31"/>
        <v>1</v>
      </c>
      <c r="R161" s="113">
        <f t="shared" si="32"/>
        <v>1</v>
      </c>
      <c r="S161" s="113">
        <f t="shared" si="33"/>
        <v>1</v>
      </c>
      <c r="T161" s="113">
        <f t="shared" si="34"/>
        <v>1</v>
      </c>
      <c r="U161" s="113">
        <f t="shared" si="35"/>
        <v>1</v>
      </c>
      <c r="V161" s="113">
        <f t="shared" si="36"/>
        <v>1</v>
      </c>
      <c r="W161" s="113">
        <f t="shared" si="37"/>
        <v>1</v>
      </c>
      <c r="X161" s="113">
        <f t="shared" si="38"/>
        <v>1</v>
      </c>
      <c r="Y161" s="113">
        <f t="shared" si="39"/>
        <v>1</v>
      </c>
      <c r="Z161" s="113" t="str">
        <f>ANATOMIE3!N161</f>
        <v>Juin</v>
      </c>
      <c r="AA161" s="113" t="str">
        <f>'PHYSIO-REP 3'!N161</f>
        <v>Juin</v>
      </c>
      <c r="AB161" s="113" t="str">
        <f>'ZOOTECHINE 3'!N161</f>
        <v>Juin</v>
      </c>
      <c r="AC161" s="113" t="str">
        <f>'PHARMACOLOGIE 3'!N161</f>
        <v>Juin</v>
      </c>
      <c r="AD161" s="113" t="str">
        <f>'MICROBIOLOGIE 3'!N161</f>
        <v>Juin</v>
      </c>
      <c r="AE161" s="113" t="str">
        <f>'PARASITOLOGIE 2'!N161</f>
        <v>Juin</v>
      </c>
      <c r="AF161" s="113" t="str">
        <f>'PHYSIO-PATH 3'!N161</f>
        <v>Juin</v>
      </c>
      <c r="AG161" s="113" t="str">
        <f>SEMIOLOGIE!N161</f>
        <v>Juin</v>
      </c>
      <c r="AH161" s="113" t="str">
        <f>'ANA-PATH 2'!N161</f>
        <v>Juin</v>
      </c>
    </row>
    <row r="162" spans="1:34" ht="15.75">
      <c r="A162" s="113">
        <v>155</v>
      </c>
      <c r="B162" s="424" t="s">
        <v>232</v>
      </c>
      <c r="C162" s="424" t="s">
        <v>233</v>
      </c>
      <c r="D162" s="124">
        <f>ANATOMIE3!L162</f>
        <v>30</v>
      </c>
      <c r="E162" s="124">
        <f>'PHYSIO-REP 3'!L162</f>
        <v>4.5</v>
      </c>
      <c r="F162" s="124">
        <f>'ZOOTECHINE 3'!L162</f>
        <v>31.5</v>
      </c>
      <c r="G162" s="124">
        <f>'PHARMACOLOGIE 3'!L162</f>
        <v>4.5</v>
      </c>
      <c r="H162" s="124">
        <f>'MICROBIOLOGIE 3'!L162</f>
        <v>38.25</v>
      </c>
      <c r="I162" s="124">
        <f>'PARASITOLOGIE 2'!L162</f>
        <v>4.666666666666667</v>
      </c>
      <c r="J162" s="124">
        <f>'PHYSIO-PATH 3'!L162</f>
        <v>1.5</v>
      </c>
      <c r="K162" s="124">
        <f>SEMIOLOGIE!L162</f>
        <v>5</v>
      </c>
      <c r="L162" s="124">
        <f>'ANA-PATH 2'!L162</f>
        <v>3.6666666666666665</v>
      </c>
      <c r="M162" s="124">
        <f t="shared" si="28"/>
        <v>123.58333333333334</v>
      </c>
      <c r="N162" s="124">
        <f t="shared" si="29"/>
        <v>4.9433333333333334</v>
      </c>
      <c r="O162" s="113" t="str">
        <f t="shared" si="27"/>
        <v>Ajournee</v>
      </c>
      <c r="P162" s="113" t="str">
        <f t="shared" si="30"/>
        <v>juin</v>
      </c>
      <c r="Q162" s="113">
        <f t="shared" si="31"/>
        <v>0</v>
      </c>
      <c r="R162" s="113">
        <f t="shared" si="32"/>
        <v>1</v>
      </c>
      <c r="S162" s="113">
        <f t="shared" si="33"/>
        <v>0</v>
      </c>
      <c r="T162" s="113">
        <f t="shared" si="34"/>
        <v>1</v>
      </c>
      <c r="U162" s="113">
        <f t="shared" si="35"/>
        <v>0</v>
      </c>
      <c r="V162" s="113">
        <f t="shared" si="36"/>
        <v>1</v>
      </c>
      <c r="W162" s="113">
        <f t="shared" si="37"/>
        <v>1</v>
      </c>
      <c r="X162" s="113">
        <f t="shared" si="38"/>
        <v>1</v>
      </c>
      <c r="Y162" s="113">
        <f t="shared" si="39"/>
        <v>1</v>
      </c>
      <c r="Z162" s="113" t="str">
        <f>ANATOMIE3!N162</f>
        <v>Juin</v>
      </c>
      <c r="AA162" s="113" t="str">
        <f>'PHYSIO-REP 3'!N162</f>
        <v>Juin</v>
      </c>
      <c r="AB162" s="113" t="str">
        <f>'ZOOTECHINE 3'!N162</f>
        <v>Juin</v>
      </c>
      <c r="AC162" s="113" t="str">
        <f>'PHARMACOLOGIE 3'!N162</f>
        <v>Juin</v>
      </c>
      <c r="AD162" s="113" t="str">
        <f>'MICROBIOLOGIE 3'!N162</f>
        <v>Juin</v>
      </c>
      <c r="AE162" s="113" t="str">
        <f>'PARASITOLOGIE 2'!N162</f>
        <v>Juin</v>
      </c>
      <c r="AF162" s="113" t="str">
        <f>'PHYSIO-PATH 3'!N162</f>
        <v>Juin</v>
      </c>
      <c r="AG162" s="113" t="str">
        <f>SEMIOLOGIE!N162</f>
        <v>Juin</v>
      </c>
      <c r="AH162" s="113" t="str">
        <f>'ANA-PATH 2'!N162</f>
        <v>Juin</v>
      </c>
    </row>
    <row r="163" spans="1:34" ht="15.75">
      <c r="A163" s="113">
        <v>156</v>
      </c>
      <c r="B163" s="424" t="s">
        <v>234</v>
      </c>
      <c r="C163" s="424" t="s">
        <v>235</v>
      </c>
      <c r="D163" s="124">
        <f>ANATOMIE3!L163</f>
        <v>5.5</v>
      </c>
      <c r="E163" s="124">
        <f>'PHYSIO-REP 3'!L163</f>
        <v>8.25</v>
      </c>
      <c r="F163" s="124">
        <f>'ZOOTECHINE 3'!L163</f>
        <v>8.5</v>
      </c>
      <c r="G163" s="124">
        <f>'PHARMACOLOGIE 3'!L163</f>
        <v>5</v>
      </c>
      <c r="H163" s="124">
        <f>'MICROBIOLOGIE 3'!L163</f>
        <v>8</v>
      </c>
      <c r="I163" s="124">
        <f>'PARASITOLOGIE 2'!L163</f>
        <v>8.6666666666666661</v>
      </c>
      <c r="J163" s="124">
        <f>'PHYSIO-PATH 3'!L163</f>
        <v>2.5</v>
      </c>
      <c r="K163" s="124">
        <f>SEMIOLOGIE!L163</f>
        <v>14.5</v>
      </c>
      <c r="L163" s="124">
        <f>'ANA-PATH 2'!L163</f>
        <v>5.333333333333333</v>
      </c>
      <c r="M163" s="124">
        <f t="shared" si="28"/>
        <v>66.25</v>
      </c>
      <c r="N163" s="124">
        <f t="shared" si="29"/>
        <v>2.65</v>
      </c>
      <c r="O163" s="113" t="str">
        <f t="shared" si="27"/>
        <v>Ajournee</v>
      </c>
      <c r="P163" s="113" t="str">
        <f t="shared" si="30"/>
        <v>juin</v>
      </c>
      <c r="Q163" s="113">
        <f t="shared" si="31"/>
        <v>1</v>
      </c>
      <c r="R163" s="113">
        <f t="shared" si="32"/>
        <v>1</v>
      </c>
      <c r="S163" s="113">
        <f t="shared" si="33"/>
        <v>1</v>
      </c>
      <c r="T163" s="113">
        <f t="shared" si="34"/>
        <v>1</v>
      </c>
      <c r="U163" s="113">
        <f t="shared" si="35"/>
        <v>1</v>
      </c>
      <c r="V163" s="113">
        <f t="shared" si="36"/>
        <v>1</v>
      </c>
      <c r="W163" s="113">
        <f t="shared" si="37"/>
        <v>1</v>
      </c>
      <c r="X163" s="113">
        <f t="shared" si="38"/>
        <v>1</v>
      </c>
      <c r="Y163" s="113">
        <f t="shared" si="39"/>
        <v>1</v>
      </c>
      <c r="Z163" s="113" t="str">
        <f>ANATOMIE3!N163</f>
        <v>Juin</v>
      </c>
      <c r="AA163" s="113" t="str">
        <f>'PHYSIO-REP 3'!N163</f>
        <v>Juin</v>
      </c>
      <c r="AB163" s="113" t="str">
        <f>'ZOOTECHINE 3'!N163</f>
        <v>Juin</v>
      </c>
      <c r="AC163" s="113" t="str">
        <f>'PHARMACOLOGIE 3'!N163</f>
        <v>Juin</v>
      </c>
      <c r="AD163" s="113" t="str">
        <f>'MICROBIOLOGIE 3'!N163</f>
        <v>Juin</v>
      </c>
      <c r="AE163" s="113" t="str">
        <f>'PARASITOLOGIE 2'!N163</f>
        <v>Juin</v>
      </c>
      <c r="AF163" s="113" t="str">
        <f>'PHYSIO-PATH 3'!N163</f>
        <v>Juin</v>
      </c>
      <c r="AG163" s="113" t="str">
        <f>SEMIOLOGIE!N163</f>
        <v>Juin</v>
      </c>
      <c r="AH163" s="113" t="str">
        <f>'ANA-PATH 2'!N163</f>
        <v>Juin</v>
      </c>
    </row>
    <row r="164" spans="1:34" ht="15.75">
      <c r="A164" s="113">
        <v>157</v>
      </c>
      <c r="B164" s="424" t="s">
        <v>236</v>
      </c>
      <c r="C164" s="424" t="s">
        <v>237</v>
      </c>
      <c r="D164" s="124">
        <f>ANATOMIE3!L164</f>
        <v>10.5</v>
      </c>
      <c r="E164" s="124">
        <f>'PHYSIO-REP 3'!L164</f>
        <v>10.5</v>
      </c>
      <c r="F164" s="124">
        <f>'ZOOTECHINE 3'!L164</f>
        <v>7.5</v>
      </c>
      <c r="G164" s="124">
        <f>'PHARMACOLOGIE 3'!L164</f>
        <v>12</v>
      </c>
      <c r="H164" s="124">
        <f>'MICROBIOLOGIE 3'!L164</f>
        <v>9.5</v>
      </c>
      <c r="I164" s="124">
        <f>'PARASITOLOGIE 2'!L164</f>
        <v>10</v>
      </c>
      <c r="J164" s="124">
        <f>'PHYSIO-PATH 3'!L164</f>
        <v>8.5</v>
      </c>
      <c r="K164" s="124">
        <f>SEMIOLOGIE!L164</f>
        <v>14.5</v>
      </c>
      <c r="L164" s="124">
        <f>'ANA-PATH 2'!L164</f>
        <v>7.333333333333333</v>
      </c>
      <c r="M164" s="124">
        <f t="shared" si="28"/>
        <v>90.333333333333329</v>
      </c>
      <c r="N164" s="124">
        <f t="shared" si="29"/>
        <v>3.6133333333333333</v>
      </c>
      <c r="O164" s="113" t="str">
        <f t="shared" si="27"/>
        <v>Ajournee</v>
      </c>
      <c r="P164" s="113" t="str">
        <f t="shared" si="30"/>
        <v>juin</v>
      </c>
      <c r="Q164" s="113">
        <f t="shared" si="31"/>
        <v>1</v>
      </c>
      <c r="R164" s="113">
        <f t="shared" si="32"/>
        <v>1</v>
      </c>
      <c r="S164" s="113">
        <f t="shared" si="33"/>
        <v>1</v>
      </c>
      <c r="T164" s="113">
        <f t="shared" si="34"/>
        <v>1</v>
      </c>
      <c r="U164" s="113">
        <f t="shared" si="35"/>
        <v>1</v>
      </c>
      <c r="V164" s="113">
        <f t="shared" si="36"/>
        <v>1</v>
      </c>
      <c r="W164" s="113">
        <f t="shared" si="37"/>
        <v>1</v>
      </c>
      <c r="X164" s="113">
        <f t="shared" si="38"/>
        <v>1</v>
      </c>
      <c r="Y164" s="113">
        <f t="shared" si="39"/>
        <v>1</v>
      </c>
      <c r="Z164" s="113" t="str">
        <f>ANATOMIE3!N164</f>
        <v>Juin</v>
      </c>
      <c r="AA164" s="113" t="str">
        <f>'PHYSIO-REP 3'!N164</f>
        <v>Juin</v>
      </c>
      <c r="AB164" s="113" t="str">
        <f>'ZOOTECHINE 3'!N164</f>
        <v>Juin</v>
      </c>
      <c r="AC164" s="113" t="str">
        <f>'PHARMACOLOGIE 3'!N164</f>
        <v>Juin</v>
      </c>
      <c r="AD164" s="113" t="str">
        <f>'MICROBIOLOGIE 3'!N164</f>
        <v>Juin</v>
      </c>
      <c r="AE164" s="113" t="str">
        <f>'PARASITOLOGIE 2'!N164</f>
        <v>Juin</v>
      </c>
      <c r="AF164" s="113" t="str">
        <f>'PHYSIO-PATH 3'!N164</f>
        <v>Juin</v>
      </c>
      <c r="AG164" s="113" t="str">
        <f>SEMIOLOGIE!N164</f>
        <v>Juin</v>
      </c>
      <c r="AH164" s="113" t="str">
        <f>'ANA-PATH 2'!N164</f>
        <v>Juin</v>
      </c>
    </row>
    <row r="165" spans="1:34" ht="15.75">
      <c r="A165" s="113">
        <v>158</v>
      </c>
      <c r="B165" s="424" t="s">
        <v>238</v>
      </c>
      <c r="C165" s="424" t="s">
        <v>883</v>
      </c>
      <c r="D165" s="124">
        <f>ANATOMIE3!L165</f>
        <v>2</v>
      </c>
      <c r="E165" s="124">
        <f>'PHYSIO-REP 3'!L165</f>
        <v>5.25</v>
      </c>
      <c r="F165" s="124">
        <f>'ZOOTECHINE 3'!L165</f>
        <v>5</v>
      </c>
      <c r="G165" s="124">
        <f>'PHARMACOLOGIE 3'!L165</f>
        <v>6</v>
      </c>
      <c r="H165" s="124">
        <f>'MICROBIOLOGIE 3'!L165</f>
        <v>7</v>
      </c>
      <c r="I165" s="124">
        <f>'PARASITOLOGIE 2'!L165</f>
        <v>6.666666666666667</v>
      </c>
      <c r="J165" s="124">
        <f>'PHYSIO-PATH 3'!L165</f>
        <v>2.5</v>
      </c>
      <c r="K165" s="124">
        <f>SEMIOLOGIE!L165</f>
        <v>42</v>
      </c>
      <c r="L165" s="124">
        <f>'ANA-PATH 2'!L165</f>
        <v>4.333333333333333</v>
      </c>
      <c r="M165" s="124">
        <f t="shared" si="28"/>
        <v>80.75</v>
      </c>
      <c r="N165" s="124">
        <f t="shared" si="29"/>
        <v>3.23</v>
      </c>
      <c r="O165" s="113" t="str">
        <f t="shared" si="27"/>
        <v>Ajournee</v>
      </c>
      <c r="P165" s="113" t="str">
        <f t="shared" si="30"/>
        <v>juin</v>
      </c>
      <c r="Q165" s="113">
        <f t="shared" si="31"/>
        <v>1</v>
      </c>
      <c r="R165" s="113">
        <f t="shared" si="32"/>
        <v>1</v>
      </c>
      <c r="S165" s="113">
        <f t="shared" si="33"/>
        <v>1</v>
      </c>
      <c r="T165" s="113">
        <f t="shared" si="34"/>
        <v>1</v>
      </c>
      <c r="U165" s="113">
        <f t="shared" si="35"/>
        <v>1</v>
      </c>
      <c r="V165" s="113">
        <f t="shared" si="36"/>
        <v>1</v>
      </c>
      <c r="W165" s="113">
        <f t="shared" si="37"/>
        <v>1</v>
      </c>
      <c r="X165" s="113">
        <f t="shared" si="38"/>
        <v>0</v>
      </c>
      <c r="Y165" s="113">
        <f t="shared" si="39"/>
        <v>1</v>
      </c>
      <c r="Z165" s="113" t="str">
        <f>ANATOMIE3!N165</f>
        <v>Juin</v>
      </c>
      <c r="AA165" s="113" t="str">
        <f>'PHYSIO-REP 3'!N165</f>
        <v>Juin</v>
      </c>
      <c r="AB165" s="113" t="str">
        <f>'ZOOTECHINE 3'!N165</f>
        <v>Juin</v>
      </c>
      <c r="AC165" s="113" t="str">
        <f>'PHARMACOLOGIE 3'!N165</f>
        <v>Juin</v>
      </c>
      <c r="AD165" s="113" t="str">
        <f>'MICROBIOLOGIE 3'!N165</f>
        <v>Juin</v>
      </c>
      <c r="AE165" s="113" t="str">
        <f>'PARASITOLOGIE 2'!N165</f>
        <v>Juin</v>
      </c>
      <c r="AF165" s="113" t="str">
        <f>'PHYSIO-PATH 3'!N165</f>
        <v>Juin</v>
      </c>
      <c r="AG165" s="113" t="str">
        <f>SEMIOLOGIE!N165</f>
        <v>Juin</v>
      </c>
      <c r="AH165" s="113" t="str">
        <f>'ANA-PATH 2'!N165</f>
        <v>Juin</v>
      </c>
    </row>
    <row r="166" spans="1:34" ht="15.75">
      <c r="A166" s="113">
        <v>159</v>
      </c>
      <c r="B166" s="426" t="s">
        <v>239</v>
      </c>
      <c r="C166" s="426" t="s">
        <v>671</v>
      </c>
      <c r="D166" s="124">
        <f>ANATOMIE3!L166</f>
        <v>17</v>
      </c>
      <c r="E166" s="124">
        <f>'PHYSIO-REP 3'!L166</f>
        <v>14</v>
      </c>
      <c r="F166" s="124">
        <f>'ZOOTECHINE 3'!L166</f>
        <v>9</v>
      </c>
      <c r="G166" s="124">
        <f>'PHARMACOLOGIE 3'!L166</f>
        <v>9</v>
      </c>
      <c r="H166" s="124">
        <f>'MICROBIOLOGIE 3'!L166</f>
        <v>14.75</v>
      </c>
      <c r="I166" s="124">
        <f>'PARASITOLOGIE 2'!L166</f>
        <v>10</v>
      </c>
      <c r="J166" s="124">
        <f>'PHYSIO-PATH 3'!L166</f>
        <v>13</v>
      </c>
      <c r="K166" s="124">
        <f>SEMIOLOGIE!L166</f>
        <v>15.25</v>
      </c>
      <c r="L166" s="124">
        <f>'ANA-PATH 2'!L166</f>
        <v>12.333333333333334</v>
      </c>
      <c r="M166" s="124">
        <f t="shared" si="28"/>
        <v>114.33333333333333</v>
      </c>
      <c r="N166" s="124">
        <f t="shared" si="29"/>
        <v>4.5733333333333333</v>
      </c>
      <c r="O166" s="113" t="str">
        <f t="shared" si="27"/>
        <v>Ajournee</v>
      </c>
      <c r="P166" s="113" t="str">
        <f t="shared" si="30"/>
        <v>juin</v>
      </c>
      <c r="Q166" s="113">
        <f t="shared" si="31"/>
        <v>0</v>
      </c>
      <c r="R166" s="113">
        <f t="shared" si="32"/>
        <v>1</v>
      </c>
      <c r="S166" s="113">
        <f t="shared" si="33"/>
        <v>1</v>
      </c>
      <c r="T166" s="113">
        <f t="shared" si="34"/>
        <v>1</v>
      </c>
      <c r="U166" s="113">
        <f t="shared" si="35"/>
        <v>1</v>
      </c>
      <c r="V166" s="113">
        <f t="shared" si="36"/>
        <v>1</v>
      </c>
      <c r="W166" s="113">
        <f t="shared" si="37"/>
        <v>1</v>
      </c>
      <c r="X166" s="113">
        <f t="shared" si="38"/>
        <v>0</v>
      </c>
      <c r="Y166" s="113">
        <f t="shared" si="39"/>
        <v>0</v>
      </c>
      <c r="Z166" s="113" t="str">
        <f>ANATOMIE3!N166</f>
        <v>Juin</v>
      </c>
      <c r="AA166" s="113" t="str">
        <f>'PHYSIO-REP 3'!N166</f>
        <v>Juin</v>
      </c>
      <c r="AB166" s="113" t="str">
        <f>'ZOOTECHINE 3'!N166</f>
        <v>Juin</v>
      </c>
      <c r="AC166" s="113" t="str">
        <f>'PHARMACOLOGIE 3'!N166</f>
        <v>Juin</v>
      </c>
      <c r="AD166" s="113" t="str">
        <f>'MICROBIOLOGIE 3'!N166</f>
        <v>Juin</v>
      </c>
      <c r="AE166" s="113" t="str">
        <f>'PARASITOLOGIE 2'!N166</f>
        <v>Juin</v>
      </c>
      <c r="AF166" s="113" t="str">
        <f>'PHYSIO-PATH 3'!N166</f>
        <v>Juin</v>
      </c>
      <c r="AG166" s="113" t="str">
        <f>SEMIOLOGIE!N166</f>
        <v>Juin</v>
      </c>
      <c r="AH166" s="113" t="str">
        <f>'ANA-PATH 2'!N166</f>
        <v>Juin</v>
      </c>
    </row>
    <row r="167" spans="1:34" ht="15.75">
      <c r="A167" s="113">
        <v>160</v>
      </c>
      <c r="B167" s="424" t="s">
        <v>240</v>
      </c>
      <c r="C167" s="424" t="s">
        <v>241</v>
      </c>
      <c r="D167" s="124">
        <f>ANATOMIE3!L167</f>
        <v>13.5</v>
      </c>
      <c r="E167" s="124">
        <f>'PHYSIO-REP 3'!L167</f>
        <v>7.5</v>
      </c>
      <c r="F167" s="124">
        <f>'ZOOTECHINE 3'!L167</f>
        <v>8</v>
      </c>
      <c r="G167" s="124">
        <f>'PHARMACOLOGIE 3'!L167</f>
        <v>9</v>
      </c>
      <c r="H167" s="124">
        <f>'MICROBIOLOGIE 3'!L167</f>
        <v>6</v>
      </c>
      <c r="I167" s="124">
        <f>'PARASITOLOGIE 2'!L167</f>
        <v>8.6666666666666661</v>
      </c>
      <c r="J167" s="124">
        <f>'PHYSIO-PATH 3'!L167</f>
        <v>6</v>
      </c>
      <c r="K167" s="124">
        <f>SEMIOLOGIE!L167</f>
        <v>13</v>
      </c>
      <c r="L167" s="124">
        <f>'ANA-PATH 2'!L167</f>
        <v>6.666666666666667</v>
      </c>
      <c r="M167" s="124">
        <f t="shared" si="28"/>
        <v>78.333333333333329</v>
      </c>
      <c r="N167" s="124">
        <f t="shared" si="29"/>
        <v>3.1333333333333333</v>
      </c>
      <c r="O167" s="113" t="str">
        <f t="shared" si="27"/>
        <v>Ajournee</v>
      </c>
      <c r="P167" s="113" t="str">
        <f t="shared" si="30"/>
        <v>juin</v>
      </c>
      <c r="Q167" s="113">
        <f t="shared" si="31"/>
        <v>1</v>
      </c>
      <c r="R167" s="113">
        <f t="shared" si="32"/>
        <v>1</v>
      </c>
      <c r="S167" s="113">
        <f t="shared" si="33"/>
        <v>1</v>
      </c>
      <c r="T167" s="113">
        <f t="shared" si="34"/>
        <v>1</v>
      </c>
      <c r="U167" s="113">
        <f t="shared" si="35"/>
        <v>1</v>
      </c>
      <c r="V167" s="113">
        <f t="shared" si="36"/>
        <v>1</v>
      </c>
      <c r="W167" s="113">
        <f t="shared" si="37"/>
        <v>1</v>
      </c>
      <c r="X167" s="113">
        <f t="shared" si="38"/>
        <v>1</v>
      </c>
      <c r="Y167" s="113">
        <f t="shared" si="39"/>
        <v>1</v>
      </c>
      <c r="Z167" s="113" t="str">
        <f>ANATOMIE3!N167</f>
        <v>Juin</v>
      </c>
      <c r="AA167" s="113" t="str">
        <f>'PHYSIO-REP 3'!N167</f>
        <v>Juin</v>
      </c>
      <c r="AB167" s="113" t="str">
        <f>'ZOOTECHINE 3'!N167</f>
        <v>Juin</v>
      </c>
      <c r="AC167" s="113" t="str">
        <f>'PHARMACOLOGIE 3'!N167</f>
        <v>Juin</v>
      </c>
      <c r="AD167" s="113" t="str">
        <f>'MICROBIOLOGIE 3'!N167</f>
        <v>Juin</v>
      </c>
      <c r="AE167" s="113" t="str">
        <f>'PARASITOLOGIE 2'!N167</f>
        <v>Juin</v>
      </c>
      <c r="AF167" s="113" t="str">
        <f>'PHYSIO-PATH 3'!N167</f>
        <v>Juin</v>
      </c>
      <c r="AG167" s="113" t="str">
        <f>SEMIOLOGIE!N167</f>
        <v>Juin</v>
      </c>
      <c r="AH167" s="113" t="str">
        <f>'ANA-PATH 2'!N167</f>
        <v>Juin</v>
      </c>
    </row>
    <row r="168" spans="1:34" ht="15.75">
      <c r="A168" s="113">
        <v>161</v>
      </c>
      <c r="B168" s="424" t="s">
        <v>242</v>
      </c>
      <c r="C168" s="424" t="s">
        <v>884</v>
      </c>
      <c r="D168" s="124">
        <f>ANATOMIE3!L168</f>
        <v>36</v>
      </c>
      <c r="E168" s="124">
        <f>'PHYSIO-REP 3'!L168</f>
        <v>3.75</v>
      </c>
      <c r="F168" s="124">
        <f>'ZOOTECHINE 3'!L168</f>
        <v>8</v>
      </c>
      <c r="G168" s="124">
        <f>'PHARMACOLOGIE 3'!L168</f>
        <v>1.75</v>
      </c>
      <c r="H168" s="124">
        <f>'MICROBIOLOGIE 3'!L168</f>
        <v>7.75</v>
      </c>
      <c r="I168" s="124">
        <f>'PARASITOLOGIE 2'!L168</f>
        <v>10.666666666666666</v>
      </c>
      <c r="J168" s="124">
        <f>'PHYSIO-PATH 3'!L168</f>
        <v>2.5</v>
      </c>
      <c r="K168" s="124">
        <f>SEMIOLOGIE!L168</f>
        <v>33</v>
      </c>
      <c r="L168" s="124">
        <f>'ANA-PATH 2'!L168</f>
        <v>4.333333333333333</v>
      </c>
      <c r="M168" s="124">
        <f t="shared" si="28"/>
        <v>107.75</v>
      </c>
      <c r="N168" s="124">
        <f t="shared" si="29"/>
        <v>4.3099999999999996</v>
      </c>
      <c r="O168" s="113" t="str">
        <f t="shared" si="27"/>
        <v>Ajournee</v>
      </c>
      <c r="P168" s="113" t="str">
        <f t="shared" si="30"/>
        <v>juin</v>
      </c>
      <c r="Q168" s="113">
        <f t="shared" si="31"/>
        <v>0</v>
      </c>
      <c r="R168" s="113">
        <f t="shared" si="32"/>
        <v>1</v>
      </c>
      <c r="S168" s="113">
        <f t="shared" si="33"/>
        <v>1</v>
      </c>
      <c r="T168" s="113">
        <f t="shared" si="34"/>
        <v>1</v>
      </c>
      <c r="U168" s="113">
        <f t="shared" si="35"/>
        <v>1</v>
      </c>
      <c r="V168" s="113">
        <f t="shared" si="36"/>
        <v>0</v>
      </c>
      <c r="W168" s="113">
        <f t="shared" si="37"/>
        <v>1</v>
      </c>
      <c r="X168" s="113">
        <f t="shared" si="38"/>
        <v>0</v>
      </c>
      <c r="Y168" s="113">
        <f t="shared" si="39"/>
        <v>1</v>
      </c>
      <c r="Z168" s="113" t="str">
        <f>ANATOMIE3!N168</f>
        <v>Juin</v>
      </c>
      <c r="AA168" s="113" t="str">
        <f>'PHYSIO-REP 3'!N168</f>
        <v>Juin</v>
      </c>
      <c r="AB168" s="113" t="str">
        <f>'ZOOTECHINE 3'!N168</f>
        <v>Juin</v>
      </c>
      <c r="AC168" s="113" t="str">
        <f>'PHARMACOLOGIE 3'!N168</f>
        <v>Juin</v>
      </c>
      <c r="AD168" s="113" t="str">
        <f>'MICROBIOLOGIE 3'!N168</f>
        <v>Juin</v>
      </c>
      <c r="AE168" s="113" t="str">
        <f>'PARASITOLOGIE 2'!N168</f>
        <v>Juin</v>
      </c>
      <c r="AF168" s="113" t="str">
        <f>'PHYSIO-PATH 3'!N168</f>
        <v>Juin</v>
      </c>
      <c r="AG168" s="113" t="str">
        <f>SEMIOLOGIE!N168</f>
        <v>Juin</v>
      </c>
      <c r="AH168" s="113" t="str">
        <f>'ANA-PATH 2'!N168</f>
        <v>Juin</v>
      </c>
    </row>
    <row r="169" spans="1:34">
      <c r="A169" s="113">
        <v>162</v>
      </c>
      <c r="B169" s="413" t="s">
        <v>243</v>
      </c>
      <c r="C169" s="413" t="s">
        <v>25</v>
      </c>
      <c r="D169" s="124">
        <f>ANATOMIE3!L169</f>
        <v>12</v>
      </c>
      <c r="E169" s="124">
        <f>'PHYSIO-REP 3'!L169</f>
        <v>9</v>
      </c>
      <c r="F169" s="124">
        <f>'ZOOTECHINE 3'!L169</f>
        <v>12</v>
      </c>
      <c r="G169" s="124">
        <f>'PHARMACOLOGIE 3'!L169</f>
        <v>10</v>
      </c>
      <c r="H169" s="124">
        <f>'MICROBIOLOGIE 3'!L169</f>
        <v>10</v>
      </c>
      <c r="I169" s="124">
        <f>'PARASITOLOGIE 2'!L169</f>
        <v>4</v>
      </c>
      <c r="J169" s="124">
        <f>'PHYSIO-PATH 3'!L169</f>
        <v>9</v>
      </c>
      <c r="K169" s="124">
        <f>SEMIOLOGIE!L169</f>
        <v>14</v>
      </c>
      <c r="L169" s="124">
        <f>'ANA-PATH 2'!L169</f>
        <v>7.333333333333333</v>
      </c>
      <c r="M169" s="124">
        <f t="shared" si="28"/>
        <v>87.333333333333329</v>
      </c>
      <c r="N169" s="124">
        <f t="shared" si="29"/>
        <v>3.4933333333333332</v>
      </c>
      <c r="O169" s="113" t="str">
        <f t="shared" si="27"/>
        <v>Ajournee</v>
      </c>
      <c r="P169" s="113" t="str">
        <f t="shared" si="30"/>
        <v>juin</v>
      </c>
      <c r="Q169" s="113">
        <f t="shared" si="31"/>
        <v>1</v>
      </c>
      <c r="R169" s="113">
        <f t="shared" si="32"/>
        <v>1</v>
      </c>
      <c r="S169" s="113">
        <f t="shared" si="33"/>
        <v>1</v>
      </c>
      <c r="T169" s="113">
        <f t="shared" si="34"/>
        <v>1</v>
      </c>
      <c r="U169" s="113">
        <f t="shared" si="35"/>
        <v>1</v>
      </c>
      <c r="V169" s="113">
        <f t="shared" si="36"/>
        <v>1</v>
      </c>
      <c r="W169" s="113">
        <f t="shared" si="37"/>
        <v>1</v>
      </c>
      <c r="X169" s="113">
        <f t="shared" si="38"/>
        <v>1</v>
      </c>
      <c r="Y169" s="113">
        <f t="shared" si="39"/>
        <v>1</v>
      </c>
      <c r="Z169" s="113" t="str">
        <f>ANATOMIE3!N169</f>
        <v>Juin</v>
      </c>
      <c r="AA169" s="113" t="str">
        <f>'PHYSIO-REP 3'!N169</f>
        <v>Juin</v>
      </c>
      <c r="AB169" s="113" t="str">
        <f>'ZOOTECHINE 3'!N169</f>
        <v>Juin</v>
      </c>
      <c r="AC169" s="113" t="str">
        <f>'PHARMACOLOGIE 3'!N169</f>
        <v>Juin</v>
      </c>
      <c r="AD169" s="113" t="str">
        <f>'MICROBIOLOGIE 3'!N169</f>
        <v>Juin</v>
      </c>
      <c r="AE169" s="113" t="str">
        <f>'PARASITOLOGIE 2'!N169</f>
        <v>Juin</v>
      </c>
      <c r="AF169" s="113" t="str">
        <f>'PHYSIO-PATH 3'!N169</f>
        <v>Juin</v>
      </c>
      <c r="AG169" s="113" t="str">
        <f>SEMIOLOGIE!N169</f>
        <v>Juin</v>
      </c>
      <c r="AH169" s="113" t="str">
        <f>'ANA-PATH 2'!N169</f>
        <v>Juin</v>
      </c>
    </row>
    <row r="170" spans="1:34">
      <c r="A170" s="113">
        <v>163</v>
      </c>
      <c r="B170" s="413" t="s">
        <v>244</v>
      </c>
      <c r="C170" s="413" t="s">
        <v>245</v>
      </c>
      <c r="D170" s="124">
        <f>ANATOMIE3!L170</f>
        <v>33</v>
      </c>
      <c r="E170" s="124">
        <f>'PHYSIO-REP 3'!L170</f>
        <v>7.5</v>
      </c>
      <c r="F170" s="124">
        <f>'ZOOTECHINE 3'!L170</f>
        <v>34.5</v>
      </c>
      <c r="G170" s="124">
        <f>'PHARMACOLOGIE 3'!L170</f>
        <v>4.25</v>
      </c>
      <c r="H170" s="124">
        <f>'MICROBIOLOGIE 3'!L170</f>
        <v>7.5</v>
      </c>
      <c r="I170" s="124">
        <f>'PARASITOLOGIE 2'!L170</f>
        <v>4</v>
      </c>
      <c r="J170" s="124">
        <f>'PHYSIO-PATH 3'!L170</f>
        <v>3</v>
      </c>
      <c r="K170" s="124">
        <f>SEMIOLOGIE!L170</f>
        <v>4.25</v>
      </c>
      <c r="L170" s="124">
        <f>'ANA-PATH 2'!L170</f>
        <v>2.3333333333333335</v>
      </c>
      <c r="M170" s="124">
        <f t="shared" si="28"/>
        <v>100.33333333333333</v>
      </c>
      <c r="N170" s="124">
        <f t="shared" si="29"/>
        <v>4.0133333333333328</v>
      </c>
      <c r="O170" s="113" t="str">
        <f t="shared" si="27"/>
        <v>Ajournee</v>
      </c>
      <c r="P170" s="113" t="str">
        <f t="shared" si="30"/>
        <v>juin</v>
      </c>
      <c r="Q170" s="113">
        <f t="shared" si="31"/>
        <v>0</v>
      </c>
      <c r="R170" s="113">
        <f t="shared" si="32"/>
        <v>1</v>
      </c>
      <c r="S170" s="113">
        <f t="shared" si="33"/>
        <v>0</v>
      </c>
      <c r="T170" s="113">
        <f t="shared" si="34"/>
        <v>1</v>
      </c>
      <c r="U170" s="113">
        <f t="shared" si="35"/>
        <v>1</v>
      </c>
      <c r="V170" s="113">
        <f t="shared" si="36"/>
        <v>1</v>
      </c>
      <c r="W170" s="113">
        <f t="shared" si="37"/>
        <v>1</v>
      </c>
      <c r="X170" s="113">
        <f t="shared" si="38"/>
        <v>1</v>
      </c>
      <c r="Y170" s="113">
        <f t="shared" si="39"/>
        <v>1</v>
      </c>
      <c r="Z170" s="113" t="str">
        <f>ANATOMIE3!N170</f>
        <v>Juin</v>
      </c>
      <c r="AA170" s="113" t="str">
        <f>'PHYSIO-REP 3'!N170</f>
        <v>Juin</v>
      </c>
      <c r="AB170" s="113" t="str">
        <f>'ZOOTECHINE 3'!N170</f>
        <v>Juin</v>
      </c>
      <c r="AC170" s="113" t="str">
        <f>'PHARMACOLOGIE 3'!N170</f>
        <v>Juin</v>
      </c>
      <c r="AD170" s="113" t="str">
        <f>'MICROBIOLOGIE 3'!N170</f>
        <v>Juin</v>
      </c>
      <c r="AE170" s="113" t="str">
        <f>'PARASITOLOGIE 2'!N170</f>
        <v>Juin</v>
      </c>
      <c r="AF170" s="113" t="str">
        <f>'PHYSIO-PATH 3'!N170</f>
        <v>Juin</v>
      </c>
      <c r="AG170" s="113" t="str">
        <f>SEMIOLOGIE!N170</f>
        <v>Juin</v>
      </c>
      <c r="AH170" s="113" t="str">
        <f>'ANA-PATH 2'!N170</f>
        <v>Juin</v>
      </c>
    </row>
    <row r="171" spans="1:34">
      <c r="A171" s="113">
        <v>164</v>
      </c>
      <c r="B171" s="432" t="s">
        <v>246</v>
      </c>
      <c r="C171" s="432" t="s">
        <v>247</v>
      </c>
      <c r="D171" s="124">
        <f>ANATOMIE3!L171</f>
        <v>37.5</v>
      </c>
      <c r="E171" s="124">
        <f>'PHYSIO-REP 3'!L171</f>
        <v>6</v>
      </c>
      <c r="F171" s="124">
        <f>'ZOOTECHINE 3'!L171</f>
        <v>8.5</v>
      </c>
      <c r="G171" s="124">
        <f>'PHARMACOLOGIE 3'!L171</f>
        <v>33</v>
      </c>
      <c r="H171" s="124">
        <f>'MICROBIOLOGIE 3'!L171</f>
        <v>30.75</v>
      </c>
      <c r="I171" s="124">
        <f>'PARASITOLOGIE 2'!L171</f>
        <v>4</v>
      </c>
      <c r="J171" s="124">
        <f>'PHYSIO-PATH 3'!L171</f>
        <v>1.5</v>
      </c>
      <c r="K171" s="124">
        <f>SEMIOLOGIE!L171</f>
        <v>5.75</v>
      </c>
      <c r="L171" s="124">
        <f>'ANA-PATH 2'!L171</f>
        <v>4.666666666666667</v>
      </c>
      <c r="M171" s="124">
        <f t="shared" si="28"/>
        <v>131.66666666666666</v>
      </c>
      <c r="N171" s="124">
        <f t="shared" si="29"/>
        <v>5.2666666666666666</v>
      </c>
      <c r="O171" s="113" t="str">
        <f t="shared" si="27"/>
        <v>Ajournee</v>
      </c>
      <c r="P171" s="113" t="str">
        <f t="shared" si="30"/>
        <v>juin</v>
      </c>
      <c r="Q171" s="113">
        <f t="shared" si="31"/>
        <v>0</v>
      </c>
      <c r="R171" s="113">
        <f t="shared" si="32"/>
        <v>1</v>
      </c>
      <c r="S171" s="113">
        <f t="shared" si="33"/>
        <v>1</v>
      </c>
      <c r="T171" s="113">
        <f t="shared" si="34"/>
        <v>0</v>
      </c>
      <c r="U171" s="113">
        <f t="shared" si="35"/>
        <v>0</v>
      </c>
      <c r="V171" s="113">
        <f t="shared" si="36"/>
        <v>1</v>
      </c>
      <c r="W171" s="113">
        <f t="shared" si="37"/>
        <v>1</v>
      </c>
      <c r="X171" s="113">
        <f t="shared" si="38"/>
        <v>1</v>
      </c>
      <c r="Y171" s="113">
        <f t="shared" si="39"/>
        <v>1</v>
      </c>
      <c r="Z171" s="113" t="str">
        <f>ANATOMIE3!N171</f>
        <v>Juin</v>
      </c>
      <c r="AA171" s="113" t="str">
        <f>'PHYSIO-REP 3'!N171</f>
        <v>Juin</v>
      </c>
      <c r="AB171" s="113" t="str">
        <f>'ZOOTECHINE 3'!N171</f>
        <v>Juin</v>
      </c>
      <c r="AC171" s="113" t="str">
        <f>'PHARMACOLOGIE 3'!N171</f>
        <v>Juin</v>
      </c>
      <c r="AD171" s="113" t="str">
        <f>'MICROBIOLOGIE 3'!N171</f>
        <v>Juin</v>
      </c>
      <c r="AE171" s="113" t="str">
        <f>'PARASITOLOGIE 2'!N171</f>
        <v>Juin</v>
      </c>
      <c r="AF171" s="113" t="str">
        <f>'PHYSIO-PATH 3'!N171</f>
        <v>Juin</v>
      </c>
      <c r="AG171" s="113" t="str">
        <f>SEMIOLOGIE!N171</f>
        <v>Juin</v>
      </c>
      <c r="AH171" s="113" t="str">
        <f>'ANA-PATH 2'!N171</f>
        <v>Juin</v>
      </c>
    </row>
    <row r="172" spans="1:34">
      <c r="A172" s="113">
        <v>165</v>
      </c>
      <c r="B172" s="419" t="s">
        <v>885</v>
      </c>
      <c r="C172" s="419" t="s">
        <v>886</v>
      </c>
      <c r="D172" s="124">
        <f>ANATOMIE3!L172</f>
        <v>14.25</v>
      </c>
      <c r="E172" s="124">
        <f>'PHYSIO-REP 3'!L172</f>
        <v>12</v>
      </c>
      <c r="F172" s="124">
        <f>'ZOOTECHINE 3'!L172</f>
        <v>7.5</v>
      </c>
      <c r="G172" s="124">
        <f>'PHARMACOLOGIE 3'!L172</f>
        <v>6</v>
      </c>
      <c r="H172" s="124">
        <f>'MICROBIOLOGIE 3'!L172</f>
        <v>7.25</v>
      </c>
      <c r="I172" s="124">
        <f>'PARASITOLOGIE 2'!L172</f>
        <v>4.666666666666667</v>
      </c>
      <c r="J172" s="124">
        <f>'PHYSIO-PATH 3'!L172</f>
        <v>6</v>
      </c>
      <c r="K172" s="124">
        <f>SEMIOLOGIE!L172</f>
        <v>8.5</v>
      </c>
      <c r="L172" s="124">
        <f>'ANA-PATH 2'!L172</f>
        <v>7.666666666666667</v>
      </c>
      <c r="M172" s="124">
        <f t="shared" si="28"/>
        <v>73.833333333333329</v>
      </c>
      <c r="N172" s="124">
        <f t="shared" si="29"/>
        <v>2.9533333333333331</v>
      </c>
      <c r="O172" s="113" t="str">
        <f t="shared" si="27"/>
        <v>Ajournee</v>
      </c>
      <c r="P172" s="113" t="str">
        <f t="shared" si="30"/>
        <v>juin</v>
      </c>
      <c r="Q172" s="113">
        <f t="shared" si="31"/>
        <v>1</v>
      </c>
      <c r="R172" s="113">
        <f t="shared" si="32"/>
        <v>1</v>
      </c>
      <c r="S172" s="113">
        <f t="shared" si="33"/>
        <v>1</v>
      </c>
      <c r="T172" s="113">
        <f t="shared" si="34"/>
        <v>1</v>
      </c>
      <c r="U172" s="113">
        <f t="shared" si="35"/>
        <v>1</v>
      </c>
      <c r="V172" s="113">
        <f t="shared" si="36"/>
        <v>1</v>
      </c>
      <c r="W172" s="113">
        <f t="shared" si="37"/>
        <v>1</v>
      </c>
      <c r="X172" s="113">
        <f t="shared" si="38"/>
        <v>1</v>
      </c>
      <c r="Y172" s="113">
        <f t="shared" si="39"/>
        <v>1</v>
      </c>
      <c r="Z172" s="113" t="str">
        <f>ANATOMIE3!N172</f>
        <v>Juin</v>
      </c>
      <c r="AA172" s="113" t="str">
        <f>'PHYSIO-REP 3'!N172</f>
        <v>Juin</v>
      </c>
      <c r="AB172" s="113" t="str">
        <f>'ZOOTECHINE 3'!N172</f>
        <v>Juin</v>
      </c>
      <c r="AC172" s="113" t="str">
        <f>'PHARMACOLOGIE 3'!N172</f>
        <v>Juin</v>
      </c>
      <c r="AD172" s="113" t="str">
        <f>'MICROBIOLOGIE 3'!N172</f>
        <v>Juin</v>
      </c>
      <c r="AE172" s="113" t="str">
        <f>'PARASITOLOGIE 2'!N172</f>
        <v>Juin</v>
      </c>
      <c r="AF172" s="113" t="str">
        <f>'PHYSIO-PATH 3'!N172</f>
        <v>Juin</v>
      </c>
      <c r="AG172" s="113" t="str">
        <f>SEMIOLOGIE!N172</f>
        <v>Juin</v>
      </c>
      <c r="AH172" s="113" t="str">
        <f>'ANA-PATH 2'!N172</f>
        <v>Juin</v>
      </c>
    </row>
    <row r="173" spans="1:34">
      <c r="A173" s="113">
        <v>166</v>
      </c>
      <c r="B173" s="413" t="s">
        <v>887</v>
      </c>
      <c r="C173" s="413" t="s">
        <v>248</v>
      </c>
      <c r="D173" s="124">
        <f>ANATOMIE3!L173</f>
        <v>8.25</v>
      </c>
      <c r="E173" s="124">
        <f>'PHYSIO-REP 3'!L173</f>
        <v>6.75</v>
      </c>
      <c r="F173" s="124">
        <f>'ZOOTECHINE 3'!L173</f>
        <v>6</v>
      </c>
      <c r="G173" s="124">
        <f>'PHARMACOLOGIE 3'!L173</f>
        <v>1</v>
      </c>
      <c r="H173" s="124">
        <f>'MICROBIOLOGIE 3'!L173</f>
        <v>30.75</v>
      </c>
      <c r="I173" s="124">
        <f>'PARASITOLOGIE 2'!L173</f>
        <v>20</v>
      </c>
      <c r="J173" s="124">
        <f>'PHYSIO-PATH 3'!L173</f>
        <v>6</v>
      </c>
      <c r="K173" s="124">
        <f>SEMIOLOGIE!L173</f>
        <v>39</v>
      </c>
      <c r="L173" s="124">
        <f>'ANA-PATH 2'!L173</f>
        <v>4</v>
      </c>
      <c r="M173" s="124">
        <f t="shared" si="28"/>
        <v>121.75</v>
      </c>
      <c r="N173" s="124">
        <f t="shared" si="29"/>
        <v>4.87</v>
      </c>
      <c r="O173" s="113" t="str">
        <f t="shared" si="27"/>
        <v>Ajournee</v>
      </c>
      <c r="P173" s="113" t="str">
        <f t="shared" si="30"/>
        <v>juin</v>
      </c>
      <c r="Q173" s="113">
        <f t="shared" si="31"/>
        <v>1</v>
      </c>
      <c r="R173" s="113">
        <f t="shared" si="32"/>
        <v>1</v>
      </c>
      <c r="S173" s="113">
        <f t="shared" si="33"/>
        <v>1</v>
      </c>
      <c r="T173" s="113">
        <f t="shared" si="34"/>
        <v>1</v>
      </c>
      <c r="U173" s="113">
        <f t="shared" si="35"/>
        <v>0</v>
      </c>
      <c r="V173" s="113">
        <f t="shared" si="36"/>
        <v>0</v>
      </c>
      <c r="W173" s="113">
        <f t="shared" si="37"/>
        <v>1</v>
      </c>
      <c r="X173" s="113">
        <f t="shared" si="38"/>
        <v>0</v>
      </c>
      <c r="Y173" s="113">
        <f t="shared" si="39"/>
        <v>1</v>
      </c>
      <c r="Z173" s="113" t="str">
        <f>ANATOMIE3!N173</f>
        <v>Juin</v>
      </c>
      <c r="AA173" s="113" t="str">
        <f>'PHYSIO-REP 3'!N173</f>
        <v>Juin</v>
      </c>
      <c r="AB173" s="113" t="str">
        <f>'ZOOTECHINE 3'!N173</f>
        <v>Juin</v>
      </c>
      <c r="AC173" s="113" t="str">
        <f>'PHARMACOLOGIE 3'!N173</f>
        <v>Juin</v>
      </c>
      <c r="AD173" s="113" t="str">
        <f>'MICROBIOLOGIE 3'!N173</f>
        <v>Juin</v>
      </c>
      <c r="AE173" s="113" t="str">
        <f>'PARASITOLOGIE 2'!N173</f>
        <v>Juin</v>
      </c>
      <c r="AF173" s="113" t="str">
        <f>'PHYSIO-PATH 3'!N173</f>
        <v>Juin</v>
      </c>
      <c r="AG173" s="113" t="str">
        <f>SEMIOLOGIE!N173</f>
        <v>Juin</v>
      </c>
      <c r="AH173" s="113" t="str">
        <f>'ANA-PATH 2'!N173</f>
        <v>Juin</v>
      </c>
    </row>
    <row r="174" spans="1:34">
      <c r="A174" s="113">
        <v>167</v>
      </c>
      <c r="B174" s="413" t="s">
        <v>249</v>
      </c>
      <c r="C174" s="413" t="s">
        <v>154</v>
      </c>
      <c r="D174" s="124">
        <f>ANATOMIE3!L174</f>
        <v>10.75</v>
      </c>
      <c r="E174" s="124">
        <f>'PHYSIO-REP 3'!L174</f>
        <v>6.75</v>
      </c>
      <c r="F174" s="124">
        <f>'ZOOTECHINE 3'!L174</f>
        <v>9.25</v>
      </c>
      <c r="G174" s="124">
        <f>'PHARMACOLOGIE 3'!L174</f>
        <v>7.25</v>
      </c>
      <c r="H174" s="124">
        <f>'MICROBIOLOGIE 3'!L174</f>
        <v>8.5</v>
      </c>
      <c r="I174" s="124">
        <f>'PARASITOLOGIE 2'!L174</f>
        <v>2</v>
      </c>
      <c r="J174" s="124">
        <f>'PHYSIO-PATH 3'!L174</f>
        <v>6</v>
      </c>
      <c r="K174" s="124">
        <f>SEMIOLOGIE!L174</f>
        <v>9.75</v>
      </c>
      <c r="L174" s="124">
        <f>'ANA-PATH 2'!L174</f>
        <v>4.666666666666667</v>
      </c>
      <c r="M174" s="124">
        <f t="shared" si="28"/>
        <v>64.916666666666671</v>
      </c>
      <c r="N174" s="124">
        <f t="shared" si="29"/>
        <v>2.5966666666666667</v>
      </c>
      <c r="O174" s="113" t="str">
        <f t="shared" si="27"/>
        <v>Ajournee</v>
      </c>
      <c r="P174" s="113" t="str">
        <f t="shared" si="30"/>
        <v>juin</v>
      </c>
      <c r="Q174" s="113">
        <f t="shared" si="31"/>
        <v>1</v>
      </c>
      <c r="R174" s="113">
        <f t="shared" si="32"/>
        <v>1</v>
      </c>
      <c r="S174" s="113">
        <f t="shared" si="33"/>
        <v>1</v>
      </c>
      <c r="T174" s="113">
        <f t="shared" si="34"/>
        <v>1</v>
      </c>
      <c r="U174" s="113">
        <f t="shared" si="35"/>
        <v>1</v>
      </c>
      <c r="V174" s="113">
        <f t="shared" si="36"/>
        <v>1</v>
      </c>
      <c r="W174" s="113">
        <f t="shared" si="37"/>
        <v>1</v>
      </c>
      <c r="X174" s="113">
        <f t="shared" si="38"/>
        <v>1</v>
      </c>
      <c r="Y174" s="113">
        <f t="shared" si="39"/>
        <v>1</v>
      </c>
      <c r="Z174" s="113" t="str">
        <f>ANATOMIE3!N174</f>
        <v>Juin</v>
      </c>
      <c r="AA174" s="113" t="str">
        <f>'PHYSIO-REP 3'!N174</f>
        <v>Juin</v>
      </c>
      <c r="AB174" s="113" t="str">
        <f>'ZOOTECHINE 3'!N174</f>
        <v>Juin</v>
      </c>
      <c r="AC174" s="113" t="str">
        <f>'PHARMACOLOGIE 3'!N174</f>
        <v>Juin</v>
      </c>
      <c r="AD174" s="113" t="str">
        <f>'MICROBIOLOGIE 3'!N174</f>
        <v>Juin</v>
      </c>
      <c r="AE174" s="113" t="str">
        <f>'PARASITOLOGIE 2'!N174</f>
        <v>Juin</v>
      </c>
      <c r="AF174" s="113" t="str">
        <f>'PHYSIO-PATH 3'!N174</f>
        <v>Juin</v>
      </c>
      <c r="AG174" s="113" t="str">
        <f>SEMIOLOGIE!N174</f>
        <v>Juin</v>
      </c>
      <c r="AH174" s="113" t="str">
        <f>'ANA-PATH 2'!N174</f>
        <v>Juin</v>
      </c>
    </row>
    <row r="175" spans="1:34">
      <c r="A175" s="113">
        <v>168</v>
      </c>
      <c r="B175" s="413" t="s">
        <v>250</v>
      </c>
      <c r="C175" s="413" t="s">
        <v>692</v>
      </c>
      <c r="D175" s="124">
        <f>ANATOMIE3!L175</f>
        <v>15.75</v>
      </c>
      <c r="E175" s="124">
        <f>'PHYSIO-REP 3'!L175</f>
        <v>7.25</v>
      </c>
      <c r="F175" s="124">
        <f>'ZOOTECHINE 3'!L175</f>
        <v>10.5</v>
      </c>
      <c r="G175" s="124">
        <f>'PHARMACOLOGIE 3'!L175</f>
        <v>12</v>
      </c>
      <c r="H175" s="124">
        <f>'MICROBIOLOGIE 3'!L175</f>
        <v>10</v>
      </c>
      <c r="I175" s="124">
        <f>'PARASITOLOGIE 2'!L175</f>
        <v>6.666666666666667</v>
      </c>
      <c r="J175" s="124">
        <f>'PHYSIO-PATH 3'!L175</f>
        <v>10</v>
      </c>
      <c r="K175" s="124">
        <f>SEMIOLOGIE!L175</f>
        <v>16.25</v>
      </c>
      <c r="L175" s="124">
        <f>'ANA-PATH 2'!L175</f>
        <v>8.3333333333333339</v>
      </c>
      <c r="M175" s="124">
        <f t="shared" si="28"/>
        <v>96.749999999999986</v>
      </c>
      <c r="N175" s="124">
        <f t="shared" si="29"/>
        <v>3.8699999999999992</v>
      </c>
      <c r="O175" s="113" t="str">
        <f t="shared" si="27"/>
        <v>Ajournee</v>
      </c>
      <c r="P175" s="113" t="str">
        <f t="shared" si="30"/>
        <v>juin</v>
      </c>
      <c r="Q175" s="113">
        <f t="shared" si="31"/>
        <v>0</v>
      </c>
      <c r="R175" s="113">
        <f t="shared" si="32"/>
        <v>1</v>
      </c>
      <c r="S175" s="113">
        <f t="shared" si="33"/>
        <v>1</v>
      </c>
      <c r="T175" s="113">
        <f t="shared" si="34"/>
        <v>1</v>
      </c>
      <c r="U175" s="113">
        <f t="shared" si="35"/>
        <v>1</v>
      </c>
      <c r="V175" s="113">
        <f t="shared" si="36"/>
        <v>1</v>
      </c>
      <c r="W175" s="113">
        <f t="shared" si="37"/>
        <v>1</v>
      </c>
      <c r="X175" s="113">
        <f t="shared" si="38"/>
        <v>0</v>
      </c>
      <c r="Y175" s="113">
        <f t="shared" si="39"/>
        <v>1</v>
      </c>
      <c r="Z175" s="113" t="str">
        <f>ANATOMIE3!N175</f>
        <v>Juin</v>
      </c>
      <c r="AA175" s="113" t="str">
        <f>'PHYSIO-REP 3'!N175</f>
        <v>Juin</v>
      </c>
      <c r="AB175" s="113" t="str">
        <f>'ZOOTECHINE 3'!N175</f>
        <v>Juin</v>
      </c>
      <c r="AC175" s="113" t="str">
        <f>'PHARMACOLOGIE 3'!N175</f>
        <v>Juin</v>
      </c>
      <c r="AD175" s="113" t="str">
        <f>'MICROBIOLOGIE 3'!N175</f>
        <v>Juin</v>
      </c>
      <c r="AE175" s="113" t="str">
        <f>'PARASITOLOGIE 2'!N175</f>
        <v>Juin</v>
      </c>
      <c r="AF175" s="113" t="str">
        <f>'PHYSIO-PATH 3'!N175</f>
        <v>Juin</v>
      </c>
      <c r="AG175" s="113" t="str">
        <f>SEMIOLOGIE!N175</f>
        <v>Juin</v>
      </c>
      <c r="AH175" s="113" t="str">
        <f>'ANA-PATH 2'!N175</f>
        <v>Juin</v>
      </c>
    </row>
    <row r="176" spans="1:34">
      <c r="A176" s="113">
        <v>169</v>
      </c>
      <c r="B176" s="418" t="s">
        <v>251</v>
      </c>
      <c r="C176" s="418" t="s">
        <v>252</v>
      </c>
      <c r="D176" s="124">
        <f>ANATOMIE3!L176</f>
        <v>0.75</v>
      </c>
      <c r="E176" s="124">
        <f>'PHYSIO-REP 3'!L176</f>
        <v>8.25</v>
      </c>
      <c r="F176" s="124">
        <f>'ZOOTECHINE 3'!L176</f>
        <v>0.5</v>
      </c>
      <c r="G176" s="124">
        <f>'PHARMACOLOGIE 3'!L176</f>
        <v>1</v>
      </c>
      <c r="H176" s="124">
        <f>'MICROBIOLOGIE 3'!L176</f>
        <v>7</v>
      </c>
      <c r="I176" s="124">
        <f>'PARASITOLOGIE 2'!L176</f>
        <v>10</v>
      </c>
      <c r="J176" s="124">
        <f>'PHYSIO-PATH 3'!L176</f>
        <v>10.5</v>
      </c>
      <c r="K176" s="124">
        <f>SEMIOLOGIE!L176</f>
        <v>8.25</v>
      </c>
      <c r="L176" s="124">
        <f>'ANA-PATH 2'!L176</f>
        <v>9.6666666666666661</v>
      </c>
      <c r="M176" s="124">
        <f t="shared" si="28"/>
        <v>55.916666666666664</v>
      </c>
      <c r="N176" s="124">
        <f t="shared" si="29"/>
        <v>2.2366666666666664</v>
      </c>
      <c r="O176" s="113" t="str">
        <f t="shared" si="27"/>
        <v>Ajournee</v>
      </c>
      <c r="P176" s="113" t="str">
        <f t="shared" si="30"/>
        <v>juin</v>
      </c>
      <c r="Q176" s="113">
        <f t="shared" si="31"/>
        <v>1</v>
      </c>
      <c r="R176" s="113">
        <f t="shared" si="32"/>
        <v>1</v>
      </c>
      <c r="S176" s="113">
        <f t="shared" si="33"/>
        <v>1</v>
      </c>
      <c r="T176" s="113">
        <f t="shared" si="34"/>
        <v>1</v>
      </c>
      <c r="U176" s="113">
        <f t="shared" si="35"/>
        <v>1</v>
      </c>
      <c r="V176" s="113">
        <f t="shared" si="36"/>
        <v>1</v>
      </c>
      <c r="W176" s="113">
        <f t="shared" si="37"/>
        <v>1</v>
      </c>
      <c r="X176" s="113">
        <f t="shared" si="38"/>
        <v>1</v>
      </c>
      <c r="Y176" s="113">
        <f t="shared" si="39"/>
        <v>1</v>
      </c>
      <c r="Z176" s="113" t="str">
        <f>ANATOMIE3!N176</f>
        <v>Juin</v>
      </c>
      <c r="AA176" s="113" t="str">
        <f>'PHYSIO-REP 3'!N176</f>
        <v>Juin</v>
      </c>
      <c r="AB176" s="113" t="str">
        <f>'ZOOTECHINE 3'!N176</f>
        <v>Juin</v>
      </c>
      <c r="AC176" s="113" t="str">
        <f>'PHARMACOLOGIE 3'!N176</f>
        <v>Juin</v>
      </c>
      <c r="AD176" s="113" t="str">
        <f>'MICROBIOLOGIE 3'!N176</f>
        <v>Juin</v>
      </c>
      <c r="AE176" s="113" t="str">
        <f>'PARASITOLOGIE 2'!N176</f>
        <v>Juin</v>
      </c>
      <c r="AF176" s="113" t="str">
        <f>'PHYSIO-PATH 3'!N176</f>
        <v>Juin</v>
      </c>
      <c r="AG176" s="113" t="str">
        <f>SEMIOLOGIE!N176</f>
        <v>Juin</v>
      </c>
      <c r="AH176" s="113" t="str">
        <f>'ANA-PATH 2'!N176</f>
        <v>Juin</v>
      </c>
    </row>
    <row r="177" spans="1:34">
      <c r="A177" s="113">
        <v>170</v>
      </c>
      <c r="B177" s="413" t="s">
        <v>251</v>
      </c>
      <c r="C177" s="413" t="s">
        <v>69</v>
      </c>
      <c r="D177" s="124">
        <f>ANATOMIE3!L177</f>
        <v>9.25</v>
      </c>
      <c r="E177" s="124">
        <f>'PHYSIO-REP 3'!L177</f>
        <v>0</v>
      </c>
      <c r="F177" s="124">
        <f>'ZOOTECHINE 3'!L177</f>
        <v>4.5</v>
      </c>
      <c r="G177" s="124">
        <f>'PHARMACOLOGIE 3'!L177</f>
        <v>4</v>
      </c>
      <c r="H177" s="124">
        <f>'MICROBIOLOGIE 3'!L177</f>
        <v>7</v>
      </c>
      <c r="I177" s="124">
        <f>'PARASITOLOGIE 2'!L177</f>
        <v>3.3333333333333335</v>
      </c>
      <c r="J177" s="124">
        <f>'PHYSIO-PATH 3'!L177</f>
        <v>3</v>
      </c>
      <c r="K177" s="124">
        <f>SEMIOLOGIE!L177</f>
        <v>4.25</v>
      </c>
      <c r="L177" s="124">
        <f>'ANA-PATH 2'!L177</f>
        <v>2.6666666666666665</v>
      </c>
      <c r="M177" s="124">
        <f t="shared" si="28"/>
        <v>37.999999999999993</v>
      </c>
      <c r="N177" s="124">
        <f t="shared" si="29"/>
        <v>1.5199999999999998</v>
      </c>
      <c r="O177" s="113" t="str">
        <f t="shared" si="27"/>
        <v>Ajournee</v>
      </c>
      <c r="P177" s="113" t="str">
        <f t="shared" si="30"/>
        <v>juin</v>
      </c>
      <c r="Q177" s="113">
        <f t="shared" si="31"/>
        <v>1</v>
      </c>
      <c r="R177" s="113">
        <f t="shared" si="32"/>
        <v>1</v>
      </c>
      <c r="S177" s="113">
        <f t="shared" si="33"/>
        <v>1</v>
      </c>
      <c r="T177" s="113">
        <f t="shared" si="34"/>
        <v>1</v>
      </c>
      <c r="U177" s="113">
        <f t="shared" si="35"/>
        <v>1</v>
      </c>
      <c r="V177" s="113">
        <f t="shared" si="36"/>
        <v>1</v>
      </c>
      <c r="W177" s="113">
        <f t="shared" si="37"/>
        <v>1</v>
      </c>
      <c r="X177" s="113">
        <f t="shared" si="38"/>
        <v>1</v>
      </c>
      <c r="Y177" s="113">
        <f t="shared" si="39"/>
        <v>1</v>
      </c>
      <c r="Z177" s="113" t="str">
        <f>ANATOMIE3!N177</f>
        <v>Juin</v>
      </c>
      <c r="AA177" s="113" t="str">
        <f>'PHYSIO-REP 3'!N177</f>
        <v>Juin</v>
      </c>
      <c r="AB177" s="113" t="str">
        <f>'ZOOTECHINE 3'!N177</f>
        <v>Juin</v>
      </c>
      <c r="AC177" s="113" t="str">
        <f>'PHARMACOLOGIE 3'!N177</f>
        <v>Juin</v>
      </c>
      <c r="AD177" s="113" t="str">
        <f>'MICROBIOLOGIE 3'!N177</f>
        <v>Juin</v>
      </c>
      <c r="AE177" s="113" t="str">
        <f>'PARASITOLOGIE 2'!N177</f>
        <v>Juin</v>
      </c>
      <c r="AF177" s="113" t="str">
        <f>'PHYSIO-PATH 3'!N177</f>
        <v>Juin</v>
      </c>
      <c r="AG177" s="113" t="str">
        <f>SEMIOLOGIE!N177</f>
        <v>Juin</v>
      </c>
      <c r="AH177" s="113" t="str">
        <f>'ANA-PATH 2'!N177</f>
        <v>Juin</v>
      </c>
    </row>
    <row r="178" spans="1:34">
      <c r="A178" s="113">
        <v>171</v>
      </c>
      <c r="B178" s="413" t="s">
        <v>253</v>
      </c>
      <c r="C178" s="413" t="s">
        <v>233</v>
      </c>
      <c r="D178" s="124">
        <f>ANATOMIE3!L178</f>
        <v>30</v>
      </c>
      <c r="E178" s="124">
        <f>'PHYSIO-REP 3'!L178</f>
        <v>9.75</v>
      </c>
      <c r="F178" s="124">
        <f>'ZOOTECHINE 3'!L178</f>
        <v>30.25</v>
      </c>
      <c r="G178" s="124">
        <f>'PHARMACOLOGIE 3'!L178</f>
        <v>6</v>
      </c>
      <c r="H178" s="124">
        <f>'MICROBIOLOGIE 3'!L178</f>
        <v>30</v>
      </c>
      <c r="I178" s="124">
        <f>'PARASITOLOGIE 2'!L178</f>
        <v>7.333333333333333</v>
      </c>
      <c r="J178" s="124">
        <f>'PHYSIO-PATH 3'!L178</f>
        <v>1.5</v>
      </c>
      <c r="K178" s="124">
        <f>SEMIOLOGIE!L178</f>
        <v>36</v>
      </c>
      <c r="L178" s="124">
        <f>'ANA-PATH 2'!L178</f>
        <v>3.6666666666666665</v>
      </c>
      <c r="M178" s="124">
        <f t="shared" si="28"/>
        <v>154.49999999999997</v>
      </c>
      <c r="N178" s="124">
        <f t="shared" si="29"/>
        <v>6.1799999999999988</v>
      </c>
      <c r="O178" s="113" t="str">
        <f t="shared" si="27"/>
        <v>Ajournee</v>
      </c>
      <c r="P178" s="113" t="str">
        <f t="shared" si="30"/>
        <v>juin</v>
      </c>
      <c r="Q178" s="113">
        <f t="shared" si="31"/>
        <v>0</v>
      </c>
      <c r="R178" s="113">
        <f t="shared" si="32"/>
        <v>1</v>
      </c>
      <c r="S178" s="113">
        <f t="shared" si="33"/>
        <v>0</v>
      </c>
      <c r="T178" s="113">
        <f t="shared" si="34"/>
        <v>1</v>
      </c>
      <c r="U178" s="113">
        <f t="shared" si="35"/>
        <v>0</v>
      </c>
      <c r="V178" s="113">
        <f t="shared" si="36"/>
        <v>1</v>
      </c>
      <c r="W178" s="113">
        <f t="shared" si="37"/>
        <v>1</v>
      </c>
      <c r="X178" s="113">
        <f t="shared" si="38"/>
        <v>0</v>
      </c>
      <c r="Y178" s="113">
        <f t="shared" si="39"/>
        <v>1</v>
      </c>
      <c r="Z178" s="113" t="str">
        <f>ANATOMIE3!N178</f>
        <v>Juin</v>
      </c>
      <c r="AA178" s="113" t="str">
        <f>'PHYSIO-REP 3'!N178</f>
        <v>Juin</v>
      </c>
      <c r="AB178" s="113" t="str">
        <f>'ZOOTECHINE 3'!N178</f>
        <v>Juin</v>
      </c>
      <c r="AC178" s="113" t="str">
        <f>'PHARMACOLOGIE 3'!N178</f>
        <v>Juin</v>
      </c>
      <c r="AD178" s="113" t="str">
        <f>'MICROBIOLOGIE 3'!N178</f>
        <v>Juin</v>
      </c>
      <c r="AE178" s="113" t="str">
        <f>'PARASITOLOGIE 2'!N178</f>
        <v>Juin</v>
      </c>
      <c r="AF178" s="113" t="str">
        <f>'PHYSIO-PATH 3'!N178</f>
        <v>Juin</v>
      </c>
      <c r="AG178" s="113" t="str">
        <f>SEMIOLOGIE!N178</f>
        <v>Juin</v>
      </c>
      <c r="AH178" s="113" t="str">
        <f>'ANA-PATH 2'!N178</f>
        <v>Juin</v>
      </c>
    </row>
    <row r="179" spans="1:34">
      <c r="A179" s="113">
        <v>172</v>
      </c>
      <c r="B179" s="413" t="s">
        <v>254</v>
      </c>
      <c r="C179" s="413" t="s">
        <v>255</v>
      </c>
      <c r="D179" s="124">
        <f>ANATOMIE3!L179</f>
        <v>30.25</v>
      </c>
      <c r="E179" s="124">
        <f>'PHYSIO-REP 3'!L179</f>
        <v>8.25</v>
      </c>
      <c r="F179" s="124">
        <f>'ZOOTECHINE 3'!L179</f>
        <v>31.5</v>
      </c>
      <c r="G179" s="124">
        <f>'PHARMACOLOGIE 3'!L179</f>
        <v>30.75</v>
      </c>
      <c r="H179" s="124">
        <f>'MICROBIOLOGIE 3'!L179</f>
        <v>9.5</v>
      </c>
      <c r="I179" s="124">
        <f>'PARASITOLOGIE 2'!L179</f>
        <v>20</v>
      </c>
      <c r="J179" s="124">
        <f>'PHYSIO-PATH 3'!L179</f>
        <v>8.5</v>
      </c>
      <c r="K179" s="124">
        <f>SEMIOLOGIE!L179</f>
        <v>36</v>
      </c>
      <c r="L179" s="124">
        <f>'ANA-PATH 2'!L179</f>
        <v>5.666666666666667</v>
      </c>
      <c r="M179" s="124">
        <f t="shared" si="28"/>
        <v>180.41666666666666</v>
      </c>
      <c r="N179" s="124">
        <f t="shared" si="29"/>
        <v>7.2166666666666659</v>
      </c>
      <c r="O179" s="113" t="str">
        <f t="shared" si="27"/>
        <v>Ajournee</v>
      </c>
      <c r="P179" s="113" t="str">
        <f t="shared" si="30"/>
        <v>juin</v>
      </c>
      <c r="Q179" s="113">
        <f t="shared" si="31"/>
        <v>0</v>
      </c>
      <c r="R179" s="113">
        <f t="shared" si="32"/>
        <v>1</v>
      </c>
      <c r="S179" s="113">
        <f t="shared" si="33"/>
        <v>0</v>
      </c>
      <c r="T179" s="113">
        <f t="shared" si="34"/>
        <v>0</v>
      </c>
      <c r="U179" s="113">
        <f t="shared" si="35"/>
        <v>1</v>
      </c>
      <c r="V179" s="113">
        <f t="shared" si="36"/>
        <v>0</v>
      </c>
      <c r="W179" s="113">
        <f t="shared" si="37"/>
        <v>1</v>
      </c>
      <c r="X179" s="113">
        <f t="shared" si="38"/>
        <v>0</v>
      </c>
      <c r="Y179" s="113">
        <f t="shared" si="39"/>
        <v>1</v>
      </c>
      <c r="Z179" s="113" t="str">
        <f>ANATOMIE3!N179</f>
        <v>Juin</v>
      </c>
      <c r="AA179" s="113" t="str">
        <f>'PHYSIO-REP 3'!N179</f>
        <v>Juin</v>
      </c>
      <c r="AB179" s="113" t="str">
        <f>'ZOOTECHINE 3'!N179</f>
        <v>Juin</v>
      </c>
      <c r="AC179" s="113" t="str">
        <f>'PHARMACOLOGIE 3'!N179</f>
        <v>Juin</v>
      </c>
      <c r="AD179" s="113" t="str">
        <f>'MICROBIOLOGIE 3'!N179</f>
        <v>Juin</v>
      </c>
      <c r="AE179" s="113" t="str">
        <f>'PARASITOLOGIE 2'!N179</f>
        <v>Juin</v>
      </c>
      <c r="AF179" s="113" t="str">
        <f>'PHYSIO-PATH 3'!N179</f>
        <v>Juin</v>
      </c>
      <c r="AG179" s="113" t="str">
        <f>SEMIOLOGIE!N179</f>
        <v>Juin</v>
      </c>
      <c r="AH179" s="113" t="str">
        <f>'ANA-PATH 2'!N179</f>
        <v>Juin</v>
      </c>
    </row>
    <row r="180" spans="1:34">
      <c r="A180" s="113">
        <v>173</v>
      </c>
      <c r="B180" s="413" t="s">
        <v>256</v>
      </c>
      <c r="C180" s="413" t="s">
        <v>888</v>
      </c>
      <c r="D180" s="124">
        <f>ANATOMIE3!L180</f>
        <v>15</v>
      </c>
      <c r="E180" s="124">
        <f>'PHYSIO-REP 3'!L180</f>
        <v>13.5</v>
      </c>
      <c r="F180" s="124">
        <f>'ZOOTECHINE 3'!L180</f>
        <v>7</v>
      </c>
      <c r="G180" s="124">
        <f>'PHARMACOLOGIE 3'!L180</f>
        <v>8.5</v>
      </c>
      <c r="H180" s="124">
        <f>'MICROBIOLOGIE 3'!L180</f>
        <v>12.75</v>
      </c>
      <c r="I180" s="124">
        <f>'PARASITOLOGIE 2'!L180</f>
        <v>8</v>
      </c>
      <c r="J180" s="124">
        <f>'PHYSIO-PATH 3'!L180</f>
        <v>10.5</v>
      </c>
      <c r="K180" s="124">
        <f>SEMIOLOGIE!L180</f>
        <v>7.25</v>
      </c>
      <c r="L180" s="124">
        <f>'ANA-PATH 2'!L180</f>
        <v>7.333333333333333</v>
      </c>
      <c r="M180" s="124">
        <f t="shared" si="28"/>
        <v>89.833333333333329</v>
      </c>
      <c r="N180" s="124">
        <f t="shared" si="29"/>
        <v>3.5933333333333333</v>
      </c>
      <c r="O180" s="113" t="str">
        <f t="shared" si="27"/>
        <v>Ajournee</v>
      </c>
      <c r="P180" s="113" t="str">
        <f t="shared" si="30"/>
        <v>juin</v>
      </c>
      <c r="Q180" s="113">
        <f t="shared" si="31"/>
        <v>1</v>
      </c>
      <c r="R180" s="113">
        <f t="shared" si="32"/>
        <v>1</v>
      </c>
      <c r="S180" s="113">
        <f t="shared" si="33"/>
        <v>1</v>
      </c>
      <c r="T180" s="113">
        <f t="shared" si="34"/>
        <v>1</v>
      </c>
      <c r="U180" s="113">
        <f t="shared" si="35"/>
        <v>1</v>
      </c>
      <c r="V180" s="113">
        <f t="shared" si="36"/>
        <v>1</v>
      </c>
      <c r="W180" s="113">
        <f t="shared" si="37"/>
        <v>1</v>
      </c>
      <c r="X180" s="113">
        <f t="shared" si="38"/>
        <v>1</v>
      </c>
      <c r="Y180" s="113">
        <f t="shared" si="39"/>
        <v>1</v>
      </c>
      <c r="Z180" s="113" t="str">
        <f>ANATOMIE3!N180</f>
        <v>Juin</v>
      </c>
      <c r="AA180" s="113" t="str">
        <f>'PHYSIO-REP 3'!N180</f>
        <v>Juin</v>
      </c>
      <c r="AB180" s="113" t="str">
        <f>'ZOOTECHINE 3'!N180</f>
        <v>Juin</v>
      </c>
      <c r="AC180" s="113" t="str">
        <f>'PHARMACOLOGIE 3'!N180</f>
        <v>Juin</v>
      </c>
      <c r="AD180" s="113" t="str">
        <f>'MICROBIOLOGIE 3'!N180</f>
        <v>Juin</v>
      </c>
      <c r="AE180" s="113" t="str">
        <f>'PARASITOLOGIE 2'!N180</f>
        <v>Juin</v>
      </c>
      <c r="AF180" s="113" t="str">
        <f>'PHYSIO-PATH 3'!N180</f>
        <v>Juin</v>
      </c>
      <c r="AG180" s="113" t="str">
        <f>SEMIOLOGIE!N180</f>
        <v>Juin</v>
      </c>
      <c r="AH180" s="113" t="str">
        <f>'ANA-PATH 2'!N180</f>
        <v>Juin</v>
      </c>
    </row>
    <row r="181" spans="1:34">
      <c r="A181" s="113">
        <v>174</v>
      </c>
      <c r="B181" s="419" t="s">
        <v>889</v>
      </c>
      <c r="C181" s="419" t="s">
        <v>890</v>
      </c>
      <c r="D181" s="124">
        <f>ANATOMIE3!L181</f>
        <v>14.25</v>
      </c>
      <c r="E181" s="124">
        <f>'PHYSIO-REP 3'!L181</f>
        <v>15</v>
      </c>
      <c r="F181" s="124">
        <f>'ZOOTECHINE 3'!L181</f>
        <v>7</v>
      </c>
      <c r="G181" s="124">
        <f>'PHARMACOLOGIE 3'!L181</f>
        <v>7.5</v>
      </c>
      <c r="H181" s="124">
        <f>'MICROBIOLOGIE 3'!L181</f>
        <v>14.75</v>
      </c>
      <c r="I181" s="124">
        <f>'PARASITOLOGIE 2'!L181</f>
        <v>6</v>
      </c>
      <c r="J181" s="124">
        <f>'PHYSIO-PATH 3'!L181</f>
        <v>8.5</v>
      </c>
      <c r="K181" s="124">
        <f>SEMIOLOGIE!L181</f>
        <v>14.5</v>
      </c>
      <c r="L181" s="124">
        <f>'ANA-PATH 2'!L181</f>
        <v>8</v>
      </c>
      <c r="M181" s="124">
        <f t="shared" si="28"/>
        <v>95.5</v>
      </c>
      <c r="N181" s="124">
        <f t="shared" si="29"/>
        <v>3.82</v>
      </c>
      <c r="O181" s="113" t="str">
        <f t="shared" si="27"/>
        <v>Ajournee</v>
      </c>
      <c r="P181" s="113" t="str">
        <f t="shared" si="30"/>
        <v>juin</v>
      </c>
      <c r="Q181" s="113">
        <f t="shared" si="31"/>
        <v>1</v>
      </c>
      <c r="R181" s="113">
        <f t="shared" si="32"/>
        <v>1</v>
      </c>
      <c r="S181" s="113">
        <f t="shared" si="33"/>
        <v>1</v>
      </c>
      <c r="T181" s="113">
        <f t="shared" si="34"/>
        <v>1</v>
      </c>
      <c r="U181" s="113">
        <f t="shared" si="35"/>
        <v>1</v>
      </c>
      <c r="V181" s="113">
        <f t="shared" si="36"/>
        <v>1</v>
      </c>
      <c r="W181" s="113">
        <f t="shared" si="37"/>
        <v>1</v>
      </c>
      <c r="X181" s="113">
        <f t="shared" si="38"/>
        <v>1</v>
      </c>
      <c r="Y181" s="113">
        <f t="shared" si="39"/>
        <v>1</v>
      </c>
      <c r="Z181" s="113" t="str">
        <f>ANATOMIE3!N181</f>
        <v>Juin</v>
      </c>
      <c r="AA181" s="113" t="str">
        <f>'PHYSIO-REP 3'!N181</f>
        <v>Juin</v>
      </c>
      <c r="AB181" s="113" t="str">
        <f>'ZOOTECHINE 3'!N181</f>
        <v>Juin</v>
      </c>
      <c r="AC181" s="113" t="str">
        <f>'PHARMACOLOGIE 3'!N181</f>
        <v>Juin</v>
      </c>
      <c r="AD181" s="113" t="str">
        <f>'MICROBIOLOGIE 3'!N181</f>
        <v>Juin</v>
      </c>
      <c r="AE181" s="113" t="str">
        <f>'PARASITOLOGIE 2'!N181</f>
        <v>Juin</v>
      </c>
      <c r="AF181" s="113" t="str">
        <f>'PHYSIO-PATH 3'!N181</f>
        <v>Juin</v>
      </c>
      <c r="AG181" s="113" t="str">
        <f>SEMIOLOGIE!N181</f>
        <v>Juin</v>
      </c>
      <c r="AH181" s="113" t="str">
        <f>'ANA-PATH 2'!N181</f>
        <v>Juin</v>
      </c>
    </row>
    <row r="182" spans="1:34">
      <c r="A182" s="113">
        <v>175</v>
      </c>
      <c r="B182" s="413" t="s">
        <v>257</v>
      </c>
      <c r="C182" s="413" t="s">
        <v>891</v>
      </c>
      <c r="D182" s="124">
        <f>ANATOMIE3!L182</f>
        <v>9.25</v>
      </c>
      <c r="E182" s="124">
        <f>'PHYSIO-REP 3'!L182</f>
        <v>9</v>
      </c>
      <c r="F182" s="124">
        <f>'ZOOTECHINE 3'!L182</f>
        <v>6</v>
      </c>
      <c r="G182" s="124">
        <f>'PHARMACOLOGIE 3'!L182</f>
        <v>10</v>
      </c>
      <c r="H182" s="124">
        <f>'MICROBIOLOGIE 3'!L182</f>
        <v>10.5</v>
      </c>
      <c r="I182" s="124">
        <f>'PARASITOLOGIE 2'!L182</f>
        <v>8.6666666666666661</v>
      </c>
      <c r="J182" s="124">
        <f>'PHYSIO-PATH 3'!L182</f>
        <v>6</v>
      </c>
      <c r="K182" s="124">
        <f>SEMIOLOGIE!L182</f>
        <v>7.75</v>
      </c>
      <c r="L182" s="124">
        <f>'ANA-PATH 2'!L182</f>
        <v>7.666666666666667</v>
      </c>
      <c r="M182" s="124">
        <f t="shared" si="28"/>
        <v>74.833333333333329</v>
      </c>
      <c r="N182" s="124">
        <f t="shared" si="29"/>
        <v>2.9933333333333332</v>
      </c>
      <c r="O182" s="113" t="str">
        <f t="shared" si="27"/>
        <v>Ajournee</v>
      </c>
      <c r="P182" s="113" t="str">
        <f t="shared" si="30"/>
        <v>juin</v>
      </c>
      <c r="Q182" s="113">
        <f t="shared" si="31"/>
        <v>1</v>
      </c>
      <c r="R182" s="113">
        <f t="shared" si="32"/>
        <v>1</v>
      </c>
      <c r="S182" s="113">
        <f t="shared" si="33"/>
        <v>1</v>
      </c>
      <c r="T182" s="113">
        <f t="shared" si="34"/>
        <v>1</v>
      </c>
      <c r="U182" s="113">
        <f t="shared" si="35"/>
        <v>1</v>
      </c>
      <c r="V182" s="113">
        <f t="shared" si="36"/>
        <v>1</v>
      </c>
      <c r="W182" s="113">
        <f t="shared" si="37"/>
        <v>1</v>
      </c>
      <c r="X182" s="113">
        <f t="shared" si="38"/>
        <v>1</v>
      </c>
      <c r="Y182" s="113">
        <f t="shared" si="39"/>
        <v>1</v>
      </c>
      <c r="Z182" s="113" t="str">
        <f>ANATOMIE3!N182</f>
        <v>Juin</v>
      </c>
      <c r="AA182" s="113" t="str">
        <f>'PHYSIO-REP 3'!N182</f>
        <v>Juin</v>
      </c>
      <c r="AB182" s="113" t="str">
        <f>'ZOOTECHINE 3'!N182</f>
        <v>Juin</v>
      </c>
      <c r="AC182" s="113" t="str">
        <f>'PHARMACOLOGIE 3'!N182</f>
        <v>Juin</v>
      </c>
      <c r="AD182" s="113" t="str">
        <f>'MICROBIOLOGIE 3'!N182</f>
        <v>Juin</v>
      </c>
      <c r="AE182" s="113" t="str">
        <f>'PARASITOLOGIE 2'!N182</f>
        <v>Juin</v>
      </c>
      <c r="AF182" s="113" t="str">
        <f>'PHYSIO-PATH 3'!N182</f>
        <v>Juin</v>
      </c>
      <c r="AG182" s="113" t="str">
        <f>SEMIOLOGIE!N182</f>
        <v>Juin</v>
      </c>
      <c r="AH182" s="113" t="str">
        <f>'ANA-PATH 2'!N182</f>
        <v>Juin</v>
      </c>
    </row>
    <row r="183" spans="1:34">
      <c r="A183" s="113">
        <v>176</v>
      </c>
      <c r="B183" s="419" t="s">
        <v>892</v>
      </c>
      <c r="C183" s="419" t="s">
        <v>533</v>
      </c>
      <c r="D183" s="124">
        <f>ANATOMIE3!L183</f>
        <v>16</v>
      </c>
      <c r="E183" s="124">
        <f>'PHYSIO-REP 3'!L183</f>
        <v>14</v>
      </c>
      <c r="F183" s="124">
        <f>'ZOOTECHINE 3'!L183</f>
        <v>14</v>
      </c>
      <c r="G183" s="124">
        <f>'PHARMACOLOGIE 3'!L183</f>
        <v>12</v>
      </c>
      <c r="H183" s="124">
        <f>'MICROBIOLOGIE 3'!L183</f>
        <v>13.5</v>
      </c>
      <c r="I183" s="124">
        <f>'PARASITOLOGIE 2'!L183</f>
        <v>6.666666666666667</v>
      </c>
      <c r="J183" s="124">
        <f>'PHYSIO-PATH 3'!L183</f>
        <v>11</v>
      </c>
      <c r="K183" s="124">
        <f>SEMIOLOGIE!L183</f>
        <v>15</v>
      </c>
      <c r="L183" s="124">
        <f>'ANA-PATH 2'!L183</f>
        <v>10</v>
      </c>
      <c r="M183" s="124">
        <f t="shared" si="28"/>
        <v>112.16666666666667</v>
      </c>
      <c r="N183" s="124">
        <f t="shared" si="29"/>
        <v>4.4866666666666672</v>
      </c>
      <c r="O183" s="113" t="str">
        <f t="shared" si="27"/>
        <v>Ajournee</v>
      </c>
      <c r="P183" s="113" t="str">
        <f t="shared" si="30"/>
        <v>juin</v>
      </c>
      <c r="Q183" s="113">
        <f t="shared" si="31"/>
        <v>0</v>
      </c>
      <c r="R183" s="113">
        <f t="shared" si="32"/>
        <v>1</v>
      </c>
      <c r="S183" s="113">
        <f t="shared" si="33"/>
        <v>1</v>
      </c>
      <c r="T183" s="113">
        <f t="shared" si="34"/>
        <v>1</v>
      </c>
      <c r="U183" s="113">
        <f t="shared" si="35"/>
        <v>1</v>
      </c>
      <c r="V183" s="113">
        <f t="shared" si="36"/>
        <v>1</v>
      </c>
      <c r="W183" s="113">
        <f t="shared" si="37"/>
        <v>1</v>
      </c>
      <c r="X183" s="113">
        <f t="shared" si="38"/>
        <v>1</v>
      </c>
      <c r="Y183" s="113">
        <f t="shared" si="39"/>
        <v>1</v>
      </c>
      <c r="Z183" s="113" t="str">
        <f>ANATOMIE3!N183</f>
        <v>Juin</v>
      </c>
      <c r="AA183" s="113" t="str">
        <f>'PHYSIO-REP 3'!N183</f>
        <v>Juin</v>
      </c>
      <c r="AB183" s="113" t="str">
        <f>'ZOOTECHINE 3'!N183</f>
        <v>Juin</v>
      </c>
      <c r="AC183" s="113" t="str">
        <f>'PHARMACOLOGIE 3'!N183</f>
        <v>Juin</v>
      </c>
      <c r="AD183" s="113" t="str">
        <f>'MICROBIOLOGIE 3'!N183</f>
        <v>Juin</v>
      </c>
      <c r="AE183" s="113" t="str">
        <f>'PARASITOLOGIE 2'!N183</f>
        <v>Juin</v>
      </c>
      <c r="AF183" s="113" t="str">
        <f>'PHYSIO-PATH 3'!N183</f>
        <v>Juin</v>
      </c>
      <c r="AG183" s="113" t="str">
        <f>SEMIOLOGIE!N183</f>
        <v>Juin</v>
      </c>
      <c r="AH183" s="113" t="str">
        <f>'ANA-PATH 2'!N183</f>
        <v>Juin</v>
      </c>
    </row>
    <row r="184" spans="1:34">
      <c r="A184" s="113">
        <v>177</v>
      </c>
      <c r="B184" s="419" t="s">
        <v>258</v>
      </c>
      <c r="C184" s="419" t="s">
        <v>259</v>
      </c>
      <c r="D184" s="124">
        <f>ANATOMIE3!L184</f>
        <v>8.5</v>
      </c>
      <c r="E184" s="124">
        <f>'PHYSIO-REP 3'!L184</f>
        <v>7.5</v>
      </c>
      <c r="F184" s="124">
        <f>'ZOOTECHINE 3'!L184</f>
        <v>8</v>
      </c>
      <c r="G184" s="124">
        <f>'PHARMACOLOGIE 3'!L184</f>
        <v>34.5</v>
      </c>
      <c r="H184" s="124">
        <f>'MICROBIOLOGIE 3'!L184</f>
        <v>5.75</v>
      </c>
      <c r="I184" s="124">
        <f>'PARASITOLOGIE 2'!L184</f>
        <v>6</v>
      </c>
      <c r="J184" s="124">
        <f>'PHYSIO-PATH 3'!L184</f>
        <v>6</v>
      </c>
      <c r="K184" s="124">
        <f>SEMIOLOGIE!L184</f>
        <v>30</v>
      </c>
      <c r="L184" s="124">
        <f>'ANA-PATH 2'!L184</f>
        <v>6</v>
      </c>
      <c r="M184" s="124">
        <f t="shared" si="28"/>
        <v>112.25</v>
      </c>
      <c r="N184" s="124">
        <f t="shared" si="29"/>
        <v>4.49</v>
      </c>
      <c r="O184" s="113" t="str">
        <f t="shared" si="27"/>
        <v>Ajournee</v>
      </c>
      <c r="P184" s="113" t="str">
        <f t="shared" si="30"/>
        <v>juin</v>
      </c>
      <c r="Q184" s="113">
        <f t="shared" si="31"/>
        <v>1</v>
      </c>
      <c r="R184" s="113">
        <f t="shared" si="32"/>
        <v>1</v>
      </c>
      <c r="S184" s="113">
        <f t="shared" si="33"/>
        <v>1</v>
      </c>
      <c r="T184" s="113">
        <f t="shared" si="34"/>
        <v>0</v>
      </c>
      <c r="U184" s="113">
        <f t="shared" si="35"/>
        <v>1</v>
      </c>
      <c r="V184" s="113">
        <f t="shared" si="36"/>
        <v>1</v>
      </c>
      <c r="W184" s="113">
        <f t="shared" si="37"/>
        <v>1</v>
      </c>
      <c r="X184" s="113">
        <f t="shared" si="38"/>
        <v>0</v>
      </c>
      <c r="Y184" s="113">
        <f t="shared" si="39"/>
        <v>1</v>
      </c>
      <c r="Z184" s="113" t="str">
        <f>ANATOMIE3!N184</f>
        <v>Juin</v>
      </c>
      <c r="AA184" s="113" t="str">
        <f>'PHYSIO-REP 3'!N184</f>
        <v>Juin</v>
      </c>
      <c r="AB184" s="113" t="str">
        <f>'ZOOTECHINE 3'!N184</f>
        <v>Juin</v>
      </c>
      <c r="AC184" s="113" t="str">
        <f>'PHARMACOLOGIE 3'!N184</f>
        <v>Juin</v>
      </c>
      <c r="AD184" s="113" t="str">
        <f>'MICROBIOLOGIE 3'!N184</f>
        <v>Juin</v>
      </c>
      <c r="AE184" s="113" t="str">
        <f>'PARASITOLOGIE 2'!N184</f>
        <v>Juin</v>
      </c>
      <c r="AF184" s="113" t="str">
        <f>'PHYSIO-PATH 3'!N184</f>
        <v>Juin</v>
      </c>
      <c r="AG184" s="113" t="str">
        <f>SEMIOLOGIE!N184</f>
        <v>Juin</v>
      </c>
      <c r="AH184" s="113" t="str">
        <f>'ANA-PATH 2'!N184</f>
        <v>Juin</v>
      </c>
    </row>
    <row r="185" spans="1:34">
      <c r="A185" s="113">
        <v>178</v>
      </c>
      <c r="B185" s="413" t="s">
        <v>260</v>
      </c>
      <c r="C185" s="413" t="s">
        <v>893</v>
      </c>
      <c r="D185" s="124">
        <f>ANATOMIE3!L185</f>
        <v>8.5</v>
      </c>
      <c r="E185" s="124">
        <f>'PHYSIO-REP 3'!L185</f>
        <v>9.75</v>
      </c>
      <c r="F185" s="124">
        <f>'ZOOTECHINE 3'!L185</f>
        <v>8.25</v>
      </c>
      <c r="G185" s="124">
        <f>'PHARMACOLOGIE 3'!L185</f>
        <v>8</v>
      </c>
      <c r="H185" s="124">
        <f>'MICROBIOLOGIE 3'!L185</f>
        <v>8.25</v>
      </c>
      <c r="I185" s="124">
        <f>'PARASITOLOGIE 2'!L185</f>
        <v>7.333333333333333</v>
      </c>
      <c r="J185" s="124">
        <f>'PHYSIO-PATH 3'!L185</f>
        <v>7.5</v>
      </c>
      <c r="K185" s="124">
        <f>SEMIOLOGIE!L185</f>
        <v>14.75</v>
      </c>
      <c r="L185" s="124">
        <f>'ANA-PATH 2'!L185</f>
        <v>5.333333333333333</v>
      </c>
      <c r="M185" s="124">
        <f t="shared" si="28"/>
        <v>77.666666666666671</v>
      </c>
      <c r="N185" s="124">
        <f t="shared" si="29"/>
        <v>3.1066666666666669</v>
      </c>
      <c r="O185" s="113" t="str">
        <f t="shared" si="27"/>
        <v>Ajournee</v>
      </c>
      <c r="P185" s="113" t="str">
        <f t="shared" si="30"/>
        <v>juin</v>
      </c>
      <c r="Q185" s="113">
        <f t="shared" si="31"/>
        <v>1</v>
      </c>
      <c r="R185" s="113">
        <f t="shared" si="32"/>
        <v>1</v>
      </c>
      <c r="S185" s="113">
        <f t="shared" si="33"/>
        <v>1</v>
      </c>
      <c r="T185" s="113">
        <f t="shared" si="34"/>
        <v>1</v>
      </c>
      <c r="U185" s="113">
        <f t="shared" si="35"/>
        <v>1</v>
      </c>
      <c r="V185" s="113">
        <f t="shared" si="36"/>
        <v>1</v>
      </c>
      <c r="W185" s="113">
        <f t="shared" si="37"/>
        <v>1</v>
      </c>
      <c r="X185" s="113">
        <f t="shared" si="38"/>
        <v>1</v>
      </c>
      <c r="Y185" s="113">
        <f t="shared" si="39"/>
        <v>1</v>
      </c>
      <c r="Z185" s="113" t="str">
        <f>ANATOMIE3!N185</f>
        <v>Juin</v>
      </c>
      <c r="AA185" s="113" t="str">
        <f>'PHYSIO-REP 3'!N185</f>
        <v>Juin</v>
      </c>
      <c r="AB185" s="113" t="str">
        <f>'ZOOTECHINE 3'!N185</f>
        <v>Juin</v>
      </c>
      <c r="AC185" s="113" t="str">
        <f>'PHARMACOLOGIE 3'!N185</f>
        <v>Juin</v>
      </c>
      <c r="AD185" s="113" t="str">
        <f>'MICROBIOLOGIE 3'!N185</f>
        <v>Juin</v>
      </c>
      <c r="AE185" s="113" t="str">
        <f>'PARASITOLOGIE 2'!N185</f>
        <v>Juin</v>
      </c>
      <c r="AF185" s="113" t="str">
        <f>'PHYSIO-PATH 3'!N185</f>
        <v>Juin</v>
      </c>
      <c r="AG185" s="113" t="str">
        <f>SEMIOLOGIE!N185</f>
        <v>Juin</v>
      </c>
      <c r="AH185" s="113" t="str">
        <f>'ANA-PATH 2'!N185</f>
        <v>Juin</v>
      </c>
    </row>
    <row r="186" spans="1:34">
      <c r="A186" s="113">
        <v>179</v>
      </c>
      <c r="B186" s="432" t="s">
        <v>261</v>
      </c>
      <c r="C186" s="432" t="s">
        <v>172</v>
      </c>
      <c r="D186" s="124">
        <f>ANATOMIE3!L186</f>
        <v>12.5</v>
      </c>
      <c r="E186" s="124">
        <f>'PHYSIO-REP 3'!L186</f>
        <v>9</v>
      </c>
      <c r="F186" s="124">
        <f>'ZOOTECHINE 3'!L186</f>
        <v>11</v>
      </c>
      <c r="G186" s="124">
        <f>'PHARMACOLOGIE 3'!L186</f>
        <v>7.5</v>
      </c>
      <c r="H186" s="124">
        <f>'MICROBIOLOGIE 3'!L186</f>
        <v>8.25</v>
      </c>
      <c r="I186" s="124">
        <f>'PARASITOLOGIE 2'!L186</f>
        <v>10</v>
      </c>
      <c r="J186" s="124">
        <f>'PHYSIO-PATH 3'!L186</f>
        <v>6</v>
      </c>
      <c r="K186" s="124">
        <f>SEMIOLOGIE!L186</f>
        <v>8.25</v>
      </c>
      <c r="L186" s="124">
        <f>'ANA-PATH 2'!L186</f>
        <v>4.666666666666667</v>
      </c>
      <c r="M186" s="124">
        <f t="shared" si="28"/>
        <v>77.166666666666671</v>
      </c>
      <c r="N186" s="124">
        <f t="shared" si="29"/>
        <v>3.0866666666666669</v>
      </c>
      <c r="O186" s="113" t="str">
        <f t="shared" si="27"/>
        <v>Ajournee</v>
      </c>
      <c r="P186" s="113" t="str">
        <f t="shared" si="30"/>
        <v>juin</v>
      </c>
      <c r="Q186" s="113">
        <f t="shared" si="31"/>
        <v>1</v>
      </c>
      <c r="R186" s="113">
        <f t="shared" si="32"/>
        <v>1</v>
      </c>
      <c r="S186" s="113">
        <f t="shared" si="33"/>
        <v>1</v>
      </c>
      <c r="T186" s="113">
        <f t="shared" si="34"/>
        <v>1</v>
      </c>
      <c r="U186" s="113">
        <f t="shared" si="35"/>
        <v>1</v>
      </c>
      <c r="V186" s="113">
        <f t="shared" si="36"/>
        <v>1</v>
      </c>
      <c r="W186" s="113">
        <f t="shared" si="37"/>
        <v>1</v>
      </c>
      <c r="X186" s="113">
        <f t="shared" si="38"/>
        <v>1</v>
      </c>
      <c r="Y186" s="113">
        <f t="shared" si="39"/>
        <v>1</v>
      </c>
      <c r="Z186" s="113" t="str">
        <f>ANATOMIE3!N186</f>
        <v>Juin</v>
      </c>
      <c r="AA186" s="113" t="str">
        <f>'PHYSIO-REP 3'!N186</f>
        <v>Juin</v>
      </c>
      <c r="AB186" s="113" t="str">
        <f>'ZOOTECHINE 3'!N186</f>
        <v>Juin</v>
      </c>
      <c r="AC186" s="113" t="str">
        <f>'PHARMACOLOGIE 3'!N186</f>
        <v>Juin</v>
      </c>
      <c r="AD186" s="113" t="str">
        <f>'MICROBIOLOGIE 3'!N186</f>
        <v>Juin</v>
      </c>
      <c r="AE186" s="113" t="str">
        <f>'PARASITOLOGIE 2'!N186</f>
        <v>Juin</v>
      </c>
      <c r="AF186" s="113" t="str">
        <f>'PHYSIO-PATH 3'!N186</f>
        <v>Juin</v>
      </c>
      <c r="AG186" s="113" t="str">
        <f>SEMIOLOGIE!N186</f>
        <v>Juin</v>
      </c>
      <c r="AH186" s="113" t="str">
        <f>'ANA-PATH 2'!N186</f>
        <v>Juin</v>
      </c>
    </row>
    <row r="187" spans="1:34">
      <c r="A187" s="113">
        <v>180</v>
      </c>
      <c r="B187" s="413" t="s">
        <v>262</v>
      </c>
      <c r="C187" s="413" t="s">
        <v>263</v>
      </c>
      <c r="D187" s="124">
        <f>ANATOMIE3!L187</f>
        <v>12</v>
      </c>
      <c r="E187" s="124">
        <f>'PHYSIO-REP 3'!L187</f>
        <v>10.75</v>
      </c>
      <c r="F187" s="124">
        <f>'ZOOTECHINE 3'!L187</f>
        <v>11.5</v>
      </c>
      <c r="G187" s="124">
        <f>'PHARMACOLOGIE 3'!L187</f>
        <v>7</v>
      </c>
      <c r="H187" s="124">
        <f>'MICROBIOLOGIE 3'!L187</f>
        <v>7.5</v>
      </c>
      <c r="I187" s="124">
        <f>'PARASITOLOGIE 2'!L187</f>
        <v>8</v>
      </c>
      <c r="J187" s="124">
        <f>'PHYSIO-PATH 3'!L187</f>
        <v>14.5</v>
      </c>
      <c r="K187" s="124">
        <f>SEMIOLOGIE!L187</f>
        <v>9.25</v>
      </c>
      <c r="L187" s="124">
        <f>'ANA-PATH 2'!L187</f>
        <v>7.333333333333333</v>
      </c>
      <c r="M187" s="124">
        <f t="shared" si="28"/>
        <v>87.833333333333329</v>
      </c>
      <c r="N187" s="124">
        <f t="shared" si="29"/>
        <v>3.5133333333333332</v>
      </c>
      <c r="O187" s="113" t="str">
        <f t="shared" si="27"/>
        <v>Ajournee</v>
      </c>
      <c r="P187" s="113" t="str">
        <f t="shared" si="30"/>
        <v>juin</v>
      </c>
      <c r="Q187" s="113">
        <f t="shared" si="31"/>
        <v>1</v>
      </c>
      <c r="R187" s="113">
        <f t="shared" si="32"/>
        <v>1</v>
      </c>
      <c r="S187" s="113">
        <f t="shared" si="33"/>
        <v>1</v>
      </c>
      <c r="T187" s="113">
        <f t="shared" si="34"/>
        <v>1</v>
      </c>
      <c r="U187" s="113">
        <f t="shared" si="35"/>
        <v>1</v>
      </c>
      <c r="V187" s="113">
        <f t="shared" si="36"/>
        <v>1</v>
      </c>
      <c r="W187" s="113">
        <f t="shared" si="37"/>
        <v>1</v>
      </c>
      <c r="X187" s="113">
        <f t="shared" si="38"/>
        <v>1</v>
      </c>
      <c r="Y187" s="113">
        <f t="shared" si="39"/>
        <v>1</v>
      </c>
      <c r="Z187" s="113" t="str">
        <f>ANATOMIE3!N187</f>
        <v>Juin</v>
      </c>
      <c r="AA187" s="113" t="str">
        <f>'PHYSIO-REP 3'!N187</f>
        <v>Juin</v>
      </c>
      <c r="AB187" s="113" t="str">
        <f>'ZOOTECHINE 3'!N187</f>
        <v>Juin</v>
      </c>
      <c r="AC187" s="113" t="str">
        <f>'PHARMACOLOGIE 3'!N187</f>
        <v>Juin</v>
      </c>
      <c r="AD187" s="113" t="str">
        <f>'MICROBIOLOGIE 3'!N187</f>
        <v>Juin</v>
      </c>
      <c r="AE187" s="113" t="str">
        <f>'PARASITOLOGIE 2'!N187</f>
        <v>Juin</v>
      </c>
      <c r="AF187" s="113" t="str">
        <f>'PHYSIO-PATH 3'!N187</f>
        <v>Juin</v>
      </c>
      <c r="AG187" s="113" t="str">
        <f>SEMIOLOGIE!N187</f>
        <v>Juin</v>
      </c>
      <c r="AH187" s="113" t="str">
        <f>'ANA-PATH 2'!N187</f>
        <v>Juin</v>
      </c>
    </row>
    <row r="188" spans="1:34">
      <c r="A188" s="113">
        <v>181</v>
      </c>
      <c r="B188" s="413" t="s">
        <v>264</v>
      </c>
      <c r="C188" s="413" t="s">
        <v>894</v>
      </c>
      <c r="D188" s="124">
        <f>ANATOMIE3!L188</f>
        <v>3.25</v>
      </c>
      <c r="E188" s="124">
        <f>'PHYSIO-REP 3'!L188</f>
        <v>6</v>
      </c>
      <c r="F188" s="124">
        <f>'ZOOTECHINE 3'!L188</f>
        <v>8.5</v>
      </c>
      <c r="G188" s="124">
        <f>'PHARMACOLOGIE 3'!L188</f>
        <v>5.5</v>
      </c>
      <c r="H188" s="124">
        <f>'MICROBIOLOGIE 3'!L188</f>
        <v>8.5</v>
      </c>
      <c r="I188" s="124">
        <f>'PARASITOLOGIE 2'!L188</f>
        <v>3.3333333333333335</v>
      </c>
      <c r="J188" s="124">
        <f>'PHYSIO-PATH 3'!L188</f>
        <v>0</v>
      </c>
      <c r="K188" s="124">
        <f>SEMIOLOGIE!L188</f>
        <v>7</v>
      </c>
      <c r="L188" s="124">
        <f>'ANA-PATH 2'!L188</f>
        <v>2.6666666666666665</v>
      </c>
      <c r="M188" s="124">
        <f t="shared" si="28"/>
        <v>44.75</v>
      </c>
      <c r="N188" s="124">
        <f t="shared" si="29"/>
        <v>1.79</v>
      </c>
      <c r="O188" s="113" t="str">
        <f t="shared" si="27"/>
        <v>Ajournee</v>
      </c>
      <c r="P188" s="113" t="str">
        <f t="shared" si="30"/>
        <v>juin</v>
      </c>
      <c r="Q188" s="113">
        <f t="shared" si="31"/>
        <v>1</v>
      </c>
      <c r="R188" s="113">
        <f t="shared" si="32"/>
        <v>1</v>
      </c>
      <c r="S188" s="113">
        <f t="shared" si="33"/>
        <v>1</v>
      </c>
      <c r="T188" s="113">
        <f t="shared" si="34"/>
        <v>1</v>
      </c>
      <c r="U188" s="113">
        <f t="shared" si="35"/>
        <v>1</v>
      </c>
      <c r="V188" s="113">
        <f t="shared" si="36"/>
        <v>1</v>
      </c>
      <c r="W188" s="113">
        <f t="shared" si="37"/>
        <v>1</v>
      </c>
      <c r="X188" s="113">
        <f t="shared" si="38"/>
        <v>1</v>
      </c>
      <c r="Y188" s="113">
        <f t="shared" si="39"/>
        <v>1</v>
      </c>
      <c r="Z188" s="113" t="str">
        <f>ANATOMIE3!N188</f>
        <v>Juin</v>
      </c>
      <c r="AA188" s="113" t="str">
        <f>'PHYSIO-REP 3'!N188</f>
        <v>Juin</v>
      </c>
      <c r="AB188" s="113" t="str">
        <f>'ZOOTECHINE 3'!N188</f>
        <v>Juin</v>
      </c>
      <c r="AC188" s="113" t="str">
        <f>'PHARMACOLOGIE 3'!N188</f>
        <v>Juin</v>
      </c>
      <c r="AD188" s="113" t="str">
        <f>'MICROBIOLOGIE 3'!N188</f>
        <v>Juin</v>
      </c>
      <c r="AE188" s="113" t="str">
        <f>'PARASITOLOGIE 2'!N188</f>
        <v>Juin</v>
      </c>
      <c r="AF188" s="113" t="str">
        <f>'PHYSIO-PATH 3'!N188</f>
        <v>Juin</v>
      </c>
      <c r="AG188" s="113" t="str">
        <f>SEMIOLOGIE!N188</f>
        <v>Juin</v>
      </c>
      <c r="AH188" s="113" t="str">
        <f>'ANA-PATH 2'!N188</f>
        <v>Juin</v>
      </c>
    </row>
    <row r="189" spans="1:34">
      <c r="A189" s="113">
        <v>182</v>
      </c>
      <c r="B189" s="413" t="s">
        <v>265</v>
      </c>
      <c r="C189" s="413" t="s">
        <v>895</v>
      </c>
      <c r="D189" s="124">
        <f>ANATOMIE3!L189</f>
        <v>9.75</v>
      </c>
      <c r="E189" s="124">
        <f>'PHYSIO-REP 3'!L189</f>
        <v>12</v>
      </c>
      <c r="F189" s="124">
        <f>'ZOOTECHINE 3'!L189</f>
        <v>8.5</v>
      </c>
      <c r="G189" s="124">
        <f>'PHARMACOLOGIE 3'!L189</f>
        <v>6</v>
      </c>
      <c r="H189" s="124">
        <f>'MICROBIOLOGIE 3'!L189</f>
        <v>8.5</v>
      </c>
      <c r="I189" s="124">
        <f>'PARASITOLOGIE 2'!L189</f>
        <v>7.333333333333333</v>
      </c>
      <c r="J189" s="124">
        <f>'PHYSIO-PATH 3'!L189</f>
        <v>11</v>
      </c>
      <c r="K189" s="124">
        <f>SEMIOLOGIE!L189</f>
        <v>11.25</v>
      </c>
      <c r="L189" s="124">
        <f>'ANA-PATH 2'!L189</f>
        <v>2.6666666666666665</v>
      </c>
      <c r="M189" s="124">
        <f t="shared" si="28"/>
        <v>77.000000000000014</v>
      </c>
      <c r="N189" s="124">
        <f t="shared" si="29"/>
        <v>3.0800000000000005</v>
      </c>
      <c r="O189" s="113" t="str">
        <f t="shared" si="27"/>
        <v>Ajournee</v>
      </c>
      <c r="P189" s="113" t="str">
        <f t="shared" si="30"/>
        <v>juin</v>
      </c>
      <c r="Q189" s="113">
        <f t="shared" si="31"/>
        <v>1</v>
      </c>
      <c r="R189" s="113">
        <f t="shared" si="32"/>
        <v>1</v>
      </c>
      <c r="S189" s="113">
        <f t="shared" si="33"/>
        <v>1</v>
      </c>
      <c r="T189" s="113">
        <f t="shared" si="34"/>
        <v>1</v>
      </c>
      <c r="U189" s="113">
        <f t="shared" si="35"/>
        <v>1</v>
      </c>
      <c r="V189" s="113">
        <f t="shared" si="36"/>
        <v>1</v>
      </c>
      <c r="W189" s="113">
        <f t="shared" si="37"/>
        <v>1</v>
      </c>
      <c r="X189" s="113">
        <f t="shared" si="38"/>
        <v>1</v>
      </c>
      <c r="Y189" s="113">
        <f t="shared" si="39"/>
        <v>1</v>
      </c>
      <c r="Z189" s="113" t="str">
        <f>ANATOMIE3!N189</f>
        <v>Juin</v>
      </c>
      <c r="AA189" s="113" t="str">
        <f>'PHYSIO-REP 3'!N189</f>
        <v>Juin</v>
      </c>
      <c r="AB189" s="113" t="str">
        <f>'ZOOTECHINE 3'!N189</f>
        <v>Juin</v>
      </c>
      <c r="AC189" s="113" t="str">
        <f>'PHARMACOLOGIE 3'!N189</f>
        <v>Juin</v>
      </c>
      <c r="AD189" s="113" t="str">
        <f>'MICROBIOLOGIE 3'!N189</f>
        <v>Juin</v>
      </c>
      <c r="AE189" s="113" t="str">
        <f>'PARASITOLOGIE 2'!N189</f>
        <v>Juin</v>
      </c>
      <c r="AF189" s="113" t="str">
        <f>'PHYSIO-PATH 3'!N189</f>
        <v>Juin</v>
      </c>
      <c r="AG189" s="113" t="str">
        <f>SEMIOLOGIE!N189</f>
        <v>Juin</v>
      </c>
      <c r="AH189" s="113" t="str">
        <f>'ANA-PATH 2'!N189</f>
        <v>Juin</v>
      </c>
    </row>
    <row r="190" spans="1:34">
      <c r="A190" s="113">
        <v>183</v>
      </c>
      <c r="B190" s="413" t="s">
        <v>896</v>
      </c>
      <c r="C190" s="413" t="s">
        <v>897</v>
      </c>
      <c r="D190" s="124">
        <f>ANATOMIE3!L190</f>
        <v>7.25</v>
      </c>
      <c r="E190" s="124">
        <f>'PHYSIO-REP 3'!L190</f>
        <v>8.75</v>
      </c>
      <c r="F190" s="124">
        <f>'ZOOTECHINE 3'!L190</f>
        <v>8</v>
      </c>
      <c r="G190" s="124">
        <f>'PHARMACOLOGIE 3'!L190</f>
        <v>2</v>
      </c>
      <c r="H190" s="124">
        <f>'MICROBIOLOGIE 3'!L190</f>
        <v>9</v>
      </c>
      <c r="I190" s="124">
        <f>'PARASITOLOGIE 2'!L190</f>
        <v>5.333333333333333</v>
      </c>
      <c r="J190" s="124">
        <f>'PHYSIO-PATH 3'!L190</f>
        <v>6</v>
      </c>
      <c r="K190" s="124">
        <f>SEMIOLOGIE!L190</f>
        <v>6.5</v>
      </c>
      <c r="L190" s="124">
        <f>'ANA-PATH 2'!L190</f>
        <v>6.666666666666667</v>
      </c>
      <c r="M190" s="124">
        <f t="shared" si="28"/>
        <v>59.5</v>
      </c>
      <c r="N190" s="124">
        <f t="shared" si="29"/>
        <v>2.38</v>
      </c>
      <c r="O190" s="113" t="str">
        <f t="shared" si="27"/>
        <v>Ajournee</v>
      </c>
      <c r="P190" s="113" t="str">
        <f t="shared" si="30"/>
        <v>juin</v>
      </c>
      <c r="Q190" s="113">
        <f t="shared" si="31"/>
        <v>1</v>
      </c>
      <c r="R190" s="113">
        <f t="shared" si="32"/>
        <v>1</v>
      </c>
      <c r="S190" s="113">
        <f t="shared" si="33"/>
        <v>1</v>
      </c>
      <c r="T190" s="113">
        <f t="shared" si="34"/>
        <v>1</v>
      </c>
      <c r="U190" s="113">
        <f t="shared" si="35"/>
        <v>1</v>
      </c>
      <c r="V190" s="113">
        <f t="shared" si="36"/>
        <v>1</v>
      </c>
      <c r="W190" s="113">
        <f t="shared" si="37"/>
        <v>1</v>
      </c>
      <c r="X190" s="113">
        <f t="shared" si="38"/>
        <v>1</v>
      </c>
      <c r="Y190" s="113">
        <f t="shared" si="39"/>
        <v>1</v>
      </c>
      <c r="Z190" s="113" t="str">
        <f>ANATOMIE3!N190</f>
        <v>Juin</v>
      </c>
      <c r="AA190" s="113" t="str">
        <f>'PHYSIO-REP 3'!N190</f>
        <v>Juin</v>
      </c>
      <c r="AB190" s="113" t="str">
        <f>'ZOOTECHINE 3'!N190</f>
        <v>Juin</v>
      </c>
      <c r="AC190" s="113" t="str">
        <f>'PHARMACOLOGIE 3'!N190</f>
        <v>Juin</v>
      </c>
      <c r="AD190" s="113" t="str">
        <f>'MICROBIOLOGIE 3'!N190</f>
        <v>Juin</v>
      </c>
      <c r="AE190" s="113" t="str">
        <f>'PARASITOLOGIE 2'!N190</f>
        <v>Juin</v>
      </c>
      <c r="AF190" s="113" t="str">
        <f>'PHYSIO-PATH 3'!N190</f>
        <v>Juin</v>
      </c>
      <c r="AG190" s="113" t="str">
        <f>SEMIOLOGIE!N190</f>
        <v>Juin</v>
      </c>
      <c r="AH190" s="113" t="str">
        <f>'ANA-PATH 2'!N190</f>
        <v>Juin</v>
      </c>
    </row>
    <row r="191" spans="1:34">
      <c r="A191" s="113">
        <v>184</v>
      </c>
      <c r="B191" s="413" t="s">
        <v>266</v>
      </c>
      <c r="C191" s="413" t="s">
        <v>136</v>
      </c>
      <c r="D191" s="124">
        <f>ANATOMIE3!L191</f>
        <v>12.5</v>
      </c>
      <c r="E191" s="124">
        <f>'PHYSIO-REP 3'!L191</f>
        <v>11.25</v>
      </c>
      <c r="F191" s="124">
        <f>'ZOOTECHINE 3'!L191</f>
        <v>8.5</v>
      </c>
      <c r="G191" s="124">
        <f>'PHARMACOLOGIE 3'!L191</f>
        <v>6.75</v>
      </c>
      <c r="H191" s="124">
        <f>'MICROBIOLOGIE 3'!L191</f>
        <v>13.5</v>
      </c>
      <c r="I191" s="124">
        <f>'PARASITOLOGIE 2'!L191</f>
        <v>4.666666666666667</v>
      </c>
      <c r="J191" s="124">
        <f>'PHYSIO-PATH 3'!L191</f>
        <v>8</v>
      </c>
      <c r="K191" s="124">
        <f>SEMIOLOGIE!L191</f>
        <v>9</v>
      </c>
      <c r="L191" s="124">
        <f>'ANA-PATH 2'!L191</f>
        <v>5.333333333333333</v>
      </c>
      <c r="M191" s="124">
        <f t="shared" si="28"/>
        <v>79.499999999999986</v>
      </c>
      <c r="N191" s="124">
        <f t="shared" si="29"/>
        <v>3.1799999999999993</v>
      </c>
      <c r="O191" s="113" t="str">
        <f t="shared" si="27"/>
        <v>Ajournee</v>
      </c>
      <c r="P191" s="113" t="str">
        <f t="shared" si="30"/>
        <v>juin</v>
      </c>
      <c r="Q191" s="113">
        <f t="shared" si="31"/>
        <v>1</v>
      </c>
      <c r="R191" s="113">
        <f t="shared" si="32"/>
        <v>1</v>
      </c>
      <c r="S191" s="113">
        <f t="shared" si="33"/>
        <v>1</v>
      </c>
      <c r="T191" s="113">
        <f t="shared" si="34"/>
        <v>1</v>
      </c>
      <c r="U191" s="113">
        <f t="shared" si="35"/>
        <v>1</v>
      </c>
      <c r="V191" s="113">
        <f t="shared" si="36"/>
        <v>1</v>
      </c>
      <c r="W191" s="113">
        <f t="shared" si="37"/>
        <v>1</v>
      </c>
      <c r="X191" s="113">
        <f t="shared" si="38"/>
        <v>1</v>
      </c>
      <c r="Y191" s="113">
        <f t="shared" si="39"/>
        <v>1</v>
      </c>
      <c r="Z191" s="113" t="str">
        <f>ANATOMIE3!N191</f>
        <v>Juin</v>
      </c>
      <c r="AA191" s="113" t="str">
        <f>'PHYSIO-REP 3'!N191</f>
        <v>Juin</v>
      </c>
      <c r="AB191" s="113" t="str">
        <f>'ZOOTECHINE 3'!N191</f>
        <v>Juin</v>
      </c>
      <c r="AC191" s="113" t="str">
        <f>'PHARMACOLOGIE 3'!N191</f>
        <v>Juin</v>
      </c>
      <c r="AD191" s="113" t="str">
        <f>'MICROBIOLOGIE 3'!N191</f>
        <v>Juin</v>
      </c>
      <c r="AE191" s="113" t="str">
        <f>'PARASITOLOGIE 2'!N191</f>
        <v>Juin</v>
      </c>
      <c r="AF191" s="113" t="str">
        <f>'PHYSIO-PATH 3'!N191</f>
        <v>Juin</v>
      </c>
      <c r="AG191" s="113" t="str">
        <f>SEMIOLOGIE!N191</f>
        <v>Juin</v>
      </c>
      <c r="AH191" s="113" t="str">
        <f>'ANA-PATH 2'!N191</f>
        <v>Juin</v>
      </c>
    </row>
    <row r="192" spans="1:34">
      <c r="A192" s="113">
        <v>185</v>
      </c>
      <c r="B192" s="425" t="s">
        <v>898</v>
      </c>
      <c r="C192" s="425" t="s">
        <v>267</v>
      </c>
      <c r="D192" s="124">
        <f>ANATOMIE3!L192</f>
        <v>13.75</v>
      </c>
      <c r="E192" s="124">
        <f>'PHYSIO-REP 3'!L192</f>
        <v>10.5</v>
      </c>
      <c r="F192" s="124">
        <f>'ZOOTECHINE 3'!L192</f>
        <v>6</v>
      </c>
      <c r="G192" s="124">
        <f>'PHARMACOLOGIE 3'!L192</f>
        <v>7</v>
      </c>
      <c r="H192" s="124">
        <f>'MICROBIOLOGIE 3'!L192</f>
        <v>8.75</v>
      </c>
      <c r="I192" s="124">
        <f>'PARASITOLOGIE 2'!L192</f>
        <v>10</v>
      </c>
      <c r="J192" s="124">
        <f>'PHYSIO-PATH 3'!L192</f>
        <v>6</v>
      </c>
      <c r="K192" s="124">
        <f>SEMIOLOGIE!L192</f>
        <v>12</v>
      </c>
      <c r="L192" s="124">
        <f>'ANA-PATH 2'!L192</f>
        <v>7.666666666666667</v>
      </c>
      <c r="M192" s="124">
        <f t="shared" si="28"/>
        <v>81.666666666666671</v>
      </c>
      <c r="N192" s="124">
        <f t="shared" si="29"/>
        <v>3.2666666666666671</v>
      </c>
      <c r="O192" s="113" t="str">
        <f t="shared" si="27"/>
        <v>Ajournee</v>
      </c>
      <c r="P192" s="113" t="str">
        <f t="shared" si="30"/>
        <v>juin</v>
      </c>
      <c r="Q192" s="113">
        <f t="shared" si="31"/>
        <v>1</v>
      </c>
      <c r="R192" s="113">
        <f t="shared" si="32"/>
        <v>1</v>
      </c>
      <c r="S192" s="113">
        <f t="shared" si="33"/>
        <v>1</v>
      </c>
      <c r="T192" s="113">
        <f t="shared" si="34"/>
        <v>1</v>
      </c>
      <c r="U192" s="113">
        <f t="shared" si="35"/>
        <v>1</v>
      </c>
      <c r="V192" s="113">
        <f t="shared" si="36"/>
        <v>1</v>
      </c>
      <c r="W192" s="113">
        <f t="shared" si="37"/>
        <v>1</v>
      </c>
      <c r="X192" s="113">
        <f t="shared" si="38"/>
        <v>1</v>
      </c>
      <c r="Y192" s="113">
        <f t="shared" si="39"/>
        <v>1</v>
      </c>
      <c r="Z192" s="113" t="str">
        <f>ANATOMIE3!N192</f>
        <v>Juin</v>
      </c>
      <c r="AA192" s="113" t="str">
        <f>'PHYSIO-REP 3'!N192</f>
        <v>Juin</v>
      </c>
      <c r="AB192" s="113" t="str">
        <f>'ZOOTECHINE 3'!N192</f>
        <v>Juin</v>
      </c>
      <c r="AC192" s="113" t="str">
        <f>'PHARMACOLOGIE 3'!N192</f>
        <v>Juin</v>
      </c>
      <c r="AD192" s="113" t="str">
        <f>'MICROBIOLOGIE 3'!N192</f>
        <v>Juin</v>
      </c>
      <c r="AE192" s="113" t="str">
        <f>'PARASITOLOGIE 2'!N192</f>
        <v>Juin</v>
      </c>
      <c r="AF192" s="113" t="str">
        <f>'PHYSIO-PATH 3'!N192</f>
        <v>Juin</v>
      </c>
      <c r="AG192" s="113" t="str">
        <f>SEMIOLOGIE!N192</f>
        <v>Juin</v>
      </c>
      <c r="AH192" s="113" t="str">
        <f>'ANA-PATH 2'!N192</f>
        <v>Juin</v>
      </c>
    </row>
    <row r="193" spans="1:34">
      <c r="A193" s="113">
        <v>186</v>
      </c>
      <c r="B193" s="413" t="s">
        <v>268</v>
      </c>
      <c r="C193" s="413" t="s">
        <v>95</v>
      </c>
      <c r="D193" s="124">
        <f>ANATOMIE3!L193</f>
        <v>11</v>
      </c>
      <c r="E193" s="124">
        <f>'PHYSIO-REP 3'!L193</f>
        <v>8.75</v>
      </c>
      <c r="F193" s="124">
        <f>'ZOOTECHINE 3'!L193</f>
        <v>9</v>
      </c>
      <c r="G193" s="124">
        <f>'PHARMACOLOGIE 3'!L193</f>
        <v>10</v>
      </c>
      <c r="H193" s="124">
        <f>'MICROBIOLOGIE 3'!L193</f>
        <v>12.5</v>
      </c>
      <c r="I193" s="124">
        <f>'PARASITOLOGIE 2'!L193</f>
        <v>6.666666666666667</v>
      </c>
      <c r="J193" s="124">
        <f>'PHYSIO-PATH 3'!L193</f>
        <v>9</v>
      </c>
      <c r="K193" s="124">
        <f>SEMIOLOGIE!L193</f>
        <v>15.5</v>
      </c>
      <c r="L193" s="124">
        <f>'ANA-PATH 2'!L193</f>
        <v>6.666666666666667</v>
      </c>
      <c r="M193" s="124">
        <f t="shared" si="28"/>
        <v>89.083333333333329</v>
      </c>
      <c r="N193" s="124">
        <f t="shared" si="29"/>
        <v>3.563333333333333</v>
      </c>
      <c r="O193" s="113" t="str">
        <f t="shared" si="27"/>
        <v>Ajournee</v>
      </c>
      <c r="P193" s="113" t="str">
        <f t="shared" si="30"/>
        <v>juin</v>
      </c>
      <c r="Q193" s="113">
        <f t="shared" si="31"/>
        <v>1</v>
      </c>
      <c r="R193" s="113">
        <f t="shared" si="32"/>
        <v>1</v>
      </c>
      <c r="S193" s="113">
        <f t="shared" si="33"/>
        <v>1</v>
      </c>
      <c r="T193" s="113">
        <f t="shared" si="34"/>
        <v>1</v>
      </c>
      <c r="U193" s="113">
        <f t="shared" si="35"/>
        <v>1</v>
      </c>
      <c r="V193" s="113">
        <f t="shared" si="36"/>
        <v>1</v>
      </c>
      <c r="W193" s="113">
        <f t="shared" si="37"/>
        <v>1</v>
      </c>
      <c r="X193" s="113">
        <f t="shared" si="38"/>
        <v>0</v>
      </c>
      <c r="Y193" s="113">
        <f t="shared" si="39"/>
        <v>1</v>
      </c>
      <c r="Z193" s="113" t="str">
        <f>ANATOMIE3!N193</f>
        <v>Juin</v>
      </c>
      <c r="AA193" s="113" t="str">
        <f>'PHYSIO-REP 3'!N193</f>
        <v>Juin</v>
      </c>
      <c r="AB193" s="113" t="str">
        <f>'ZOOTECHINE 3'!N193</f>
        <v>Juin</v>
      </c>
      <c r="AC193" s="113" t="str">
        <f>'PHARMACOLOGIE 3'!N193</f>
        <v>Juin</v>
      </c>
      <c r="AD193" s="113" t="str">
        <f>'MICROBIOLOGIE 3'!N193</f>
        <v>Juin</v>
      </c>
      <c r="AE193" s="113" t="str">
        <f>'PARASITOLOGIE 2'!N193</f>
        <v>Juin</v>
      </c>
      <c r="AF193" s="113" t="str">
        <f>'PHYSIO-PATH 3'!N193</f>
        <v>Juin</v>
      </c>
      <c r="AG193" s="113" t="str">
        <f>SEMIOLOGIE!N193</f>
        <v>Juin</v>
      </c>
      <c r="AH193" s="113" t="str">
        <f>'ANA-PATH 2'!N193</f>
        <v>Juin</v>
      </c>
    </row>
    <row r="194" spans="1:34">
      <c r="A194" s="113">
        <v>187</v>
      </c>
      <c r="B194" s="419" t="s">
        <v>899</v>
      </c>
      <c r="C194" s="419" t="s">
        <v>900</v>
      </c>
      <c r="D194" s="124">
        <f>ANATOMIE3!L194</f>
        <v>12.5</v>
      </c>
      <c r="E194" s="124">
        <f>'PHYSIO-REP 3'!L194</f>
        <v>10.5</v>
      </c>
      <c r="F194" s="124">
        <f>'ZOOTECHINE 3'!L194</f>
        <v>11</v>
      </c>
      <c r="G194" s="124">
        <f>'PHARMACOLOGIE 3'!L194</f>
        <v>11</v>
      </c>
      <c r="H194" s="124">
        <f>'MICROBIOLOGIE 3'!L194</f>
        <v>7.5</v>
      </c>
      <c r="I194" s="124">
        <f>'PARASITOLOGIE 2'!L194</f>
        <v>8.6666666666666661</v>
      </c>
      <c r="J194" s="124">
        <f>'PHYSIO-PATH 3'!L194</f>
        <v>3</v>
      </c>
      <c r="K194" s="124">
        <f>SEMIOLOGIE!L194</f>
        <v>36</v>
      </c>
      <c r="L194" s="124">
        <f>'ANA-PATH 2'!L194</f>
        <v>9</v>
      </c>
      <c r="M194" s="124">
        <f t="shared" si="28"/>
        <v>109.16666666666666</v>
      </c>
      <c r="N194" s="124">
        <f t="shared" si="29"/>
        <v>4.3666666666666663</v>
      </c>
      <c r="O194" s="113" t="str">
        <f t="shared" si="27"/>
        <v>Ajournee</v>
      </c>
      <c r="P194" s="113" t="str">
        <f t="shared" si="30"/>
        <v>juin</v>
      </c>
      <c r="Q194" s="113">
        <f t="shared" si="31"/>
        <v>1</v>
      </c>
      <c r="R194" s="113">
        <f t="shared" si="32"/>
        <v>1</v>
      </c>
      <c r="S194" s="113">
        <f t="shared" si="33"/>
        <v>1</v>
      </c>
      <c r="T194" s="113">
        <f t="shared" si="34"/>
        <v>1</v>
      </c>
      <c r="U194" s="113">
        <f t="shared" si="35"/>
        <v>1</v>
      </c>
      <c r="V194" s="113">
        <f t="shared" si="36"/>
        <v>1</v>
      </c>
      <c r="W194" s="113">
        <f t="shared" si="37"/>
        <v>1</v>
      </c>
      <c r="X194" s="113">
        <f t="shared" si="38"/>
        <v>0</v>
      </c>
      <c r="Y194" s="113">
        <f t="shared" si="39"/>
        <v>1</v>
      </c>
      <c r="Z194" s="113" t="str">
        <f>ANATOMIE3!N194</f>
        <v>Juin</v>
      </c>
      <c r="AA194" s="113" t="str">
        <f>'PHYSIO-REP 3'!N194</f>
        <v>Juin</v>
      </c>
      <c r="AB194" s="113" t="str">
        <f>'ZOOTECHINE 3'!N194</f>
        <v>Juin</v>
      </c>
      <c r="AC194" s="113" t="str">
        <f>'PHARMACOLOGIE 3'!N194</f>
        <v>Juin</v>
      </c>
      <c r="AD194" s="113" t="str">
        <f>'MICROBIOLOGIE 3'!N194</f>
        <v>Juin</v>
      </c>
      <c r="AE194" s="113" t="str">
        <f>'PARASITOLOGIE 2'!N194</f>
        <v>Juin</v>
      </c>
      <c r="AF194" s="113" t="str">
        <f>'PHYSIO-PATH 3'!N194</f>
        <v>Juin</v>
      </c>
      <c r="AG194" s="113" t="str">
        <f>SEMIOLOGIE!N194</f>
        <v>Juin</v>
      </c>
      <c r="AH194" s="113" t="str">
        <f>'ANA-PATH 2'!N194</f>
        <v>Juin</v>
      </c>
    </row>
    <row r="195" spans="1:34">
      <c r="A195" s="113">
        <v>188</v>
      </c>
      <c r="B195" s="413" t="s">
        <v>269</v>
      </c>
      <c r="C195" s="413" t="s">
        <v>270</v>
      </c>
      <c r="D195" s="124">
        <f>ANATOMIE3!L195</f>
        <v>5.5</v>
      </c>
      <c r="E195" s="124">
        <f>'PHYSIO-REP 3'!L195</f>
        <v>4.5</v>
      </c>
      <c r="F195" s="124">
        <f>'ZOOTECHINE 3'!L195</f>
        <v>8</v>
      </c>
      <c r="G195" s="124">
        <f>'PHARMACOLOGIE 3'!L195</f>
        <v>3.25</v>
      </c>
      <c r="H195" s="124">
        <f>'MICROBIOLOGIE 3'!L195</f>
        <v>8.5</v>
      </c>
      <c r="I195" s="124">
        <f>'PARASITOLOGIE 2'!L195</f>
        <v>20</v>
      </c>
      <c r="J195" s="124">
        <f>'PHYSIO-PATH 3'!L195</f>
        <v>1.5</v>
      </c>
      <c r="K195" s="124">
        <f>SEMIOLOGIE!L195</f>
        <v>14.25</v>
      </c>
      <c r="L195" s="124">
        <f>'ANA-PATH 2'!L195</f>
        <v>3.6666666666666665</v>
      </c>
      <c r="M195" s="124">
        <f t="shared" si="28"/>
        <v>69.166666666666671</v>
      </c>
      <c r="N195" s="124">
        <f t="shared" si="29"/>
        <v>2.7666666666666671</v>
      </c>
      <c r="O195" s="113" t="str">
        <f t="shared" si="27"/>
        <v>Ajournee</v>
      </c>
      <c r="P195" s="113" t="str">
        <f t="shared" si="30"/>
        <v>juin</v>
      </c>
      <c r="Q195" s="113">
        <f t="shared" si="31"/>
        <v>1</v>
      </c>
      <c r="R195" s="113">
        <f t="shared" si="32"/>
        <v>1</v>
      </c>
      <c r="S195" s="113">
        <f t="shared" si="33"/>
        <v>1</v>
      </c>
      <c r="T195" s="113">
        <f t="shared" si="34"/>
        <v>1</v>
      </c>
      <c r="U195" s="113">
        <f t="shared" si="35"/>
        <v>1</v>
      </c>
      <c r="V195" s="113">
        <f t="shared" si="36"/>
        <v>0</v>
      </c>
      <c r="W195" s="113">
        <f t="shared" si="37"/>
        <v>1</v>
      </c>
      <c r="X195" s="113">
        <f t="shared" si="38"/>
        <v>1</v>
      </c>
      <c r="Y195" s="113">
        <f t="shared" si="39"/>
        <v>1</v>
      </c>
      <c r="Z195" s="113" t="str">
        <f>ANATOMIE3!N195</f>
        <v>Juin</v>
      </c>
      <c r="AA195" s="113" t="str">
        <f>'PHYSIO-REP 3'!N195</f>
        <v>Juin</v>
      </c>
      <c r="AB195" s="113" t="str">
        <f>'ZOOTECHINE 3'!N195</f>
        <v>Juin</v>
      </c>
      <c r="AC195" s="113" t="str">
        <f>'PHARMACOLOGIE 3'!N195</f>
        <v>Juin</v>
      </c>
      <c r="AD195" s="113" t="str">
        <f>'MICROBIOLOGIE 3'!N195</f>
        <v>Juin</v>
      </c>
      <c r="AE195" s="113" t="str">
        <f>'PARASITOLOGIE 2'!N195</f>
        <v>Juin</v>
      </c>
      <c r="AF195" s="113" t="str">
        <f>'PHYSIO-PATH 3'!N195</f>
        <v>Juin</v>
      </c>
      <c r="AG195" s="113" t="str">
        <f>SEMIOLOGIE!N195</f>
        <v>Juin</v>
      </c>
      <c r="AH195" s="113" t="str">
        <f>'ANA-PATH 2'!N195</f>
        <v>Juin</v>
      </c>
    </row>
    <row r="196" spans="1:34">
      <c r="A196" s="113">
        <v>189</v>
      </c>
      <c r="B196" s="413" t="s">
        <v>271</v>
      </c>
      <c r="C196" s="413" t="s">
        <v>272</v>
      </c>
      <c r="D196" s="124">
        <f>ANATOMIE3!L196</f>
        <v>19.25</v>
      </c>
      <c r="E196" s="124">
        <f>'PHYSIO-REP 3'!L196</f>
        <v>11</v>
      </c>
      <c r="F196" s="124">
        <f>'ZOOTECHINE 3'!L196</f>
        <v>9</v>
      </c>
      <c r="G196" s="124">
        <f>'PHARMACOLOGIE 3'!L196</f>
        <v>14.5</v>
      </c>
      <c r="H196" s="124">
        <f>'MICROBIOLOGIE 3'!L196</f>
        <v>12</v>
      </c>
      <c r="I196" s="124">
        <f>'PARASITOLOGIE 2'!L196</f>
        <v>10</v>
      </c>
      <c r="J196" s="124">
        <f>'PHYSIO-PATH 3'!L196</f>
        <v>15</v>
      </c>
      <c r="K196" s="124">
        <f>SEMIOLOGIE!L196</f>
        <v>14.5</v>
      </c>
      <c r="L196" s="124">
        <f>'ANA-PATH 2'!L196</f>
        <v>6.333333333333333</v>
      </c>
      <c r="M196" s="124">
        <f t="shared" si="28"/>
        <v>111.58333333333333</v>
      </c>
      <c r="N196" s="124">
        <f t="shared" si="29"/>
        <v>4.4633333333333329</v>
      </c>
      <c r="O196" s="113" t="str">
        <f t="shared" si="27"/>
        <v>Ajournee</v>
      </c>
      <c r="P196" s="113" t="str">
        <f t="shared" si="30"/>
        <v>juin</v>
      </c>
      <c r="Q196" s="113">
        <f t="shared" si="31"/>
        <v>0</v>
      </c>
      <c r="R196" s="113">
        <f t="shared" si="32"/>
        <v>1</v>
      </c>
      <c r="S196" s="113">
        <f t="shared" si="33"/>
        <v>1</v>
      </c>
      <c r="T196" s="113">
        <f t="shared" si="34"/>
        <v>1</v>
      </c>
      <c r="U196" s="113">
        <f t="shared" si="35"/>
        <v>1</v>
      </c>
      <c r="V196" s="113">
        <f t="shared" si="36"/>
        <v>1</v>
      </c>
      <c r="W196" s="113">
        <f t="shared" si="37"/>
        <v>1</v>
      </c>
      <c r="X196" s="113">
        <f t="shared" si="38"/>
        <v>1</v>
      </c>
      <c r="Y196" s="113">
        <f t="shared" si="39"/>
        <v>1</v>
      </c>
      <c r="Z196" s="113" t="str">
        <f>ANATOMIE3!N196</f>
        <v>Juin</v>
      </c>
      <c r="AA196" s="113" t="str">
        <f>'PHYSIO-REP 3'!N196</f>
        <v>Juin</v>
      </c>
      <c r="AB196" s="113" t="str">
        <f>'ZOOTECHINE 3'!N196</f>
        <v>Juin</v>
      </c>
      <c r="AC196" s="113" t="str">
        <f>'PHARMACOLOGIE 3'!N196</f>
        <v>Juin</v>
      </c>
      <c r="AD196" s="113" t="str">
        <f>'MICROBIOLOGIE 3'!N196</f>
        <v>Juin</v>
      </c>
      <c r="AE196" s="113" t="str">
        <f>'PARASITOLOGIE 2'!N196</f>
        <v>Juin</v>
      </c>
      <c r="AF196" s="113" t="str">
        <f>'PHYSIO-PATH 3'!N196</f>
        <v>Juin</v>
      </c>
      <c r="AG196" s="113" t="str">
        <f>SEMIOLOGIE!N196</f>
        <v>Juin</v>
      </c>
      <c r="AH196" s="113" t="str">
        <f>'ANA-PATH 2'!N196</f>
        <v>Juin</v>
      </c>
    </row>
    <row r="197" spans="1:34">
      <c r="A197" s="113">
        <v>190</v>
      </c>
      <c r="B197" s="413" t="s">
        <v>273</v>
      </c>
      <c r="C197" s="413" t="s">
        <v>607</v>
      </c>
      <c r="D197" s="124">
        <f>ANATOMIE3!L197</f>
        <v>16.25</v>
      </c>
      <c r="E197" s="124">
        <f>'PHYSIO-REP 3'!L197</f>
        <v>13.5</v>
      </c>
      <c r="F197" s="124">
        <f>'ZOOTECHINE 3'!L197</f>
        <v>9</v>
      </c>
      <c r="G197" s="124">
        <f>'PHARMACOLOGIE 3'!L197</f>
        <v>15</v>
      </c>
      <c r="H197" s="124">
        <f>'MICROBIOLOGIE 3'!L197</f>
        <v>12.5</v>
      </c>
      <c r="I197" s="124">
        <f>'PARASITOLOGIE 2'!L197</f>
        <v>6.666666666666667</v>
      </c>
      <c r="J197" s="124">
        <f>'PHYSIO-PATH 3'!L197</f>
        <v>8</v>
      </c>
      <c r="K197" s="124">
        <f>SEMIOLOGIE!L197</f>
        <v>35.75</v>
      </c>
      <c r="L197" s="124">
        <f>'ANA-PATH 2'!L197</f>
        <v>9</v>
      </c>
      <c r="M197" s="124">
        <f t="shared" si="28"/>
        <v>125.66666666666667</v>
      </c>
      <c r="N197" s="124">
        <f t="shared" si="29"/>
        <v>5.0266666666666673</v>
      </c>
      <c r="O197" s="113" t="str">
        <f t="shared" si="27"/>
        <v>Ajournee</v>
      </c>
      <c r="P197" s="113" t="str">
        <f t="shared" si="30"/>
        <v>juin</v>
      </c>
      <c r="Q197" s="113">
        <f t="shared" si="31"/>
        <v>0</v>
      </c>
      <c r="R197" s="113">
        <f t="shared" si="32"/>
        <v>1</v>
      </c>
      <c r="S197" s="113">
        <f t="shared" si="33"/>
        <v>1</v>
      </c>
      <c r="T197" s="113">
        <f t="shared" si="34"/>
        <v>1</v>
      </c>
      <c r="U197" s="113">
        <f t="shared" si="35"/>
        <v>1</v>
      </c>
      <c r="V197" s="113">
        <f t="shared" si="36"/>
        <v>1</v>
      </c>
      <c r="W197" s="113">
        <f t="shared" si="37"/>
        <v>1</v>
      </c>
      <c r="X197" s="113">
        <f t="shared" si="38"/>
        <v>0</v>
      </c>
      <c r="Y197" s="113">
        <f t="shared" si="39"/>
        <v>1</v>
      </c>
      <c r="Z197" s="113" t="str">
        <f>ANATOMIE3!N197</f>
        <v>Juin</v>
      </c>
      <c r="AA197" s="113" t="str">
        <f>'PHYSIO-REP 3'!N197</f>
        <v>Juin</v>
      </c>
      <c r="AB197" s="113" t="str">
        <f>'ZOOTECHINE 3'!N197</f>
        <v>Juin</v>
      </c>
      <c r="AC197" s="113" t="str">
        <f>'PHARMACOLOGIE 3'!N197</f>
        <v>Juin</v>
      </c>
      <c r="AD197" s="113" t="str">
        <f>'MICROBIOLOGIE 3'!N197</f>
        <v>Juin</v>
      </c>
      <c r="AE197" s="113" t="str">
        <f>'PARASITOLOGIE 2'!N197</f>
        <v>Juin</v>
      </c>
      <c r="AF197" s="113" t="str">
        <f>'PHYSIO-PATH 3'!N197</f>
        <v>Juin</v>
      </c>
      <c r="AG197" s="113" t="str">
        <f>SEMIOLOGIE!N197</f>
        <v>Juin</v>
      </c>
      <c r="AH197" s="113" t="str">
        <f>'ANA-PATH 2'!N197</f>
        <v>Juin</v>
      </c>
    </row>
    <row r="198" spans="1:34">
      <c r="A198" s="113">
        <v>191</v>
      </c>
      <c r="B198" s="419" t="s">
        <v>274</v>
      </c>
      <c r="C198" s="419" t="s">
        <v>245</v>
      </c>
      <c r="D198" s="124">
        <f>ANATOMIE3!L198</f>
        <v>30</v>
      </c>
      <c r="E198" s="124">
        <f>'PHYSIO-REP 3'!L198</f>
        <v>10.5</v>
      </c>
      <c r="F198" s="124">
        <f>'ZOOTECHINE 3'!L198</f>
        <v>9.25</v>
      </c>
      <c r="G198" s="124">
        <f>'PHARMACOLOGIE 3'!L198</f>
        <v>33</v>
      </c>
      <c r="H198" s="124">
        <f>'MICROBIOLOGIE 3'!L198</f>
        <v>7.75</v>
      </c>
      <c r="I198" s="124">
        <f>'PARASITOLOGIE 2'!L198</f>
        <v>20</v>
      </c>
      <c r="J198" s="124">
        <f>'PHYSIO-PATH 3'!L198</f>
        <v>2.5</v>
      </c>
      <c r="K198" s="124">
        <f>SEMIOLOGIE!L198</f>
        <v>13.5</v>
      </c>
      <c r="L198" s="124">
        <f>'ANA-PATH 2'!L198</f>
        <v>5.666666666666667</v>
      </c>
      <c r="M198" s="124">
        <f t="shared" si="28"/>
        <v>132.16666666666666</v>
      </c>
      <c r="N198" s="124">
        <f t="shared" si="29"/>
        <v>5.2866666666666662</v>
      </c>
      <c r="O198" s="113" t="str">
        <f t="shared" si="27"/>
        <v>Ajournee</v>
      </c>
      <c r="P198" s="113" t="str">
        <f t="shared" si="30"/>
        <v>juin</v>
      </c>
      <c r="Q198" s="113">
        <f t="shared" si="31"/>
        <v>0</v>
      </c>
      <c r="R198" s="113">
        <f t="shared" si="32"/>
        <v>1</v>
      </c>
      <c r="S198" s="113">
        <f t="shared" si="33"/>
        <v>1</v>
      </c>
      <c r="T198" s="113">
        <f t="shared" si="34"/>
        <v>0</v>
      </c>
      <c r="U198" s="113">
        <f t="shared" si="35"/>
        <v>1</v>
      </c>
      <c r="V198" s="113">
        <f t="shared" si="36"/>
        <v>0</v>
      </c>
      <c r="W198" s="113">
        <f t="shared" si="37"/>
        <v>1</v>
      </c>
      <c r="X198" s="113">
        <f t="shared" si="38"/>
        <v>1</v>
      </c>
      <c r="Y198" s="113">
        <f t="shared" si="39"/>
        <v>1</v>
      </c>
      <c r="Z198" s="113" t="str">
        <f>ANATOMIE3!N198</f>
        <v>Juin</v>
      </c>
      <c r="AA198" s="113" t="str">
        <f>'PHYSIO-REP 3'!N198</f>
        <v>Juin</v>
      </c>
      <c r="AB198" s="113" t="str">
        <f>'ZOOTECHINE 3'!N198</f>
        <v>Juin</v>
      </c>
      <c r="AC198" s="113" t="str">
        <f>'PHARMACOLOGIE 3'!N198</f>
        <v>Juin</v>
      </c>
      <c r="AD198" s="113" t="str">
        <f>'MICROBIOLOGIE 3'!N198</f>
        <v>Juin</v>
      </c>
      <c r="AE198" s="113" t="str">
        <f>'PARASITOLOGIE 2'!N198</f>
        <v>Juin</v>
      </c>
      <c r="AF198" s="113" t="str">
        <f>'PHYSIO-PATH 3'!N198</f>
        <v>Juin</v>
      </c>
      <c r="AG198" s="113" t="str">
        <f>SEMIOLOGIE!N198</f>
        <v>Juin</v>
      </c>
      <c r="AH198" s="113" t="str">
        <f>'ANA-PATH 2'!N198</f>
        <v>Juin</v>
      </c>
    </row>
    <row r="199" spans="1:34">
      <c r="A199" s="113">
        <v>192</v>
      </c>
      <c r="B199" s="413" t="s">
        <v>275</v>
      </c>
      <c r="C199" s="413" t="s">
        <v>901</v>
      </c>
      <c r="D199" s="124">
        <f>ANATOMIE3!L199</f>
        <v>12</v>
      </c>
      <c r="E199" s="124">
        <f>'PHYSIO-REP 3'!L199</f>
        <v>10.5</v>
      </c>
      <c r="F199" s="124">
        <f>'ZOOTECHINE 3'!L199</f>
        <v>8</v>
      </c>
      <c r="G199" s="124">
        <f>'PHARMACOLOGIE 3'!L199</f>
        <v>8.5</v>
      </c>
      <c r="H199" s="124">
        <f>'MICROBIOLOGIE 3'!L199</f>
        <v>6.75</v>
      </c>
      <c r="I199" s="124">
        <f>'PARASITOLOGIE 2'!L199</f>
        <v>7.333333333333333</v>
      </c>
      <c r="J199" s="124">
        <f>'PHYSIO-PATH 3'!L199</f>
        <v>2.5</v>
      </c>
      <c r="K199" s="124">
        <f>SEMIOLOGIE!L199</f>
        <v>15.25</v>
      </c>
      <c r="L199" s="124">
        <f>'ANA-PATH 2'!L199</f>
        <v>3.6666666666666665</v>
      </c>
      <c r="M199" s="124">
        <f t="shared" si="28"/>
        <v>74.500000000000014</v>
      </c>
      <c r="N199" s="124">
        <f t="shared" si="29"/>
        <v>2.9800000000000004</v>
      </c>
      <c r="O199" s="113" t="str">
        <f t="shared" si="27"/>
        <v>Ajournee</v>
      </c>
      <c r="P199" s="113" t="str">
        <f t="shared" si="30"/>
        <v>juin</v>
      </c>
      <c r="Q199" s="113">
        <f t="shared" si="31"/>
        <v>1</v>
      </c>
      <c r="R199" s="113">
        <f t="shared" si="32"/>
        <v>1</v>
      </c>
      <c r="S199" s="113">
        <f t="shared" si="33"/>
        <v>1</v>
      </c>
      <c r="T199" s="113">
        <f t="shared" si="34"/>
        <v>1</v>
      </c>
      <c r="U199" s="113">
        <f t="shared" si="35"/>
        <v>1</v>
      </c>
      <c r="V199" s="113">
        <f t="shared" si="36"/>
        <v>1</v>
      </c>
      <c r="W199" s="113">
        <f t="shared" si="37"/>
        <v>1</v>
      </c>
      <c r="X199" s="113">
        <f t="shared" si="38"/>
        <v>0</v>
      </c>
      <c r="Y199" s="113">
        <f t="shared" si="39"/>
        <v>1</v>
      </c>
      <c r="Z199" s="113" t="str">
        <f>ANATOMIE3!N199</f>
        <v>Juin</v>
      </c>
      <c r="AA199" s="113" t="str">
        <f>'PHYSIO-REP 3'!N199</f>
        <v>Juin</v>
      </c>
      <c r="AB199" s="113" t="str">
        <f>'ZOOTECHINE 3'!N199</f>
        <v>Juin</v>
      </c>
      <c r="AC199" s="113" t="str">
        <f>'PHARMACOLOGIE 3'!N199</f>
        <v>Juin</v>
      </c>
      <c r="AD199" s="113" t="str">
        <f>'MICROBIOLOGIE 3'!N199</f>
        <v>Juin</v>
      </c>
      <c r="AE199" s="113" t="str">
        <f>'PARASITOLOGIE 2'!N199</f>
        <v>Juin</v>
      </c>
      <c r="AF199" s="113" t="str">
        <f>'PHYSIO-PATH 3'!N199</f>
        <v>Juin</v>
      </c>
      <c r="AG199" s="113" t="str">
        <f>SEMIOLOGIE!N199</f>
        <v>Juin</v>
      </c>
      <c r="AH199" s="113" t="str">
        <f>'ANA-PATH 2'!N199</f>
        <v>Juin</v>
      </c>
    </row>
    <row r="200" spans="1:34">
      <c r="A200" s="113">
        <v>193</v>
      </c>
      <c r="B200" s="413" t="s">
        <v>276</v>
      </c>
      <c r="C200" s="413" t="s">
        <v>902</v>
      </c>
      <c r="D200" s="124">
        <f>ANATOMIE3!L200</f>
        <v>12.75</v>
      </c>
      <c r="E200" s="124">
        <f>'PHYSIO-REP 3'!L200</f>
        <v>12</v>
      </c>
      <c r="F200" s="124">
        <f>'ZOOTECHINE 3'!L200</f>
        <v>13</v>
      </c>
      <c r="G200" s="124">
        <f>'PHARMACOLOGIE 3'!L200</f>
        <v>6.5</v>
      </c>
      <c r="H200" s="124">
        <f>'MICROBIOLOGIE 3'!L200</f>
        <v>8.25</v>
      </c>
      <c r="I200" s="124">
        <f>'PARASITOLOGIE 2'!L200</f>
        <v>8</v>
      </c>
      <c r="J200" s="124">
        <f>'PHYSIO-PATH 3'!L200</f>
        <v>6</v>
      </c>
      <c r="K200" s="124">
        <f>SEMIOLOGIE!L200</f>
        <v>14</v>
      </c>
      <c r="L200" s="124">
        <f>'ANA-PATH 2'!L200</f>
        <v>7.666666666666667</v>
      </c>
      <c r="M200" s="124">
        <f t="shared" si="28"/>
        <v>88.166666666666671</v>
      </c>
      <c r="N200" s="124">
        <f t="shared" si="29"/>
        <v>3.5266666666666668</v>
      </c>
      <c r="O200" s="113" t="str">
        <f t="shared" ref="O200:O263" si="40">IF(OR(D200="exclus",E200="exclus",F200="exclus",G200="exclus",H200="exclus",I200="exclus",J200="exclus",K200="exclus",L200="exclus"),"exclus",IF(AND(SUM(Q200:Y200)=0,ROUND(N200,3)&gt;=10),"Admis","Ajournee"))</f>
        <v>Ajournee</v>
      </c>
      <c r="P200" s="113" t="str">
        <f t="shared" si="30"/>
        <v>juin</v>
      </c>
      <c r="Q200" s="113">
        <f t="shared" si="31"/>
        <v>1</v>
      </c>
      <c r="R200" s="113">
        <f t="shared" si="32"/>
        <v>1</v>
      </c>
      <c r="S200" s="113">
        <f t="shared" si="33"/>
        <v>1</v>
      </c>
      <c r="T200" s="113">
        <f t="shared" si="34"/>
        <v>1</v>
      </c>
      <c r="U200" s="113">
        <f t="shared" si="35"/>
        <v>1</v>
      </c>
      <c r="V200" s="113">
        <f t="shared" si="36"/>
        <v>1</v>
      </c>
      <c r="W200" s="113">
        <f t="shared" si="37"/>
        <v>1</v>
      </c>
      <c r="X200" s="113">
        <f t="shared" si="38"/>
        <v>1</v>
      </c>
      <c r="Y200" s="113">
        <f t="shared" si="39"/>
        <v>1</v>
      </c>
      <c r="Z200" s="113" t="str">
        <f>ANATOMIE3!N200</f>
        <v>Juin</v>
      </c>
      <c r="AA200" s="113" t="str">
        <f>'PHYSIO-REP 3'!N200</f>
        <v>Juin</v>
      </c>
      <c r="AB200" s="113" t="str">
        <f>'ZOOTECHINE 3'!N200</f>
        <v>Juin</v>
      </c>
      <c r="AC200" s="113" t="str">
        <f>'PHARMACOLOGIE 3'!N200</f>
        <v>Juin</v>
      </c>
      <c r="AD200" s="113" t="str">
        <f>'MICROBIOLOGIE 3'!N200</f>
        <v>Juin</v>
      </c>
      <c r="AE200" s="113" t="str">
        <f>'PARASITOLOGIE 2'!N200</f>
        <v>Juin</v>
      </c>
      <c r="AF200" s="113" t="str">
        <f>'PHYSIO-PATH 3'!N200</f>
        <v>Juin</v>
      </c>
      <c r="AG200" s="113" t="str">
        <f>SEMIOLOGIE!N200</f>
        <v>Juin</v>
      </c>
      <c r="AH200" s="113" t="str">
        <f>'ANA-PATH 2'!N200</f>
        <v>Juin</v>
      </c>
    </row>
    <row r="201" spans="1:34">
      <c r="A201" s="113">
        <v>194</v>
      </c>
      <c r="B201" s="413" t="s">
        <v>277</v>
      </c>
      <c r="C201" s="413" t="s">
        <v>278</v>
      </c>
      <c r="D201" s="124">
        <f>ANATOMIE3!L201</f>
        <v>17</v>
      </c>
      <c r="E201" s="124">
        <f>'PHYSIO-REP 3'!L201</f>
        <v>12.25</v>
      </c>
      <c r="F201" s="124">
        <f>'ZOOTECHINE 3'!L201</f>
        <v>13.5</v>
      </c>
      <c r="G201" s="124">
        <f>'PHARMACOLOGIE 3'!L201</f>
        <v>19</v>
      </c>
      <c r="H201" s="124">
        <f>'MICROBIOLOGIE 3'!L201</f>
        <v>15.75</v>
      </c>
      <c r="I201" s="124">
        <f>'PARASITOLOGIE 2'!L201</f>
        <v>9.3333333333333339</v>
      </c>
      <c r="J201" s="124">
        <f>'PHYSIO-PATH 3'!L201</f>
        <v>16</v>
      </c>
      <c r="K201" s="124">
        <f>SEMIOLOGIE!L201</f>
        <v>16.75</v>
      </c>
      <c r="L201" s="124">
        <f>'ANA-PATH 2'!L201</f>
        <v>10.666666666666666</v>
      </c>
      <c r="M201" s="124">
        <f t="shared" ref="M201:M264" si="41">SUM(D201:L201)</f>
        <v>130.25</v>
      </c>
      <c r="N201" s="124">
        <f t="shared" ref="N201:N264" si="42">M201/25</f>
        <v>5.21</v>
      </c>
      <c r="O201" s="113" t="str">
        <f t="shared" si="40"/>
        <v>Ajournee</v>
      </c>
      <c r="P201" s="113" t="str">
        <f t="shared" ref="P201:P264" si="43">IF(COUNTIF(Z201:AH201,"=Rattrapage")&gt;0,"Rattrapage",IF(COUNTIF(Z201:AH201,"=Synthèse")&gt;0,"Synthèse","juin"))</f>
        <v>juin</v>
      </c>
      <c r="Q201" s="113">
        <f t="shared" ref="Q201:Q264" si="44">IF(D201&gt;15,0,1)</f>
        <v>0</v>
      </c>
      <c r="R201" s="113">
        <f t="shared" ref="R201:R264" si="45">IF(E201&gt;15,0,1)</f>
        <v>1</v>
      </c>
      <c r="S201" s="113">
        <f t="shared" ref="S201:S264" si="46">IF(F201&gt;15,0,1)</f>
        <v>1</v>
      </c>
      <c r="T201" s="113">
        <f t="shared" ref="T201:T264" si="47">IF(G201&gt;15,0,1)</f>
        <v>0</v>
      </c>
      <c r="U201" s="113">
        <f t="shared" ref="U201:U264" si="48">IF(H201&gt;15,0,1)</f>
        <v>0</v>
      </c>
      <c r="V201" s="113">
        <f t="shared" ref="V201:V264" si="49">IF(I201&gt;10,0,1)</f>
        <v>1</v>
      </c>
      <c r="W201" s="113">
        <f t="shared" ref="W201:W264" si="50">IF(J201&gt;15,0,1)</f>
        <v>0</v>
      </c>
      <c r="X201" s="113">
        <f t="shared" ref="X201:X264" si="51">IF(K201&gt;15,0,1)</f>
        <v>0</v>
      </c>
      <c r="Y201" s="113">
        <f t="shared" ref="Y201:Y264" si="52">IF(L201&gt;10,0,1)</f>
        <v>0</v>
      </c>
      <c r="Z201" s="113" t="str">
        <f>ANATOMIE3!N201</f>
        <v>Juin</v>
      </c>
      <c r="AA201" s="113" t="str">
        <f>'PHYSIO-REP 3'!N201</f>
        <v>Juin</v>
      </c>
      <c r="AB201" s="113" t="str">
        <f>'ZOOTECHINE 3'!N201</f>
        <v>Juin</v>
      </c>
      <c r="AC201" s="113" t="str">
        <f>'PHARMACOLOGIE 3'!N201</f>
        <v>Juin</v>
      </c>
      <c r="AD201" s="113" t="str">
        <f>'MICROBIOLOGIE 3'!N201</f>
        <v>Juin</v>
      </c>
      <c r="AE201" s="113" t="str">
        <f>'PARASITOLOGIE 2'!N201</f>
        <v>Juin</v>
      </c>
      <c r="AF201" s="113" t="str">
        <f>'PHYSIO-PATH 3'!N201</f>
        <v>Juin</v>
      </c>
      <c r="AG201" s="113" t="str">
        <f>SEMIOLOGIE!N201</f>
        <v>Juin</v>
      </c>
      <c r="AH201" s="113" t="str">
        <f>'ANA-PATH 2'!N201</f>
        <v>Juin</v>
      </c>
    </row>
    <row r="202" spans="1:34">
      <c r="A202" s="113">
        <v>195</v>
      </c>
      <c r="B202" s="413" t="s">
        <v>277</v>
      </c>
      <c r="C202" s="413" t="s">
        <v>903</v>
      </c>
      <c r="D202" s="124">
        <f>ANATOMIE3!L202</f>
        <v>13.25</v>
      </c>
      <c r="E202" s="124">
        <f>'PHYSIO-REP 3'!L202</f>
        <v>11</v>
      </c>
      <c r="F202" s="124">
        <f>'ZOOTECHINE 3'!L202</f>
        <v>12.25</v>
      </c>
      <c r="G202" s="124">
        <f>'PHARMACOLOGIE 3'!L202</f>
        <v>15.5</v>
      </c>
      <c r="H202" s="124">
        <f>'MICROBIOLOGIE 3'!L202</f>
        <v>14.5</v>
      </c>
      <c r="I202" s="124">
        <f>'PARASITOLOGIE 2'!L202</f>
        <v>6.666666666666667</v>
      </c>
      <c r="J202" s="124">
        <f>'PHYSIO-PATH 3'!L202</f>
        <v>13</v>
      </c>
      <c r="K202" s="124">
        <f>SEMIOLOGIE!L202</f>
        <v>17</v>
      </c>
      <c r="L202" s="124">
        <f>'ANA-PATH 2'!L202</f>
        <v>9.3333333333333339</v>
      </c>
      <c r="M202" s="124">
        <f t="shared" si="41"/>
        <v>112.5</v>
      </c>
      <c r="N202" s="124">
        <f t="shared" si="42"/>
        <v>4.5</v>
      </c>
      <c r="O202" s="113" t="str">
        <f t="shared" si="40"/>
        <v>Ajournee</v>
      </c>
      <c r="P202" s="113" t="str">
        <f t="shared" si="43"/>
        <v>juin</v>
      </c>
      <c r="Q202" s="113">
        <f t="shared" si="44"/>
        <v>1</v>
      </c>
      <c r="R202" s="113">
        <f t="shared" si="45"/>
        <v>1</v>
      </c>
      <c r="S202" s="113">
        <f t="shared" si="46"/>
        <v>1</v>
      </c>
      <c r="T202" s="113">
        <f t="shared" si="47"/>
        <v>0</v>
      </c>
      <c r="U202" s="113">
        <f t="shared" si="48"/>
        <v>1</v>
      </c>
      <c r="V202" s="113">
        <f t="shared" si="49"/>
        <v>1</v>
      </c>
      <c r="W202" s="113">
        <f t="shared" si="50"/>
        <v>1</v>
      </c>
      <c r="X202" s="113">
        <f t="shared" si="51"/>
        <v>0</v>
      </c>
      <c r="Y202" s="113">
        <f t="shared" si="52"/>
        <v>1</v>
      </c>
      <c r="Z202" s="113" t="str">
        <f>ANATOMIE3!N202</f>
        <v>Juin</v>
      </c>
      <c r="AA202" s="113" t="str">
        <f>'PHYSIO-REP 3'!N202</f>
        <v>Juin</v>
      </c>
      <c r="AB202" s="113" t="str">
        <f>'ZOOTECHINE 3'!N202</f>
        <v>Juin</v>
      </c>
      <c r="AC202" s="113" t="str">
        <f>'PHARMACOLOGIE 3'!N202</f>
        <v>Juin</v>
      </c>
      <c r="AD202" s="113" t="str">
        <f>'MICROBIOLOGIE 3'!N202</f>
        <v>Juin</v>
      </c>
      <c r="AE202" s="113" t="str">
        <f>'PARASITOLOGIE 2'!N202</f>
        <v>Juin</v>
      </c>
      <c r="AF202" s="113" t="str">
        <f>'PHYSIO-PATH 3'!N202</f>
        <v>Juin</v>
      </c>
      <c r="AG202" s="113" t="str">
        <f>SEMIOLOGIE!N202</f>
        <v>Juin</v>
      </c>
      <c r="AH202" s="113" t="str">
        <f>'ANA-PATH 2'!N202</f>
        <v>Juin</v>
      </c>
    </row>
    <row r="203" spans="1:34">
      <c r="A203" s="113">
        <v>196</v>
      </c>
      <c r="B203" s="413" t="s">
        <v>279</v>
      </c>
      <c r="C203" s="413" t="s">
        <v>362</v>
      </c>
      <c r="D203" s="124">
        <f>ANATOMIE3!L203</f>
        <v>12.75</v>
      </c>
      <c r="E203" s="124">
        <f>'PHYSIO-REP 3'!L203</f>
        <v>7.5</v>
      </c>
      <c r="F203" s="124">
        <f>'ZOOTECHINE 3'!L203</f>
        <v>6.5</v>
      </c>
      <c r="G203" s="124">
        <f>'PHARMACOLOGIE 3'!L203</f>
        <v>5.25</v>
      </c>
      <c r="H203" s="124">
        <f>'MICROBIOLOGIE 3'!L203</f>
        <v>8.25</v>
      </c>
      <c r="I203" s="124">
        <f>'PARASITOLOGIE 2'!L203</f>
        <v>5.333333333333333</v>
      </c>
      <c r="J203" s="124">
        <f>'PHYSIO-PATH 3'!L203</f>
        <v>6</v>
      </c>
      <c r="K203" s="124">
        <f>SEMIOLOGIE!L203</f>
        <v>9</v>
      </c>
      <c r="L203" s="124">
        <f>'ANA-PATH 2'!L203</f>
        <v>3.6666666666666665</v>
      </c>
      <c r="M203" s="124">
        <f t="shared" si="41"/>
        <v>64.25</v>
      </c>
      <c r="N203" s="124">
        <f t="shared" si="42"/>
        <v>2.57</v>
      </c>
      <c r="O203" s="113" t="str">
        <f t="shared" si="40"/>
        <v>Ajournee</v>
      </c>
      <c r="P203" s="113" t="str">
        <f t="shared" si="43"/>
        <v>juin</v>
      </c>
      <c r="Q203" s="113">
        <f t="shared" si="44"/>
        <v>1</v>
      </c>
      <c r="R203" s="113">
        <f t="shared" si="45"/>
        <v>1</v>
      </c>
      <c r="S203" s="113">
        <f t="shared" si="46"/>
        <v>1</v>
      </c>
      <c r="T203" s="113">
        <f t="shared" si="47"/>
        <v>1</v>
      </c>
      <c r="U203" s="113">
        <f t="shared" si="48"/>
        <v>1</v>
      </c>
      <c r="V203" s="113">
        <f t="shared" si="49"/>
        <v>1</v>
      </c>
      <c r="W203" s="113">
        <f t="shared" si="50"/>
        <v>1</v>
      </c>
      <c r="X203" s="113">
        <f t="shared" si="51"/>
        <v>1</v>
      </c>
      <c r="Y203" s="113">
        <f t="shared" si="52"/>
        <v>1</v>
      </c>
      <c r="Z203" s="113" t="str">
        <f>ANATOMIE3!N203</f>
        <v>Juin</v>
      </c>
      <c r="AA203" s="113" t="str">
        <f>'PHYSIO-REP 3'!N203</f>
        <v>Juin</v>
      </c>
      <c r="AB203" s="113" t="str">
        <f>'ZOOTECHINE 3'!N203</f>
        <v>Juin</v>
      </c>
      <c r="AC203" s="113" t="str">
        <f>'PHARMACOLOGIE 3'!N203</f>
        <v>Juin</v>
      </c>
      <c r="AD203" s="113" t="str">
        <f>'MICROBIOLOGIE 3'!N203</f>
        <v>Juin</v>
      </c>
      <c r="AE203" s="113" t="str">
        <f>'PARASITOLOGIE 2'!N203</f>
        <v>Juin</v>
      </c>
      <c r="AF203" s="113" t="str">
        <f>'PHYSIO-PATH 3'!N203</f>
        <v>Juin</v>
      </c>
      <c r="AG203" s="113" t="str">
        <f>SEMIOLOGIE!N203</f>
        <v>Juin</v>
      </c>
      <c r="AH203" s="113" t="str">
        <f>'ANA-PATH 2'!N203</f>
        <v>Juin</v>
      </c>
    </row>
    <row r="204" spans="1:34">
      <c r="A204" s="113">
        <v>197</v>
      </c>
      <c r="B204" s="419" t="s">
        <v>280</v>
      </c>
      <c r="C204" s="419" t="s">
        <v>281</v>
      </c>
      <c r="D204" s="124">
        <f>ANATOMIE3!L204</f>
        <v>9.75</v>
      </c>
      <c r="E204" s="124">
        <f>'PHYSIO-REP 3'!L204</f>
        <v>9</v>
      </c>
      <c r="F204" s="124">
        <f>'ZOOTECHINE 3'!L204</f>
        <v>7.5</v>
      </c>
      <c r="G204" s="124">
        <f>'PHARMACOLOGIE 3'!L204</f>
        <v>7.5</v>
      </c>
      <c r="H204" s="124">
        <f>'MICROBIOLOGIE 3'!L204</f>
        <v>8.5</v>
      </c>
      <c r="I204" s="124">
        <f>'PARASITOLOGIE 2'!L204</f>
        <v>10.666666666666666</v>
      </c>
      <c r="J204" s="124">
        <f>'PHYSIO-PATH 3'!L204</f>
        <v>7.5</v>
      </c>
      <c r="K204" s="124">
        <f>SEMIOLOGIE!L204</f>
        <v>12</v>
      </c>
      <c r="L204" s="124">
        <f>'ANA-PATH 2'!L204</f>
        <v>6</v>
      </c>
      <c r="M204" s="124">
        <f t="shared" si="41"/>
        <v>78.416666666666657</v>
      </c>
      <c r="N204" s="124">
        <f t="shared" si="42"/>
        <v>3.1366666666666663</v>
      </c>
      <c r="O204" s="113" t="str">
        <f t="shared" si="40"/>
        <v>Ajournee</v>
      </c>
      <c r="P204" s="113" t="str">
        <f t="shared" si="43"/>
        <v>juin</v>
      </c>
      <c r="Q204" s="113">
        <f t="shared" si="44"/>
        <v>1</v>
      </c>
      <c r="R204" s="113">
        <f t="shared" si="45"/>
        <v>1</v>
      </c>
      <c r="S204" s="113">
        <f t="shared" si="46"/>
        <v>1</v>
      </c>
      <c r="T204" s="113">
        <f t="shared" si="47"/>
        <v>1</v>
      </c>
      <c r="U204" s="113">
        <f t="shared" si="48"/>
        <v>1</v>
      </c>
      <c r="V204" s="113">
        <f t="shared" si="49"/>
        <v>0</v>
      </c>
      <c r="W204" s="113">
        <f t="shared" si="50"/>
        <v>1</v>
      </c>
      <c r="X204" s="113">
        <f t="shared" si="51"/>
        <v>1</v>
      </c>
      <c r="Y204" s="113">
        <f t="shared" si="52"/>
        <v>1</v>
      </c>
      <c r="Z204" s="113" t="str">
        <f>ANATOMIE3!N204</f>
        <v>Juin</v>
      </c>
      <c r="AA204" s="113" t="str">
        <f>'PHYSIO-REP 3'!N204</f>
        <v>Juin</v>
      </c>
      <c r="AB204" s="113" t="str">
        <f>'ZOOTECHINE 3'!N204</f>
        <v>Juin</v>
      </c>
      <c r="AC204" s="113" t="str">
        <f>'PHARMACOLOGIE 3'!N204</f>
        <v>Juin</v>
      </c>
      <c r="AD204" s="113" t="str">
        <f>'MICROBIOLOGIE 3'!N204</f>
        <v>Juin</v>
      </c>
      <c r="AE204" s="113" t="str">
        <f>'PARASITOLOGIE 2'!N204</f>
        <v>Juin</v>
      </c>
      <c r="AF204" s="113" t="str">
        <f>'PHYSIO-PATH 3'!N204</f>
        <v>Juin</v>
      </c>
      <c r="AG204" s="113" t="str">
        <f>SEMIOLOGIE!N204</f>
        <v>Juin</v>
      </c>
      <c r="AH204" s="113" t="str">
        <f>'ANA-PATH 2'!N204</f>
        <v>Juin</v>
      </c>
    </row>
    <row r="205" spans="1:34">
      <c r="A205" s="113">
        <v>198</v>
      </c>
      <c r="B205" s="413" t="s">
        <v>282</v>
      </c>
      <c r="C205" s="413" t="s">
        <v>904</v>
      </c>
      <c r="D205" s="124">
        <f>ANATOMIE3!L205</f>
        <v>16</v>
      </c>
      <c r="E205" s="124">
        <f>'PHYSIO-REP 3'!L205</f>
        <v>12</v>
      </c>
      <c r="F205" s="124">
        <f>'ZOOTECHINE 3'!L205</f>
        <v>9.25</v>
      </c>
      <c r="G205" s="124">
        <f>'PHARMACOLOGIE 3'!L205</f>
        <v>10</v>
      </c>
      <c r="H205" s="124">
        <f>'MICROBIOLOGIE 3'!L205</f>
        <v>7.5</v>
      </c>
      <c r="I205" s="124">
        <f>'PARASITOLOGIE 2'!L205</f>
        <v>6.666666666666667</v>
      </c>
      <c r="J205" s="124">
        <f>'PHYSIO-PATH 3'!L205</f>
        <v>3.5</v>
      </c>
      <c r="K205" s="124">
        <f>SEMIOLOGIE!L205</f>
        <v>15.5</v>
      </c>
      <c r="L205" s="124">
        <f>'ANA-PATH 2'!L205</f>
        <v>5</v>
      </c>
      <c r="M205" s="124">
        <f t="shared" si="41"/>
        <v>85.416666666666657</v>
      </c>
      <c r="N205" s="124">
        <f t="shared" si="42"/>
        <v>3.4166666666666661</v>
      </c>
      <c r="O205" s="113" t="str">
        <f t="shared" si="40"/>
        <v>Ajournee</v>
      </c>
      <c r="P205" s="113" t="str">
        <f t="shared" si="43"/>
        <v>juin</v>
      </c>
      <c r="Q205" s="113">
        <f t="shared" si="44"/>
        <v>0</v>
      </c>
      <c r="R205" s="113">
        <f t="shared" si="45"/>
        <v>1</v>
      </c>
      <c r="S205" s="113">
        <f t="shared" si="46"/>
        <v>1</v>
      </c>
      <c r="T205" s="113">
        <f t="shared" si="47"/>
        <v>1</v>
      </c>
      <c r="U205" s="113">
        <f t="shared" si="48"/>
        <v>1</v>
      </c>
      <c r="V205" s="113">
        <f t="shared" si="49"/>
        <v>1</v>
      </c>
      <c r="W205" s="113">
        <f t="shared" si="50"/>
        <v>1</v>
      </c>
      <c r="X205" s="113">
        <f t="shared" si="51"/>
        <v>0</v>
      </c>
      <c r="Y205" s="113">
        <f t="shared" si="52"/>
        <v>1</v>
      </c>
      <c r="Z205" s="113" t="str">
        <f>ANATOMIE3!N205</f>
        <v>Juin</v>
      </c>
      <c r="AA205" s="113" t="str">
        <f>'PHYSIO-REP 3'!N205</f>
        <v>Juin</v>
      </c>
      <c r="AB205" s="113" t="str">
        <f>'ZOOTECHINE 3'!N205</f>
        <v>Juin</v>
      </c>
      <c r="AC205" s="113" t="str">
        <f>'PHARMACOLOGIE 3'!N205</f>
        <v>Juin</v>
      </c>
      <c r="AD205" s="113" t="str">
        <f>'MICROBIOLOGIE 3'!N205</f>
        <v>Juin</v>
      </c>
      <c r="AE205" s="113" t="str">
        <f>'PARASITOLOGIE 2'!N205</f>
        <v>Juin</v>
      </c>
      <c r="AF205" s="113" t="str">
        <f>'PHYSIO-PATH 3'!N205</f>
        <v>Juin</v>
      </c>
      <c r="AG205" s="113" t="str">
        <f>SEMIOLOGIE!N205</f>
        <v>Juin</v>
      </c>
      <c r="AH205" s="113" t="str">
        <f>'ANA-PATH 2'!N205</f>
        <v>Juin</v>
      </c>
    </row>
    <row r="206" spans="1:34">
      <c r="A206" s="113">
        <v>199</v>
      </c>
      <c r="B206" s="413" t="s">
        <v>283</v>
      </c>
      <c r="C206" s="413" t="s">
        <v>905</v>
      </c>
      <c r="D206" s="124">
        <f>ANATOMIE3!L206</f>
        <v>30</v>
      </c>
      <c r="E206" s="124">
        <f>'PHYSIO-REP 3'!L206</f>
        <v>8.25</v>
      </c>
      <c r="F206" s="124">
        <f>'ZOOTECHINE 3'!L206</f>
        <v>8.5</v>
      </c>
      <c r="G206" s="124">
        <f>'PHARMACOLOGIE 3'!L206</f>
        <v>6</v>
      </c>
      <c r="H206" s="124">
        <f>'MICROBIOLOGIE 3'!L206</f>
        <v>10.5</v>
      </c>
      <c r="I206" s="124">
        <f>'PARASITOLOGIE 2'!L206</f>
        <v>4</v>
      </c>
      <c r="J206" s="124">
        <f>'PHYSIO-PATH 3'!L206</f>
        <v>6</v>
      </c>
      <c r="K206" s="124">
        <f>SEMIOLOGIE!L206</f>
        <v>36</v>
      </c>
      <c r="L206" s="124">
        <f>'ANA-PATH 2'!L206</f>
        <v>5</v>
      </c>
      <c r="M206" s="124">
        <f t="shared" si="41"/>
        <v>114.25</v>
      </c>
      <c r="N206" s="124">
        <f t="shared" si="42"/>
        <v>4.57</v>
      </c>
      <c r="O206" s="113" t="str">
        <f t="shared" si="40"/>
        <v>Ajournee</v>
      </c>
      <c r="P206" s="113" t="str">
        <f t="shared" si="43"/>
        <v>juin</v>
      </c>
      <c r="Q206" s="113">
        <f t="shared" si="44"/>
        <v>0</v>
      </c>
      <c r="R206" s="113">
        <f t="shared" si="45"/>
        <v>1</v>
      </c>
      <c r="S206" s="113">
        <f t="shared" si="46"/>
        <v>1</v>
      </c>
      <c r="T206" s="113">
        <f t="shared" si="47"/>
        <v>1</v>
      </c>
      <c r="U206" s="113">
        <f t="shared" si="48"/>
        <v>1</v>
      </c>
      <c r="V206" s="113">
        <f t="shared" si="49"/>
        <v>1</v>
      </c>
      <c r="W206" s="113">
        <f t="shared" si="50"/>
        <v>1</v>
      </c>
      <c r="X206" s="113">
        <f t="shared" si="51"/>
        <v>0</v>
      </c>
      <c r="Y206" s="113">
        <f t="shared" si="52"/>
        <v>1</v>
      </c>
      <c r="Z206" s="113" t="str">
        <f>ANATOMIE3!N206</f>
        <v>Juin</v>
      </c>
      <c r="AA206" s="113" t="str">
        <f>'PHYSIO-REP 3'!N206</f>
        <v>Juin</v>
      </c>
      <c r="AB206" s="113" t="str">
        <f>'ZOOTECHINE 3'!N206</f>
        <v>Juin</v>
      </c>
      <c r="AC206" s="113" t="str">
        <f>'PHARMACOLOGIE 3'!N206</f>
        <v>Juin</v>
      </c>
      <c r="AD206" s="113" t="str">
        <f>'MICROBIOLOGIE 3'!N206</f>
        <v>Juin</v>
      </c>
      <c r="AE206" s="113" t="str">
        <f>'PARASITOLOGIE 2'!N206</f>
        <v>Juin</v>
      </c>
      <c r="AF206" s="113" t="str">
        <f>'PHYSIO-PATH 3'!N206</f>
        <v>Juin</v>
      </c>
      <c r="AG206" s="113" t="str">
        <f>SEMIOLOGIE!N206</f>
        <v>Juin</v>
      </c>
      <c r="AH206" s="113" t="str">
        <f>'ANA-PATH 2'!N206</f>
        <v>Juin</v>
      </c>
    </row>
    <row r="207" spans="1:34">
      <c r="A207" s="113">
        <v>200</v>
      </c>
      <c r="B207" s="418" t="s">
        <v>906</v>
      </c>
      <c r="C207" s="418" t="s">
        <v>907</v>
      </c>
      <c r="D207" s="124">
        <f>ANATOMIE3!L207</f>
        <v>9.75</v>
      </c>
      <c r="E207" s="124">
        <f>'PHYSIO-REP 3'!L207</f>
        <v>9.75</v>
      </c>
      <c r="F207" s="124">
        <f>'ZOOTECHINE 3'!L207</f>
        <v>5.5</v>
      </c>
      <c r="G207" s="124">
        <f>'PHARMACOLOGIE 3'!L207</f>
        <v>10.25</v>
      </c>
      <c r="H207" s="124">
        <f>'MICROBIOLOGIE 3'!L207</f>
        <v>7.75</v>
      </c>
      <c r="I207" s="124">
        <f>'PARASITOLOGIE 2'!L207</f>
        <v>5.333333333333333</v>
      </c>
      <c r="J207" s="124">
        <f>'PHYSIO-PATH 3'!L207</f>
        <v>9.5</v>
      </c>
      <c r="K207" s="124">
        <f>SEMIOLOGIE!L207</f>
        <v>10</v>
      </c>
      <c r="L207" s="124">
        <f>'ANA-PATH 2'!L207</f>
        <v>5.333333333333333</v>
      </c>
      <c r="M207" s="124">
        <f t="shared" si="41"/>
        <v>73.166666666666671</v>
      </c>
      <c r="N207" s="124">
        <f t="shared" si="42"/>
        <v>2.9266666666666667</v>
      </c>
      <c r="O207" s="113" t="str">
        <f t="shared" si="40"/>
        <v>Ajournee</v>
      </c>
      <c r="P207" s="113" t="str">
        <f t="shared" si="43"/>
        <v>juin</v>
      </c>
      <c r="Q207" s="113">
        <f t="shared" si="44"/>
        <v>1</v>
      </c>
      <c r="R207" s="113">
        <f t="shared" si="45"/>
        <v>1</v>
      </c>
      <c r="S207" s="113">
        <f t="shared" si="46"/>
        <v>1</v>
      </c>
      <c r="T207" s="113">
        <f t="shared" si="47"/>
        <v>1</v>
      </c>
      <c r="U207" s="113">
        <f t="shared" si="48"/>
        <v>1</v>
      </c>
      <c r="V207" s="113">
        <f t="shared" si="49"/>
        <v>1</v>
      </c>
      <c r="W207" s="113">
        <f t="shared" si="50"/>
        <v>1</v>
      </c>
      <c r="X207" s="113">
        <f t="shared" si="51"/>
        <v>1</v>
      </c>
      <c r="Y207" s="113">
        <f t="shared" si="52"/>
        <v>1</v>
      </c>
      <c r="Z207" s="113" t="str">
        <f>ANATOMIE3!N207</f>
        <v>Juin</v>
      </c>
      <c r="AA207" s="113" t="str">
        <f>'PHYSIO-REP 3'!N207</f>
        <v>Juin</v>
      </c>
      <c r="AB207" s="113" t="str">
        <f>'ZOOTECHINE 3'!N207</f>
        <v>Juin</v>
      </c>
      <c r="AC207" s="113" t="str">
        <f>'PHARMACOLOGIE 3'!N207</f>
        <v>Juin</v>
      </c>
      <c r="AD207" s="113" t="str">
        <f>'MICROBIOLOGIE 3'!N207</f>
        <v>Juin</v>
      </c>
      <c r="AE207" s="113" t="str">
        <f>'PARASITOLOGIE 2'!N207</f>
        <v>Juin</v>
      </c>
      <c r="AF207" s="113" t="str">
        <f>'PHYSIO-PATH 3'!N207</f>
        <v>Juin</v>
      </c>
      <c r="AG207" s="113" t="str">
        <f>SEMIOLOGIE!N207</f>
        <v>Juin</v>
      </c>
      <c r="AH207" s="113" t="str">
        <f>'ANA-PATH 2'!N207</f>
        <v>Juin</v>
      </c>
    </row>
    <row r="208" spans="1:34">
      <c r="A208" s="113">
        <v>201</v>
      </c>
      <c r="B208" s="413" t="s">
        <v>284</v>
      </c>
      <c r="C208" s="413" t="s">
        <v>908</v>
      </c>
      <c r="D208" s="124">
        <f>ANATOMIE3!L208</f>
        <v>17.5</v>
      </c>
      <c r="E208" s="124">
        <f>'PHYSIO-REP 3'!L208</f>
        <v>8.25</v>
      </c>
      <c r="F208" s="124">
        <f>'ZOOTECHINE 3'!L208</f>
        <v>9.25</v>
      </c>
      <c r="G208" s="124">
        <f>'PHARMACOLOGIE 3'!L208</f>
        <v>11</v>
      </c>
      <c r="H208" s="124">
        <f>'MICROBIOLOGIE 3'!L208</f>
        <v>9</v>
      </c>
      <c r="I208" s="124">
        <f>'PARASITOLOGIE 2'!L208</f>
        <v>9.3333333333333339</v>
      </c>
      <c r="J208" s="124">
        <f>'PHYSIO-PATH 3'!L208</f>
        <v>12.5</v>
      </c>
      <c r="K208" s="124">
        <f>SEMIOLOGIE!L208</f>
        <v>16.25</v>
      </c>
      <c r="L208" s="124">
        <f>'ANA-PATH 2'!L208</f>
        <v>9</v>
      </c>
      <c r="M208" s="124">
        <f t="shared" si="41"/>
        <v>102.08333333333333</v>
      </c>
      <c r="N208" s="124">
        <f t="shared" si="42"/>
        <v>4.083333333333333</v>
      </c>
      <c r="O208" s="113" t="str">
        <f t="shared" si="40"/>
        <v>Ajournee</v>
      </c>
      <c r="P208" s="113" t="str">
        <f t="shared" si="43"/>
        <v>juin</v>
      </c>
      <c r="Q208" s="113">
        <f t="shared" si="44"/>
        <v>0</v>
      </c>
      <c r="R208" s="113">
        <f t="shared" si="45"/>
        <v>1</v>
      </c>
      <c r="S208" s="113">
        <f t="shared" si="46"/>
        <v>1</v>
      </c>
      <c r="T208" s="113">
        <f t="shared" si="47"/>
        <v>1</v>
      </c>
      <c r="U208" s="113">
        <f t="shared" si="48"/>
        <v>1</v>
      </c>
      <c r="V208" s="113">
        <f t="shared" si="49"/>
        <v>1</v>
      </c>
      <c r="W208" s="113">
        <f t="shared" si="50"/>
        <v>1</v>
      </c>
      <c r="X208" s="113">
        <f t="shared" si="51"/>
        <v>0</v>
      </c>
      <c r="Y208" s="113">
        <f t="shared" si="52"/>
        <v>1</v>
      </c>
      <c r="Z208" s="113" t="str">
        <f>ANATOMIE3!N208</f>
        <v>Juin</v>
      </c>
      <c r="AA208" s="113" t="str">
        <f>'PHYSIO-REP 3'!N208</f>
        <v>Juin</v>
      </c>
      <c r="AB208" s="113" t="str">
        <f>'ZOOTECHINE 3'!N208</f>
        <v>Juin</v>
      </c>
      <c r="AC208" s="113" t="str">
        <f>'PHARMACOLOGIE 3'!N208</f>
        <v>Juin</v>
      </c>
      <c r="AD208" s="113" t="str">
        <f>'MICROBIOLOGIE 3'!N208</f>
        <v>Juin</v>
      </c>
      <c r="AE208" s="113" t="str">
        <f>'PARASITOLOGIE 2'!N208</f>
        <v>Juin</v>
      </c>
      <c r="AF208" s="113" t="str">
        <f>'PHYSIO-PATH 3'!N208</f>
        <v>Juin</v>
      </c>
      <c r="AG208" s="113" t="str">
        <f>SEMIOLOGIE!N208</f>
        <v>Juin</v>
      </c>
      <c r="AH208" s="113" t="str">
        <f>'ANA-PATH 2'!N208</f>
        <v>Juin</v>
      </c>
    </row>
    <row r="209" spans="1:34">
      <c r="A209" s="113">
        <v>202</v>
      </c>
      <c r="B209" s="413" t="s">
        <v>285</v>
      </c>
      <c r="C209" s="413" t="s">
        <v>67</v>
      </c>
      <c r="D209" s="124">
        <f>ANATOMIE3!L209</f>
        <v>5.75</v>
      </c>
      <c r="E209" s="124">
        <f>'PHYSIO-REP 3'!L209</f>
        <v>11.25</v>
      </c>
      <c r="F209" s="124">
        <f>'ZOOTECHINE 3'!L209</f>
        <v>6</v>
      </c>
      <c r="G209" s="124">
        <f>'PHARMACOLOGIE 3'!L209</f>
        <v>8</v>
      </c>
      <c r="H209" s="124">
        <f>'MICROBIOLOGIE 3'!L209</f>
        <v>7.5</v>
      </c>
      <c r="I209" s="124">
        <f>'PARASITOLOGIE 2'!L209</f>
        <v>6</v>
      </c>
      <c r="J209" s="124">
        <f>'PHYSIO-PATH 3'!L209</f>
        <v>2.5</v>
      </c>
      <c r="K209" s="124">
        <f>SEMIOLOGIE!L209</f>
        <v>7.75</v>
      </c>
      <c r="L209" s="124">
        <f>'ANA-PATH 2'!L209</f>
        <v>2.6666666666666665</v>
      </c>
      <c r="M209" s="124">
        <f t="shared" si="41"/>
        <v>57.416666666666664</v>
      </c>
      <c r="N209" s="124">
        <f t="shared" si="42"/>
        <v>2.2966666666666664</v>
      </c>
      <c r="O209" s="113" t="str">
        <f t="shared" si="40"/>
        <v>Ajournee</v>
      </c>
      <c r="P209" s="113" t="str">
        <f t="shared" si="43"/>
        <v>juin</v>
      </c>
      <c r="Q209" s="113">
        <f t="shared" si="44"/>
        <v>1</v>
      </c>
      <c r="R209" s="113">
        <f t="shared" si="45"/>
        <v>1</v>
      </c>
      <c r="S209" s="113">
        <f t="shared" si="46"/>
        <v>1</v>
      </c>
      <c r="T209" s="113">
        <f t="shared" si="47"/>
        <v>1</v>
      </c>
      <c r="U209" s="113">
        <f t="shared" si="48"/>
        <v>1</v>
      </c>
      <c r="V209" s="113">
        <f t="shared" si="49"/>
        <v>1</v>
      </c>
      <c r="W209" s="113">
        <f t="shared" si="50"/>
        <v>1</v>
      </c>
      <c r="X209" s="113">
        <f t="shared" si="51"/>
        <v>1</v>
      </c>
      <c r="Y209" s="113">
        <f t="shared" si="52"/>
        <v>1</v>
      </c>
      <c r="Z209" s="113" t="str">
        <f>ANATOMIE3!N209</f>
        <v>Juin</v>
      </c>
      <c r="AA209" s="113" t="str">
        <f>'PHYSIO-REP 3'!N209</f>
        <v>Juin</v>
      </c>
      <c r="AB209" s="113" t="str">
        <f>'ZOOTECHINE 3'!N209</f>
        <v>Juin</v>
      </c>
      <c r="AC209" s="113" t="str">
        <f>'PHARMACOLOGIE 3'!N209</f>
        <v>Juin</v>
      </c>
      <c r="AD209" s="113" t="str">
        <f>'MICROBIOLOGIE 3'!N209</f>
        <v>Juin</v>
      </c>
      <c r="AE209" s="113" t="str">
        <f>'PARASITOLOGIE 2'!N209</f>
        <v>Juin</v>
      </c>
      <c r="AF209" s="113" t="str">
        <f>'PHYSIO-PATH 3'!N209</f>
        <v>Juin</v>
      </c>
      <c r="AG209" s="113" t="str">
        <f>SEMIOLOGIE!N209</f>
        <v>Juin</v>
      </c>
      <c r="AH209" s="113" t="str">
        <f>'ANA-PATH 2'!N209</f>
        <v>Juin</v>
      </c>
    </row>
    <row r="210" spans="1:34">
      <c r="A210" s="113">
        <v>203</v>
      </c>
      <c r="B210" s="433" t="s">
        <v>285</v>
      </c>
      <c r="C210" s="433" t="s">
        <v>43</v>
      </c>
      <c r="D210" s="124">
        <f>ANATOMIE3!L210</f>
        <v>10.25</v>
      </c>
      <c r="E210" s="124">
        <f>'PHYSIO-REP 3'!L210</f>
        <v>8</v>
      </c>
      <c r="F210" s="124">
        <f>'ZOOTECHINE 3'!L210</f>
        <v>8</v>
      </c>
      <c r="G210" s="124">
        <f>'PHARMACOLOGIE 3'!L210</f>
        <v>9.5</v>
      </c>
      <c r="H210" s="124">
        <f>'MICROBIOLOGIE 3'!L210</f>
        <v>8.75</v>
      </c>
      <c r="I210" s="124">
        <f>'PARASITOLOGIE 2'!L210</f>
        <v>8.6666666666666661</v>
      </c>
      <c r="J210" s="124">
        <f>'PHYSIO-PATH 3'!L210</f>
        <v>2.5</v>
      </c>
      <c r="K210" s="124">
        <f>SEMIOLOGIE!L210</f>
        <v>11.75</v>
      </c>
      <c r="L210" s="124">
        <f>'ANA-PATH 2'!L210</f>
        <v>3.3333333333333335</v>
      </c>
      <c r="M210" s="124">
        <f t="shared" si="41"/>
        <v>70.749999999999986</v>
      </c>
      <c r="N210" s="124">
        <f t="shared" si="42"/>
        <v>2.8299999999999996</v>
      </c>
      <c r="O210" s="113" t="str">
        <f t="shared" si="40"/>
        <v>Ajournee</v>
      </c>
      <c r="P210" s="113" t="str">
        <f t="shared" si="43"/>
        <v>juin</v>
      </c>
      <c r="Q210" s="113">
        <f t="shared" si="44"/>
        <v>1</v>
      </c>
      <c r="R210" s="113">
        <f t="shared" si="45"/>
        <v>1</v>
      </c>
      <c r="S210" s="113">
        <f t="shared" si="46"/>
        <v>1</v>
      </c>
      <c r="T210" s="113">
        <f t="shared" si="47"/>
        <v>1</v>
      </c>
      <c r="U210" s="113">
        <f t="shared" si="48"/>
        <v>1</v>
      </c>
      <c r="V210" s="113">
        <f t="shared" si="49"/>
        <v>1</v>
      </c>
      <c r="W210" s="113">
        <f t="shared" si="50"/>
        <v>1</v>
      </c>
      <c r="X210" s="113">
        <f t="shared" si="51"/>
        <v>1</v>
      </c>
      <c r="Y210" s="113">
        <f t="shared" si="52"/>
        <v>1</v>
      </c>
      <c r="Z210" s="113" t="str">
        <f>ANATOMIE3!N210</f>
        <v>Juin</v>
      </c>
      <c r="AA210" s="113" t="str">
        <f>'PHYSIO-REP 3'!N210</f>
        <v>Juin</v>
      </c>
      <c r="AB210" s="113" t="str">
        <f>'ZOOTECHINE 3'!N210</f>
        <v>Juin</v>
      </c>
      <c r="AC210" s="113" t="str">
        <f>'PHARMACOLOGIE 3'!N210</f>
        <v>Juin</v>
      </c>
      <c r="AD210" s="113" t="str">
        <f>'MICROBIOLOGIE 3'!N210</f>
        <v>Juin</v>
      </c>
      <c r="AE210" s="113" t="str">
        <f>'PARASITOLOGIE 2'!N210</f>
        <v>Juin</v>
      </c>
      <c r="AF210" s="113" t="str">
        <f>'PHYSIO-PATH 3'!N210</f>
        <v>Juin</v>
      </c>
      <c r="AG210" s="113" t="str">
        <f>SEMIOLOGIE!N210</f>
        <v>Juin</v>
      </c>
      <c r="AH210" s="113" t="str">
        <f>'ANA-PATH 2'!N210</f>
        <v>Juin</v>
      </c>
    </row>
    <row r="211" spans="1:34">
      <c r="A211" s="113">
        <v>204</v>
      </c>
      <c r="B211" s="413" t="s">
        <v>909</v>
      </c>
      <c r="C211" s="413" t="s">
        <v>286</v>
      </c>
      <c r="D211" s="124">
        <f>ANATOMIE3!L211</f>
        <v>13.5</v>
      </c>
      <c r="E211" s="124">
        <f>'PHYSIO-REP 3'!L211</f>
        <v>9.75</v>
      </c>
      <c r="F211" s="124">
        <f>'ZOOTECHINE 3'!L211</f>
        <v>7</v>
      </c>
      <c r="G211" s="124">
        <f>'PHARMACOLOGIE 3'!L211</f>
        <v>8</v>
      </c>
      <c r="H211" s="124">
        <f>'MICROBIOLOGIE 3'!L211</f>
        <v>8</v>
      </c>
      <c r="I211" s="124">
        <f>'PARASITOLOGIE 2'!L211</f>
        <v>7.333333333333333</v>
      </c>
      <c r="J211" s="124">
        <f>'PHYSIO-PATH 3'!L211</f>
        <v>7.5</v>
      </c>
      <c r="K211" s="124">
        <f>SEMIOLOGIE!L211</f>
        <v>15.5</v>
      </c>
      <c r="L211" s="124">
        <f>'ANA-PATH 2'!L211</f>
        <v>8</v>
      </c>
      <c r="M211" s="124">
        <f t="shared" si="41"/>
        <v>84.583333333333343</v>
      </c>
      <c r="N211" s="124">
        <f t="shared" si="42"/>
        <v>3.3833333333333337</v>
      </c>
      <c r="O211" s="113" t="str">
        <f t="shared" si="40"/>
        <v>Ajournee</v>
      </c>
      <c r="P211" s="113" t="str">
        <f t="shared" si="43"/>
        <v>juin</v>
      </c>
      <c r="Q211" s="113">
        <f t="shared" si="44"/>
        <v>1</v>
      </c>
      <c r="R211" s="113">
        <f t="shared" si="45"/>
        <v>1</v>
      </c>
      <c r="S211" s="113">
        <f t="shared" si="46"/>
        <v>1</v>
      </c>
      <c r="T211" s="113">
        <f t="shared" si="47"/>
        <v>1</v>
      </c>
      <c r="U211" s="113">
        <f t="shared" si="48"/>
        <v>1</v>
      </c>
      <c r="V211" s="113">
        <f t="shared" si="49"/>
        <v>1</v>
      </c>
      <c r="W211" s="113">
        <f t="shared" si="50"/>
        <v>1</v>
      </c>
      <c r="X211" s="113">
        <f t="shared" si="51"/>
        <v>0</v>
      </c>
      <c r="Y211" s="113">
        <f t="shared" si="52"/>
        <v>1</v>
      </c>
      <c r="Z211" s="113" t="str">
        <f>ANATOMIE3!N211</f>
        <v>Juin</v>
      </c>
      <c r="AA211" s="113" t="str">
        <f>'PHYSIO-REP 3'!N211</f>
        <v>Juin</v>
      </c>
      <c r="AB211" s="113" t="str">
        <f>'ZOOTECHINE 3'!N211</f>
        <v>Juin</v>
      </c>
      <c r="AC211" s="113" t="str">
        <f>'PHARMACOLOGIE 3'!N211</f>
        <v>Juin</v>
      </c>
      <c r="AD211" s="113" t="str">
        <f>'MICROBIOLOGIE 3'!N211</f>
        <v>Juin</v>
      </c>
      <c r="AE211" s="113" t="str">
        <f>'PARASITOLOGIE 2'!N211</f>
        <v>Juin</v>
      </c>
      <c r="AF211" s="113" t="str">
        <f>'PHYSIO-PATH 3'!N211</f>
        <v>Juin</v>
      </c>
      <c r="AG211" s="113" t="str">
        <f>SEMIOLOGIE!N211</f>
        <v>Juin</v>
      </c>
      <c r="AH211" s="113" t="str">
        <f>'ANA-PATH 2'!N211</f>
        <v>Juin</v>
      </c>
    </row>
    <row r="212" spans="1:34">
      <c r="A212" s="113">
        <v>205</v>
      </c>
      <c r="B212" s="413" t="s">
        <v>287</v>
      </c>
      <c r="C212" s="413" t="s">
        <v>91</v>
      </c>
      <c r="D212" s="124">
        <f>ANATOMIE3!L212</f>
        <v>14.75</v>
      </c>
      <c r="E212" s="124">
        <f>'PHYSIO-REP 3'!L212</f>
        <v>11</v>
      </c>
      <c r="F212" s="124">
        <f>'ZOOTECHINE 3'!L212</f>
        <v>8</v>
      </c>
      <c r="G212" s="124">
        <f>'PHARMACOLOGIE 3'!L212</f>
        <v>6.5</v>
      </c>
      <c r="H212" s="124">
        <f>'MICROBIOLOGIE 3'!L212</f>
        <v>13</v>
      </c>
      <c r="I212" s="124">
        <f>'PARASITOLOGIE 2'!L212</f>
        <v>7.333333333333333</v>
      </c>
      <c r="J212" s="124">
        <f>'PHYSIO-PATH 3'!L212</f>
        <v>1.5</v>
      </c>
      <c r="K212" s="124">
        <f>SEMIOLOGIE!L212</f>
        <v>13</v>
      </c>
      <c r="L212" s="124">
        <f>'ANA-PATH 2'!L212</f>
        <v>4.666666666666667</v>
      </c>
      <c r="M212" s="124">
        <f t="shared" si="41"/>
        <v>79.750000000000014</v>
      </c>
      <c r="N212" s="124">
        <f t="shared" si="42"/>
        <v>3.1900000000000004</v>
      </c>
      <c r="O212" s="113" t="str">
        <f t="shared" si="40"/>
        <v>Ajournee</v>
      </c>
      <c r="P212" s="113" t="str">
        <f t="shared" si="43"/>
        <v>juin</v>
      </c>
      <c r="Q212" s="113">
        <f t="shared" si="44"/>
        <v>1</v>
      </c>
      <c r="R212" s="113">
        <f t="shared" si="45"/>
        <v>1</v>
      </c>
      <c r="S212" s="113">
        <f t="shared" si="46"/>
        <v>1</v>
      </c>
      <c r="T212" s="113">
        <f t="shared" si="47"/>
        <v>1</v>
      </c>
      <c r="U212" s="113">
        <f t="shared" si="48"/>
        <v>1</v>
      </c>
      <c r="V212" s="113">
        <f t="shared" si="49"/>
        <v>1</v>
      </c>
      <c r="W212" s="113">
        <f t="shared" si="50"/>
        <v>1</v>
      </c>
      <c r="X212" s="113">
        <f t="shared" si="51"/>
        <v>1</v>
      </c>
      <c r="Y212" s="113">
        <f t="shared" si="52"/>
        <v>1</v>
      </c>
      <c r="Z212" s="113" t="str">
        <f>ANATOMIE3!N212</f>
        <v>Juin</v>
      </c>
      <c r="AA212" s="113" t="str">
        <f>'PHYSIO-REP 3'!N212</f>
        <v>Juin</v>
      </c>
      <c r="AB212" s="113" t="str">
        <f>'ZOOTECHINE 3'!N212</f>
        <v>Juin</v>
      </c>
      <c r="AC212" s="113" t="str">
        <f>'PHARMACOLOGIE 3'!N212</f>
        <v>Juin</v>
      </c>
      <c r="AD212" s="113" t="str">
        <f>'MICROBIOLOGIE 3'!N212</f>
        <v>Juin</v>
      </c>
      <c r="AE212" s="113" t="str">
        <f>'PARASITOLOGIE 2'!N212</f>
        <v>Juin</v>
      </c>
      <c r="AF212" s="113" t="str">
        <f>'PHYSIO-PATH 3'!N212</f>
        <v>Juin</v>
      </c>
      <c r="AG212" s="113" t="str">
        <f>SEMIOLOGIE!N212</f>
        <v>Juin</v>
      </c>
      <c r="AH212" s="113" t="str">
        <f>'ANA-PATH 2'!N212</f>
        <v>Juin</v>
      </c>
    </row>
    <row r="213" spans="1:34">
      <c r="A213" s="113">
        <v>206</v>
      </c>
      <c r="B213" s="419" t="s">
        <v>288</v>
      </c>
      <c r="C213" s="419" t="s">
        <v>51</v>
      </c>
      <c r="D213" s="124">
        <f>ANATOMIE3!L213</f>
        <v>12</v>
      </c>
      <c r="E213" s="124">
        <f>'PHYSIO-REP 3'!L213</f>
        <v>12</v>
      </c>
      <c r="F213" s="124">
        <f>'ZOOTECHINE 3'!L213</f>
        <v>8.5</v>
      </c>
      <c r="G213" s="124">
        <f>'PHARMACOLOGIE 3'!L213</f>
        <v>8.5</v>
      </c>
      <c r="H213" s="124">
        <f>'MICROBIOLOGIE 3'!L213</f>
        <v>9.5</v>
      </c>
      <c r="I213" s="124">
        <f>'PARASITOLOGIE 2'!L213</f>
        <v>8</v>
      </c>
      <c r="J213" s="124">
        <f>'PHYSIO-PATH 3'!L213</f>
        <v>6</v>
      </c>
      <c r="K213" s="124">
        <f>SEMIOLOGIE!L213</f>
        <v>14.75</v>
      </c>
      <c r="L213" s="124">
        <f>'ANA-PATH 2'!L213</f>
        <v>8.3333333333333339</v>
      </c>
      <c r="M213" s="124">
        <f t="shared" si="41"/>
        <v>87.583333333333329</v>
      </c>
      <c r="N213" s="124">
        <f t="shared" si="42"/>
        <v>3.503333333333333</v>
      </c>
      <c r="O213" s="113" t="str">
        <f t="shared" si="40"/>
        <v>Ajournee</v>
      </c>
      <c r="P213" s="113" t="str">
        <f t="shared" si="43"/>
        <v>juin</v>
      </c>
      <c r="Q213" s="113">
        <f t="shared" si="44"/>
        <v>1</v>
      </c>
      <c r="R213" s="113">
        <f t="shared" si="45"/>
        <v>1</v>
      </c>
      <c r="S213" s="113">
        <f t="shared" si="46"/>
        <v>1</v>
      </c>
      <c r="T213" s="113">
        <f t="shared" si="47"/>
        <v>1</v>
      </c>
      <c r="U213" s="113">
        <f t="shared" si="48"/>
        <v>1</v>
      </c>
      <c r="V213" s="113">
        <f t="shared" si="49"/>
        <v>1</v>
      </c>
      <c r="W213" s="113">
        <f t="shared" si="50"/>
        <v>1</v>
      </c>
      <c r="X213" s="113">
        <f t="shared" si="51"/>
        <v>1</v>
      </c>
      <c r="Y213" s="113">
        <f t="shared" si="52"/>
        <v>1</v>
      </c>
      <c r="Z213" s="113" t="str">
        <f>ANATOMIE3!N213</f>
        <v>Juin</v>
      </c>
      <c r="AA213" s="113" t="str">
        <f>'PHYSIO-REP 3'!N213</f>
        <v>Juin</v>
      </c>
      <c r="AB213" s="113" t="str">
        <f>'ZOOTECHINE 3'!N213</f>
        <v>Juin</v>
      </c>
      <c r="AC213" s="113" t="str">
        <f>'PHARMACOLOGIE 3'!N213</f>
        <v>Juin</v>
      </c>
      <c r="AD213" s="113" t="str">
        <f>'MICROBIOLOGIE 3'!N213</f>
        <v>Juin</v>
      </c>
      <c r="AE213" s="113" t="str">
        <f>'PARASITOLOGIE 2'!N213</f>
        <v>Juin</v>
      </c>
      <c r="AF213" s="113" t="str">
        <f>'PHYSIO-PATH 3'!N213</f>
        <v>Juin</v>
      </c>
      <c r="AG213" s="113" t="str">
        <f>SEMIOLOGIE!N213</f>
        <v>Juin</v>
      </c>
      <c r="AH213" s="113" t="str">
        <f>'ANA-PATH 2'!N213</f>
        <v>Juin</v>
      </c>
    </row>
    <row r="214" spans="1:34">
      <c r="A214" s="113">
        <v>207</v>
      </c>
      <c r="B214" s="413" t="s">
        <v>910</v>
      </c>
      <c r="C214" s="413" t="s">
        <v>289</v>
      </c>
      <c r="D214" s="124">
        <f>ANATOMIE3!L214</f>
        <v>11</v>
      </c>
      <c r="E214" s="124">
        <f>'PHYSIO-REP 3'!L214</f>
        <v>8.75</v>
      </c>
      <c r="F214" s="124">
        <f>'ZOOTECHINE 3'!L214</f>
        <v>9.25</v>
      </c>
      <c r="G214" s="124">
        <f>'PHARMACOLOGIE 3'!L214</f>
        <v>6</v>
      </c>
      <c r="H214" s="124">
        <f>'MICROBIOLOGIE 3'!L214</f>
        <v>6.5</v>
      </c>
      <c r="I214" s="124">
        <f>'PARASITOLOGIE 2'!L214</f>
        <v>4</v>
      </c>
      <c r="J214" s="124">
        <f>'PHYSIO-PATH 3'!L214</f>
        <v>2.5</v>
      </c>
      <c r="K214" s="124">
        <f>SEMIOLOGIE!L214</f>
        <v>10.25</v>
      </c>
      <c r="L214" s="124">
        <f>'ANA-PATH 2'!L214</f>
        <v>4.666666666666667</v>
      </c>
      <c r="M214" s="124">
        <f t="shared" si="41"/>
        <v>62.916666666666664</v>
      </c>
      <c r="N214" s="124">
        <f t="shared" si="42"/>
        <v>2.5166666666666666</v>
      </c>
      <c r="O214" s="113" t="str">
        <f t="shared" si="40"/>
        <v>Ajournee</v>
      </c>
      <c r="P214" s="113" t="str">
        <f t="shared" si="43"/>
        <v>juin</v>
      </c>
      <c r="Q214" s="113">
        <f t="shared" si="44"/>
        <v>1</v>
      </c>
      <c r="R214" s="113">
        <f t="shared" si="45"/>
        <v>1</v>
      </c>
      <c r="S214" s="113">
        <f t="shared" si="46"/>
        <v>1</v>
      </c>
      <c r="T214" s="113">
        <f t="shared" si="47"/>
        <v>1</v>
      </c>
      <c r="U214" s="113">
        <f t="shared" si="48"/>
        <v>1</v>
      </c>
      <c r="V214" s="113">
        <f t="shared" si="49"/>
        <v>1</v>
      </c>
      <c r="W214" s="113">
        <f t="shared" si="50"/>
        <v>1</v>
      </c>
      <c r="X214" s="113">
        <f t="shared" si="51"/>
        <v>1</v>
      </c>
      <c r="Y214" s="113">
        <f t="shared" si="52"/>
        <v>1</v>
      </c>
      <c r="Z214" s="113" t="str">
        <f>ANATOMIE3!N214</f>
        <v>Juin</v>
      </c>
      <c r="AA214" s="113" t="str">
        <f>'PHYSIO-REP 3'!N214</f>
        <v>Juin</v>
      </c>
      <c r="AB214" s="113" t="str">
        <f>'ZOOTECHINE 3'!N214</f>
        <v>Juin</v>
      </c>
      <c r="AC214" s="113" t="str">
        <f>'PHARMACOLOGIE 3'!N214</f>
        <v>Juin</v>
      </c>
      <c r="AD214" s="113" t="str">
        <f>'MICROBIOLOGIE 3'!N214</f>
        <v>Juin</v>
      </c>
      <c r="AE214" s="113" t="str">
        <f>'PARASITOLOGIE 2'!N214</f>
        <v>Juin</v>
      </c>
      <c r="AF214" s="113" t="str">
        <f>'PHYSIO-PATH 3'!N214</f>
        <v>Juin</v>
      </c>
      <c r="AG214" s="113" t="str">
        <f>SEMIOLOGIE!N214</f>
        <v>Juin</v>
      </c>
      <c r="AH214" s="113" t="str">
        <f>'ANA-PATH 2'!N214</f>
        <v>Juin</v>
      </c>
    </row>
    <row r="215" spans="1:34">
      <c r="A215" s="113">
        <v>208</v>
      </c>
      <c r="B215" s="413" t="s">
        <v>290</v>
      </c>
      <c r="C215" s="413" t="s">
        <v>911</v>
      </c>
      <c r="D215" s="124">
        <f>ANATOMIE3!L215</f>
        <v>14.5</v>
      </c>
      <c r="E215" s="124">
        <f>'PHYSIO-REP 3'!L215</f>
        <v>14</v>
      </c>
      <c r="F215" s="124">
        <f>'ZOOTECHINE 3'!L215</f>
        <v>12</v>
      </c>
      <c r="G215" s="124">
        <f>'PHARMACOLOGIE 3'!L215</f>
        <v>8.5</v>
      </c>
      <c r="H215" s="124">
        <f>'MICROBIOLOGIE 3'!L215</f>
        <v>7.75</v>
      </c>
      <c r="I215" s="124">
        <f>'PARASITOLOGIE 2'!L215</f>
        <v>6.666666666666667</v>
      </c>
      <c r="J215" s="124">
        <f>'PHYSIO-PATH 3'!L215</f>
        <v>6</v>
      </c>
      <c r="K215" s="124">
        <f>SEMIOLOGIE!L215</f>
        <v>12.25</v>
      </c>
      <c r="L215" s="124">
        <f>'ANA-PATH 2'!L215</f>
        <v>9</v>
      </c>
      <c r="M215" s="124">
        <f t="shared" si="41"/>
        <v>90.666666666666657</v>
      </c>
      <c r="N215" s="124">
        <f t="shared" si="42"/>
        <v>3.6266666666666665</v>
      </c>
      <c r="O215" s="113" t="str">
        <f t="shared" si="40"/>
        <v>Ajournee</v>
      </c>
      <c r="P215" s="113" t="str">
        <f t="shared" si="43"/>
        <v>juin</v>
      </c>
      <c r="Q215" s="113">
        <f t="shared" si="44"/>
        <v>1</v>
      </c>
      <c r="R215" s="113">
        <f t="shared" si="45"/>
        <v>1</v>
      </c>
      <c r="S215" s="113">
        <f t="shared" si="46"/>
        <v>1</v>
      </c>
      <c r="T215" s="113">
        <f t="shared" si="47"/>
        <v>1</v>
      </c>
      <c r="U215" s="113">
        <f t="shared" si="48"/>
        <v>1</v>
      </c>
      <c r="V215" s="113">
        <f t="shared" si="49"/>
        <v>1</v>
      </c>
      <c r="W215" s="113">
        <f t="shared" si="50"/>
        <v>1</v>
      </c>
      <c r="X215" s="113">
        <f t="shared" si="51"/>
        <v>1</v>
      </c>
      <c r="Y215" s="113">
        <f t="shared" si="52"/>
        <v>1</v>
      </c>
      <c r="Z215" s="113" t="str">
        <f>ANATOMIE3!N215</f>
        <v>Juin</v>
      </c>
      <c r="AA215" s="113" t="str">
        <f>'PHYSIO-REP 3'!N215</f>
        <v>Juin</v>
      </c>
      <c r="AB215" s="113" t="str">
        <f>'ZOOTECHINE 3'!N215</f>
        <v>Juin</v>
      </c>
      <c r="AC215" s="113" t="str">
        <f>'PHARMACOLOGIE 3'!N215</f>
        <v>Juin</v>
      </c>
      <c r="AD215" s="113" t="str">
        <f>'MICROBIOLOGIE 3'!N215</f>
        <v>Juin</v>
      </c>
      <c r="AE215" s="113" t="str">
        <f>'PARASITOLOGIE 2'!N215</f>
        <v>Juin</v>
      </c>
      <c r="AF215" s="113" t="str">
        <f>'PHYSIO-PATH 3'!N215</f>
        <v>Juin</v>
      </c>
      <c r="AG215" s="113" t="str">
        <f>SEMIOLOGIE!N215</f>
        <v>Juin</v>
      </c>
      <c r="AH215" s="113" t="str">
        <f>'ANA-PATH 2'!N215</f>
        <v>Juin</v>
      </c>
    </row>
    <row r="216" spans="1:34">
      <c r="A216" s="113">
        <v>209</v>
      </c>
      <c r="B216" s="419" t="s">
        <v>912</v>
      </c>
      <c r="C216" s="419" t="s">
        <v>95</v>
      </c>
      <c r="D216" s="124">
        <f>ANATOMIE3!L216</f>
        <v>16.25</v>
      </c>
      <c r="E216" s="124">
        <f>'PHYSIO-REP 3'!L216</f>
        <v>12.5</v>
      </c>
      <c r="F216" s="124">
        <f>'ZOOTECHINE 3'!L216</f>
        <v>13</v>
      </c>
      <c r="G216" s="124">
        <f>'PHARMACOLOGIE 3'!L216</f>
        <v>8.5</v>
      </c>
      <c r="H216" s="124">
        <f>'MICROBIOLOGIE 3'!L216</f>
        <v>10</v>
      </c>
      <c r="I216" s="124">
        <f>'PARASITOLOGIE 2'!L216</f>
        <v>4.666666666666667</v>
      </c>
      <c r="J216" s="124">
        <f>'PHYSIO-PATH 3'!L216</f>
        <v>7.5</v>
      </c>
      <c r="K216" s="124">
        <f>SEMIOLOGIE!L216</f>
        <v>5.25</v>
      </c>
      <c r="L216" s="124">
        <f>'ANA-PATH 2'!L216</f>
        <v>8</v>
      </c>
      <c r="M216" s="124">
        <f t="shared" si="41"/>
        <v>85.666666666666671</v>
      </c>
      <c r="N216" s="124">
        <f t="shared" si="42"/>
        <v>3.4266666666666667</v>
      </c>
      <c r="O216" s="113" t="str">
        <f t="shared" si="40"/>
        <v>Ajournee</v>
      </c>
      <c r="P216" s="113" t="str">
        <f t="shared" si="43"/>
        <v>juin</v>
      </c>
      <c r="Q216" s="113">
        <f t="shared" si="44"/>
        <v>0</v>
      </c>
      <c r="R216" s="113">
        <f t="shared" si="45"/>
        <v>1</v>
      </c>
      <c r="S216" s="113">
        <f t="shared" si="46"/>
        <v>1</v>
      </c>
      <c r="T216" s="113">
        <f t="shared" si="47"/>
        <v>1</v>
      </c>
      <c r="U216" s="113">
        <f t="shared" si="48"/>
        <v>1</v>
      </c>
      <c r="V216" s="113">
        <f t="shared" si="49"/>
        <v>1</v>
      </c>
      <c r="W216" s="113">
        <f t="shared" si="50"/>
        <v>1</v>
      </c>
      <c r="X216" s="113">
        <f t="shared" si="51"/>
        <v>1</v>
      </c>
      <c r="Y216" s="113">
        <f t="shared" si="52"/>
        <v>1</v>
      </c>
      <c r="Z216" s="113" t="str">
        <f>ANATOMIE3!N216</f>
        <v>Juin</v>
      </c>
      <c r="AA216" s="113" t="str">
        <f>'PHYSIO-REP 3'!N216</f>
        <v>Juin</v>
      </c>
      <c r="AB216" s="113" t="str">
        <f>'ZOOTECHINE 3'!N216</f>
        <v>Juin</v>
      </c>
      <c r="AC216" s="113" t="str">
        <f>'PHARMACOLOGIE 3'!N216</f>
        <v>Juin</v>
      </c>
      <c r="AD216" s="113" t="str">
        <f>'MICROBIOLOGIE 3'!N216</f>
        <v>Juin</v>
      </c>
      <c r="AE216" s="113" t="str">
        <f>'PARASITOLOGIE 2'!N216</f>
        <v>Juin</v>
      </c>
      <c r="AF216" s="113" t="str">
        <f>'PHYSIO-PATH 3'!N216</f>
        <v>Juin</v>
      </c>
      <c r="AG216" s="113" t="str">
        <f>SEMIOLOGIE!N216</f>
        <v>Juin</v>
      </c>
      <c r="AH216" s="113" t="str">
        <f>'ANA-PATH 2'!N216</f>
        <v>Juin</v>
      </c>
    </row>
    <row r="217" spans="1:34">
      <c r="A217" s="113">
        <v>210</v>
      </c>
      <c r="B217" s="413" t="s">
        <v>291</v>
      </c>
      <c r="C217" s="413" t="s">
        <v>913</v>
      </c>
      <c r="D217" s="124">
        <f>ANATOMIE3!L217</f>
        <v>10.25</v>
      </c>
      <c r="E217" s="124">
        <f>'PHYSIO-REP 3'!L217</f>
        <v>12</v>
      </c>
      <c r="F217" s="124">
        <f>'ZOOTECHINE 3'!L217</f>
        <v>9.5</v>
      </c>
      <c r="G217" s="124">
        <f>'PHARMACOLOGIE 3'!L217</f>
        <v>5.25</v>
      </c>
      <c r="H217" s="124">
        <f>'MICROBIOLOGIE 3'!L217</f>
        <v>8</v>
      </c>
      <c r="I217" s="124">
        <f>'PARASITOLOGIE 2'!L217</f>
        <v>9.3333333333333339</v>
      </c>
      <c r="J217" s="124">
        <f>'PHYSIO-PATH 3'!L217</f>
        <v>6</v>
      </c>
      <c r="K217" s="124">
        <f>SEMIOLOGIE!L217</f>
        <v>13.5</v>
      </c>
      <c r="L217" s="124">
        <f>'ANA-PATH 2'!L217</f>
        <v>4.333333333333333</v>
      </c>
      <c r="M217" s="124">
        <f t="shared" si="41"/>
        <v>78.166666666666671</v>
      </c>
      <c r="N217" s="124">
        <f t="shared" si="42"/>
        <v>3.1266666666666669</v>
      </c>
      <c r="O217" s="113" t="str">
        <f t="shared" si="40"/>
        <v>Ajournee</v>
      </c>
      <c r="P217" s="113" t="str">
        <f t="shared" si="43"/>
        <v>juin</v>
      </c>
      <c r="Q217" s="113">
        <f t="shared" si="44"/>
        <v>1</v>
      </c>
      <c r="R217" s="113">
        <f t="shared" si="45"/>
        <v>1</v>
      </c>
      <c r="S217" s="113">
        <f t="shared" si="46"/>
        <v>1</v>
      </c>
      <c r="T217" s="113">
        <f t="shared" si="47"/>
        <v>1</v>
      </c>
      <c r="U217" s="113">
        <f t="shared" si="48"/>
        <v>1</v>
      </c>
      <c r="V217" s="113">
        <f t="shared" si="49"/>
        <v>1</v>
      </c>
      <c r="W217" s="113">
        <f t="shared" si="50"/>
        <v>1</v>
      </c>
      <c r="X217" s="113">
        <f t="shared" si="51"/>
        <v>1</v>
      </c>
      <c r="Y217" s="113">
        <f t="shared" si="52"/>
        <v>1</v>
      </c>
      <c r="Z217" s="113" t="str">
        <f>ANATOMIE3!N217</f>
        <v>Juin</v>
      </c>
      <c r="AA217" s="113" t="str">
        <f>'PHYSIO-REP 3'!N217</f>
        <v>Juin</v>
      </c>
      <c r="AB217" s="113" t="str">
        <f>'ZOOTECHINE 3'!N217</f>
        <v>Juin</v>
      </c>
      <c r="AC217" s="113" t="str">
        <f>'PHARMACOLOGIE 3'!N217</f>
        <v>Juin</v>
      </c>
      <c r="AD217" s="113" t="str">
        <f>'MICROBIOLOGIE 3'!N217</f>
        <v>Juin</v>
      </c>
      <c r="AE217" s="113" t="str">
        <f>'PARASITOLOGIE 2'!N217</f>
        <v>Juin</v>
      </c>
      <c r="AF217" s="113" t="str">
        <f>'PHYSIO-PATH 3'!N217</f>
        <v>Juin</v>
      </c>
      <c r="AG217" s="113" t="str">
        <f>SEMIOLOGIE!N217</f>
        <v>Juin</v>
      </c>
      <c r="AH217" s="113" t="str">
        <f>'ANA-PATH 2'!N217</f>
        <v>Juin</v>
      </c>
    </row>
    <row r="218" spans="1:34">
      <c r="A218" s="113">
        <v>211</v>
      </c>
      <c r="B218" s="413" t="s">
        <v>291</v>
      </c>
      <c r="C218" s="413" t="s">
        <v>292</v>
      </c>
      <c r="D218" s="124">
        <f>ANATOMIE3!L218</f>
        <v>7.5</v>
      </c>
      <c r="E218" s="124">
        <f>'PHYSIO-REP 3'!L218</f>
        <v>6</v>
      </c>
      <c r="F218" s="124">
        <f>'ZOOTECHINE 3'!L218</f>
        <v>5.5</v>
      </c>
      <c r="G218" s="124">
        <f>'PHARMACOLOGIE 3'!L218</f>
        <v>5</v>
      </c>
      <c r="H218" s="124">
        <f>'MICROBIOLOGIE 3'!L218</f>
        <v>8</v>
      </c>
      <c r="I218" s="124">
        <f>'PARASITOLOGIE 2'!L218</f>
        <v>6.666666666666667</v>
      </c>
      <c r="J218" s="124">
        <f>'PHYSIO-PATH 3'!L218</f>
        <v>1.5</v>
      </c>
      <c r="K218" s="124">
        <f>SEMIOLOGIE!L218</f>
        <v>7.5</v>
      </c>
      <c r="L218" s="124">
        <f>'ANA-PATH 2'!L218</f>
        <v>4.333333333333333</v>
      </c>
      <c r="M218" s="124">
        <f t="shared" si="41"/>
        <v>52</v>
      </c>
      <c r="N218" s="124">
        <f t="shared" si="42"/>
        <v>2.08</v>
      </c>
      <c r="O218" s="113" t="str">
        <f t="shared" si="40"/>
        <v>Ajournee</v>
      </c>
      <c r="P218" s="113" t="str">
        <f t="shared" si="43"/>
        <v>juin</v>
      </c>
      <c r="Q218" s="113">
        <f t="shared" si="44"/>
        <v>1</v>
      </c>
      <c r="R218" s="113">
        <f t="shared" si="45"/>
        <v>1</v>
      </c>
      <c r="S218" s="113">
        <f t="shared" si="46"/>
        <v>1</v>
      </c>
      <c r="T218" s="113">
        <f t="shared" si="47"/>
        <v>1</v>
      </c>
      <c r="U218" s="113">
        <f t="shared" si="48"/>
        <v>1</v>
      </c>
      <c r="V218" s="113">
        <f t="shared" si="49"/>
        <v>1</v>
      </c>
      <c r="W218" s="113">
        <f t="shared" si="50"/>
        <v>1</v>
      </c>
      <c r="X218" s="113">
        <f t="shared" si="51"/>
        <v>1</v>
      </c>
      <c r="Y218" s="113">
        <f t="shared" si="52"/>
        <v>1</v>
      </c>
      <c r="Z218" s="113" t="str">
        <f>ANATOMIE3!N218</f>
        <v>Juin</v>
      </c>
      <c r="AA218" s="113" t="str">
        <f>'PHYSIO-REP 3'!N218</f>
        <v>Juin</v>
      </c>
      <c r="AB218" s="113" t="str">
        <f>'ZOOTECHINE 3'!N218</f>
        <v>Juin</v>
      </c>
      <c r="AC218" s="113" t="str">
        <f>'PHARMACOLOGIE 3'!N218</f>
        <v>Juin</v>
      </c>
      <c r="AD218" s="113" t="str">
        <f>'MICROBIOLOGIE 3'!N218</f>
        <v>Juin</v>
      </c>
      <c r="AE218" s="113" t="str">
        <f>'PARASITOLOGIE 2'!N218</f>
        <v>Juin</v>
      </c>
      <c r="AF218" s="113" t="str">
        <f>'PHYSIO-PATH 3'!N218</f>
        <v>Juin</v>
      </c>
      <c r="AG218" s="113" t="str">
        <f>SEMIOLOGIE!N218</f>
        <v>Juin</v>
      </c>
      <c r="AH218" s="113" t="str">
        <f>'ANA-PATH 2'!N218</f>
        <v>Juin</v>
      </c>
    </row>
    <row r="219" spans="1:34">
      <c r="A219" s="113">
        <v>212</v>
      </c>
      <c r="B219" s="419" t="s">
        <v>291</v>
      </c>
      <c r="C219" s="419" t="s">
        <v>293</v>
      </c>
      <c r="D219" s="124">
        <f>ANATOMIE3!L219</f>
        <v>8.25</v>
      </c>
      <c r="E219" s="124">
        <f>'PHYSIO-REP 3'!L219</f>
        <v>3.75</v>
      </c>
      <c r="F219" s="124">
        <f>'ZOOTECHINE 3'!L219</f>
        <v>5</v>
      </c>
      <c r="G219" s="124">
        <f>'PHARMACOLOGIE 3'!L219</f>
        <v>0.5</v>
      </c>
      <c r="H219" s="124">
        <f>'MICROBIOLOGIE 3'!L219</f>
        <v>4.5</v>
      </c>
      <c r="I219" s="124">
        <f>'PARASITOLOGIE 2'!L219</f>
        <v>2.6666666666666665</v>
      </c>
      <c r="J219" s="124">
        <f>'PHYSIO-PATH 3'!L219</f>
        <v>1.5</v>
      </c>
      <c r="K219" s="124">
        <f>SEMIOLOGIE!L219</f>
        <v>5</v>
      </c>
      <c r="L219" s="124">
        <f>'ANA-PATH 2'!L219</f>
        <v>3.6666666666666665</v>
      </c>
      <c r="M219" s="124">
        <f t="shared" si="41"/>
        <v>34.833333333333336</v>
      </c>
      <c r="N219" s="124">
        <f t="shared" si="42"/>
        <v>1.3933333333333335</v>
      </c>
      <c r="O219" s="113" t="str">
        <f t="shared" si="40"/>
        <v>Ajournee</v>
      </c>
      <c r="P219" s="113" t="str">
        <f t="shared" si="43"/>
        <v>juin</v>
      </c>
      <c r="Q219" s="113">
        <f t="shared" si="44"/>
        <v>1</v>
      </c>
      <c r="R219" s="113">
        <f t="shared" si="45"/>
        <v>1</v>
      </c>
      <c r="S219" s="113">
        <f t="shared" si="46"/>
        <v>1</v>
      </c>
      <c r="T219" s="113">
        <f t="shared" si="47"/>
        <v>1</v>
      </c>
      <c r="U219" s="113">
        <f t="shared" si="48"/>
        <v>1</v>
      </c>
      <c r="V219" s="113">
        <f t="shared" si="49"/>
        <v>1</v>
      </c>
      <c r="W219" s="113">
        <f t="shared" si="50"/>
        <v>1</v>
      </c>
      <c r="X219" s="113">
        <f t="shared" si="51"/>
        <v>1</v>
      </c>
      <c r="Y219" s="113">
        <f t="shared" si="52"/>
        <v>1</v>
      </c>
      <c r="Z219" s="113" t="str">
        <f>ANATOMIE3!N219</f>
        <v>Juin</v>
      </c>
      <c r="AA219" s="113" t="str">
        <f>'PHYSIO-REP 3'!N219</f>
        <v>Juin</v>
      </c>
      <c r="AB219" s="113" t="str">
        <f>'ZOOTECHINE 3'!N219</f>
        <v>Juin</v>
      </c>
      <c r="AC219" s="113" t="str">
        <f>'PHARMACOLOGIE 3'!N219</f>
        <v>Juin</v>
      </c>
      <c r="AD219" s="113" t="str">
        <f>'MICROBIOLOGIE 3'!N219</f>
        <v>Juin</v>
      </c>
      <c r="AE219" s="113" t="str">
        <f>'PARASITOLOGIE 2'!N219</f>
        <v>Juin</v>
      </c>
      <c r="AF219" s="113" t="str">
        <f>'PHYSIO-PATH 3'!N219</f>
        <v>Juin</v>
      </c>
      <c r="AG219" s="113" t="str">
        <f>SEMIOLOGIE!N219</f>
        <v>Juin</v>
      </c>
      <c r="AH219" s="113" t="str">
        <f>'ANA-PATH 2'!N219</f>
        <v>Juin</v>
      </c>
    </row>
    <row r="220" spans="1:34">
      <c r="A220" s="113">
        <v>213</v>
      </c>
      <c r="B220" s="413" t="s">
        <v>294</v>
      </c>
      <c r="C220" s="413" t="s">
        <v>185</v>
      </c>
      <c r="D220" s="124">
        <f>ANATOMIE3!L220</f>
        <v>11.25</v>
      </c>
      <c r="E220" s="124">
        <f>'PHYSIO-REP 3'!L220</f>
        <v>6.75</v>
      </c>
      <c r="F220" s="124">
        <f>'ZOOTECHINE 3'!L220</f>
        <v>8</v>
      </c>
      <c r="G220" s="124">
        <f>'PHARMACOLOGIE 3'!L220</f>
        <v>5.5</v>
      </c>
      <c r="H220" s="124">
        <f>'MICROBIOLOGIE 3'!L220</f>
        <v>6.25</v>
      </c>
      <c r="I220" s="124">
        <f>'PARASITOLOGIE 2'!L220</f>
        <v>6.666666666666667</v>
      </c>
      <c r="J220" s="124">
        <f>'PHYSIO-PATH 3'!L220</f>
        <v>2.5</v>
      </c>
      <c r="K220" s="124">
        <f>SEMIOLOGIE!L220</f>
        <v>11.5</v>
      </c>
      <c r="L220" s="124">
        <f>'ANA-PATH 2'!L220</f>
        <v>3</v>
      </c>
      <c r="M220" s="124">
        <f t="shared" si="41"/>
        <v>61.416666666666664</v>
      </c>
      <c r="N220" s="124">
        <f t="shared" si="42"/>
        <v>2.4566666666666666</v>
      </c>
      <c r="O220" s="113" t="str">
        <f t="shared" si="40"/>
        <v>Ajournee</v>
      </c>
      <c r="P220" s="113" t="str">
        <f t="shared" si="43"/>
        <v>juin</v>
      </c>
      <c r="Q220" s="113">
        <f t="shared" si="44"/>
        <v>1</v>
      </c>
      <c r="R220" s="113">
        <f t="shared" si="45"/>
        <v>1</v>
      </c>
      <c r="S220" s="113">
        <f t="shared" si="46"/>
        <v>1</v>
      </c>
      <c r="T220" s="113">
        <f t="shared" si="47"/>
        <v>1</v>
      </c>
      <c r="U220" s="113">
        <f t="shared" si="48"/>
        <v>1</v>
      </c>
      <c r="V220" s="113">
        <f t="shared" si="49"/>
        <v>1</v>
      </c>
      <c r="W220" s="113">
        <f t="shared" si="50"/>
        <v>1</v>
      </c>
      <c r="X220" s="113">
        <f t="shared" si="51"/>
        <v>1</v>
      </c>
      <c r="Y220" s="113">
        <f t="shared" si="52"/>
        <v>1</v>
      </c>
      <c r="Z220" s="113" t="str">
        <f>ANATOMIE3!N220</f>
        <v>Juin</v>
      </c>
      <c r="AA220" s="113" t="str">
        <f>'PHYSIO-REP 3'!N220</f>
        <v>Juin</v>
      </c>
      <c r="AB220" s="113" t="str">
        <f>'ZOOTECHINE 3'!N220</f>
        <v>Juin</v>
      </c>
      <c r="AC220" s="113" t="str">
        <f>'PHARMACOLOGIE 3'!N220</f>
        <v>Juin</v>
      </c>
      <c r="AD220" s="113" t="str">
        <f>'MICROBIOLOGIE 3'!N220</f>
        <v>Juin</v>
      </c>
      <c r="AE220" s="113" t="str">
        <f>'PARASITOLOGIE 2'!N220</f>
        <v>Juin</v>
      </c>
      <c r="AF220" s="113" t="str">
        <f>'PHYSIO-PATH 3'!N220</f>
        <v>Juin</v>
      </c>
      <c r="AG220" s="113" t="str">
        <f>SEMIOLOGIE!N220</f>
        <v>Juin</v>
      </c>
      <c r="AH220" s="113" t="str">
        <f>'ANA-PATH 2'!N220</f>
        <v>Juin</v>
      </c>
    </row>
    <row r="221" spans="1:34">
      <c r="A221" s="113">
        <v>214</v>
      </c>
      <c r="B221" s="432" t="s">
        <v>295</v>
      </c>
      <c r="C221" s="432" t="s">
        <v>914</v>
      </c>
      <c r="D221" s="124">
        <f>ANATOMIE3!L221</f>
        <v>12.25</v>
      </c>
      <c r="E221" s="124">
        <f>'PHYSIO-REP 3'!L221</f>
        <v>11.25</v>
      </c>
      <c r="F221" s="124">
        <f>'ZOOTECHINE 3'!L221</f>
        <v>13</v>
      </c>
      <c r="G221" s="124">
        <f>'PHARMACOLOGIE 3'!L221</f>
        <v>8.5</v>
      </c>
      <c r="H221" s="124">
        <f>'MICROBIOLOGIE 3'!L221</f>
        <v>9.5</v>
      </c>
      <c r="I221" s="124">
        <f>'PARASITOLOGIE 2'!L221</f>
        <v>9.3333333333333339</v>
      </c>
      <c r="J221" s="124">
        <f>'PHYSIO-PATH 3'!L221</f>
        <v>8.5</v>
      </c>
      <c r="K221" s="124">
        <f>SEMIOLOGIE!L221</f>
        <v>8.5</v>
      </c>
      <c r="L221" s="124">
        <f>'ANA-PATH 2'!L221</f>
        <v>4.666666666666667</v>
      </c>
      <c r="M221" s="124">
        <f t="shared" si="41"/>
        <v>85.500000000000014</v>
      </c>
      <c r="N221" s="124">
        <f t="shared" si="42"/>
        <v>3.4200000000000004</v>
      </c>
      <c r="O221" s="113" t="str">
        <f t="shared" si="40"/>
        <v>Ajournee</v>
      </c>
      <c r="P221" s="113" t="str">
        <f t="shared" si="43"/>
        <v>juin</v>
      </c>
      <c r="Q221" s="113">
        <f t="shared" si="44"/>
        <v>1</v>
      </c>
      <c r="R221" s="113">
        <f t="shared" si="45"/>
        <v>1</v>
      </c>
      <c r="S221" s="113">
        <f t="shared" si="46"/>
        <v>1</v>
      </c>
      <c r="T221" s="113">
        <f t="shared" si="47"/>
        <v>1</v>
      </c>
      <c r="U221" s="113">
        <f t="shared" si="48"/>
        <v>1</v>
      </c>
      <c r="V221" s="113">
        <f t="shared" si="49"/>
        <v>1</v>
      </c>
      <c r="W221" s="113">
        <f t="shared" si="50"/>
        <v>1</v>
      </c>
      <c r="X221" s="113">
        <f t="shared" si="51"/>
        <v>1</v>
      </c>
      <c r="Y221" s="113">
        <f t="shared" si="52"/>
        <v>1</v>
      </c>
      <c r="Z221" s="113" t="str">
        <f>ANATOMIE3!N221</f>
        <v>Juin</v>
      </c>
      <c r="AA221" s="113" t="str">
        <f>'PHYSIO-REP 3'!N221</f>
        <v>Juin</v>
      </c>
      <c r="AB221" s="113" t="str">
        <f>'ZOOTECHINE 3'!N221</f>
        <v>Juin</v>
      </c>
      <c r="AC221" s="113" t="str">
        <f>'PHARMACOLOGIE 3'!N221</f>
        <v>Juin</v>
      </c>
      <c r="AD221" s="113" t="str">
        <f>'MICROBIOLOGIE 3'!N221</f>
        <v>Juin</v>
      </c>
      <c r="AE221" s="113" t="str">
        <f>'PARASITOLOGIE 2'!N221</f>
        <v>Juin</v>
      </c>
      <c r="AF221" s="113" t="str">
        <f>'PHYSIO-PATH 3'!N221</f>
        <v>Juin</v>
      </c>
      <c r="AG221" s="113" t="str">
        <f>SEMIOLOGIE!N221</f>
        <v>Juin</v>
      </c>
      <c r="AH221" s="113" t="str">
        <f>'ANA-PATH 2'!N221</f>
        <v>Juin</v>
      </c>
    </row>
    <row r="222" spans="1:34">
      <c r="A222" s="113">
        <v>215</v>
      </c>
      <c r="B222" s="419" t="s">
        <v>296</v>
      </c>
      <c r="C222" s="419" t="s">
        <v>297</v>
      </c>
      <c r="D222" s="124">
        <f>ANATOMIE3!L222</f>
        <v>14</v>
      </c>
      <c r="E222" s="124">
        <f>'PHYSIO-REP 3'!L222</f>
        <v>12.75</v>
      </c>
      <c r="F222" s="124">
        <f>'ZOOTECHINE 3'!L222</f>
        <v>8</v>
      </c>
      <c r="G222" s="124">
        <f>'PHARMACOLOGIE 3'!L222</f>
        <v>7</v>
      </c>
      <c r="H222" s="124">
        <f>'MICROBIOLOGIE 3'!L222</f>
        <v>11</v>
      </c>
      <c r="I222" s="124">
        <f>'PARASITOLOGIE 2'!L222</f>
        <v>5.333333333333333</v>
      </c>
      <c r="J222" s="124">
        <f>'PHYSIO-PATH 3'!L222</f>
        <v>2.5</v>
      </c>
      <c r="K222" s="124">
        <f>SEMIOLOGIE!L222</f>
        <v>13</v>
      </c>
      <c r="L222" s="124">
        <f>'ANA-PATH 2'!L222</f>
        <v>6.333333333333333</v>
      </c>
      <c r="M222" s="124">
        <f t="shared" si="41"/>
        <v>79.916666666666671</v>
      </c>
      <c r="N222" s="124">
        <f t="shared" si="42"/>
        <v>3.1966666666666668</v>
      </c>
      <c r="O222" s="113" t="str">
        <f t="shared" si="40"/>
        <v>Ajournee</v>
      </c>
      <c r="P222" s="113" t="str">
        <f t="shared" si="43"/>
        <v>juin</v>
      </c>
      <c r="Q222" s="113">
        <f t="shared" si="44"/>
        <v>1</v>
      </c>
      <c r="R222" s="113">
        <f t="shared" si="45"/>
        <v>1</v>
      </c>
      <c r="S222" s="113">
        <f t="shared" si="46"/>
        <v>1</v>
      </c>
      <c r="T222" s="113">
        <f t="shared" si="47"/>
        <v>1</v>
      </c>
      <c r="U222" s="113">
        <f t="shared" si="48"/>
        <v>1</v>
      </c>
      <c r="V222" s="113">
        <f t="shared" si="49"/>
        <v>1</v>
      </c>
      <c r="W222" s="113">
        <f t="shared" si="50"/>
        <v>1</v>
      </c>
      <c r="X222" s="113">
        <f t="shared" si="51"/>
        <v>1</v>
      </c>
      <c r="Y222" s="113">
        <f t="shared" si="52"/>
        <v>1</v>
      </c>
      <c r="Z222" s="113" t="str">
        <f>ANATOMIE3!N222</f>
        <v>Juin</v>
      </c>
      <c r="AA222" s="113" t="str">
        <f>'PHYSIO-REP 3'!N222</f>
        <v>Juin</v>
      </c>
      <c r="AB222" s="113" t="str">
        <f>'ZOOTECHINE 3'!N222</f>
        <v>Juin</v>
      </c>
      <c r="AC222" s="113" t="str">
        <f>'PHARMACOLOGIE 3'!N222</f>
        <v>Juin</v>
      </c>
      <c r="AD222" s="113" t="str">
        <f>'MICROBIOLOGIE 3'!N222</f>
        <v>Juin</v>
      </c>
      <c r="AE222" s="113" t="str">
        <f>'PARASITOLOGIE 2'!N222</f>
        <v>Juin</v>
      </c>
      <c r="AF222" s="113" t="str">
        <f>'PHYSIO-PATH 3'!N222</f>
        <v>Juin</v>
      </c>
      <c r="AG222" s="113" t="str">
        <f>SEMIOLOGIE!N222</f>
        <v>Juin</v>
      </c>
      <c r="AH222" s="113" t="str">
        <f>'ANA-PATH 2'!N222</f>
        <v>Juin</v>
      </c>
    </row>
    <row r="223" spans="1:34">
      <c r="A223" s="113">
        <v>216</v>
      </c>
      <c r="B223" s="419" t="s">
        <v>298</v>
      </c>
      <c r="C223" s="419" t="s">
        <v>299</v>
      </c>
      <c r="D223" s="124">
        <f>ANATOMIE3!L223</f>
        <v>13.5</v>
      </c>
      <c r="E223" s="124">
        <f>'PHYSIO-REP 3'!L223</f>
        <v>8.25</v>
      </c>
      <c r="F223" s="124">
        <f>'ZOOTECHINE 3'!L223</f>
        <v>8</v>
      </c>
      <c r="G223" s="124">
        <f>'PHARMACOLOGIE 3'!L223</f>
        <v>4.5</v>
      </c>
      <c r="H223" s="124">
        <f>'MICROBIOLOGIE 3'!L223</f>
        <v>9</v>
      </c>
      <c r="I223" s="124">
        <f>'PARASITOLOGIE 2'!L223</f>
        <v>10.666666666666666</v>
      </c>
      <c r="J223" s="124">
        <f>'PHYSIO-PATH 3'!L223</f>
        <v>6</v>
      </c>
      <c r="K223" s="124">
        <f>SEMIOLOGIE!L223</f>
        <v>9.75</v>
      </c>
      <c r="L223" s="124">
        <f>'ANA-PATH 2'!L223</f>
        <v>5.666666666666667</v>
      </c>
      <c r="M223" s="124">
        <f t="shared" si="41"/>
        <v>75.333333333333329</v>
      </c>
      <c r="N223" s="124">
        <f t="shared" si="42"/>
        <v>3.0133333333333332</v>
      </c>
      <c r="O223" s="113" t="str">
        <f t="shared" si="40"/>
        <v>Ajournee</v>
      </c>
      <c r="P223" s="113" t="str">
        <f t="shared" si="43"/>
        <v>juin</v>
      </c>
      <c r="Q223" s="113">
        <f t="shared" si="44"/>
        <v>1</v>
      </c>
      <c r="R223" s="113">
        <f t="shared" si="45"/>
        <v>1</v>
      </c>
      <c r="S223" s="113">
        <f t="shared" si="46"/>
        <v>1</v>
      </c>
      <c r="T223" s="113">
        <f t="shared" si="47"/>
        <v>1</v>
      </c>
      <c r="U223" s="113">
        <f t="shared" si="48"/>
        <v>1</v>
      </c>
      <c r="V223" s="113">
        <f t="shared" si="49"/>
        <v>0</v>
      </c>
      <c r="W223" s="113">
        <f t="shared" si="50"/>
        <v>1</v>
      </c>
      <c r="X223" s="113">
        <f t="shared" si="51"/>
        <v>1</v>
      </c>
      <c r="Y223" s="113">
        <f t="shared" si="52"/>
        <v>1</v>
      </c>
      <c r="Z223" s="113" t="str">
        <f>ANATOMIE3!N223</f>
        <v>Juin</v>
      </c>
      <c r="AA223" s="113" t="str">
        <f>'PHYSIO-REP 3'!N223</f>
        <v>Juin</v>
      </c>
      <c r="AB223" s="113" t="str">
        <f>'ZOOTECHINE 3'!N223</f>
        <v>Juin</v>
      </c>
      <c r="AC223" s="113" t="str">
        <f>'PHARMACOLOGIE 3'!N223</f>
        <v>Juin</v>
      </c>
      <c r="AD223" s="113" t="str">
        <f>'MICROBIOLOGIE 3'!N223</f>
        <v>Juin</v>
      </c>
      <c r="AE223" s="113" t="str">
        <f>'PARASITOLOGIE 2'!N223</f>
        <v>Juin</v>
      </c>
      <c r="AF223" s="113" t="str">
        <f>'PHYSIO-PATH 3'!N223</f>
        <v>Juin</v>
      </c>
      <c r="AG223" s="113" t="str">
        <f>SEMIOLOGIE!N223</f>
        <v>Juin</v>
      </c>
      <c r="AH223" s="113" t="str">
        <f>'ANA-PATH 2'!N223</f>
        <v>Juin</v>
      </c>
    </row>
    <row r="224" spans="1:34">
      <c r="A224" s="113">
        <v>217</v>
      </c>
      <c r="B224" s="419" t="s">
        <v>300</v>
      </c>
      <c r="C224" s="419" t="s">
        <v>301</v>
      </c>
      <c r="D224" s="124">
        <f>ANATOMIE3!L224</f>
        <v>12</v>
      </c>
      <c r="E224" s="124">
        <f>'PHYSIO-REP 3'!L224</f>
        <v>14</v>
      </c>
      <c r="F224" s="124">
        <f>'ZOOTECHINE 3'!L224</f>
        <v>10</v>
      </c>
      <c r="G224" s="124">
        <f>'PHARMACOLOGIE 3'!L224</f>
        <v>9</v>
      </c>
      <c r="H224" s="124">
        <f>'MICROBIOLOGIE 3'!L224</f>
        <v>15.25</v>
      </c>
      <c r="I224" s="124">
        <f>'PARASITOLOGIE 2'!L224</f>
        <v>12.666666666666666</v>
      </c>
      <c r="J224" s="124">
        <f>'PHYSIO-PATH 3'!L224</f>
        <v>3</v>
      </c>
      <c r="K224" s="124">
        <f>SEMIOLOGIE!L224</f>
        <v>14</v>
      </c>
      <c r="L224" s="124">
        <f>'ANA-PATH 2'!L224</f>
        <v>9</v>
      </c>
      <c r="M224" s="124">
        <f t="shared" si="41"/>
        <v>98.916666666666671</v>
      </c>
      <c r="N224" s="124">
        <f t="shared" si="42"/>
        <v>3.956666666666667</v>
      </c>
      <c r="O224" s="113" t="str">
        <f t="shared" si="40"/>
        <v>Ajournee</v>
      </c>
      <c r="P224" s="113" t="str">
        <f t="shared" si="43"/>
        <v>juin</v>
      </c>
      <c r="Q224" s="113">
        <f t="shared" si="44"/>
        <v>1</v>
      </c>
      <c r="R224" s="113">
        <f t="shared" si="45"/>
        <v>1</v>
      </c>
      <c r="S224" s="113">
        <f t="shared" si="46"/>
        <v>1</v>
      </c>
      <c r="T224" s="113">
        <f t="shared" si="47"/>
        <v>1</v>
      </c>
      <c r="U224" s="113">
        <f t="shared" si="48"/>
        <v>0</v>
      </c>
      <c r="V224" s="113">
        <f t="shared" si="49"/>
        <v>0</v>
      </c>
      <c r="W224" s="113">
        <f t="shared" si="50"/>
        <v>1</v>
      </c>
      <c r="X224" s="113">
        <f t="shared" si="51"/>
        <v>1</v>
      </c>
      <c r="Y224" s="113">
        <f t="shared" si="52"/>
        <v>1</v>
      </c>
      <c r="Z224" s="113" t="str">
        <f>ANATOMIE3!N224</f>
        <v>Juin</v>
      </c>
      <c r="AA224" s="113" t="str">
        <f>'PHYSIO-REP 3'!N224</f>
        <v>Juin</v>
      </c>
      <c r="AB224" s="113" t="str">
        <f>'ZOOTECHINE 3'!N224</f>
        <v>Juin</v>
      </c>
      <c r="AC224" s="113" t="str">
        <f>'PHARMACOLOGIE 3'!N224</f>
        <v>Juin</v>
      </c>
      <c r="AD224" s="113" t="str">
        <f>'MICROBIOLOGIE 3'!N224</f>
        <v>Juin</v>
      </c>
      <c r="AE224" s="113" t="str">
        <f>'PARASITOLOGIE 2'!N224</f>
        <v>Juin</v>
      </c>
      <c r="AF224" s="113" t="str">
        <f>'PHYSIO-PATH 3'!N224</f>
        <v>Juin</v>
      </c>
      <c r="AG224" s="113" t="str">
        <f>SEMIOLOGIE!N224</f>
        <v>Juin</v>
      </c>
      <c r="AH224" s="113" t="str">
        <f>'ANA-PATH 2'!N224</f>
        <v>Juin</v>
      </c>
    </row>
    <row r="225" spans="1:34">
      <c r="A225" s="113">
        <v>218</v>
      </c>
      <c r="B225" s="417" t="s">
        <v>302</v>
      </c>
      <c r="C225" s="417" t="s">
        <v>915</v>
      </c>
      <c r="D225" s="124">
        <f>ANATOMIE3!L225</f>
        <v>2.75</v>
      </c>
      <c r="E225" s="124">
        <f>'PHYSIO-REP 3'!L225</f>
        <v>7.25</v>
      </c>
      <c r="F225" s="124">
        <f>'ZOOTECHINE 3'!L225</f>
        <v>1.5</v>
      </c>
      <c r="G225" s="124">
        <f>'PHARMACOLOGIE 3'!L225</f>
        <v>1.5</v>
      </c>
      <c r="H225" s="124">
        <f>'MICROBIOLOGIE 3'!L225</f>
        <v>9.25</v>
      </c>
      <c r="I225" s="124">
        <f>'PARASITOLOGIE 2'!L225</f>
        <v>9.3333333333333339</v>
      </c>
      <c r="J225" s="124">
        <f>'PHYSIO-PATH 3'!L225</f>
        <v>1.5</v>
      </c>
      <c r="K225" s="124">
        <f>SEMIOLOGIE!L225</f>
        <v>39</v>
      </c>
      <c r="L225" s="124">
        <f>'ANA-PATH 2'!L225</f>
        <v>0.33333333333333331</v>
      </c>
      <c r="M225" s="124">
        <f t="shared" si="41"/>
        <v>72.416666666666671</v>
      </c>
      <c r="N225" s="124">
        <f t="shared" si="42"/>
        <v>2.8966666666666669</v>
      </c>
      <c r="O225" s="113" t="str">
        <f t="shared" si="40"/>
        <v>Ajournee</v>
      </c>
      <c r="P225" s="113" t="str">
        <f t="shared" si="43"/>
        <v>juin</v>
      </c>
      <c r="Q225" s="113">
        <f t="shared" si="44"/>
        <v>1</v>
      </c>
      <c r="R225" s="113">
        <f t="shared" si="45"/>
        <v>1</v>
      </c>
      <c r="S225" s="113">
        <f t="shared" si="46"/>
        <v>1</v>
      </c>
      <c r="T225" s="113">
        <f t="shared" si="47"/>
        <v>1</v>
      </c>
      <c r="U225" s="113">
        <f t="shared" si="48"/>
        <v>1</v>
      </c>
      <c r="V225" s="113">
        <f t="shared" si="49"/>
        <v>1</v>
      </c>
      <c r="W225" s="113">
        <f t="shared" si="50"/>
        <v>1</v>
      </c>
      <c r="X225" s="113">
        <f t="shared" si="51"/>
        <v>0</v>
      </c>
      <c r="Y225" s="113">
        <f t="shared" si="52"/>
        <v>1</v>
      </c>
      <c r="Z225" s="113" t="str">
        <f>ANATOMIE3!N225</f>
        <v>Juin</v>
      </c>
      <c r="AA225" s="113" t="str">
        <f>'PHYSIO-REP 3'!N225</f>
        <v>Juin</v>
      </c>
      <c r="AB225" s="113" t="str">
        <f>'ZOOTECHINE 3'!N225</f>
        <v>Juin</v>
      </c>
      <c r="AC225" s="113" t="str">
        <f>'PHARMACOLOGIE 3'!N225</f>
        <v>Juin</v>
      </c>
      <c r="AD225" s="113" t="str">
        <f>'MICROBIOLOGIE 3'!N225</f>
        <v>Juin</v>
      </c>
      <c r="AE225" s="113" t="str">
        <f>'PARASITOLOGIE 2'!N225</f>
        <v>Juin</v>
      </c>
      <c r="AF225" s="113" t="str">
        <f>'PHYSIO-PATH 3'!N225</f>
        <v>Juin</v>
      </c>
      <c r="AG225" s="113" t="str">
        <f>SEMIOLOGIE!N225</f>
        <v>Juin</v>
      </c>
      <c r="AH225" s="113" t="str">
        <f>'ANA-PATH 2'!N225</f>
        <v>Juin</v>
      </c>
    </row>
    <row r="226" spans="1:34">
      <c r="A226" s="113">
        <v>219</v>
      </c>
      <c r="B226" s="413" t="s">
        <v>304</v>
      </c>
      <c r="C226" s="413" t="s">
        <v>305</v>
      </c>
      <c r="D226" s="124">
        <f>ANATOMIE3!L226</f>
        <v>1.75</v>
      </c>
      <c r="E226" s="124">
        <f>'PHYSIO-REP 3'!L226</f>
        <v>6</v>
      </c>
      <c r="F226" s="124">
        <f>'ZOOTECHINE 3'!L226</f>
        <v>4</v>
      </c>
      <c r="G226" s="124">
        <f>'PHARMACOLOGIE 3'!L226</f>
        <v>0.25</v>
      </c>
      <c r="H226" s="124">
        <f>'MICROBIOLOGIE 3'!L226</f>
        <v>8.5</v>
      </c>
      <c r="I226" s="124">
        <f>'PARASITOLOGIE 2'!L226</f>
        <v>5.333333333333333</v>
      </c>
      <c r="J226" s="124">
        <f>'PHYSIO-PATH 3'!L226</f>
        <v>1.5</v>
      </c>
      <c r="K226" s="124">
        <f>SEMIOLOGIE!L226</f>
        <v>10</v>
      </c>
      <c r="L226" s="124">
        <f>'ANA-PATH 2'!L226</f>
        <v>4.666666666666667</v>
      </c>
      <c r="M226" s="124">
        <f t="shared" si="41"/>
        <v>41.999999999999993</v>
      </c>
      <c r="N226" s="124">
        <f t="shared" si="42"/>
        <v>1.6799999999999997</v>
      </c>
      <c r="O226" s="113" t="str">
        <f t="shared" si="40"/>
        <v>Ajournee</v>
      </c>
      <c r="P226" s="113" t="str">
        <f t="shared" si="43"/>
        <v>juin</v>
      </c>
      <c r="Q226" s="113">
        <f t="shared" si="44"/>
        <v>1</v>
      </c>
      <c r="R226" s="113">
        <f t="shared" si="45"/>
        <v>1</v>
      </c>
      <c r="S226" s="113">
        <f t="shared" si="46"/>
        <v>1</v>
      </c>
      <c r="T226" s="113">
        <f t="shared" si="47"/>
        <v>1</v>
      </c>
      <c r="U226" s="113">
        <f t="shared" si="48"/>
        <v>1</v>
      </c>
      <c r="V226" s="113">
        <f t="shared" si="49"/>
        <v>1</v>
      </c>
      <c r="W226" s="113">
        <f t="shared" si="50"/>
        <v>1</v>
      </c>
      <c r="X226" s="113">
        <f t="shared" si="51"/>
        <v>1</v>
      </c>
      <c r="Y226" s="113">
        <f t="shared" si="52"/>
        <v>1</v>
      </c>
      <c r="Z226" s="113" t="str">
        <f>ANATOMIE3!N226</f>
        <v>Juin</v>
      </c>
      <c r="AA226" s="113" t="str">
        <f>'PHYSIO-REP 3'!N226</f>
        <v>Juin</v>
      </c>
      <c r="AB226" s="113" t="str">
        <f>'ZOOTECHINE 3'!N226</f>
        <v>Juin</v>
      </c>
      <c r="AC226" s="113" t="str">
        <f>'PHARMACOLOGIE 3'!N226</f>
        <v>Juin</v>
      </c>
      <c r="AD226" s="113" t="str">
        <f>'MICROBIOLOGIE 3'!N226</f>
        <v>Juin</v>
      </c>
      <c r="AE226" s="113" t="str">
        <f>'PARASITOLOGIE 2'!N226</f>
        <v>Juin</v>
      </c>
      <c r="AF226" s="113" t="str">
        <f>'PHYSIO-PATH 3'!N226</f>
        <v>Juin</v>
      </c>
      <c r="AG226" s="113" t="str">
        <f>SEMIOLOGIE!N226</f>
        <v>Juin</v>
      </c>
      <c r="AH226" s="113" t="str">
        <f>'ANA-PATH 2'!N226</f>
        <v>Juin</v>
      </c>
    </row>
    <row r="227" spans="1:34">
      <c r="A227" s="113">
        <v>220</v>
      </c>
      <c r="B227" s="413" t="s">
        <v>306</v>
      </c>
      <c r="C227" s="413" t="s">
        <v>916</v>
      </c>
      <c r="D227" s="124">
        <f>ANATOMIE3!L227</f>
        <v>30</v>
      </c>
      <c r="E227" s="124">
        <f>'PHYSIO-REP 3'!L227</f>
        <v>5.75</v>
      </c>
      <c r="F227" s="124">
        <f>'ZOOTECHINE 3'!L227</f>
        <v>8</v>
      </c>
      <c r="G227" s="124">
        <f>'PHARMACOLOGIE 3'!L227</f>
        <v>31.5</v>
      </c>
      <c r="H227" s="124">
        <f>'MICROBIOLOGIE 3'!L227</f>
        <v>30.75</v>
      </c>
      <c r="I227" s="124">
        <f>'PARASITOLOGIE 2'!L227</f>
        <v>20</v>
      </c>
      <c r="J227" s="124">
        <f>'PHYSIO-PATH 3'!L227</f>
        <v>1.5</v>
      </c>
      <c r="K227" s="124">
        <f>SEMIOLOGIE!L227</f>
        <v>39</v>
      </c>
      <c r="L227" s="124">
        <f>'ANA-PATH 2'!L227</f>
        <v>4.666666666666667</v>
      </c>
      <c r="M227" s="124">
        <f t="shared" si="41"/>
        <v>171.16666666666666</v>
      </c>
      <c r="N227" s="124">
        <f t="shared" si="42"/>
        <v>6.8466666666666667</v>
      </c>
      <c r="O227" s="113" t="str">
        <f t="shared" si="40"/>
        <v>Ajournee</v>
      </c>
      <c r="P227" s="113" t="str">
        <f t="shared" si="43"/>
        <v>juin</v>
      </c>
      <c r="Q227" s="113">
        <f t="shared" si="44"/>
        <v>0</v>
      </c>
      <c r="R227" s="113">
        <f t="shared" si="45"/>
        <v>1</v>
      </c>
      <c r="S227" s="113">
        <f t="shared" si="46"/>
        <v>1</v>
      </c>
      <c r="T227" s="113">
        <f t="shared" si="47"/>
        <v>0</v>
      </c>
      <c r="U227" s="113">
        <f t="shared" si="48"/>
        <v>0</v>
      </c>
      <c r="V227" s="113">
        <f t="shared" si="49"/>
        <v>0</v>
      </c>
      <c r="W227" s="113">
        <f t="shared" si="50"/>
        <v>1</v>
      </c>
      <c r="X227" s="113">
        <f t="shared" si="51"/>
        <v>0</v>
      </c>
      <c r="Y227" s="113">
        <f t="shared" si="52"/>
        <v>1</v>
      </c>
      <c r="Z227" s="113" t="str">
        <f>ANATOMIE3!N227</f>
        <v>Juin</v>
      </c>
      <c r="AA227" s="113" t="str">
        <f>'PHYSIO-REP 3'!N227</f>
        <v>Juin</v>
      </c>
      <c r="AB227" s="113" t="str">
        <f>'ZOOTECHINE 3'!N227</f>
        <v>Juin</v>
      </c>
      <c r="AC227" s="113" t="str">
        <f>'PHARMACOLOGIE 3'!N227</f>
        <v>Juin</v>
      </c>
      <c r="AD227" s="113" t="str">
        <f>'MICROBIOLOGIE 3'!N227</f>
        <v>Juin</v>
      </c>
      <c r="AE227" s="113" t="str">
        <f>'PARASITOLOGIE 2'!N227</f>
        <v>Juin</v>
      </c>
      <c r="AF227" s="113" t="str">
        <f>'PHYSIO-PATH 3'!N227</f>
        <v>Juin</v>
      </c>
      <c r="AG227" s="113" t="str">
        <f>SEMIOLOGIE!N227</f>
        <v>Juin</v>
      </c>
      <c r="AH227" s="113" t="str">
        <f>'ANA-PATH 2'!N227</f>
        <v>Juin</v>
      </c>
    </row>
    <row r="228" spans="1:34">
      <c r="A228" s="113">
        <v>221</v>
      </c>
      <c r="B228" s="419" t="s">
        <v>307</v>
      </c>
      <c r="C228" s="419" t="s">
        <v>212</v>
      </c>
      <c r="D228" s="124">
        <f>ANATOMIE3!L228</f>
        <v>3.25</v>
      </c>
      <c r="E228" s="124">
        <f>'PHYSIO-REP 3'!L228</f>
        <v>3.75</v>
      </c>
      <c r="F228" s="124">
        <f>'ZOOTECHINE 3'!L228</f>
        <v>4.75</v>
      </c>
      <c r="G228" s="124">
        <f>'PHARMACOLOGIE 3'!L228</f>
        <v>3.5</v>
      </c>
      <c r="H228" s="124">
        <f>'MICROBIOLOGIE 3'!L228</f>
        <v>7.25</v>
      </c>
      <c r="I228" s="124">
        <f>'PARASITOLOGIE 2'!L228</f>
        <v>4</v>
      </c>
      <c r="J228" s="124">
        <f>'PHYSIO-PATH 3'!L228</f>
        <v>3</v>
      </c>
      <c r="K228" s="124">
        <f>SEMIOLOGIE!L228</f>
        <v>3</v>
      </c>
      <c r="L228" s="124">
        <f>'ANA-PATH 2'!L228</f>
        <v>4.333333333333333</v>
      </c>
      <c r="M228" s="124">
        <f t="shared" si="41"/>
        <v>36.833333333333336</v>
      </c>
      <c r="N228" s="124">
        <f t="shared" si="42"/>
        <v>1.4733333333333334</v>
      </c>
      <c r="O228" s="113" t="str">
        <f t="shared" si="40"/>
        <v>Ajournee</v>
      </c>
      <c r="P228" s="113" t="str">
        <f t="shared" si="43"/>
        <v>juin</v>
      </c>
      <c r="Q228" s="113">
        <f t="shared" si="44"/>
        <v>1</v>
      </c>
      <c r="R228" s="113">
        <f t="shared" si="45"/>
        <v>1</v>
      </c>
      <c r="S228" s="113">
        <f t="shared" si="46"/>
        <v>1</v>
      </c>
      <c r="T228" s="113">
        <f t="shared" si="47"/>
        <v>1</v>
      </c>
      <c r="U228" s="113">
        <f t="shared" si="48"/>
        <v>1</v>
      </c>
      <c r="V228" s="113">
        <f t="shared" si="49"/>
        <v>1</v>
      </c>
      <c r="W228" s="113">
        <f t="shared" si="50"/>
        <v>1</v>
      </c>
      <c r="X228" s="113">
        <f t="shared" si="51"/>
        <v>1</v>
      </c>
      <c r="Y228" s="113">
        <f t="shared" si="52"/>
        <v>1</v>
      </c>
      <c r="Z228" s="113" t="str">
        <f>ANATOMIE3!N228</f>
        <v>Juin</v>
      </c>
      <c r="AA228" s="113" t="str">
        <f>'PHYSIO-REP 3'!N228</f>
        <v>Juin</v>
      </c>
      <c r="AB228" s="113" t="str">
        <f>'ZOOTECHINE 3'!N228</f>
        <v>Juin</v>
      </c>
      <c r="AC228" s="113" t="str">
        <f>'PHARMACOLOGIE 3'!N228</f>
        <v>Juin</v>
      </c>
      <c r="AD228" s="113" t="str">
        <f>'MICROBIOLOGIE 3'!N228</f>
        <v>Juin</v>
      </c>
      <c r="AE228" s="113" t="str">
        <f>'PARASITOLOGIE 2'!N228</f>
        <v>Juin</v>
      </c>
      <c r="AF228" s="113" t="str">
        <f>'PHYSIO-PATH 3'!N228</f>
        <v>Juin</v>
      </c>
      <c r="AG228" s="113" t="str">
        <f>SEMIOLOGIE!N228</f>
        <v>Juin</v>
      </c>
      <c r="AH228" s="113" t="str">
        <f>'ANA-PATH 2'!N228</f>
        <v>Juin</v>
      </c>
    </row>
    <row r="229" spans="1:34">
      <c r="A229" s="113">
        <v>222</v>
      </c>
      <c r="B229" s="413" t="s">
        <v>308</v>
      </c>
      <c r="C229" s="413" t="s">
        <v>635</v>
      </c>
      <c r="D229" s="124">
        <f>ANATOMIE3!L229</f>
        <v>16.75</v>
      </c>
      <c r="E229" s="124">
        <f>'PHYSIO-REP 3'!L229</f>
        <v>16.25</v>
      </c>
      <c r="F229" s="124">
        <f>'ZOOTECHINE 3'!L229</f>
        <v>10.5</v>
      </c>
      <c r="G229" s="124">
        <f>'PHARMACOLOGIE 3'!L229</f>
        <v>14</v>
      </c>
      <c r="H229" s="124">
        <f>'MICROBIOLOGIE 3'!L229</f>
        <v>17</v>
      </c>
      <c r="I229" s="124">
        <f>'PARASITOLOGIE 2'!L229</f>
        <v>11.333333333333334</v>
      </c>
      <c r="J229" s="124">
        <f>'PHYSIO-PATH 3'!L229</f>
        <v>9.5</v>
      </c>
      <c r="K229" s="124">
        <f>SEMIOLOGIE!L229</f>
        <v>10.5</v>
      </c>
      <c r="L229" s="124">
        <f>'ANA-PATH 2'!L229</f>
        <v>12.333333333333334</v>
      </c>
      <c r="M229" s="124">
        <f t="shared" si="41"/>
        <v>118.16666666666666</v>
      </c>
      <c r="N229" s="124">
        <f t="shared" si="42"/>
        <v>4.7266666666666666</v>
      </c>
      <c r="O229" s="113" t="str">
        <f t="shared" si="40"/>
        <v>Ajournee</v>
      </c>
      <c r="P229" s="113" t="str">
        <f t="shared" si="43"/>
        <v>juin</v>
      </c>
      <c r="Q229" s="113">
        <f t="shared" si="44"/>
        <v>0</v>
      </c>
      <c r="R229" s="113">
        <f t="shared" si="45"/>
        <v>0</v>
      </c>
      <c r="S229" s="113">
        <f t="shared" si="46"/>
        <v>1</v>
      </c>
      <c r="T229" s="113">
        <f t="shared" si="47"/>
        <v>1</v>
      </c>
      <c r="U229" s="113">
        <f t="shared" si="48"/>
        <v>0</v>
      </c>
      <c r="V229" s="113">
        <f t="shared" si="49"/>
        <v>0</v>
      </c>
      <c r="W229" s="113">
        <f t="shared" si="50"/>
        <v>1</v>
      </c>
      <c r="X229" s="113">
        <f t="shared" si="51"/>
        <v>1</v>
      </c>
      <c r="Y229" s="113">
        <f t="shared" si="52"/>
        <v>0</v>
      </c>
      <c r="Z229" s="113" t="str">
        <f>ANATOMIE3!N229</f>
        <v>Juin</v>
      </c>
      <c r="AA229" s="113" t="str">
        <f>'PHYSIO-REP 3'!N229</f>
        <v>Juin</v>
      </c>
      <c r="AB229" s="113" t="str">
        <f>'ZOOTECHINE 3'!N229</f>
        <v>Juin</v>
      </c>
      <c r="AC229" s="113" t="str">
        <f>'PHARMACOLOGIE 3'!N229</f>
        <v>Juin</v>
      </c>
      <c r="AD229" s="113" t="str">
        <f>'MICROBIOLOGIE 3'!N229</f>
        <v>Juin</v>
      </c>
      <c r="AE229" s="113" t="str">
        <f>'PARASITOLOGIE 2'!N229</f>
        <v>Juin</v>
      </c>
      <c r="AF229" s="113" t="str">
        <f>'PHYSIO-PATH 3'!N229</f>
        <v>Juin</v>
      </c>
      <c r="AG229" s="113" t="str">
        <f>SEMIOLOGIE!N229</f>
        <v>Juin</v>
      </c>
      <c r="AH229" s="113" t="str">
        <f>'ANA-PATH 2'!N229</f>
        <v>Juin</v>
      </c>
    </row>
    <row r="230" spans="1:34">
      <c r="A230" s="113">
        <v>223</v>
      </c>
      <c r="B230" s="413" t="s">
        <v>309</v>
      </c>
      <c r="C230" s="413" t="s">
        <v>161</v>
      </c>
      <c r="D230" s="124">
        <f>ANATOMIE3!L230</f>
        <v>3.75</v>
      </c>
      <c r="E230" s="124">
        <f>'PHYSIO-REP 3'!L230</f>
        <v>4.5</v>
      </c>
      <c r="F230" s="124">
        <f>'ZOOTECHINE 3'!L230</f>
        <v>9.5</v>
      </c>
      <c r="G230" s="124">
        <f>'PHARMACOLOGIE 3'!L230</f>
        <v>3</v>
      </c>
      <c r="H230" s="124">
        <f>'MICROBIOLOGIE 3'!L230</f>
        <v>8</v>
      </c>
      <c r="I230" s="124">
        <f>'PARASITOLOGIE 2'!L230</f>
        <v>8.6666666666666661</v>
      </c>
      <c r="J230" s="124">
        <f>'PHYSIO-PATH 3'!L230</f>
        <v>1.5</v>
      </c>
      <c r="K230" s="124">
        <f>SEMIOLOGIE!L230</f>
        <v>6.5</v>
      </c>
      <c r="L230" s="124">
        <f>'ANA-PATH 2'!L230</f>
        <v>3</v>
      </c>
      <c r="M230" s="124">
        <f t="shared" si="41"/>
        <v>48.416666666666664</v>
      </c>
      <c r="N230" s="124">
        <f t="shared" si="42"/>
        <v>1.9366666666666665</v>
      </c>
      <c r="O230" s="113" t="str">
        <f t="shared" si="40"/>
        <v>Ajournee</v>
      </c>
      <c r="P230" s="113" t="str">
        <f t="shared" si="43"/>
        <v>juin</v>
      </c>
      <c r="Q230" s="113">
        <f t="shared" si="44"/>
        <v>1</v>
      </c>
      <c r="R230" s="113">
        <f t="shared" si="45"/>
        <v>1</v>
      </c>
      <c r="S230" s="113">
        <f t="shared" si="46"/>
        <v>1</v>
      </c>
      <c r="T230" s="113">
        <f t="shared" si="47"/>
        <v>1</v>
      </c>
      <c r="U230" s="113">
        <f t="shared" si="48"/>
        <v>1</v>
      </c>
      <c r="V230" s="113">
        <f t="shared" si="49"/>
        <v>1</v>
      </c>
      <c r="W230" s="113">
        <f t="shared" si="50"/>
        <v>1</v>
      </c>
      <c r="X230" s="113">
        <f t="shared" si="51"/>
        <v>1</v>
      </c>
      <c r="Y230" s="113">
        <f t="shared" si="52"/>
        <v>1</v>
      </c>
      <c r="Z230" s="113" t="str">
        <f>ANATOMIE3!N230</f>
        <v>Juin</v>
      </c>
      <c r="AA230" s="113" t="str">
        <f>'PHYSIO-REP 3'!N230</f>
        <v>Juin</v>
      </c>
      <c r="AB230" s="113" t="str">
        <f>'ZOOTECHINE 3'!N230</f>
        <v>Juin</v>
      </c>
      <c r="AC230" s="113" t="str">
        <f>'PHARMACOLOGIE 3'!N230</f>
        <v>Juin</v>
      </c>
      <c r="AD230" s="113" t="str">
        <f>'MICROBIOLOGIE 3'!N230</f>
        <v>Juin</v>
      </c>
      <c r="AE230" s="113" t="str">
        <f>'PARASITOLOGIE 2'!N230</f>
        <v>Juin</v>
      </c>
      <c r="AF230" s="113" t="str">
        <f>'PHYSIO-PATH 3'!N230</f>
        <v>Juin</v>
      </c>
      <c r="AG230" s="113" t="str">
        <f>SEMIOLOGIE!N230</f>
        <v>Juin</v>
      </c>
      <c r="AH230" s="113" t="str">
        <f>'ANA-PATH 2'!N230</f>
        <v>Juin</v>
      </c>
    </row>
    <row r="231" spans="1:34">
      <c r="A231" s="113">
        <v>224</v>
      </c>
      <c r="B231" s="413" t="s">
        <v>310</v>
      </c>
      <c r="C231" s="413" t="s">
        <v>311</v>
      </c>
      <c r="D231" s="124">
        <f>ANATOMIE3!L231</f>
        <v>14</v>
      </c>
      <c r="E231" s="124">
        <f>'PHYSIO-REP 3'!L231</f>
        <v>10.5</v>
      </c>
      <c r="F231" s="124">
        <f>'ZOOTECHINE 3'!L231</f>
        <v>12</v>
      </c>
      <c r="G231" s="124">
        <f>'PHARMACOLOGIE 3'!L231</f>
        <v>10.5</v>
      </c>
      <c r="H231" s="124">
        <f>'MICROBIOLOGIE 3'!L231</f>
        <v>12.75</v>
      </c>
      <c r="I231" s="124">
        <f>'PARASITOLOGIE 2'!L231</f>
        <v>8.6666666666666661</v>
      </c>
      <c r="J231" s="124">
        <f>'PHYSIO-PATH 3'!L231</f>
        <v>7.5</v>
      </c>
      <c r="K231" s="124">
        <f>SEMIOLOGIE!L231</f>
        <v>15.5</v>
      </c>
      <c r="L231" s="124">
        <f>'ANA-PATH 2'!L231</f>
        <v>7.333333333333333</v>
      </c>
      <c r="M231" s="124">
        <f t="shared" si="41"/>
        <v>98.75</v>
      </c>
      <c r="N231" s="124">
        <f t="shared" si="42"/>
        <v>3.95</v>
      </c>
      <c r="O231" s="113" t="str">
        <f t="shared" si="40"/>
        <v>Ajournee</v>
      </c>
      <c r="P231" s="113" t="str">
        <f t="shared" si="43"/>
        <v>juin</v>
      </c>
      <c r="Q231" s="113">
        <f t="shared" si="44"/>
        <v>1</v>
      </c>
      <c r="R231" s="113">
        <f t="shared" si="45"/>
        <v>1</v>
      </c>
      <c r="S231" s="113">
        <f t="shared" si="46"/>
        <v>1</v>
      </c>
      <c r="T231" s="113">
        <f t="shared" si="47"/>
        <v>1</v>
      </c>
      <c r="U231" s="113">
        <f t="shared" si="48"/>
        <v>1</v>
      </c>
      <c r="V231" s="113">
        <f t="shared" si="49"/>
        <v>1</v>
      </c>
      <c r="W231" s="113">
        <f t="shared" si="50"/>
        <v>1</v>
      </c>
      <c r="X231" s="113">
        <f t="shared" si="51"/>
        <v>0</v>
      </c>
      <c r="Y231" s="113">
        <f t="shared" si="52"/>
        <v>1</v>
      </c>
      <c r="Z231" s="113" t="str">
        <f>ANATOMIE3!N231</f>
        <v>Juin</v>
      </c>
      <c r="AA231" s="113" t="str">
        <f>'PHYSIO-REP 3'!N231</f>
        <v>Juin</v>
      </c>
      <c r="AB231" s="113" t="str">
        <f>'ZOOTECHINE 3'!N231</f>
        <v>Juin</v>
      </c>
      <c r="AC231" s="113" t="str">
        <f>'PHARMACOLOGIE 3'!N231</f>
        <v>Juin</v>
      </c>
      <c r="AD231" s="113" t="str">
        <f>'MICROBIOLOGIE 3'!N231</f>
        <v>Juin</v>
      </c>
      <c r="AE231" s="113" t="str">
        <f>'PARASITOLOGIE 2'!N231</f>
        <v>Juin</v>
      </c>
      <c r="AF231" s="113" t="str">
        <f>'PHYSIO-PATH 3'!N231</f>
        <v>Juin</v>
      </c>
      <c r="AG231" s="113" t="str">
        <f>SEMIOLOGIE!N231</f>
        <v>Juin</v>
      </c>
      <c r="AH231" s="113" t="str">
        <f>'ANA-PATH 2'!N231</f>
        <v>Juin</v>
      </c>
    </row>
    <row r="232" spans="1:34">
      <c r="A232" s="113">
        <v>225</v>
      </c>
      <c r="B232" s="413" t="s">
        <v>312</v>
      </c>
      <c r="C232" s="413" t="s">
        <v>917</v>
      </c>
      <c r="D232" s="124">
        <f>ANATOMIE3!L232</f>
        <v>0</v>
      </c>
      <c r="E232" s="124">
        <f>'PHYSIO-REP 3'!L232</f>
        <v>0</v>
      </c>
      <c r="F232" s="124">
        <f>'ZOOTECHINE 3'!L232</f>
        <v>30</v>
      </c>
      <c r="G232" s="124">
        <f>'PHARMACOLOGIE 3'!L232</f>
        <v>0.25</v>
      </c>
      <c r="H232" s="124">
        <f>'MICROBIOLOGIE 3'!L232</f>
        <v>33</v>
      </c>
      <c r="I232" s="124">
        <f>'PARASITOLOGIE 2'!L232</f>
        <v>20</v>
      </c>
      <c r="J232" s="124">
        <f>'PHYSIO-PATH 3'!L232</f>
        <v>0</v>
      </c>
      <c r="K232" s="124">
        <f>SEMIOLOGIE!L232</f>
        <v>39</v>
      </c>
      <c r="L232" s="124">
        <f>'ANA-PATH 2'!L232</f>
        <v>0</v>
      </c>
      <c r="M232" s="124">
        <f t="shared" si="41"/>
        <v>122.25</v>
      </c>
      <c r="N232" s="124">
        <f t="shared" si="42"/>
        <v>4.8899999999999997</v>
      </c>
      <c r="O232" s="113" t="str">
        <f t="shared" si="40"/>
        <v>Ajournee</v>
      </c>
      <c r="P232" s="113" t="str">
        <f t="shared" si="43"/>
        <v>juin</v>
      </c>
      <c r="Q232" s="113">
        <f t="shared" si="44"/>
        <v>1</v>
      </c>
      <c r="R232" s="113">
        <f t="shared" si="45"/>
        <v>1</v>
      </c>
      <c r="S232" s="113">
        <f t="shared" si="46"/>
        <v>0</v>
      </c>
      <c r="T232" s="113">
        <f t="shared" si="47"/>
        <v>1</v>
      </c>
      <c r="U232" s="113">
        <f t="shared" si="48"/>
        <v>0</v>
      </c>
      <c r="V232" s="113">
        <f t="shared" si="49"/>
        <v>0</v>
      </c>
      <c r="W232" s="113">
        <f t="shared" si="50"/>
        <v>1</v>
      </c>
      <c r="X232" s="113">
        <f t="shared" si="51"/>
        <v>0</v>
      </c>
      <c r="Y232" s="113">
        <f t="shared" si="52"/>
        <v>1</v>
      </c>
      <c r="Z232" s="113" t="str">
        <f>ANATOMIE3!N232</f>
        <v>Juin</v>
      </c>
      <c r="AA232" s="113" t="str">
        <f>'PHYSIO-REP 3'!N232</f>
        <v>Juin</v>
      </c>
      <c r="AB232" s="113" t="str">
        <f>'ZOOTECHINE 3'!N232</f>
        <v>Juin</v>
      </c>
      <c r="AC232" s="113" t="str">
        <f>'PHARMACOLOGIE 3'!N232</f>
        <v>Juin</v>
      </c>
      <c r="AD232" s="113" t="str">
        <f>'MICROBIOLOGIE 3'!N232</f>
        <v>Juin</v>
      </c>
      <c r="AE232" s="113" t="str">
        <f>'PARASITOLOGIE 2'!N232</f>
        <v>Juin</v>
      </c>
      <c r="AF232" s="113" t="str">
        <f>'PHYSIO-PATH 3'!N232</f>
        <v>Juin</v>
      </c>
      <c r="AG232" s="113" t="str">
        <f>SEMIOLOGIE!N232</f>
        <v>Juin</v>
      </c>
      <c r="AH232" s="113" t="str">
        <f>'ANA-PATH 2'!N232</f>
        <v>Juin</v>
      </c>
    </row>
    <row r="233" spans="1:34">
      <c r="A233" s="113">
        <v>226</v>
      </c>
      <c r="B233" s="413" t="s">
        <v>313</v>
      </c>
      <c r="C233" s="413" t="s">
        <v>314</v>
      </c>
      <c r="D233" s="124">
        <f>ANATOMIE3!L233</f>
        <v>12.25</v>
      </c>
      <c r="E233" s="124">
        <f>'PHYSIO-REP 3'!L233</f>
        <v>9</v>
      </c>
      <c r="F233" s="124">
        <f>'ZOOTECHINE 3'!L233</f>
        <v>10.5</v>
      </c>
      <c r="G233" s="124">
        <f>'PHARMACOLOGIE 3'!L233</f>
        <v>7.5</v>
      </c>
      <c r="H233" s="124">
        <f>'MICROBIOLOGIE 3'!L233</f>
        <v>10</v>
      </c>
      <c r="I233" s="124">
        <f>'PARASITOLOGIE 2'!L233</f>
        <v>6.666666666666667</v>
      </c>
      <c r="J233" s="124">
        <f>'PHYSIO-PATH 3'!L233</f>
        <v>8</v>
      </c>
      <c r="K233" s="124">
        <f>SEMIOLOGIE!L233</f>
        <v>6.75</v>
      </c>
      <c r="L233" s="124">
        <f>'ANA-PATH 2'!L233</f>
        <v>6.666666666666667</v>
      </c>
      <c r="M233" s="124">
        <f t="shared" si="41"/>
        <v>77.333333333333329</v>
      </c>
      <c r="N233" s="124">
        <f t="shared" si="42"/>
        <v>3.0933333333333333</v>
      </c>
      <c r="O233" s="113" t="str">
        <f t="shared" si="40"/>
        <v>Ajournee</v>
      </c>
      <c r="P233" s="113" t="str">
        <f t="shared" si="43"/>
        <v>juin</v>
      </c>
      <c r="Q233" s="113">
        <f t="shared" si="44"/>
        <v>1</v>
      </c>
      <c r="R233" s="113">
        <f t="shared" si="45"/>
        <v>1</v>
      </c>
      <c r="S233" s="113">
        <f t="shared" si="46"/>
        <v>1</v>
      </c>
      <c r="T233" s="113">
        <f t="shared" si="47"/>
        <v>1</v>
      </c>
      <c r="U233" s="113">
        <f t="shared" si="48"/>
        <v>1</v>
      </c>
      <c r="V233" s="113">
        <f t="shared" si="49"/>
        <v>1</v>
      </c>
      <c r="W233" s="113">
        <f t="shared" si="50"/>
        <v>1</v>
      </c>
      <c r="X233" s="113">
        <f t="shared" si="51"/>
        <v>1</v>
      </c>
      <c r="Y233" s="113">
        <f t="shared" si="52"/>
        <v>1</v>
      </c>
      <c r="Z233" s="113" t="str">
        <f>ANATOMIE3!N233</f>
        <v>Juin</v>
      </c>
      <c r="AA233" s="113" t="str">
        <f>'PHYSIO-REP 3'!N233</f>
        <v>Juin</v>
      </c>
      <c r="AB233" s="113" t="str">
        <f>'ZOOTECHINE 3'!N233</f>
        <v>Juin</v>
      </c>
      <c r="AC233" s="113" t="str">
        <f>'PHARMACOLOGIE 3'!N233</f>
        <v>Juin</v>
      </c>
      <c r="AD233" s="113" t="str">
        <f>'MICROBIOLOGIE 3'!N233</f>
        <v>Juin</v>
      </c>
      <c r="AE233" s="113" t="str">
        <f>'PARASITOLOGIE 2'!N233</f>
        <v>Juin</v>
      </c>
      <c r="AF233" s="113" t="str">
        <f>'PHYSIO-PATH 3'!N233</f>
        <v>Juin</v>
      </c>
      <c r="AG233" s="113" t="str">
        <f>SEMIOLOGIE!N233</f>
        <v>Juin</v>
      </c>
      <c r="AH233" s="113" t="str">
        <f>'ANA-PATH 2'!N233</f>
        <v>Juin</v>
      </c>
    </row>
    <row r="234" spans="1:34">
      <c r="A234" s="113">
        <v>227</v>
      </c>
      <c r="B234" s="413" t="s">
        <v>315</v>
      </c>
      <c r="C234" s="413" t="s">
        <v>20</v>
      </c>
      <c r="D234" s="124">
        <f>ANATOMIE3!L234</f>
        <v>13</v>
      </c>
      <c r="E234" s="124">
        <f>'PHYSIO-REP 3'!L234</f>
        <v>11.75</v>
      </c>
      <c r="F234" s="124">
        <f>'ZOOTECHINE 3'!L234</f>
        <v>8.5</v>
      </c>
      <c r="G234" s="124">
        <f>'PHARMACOLOGIE 3'!L234</f>
        <v>11</v>
      </c>
      <c r="H234" s="124">
        <f>'MICROBIOLOGIE 3'!L234</f>
        <v>5.75</v>
      </c>
      <c r="I234" s="124">
        <f>'PARASITOLOGIE 2'!L234</f>
        <v>8</v>
      </c>
      <c r="J234" s="124">
        <f>'PHYSIO-PATH 3'!L234</f>
        <v>2.5</v>
      </c>
      <c r="K234" s="124">
        <f>SEMIOLOGIE!L234</f>
        <v>9.25</v>
      </c>
      <c r="L234" s="124">
        <f>'ANA-PATH 2'!L234</f>
        <v>6.333333333333333</v>
      </c>
      <c r="M234" s="124">
        <f t="shared" si="41"/>
        <v>76.083333333333329</v>
      </c>
      <c r="N234" s="124">
        <f t="shared" si="42"/>
        <v>3.043333333333333</v>
      </c>
      <c r="O234" s="113" t="str">
        <f t="shared" si="40"/>
        <v>Ajournee</v>
      </c>
      <c r="P234" s="113" t="str">
        <f t="shared" si="43"/>
        <v>juin</v>
      </c>
      <c r="Q234" s="113">
        <f t="shared" si="44"/>
        <v>1</v>
      </c>
      <c r="R234" s="113">
        <f t="shared" si="45"/>
        <v>1</v>
      </c>
      <c r="S234" s="113">
        <f t="shared" si="46"/>
        <v>1</v>
      </c>
      <c r="T234" s="113">
        <f t="shared" si="47"/>
        <v>1</v>
      </c>
      <c r="U234" s="113">
        <f t="shared" si="48"/>
        <v>1</v>
      </c>
      <c r="V234" s="113">
        <f t="shared" si="49"/>
        <v>1</v>
      </c>
      <c r="W234" s="113">
        <f t="shared" si="50"/>
        <v>1</v>
      </c>
      <c r="X234" s="113">
        <f t="shared" si="51"/>
        <v>1</v>
      </c>
      <c r="Y234" s="113">
        <f t="shared" si="52"/>
        <v>1</v>
      </c>
      <c r="Z234" s="113" t="str">
        <f>ANATOMIE3!N234</f>
        <v>Juin</v>
      </c>
      <c r="AA234" s="113" t="str">
        <f>'PHYSIO-REP 3'!N234</f>
        <v>Juin</v>
      </c>
      <c r="AB234" s="113" t="str">
        <f>'ZOOTECHINE 3'!N234</f>
        <v>Juin</v>
      </c>
      <c r="AC234" s="113" t="str">
        <f>'PHARMACOLOGIE 3'!N234</f>
        <v>Juin</v>
      </c>
      <c r="AD234" s="113" t="str">
        <f>'MICROBIOLOGIE 3'!N234</f>
        <v>Juin</v>
      </c>
      <c r="AE234" s="113" t="str">
        <f>'PARASITOLOGIE 2'!N234</f>
        <v>Juin</v>
      </c>
      <c r="AF234" s="113" t="str">
        <f>'PHYSIO-PATH 3'!N234</f>
        <v>Juin</v>
      </c>
      <c r="AG234" s="113" t="str">
        <f>SEMIOLOGIE!N234</f>
        <v>Juin</v>
      </c>
      <c r="AH234" s="113" t="str">
        <f>'ANA-PATH 2'!N234</f>
        <v>Juin</v>
      </c>
    </row>
    <row r="235" spans="1:34">
      <c r="A235" s="113">
        <v>228</v>
      </c>
      <c r="B235" s="425" t="s">
        <v>918</v>
      </c>
      <c r="C235" s="425" t="s">
        <v>317</v>
      </c>
      <c r="D235" s="124">
        <f>ANATOMIE3!L235</f>
        <v>11.75</v>
      </c>
      <c r="E235" s="124">
        <f>'PHYSIO-REP 3'!L235</f>
        <v>6.75</v>
      </c>
      <c r="F235" s="124">
        <f>'ZOOTECHINE 3'!L235</f>
        <v>7</v>
      </c>
      <c r="G235" s="124">
        <f>'PHARMACOLOGIE 3'!L235</f>
        <v>8.5</v>
      </c>
      <c r="H235" s="124">
        <f>'MICROBIOLOGIE 3'!L235</f>
        <v>4.75</v>
      </c>
      <c r="I235" s="124">
        <f>'PARASITOLOGIE 2'!L235</f>
        <v>7.333333333333333</v>
      </c>
      <c r="J235" s="124">
        <f>'PHYSIO-PATH 3'!L235</f>
        <v>1.5</v>
      </c>
      <c r="K235" s="124">
        <f>SEMIOLOGIE!L235</f>
        <v>6</v>
      </c>
      <c r="L235" s="124">
        <f>'ANA-PATH 2'!L235</f>
        <v>2.3333333333333335</v>
      </c>
      <c r="M235" s="124">
        <f t="shared" si="41"/>
        <v>55.916666666666671</v>
      </c>
      <c r="N235" s="124">
        <f t="shared" si="42"/>
        <v>2.2366666666666668</v>
      </c>
      <c r="O235" s="113" t="str">
        <f t="shared" si="40"/>
        <v>Ajournee</v>
      </c>
      <c r="P235" s="113" t="str">
        <f t="shared" si="43"/>
        <v>juin</v>
      </c>
      <c r="Q235" s="113">
        <f t="shared" si="44"/>
        <v>1</v>
      </c>
      <c r="R235" s="113">
        <f t="shared" si="45"/>
        <v>1</v>
      </c>
      <c r="S235" s="113">
        <f t="shared" si="46"/>
        <v>1</v>
      </c>
      <c r="T235" s="113">
        <f t="shared" si="47"/>
        <v>1</v>
      </c>
      <c r="U235" s="113">
        <f t="shared" si="48"/>
        <v>1</v>
      </c>
      <c r="V235" s="113">
        <f t="shared" si="49"/>
        <v>1</v>
      </c>
      <c r="W235" s="113">
        <f t="shared" si="50"/>
        <v>1</v>
      </c>
      <c r="X235" s="113">
        <f t="shared" si="51"/>
        <v>1</v>
      </c>
      <c r="Y235" s="113">
        <f t="shared" si="52"/>
        <v>1</v>
      </c>
      <c r="Z235" s="113" t="str">
        <f>ANATOMIE3!N235</f>
        <v>Juin</v>
      </c>
      <c r="AA235" s="113" t="str">
        <f>'PHYSIO-REP 3'!N235</f>
        <v>Juin</v>
      </c>
      <c r="AB235" s="113" t="str">
        <f>'ZOOTECHINE 3'!N235</f>
        <v>Juin</v>
      </c>
      <c r="AC235" s="113" t="str">
        <f>'PHARMACOLOGIE 3'!N235</f>
        <v>Juin</v>
      </c>
      <c r="AD235" s="113" t="str">
        <f>'MICROBIOLOGIE 3'!N235</f>
        <v>Juin</v>
      </c>
      <c r="AE235" s="113" t="str">
        <f>'PARASITOLOGIE 2'!N235</f>
        <v>Juin</v>
      </c>
      <c r="AF235" s="113" t="str">
        <f>'PHYSIO-PATH 3'!N235</f>
        <v>Juin</v>
      </c>
      <c r="AG235" s="113" t="str">
        <f>SEMIOLOGIE!N235</f>
        <v>Juin</v>
      </c>
      <c r="AH235" s="113" t="str">
        <f>'ANA-PATH 2'!N235</f>
        <v>Juin</v>
      </c>
    </row>
    <row r="236" spans="1:34">
      <c r="A236" s="113">
        <v>229</v>
      </c>
      <c r="B236" s="425" t="s">
        <v>318</v>
      </c>
      <c r="C236" s="425" t="s">
        <v>919</v>
      </c>
      <c r="D236" s="124">
        <f>ANATOMIE3!L236</f>
        <v>3.75</v>
      </c>
      <c r="E236" s="124">
        <f>'PHYSIO-REP 3'!L236</f>
        <v>6</v>
      </c>
      <c r="F236" s="124">
        <f>'ZOOTECHINE 3'!L236</f>
        <v>6</v>
      </c>
      <c r="G236" s="124">
        <f>'PHARMACOLOGIE 3'!L236</f>
        <v>31.5</v>
      </c>
      <c r="H236" s="124">
        <f>'MICROBIOLOGIE 3'!L236</f>
        <v>5.75</v>
      </c>
      <c r="I236" s="124">
        <f>'PARASITOLOGIE 2'!L236</f>
        <v>6</v>
      </c>
      <c r="J236" s="124">
        <f>'PHYSIO-PATH 3'!L236</f>
        <v>2.5</v>
      </c>
      <c r="K236" s="124">
        <f>SEMIOLOGIE!L236</f>
        <v>39</v>
      </c>
      <c r="L236" s="124">
        <f>'ANA-PATH 2'!L236</f>
        <v>2</v>
      </c>
      <c r="M236" s="124">
        <f t="shared" si="41"/>
        <v>102.5</v>
      </c>
      <c r="N236" s="124">
        <f t="shared" si="42"/>
        <v>4.0999999999999996</v>
      </c>
      <c r="O236" s="113" t="str">
        <f t="shared" si="40"/>
        <v>Ajournee</v>
      </c>
      <c r="P236" s="113" t="str">
        <f t="shared" si="43"/>
        <v>juin</v>
      </c>
      <c r="Q236" s="113">
        <f t="shared" si="44"/>
        <v>1</v>
      </c>
      <c r="R236" s="113">
        <f t="shared" si="45"/>
        <v>1</v>
      </c>
      <c r="S236" s="113">
        <f t="shared" si="46"/>
        <v>1</v>
      </c>
      <c r="T236" s="113">
        <f t="shared" si="47"/>
        <v>0</v>
      </c>
      <c r="U236" s="113">
        <f t="shared" si="48"/>
        <v>1</v>
      </c>
      <c r="V236" s="113">
        <f t="shared" si="49"/>
        <v>1</v>
      </c>
      <c r="W236" s="113">
        <f t="shared" si="50"/>
        <v>1</v>
      </c>
      <c r="X236" s="113">
        <f t="shared" si="51"/>
        <v>0</v>
      </c>
      <c r="Y236" s="113">
        <f t="shared" si="52"/>
        <v>1</v>
      </c>
      <c r="Z236" s="113" t="str">
        <f>ANATOMIE3!N236</f>
        <v>Juin</v>
      </c>
      <c r="AA236" s="113" t="str">
        <f>'PHYSIO-REP 3'!N236</f>
        <v>Juin</v>
      </c>
      <c r="AB236" s="113" t="str">
        <f>'ZOOTECHINE 3'!N236</f>
        <v>Juin</v>
      </c>
      <c r="AC236" s="113" t="str">
        <f>'PHARMACOLOGIE 3'!N236</f>
        <v>Juin</v>
      </c>
      <c r="AD236" s="113" t="str">
        <f>'MICROBIOLOGIE 3'!N236</f>
        <v>Juin</v>
      </c>
      <c r="AE236" s="113" t="str">
        <f>'PARASITOLOGIE 2'!N236</f>
        <v>Juin</v>
      </c>
      <c r="AF236" s="113" t="str">
        <f>'PHYSIO-PATH 3'!N236</f>
        <v>Juin</v>
      </c>
      <c r="AG236" s="113" t="str">
        <f>SEMIOLOGIE!N236</f>
        <v>Juin</v>
      </c>
      <c r="AH236" s="113" t="str">
        <f>'ANA-PATH 2'!N236</f>
        <v>Juin</v>
      </c>
    </row>
    <row r="237" spans="1:34">
      <c r="A237" s="113">
        <v>230</v>
      </c>
      <c r="B237" s="425" t="s">
        <v>319</v>
      </c>
      <c r="C237" s="425" t="s">
        <v>316</v>
      </c>
      <c r="D237" s="124">
        <f>ANATOMIE3!L237</f>
        <v>7.75</v>
      </c>
      <c r="E237" s="124">
        <f>'PHYSIO-REP 3'!L237</f>
        <v>9</v>
      </c>
      <c r="F237" s="124">
        <f>'ZOOTECHINE 3'!L237</f>
        <v>8.5</v>
      </c>
      <c r="G237" s="124">
        <f>'PHARMACOLOGIE 3'!L237</f>
        <v>5</v>
      </c>
      <c r="H237" s="124">
        <f>'MICROBIOLOGIE 3'!L237</f>
        <v>8</v>
      </c>
      <c r="I237" s="124">
        <f>'PARASITOLOGIE 2'!L237</f>
        <v>8.6666666666666661</v>
      </c>
      <c r="J237" s="124">
        <f>'PHYSIO-PATH 3'!L237</f>
        <v>2.5</v>
      </c>
      <c r="K237" s="124">
        <f>SEMIOLOGIE!L237</f>
        <v>6</v>
      </c>
      <c r="L237" s="124">
        <f>'ANA-PATH 2'!L237</f>
        <v>8</v>
      </c>
      <c r="M237" s="124">
        <f t="shared" si="41"/>
        <v>63.416666666666664</v>
      </c>
      <c r="N237" s="124">
        <f t="shared" si="42"/>
        <v>2.5366666666666666</v>
      </c>
      <c r="O237" s="113" t="str">
        <f t="shared" si="40"/>
        <v>Ajournee</v>
      </c>
      <c r="P237" s="113" t="str">
        <f t="shared" si="43"/>
        <v>juin</v>
      </c>
      <c r="Q237" s="113">
        <f t="shared" si="44"/>
        <v>1</v>
      </c>
      <c r="R237" s="113">
        <f t="shared" si="45"/>
        <v>1</v>
      </c>
      <c r="S237" s="113">
        <f t="shared" si="46"/>
        <v>1</v>
      </c>
      <c r="T237" s="113">
        <f t="shared" si="47"/>
        <v>1</v>
      </c>
      <c r="U237" s="113">
        <f t="shared" si="48"/>
        <v>1</v>
      </c>
      <c r="V237" s="113">
        <f t="shared" si="49"/>
        <v>1</v>
      </c>
      <c r="W237" s="113">
        <f t="shared" si="50"/>
        <v>1</v>
      </c>
      <c r="X237" s="113">
        <f t="shared" si="51"/>
        <v>1</v>
      </c>
      <c r="Y237" s="113">
        <f t="shared" si="52"/>
        <v>1</v>
      </c>
      <c r="Z237" s="113" t="str">
        <f>ANATOMIE3!N237</f>
        <v>Juin</v>
      </c>
      <c r="AA237" s="113" t="str">
        <f>'PHYSIO-REP 3'!N237</f>
        <v>Juin</v>
      </c>
      <c r="AB237" s="113" t="str">
        <f>'ZOOTECHINE 3'!N237</f>
        <v>Juin</v>
      </c>
      <c r="AC237" s="113" t="str">
        <f>'PHARMACOLOGIE 3'!N237</f>
        <v>Juin</v>
      </c>
      <c r="AD237" s="113" t="str">
        <f>'MICROBIOLOGIE 3'!N237</f>
        <v>Juin</v>
      </c>
      <c r="AE237" s="113" t="str">
        <f>'PARASITOLOGIE 2'!N237</f>
        <v>Juin</v>
      </c>
      <c r="AF237" s="113" t="str">
        <f>'PHYSIO-PATH 3'!N237</f>
        <v>Juin</v>
      </c>
      <c r="AG237" s="113" t="str">
        <f>SEMIOLOGIE!N237</f>
        <v>Juin</v>
      </c>
      <c r="AH237" s="113" t="str">
        <f>'ANA-PATH 2'!N237</f>
        <v>Juin</v>
      </c>
    </row>
    <row r="238" spans="1:34">
      <c r="A238" s="113">
        <v>231</v>
      </c>
      <c r="B238" s="419" t="s">
        <v>920</v>
      </c>
      <c r="C238" s="419" t="s">
        <v>921</v>
      </c>
      <c r="D238" s="124">
        <f>ANATOMIE3!L238</f>
        <v>4</v>
      </c>
      <c r="E238" s="124">
        <f>'PHYSIO-REP 3'!L238</f>
        <v>5.75</v>
      </c>
      <c r="F238" s="124">
        <f>'ZOOTECHINE 3'!L238</f>
        <v>3.5</v>
      </c>
      <c r="G238" s="124">
        <f>'PHARMACOLOGIE 3'!L238</f>
        <v>1.25</v>
      </c>
      <c r="H238" s="124">
        <f>'MICROBIOLOGIE 3'!L238</f>
        <v>5.25</v>
      </c>
      <c r="I238" s="124">
        <f>'PARASITOLOGIE 2'!L238</f>
        <v>1.3333333333333333</v>
      </c>
      <c r="J238" s="124">
        <f>'PHYSIO-PATH 3'!L238</f>
        <v>4</v>
      </c>
      <c r="K238" s="124">
        <f>SEMIOLOGIE!L238</f>
        <v>9.75</v>
      </c>
      <c r="L238" s="124">
        <f>'ANA-PATH 2'!L238</f>
        <v>2</v>
      </c>
      <c r="M238" s="124">
        <f t="shared" si="41"/>
        <v>36.833333333333329</v>
      </c>
      <c r="N238" s="124">
        <f t="shared" si="42"/>
        <v>1.4733333333333332</v>
      </c>
      <c r="O238" s="113" t="str">
        <f t="shared" si="40"/>
        <v>Ajournee</v>
      </c>
      <c r="P238" s="113" t="str">
        <f t="shared" si="43"/>
        <v>juin</v>
      </c>
      <c r="Q238" s="113">
        <f t="shared" si="44"/>
        <v>1</v>
      </c>
      <c r="R238" s="113">
        <f t="shared" si="45"/>
        <v>1</v>
      </c>
      <c r="S238" s="113">
        <f t="shared" si="46"/>
        <v>1</v>
      </c>
      <c r="T238" s="113">
        <f t="shared" si="47"/>
        <v>1</v>
      </c>
      <c r="U238" s="113">
        <f t="shared" si="48"/>
        <v>1</v>
      </c>
      <c r="V238" s="113">
        <f t="shared" si="49"/>
        <v>1</v>
      </c>
      <c r="W238" s="113">
        <f t="shared" si="50"/>
        <v>1</v>
      </c>
      <c r="X238" s="113">
        <f t="shared" si="51"/>
        <v>1</v>
      </c>
      <c r="Y238" s="113">
        <f t="shared" si="52"/>
        <v>1</v>
      </c>
      <c r="Z238" s="113" t="str">
        <f>ANATOMIE3!N238</f>
        <v>Juin</v>
      </c>
      <c r="AA238" s="113" t="str">
        <f>'PHYSIO-REP 3'!N238</f>
        <v>Juin</v>
      </c>
      <c r="AB238" s="113" t="str">
        <f>'ZOOTECHINE 3'!N238</f>
        <v>Juin</v>
      </c>
      <c r="AC238" s="113" t="str">
        <f>'PHARMACOLOGIE 3'!N238</f>
        <v>Juin</v>
      </c>
      <c r="AD238" s="113" t="str">
        <f>'MICROBIOLOGIE 3'!N238</f>
        <v>Juin</v>
      </c>
      <c r="AE238" s="113" t="str">
        <f>'PARASITOLOGIE 2'!N238</f>
        <v>Juin</v>
      </c>
      <c r="AF238" s="113" t="str">
        <f>'PHYSIO-PATH 3'!N238</f>
        <v>Juin</v>
      </c>
      <c r="AG238" s="113" t="str">
        <f>SEMIOLOGIE!N238</f>
        <v>Juin</v>
      </c>
      <c r="AH238" s="113" t="str">
        <f>'ANA-PATH 2'!N238</f>
        <v>Juin</v>
      </c>
    </row>
    <row r="239" spans="1:34">
      <c r="A239" s="113">
        <v>232</v>
      </c>
      <c r="B239" s="413" t="s">
        <v>320</v>
      </c>
      <c r="C239" s="413" t="s">
        <v>922</v>
      </c>
      <c r="D239" s="124">
        <f>ANATOMIE3!L239</f>
        <v>11</v>
      </c>
      <c r="E239" s="124">
        <f>'PHYSIO-REP 3'!L239</f>
        <v>13.5</v>
      </c>
      <c r="F239" s="124">
        <f>'ZOOTECHINE 3'!L239</f>
        <v>7</v>
      </c>
      <c r="G239" s="124">
        <f>'PHARMACOLOGIE 3'!L239</f>
        <v>8</v>
      </c>
      <c r="H239" s="124">
        <f>'MICROBIOLOGIE 3'!L239</f>
        <v>10.25</v>
      </c>
      <c r="I239" s="124">
        <f>'PARASITOLOGIE 2'!L239</f>
        <v>8.6666666666666661</v>
      </c>
      <c r="J239" s="124">
        <f>'PHYSIO-PATH 3'!L239</f>
        <v>6</v>
      </c>
      <c r="K239" s="124">
        <f>SEMIOLOGIE!L239</f>
        <v>11.25</v>
      </c>
      <c r="L239" s="124">
        <f>'ANA-PATH 2'!L239</f>
        <v>7.666666666666667</v>
      </c>
      <c r="M239" s="124">
        <f t="shared" si="41"/>
        <v>83.333333333333329</v>
      </c>
      <c r="N239" s="124">
        <f t="shared" si="42"/>
        <v>3.333333333333333</v>
      </c>
      <c r="O239" s="113" t="str">
        <f t="shared" si="40"/>
        <v>Ajournee</v>
      </c>
      <c r="P239" s="113" t="str">
        <f t="shared" si="43"/>
        <v>juin</v>
      </c>
      <c r="Q239" s="113">
        <f t="shared" si="44"/>
        <v>1</v>
      </c>
      <c r="R239" s="113">
        <f t="shared" si="45"/>
        <v>1</v>
      </c>
      <c r="S239" s="113">
        <f t="shared" si="46"/>
        <v>1</v>
      </c>
      <c r="T239" s="113">
        <f t="shared" si="47"/>
        <v>1</v>
      </c>
      <c r="U239" s="113">
        <f t="shared" si="48"/>
        <v>1</v>
      </c>
      <c r="V239" s="113">
        <f t="shared" si="49"/>
        <v>1</v>
      </c>
      <c r="W239" s="113">
        <f t="shared" si="50"/>
        <v>1</v>
      </c>
      <c r="X239" s="113">
        <f t="shared" si="51"/>
        <v>1</v>
      </c>
      <c r="Y239" s="113">
        <f t="shared" si="52"/>
        <v>1</v>
      </c>
      <c r="Z239" s="113" t="str">
        <f>ANATOMIE3!N239</f>
        <v>Juin</v>
      </c>
      <c r="AA239" s="113" t="str">
        <f>'PHYSIO-REP 3'!N239</f>
        <v>Juin</v>
      </c>
      <c r="AB239" s="113" t="str">
        <f>'ZOOTECHINE 3'!N239</f>
        <v>Juin</v>
      </c>
      <c r="AC239" s="113" t="str">
        <f>'PHARMACOLOGIE 3'!N239</f>
        <v>Juin</v>
      </c>
      <c r="AD239" s="113" t="str">
        <f>'MICROBIOLOGIE 3'!N239</f>
        <v>Juin</v>
      </c>
      <c r="AE239" s="113" t="str">
        <f>'PARASITOLOGIE 2'!N239</f>
        <v>Juin</v>
      </c>
      <c r="AF239" s="113" t="str">
        <f>'PHYSIO-PATH 3'!N239</f>
        <v>Juin</v>
      </c>
      <c r="AG239" s="113" t="str">
        <f>SEMIOLOGIE!N239</f>
        <v>Juin</v>
      </c>
      <c r="AH239" s="113" t="str">
        <f>'ANA-PATH 2'!N239</f>
        <v>Juin</v>
      </c>
    </row>
    <row r="240" spans="1:34">
      <c r="A240" s="113">
        <v>233</v>
      </c>
      <c r="B240" s="413" t="s">
        <v>321</v>
      </c>
      <c r="C240" s="413" t="s">
        <v>923</v>
      </c>
      <c r="D240" s="124">
        <f>ANATOMIE3!L240</f>
        <v>11.25</v>
      </c>
      <c r="E240" s="124">
        <f>'PHYSIO-REP 3'!L240</f>
        <v>8</v>
      </c>
      <c r="F240" s="124">
        <f>'ZOOTECHINE 3'!L240</f>
        <v>9</v>
      </c>
      <c r="G240" s="124">
        <f>'PHARMACOLOGIE 3'!L240</f>
        <v>10</v>
      </c>
      <c r="H240" s="124">
        <f>'MICROBIOLOGIE 3'!L240</f>
        <v>7.25</v>
      </c>
      <c r="I240" s="124">
        <f>'PARASITOLOGIE 2'!L240</f>
        <v>5.333333333333333</v>
      </c>
      <c r="J240" s="124">
        <f>'PHYSIO-PATH 3'!L240</f>
        <v>7</v>
      </c>
      <c r="K240" s="124">
        <f>SEMIOLOGIE!L240</f>
        <v>12</v>
      </c>
      <c r="L240" s="124">
        <f>'ANA-PATH 2'!L240</f>
        <v>6</v>
      </c>
      <c r="M240" s="124">
        <f t="shared" si="41"/>
        <v>75.833333333333343</v>
      </c>
      <c r="N240" s="124">
        <f t="shared" si="42"/>
        <v>3.0333333333333337</v>
      </c>
      <c r="O240" s="113" t="str">
        <f t="shared" si="40"/>
        <v>Ajournee</v>
      </c>
      <c r="P240" s="113" t="str">
        <f t="shared" si="43"/>
        <v>juin</v>
      </c>
      <c r="Q240" s="113">
        <f t="shared" si="44"/>
        <v>1</v>
      </c>
      <c r="R240" s="113">
        <f t="shared" si="45"/>
        <v>1</v>
      </c>
      <c r="S240" s="113">
        <f t="shared" si="46"/>
        <v>1</v>
      </c>
      <c r="T240" s="113">
        <f t="shared" si="47"/>
        <v>1</v>
      </c>
      <c r="U240" s="113">
        <f t="shared" si="48"/>
        <v>1</v>
      </c>
      <c r="V240" s="113">
        <f t="shared" si="49"/>
        <v>1</v>
      </c>
      <c r="W240" s="113">
        <f t="shared" si="50"/>
        <v>1</v>
      </c>
      <c r="X240" s="113">
        <f t="shared" si="51"/>
        <v>1</v>
      </c>
      <c r="Y240" s="113">
        <f t="shared" si="52"/>
        <v>1</v>
      </c>
      <c r="Z240" s="113" t="str">
        <f>ANATOMIE3!N240</f>
        <v>Juin</v>
      </c>
      <c r="AA240" s="113" t="str">
        <f>'PHYSIO-REP 3'!N240</f>
        <v>Juin</v>
      </c>
      <c r="AB240" s="113" t="str">
        <f>'ZOOTECHINE 3'!N240</f>
        <v>Juin</v>
      </c>
      <c r="AC240" s="113" t="str">
        <f>'PHARMACOLOGIE 3'!N240</f>
        <v>Juin</v>
      </c>
      <c r="AD240" s="113" t="str">
        <f>'MICROBIOLOGIE 3'!N240</f>
        <v>Juin</v>
      </c>
      <c r="AE240" s="113" t="str">
        <f>'PARASITOLOGIE 2'!N240</f>
        <v>Juin</v>
      </c>
      <c r="AF240" s="113" t="str">
        <f>'PHYSIO-PATH 3'!N240</f>
        <v>Juin</v>
      </c>
      <c r="AG240" s="113" t="str">
        <f>SEMIOLOGIE!N240</f>
        <v>Juin</v>
      </c>
      <c r="AH240" s="113" t="str">
        <f>'ANA-PATH 2'!N240</f>
        <v>Juin</v>
      </c>
    </row>
    <row r="241" spans="1:34">
      <c r="A241" s="113">
        <v>234</v>
      </c>
      <c r="B241" s="419" t="s">
        <v>321</v>
      </c>
      <c r="C241" s="419" t="s">
        <v>322</v>
      </c>
      <c r="D241" s="124">
        <f>ANATOMIE3!L241</f>
        <v>12.5</v>
      </c>
      <c r="E241" s="124">
        <f>'PHYSIO-REP 3'!L241</f>
        <v>8.25</v>
      </c>
      <c r="F241" s="124">
        <f>'ZOOTECHINE 3'!L241</f>
        <v>7.5</v>
      </c>
      <c r="G241" s="124">
        <f>'PHARMACOLOGIE 3'!L241</f>
        <v>9</v>
      </c>
      <c r="H241" s="124">
        <f>'MICROBIOLOGIE 3'!L241</f>
        <v>9.25</v>
      </c>
      <c r="I241" s="124">
        <f>'PARASITOLOGIE 2'!L241</f>
        <v>8</v>
      </c>
      <c r="J241" s="124">
        <f>'PHYSIO-PATH 3'!L241</f>
        <v>10.5</v>
      </c>
      <c r="K241" s="124">
        <f>SEMIOLOGIE!L241</f>
        <v>12</v>
      </c>
      <c r="L241" s="124">
        <f>'ANA-PATH 2'!L241</f>
        <v>7</v>
      </c>
      <c r="M241" s="124">
        <f t="shared" si="41"/>
        <v>84</v>
      </c>
      <c r="N241" s="124">
        <f t="shared" si="42"/>
        <v>3.36</v>
      </c>
      <c r="O241" s="113" t="str">
        <f t="shared" si="40"/>
        <v>Ajournee</v>
      </c>
      <c r="P241" s="113" t="str">
        <f t="shared" si="43"/>
        <v>juin</v>
      </c>
      <c r="Q241" s="113">
        <f t="shared" si="44"/>
        <v>1</v>
      </c>
      <c r="R241" s="113">
        <f t="shared" si="45"/>
        <v>1</v>
      </c>
      <c r="S241" s="113">
        <f t="shared" si="46"/>
        <v>1</v>
      </c>
      <c r="T241" s="113">
        <f t="shared" si="47"/>
        <v>1</v>
      </c>
      <c r="U241" s="113">
        <f t="shared" si="48"/>
        <v>1</v>
      </c>
      <c r="V241" s="113">
        <f t="shared" si="49"/>
        <v>1</v>
      </c>
      <c r="W241" s="113">
        <f t="shared" si="50"/>
        <v>1</v>
      </c>
      <c r="X241" s="113">
        <f t="shared" si="51"/>
        <v>1</v>
      </c>
      <c r="Y241" s="113">
        <f t="shared" si="52"/>
        <v>1</v>
      </c>
      <c r="Z241" s="113" t="str">
        <f>ANATOMIE3!N241</f>
        <v>Juin</v>
      </c>
      <c r="AA241" s="113" t="str">
        <f>'PHYSIO-REP 3'!N241</f>
        <v>Juin</v>
      </c>
      <c r="AB241" s="113" t="str">
        <f>'ZOOTECHINE 3'!N241</f>
        <v>Juin</v>
      </c>
      <c r="AC241" s="113" t="str">
        <f>'PHARMACOLOGIE 3'!N241</f>
        <v>Juin</v>
      </c>
      <c r="AD241" s="113" t="str">
        <f>'MICROBIOLOGIE 3'!N241</f>
        <v>Juin</v>
      </c>
      <c r="AE241" s="113" t="str">
        <f>'PARASITOLOGIE 2'!N241</f>
        <v>Juin</v>
      </c>
      <c r="AF241" s="113" t="str">
        <f>'PHYSIO-PATH 3'!N241</f>
        <v>Juin</v>
      </c>
      <c r="AG241" s="113" t="str">
        <f>SEMIOLOGIE!N241</f>
        <v>Juin</v>
      </c>
      <c r="AH241" s="113" t="str">
        <f>'ANA-PATH 2'!N241</f>
        <v>Juin</v>
      </c>
    </row>
    <row r="242" spans="1:34">
      <c r="A242" s="113">
        <v>235</v>
      </c>
      <c r="B242" s="413" t="s">
        <v>323</v>
      </c>
      <c r="C242" s="413" t="s">
        <v>924</v>
      </c>
      <c r="D242" s="124">
        <f>ANATOMIE3!L242</f>
        <v>13.25</v>
      </c>
      <c r="E242" s="124">
        <f>'PHYSIO-REP 3'!L242</f>
        <v>12</v>
      </c>
      <c r="F242" s="124">
        <f>'ZOOTECHINE 3'!L242</f>
        <v>9.5</v>
      </c>
      <c r="G242" s="124">
        <f>'PHARMACOLOGIE 3'!L242</f>
        <v>12</v>
      </c>
      <c r="H242" s="124">
        <f>'MICROBIOLOGIE 3'!L242</f>
        <v>11.5</v>
      </c>
      <c r="I242" s="124">
        <f>'PARASITOLOGIE 2'!L242</f>
        <v>4</v>
      </c>
      <c r="J242" s="124">
        <f>'PHYSIO-PATH 3'!L242</f>
        <v>2.5</v>
      </c>
      <c r="K242" s="124">
        <f>SEMIOLOGIE!L242</f>
        <v>12.5</v>
      </c>
      <c r="L242" s="124">
        <f>'ANA-PATH 2'!L242</f>
        <v>6</v>
      </c>
      <c r="M242" s="124">
        <f t="shared" si="41"/>
        <v>83.25</v>
      </c>
      <c r="N242" s="124">
        <f t="shared" si="42"/>
        <v>3.33</v>
      </c>
      <c r="O242" s="113" t="str">
        <f t="shared" si="40"/>
        <v>Ajournee</v>
      </c>
      <c r="P242" s="113" t="str">
        <f t="shared" si="43"/>
        <v>juin</v>
      </c>
      <c r="Q242" s="113">
        <f t="shared" si="44"/>
        <v>1</v>
      </c>
      <c r="R242" s="113">
        <f t="shared" si="45"/>
        <v>1</v>
      </c>
      <c r="S242" s="113">
        <f t="shared" si="46"/>
        <v>1</v>
      </c>
      <c r="T242" s="113">
        <f t="shared" si="47"/>
        <v>1</v>
      </c>
      <c r="U242" s="113">
        <f t="shared" si="48"/>
        <v>1</v>
      </c>
      <c r="V242" s="113">
        <f t="shared" si="49"/>
        <v>1</v>
      </c>
      <c r="W242" s="113">
        <f t="shared" si="50"/>
        <v>1</v>
      </c>
      <c r="X242" s="113">
        <f t="shared" si="51"/>
        <v>1</v>
      </c>
      <c r="Y242" s="113">
        <f t="shared" si="52"/>
        <v>1</v>
      </c>
      <c r="Z242" s="113" t="str">
        <f>ANATOMIE3!N242</f>
        <v>Juin</v>
      </c>
      <c r="AA242" s="113" t="str">
        <f>'PHYSIO-REP 3'!N242</f>
        <v>Juin</v>
      </c>
      <c r="AB242" s="113" t="str">
        <f>'ZOOTECHINE 3'!N242</f>
        <v>Juin</v>
      </c>
      <c r="AC242" s="113" t="str">
        <f>'PHARMACOLOGIE 3'!N242</f>
        <v>Juin</v>
      </c>
      <c r="AD242" s="113" t="str">
        <f>'MICROBIOLOGIE 3'!N242</f>
        <v>Juin</v>
      </c>
      <c r="AE242" s="113" t="str">
        <f>'PARASITOLOGIE 2'!N242</f>
        <v>Juin</v>
      </c>
      <c r="AF242" s="113" t="str">
        <f>'PHYSIO-PATH 3'!N242</f>
        <v>Juin</v>
      </c>
      <c r="AG242" s="113" t="str">
        <f>SEMIOLOGIE!N242</f>
        <v>Juin</v>
      </c>
      <c r="AH242" s="113" t="str">
        <f>'ANA-PATH 2'!N242</f>
        <v>Juin</v>
      </c>
    </row>
    <row r="243" spans="1:34" ht="30">
      <c r="A243" s="113">
        <v>236</v>
      </c>
      <c r="B243" s="432" t="s">
        <v>324</v>
      </c>
      <c r="C243" s="432" t="s">
        <v>925</v>
      </c>
      <c r="D243" s="124">
        <f>ANATOMIE3!L243</f>
        <v>30</v>
      </c>
      <c r="E243" s="124">
        <f>'PHYSIO-REP 3'!L243</f>
        <v>9</v>
      </c>
      <c r="F243" s="124">
        <f>'ZOOTECHINE 3'!L243</f>
        <v>30.75</v>
      </c>
      <c r="G243" s="124">
        <f>'PHARMACOLOGIE 3'!L243</f>
        <v>1</v>
      </c>
      <c r="H243" s="124">
        <f>'MICROBIOLOGIE 3'!L243</f>
        <v>30</v>
      </c>
      <c r="I243" s="124">
        <f>'PARASITOLOGIE 2'!L243</f>
        <v>22</v>
      </c>
      <c r="J243" s="124">
        <f>'PHYSIO-PATH 3'!L243</f>
        <v>2.5</v>
      </c>
      <c r="K243" s="124">
        <f>SEMIOLOGIE!L243</f>
        <v>30</v>
      </c>
      <c r="L243" s="124">
        <f>'ANA-PATH 2'!L243</f>
        <v>2.3333333333333335</v>
      </c>
      <c r="M243" s="124">
        <f t="shared" si="41"/>
        <v>157.58333333333334</v>
      </c>
      <c r="N243" s="124">
        <f t="shared" si="42"/>
        <v>6.3033333333333337</v>
      </c>
      <c r="O243" s="113" t="str">
        <f t="shared" si="40"/>
        <v>Ajournee</v>
      </c>
      <c r="P243" s="113" t="str">
        <f t="shared" si="43"/>
        <v>juin</v>
      </c>
      <c r="Q243" s="113">
        <f t="shared" si="44"/>
        <v>0</v>
      </c>
      <c r="R243" s="113">
        <f t="shared" si="45"/>
        <v>1</v>
      </c>
      <c r="S243" s="113">
        <f t="shared" si="46"/>
        <v>0</v>
      </c>
      <c r="T243" s="113">
        <f t="shared" si="47"/>
        <v>1</v>
      </c>
      <c r="U243" s="113">
        <f t="shared" si="48"/>
        <v>0</v>
      </c>
      <c r="V243" s="113">
        <f t="shared" si="49"/>
        <v>0</v>
      </c>
      <c r="W243" s="113">
        <f t="shared" si="50"/>
        <v>1</v>
      </c>
      <c r="X243" s="113">
        <f t="shared" si="51"/>
        <v>0</v>
      </c>
      <c r="Y243" s="113">
        <f t="shared" si="52"/>
        <v>1</v>
      </c>
      <c r="Z243" s="113" t="str">
        <f>ANATOMIE3!N243</f>
        <v>Juin</v>
      </c>
      <c r="AA243" s="113" t="str">
        <f>'PHYSIO-REP 3'!N243</f>
        <v>Juin</v>
      </c>
      <c r="AB243" s="113" t="str">
        <f>'ZOOTECHINE 3'!N243</f>
        <v>Juin</v>
      </c>
      <c r="AC243" s="113" t="str">
        <f>'PHARMACOLOGIE 3'!N243</f>
        <v>Juin</v>
      </c>
      <c r="AD243" s="113" t="str">
        <f>'MICROBIOLOGIE 3'!N243</f>
        <v>Juin</v>
      </c>
      <c r="AE243" s="113" t="str">
        <f>'PARASITOLOGIE 2'!N243</f>
        <v>Juin</v>
      </c>
      <c r="AF243" s="113" t="str">
        <f>'PHYSIO-PATH 3'!N243</f>
        <v>Juin</v>
      </c>
      <c r="AG243" s="113" t="str">
        <f>SEMIOLOGIE!N243</f>
        <v>Juin</v>
      </c>
      <c r="AH243" s="113" t="str">
        <f>'ANA-PATH 2'!N243</f>
        <v>Juin</v>
      </c>
    </row>
    <row r="244" spans="1:34">
      <c r="A244" s="113">
        <v>237</v>
      </c>
      <c r="B244" s="413" t="s">
        <v>326</v>
      </c>
      <c r="C244" s="413" t="s">
        <v>327</v>
      </c>
      <c r="D244" s="124">
        <f>ANATOMIE3!L244</f>
        <v>1</v>
      </c>
      <c r="E244" s="124">
        <f>'PHYSIO-REP 3'!L244</f>
        <v>4.5</v>
      </c>
      <c r="F244" s="124">
        <f>'ZOOTECHINE 3'!L244</f>
        <v>5</v>
      </c>
      <c r="G244" s="124">
        <f>'PHARMACOLOGIE 3'!L244</f>
        <v>1</v>
      </c>
      <c r="H244" s="124">
        <f>'MICROBIOLOGIE 3'!L244</f>
        <v>8.5</v>
      </c>
      <c r="I244" s="124">
        <f>'PARASITOLOGIE 2'!L244</f>
        <v>3.3333333333333335</v>
      </c>
      <c r="J244" s="124">
        <f>'PHYSIO-PATH 3'!L244</f>
        <v>2.5</v>
      </c>
      <c r="K244" s="124">
        <f>SEMIOLOGIE!L244</f>
        <v>3.75</v>
      </c>
      <c r="L244" s="124">
        <f>'ANA-PATH 2'!L244</f>
        <v>4</v>
      </c>
      <c r="M244" s="124">
        <f t="shared" si="41"/>
        <v>33.583333333333329</v>
      </c>
      <c r="N244" s="124">
        <f t="shared" si="42"/>
        <v>1.343333333333333</v>
      </c>
      <c r="O244" s="113" t="str">
        <f t="shared" si="40"/>
        <v>Ajournee</v>
      </c>
      <c r="P244" s="113" t="str">
        <f t="shared" si="43"/>
        <v>juin</v>
      </c>
      <c r="Q244" s="113">
        <f t="shared" si="44"/>
        <v>1</v>
      </c>
      <c r="R244" s="113">
        <f t="shared" si="45"/>
        <v>1</v>
      </c>
      <c r="S244" s="113">
        <f t="shared" si="46"/>
        <v>1</v>
      </c>
      <c r="T244" s="113">
        <f t="shared" si="47"/>
        <v>1</v>
      </c>
      <c r="U244" s="113">
        <f t="shared" si="48"/>
        <v>1</v>
      </c>
      <c r="V244" s="113">
        <f t="shared" si="49"/>
        <v>1</v>
      </c>
      <c r="W244" s="113">
        <f t="shared" si="50"/>
        <v>1</v>
      </c>
      <c r="X244" s="113">
        <f t="shared" si="51"/>
        <v>1</v>
      </c>
      <c r="Y244" s="113">
        <f t="shared" si="52"/>
        <v>1</v>
      </c>
      <c r="Z244" s="113" t="str">
        <f>ANATOMIE3!N244</f>
        <v>Juin</v>
      </c>
      <c r="AA244" s="113" t="str">
        <f>'PHYSIO-REP 3'!N244</f>
        <v>Juin</v>
      </c>
      <c r="AB244" s="113" t="str">
        <f>'ZOOTECHINE 3'!N244</f>
        <v>Juin</v>
      </c>
      <c r="AC244" s="113" t="str">
        <f>'PHARMACOLOGIE 3'!N244</f>
        <v>Juin</v>
      </c>
      <c r="AD244" s="113" t="str">
        <f>'MICROBIOLOGIE 3'!N244</f>
        <v>Juin</v>
      </c>
      <c r="AE244" s="113" t="str">
        <f>'PARASITOLOGIE 2'!N244</f>
        <v>Juin</v>
      </c>
      <c r="AF244" s="113" t="str">
        <f>'PHYSIO-PATH 3'!N244</f>
        <v>Juin</v>
      </c>
      <c r="AG244" s="113" t="str">
        <f>SEMIOLOGIE!N244</f>
        <v>Juin</v>
      </c>
      <c r="AH244" s="113" t="str">
        <f>'ANA-PATH 2'!N244</f>
        <v>Juin</v>
      </c>
    </row>
    <row r="245" spans="1:34">
      <c r="A245" s="113">
        <v>238</v>
      </c>
      <c r="B245" s="413" t="s">
        <v>328</v>
      </c>
      <c r="C245" s="413" t="s">
        <v>43</v>
      </c>
      <c r="D245" s="124">
        <f>ANATOMIE3!L245</f>
        <v>10</v>
      </c>
      <c r="E245" s="124">
        <f>'PHYSIO-REP 3'!L245</f>
        <v>8.75</v>
      </c>
      <c r="F245" s="124">
        <f>'ZOOTECHINE 3'!L245</f>
        <v>8.5</v>
      </c>
      <c r="G245" s="124">
        <f>'PHARMACOLOGIE 3'!L245</f>
        <v>11</v>
      </c>
      <c r="H245" s="124">
        <f>'MICROBIOLOGIE 3'!L245</f>
        <v>10.5</v>
      </c>
      <c r="I245" s="124">
        <f>'PARASITOLOGIE 2'!L245</f>
        <v>10.666666666666666</v>
      </c>
      <c r="J245" s="124">
        <f>'PHYSIO-PATH 3'!L245</f>
        <v>10</v>
      </c>
      <c r="K245" s="124">
        <f>SEMIOLOGIE!L245</f>
        <v>14.75</v>
      </c>
      <c r="L245" s="124">
        <f>'ANA-PATH 2'!L245</f>
        <v>5</v>
      </c>
      <c r="M245" s="124">
        <f t="shared" si="41"/>
        <v>89.166666666666657</v>
      </c>
      <c r="N245" s="124">
        <f t="shared" si="42"/>
        <v>3.5666666666666664</v>
      </c>
      <c r="O245" s="113" t="str">
        <f t="shared" si="40"/>
        <v>Ajournee</v>
      </c>
      <c r="P245" s="113" t="str">
        <f t="shared" si="43"/>
        <v>juin</v>
      </c>
      <c r="Q245" s="113">
        <f t="shared" si="44"/>
        <v>1</v>
      </c>
      <c r="R245" s="113">
        <f t="shared" si="45"/>
        <v>1</v>
      </c>
      <c r="S245" s="113">
        <f t="shared" si="46"/>
        <v>1</v>
      </c>
      <c r="T245" s="113">
        <f t="shared" si="47"/>
        <v>1</v>
      </c>
      <c r="U245" s="113">
        <f t="shared" si="48"/>
        <v>1</v>
      </c>
      <c r="V245" s="113">
        <f t="shared" si="49"/>
        <v>0</v>
      </c>
      <c r="W245" s="113">
        <f t="shared" si="50"/>
        <v>1</v>
      </c>
      <c r="X245" s="113">
        <f t="shared" si="51"/>
        <v>1</v>
      </c>
      <c r="Y245" s="113">
        <f t="shared" si="52"/>
        <v>1</v>
      </c>
      <c r="Z245" s="113" t="str">
        <f>ANATOMIE3!N245</f>
        <v>Juin</v>
      </c>
      <c r="AA245" s="113" t="str">
        <f>'PHYSIO-REP 3'!N245</f>
        <v>Juin</v>
      </c>
      <c r="AB245" s="113" t="str">
        <f>'ZOOTECHINE 3'!N245</f>
        <v>Juin</v>
      </c>
      <c r="AC245" s="113" t="str">
        <f>'PHARMACOLOGIE 3'!N245</f>
        <v>Juin</v>
      </c>
      <c r="AD245" s="113" t="str">
        <f>'MICROBIOLOGIE 3'!N245</f>
        <v>Juin</v>
      </c>
      <c r="AE245" s="113" t="str">
        <f>'PARASITOLOGIE 2'!N245</f>
        <v>Juin</v>
      </c>
      <c r="AF245" s="113" t="str">
        <f>'PHYSIO-PATH 3'!N245</f>
        <v>Juin</v>
      </c>
      <c r="AG245" s="113" t="str">
        <f>SEMIOLOGIE!N245</f>
        <v>Juin</v>
      </c>
      <c r="AH245" s="113" t="str">
        <f>'ANA-PATH 2'!N245</f>
        <v>Juin</v>
      </c>
    </row>
    <row r="246" spans="1:34">
      <c r="A246" s="113">
        <v>239</v>
      </c>
      <c r="B246" s="419" t="s">
        <v>926</v>
      </c>
      <c r="C246" s="419" t="s">
        <v>927</v>
      </c>
      <c r="D246" s="124">
        <f>ANATOMIE3!L246</f>
        <v>6.75</v>
      </c>
      <c r="E246" s="124">
        <f>'PHYSIO-REP 3'!L246</f>
        <v>3</v>
      </c>
      <c r="F246" s="124">
        <f>'ZOOTECHINE 3'!L246</f>
        <v>4.5</v>
      </c>
      <c r="G246" s="124">
        <f>'PHARMACOLOGIE 3'!L246</f>
        <v>6.5</v>
      </c>
      <c r="H246" s="124">
        <f>'MICROBIOLOGIE 3'!L246</f>
        <v>7</v>
      </c>
      <c r="I246" s="124">
        <f>'PARASITOLOGIE 2'!L246</f>
        <v>4.666666666666667</v>
      </c>
      <c r="J246" s="124">
        <f>'PHYSIO-PATH 3'!L246</f>
        <v>2.5</v>
      </c>
      <c r="K246" s="124">
        <f>SEMIOLOGIE!L246</f>
        <v>7</v>
      </c>
      <c r="L246" s="124">
        <f>'ANA-PATH 2'!L246</f>
        <v>2.6666666666666665</v>
      </c>
      <c r="M246" s="124">
        <f t="shared" si="41"/>
        <v>44.583333333333329</v>
      </c>
      <c r="N246" s="124">
        <f t="shared" si="42"/>
        <v>1.7833333333333332</v>
      </c>
      <c r="O246" s="113" t="str">
        <f t="shared" si="40"/>
        <v>Ajournee</v>
      </c>
      <c r="P246" s="113" t="str">
        <f t="shared" si="43"/>
        <v>juin</v>
      </c>
      <c r="Q246" s="113">
        <f t="shared" si="44"/>
        <v>1</v>
      </c>
      <c r="R246" s="113">
        <f t="shared" si="45"/>
        <v>1</v>
      </c>
      <c r="S246" s="113">
        <f t="shared" si="46"/>
        <v>1</v>
      </c>
      <c r="T246" s="113">
        <f t="shared" si="47"/>
        <v>1</v>
      </c>
      <c r="U246" s="113">
        <f t="shared" si="48"/>
        <v>1</v>
      </c>
      <c r="V246" s="113">
        <f t="shared" si="49"/>
        <v>1</v>
      </c>
      <c r="W246" s="113">
        <f t="shared" si="50"/>
        <v>1</v>
      </c>
      <c r="X246" s="113">
        <f t="shared" si="51"/>
        <v>1</v>
      </c>
      <c r="Y246" s="113">
        <f t="shared" si="52"/>
        <v>1</v>
      </c>
      <c r="Z246" s="113" t="str">
        <f>ANATOMIE3!N246</f>
        <v>Juin</v>
      </c>
      <c r="AA246" s="113" t="str">
        <f>'PHYSIO-REP 3'!N246</f>
        <v>Juin</v>
      </c>
      <c r="AB246" s="113" t="str">
        <f>'ZOOTECHINE 3'!N246</f>
        <v>Juin</v>
      </c>
      <c r="AC246" s="113" t="str">
        <f>'PHARMACOLOGIE 3'!N246</f>
        <v>Juin</v>
      </c>
      <c r="AD246" s="113" t="str">
        <f>'MICROBIOLOGIE 3'!N246</f>
        <v>Juin</v>
      </c>
      <c r="AE246" s="113" t="str">
        <f>'PARASITOLOGIE 2'!N246</f>
        <v>Juin</v>
      </c>
      <c r="AF246" s="113" t="str">
        <f>'PHYSIO-PATH 3'!N246</f>
        <v>Juin</v>
      </c>
      <c r="AG246" s="113" t="str">
        <f>SEMIOLOGIE!N246</f>
        <v>Juin</v>
      </c>
      <c r="AH246" s="113" t="str">
        <f>'ANA-PATH 2'!N246</f>
        <v>Juin</v>
      </c>
    </row>
    <row r="247" spans="1:34">
      <c r="A247" s="113">
        <v>240</v>
      </c>
      <c r="B247" s="413" t="s">
        <v>329</v>
      </c>
      <c r="C247" s="413" t="s">
        <v>164</v>
      </c>
      <c r="D247" s="124">
        <f>ANATOMIE3!L247</f>
        <v>11.5</v>
      </c>
      <c r="E247" s="124">
        <f>'PHYSIO-REP 3'!L247</f>
        <v>9.75</v>
      </c>
      <c r="F247" s="124">
        <f>'ZOOTECHINE 3'!L247</f>
        <v>10</v>
      </c>
      <c r="G247" s="124">
        <f>'PHARMACOLOGIE 3'!L247</f>
        <v>9</v>
      </c>
      <c r="H247" s="124">
        <f>'MICROBIOLOGIE 3'!L247</f>
        <v>5.25</v>
      </c>
      <c r="I247" s="124">
        <f>'PARASITOLOGIE 2'!L247</f>
        <v>8</v>
      </c>
      <c r="J247" s="124">
        <f>'PHYSIO-PATH 3'!L247</f>
        <v>2.5</v>
      </c>
      <c r="K247" s="124">
        <f>SEMIOLOGIE!L247</f>
        <v>12.5</v>
      </c>
      <c r="L247" s="124">
        <f>'ANA-PATH 2'!L247</f>
        <v>7</v>
      </c>
      <c r="M247" s="124">
        <f t="shared" si="41"/>
        <v>75.5</v>
      </c>
      <c r="N247" s="124">
        <f t="shared" si="42"/>
        <v>3.02</v>
      </c>
      <c r="O247" s="113" t="str">
        <f t="shared" si="40"/>
        <v>Ajournee</v>
      </c>
      <c r="P247" s="113" t="str">
        <f t="shared" si="43"/>
        <v>juin</v>
      </c>
      <c r="Q247" s="113">
        <f t="shared" si="44"/>
        <v>1</v>
      </c>
      <c r="R247" s="113">
        <f t="shared" si="45"/>
        <v>1</v>
      </c>
      <c r="S247" s="113">
        <f t="shared" si="46"/>
        <v>1</v>
      </c>
      <c r="T247" s="113">
        <f t="shared" si="47"/>
        <v>1</v>
      </c>
      <c r="U247" s="113">
        <f t="shared" si="48"/>
        <v>1</v>
      </c>
      <c r="V247" s="113">
        <f t="shared" si="49"/>
        <v>1</v>
      </c>
      <c r="W247" s="113">
        <f t="shared" si="50"/>
        <v>1</v>
      </c>
      <c r="X247" s="113">
        <f t="shared" si="51"/>
        <v>1</v>
      </c>
      <c r="Y247" s="113">
        <f t="shared" si="52"/>
        <v>1</v>
      </c>
      <c r="Z247" s="113" t="str">
        <f>ANATOMIE3!N247</f>
        <v>Juin</v>
      </c>
      <c r="AA247" s="113" t="str">
        <f>'PHYSIO-REP 3'!N247</f>
        <v>Juin</v>
      </c>
      <c r="AB247" s="113" t="str">
        <f>'ZOOTECHINE 3'!N247</f>
        <v>Juin</v>
      </c>
      <c r="AC247" s="113" t="str">
        <f>'PHARMACOLOGIE 3'!N247</f>
        <v>Juin</v>
      </c>
      <c r="AD247" s="113" t="str">
        <f>'MICROBIOLOGIE 3'!N247</f>
        <v>Juin</v>
      </c>
      <c r="AE247" s="113" t="str">
        <f>'PARASITOLOGIE 2'!N247</f>
        <v>Juin</v>
      </c>
      <c r="AF247" s="113" t="str">
        <f>'PHYSIO-PATH 3'!N247</f>
        <v>Juin</v>
      </c>
      <c r="AG247" s="113" t="str">
        <f>SEMIOLOGIE!N247</f>
        <v>Juin</v>
      </c>
      <c r="AH247" s="113" t="str">
        <f>'ANA-PATH 2'!N247</f>
        <v>Juin</v>
      </c>
    </row>
    <row r="248" spans="1:34">
      <c r="A248" s="113">
        <v>241</v>
      </c>
      <c r="B248" s="419" t="s">
        <v>330</v>
      </c>
      <c r="C248" s="419" t="s">
        <v>331</v>
      </c>
      <c r="D248" s="124">
        <f>ANATOMIE3!L248</f>
        <v>7.75</v>
      </c>
      <c r="E248" s="124">
        <f>'PHYSIO-REP 3'!L248</f>
        <v>7.25</v>
      </c>
      <c r="F248" s="124">
        <f>'ZOOTECHINE 3'!L248</f>
        <v>12.25</v>
      </c>
      <c r="G248" s="124">
        <f>'PHARMACOLOGIE 3'!L248</f>
        <v>10</v>
      </c>
      <c r="H248" s="124">
        <f>'MICROBIOLOGIE 3'!L248</f>
        <v>9.5</v>
      </c>
      <c r="I248" s="124">
        <f>'PARASITOLOGIE 2'!L248</f>
        <v>4.666666666666667</v>
      </c>
      <c r="J248" s="124">
        <f>'PHYSIO-PATH 3'!L248</f>
        <v>3</v>
      </c>
      <c r="K248" s="124">
        <f>SEMIOLOGIE!L248</f>
        <v>14.25</v>
      </c>
      <c r="L248" s="124">
        <f>'ANA-PATH 2'!L248</f>
        <v>7</v>
      </c>
      <c r="M248" s="124">
        <f t="shared" si="41"/>
        <v>75.666666666666657</v>
      </c>
      <c r="N248" s="124">
        <f t="shared" si="42"/>
        <v>3.0266666666666664</v>
      </c>
      <c r="O248" s="113" t="str">
        <f t="shared" si="40"/>
        <v>Ajournee</v>
      </c>
      <c r="P248" s="113" t="str">
        <f t="shared" si="43"/>
        <v>juin</v>
      </c>
      <c r="Q248" s="113">
        <f t="shared" si="44"/>
        <v>1</v>
      </c>
      <c r="R248" s="113">
        <f t="shared" si="45"/>
        <v>1</v>
      </c>
      <c r="S248" s="113">
        <f t="shared" si="46"/>
        <v>1</v>
      </c>
      <c r="T248" s="113">
        <f t="shared" si="47"/>
        <v>1</v>
      </c>
      <c r="U248" s="113">
        <f t="shared" si="48"/>
        <v>1</v>
      </c>
      <c r="V248" s="113">
        <f t="shared" si="49"/>
        <v>1</v>
      </c>
      <c r="W248" s="113">
        <f t="shared" si="50"/>
        <v>1</v>
      </c>
      <c r="X248" s="113">
        <f t="shared" si="51"/>
        <v>1</v>
      </c>
      <c r="Y248" s="113">
        <f t="shared" si="52"/>
        <v>1</v>
      </c>
      <c r="Z248" s="113" t="str">
        <f>ANATOMIE3!N248</f>
        <v>Juin</v>
      </c>
      <c r="AA248" s="113" t="str">
        <f>'PHYSIO-REP 3'!N248</f>
        <v>Juin</v>
      </c>
      <c r="AB248" s="113" t="str">
        <f>'ZOOTECHINE 3'!N248</f>
        <v>Juin</v>
      </c>
      <c r="AC248" s="113" t="str">
        <f>'PHARMACOLOGIE 3'!N248</f>
        <v>Juin</v>
      </c>
      <c r="AD248" s="113" t="str">
        <f>'MICROBIOLOGIE 3'!N248</f>
        <v>Juin</v>
      </c>
      <c r="AE248" s="113" t="str">
        <f>'PARASITOLOGIE 2'!N248</f>
        <v>Juin</v>
      </c>
      <c r="AF248" s="113" t="str">
        <f>'PHYSIO-PATH 3'!N248</f>
        <v>Juin</v>
      </c>
      <c r="AG248" s="113" t="str">
        <f>SEMIOLOGIE!N248</f>
        <v>Juin</v>
      </c>
      <c r="AH248" s="113" t="str">
        <f>'ANA-PATH 2'!N248</f>
        <v>Juin</v>
      </c>
    </row>
    <row r="249" spans="1:34">
      <c r="A249" s="113">
        <v>242</v>
      </c>
      <c r="B249" s="413" t="s">
        <v>332</v>
      </c>
      <c r="C249" s="413" t="s">
        <v>333</v>
      </c>
      <c r="D249" s="124">
        <f>ANATOMIE3!L249</f>
        <v>11</v>
      </c>
      <c r="E249" s="124">
        <f>'PHYSIO-REP 3'!L249</f>
        <v>11</v>
      </c>
      <c r="F249" s="124">
        <f>'ZOOTECHINE 3'!L249</f>
        <v>7.5</v>
      </c>
      <c r="G249" s="124">
        <f>'PHARMACOLOGIE 3'!L249</f>
        <v>11</v>
      </c>
      <c r="H249" s="124">
        <f>'MICROBIOLOGIE 3'!L249</f>
        <v>8.75</v>
      </c>
      <c r="I249" s="124">
        <f>'PARASITOLOGIE 2'!L249</f>
        <v>4.666666666666667</v>
      </c>
      <c r="J249" s="124">
        <f>'PHYSIO-PATH 3'!L249</f>
        <v>2.5</v>
      </c>
      <c r="K249" s="124">
        <f>SEMIOLOGIE!L249</f>
        <v>15.5</v>
      </c>
      <c r="L249" s="124">
        <f>'ANA-PATH 2'!L249</f>
        <v>7.333333333333333</v>
      </c>
      <c r="M249" s="124">
        <f t="shared" si="41"/>
        <v>79.249999999999986</v>
      </c>
      <c r="N249" s="124">
        <f t="shared" si="42"/>
        <v>3.1699999999999995</v>
      </c>
      <c r="O249" s="113" t="str">
        <f t="shared" si="40"/>
        <v>Ajournee</v>
      </c>
      <c r="P249" s="113" t="str">
        <f t="shared" si="43"/>
        <v>juin</v>
      </c>
      <c r="Q249" s="113">
        <f t="shared" si="44"/>
        <v>1</v>
      </c>
      <c r="R249" s="113">
        <f t="shared" si="45"/>
        <v>1</v>
      </c>
      <c r="S249" s="113">
        <f t="shared" si="46"/>
        <v>1</v>
      </c>
      <c r="T249" s="113">
        <f t="shared" si="47"/>
        <v>1</v>
      </c>
      <c r="U249" s="113">
        <f t="shared" si="48"/>
        <v>1</v>
      </c>
      <c r="V249" s="113">
        <f t="shared" si="49"/>
        <v>1</v>
      </c>
      <c r="W249" s="113">
        <f t="shared" si="50"/>
        <v>1</v>
      </c>
      <c r="X249" s="113">
        <f t="shared" si="51"/>
        <v>0</v>
      </c>
      <c r="Y249" s="113">
        <f t="shared" si="52"/>
        <v>1</v>
      </c>
      <c r="Z249" s="113" t="str">
        <f>ANATOMIE3!N249</f>
        <v>Juin</v>
      </c>
      <c r="AA249" s="113" t="str">
        <f>'PHYSIO-REP 3'!N249</f>
        <v>Juin</v>
      </c>
      <c r="AB249" s="113" t="str">
        <f>'ZOOTECHINE 3'!N249</f>
        <v>Juin</v>
      </c>
      <c r="AC249" s="113" t="str">
        <f>'PHARMACOLOGIE 3'!N249</f>
        <v>Juin</v>
      </c>
      <c r="AD249" s="113" t="str">
        <f>'MICROBIOLOGIE 3'!N249</f>
        <v>Juin</v>
      </c>
      <c r="AE249" s="113" t="str">
        <f>'PARASITOLOGIE 2'!N249</f>
        <v>Juin</v>
      </c>
      <c r="AF249" s="113" t="str">
        <f>'PHYSIO-PATH 3'!N249</f>
        <v>Juin</v>
      </c>
      <c r="AG249" s="113" t="str">
        <f>SEMIOLOGIE!N249</f>
        <v>Juin</v>
      </c>
      <c r="AH249" s="113" t="str">
        <f>'ANA-PATH 2'!N249</f>
        <v>Juin</v>
      </c>
    </row>
    <row r="250" spans="1:34">
      <c r="A250" s="113">
        <v>243</v>
      </c>
      <c r="B250" s="413" t="s">
        <v>332</v>
      </c>
      <c r="C250" s="413" t="s">
        <v>334</v>
      </c>
      <c r="D250" s="124">
        <f>ANATOMIE3!L250</f>
        <v>10.25</v>
      </c>
      <c r="E250" s="124">
        <f>'PHYSIO-REP 3'!L250</f>
        <v>8</v>
      </c>
      <c r="F250" s="124">
        <f>'ZOOTECHINE 3'!L250</f>
        <v>7</v>
      </c>
      <c r="G250" s="124">
        <f>'PHARMACOLOGIE 3'!L250</f>
        <v>6</v>
      </c>
      <c r="H250" s="124">
        <f>'MICROBIOLOGIE 3'!L250</f>
        <v>8.5</v>
      </c>
      <c r="I250" s="124">
        <f>'PARASITOLOGIE 2'!L250</f>
        <v>9.3333333333333339</v>
      </c>
      <c r="J250" s="124">
        <f>'PHYSIO-PATH 3'!L250</f>
        <v>7</v>
      </c>
      <c r="K250" s="124">
        <f>SEMIOLOGIE!L250</f>
        <v>14.25</v>
      </c>
      <c r="L250" s="124">
        <f>'ANA-PATH 2'!L250</f>
        <v>4.333333333333333</v>
      </c>
      <c r="M250" s="124">
        <f t="shared" si="41"/>
        <v>74.666666666666671</v>
      </c>
      <c r="N250" s="124">
        <f t="shared" si="42"/>
        <v>2.9866666666666668</v>
      </c>
      <c r="O250" s="113" t="str">
        <f t="shared" si="40"/>
        <v>Ajournee</v>
      </c>
      <c r="P250" s="113" t="str">
        <f t="shared" si="43"/>
        <v>juin</v>
      </c>
      <c r="Q250" s="113">
        <f t="shared" si="44"/>
        <v>1</v>
      </c>
      <c r="R250" s="113">
        <f t="shared" si="45"/>
        <v>1</v>
      </c>
      <c r="S250" s="113">
        <f t="shared" si="46"/>
        <v>1</v>
      </c>
      <c r="T250" s="113">
        <f t="shared" si="47"/>
        <v>1</v>
      </c>
      <c r="U250" s="113">
        <f t="shared" si="48"/>
        <v>1</v>
      </c>
      <c r="V250" s="113">
        <f t="shared" si="49"/>
        <v>1</v>
      </c>
      <c r="W250" s="113">
        <f t="shared" si="50"/>
        <v>1</v>
      </c>
      <c r="X250" s="113">
        <f t="shared" si="51"/>
        <v>1</v>
      </c>
      <c r="Y250" s="113">
        <f t="shared" si="52"/>
        <v>1</v>
      </c>
      <c r="Z250" s="113" t="str">
        <f>ANATOMIE3!N250</f>
        <v>Juin</v>
      </c>
      <c r="AA250" s="113" t="str">
        <f>'PHYSIO-REP 3'!N250</f>
        <v>Juin</v>
      </c>
      <c r="AB250" s="113" t="str">
        <f>'ZOOTECHINE 3'!N250</f>
        <v>Juin</v>
      </c>
      <c r="AC250" s="113" t="str">
        <f>'PHARMACOLOGIE 3'!N250</f>
        <v>Juin</v>
      </c>
      <c r="AD250" s="113" t="str">
        <f>'MICROBIOLOGIE 3'!N250</f>
        <v>Juin</v>
      </c>
      <c r="AE250" s="113" t="str">
        <f>'PARASITOLOGIE 2'!N250</f>
        <v>Juin</v>
      </c>
      <c r="AF250" s="113" t="str">
        <f>'PHYSIO-PATH 3'!N250</f>
        <v>Juin</v>
      </c>
      <c r="AG250" s="113" t="str">
        <f>SEMIOLOGIE!N250</f>
        <v>Juin</v>
      </c>
      <c r="AH250" s="113" t="str">
        <f>'ANA-PATH 2'!N250</f>
        <v>Juin</v>
      </c>
    </row>
    <row r="251" spans="1:34">
      <c r="A251" s="113">
        <v>244</v>
      </c>
      <c r="B251" s="419" t="s">
        <v>928</v>
      </c>
      <c r="C251" s="419" t="s">
        <v>372</v>
      </c>
      <c r="D251" s="124">
        <f>ANATOMIE3!L251</f>
        <v>17.25</v>
      </c>
      <c r="E251" s="124">
        <f>'PHYSIO-REP 3'!L251</f>
        <v>15</v>
      </c>
      <c r="F251" s="124">
        <f>'ZOOTECHINE 3'!L251</f>
        <v>11.5</v>
      </c>
      <c r="G251" s="124">
        <f>'PHARMACOLOGIE 3'!L251</f>
        <v>14.5</v>
      </c>
      <c r="H251" s="124">
        <f>'MICROBIOLOGIE 3'!L251</f>
        <v>9</v>
      </c>
      <c r="I251" s="124">
        <f>'PARASITOLOGIE 2'!L251</f>
        <v>10</v>
      </c>
      <c r="J251" s="124">
        <f>'PHYSIO-PATH 3'!L251</f>
        <v>9</v>
      </c>
      <c r="K251" s="124">
        <f>SEMIOLOGIE!L251</f>
        <v>10</v>
      </c>
      <c r="L251" s="124">
        <f>'ANA-PATH 2'!L251</f>
        <v>11.333333333333334</v>
      </c>
      <c r="M251" s="124">
        <f t="shared" si="41"/>
        <v>107.58333333333333</v>
      </c>
      <c r="N251" s="124">
        <f t="shared" si="42"/>
        <v>4.3033333333333328</v>
      </c>
      <c r="O251" s="113" t="str">
        <f t="shared" si="40"/>
        <v>Ajournee</v>
      </c>
      <c r="P251" s="113" t="str">
        <f t="shared" si="43"/>
        <v>juin</v>
      </c>
      <c r="Q251" s="113">
        <f t="shared" si="44"/>
        <v>0</v>
      </c>
      <c r="R251" s="113">
        <f t="shared" si="45"/>
        <v>1</v>
      </c>
      <c r="S251" s="113">
        <f t="shared" si="46"/>
        <v>1</v>
      </c>
      <c r="T251" s="113">
        <f t="shared" si="47"/>
        <v>1</v>
      </c>
      <c r="U251" s="113">
        <f t="shared" si="48"/>
        <v>1</v>
      </c>
      <c r="V251" s="113">
        <f t="shared" si="49"/>
        <v>1</v>
      </c>
      <c r="W251" s="113">
        <f t="shared" si="50"/>
        <v>1</v>
      </c>
      <c r="X251" s="113">
        <f t="shared" si="51"/>
        <v>1</v>
      </c>
      <c r="Y251" s="113">
        <f t="shared" si="52"/>
        <v>0</v>
      </c>
      <c r="Z251" s="113" t="str">
        <f>ANATOMIE3!N251</f>
        <v>Juin</v>
      </c>
      <c r="AA251" s="113" t="str">
        <f>'PHYSIO-REP 3'!N251</f>
        <v>Juin</v>
      </c>
      <c r="AB251" s="113" t="str">
        <f>'ZOOTECHINE 3'!N251</f>
        <v>Juin</v>
      </c>
      <c r="AC251" s="113" t="str">
        <f>'PHARMACOLOGIE 3'!N251</f>
        <v>Juin</v>
      </c>
      <c r="AD251" s="113" t="str">
        <f>'MICROBIOLOGIE 3'!N251</f>
        <v>Juin</v>
      </c>
      <c r="AE251" s="113" t="str">
        <f>'PARASITOLOGIE 2'!N251</f>
        <v>Juin</v>
      </c>
      <c r="AF251" s="113" t="str">
        <f>'PHYSIO-PATH 3'!N251</f>
        <v>Juin</v>
      </c>
      <c r="AG251" s="113" t="str">
        <f>SEMIOLOGIE!N251</f>
        <v>Juin</v>
      </c>
      <c r="AH251" s="113" t="str">
        <f>'ANA-PATH 2'!N251</f>
        <v>Juin</v>
      </c>
    </row>
    <row r="252" spans="1:34">
      <c r="A252" s="113">
        <v>245</v>
      </c>
      <c r="B252" s="413" t="s">
        <v>335</v>
      </c>
      <c r="C252" s="413" t="s">
        <v>336</v>
      </c>
      <c r="D252" s="124">
        <f>ANATOMIE3!L252</f>
        <v>17.25</v>
      </c>
      <c r="E252" s="124">
        <f>'PHYSIO-REP 3'!L252</f>
        <v>12</v>
      </c>
      <c r="F252" s="124">
        <f>'ZOOTECHINE 3'!L252</f>
        <v>9</v>
      </c>
      <c r="G252" s="124">
        <f>'PHARMACOLOGIE 3'!L252</f>
        <v>14.5</v>
      </c>
      <c r="H252" s="124">
        <f>'MICROBIOLOGIE 3'!L252</f>
        <v>11.25</v>
      </c>
      <c r="I252" s="124">
        <f>'PARASITOLOGIE 2'!L252</f>
        <v>4</v>
      </c>
      <c r="J252" s="124">
        <f>'PHYSIO-PATH 3'!L252</f>
        <v>3.5</v>
      </c>
      <c r="K252" s="124">
        <f>SEMIOLOGIE!L252</f>
        <v>15</v>
      </c>
      <c r="L252" s="124">
        <f>'ANA-PATH 2'!L252</f>
        <v>8.3333333333333339</v>
      </c>
      <c r="M252" s="124">
        <f t="shared" si="41"/>
        <v>94.833333333333329</v>
      </c>
      <c r="N252" s="124">
        <f t="shared" si="42"/>
        <v>3.793333333333333</v>
      </c>
      <c r="O252" s="113" t="str">
        <f t="shared" si="40"/>
        <v>Ajournee</v>
      </c>
      <c r="P252" s="113" t="str">
        <f t="shared" si="43"/>
        <v>juin</v>
      </c>
      <c r="Q252" s="113">
        <f t="shared" si="44"/>
        <v>0</v>
      </c>
      <c r="R252" s="113">
        <f t="shared" si="45"/>
        <v>1</v>
      </c>
      <c r="S252" s="113">
        <f t="shared" si="46"/>
        <v>1</v>
      </c>
      <c r="T252" s="113">
        <f t="shared" si="47"/>
        <v>1</v>
      </c>
      <c r="U252" s="113">
        <f t="shared" si="48"/>
        <v>1</v>
      </c>
      <c r="V252" s="113">
        <f t="shared" si="49"/>
        <v>1</v>
      </c>
      <c r="W252" s="113">
        <f t="shared" si="50"/>
        <v>1</v>
      </c>
      <c r="X252" s="113">
        <f t="shared" si="51"/>
        <v>1</v>
      </c>
      <c r="Y252" s="113">
        <f t="shared" si="52"/>
        <v>1</v>
      </c>
      <c r="Z252" s="113" t="str">
        <f>ANATOMIE3!N252</f>
        <v>Juin</v>
      </c>
      <c r="AA252" s="113" t="str">
        <f>'PHYSIO-REP 3'!N252</f>
        <v>Juin</v>
      </c>
      <c r="AB252" s="113" t="str">
        <f>'ZOOTECHINE 3'!N252</f>
        <v>Juin</v>
      </c>
      <c r="AC252" s="113" t="str">
        <f>'PHARMACOLOGIE 3'!N252</f>
        <v>Juin</v>
      </c>
      <c r="AD252" s="113" t="str">
        <f>'MICROBIOLOGIE 3'!N252</f>
        <v>Juin</v>
      </c>
      <c r="AE252" s="113" t="str">
        <f>'PARASITOLOGIE 2'!N252</f>
        <v>Juin</v>
      </c>
      <c r="AF252" s="113" t="str">
        <f>'PHYSIO-PATH 3'!N252</f>
        <v>Juin</v>
      </c>
      <c r="AG252" s="113" t="str">
        <f>SEMIOLOGIE!N252</f>
        <v>Juin</v>
      </c>
      <c r="AH252" s="113" t="str">
        <f>'ANA-PATH 2'!N252</f>
        <v>Juin</v>
      </c>
    </row>
    <row r="253" spans="1:34">
      <c r="A253" s="113">
        <v>246</v>
      </c>
      <c r="B253" s="419" t="s">
        <v>337</v>
      </c>
      <c r="C253" s="419" t="s">
        <v>99</v>
      </c>
      <c r="D253" s="124">
        <f>ANATOMIE3!L253</f>
        <v>30.25</v>
      </c>
      <c r="E253" s="124">
        <f>'PHYSIO-REP 3'!L253</f>
        <v>9</v>
      </c>
      <c r="F253" s="124">
        <f>'ZOOTECHINE 3'!L253</f>
        <v>35.5</v>
      </c>
      <c r="G253" s="124">
        <f>'PHARMACOLOGIE 3'!L253</f>
        <v>7.25</v>
      </c>
      <c r="H253" s="124">
        <f>'MICROBIOLOGIE 3'!L253</f>
        <v>30.380000000000003</v>
      </c>
      <c r="I253" s="124">
        <f>'PARASITOLOGIE 2'!L253</f>
        <v>8.6666666666666661</v>
      </c>
      <c r="J253" s="124">
        <f>'PHYSIO-PATH 3'!L253</f>
        <v>4</v>
      </c>
      <c r="K253" s="124">
        <f>SEMIOLOGIE!L253</f>
        <v>33</v>
      </c>
      <c r="L253" s="124">
        <f>'ANA-PATH 2'!L253</f>
        <v>6.666666666666667</v>
      </c>
      <c r="M253" s="124">
        <f t="shared" si="41"/>
        <v>164.71333333333334</v>
      </c>
      <c r="N253" s="124">
        <f t="shared" si="42"/>
        <v>6.5885333333333334</v>
      </c>
      <c r="O253" s="113" t="str">
        <f t="shared" si="40"/>
        <v>Ajournee</v>
      </c>
      <c r="P253" s="113" t="str">
        <f t="shared" si="43"/>
        <v>juin</v>
      </c>
      <c r="Q253" s="113">
        <f t="shared" si="44"/>
        <v>0</v>
      </c>
      <c r="R253" s="113">
        <f t="shared" si="45"/>
        <v>1</v>
      </c>
      <c r="S253" s="113">
        <f t="shared" si="46"/>
        <v>0</v>
      </c>
      <c r="T253" s="113">
        <f t="shared" si="47"/>
        <v>1</v>
      </c>
      <c r="U253" s="113">
        <f t="shared" si="48"/>
        <v>0</v>
      </c>
      <c r="V253" s="113">
        <f t="shared" si="49"/>
        <v>1</v>
      </c>
      <c r="W253" s="113">
        <f t="shared" si="50"/>
        <v>1</v>
      </c>
      <c r="X253" s="113">
        <f t="shared" si="51"/>
        <v>0</v>
      </c>
      <c r="Y253" s="113">
        <f t="shared" si="52"/>
        <v>1</v>
      </c>
      <c r="Z253" s="113" t="str">
        <f>ANATOMIE3!N253</f>
        <v>Juin</v>
      </c>
      <c r="AA253" s="113" t="str">
        <f>'PHYSIO-REP 3'!N253</f>
        <v>Juin</v>
      </c>
      <c r="AB253" s="113" t="str">
        <f>'ZOOTECHINE 3'!N253</f>
        <v>Juin</v>
      </c>
      <c r="AC253" s="113" t="str">
        <f>'PHARMACOLOGIE 3'!N253</f>
        <v>Juin</v>
      </c>
      <c r="AD253" s="113" t="str">
        <f>'MICROBIOLOGIE 3'!N253</f>
        <v>Juin</v>
      </c>
      <c r="AE253" s="113" t="str">
        <f>'PARASITOLOGIE 2'!N253</f>
        <v>Juin</v>
      </c>
      <c r="AF253" s="113" t="str">
        <f>'PHYSIO-PATH 3'!N253</f>
        <v>Juin</v>
      </c>
      <c r="AG253" s="113" t="str">
        <f>SEMIOLOGIE!N253</f>
        <v>Juin</v>
      </c>
      <c r="AH253" s="113" t="str">
        <f>'ANA-PATH 2'!N253</f>
        <v>Juin</v>
      </c>
    </row>
    <row r="254" spans="1:34">
      <c r="A254" s="113">
        <v>247</v>
      </c>
      <c r="B254" s="419" t="s">
        <v>929</v>
      </c>
      <c r="C254" s="419" t="s">
        <v>930</v>
      </c>
      <c r="D254" s="124">
        <f>ANATOMIE3!L254</f>
        <v>6</v>
      </c>
      <c r="E254" s="124">
        <f>'PHYSIO-REP 3'!L254</f>
        <v>5.25</v>
      </c>
      <c r="F254" s="124">
        <f>'ZOOTECHINE 3'!L254</f>
        <v>9</v>
      </c>
      <c r="G254" s="124">
        <f>'PHARMACOLOGIE 3'!L254</f>
        <v>3</v>
      </c>
      <c r="H254" s="124">
        <f>'MICROBIOLOGIE 3'!L254</f>
        <v>8</v>
      </c>
      <c r="I254" s="124">
        <f>'PARASITOLOGIE 2'!L254</f>
        <v>8</v>
      </c>
      <c r="J254" s="124">
        <f>'PHYSIO-PATH 3'!L254</f>
        <v>6</v>
      </c>
      <c r="K254" s="124">
        <f>SEMIOLOGIE!L254</f>
        <v>7.75</v>
      </c>
      <c r="L254" s="124">
        <f>'ANA-PATH 2'!L254</f>
        <v>3</v>
      </c>
      <c r="M254" s="124">
        <f t="shared" si="41"/>
        <v>56</v>
      </c>
      <c r="N254" s="124">
        <f t="shared" si="42"/>
        <v>2.2400000000000002</v>
      </c>
      <c r="O254" s="113" t="str">
        <f t="shared" si="40"/>
        <v>Ajournee</v>
      </c>
      <c r="P254" s="113" t="str">
        <f t="shared" si="43"/>
        <v>juin</v>
      </c>
      <c r="Q254" s="113">
        <f t="shared" si="44"/>
        <v>1</v>
      </c>
      <c r="R254" s="113">
        <f t="shared" si="45"/>
        <v>1</v>
      </c>
      <c r="S254" s="113">
        <f t="shared" si="46"/>
        <v>1</v>
      </c>
      <c r="T254" s="113">
        <f t="shared" si="47"/>
        <v>1</v>
      </c>
      <c r="U254" s="113">
        <f t="shared" si="48"/>
        <v>1</v>
      </c>
      <c r="V254" s="113">
        <f t="shared" si="49"/>
        <v>1</v>
      </c>
      <c r="W254" s="113">
        <f t="shared" si="50"/>
        <v>1</v>
      </c>
      <c r="X254" s="113">
        <f t="shared" si="51"/>
        <v>1</v>
      </c>
      <c r="Y254" s="113">
        <f t="shared" si="52"/>
        <v>1</v>
      </c>
      <c r="Z254" s="113" t="str">
        <f>ANATOMIE3!N254</f>
        <v>Juin</v>
      </c>
      <c r="AA254" s="113" t="str">
        <f>'PHYSIO-REP 3'!N254</f>
        <v>Juin</v>
      </c>
      <c r="AB254" s="113" t="str">
        <f>'ZOOTECHINE 3'!N254</f>
        <v>Juin</v>
      </c>
      <c r="AC254" s="113" t="str">
        <f>'PHARMACOLOGIE 3'!N254</f>
        <v>Juin</v>
      </c>
      <c r="AD254" s="113" t="str">
        <f>'MICROBIOLOGIE 3'!N254</f>
        <v>Juin</v>
      </c>
      <c r="AE254" s="113" t="str">
        <f>'PARASITOLOGIE 2'!N254</f>
        <v>Juin</v>
      </c>
      <c r="AF254" s="113" t="str">
        <f>'PHYSIO-PATH 3'!N254</f>
        <v>Juin</v>
      </c>
      <c r="AG254" s="113" t="str">
        <f>SEMIOLOGIE!N254</f>
        <v>Juin</v>
      </c>
      <c r="AH254" s="113" t="str">
        <f>'ANA-PATH 2'!N254</f>
        <v>Juin</v>
      </c>
    </row>
    <row r="255" spans="1:34">
      <c r="A255" s="113">
        <v>248</v>
      </c>
      <c r="B255" s="418" t="s">
        <v>338</v>
      </c>
      <c r="C255" s="418" t="s">
        <v>339</v>
      </c>
      <c r="D255" s="124">
        <f>ANATOMIE3!L255</f>
        <v>1.5</v>
      </c>
      <c r="E255" s="124">
        <f>'PHYSIO-REP 3'!L255</f>
        <v>3</v>
      </c>
      <c r="F255" s="124">
        <f>'ZOOTECHINE 3'!L255</f>
        <v>2</v>
      </c>
      <c r="G255" s="124">
        <f>'PHARMACOLOGIE 3'!L255</f>
        <v>0.5</v>
      </c>
      <c r="H255" s="124">
        <f>'MICROBIOLOGIE 3'!L255</f>
        <v>6</v>
      </c>
      <c r="I255" s="124">
        <f>'PARASITOLOGIE 2'!L255</f>
        <v>20</v>
      </c>
      <c r="J255" s="124">
        <f>'PHYSIO-PATH 3'!L255</f>
        <v>1.5</v>
      </c>
      <c r="K255" s="124">
        <f>SEMIOLOGIE!L255</f>
        <v>3.25</v>
      </c>
      <c r="L255" s="124">
        <f>'ANA-PATH 2'!L255</f>
        <v>3.6666666666666665</v>
      </c>
      <c r="M255" s="124">
        <f t="shared" si="41"/>
        <v>41.416666666666664</v>
      </c>
      <c r="N255" s="124">
        <f t="shared" si="42"/>
        <v>1.6566666666666665</v>
      </c>
      <c r="O255" s="113" t="str">
        <f t="shared" si="40"/>
        <v>Ajournee</v>
      </c>
      <c r="P255" s="113" t="str">
        <f t="shared" si="43"/>
        <v>juin</v>
      </c>
      <c r="Q255" s="113">
        <f t="shared" si="44"/>
        <v>1</v>
      </c>
      <c r="R255" s="113">
        <f t="shared" si="45"/>
        <v>1</v>
      </c>
      <c r="S255" s="113">
        <f t="shared" si="46"/>
        <v>1</v>
      </c>
      <c r="T255" s="113">
        <f t="shared" si="47"/>
        <v>1</v>
      </c>
      <c r="U255" s="113">
        <f t="shared" si="48"/>
        <v>1</v>
      </c>
      <c r="V255" s="113">
        <f t="shared" si="49"/>
        <v>0</v>
      </c>
      <c r="W255" s="113">
        <f t="shared" si="50"/>
        <v>1</v>
      </c>
      <c r="X255" s="113">
        <f t="shared" si="51"/>
        <v>1</v>
      </c>
      <c r="Y255" s="113">
        <f t="shared" si="52"/>
        <v>1</v>
      </c>
      <c r="Z255" s="113" t="str">
        <f>ANATOMIE3!N255</f>
        <v>Juin</v>
      </c>
      <c r="AA255" s="113" t="str">
        <f>'PHYSIO-REP 3'!N255</f>
        <v>Juin</v>
      </c>
      <c r="AB255" s="113" t="str">
        <f>'ZOOTECHINE 3'!N255</f>
        <v>Juin</v>
      </c>
      <c r="AC255" s="113" t="str">
        <f>'PHARMACOLOGIE 3'!N255</f>
        <v>Juin</v>
      </c>
      <c r="AD255" s="113" t="str">
        <f>'MICROBIOLOGIE 3'!N255</f>
        <v>Juin</v>
      </c>
      <c r="AE255" s="113" t="str">
        <f>'PARASITOLOGIE 2'!N255</f>
        <v>Juin</v>
      </c>
      <c r="AF255" s="113" t="str">
        <f>'PHYSIO-PATH 3'!N255</f>
        <v>Juin</v>
      </c>
      <c r="AG255" s="113" t="str">
        <f>SEMIOLOGIE!N255</f>
        <v>Juin</v>
      </c>
      <c r="AH255" s="113" t="str">
        <f>'ANA-PATH 2'!N255</f>
        <v>Juin</v>
      </c>
    </row>
    <row r="256" spans="1:34">
      <c r="A256" s="113">
        <v>249</v>
      </c>
      <c r="B256" s="413" t="s">
        <v>340</v>
      </c>
      <c r="C256" s="413" t="s">
        <v>322</v>
      </c>
      <c r="D256" s="124">
        <f>ANATOMIE3!L256</f>
        <v>13.25</v>
      </c>
      <c r="E256" s="124">
        <f>'PHYSIO-REP 3'!L256</f>
        <v>6.5</v>
      </c>
      <c r="F256" s="124">
        <f>'ZOOTECHINE 3'!L256</f>
        <v>6.5</v>
      </c>
      <c r="G256" s="124">
        <f>'PHARMACOLOGIE 3'!L256</f>
        <v>7</v>
      </c>
      <c r="H256" s="124">
        <f>'MICROBIOLOGIE 3'!L256</f>
        <v>6.5</v>
      </c>
      <c r="I256" s="124">
        <f>'PARASITOLOGIE 2'!L256</f>
        <v>5.333333333333333</v>
      </c>
      <c r="J256" s="124">
        <f>'PHYSIO-PATH 3'!L256</f>
        <v>3.5</v>
      </c>
      <c r="K256" s="124">
        <f>SEMIOLOGIE!L256</f>
        <v>10</v>
      </c>
      <c r="L256" s="124">
        <f>'ANA-PATH 2'!L256</f>
        <v>4.333333333333333</v>
      </c>
      <c r="M256" s="124">
        <f t="shared" si="41"/>
        <v>62.916666666666671</v>
      </c>
      <c r="N256" s="124">
        <f t="shared" si="42"/>
        <v>2.5166666666666671</v>
      </c>
      <c r="O256" s="113" t="str">
        <f t="shared" si="40"/>
        <v>Ajournee</v>
      </c>
      <c r="P256" s="113" t="str">
        <f t="shared" si="43"/>
        <v>juin</v>
      </c>
      <c r="Q256" s="113">
        <f t="shared" si="44"/>
        <v>1</v>
      </c>
      <c r="R256" s="113">
        <f t="shared" si="45"/>
        <v>1</v>
      </c>
      <c r="S256" s="113">
        <f t="shared" si="46"/>
        <v>1</v>
      </c>
      <c r="T256" s="113">
        <f t="shared" si="47"/>
        <v>1</v>
      </c>
      <c r="U256" s="113">
        <f t="shared" si="48"/>
        <v>1</v>
      </c>
      <c r="V256" s="113">
        <f t="shared" si="49"/>
        <v>1</v>
      </c>
      <c r="W256" s="113">
        <f t="shared" si="50"/>
        <v>1</v>
      </c>
      <c r="X256" s="113">
        <f t="shared" si="51"/>
        <v>1</v>
      </c>
      <c r="Y256" s="113">
        <f t="shared" si="52"/>
        <v>1</v>
      </c>
      <c r="Z256" s="113" t="str">
        <f>ANATOMIE3!N256</f>
        <v>Juin</v>
      </c>
      <c r="AA256" s="113" t="str">
        <f>'PHYSIO-REP 3'!N256</f>
        <v>Juin</v>
      </c>
      <c r="AB256" s="113" t="str">
        <f>'ZOOTECHINE 3'!N256</f>
        <v>Juin</v>
      </c>
      <c r="AC256" s="113" t="str">
        <f>'PHARMACOLOGIE 3'!N256</f>
        <v>Juin</v>
      </c>
      <c r="AD256" s="113" t="str">
        <f>'MICROBIOLOGIE 3'!N256</f>
        <v>Juin</v>
      </c>
      <c r="AE256" s="113" t="str">
        <f>'PARASITOLOGIE 2'!N256</f>
        <v>Juin</v>
      </c>
      <c r="AF256" s="113" t="str">
        <f>'PHYSIO-PATH 3'!N256</f>
        <v>Juin</v>
      </c>
      <c r="AG256" s="113" t="str">
        <f>SEMIOLOGIE!N256</f>
        <v>Juin</v>
      </c>
      <c r="AH256" s="113" t="str">
        <f>'ANA-PATH 2'!N256</f>
        <v>Juin</v>
      </c>
    </row>
    <row r="257" spans="1:34">
      <c r="A257" s="113">
        <v>250</v>
      </c>
      <c r="B257" s="417" t="s">
        <v>341</v>
      </c>
      <c r="C257" s="417" t="s">
        <v>342</v>
      </c>
      <c r="D257" s="124">
        <f>ANATOMIE3!L257</f>
        <v>30</v>
      </c>
      <c r="E257" s="124">
        <f>'PHYSIO-REP 3'!L257</f>
        <v>9.75</v>
      </c>
      <c r="F257" s="124">
        <f>'ZOOTECHINE 3'!L257</f>
        <v>31.5</v>
      </c>
      <c r="G257" s="124">
        <f>'PHARMACOLOGIE 3'!L257</f>
        <v>10</v>
      </c>
      <c r="H257" s="124">
        <f>'MICROBIOLOGIE 3'!L257</f>
        <v>30.380000000000003</v>
      </c>
      <c r="I257" s="124">
        <f>'PARASITOLOGIE 2'!L257</f>
        <v>2.6666666666666665</v>
      </c>
      <c r="J257" s="124">
        <f>'PHYSIO-PATH 3'!L257</f>
        <v>3</v>
      </c>
      <c r="K257" s="124">
        <f>SEMIOLOGIE!L257</f>
        <v>30</v>
      </c>
      <c r="L257" s="124">
        <f>'ANA-PATH 2'!L257</f>
        <v>4</v>
      </c>
      <c r="M257" s="124">
        <f t="shared" si="41"/>
        <v>151.29666666666668</v>
      </c>
      <c r="N257" s="124">
        <f t="shared" si="42"/>
        <v>6.0518666666666672</v>
      </c>
      <c r="O257" s="113" t="str">
        <f t="shared" si="40"/>
        <v>Ajournee</v>
      </c>
      <c r="P257" s="113" t="str">
        <f t="shared" si="43"/>
        <v>juin</v>
      </c>
      <c r="Q257" s="113">
        <f t="shared" si="44"/>
        <v>0</v>
      </c>
      <c r="R257" s="113">
        <f t="shared" si="45"/>
        <v>1</v>
      </c>
      <c r="S257" s="113">
        <f t="shared" si="46"/>
        <v>0</v>
      </c>
      <c r="T257" s="113">
        <f t="shared" si="47"/>
        <v>1</v>
      </c>
      <c r="U257" s="113">
        <f t="shared" si="48"/>
        <v>0</v>
      </c>
      <c r="V257" s="113">
        <f t="shared" si="49"/>
        <v>1</v>
      </c>
      <c r="W257" s="113">
        <f t="shared" si="50"/>
        <v>1</v>
      </c>
      <c r="X257" s="113">
        <f t="shared" si="51"/>
        <v>0</v>
      </c>
      <c r="Y257" s="113">
        <f t="shared" si="52"/>
        <v>1</v>
      </c>
      <c r="Z257" s="113" t="str">
        <f>ANATOMIE3!N257</f>
        <v>Juin</v>
      </c>
      <c r="AA257" s="113" t="str">
        <f>'PHYSIO-REP 3'!N257</f>
        <v>Juin</v>
      </c>
      <c r="AB257" s="113" t="str">
        <f>'ZOOTECHINE 3'!N257</f>
        <v>Juin</v>
      </c>
      <c r="AC257" s="113" t="str">
        <f>'PHARMACOLOGIE 3'!N257</f>
        <v>Juin</v>
      </c>
      <c r="AD257" s="113" t="str">
        <f>'MICROBIOLOGIE 3'!N257</f>
        <v>Juin</v>
      </c>
      <c r="AE257" s="113" t="str">
        <f>'PARASITOLOGIE 2'!N257</f>
        <v>Juin</v>
      </c>
      <c r="AF257" s="113" t="str">
        <f>'PHYSIO-PATH 3'!N257</f>
        <v>Juin</v>
      </c>
      <c r="AG257" s="113" t="str">
        <f>SEMIOLOGIE!N257</f>
        <v>Juin</v>
      </c>
      <c r="AH257" s="113" t="str">
        <f>'ANA-PATH 2'!N257</f>
        <v>Juin</v>
      </c>
    </row>
    <row r="258" spans="1:34">
      <c r="A258" s="113">
        <v>251</v>
      </c>
      <c r="B258" s="434" t="s">
        <v>343</v>
      </c>
      <c r="C258" s="417" t="s">
        <v>857</v>
      </c>
      <c r="D258" s="124">
        <f>ANATOMIE3!L258</f>
        <v>4.75</v>
      </c>
      <c r="E258" s="124">
        <f>'PHYSIO-REP 3'!L258</f>
        <v>7.5</v>
      </c>
      <c r="F258" s="124">
        <f>'ZOOTECHINE 3'!L258</f>
        <v>4</v>
      </c>
      <c r="G258" s="124">
        <f>'PHARMACOLOGIE 3'!L258</f>
        <v>2.5</v>
      </c>
      <c r="H258" s="124">
        <f>'MICROBIOLOGIE 3'!L258</f>
        <v>7.5</v>
      </c>
      <c r="I258" s="124">
        <f>'PARASITOLOGIE 2'!L258</f>
        <v>5.333333333333333</v>
      </c>
      <c r="J258" s="124">
        <f>'PHYSIO-PATH 3'!L258</f>
        <v>2.5</v>
      </c>
      <c r="K258" s="124">
        <f>SEMIOLOGIE!L258</f>
        <v>30</v>
      </c>
      <c r="L258" s="124">
        <f>'ANA-PATH 2'!L258</f>
        <v>3.6666666666666665</v>
      </c>
      <c r="M258" s="124">
        <f t="shared" si="41"/>
        <v>67.75</v>
      </c>
      <c r="N258" s="124">
        <f t="shared" si="42"/>
        <v>2.71</v>
      </c>
      <c r="O258" s="113" t="str">
        <f t="shared" si="40"/>
        <v>Ajournee</v>
      </c>
      <c r="P258" s="113" t="str">
        <f t="shared" si="43"/>
        <v>juin</v>
      </c>
      <c r="Q258" s="113">
        <f t="shared" si="44"/>
        <v>1</v>
      </c>
      <c r="R258" s="113">
        <f t="shared" si="45"/>
        <v>1</v>
      </c>
      <c r="S258" s="113">
        <f t="shared" si="46"/>
        <v>1</v>
      </c>
      <c r="T258" s="113">
        <f t="shared" si="47"/>
        <v>1</v>
      </c>
      <c r="U258" s="113">
        <f t="shared" si="48"/>
        <v>1</v>
      </c>
      <c r="V258" s="113">
        <f t="shared" si="49"/>
        <v>1</v>
      </c>
      <c r="W258" s="113">
        <f t="shared" si="50"/>
        <v>1</v>
      </c>
      <c r="X258" s="113">
        <f t="shared" si="51"/>
        <v>0</v>
      </c>
      <c r="Y258" s="113">
        <f t="shared" si="52"/>
        <v>1</v>
      </c>
      <c r="Z258" s="113" t="str">
        <f>ANATOMIE3!N258</f>
        <v>Juin</v>
      </c>
      <c r="AA258" s="113" t="str">
        <f>'PHYSIO-REP 3'!N258</f>
        <v>Juin</v>
      </c>
      <c r="AB258" s="113" t="str">
        <f>'ZOOTECHINE 3'!N258</f>
        <v>Juin</v>
      </c>
      <c r="AC258" s="113" t="str">
        <f>'PHARMACOLOGIE 3'!N258</f>
        <v>Juin</v>
      </c>
      <c r="AD258" s="113" t="str">
        <f>'MICROBIOLOGIE 3'!N258</f>
        <v>Juin</v>
      </c>
      <c r="AE258" s="113" t="str">
        <f>'PARASITOLOGIE 2'!N258</f>
        <v>Juin</v>
      </c>
      <c r="AF258" s="113" t="str">
        <f>'PHYSIO-PATH 3'!N258</f>
        <v>Juin</v>
      </c>
      <c r="AG258" s="113" t="str">
        <f>SEMIOLOGIE!N258</f>
        <v>Juin</v>
      </c>
      <c r="AH258" s="113" t="str">
        <f>'ANA-PATH 2'!N258</f>
        <v>Juin</v>
      </c>
    </row>
    <row r="259" spans="1:34">
      <c r="A259" s="113">
        <v>252</v>
      </c>
      <c r="B259" s="419" t="s">
        <v>931</v>
      </c>
      <c r="C259" s="419" t="s">
        <v>118</v>
      </c>
      <c r="D259" s="124">
        <f>ANATOMIE3!L259</f>
        <v>7.5</v>
      </c>
      <c r="E259" s="124">
        <f>'PHYSIO-REP 3'!L259</f>
        <v>5.25</v>
      </c>
      <c r="F259" s="124">
        <f>'ZOOTECHINE 3'!L259</f>
        <v>5</v>
      </c>
      <c r="G259" s="124">
        <f>'PHARMACOLOGIE 3'!L259</f>
        <v>0.5</v>
      </c>
      <c r="H259" s="124">
        <f>'MICROBIOLOGIE 3'!L259</f>
        <v>7.25</v>
      </c>
      <c r="I259" s="124">
        <f>'PARASITOLOGIE 2'!L259</f>
        <v>7.333333333333333</v>
      </c>
      <c r="J259" s="124">
        <f>'PHYSIO-PATH 3'!L259</f>
        <v>1.5</v>
      </c>
      <c r="K259" s="124">
        <f>SEMIOLOGIE!L259</f>
        <v>5.5</v>
      </c>
      <c r="L259" s="124">
        <f>'ANA-PATH 2'!L259</f>
        <v>2.6666666666666665</v>
      </c>
      <c r="M259" s="124">
        <f t="shared" si="41"/>
        <v>42.5</v>
      </c>
      <c r="N259" s="124">
        <f t="shared" si="42"/>
        <v>1.7</v>
      </c>
      <c r="O259" s="113" t="str">
        <f t="shared" si="40"/>
        <v>Ajournee</v>
      </c>
      <c r="P259" s="113" t="str">
        <f t="shared" si="43"/>
        <v>juin</v>
      </c>
      <c r="Q259" s="113">
        <f t="shared" si="44"/>
        <v>1</v>
      </c>
      <c r="R259" s="113">
        <f t="shared" si="45"/>
        <v>1</v>
      </c>
      <c r="S259" s="113">
        <f t="shared" si="46"/>
        <v>1</v>
      </c>
      <c r="T259" s="113">
        <f t="shared" si="47"/>
        <v>1</v>
      </c>
      <c r="U259" s="113">
        <f t="shared" si="48"/>
        <v>1</v>
      </c>
      <c r="V259" s="113">
        <f t="shared" si="49"/>
        <v>1</v>
      </c>
      <c r="W259" s="113">
        <f t="shared" si="50"/>
        <v>1</v>
      </c>
      <c r="X259" s="113">
        <f t="shared" si="51"/>
        <v>1</v>
      </c>
      <c r="Y259" s="113">
        <f t="shared" si="52"/>
        <v>1</v>
      </c>
      <c r="Z259" s="113" t="str">
        <f>ANATOMIE3!N259</f>
        <v>Juin</v>
      </c>
      <c r="AA259" s="113" t="str">
        <f>'PHYSIO-REP 3'!N259</f>
        <v>Juin</v>
      </c>
      <c r="AB259" s="113" t="str">
        <f>'ZOOTECHINE 3'!N259</f>
        <v>Juin</v>
      </c>
      <c r="AC259" s="113" t="str">
        <f>'PHARMACOLOGIE 3'!N259</f>
        <v>Juin</v>
      </c>
      <c r="AD259" s="113" t="str">
        <f>'MICROBIOLOGIE 3'!N259</f>
        <v>Juin</v>
      </c>
      <c r="AE259" s="113" t="str">
        <f>'PARASITOLOGIE 2'!N259</f>
        <v>Juin</v>
      </c>
      <c r="AF259" s="113" t="str">
        <f>'PHYSIO-PATH 3'!N259</f>
        <v>Juin</v>
      </c>
      <c r="AG259" s="113" t="str">
        <f>SEMIOLOGIE!N259</f>
        <v>Juin</v>
      </c>
      <c r="AH259" s="113" t="str">
        <f>'ANA-PATH 2'!N259</f>
        <v>Juin</v>
      </c>
    </row>
    <row r="260" spans="1:34">
      <c r="A260" s="113">
        <v>253</v>
      </c>
      <c r="B260" s="413" t="s">
        <v>344</v>
      </c>
      <c r="C260" s="413" t="s">
        <v>707</v>
      </c>
      <c r="D260" s="124">
        <f>ANATOMIE3!L260</f>
        <v>13.75</v>
      </c>
      <c r="E260" s="124">
        <f>'PHYSIO-REP 3'!L260</f>
        <v>10.5</v>
      </c>
      <c r="F260" s="124">
        <f>'ZOOTECHINE 3'!L260</f>
        <v>8.5</v>
      </c>
      <c r="G260" s="124">
        <f>'PHARMACOLOGIE 3'!L260</f>
        <v>11.5</v>
      </c>
      <c r="H260" s="124">
        <f>'MICROBIOLOGIE 3'!L260</f>
        <v>8.5</v>
      </c>
      <c r="I260" s="124">
        <f>'PARASITOLOGIE 2'!L260</f>
        <v>6</v>
      </c>
      <c r="J260" s="124">
        <f>'PHYSIO-PATH 3'!L260</f>
        <v>3.5</v>
      </c>
      <c r="K260" s="124">
        <f>SEMIOLOGIE!L260</f>
        <v>13</v>
      </c>
      <c r="L260" s="124">
        <f>'ANA-PATH 2'!L260</f>
        <v>7.333333333333333</v>
      </c>
      <c r="M260" s="124">
        <f t="shared" si="41"/>
        <v>82.583333333333329</v>
      </c>
      <c r="N260" s="124">
        <f t="shared" si="42"/>
        <v>3.3033333333333332</v>
      </c>
      <c r="O260" s="113" t="str">
        <f t="shared" si="40"/>
        <v>Ajournee</v>
      </c>
      <c r="P260" s="113" t="str">
        <f t="shared" si="43"/>
        <v>juin</v>
      </c>
      <c r="Q260" s="113">
        <f t="shared" si="44"/>
        <v>1</v>
      </c>
      <c r="R260" s="113">
        <f t="shared" si="45"/>
        <v>1</v>
      </c>
      <c r="S260" s="113">
        <f t="shared" si="46"/>
        <v>1</v>
      </c>
      <c r="T260" s="113">
        <f t="shared" si="47"/>
        <v>1</v>
      </c>
      <c r="U260" s="113">
        <f t="shared" si="48"/>
        <v>1</v>
      </c>
      <c r="V260" s="113">
        <f t="shared" si="49"/>
        <v>1</v>
      </c>
      <c r="W260" s="113">
        <f t="shared" si="50"/>
        <v>1</v>
      </c>
      <c r="X260" s="113">
        <f t="shared" si="51"/>
        <v>1</v>
      </c>
      <c r="Y260" s="113">
        <f t="shared" si="52"/>
        <v>1</v>
      </c>
      <c r="Z260" s="113" t="str">
        <f>ANATOMIE3!N260</f>
        <v>Juin</v>
      </c>
      <c r="AA260" s="113" t="str">
        <f>'PHYSIO-REP 3'!N260</f>
        <v>Juin</v>
      </c>
      <c r="AB260" s="113" t="str">
        <f>'ZOOTECHINE 3'!N260</f>
        <v>Juin</v>
      </c>
      <c r="AC260" s="113" t="str">
        <f>'PHARMACOLOGIE 3'!N260</f>
        <v>Juin</v>
      </c>
      <c r="AD260" s="113" t="str">
        <f>'MICROBIOLOGIE 3'!N260</f>
        <v>Juin</v>
      </c>
      <c r="AE260" s="113" t="str">
        <f>'PARASITOLOGIE 2'!N260</f>
        <v>Juin</v>
      </c>
      <c r="AF260" s="113" t="str">
        <f>'PHYSIO-PATH 3'!N260</f>
        <v>Juin</v>
      </c>
      <c r="AG260" s="113" t="str">
        <f>SEMIOLOGIE!N260</f>
        <v>Juin</v>
      </c>
      <c r="AH260" s="113" t="str">
        <f>'ANA-PATH 2'!N260</f>
        <v>Juin</v>
      </c>
    </row>
    <row r="261" spans="1:34">
      <c r="A261" s="113">
        <v>254</v>
      </c>
      <c r="B261" s="419" t="s">
        <v>345</v>
      </c>
      <c r="C261" s="419" t="s">
        <v>346</v>
      </c>
      <c r="D261" s="124">
        <f>ANATOMIE3!L261</f>
        <v>7.75</v>
      </c>
      <c r="E261" s="124">
        <f>'PHYSIO-REP 3'!L261</f>
        <v>3</v>
      </c>
      <c r="F261" s="124">
        <f>'ZOOTECHINE 3'!L261</f>
        <v>5</v>
      </c>
      <c r="G261" s="124">
        <f>'PHARMACOLOGIE 3'!L261</f>
        <v>4</v>
      </c>
      <c r="H261" s="124">
        <f>'MICROBIOLOGIE 3'!L261</f>
        <v>6.5</v>
      </c>
      <c r="I261" s="124">
        <f>'PARASITOLOGIE 2'!L261</f>
        <v>3.3333333333333335</v>
      </c>
      <c r="J261" s="124">
        <f>'PHYSIO-PATH 3'!L261</f>
        <v>2.5</v>
      </c>
      <c r="K261" s="124">
        <f>SEMIOLOGIE!L261</f>
        <v>4.25</v>
      </c>
      <c r="L261" s="124">
        <f>'ANA-PATH 2'!L261</f>
        <v>5</v>
      </c>
      <c r="M261" s="124">
        <f t="shared" si="41"/>
        <v>41.333333333333329</v>
      </c>
      <c r="N261" s="124">
        <f t="shared" si="42"/>
        <v>1.6533333333333331</v>
      </c>
      <c r="O261" s="113" t="str">
        <f t="shared" si="40"/>
        <v>Ajournee</v>
      </c>
      <c r="P261" s="113" t="str">
        <f t="shared" si="43"/>
        <v>juin</v>
      </c>
      <c r="Q261" s="113">
        <f t="shared" si="44"/>
        <v>1</v>
      </c>
      <c r="R261" s="113">
        <f t="shared" si="45"/>
        <v>1</v>
      </c>
      <c r="S261" s="113">
        <f t="shared" si="46"/>
        <v>1</v>
      </c>
      <c r="T261" s="113">
        <f t="shared" si="47"/>
        <v>1</v>
      </c>
      <c r="U261" s="113">
        <f t="shared" si="48"/>
        <v>1</v>
      </c>
      <c r="V261" s="113">
        <f t="shared" si="49"/>
        <v>1</v>
      </c>
      <c r="W261" s="113">
        <f t="shared" si="50"/>
        <v>1</v>
      </c>
      <c r="X261" s="113">
        <f t="shared" si="51"/>
        <v>1</v>
      </c>
      <c r="Y261" s="113">
        <f t="shared" si="52"/>
        <v>1</v>
      </c>
      <c r="Z261" s="113" t="str">
        <f>ANATOMIE3!N261</f>
        <v>Juin</v>
      </c>
      <c r="AA261" s="113" t="str">
        <f>'PHYSIO-REP 3'!N261</f>
        <v>Juin</v>
      </c>
      <c r="AB261" s="113" t="str">
        <f>'ZOOTECHINE 3'!N261</f>
        <v>Juin</v>
      </c>
      <c r="AC261" s="113" t="str">
        <f>'PHARMACOLOGIE 3'!N261</f>
        <v>Juin</v>
      </c>
      <c r="AD261" s="113" t="str">
        <f>'MICROBIOLOGIE 3'!N261</f>
        <v>Juin</v>
      </c>
      <c r="AE261" s="113" t="str">
        <f>'PARASITOLOGIE 2'!N261</f>
        <v>Juin</v>
      </c>
      <c r="AF261" s="113" t="str">
        <f>'PHYSIO-PATH 3'!N261</f>
        <v>Juin</v>
      </c>
      <c r="AG261" s="113" t="str">
        <f>SEMIOLOGIE!N261</f>
        <v>Juin</v>
      </c>
      <c r="AH261" s="113" t="str">
        <f>'ANA-PATH 2'!N261</f>
        <v>Juin</v>
      </c>
    </row>
    <row r="262" spans="1:34">
      <c r="A262" s="113">
        <v>255</v>
      </c>
      <c r="B262" s="419" t="s">
        <v>347</v>
      </c>
      <c r="C262" s="419" t="s">
        <v>348</v>
      </c>
      <c r="D262" s="124">
        <f>ANATOMIE3!L262</f>
        <v>0</v>
      </c>
      <c r="E262" s="124">
        <f>'PHYSIO-REP 3'!L262</f>
        <v>0</v>
      </c>
      <c r="F262" s="124">
        <f>'ZOOTECHINE 3'!L262</f>
        <v>4.5</v>
      </c>
      <c r="G262" s="124">
        <f>'PHARMACOLOGIE 3'!L262</f>
        <v>5</v>
      </c>
      <c r="H262" s="124">
        <f>'MICROBIOLOGIE 3'!L262</f>
        <v>6.5</v>
      </c>
      <c r="I262" s="124">
        <f>'PARASITOLOGIE 2'!L262</f>
        <v>7.333333333333333</v>
      </c>
      <c r="J262" s="124">
        <f>'PHYSIO-PATH 3'!L262</f>
        <v>2.5</v>
      </c>
      <c r="K262" s="124">
        <f>SEMIOLOGIE!L262</f>
        <v>4</v>
      </c>
      <c r="L262" s="124">
        <f>'ANA-PATH 2'!L262</f>
        <v>4.666666666666667</v>
      </c>
      <c r="M262" s="124">
        <f t="shared" si="41"/>
        <v>34.5</v>
      </c>
      <c r="N262" s="124">
        <f t="shared" si="42"/>
        <v>1.38</v>
      </c>
      <c r="O262" s="113" t="str">
        <f t="shared" si="40"/>
        <v>Ajournee</v>
      </c>
      <c r="P262" s="113" t="str">
        <f t="shared" si="43"/>
        <v>juin</v>
      </c>
      <c r="Q262" s="113">
        <f t="shared" si="44"/>
        <v>1</v>
      </c>
      <c r="R262" s="113">
        <f t="shared" si="45"/>
        <v>1</v>
      </c>
      <c r="S262" s="113">
        <f t="shared" si="46"/>
        <v>1</v>
      </c>
      <c r="T262" s="113">
        <f t="shared" si="47"/>
        <v>1</v>
      </c>
      <c r="U262" s="113">
        <f t="shared" si="48"/>
        <v>1</v>
      </c>
      <c r="V262" s="113">
        <f t="shared" si="49"/>
        <v>1</v>
      </c>
      <c r="W262" s="113">
        <f t="shared" si="50"/>
        <v>1</v>
      </c>
      <c r="X262" s="113">
        <f t="shared" si="51"/>
        <v>1</v>
      </c>
      <c r="Y262" s="113">
        <f t="shared" si="52"/>
        <v>1</v>
      </c>
      <c r="Z262" s="113" t="str">
        <f>ANATOMIE3!N262</f>
        <v>Juin</v>
      </c>
      <c r="AA262" s="113" t="str">
        <f>'PHYSIO-REP 3'!N262</f>
        <v>Juin</v>
      </c>
      <c r="AB262" s="113" t="str">
        <f>'ZOOTECHINE 3'!N262</f>
        <v>Juin</v>
      </c>
      <c r="AC262" s="113" t="str">
        <f>'PHARMACOLOGIE 3'!N262</f>
        <v>Juin</v>
      </c>
      <c r="AD262" s="113" t="str">
        <f>'MICROBIOLOGIE 3'!N262</f>
        <v>Juin</v>
      </c>
      <c r="AE262" s="113" t="str">
        <f>'PARASITOLOGIE 2'!N262</f>
        <v>Juin</v>
      </c>
      <c r="AF262" s="113" t="str">
        <f>'PHYSIO-PATH 3'!N262</f>
        <v>Juin</v>
      </c>
      <c r="AG262" s="113" t="str">
        <f>SEMIOLOGIE!N262</f>
        <v>Juin</v>
      </c>
      <c r="AH262" s="113" t="str">
        <f>'ANA-PATH 2'!N262</f>
        <v>Juin</v>
      </c>
    </row>
    <row r="263" spans="1:34">
      <c r="A263" s="113">
        <v>256</v>
      </c>
      <c r="B263" s="413" t="s">
        <v>349</v>
      </c>
      <c r="C263" s="413" t="s">
        <v>118</v>
      </c>
      <c r="D263" s="124">
        <f>ANATOMIE3!L263</f>
        <v>2</v>
      </c>
      <c r="E263" s="124">
        <f>'PHYSIO-REP 3'!L263</f>
        <v>4.5</v>
      </c>
      <c r="F263" s="124">
        <f>'ZOOTECHINE 3'!L263</f>
        <v>5</v>
      </c>
      <c r="G263" s="124">
        <f>'PHARMACOLOGIE 3'!L263</f>
        <v>4</v>
      </c>
      <c r="H263" s="124">
        <f>'MICROBIOLOGIE 3'!L263</f>
        <v>8</v>
      </c>
      <c r="I263" s="124">
        <f>'PARASITOLOGIE 2'!L263</f>
        <v>6</v>
      </c>
      <c r="J263" s="124">
        <f>'PHYSIO-PATH 3'!L263</f>
        <v>1.5</v>
      </c>
      <c r="K263" s="124">
        <f>SEMIOLOGIE!L263</f>
        <v>4.75</v>
      </c>
      <c r="L263" s="124">
        <f>'ANA-PATH 2'!L263</f>
        <v>3.3333333333333335</v>
      </c>
      <c r="M263" s="124">
        <f t="shared" si="41"/>
        <v>39.083333333333336</v>
      </c>
      <c r="N263" s="124">
        <f t="shared" si="42"/>
        <v>1.5633333333333335</v>
      </c>
      <c r="O263" s="113" t="str">
        <f t="shared" si="40"/>
        <v>Ajournee</v>
      </c>
      <c r="P263" s="113" t="str">
        <f t="shared" si="43"/>
        <v>juin</v>
      </c>
      <c r="Q263" s="113">
        <f t="shared" si="44"/>
        <v>1</v>
      </c>
      <c r="R263" s="113">
        <f t="shared" si="45"/>
        <v>1</v>
      </c>
      <c r="S263" s="113">
        <f t="shared" si="46"/>
        <v>1</v>
      </c>
      <c r="T263" s="113">
        <f t="shared" si="47"/>
        <v>1</v>
      </c>
      <c r="U263" s="113">
        <f t="shared" si="48"/>
        <v>1</v>
      </c>
      <c r="V263" s="113">
        <f t="shared" si="49"/>
        <v>1</v>
      </c>
      <c r="W263" s="113">
        <f t="shared" si="50"/>
        <v>1</v>
      </c>
      <c r="X263" s="113">
        <f t="shared" si="51"/>
        <v>1</v>
      </c>
      <c r="Y263" s="113">
        <f t="shared" si="52"/>
        <v>1</v>
      </c>
      <c r="Z263" s="113" t="str">
        <f>ANATOMIE3!N263</f>
        <v>Juin</v>
      </c>
      <c r="AA263" s="113" t="str">
        <f>'PHYSIO-REP 3'!N263</f>
        <v>Juin</v>
      </c>
      <c r="AB263" s="113" t="str">
        <f>'ZOOTECHINE 3'!N263</f>
        <v>Juin</v>
      </c>
      <c r="AC263" s="113" t="str">
        <f>'PHARMACOLOGIE 3'!N263</f>
        <v>Juin</v>
      </c>
      <c r="AD263" s="113" t="str">
        <f>'MICROBIOLOGIE 3'!N263</f>
        <v>Juin</v>
      </c>
      <c r="AE263" s="113" t="str">
        <f>'PARASITOLOGIE 2'!N263</f>
        <v>Juin</v>
      </c>
      <c r="AF263" s="113" t="str">
        <f>'PHYSIO-PATH 3'!N263</f>
        <v>Juin</v>
      </c>
      <c r="AG263" s="113" t="str">
        <f>SEMIOLOGIE!N263</f>
        <v>Juin</v>
      </c>
      <c r="AH263" s="113" t="str">
        <f>'ANA-PATH 2'!N263</f>
        <v>Juin</v>
      </c>
    </row>
    <row r="264" spans="1:34">
      <c r="A264" s="113">
        <v>257</v>
      </c>
      <c r="B264" s="446" t="s">
        <v>932</v>
      </c>
      <c r="C264" s="446" t="s">
        <v>933</v>
      </c>
      <c r="D264" s="124">
        <f>ANATOMIE3!L264</f>
        <v>33</v>
      </c>
      <c r="E264" s="124">
        <f>'PHYSIO-REP 3'!L264</f>
        <v>11.25</v>
      </c>
      <c r="F264" s="124">
        <f>'ZOOTECHINE 3'!L264</f>
        <v>9.5</v>
      </c>
      <c r="G264" s="124">
        <f>'PHARMACOLOGIE 3'!L264</f>
        <v>6.75</v>
      </c>
      <c r="H264" s="124">
        <f>'MICROBIOLOGIE 3'!L264</f>
        <v>31.5</v>
      </c>
      <c r="I264" s="124">
        <f>'PARASITOLOGIE 2'!L264</f>
        <v>6.666666666666667</v>
      </c>
      <c r="J264" s="124">
        <f>'PHYSIO-PATH 3'!L264</f>
        <v>1.5</v>
      </c>
      <c r="K264" s="124">
        <f>SEMIOLOGIE!L264</f>
        <v>10.25</v>
      </c>
      <c r="L264" s="124">
        <f>'ANA-PATH 2'!L264</f>
        <v>4</v>
      </c>
      <c r="M264" s="124">
        <f t="shared" si="41"/>
        <v>114.41666666666667</v>
      </c>
      <c r="N264" s="124">
        <f t="shared" si="42"/>
        <v>4.5766666666666671</v>
      </c>
      <c r="O264" s="113" t="str">
        <f t="shared" ref="O264:O327" si="53">IF(OR(D264="exclus",E264="exclus",F264="exclus",G264="exclus",H264="exclus",I264="exclus",J264="exclus",K264="exclus",L264="exclus"),"exclus",IF(AND(SUM(Q264:Y264)=0,ROUND(N264,3)&gt;=10),"Admis","Ajournee"))</f>
        <v>Ajournee</v>
      </c>
      <c r="P264" s="113" t="str">
        <f t="shared" si="43"/>
        <v>juin</v>
      </c>
      <c r="Q264" s="113">
        <f t="shared" si="44"/>
        <v>0</v>
      </c>
      <c r="R264" s="113">
        <f t="shared" si="45"/>
        <v>1</v>
      </c>
      <c r="S264" s="113">
        <f t="shared" si="46"/>
        <v>1</v>
      </c>
      <c r="T264" s="113">
        <f t="shared" si="47"/>
        <v>1</v>
      </c>
      <c r="U264" s="113">
        <f t="shared" si="48"/>
        <v>0</v>
      </c>
      <c r="V264" s="113">
        <f t="shared" si="49"/>
        <v>1</v>
      </c>
      <c r="W264" s="113">
        <f t="shared" si="50"/>
        <v>1</v>
      </c>
      <c r="X264" s="113">
        <f t="shared" si="51"/>
        <v>1</v>
      </c>
      <c r="Y264" s="113">
        <f t="shared" si="52"/>
        <v>1</v>
      </c>
      <c r="Z264" s="113" t="str">
        <f>ANATOMIE3!N264</f>
        <v>Juin</v>
      </c>
      <c r="AA264" s="113" t="str">
        <f>'PHYSIO-REP 3'!N264</f>
        <v>Juin</v>
      </c>
      <c r="AB264" s="113" t="str">
        <f>'ZOOTECHINE 3'!N264</f>
        <v>Juin</v>
      </c>
      <c r="AC264" s="113" t="str">
        <f>'PHARMACOLOGIE 3'!N264</f>
        <v>Juin</v>
      </c>
      <c r="AD264" s="113" t="str">
        <f>'MICROBIOLOGIE 3'!N264</f>
        <v>Juin</v>
      </c>
      <c r="AE264" s="113" t="str">
        <f>'PARASITOLOGIE 2'!N264</f>
        <v>Juin</v>
      </c>
      <c r="AF264" s="113" t="str">
        <f>'PHYSIO-PATH 3'!N264</f>
        <v>Juin</v>
      </c>
      <c r="AG264" s="113" t="str">
        <f>SEMIOLOGIE!N264</f>
        <v>Juin</v>
      </c>
      <c r="AH264" s="113" t="str">
        <f>'ANA-PATH 2'!N264</f>
        <v>Juin</v>
      </c>
    </row>
    <row r="265" spans="1:34">
      <c r="A265" s="113">
        <v>258</v>
      </c>
      <c r="B265" s="413" t="s">
        <v>350</v>
      </c>
      <c r="C265" s="413" t="s">
        <v>351</v>
      </c>
      <c r="D265" s="124">
        <f>ANATOMIE3!L265</f>
        <v>14.75</v>
      </c>
      <c r="E265" s="124">
        <f>'PHYSIO-REP 3'!L265</f>
        <v>9</v>
      </c>
      <c r="F265" s="124">
        <f>'ZOOTECHINE 3'!L265</f>
        <v>6.5</v>
      </c>
      <c r="G265" s="124">
        <f>'PHARMACOLOGIE 3'!L265</f>
        <v>13</v>
      </c>
      <c r="H265" s="124">
        <f>'MICROBIOLOGIE 3'!L265</f>
        <v>7</v>
      </c>
      <c r="I265" s="124">
        <f>'PARASITOLOGIE 2'!L265</f>
        <v>9.3333333333333339</v>
      </c>
      <c r="J265" s="124">
        <f>'PHYSIO-PATH 3'!L265</f>
        <v>6</v>
      </c>
      <c r="K265" s="124">
        <f>SEMIOLOGIE!L265</f>
        <v>14.5</v>
      </c>
      <c r="L265" s="124">
        <f>'ANA-PATH 2'!L265</f>
        <v>7.333333333333333</v>
      </c>
      <c r="M265" s="124">
        <f t="shared" ref="M265:M328" si="54">SUM(D265:L265)</f>
        <v>87.416666666666671</v>
      </c>
      <c r="N265" s="124">
        <f t="shared" ref="N265:N328" si="55">M265/25</f>
        <v>3.496666666666667</v>
      </c>
      <c r="O265" s="113" t="str">
        <f t="shared" si="53"/>
        <v>Ajournee</v>
      </c>
      <c r="P265" s="113" t="str">
        <f t="shared" ref="P265:P328" si="56">IF(COUNTIF(Z265:AH265,"=Rattrapage")&gt;0,"Rattrapage",IF(COUNTIF(Z265:AH265,"=Synthèse")&gt;0,"Synthèse","juin"))</f>
        <v>juin</v>
      </c>
      <c r="Q265" s="113">
        <f t="shared" ref="Q265:Q328" si="57">IF(D265&gt;15,0,1)</f>
        <v>1</v>
      </c>
      <c r="R265" s="113">
        <f t="shared" ref="R265:R328" si="58">IF(E265&gt;15,0,1)</f>
        <v>1</v>
      </c>
      <c r="S265" s="113">
        <f t="shared" ref="S265:S328" si="59">IF(F265&gt;15,0,1)</f>
        <v>1</v>
      </c>
      <c r="T265" s="113">
        <f t="shared" ref="T265:T328" si="60">IF(G265&gt;15,0,1)</f>
        <v>1</v>
      </c>
      <c r="U265" s="113">
        <f t="shared" ref="U265:U328" si="61">IF(H265&gt;15,0,1)</f>
        <v>1</v>
      </c>
      <c r="V265" s="113">
        <f t="shared" ref="V265:V328" si="62">IF(I265&gt;10,0,1)</f>
        <v>1</v>
      </c>
      <c r="W265" s="113">
        <f t="shared" ref="W265:W328" si="63">IF(J265&gt;15,0,1)</f>
        <v>1</v>
      </c>
      <c r="X265" s="113">
        <f t="shared" ref="X265:X328" si="64">IF(K265&gt;15,0,1)</f>
        <v>1</v>
      </c>
      <c r="Y265" s="113">
        <f t="shared" ref="Y265:Y328" si="65">IF(L265&gt;10,0,1)</f>
        <v>1</v>
      </c>
      <c r="Z265" s="113" t="str">
        <f>ANATOMIE3!N265</f>
        <v>Juin</v>
      </c>
      <c r="AA265" s="113" t="str">
        <f>'PHYSIO-REP 3'!N265</f>
        <v>Juin</v>
      </c>
      <c r="AB265" s="113" t="str">
        <f>'ZOOTECHINE 3'!N265</f>
        <v>Juin</v>
      </c>
      <c r="AC265" s="113" t="str">
        <f>'PHARMACOLOGIE 3'!N265</f>
        <v>Juin</v>
      </c>
      <c r="AD265" s="113" t="str">
        <f>'MICROBIOLOGIE 3'!N265</f>
        <v>Juin</v>
      </c>
      <c r="AE265" s="113" t="str">
        <f>'PARASITOLOGIE 2'!N265</f>
        <v>Juin</v>
      </c>
      <c r="AF265" s="113" t="str">
        <f>'PHYSIO-PATH 3'!N265</f>
        <v>Juin</v>
      </c>
      <c r="AG265" s="113" t="str">
        <f>SEMIOLOGIE!N265</f>
        <v>Juin</v>
      </c>
      <c r="AH265" s="113" t="str">
        <f>'ANA-PATH 2'!N265</f>
        <v>Juin</v>
      </c>
    </row>
    <row r="266" spans="1:34">
      <c r="A266" s="113">
        <v>259</v>
      </c>
      <c r="B266" s="418" t="s">
        <v>352</v>
      </c>
      <c r="C266" s="418" t="s">
        <v>934</v>
      </c>
      <c r="D266" s="124">
        <f>ANATOMIE3!L266</f>
        <v>11.25</v>
      </c>
      <c r="E266" s="124">
        <f>'PHYSIO-REP 3'!L266</f>
        <v>6.75</v>
      </c>
      <c r="F266" s="124">
        <f>'ZOOTECHINE 3'!L266</f>
        <v>10</v>
      </c>
      <c r="G266" s="124">
        <f>'PHARMACOLOGIE 3'!L266</f>
        <v>13</v>
      </c>
      <c r="H266" s="124">
        <f>'MICROBIOLOGIE 3'!L266</f>
        <v>10.5</v>
      </c>
      <c r="I266" s="124">
        <f>'PARASITOLOGIE 2'!L266</f>
        <v>8</v>
      </c>
      <c r="J266" s="124">
        <f>'PHYSIO-PATH 3'!L266</f>
        <v>2.5</v>
      </c>
      <c r="K266" s="124">
        <f>SEMIOLOGIE!L266</f>
        <v>14</v>
      </c>
      <c r="L266" s="124">
        <f>'ANA-PATH 2'!L266</f>
        <v>6.666666666666667</v>
      </c>
      <c r="M266" s="124">
        <f t="shared" si="54"/>
        <v>82.666666666666671</v>
      </c>
      <c r="N266" s="124">
        <f t="shared" si="55"/>
        <v>3.3066666666666666</v>
      </c>
      <c r="O266" s="113" t="str">
        <f t="shared" si="53"/>
        <v>Ajournee</v>
      </c>
      <c r="P266" s="113" t="str">
        <f t="shared" si="56"/>
        <v>juin</v>
      </c>
      <c r="Q266" s="113">
        <f t="shared" si="57"/>
        <v>1</v>
      </c>
      <c r="R266" s="113">
        <f t="shared" si="58"/>
        <v>1</v>
      </c>
      <c r="S266" s="113">
        <f t="shared" si="59"/>
        <v>1</v>
      </c>
      <c r="T266" s="113">
        <f t="shared" si="60"/>
        <v>1</v>
      </c>
      <c r="U266" s="113">
        <f t="shared" si="61"/>
        <v>1</v>
      </c>
      <c r="V266" s="113">
        <f t="shared" si="62"/>
        <v>1</v>
      </c>
      <c r="W266" s="113">
        <f t="shared" si="63"/>
        <v>1</v>
      </c>
      <c r="X266" s="113">
        <f t="shared" si="64"/>
        <v>1</v>
      </c>
      <c r="Y266" s="113">
        <f t="shared" si="65"/>
        <v>1</v>
      </c>
      <c r="Z266" s="113" t="str">
        <f>ANATOMIE3!N266</f>
        <v>Juin</v>
      </c>
      <c r="AA266" s="113" t="str">
        <f>'PHYSIO-REP 3'!N266</f>
        <v>Juin</v>
      </c>
      <c r="AB266" s="113" t="str">
        <f>'ZOOTECHINE 3'!N266</f>
        <v>Juin</v>
      </c>
      <c r="AC266" s="113" t="str">
        <f>'PHARMACOLOGIE 3'!N266</f>
        <v>Juin</v>
      </c>
      <c r="AD266" s="113" t="str">
        <f>'MICROBIOLOGIE 3'!N266</f>
        <v>Juin</v>
      </c>
      <c r="AE266" s="113" t="str">
        <f>'PARASITOLOGIE 2'!N266</f>
        <v>Juin</v>
      </c>
      <c r="AF266" s="113" t="str">
        <f>'PHYSIO-PATH 3'!N266</f>
        <v>Juin</v>
      </c>
      <c r="AG266" s="113" t="str">
        <f>SEMIOLOGIE!N266</f>
        <v>Juin</v>
      </c>
      <c r="AH266" s="113" t="str">
        <f>'ANA-PATH 2'!N266</f>
        <v>Juin</v>
      </c>
    </row>
    <row r="267" spans="1:34">
      <c r="A267" s="113">
        <v>260</v>
      </c>
      <c r="B267" s="434" t="s">
        <v>353</v>
      </c>
      <c r="C267" s="434" t="s">
        <v>935</v>
      </c>
      <c r="D267" s="124">
        <f>ANATOMIE3!L267</f>
        <v>7</v>
      </c>
      <c r="E267" s="124">
        <f>'PHYSIO-REP 3'!L267</f>
        <v>6.75</v>
      </c>
      <c r="F267" s="124">
        <f>'ZOOTECHINE 3'!L267</f>
        <v>9</v>
      </c>
      <c r="G267" s="124">
        <f>'PHARMACOLOGIE 3'!L267</f>
        <v>2</v>
      </c>
      <c r="H267" s="124">
        <f>'MICROBIOLOGIE 3'!L267</f>
        <v>8.25</v>
      </c>
      <c r="I267" s="124">
        <f>'PARASITOLOGIE 2'!L267</f>
        <v>6.666666666666667</v>
      </c>
      <c r="J267" s="124">
        <f>'PHYSIO-PATH 3'!L267</f>
        <v>6</v>
      </c>
      <c r="K267" s="124">
        <f>SEMIOLOGIE!L267</f>
        <v>8.25</v>
      </c>
      <c r="L267" s="124">
        <f>'ANA-PATH 2'!L267</f>
        <v>3.3333333333333335</v>
      </c>
      <c r="M267" s="124">
        <f t="shared" si="54"/>
        <v>57.25</v>
      </c>
      <c r="N267" s="124">
        <f t="shared" si="55"/>
        <v>2.29</v>
      </c>
      <c r="O267" s="113" t="str">
        <f t="shared" si="53"/>
        <v>Ajournee</v>
      </c>
      <c r="P267" s="113" t="str">
        <f t="shared" si="56"/>
        <v>juin</v>
      </c>
      <c r="Q267" s="113">
        <f t="shared" si="57"/>
        <v>1</v>
      </c>
      <c r="R267" s="113">
        <f t="shared" si="58"/>
        <v>1</v>
      </c>
      <c r="S267" s="113">
        <f t="shared" si="59"/>
        <v>1</v>
      </c>
      <c r="T267" s="113">
        <f t="shared" si="60"/>
        <v>1</v>
      </c>
      <c r="U267" s="113">
        <f t="shared" si="61"/>
        <v>1</v>
      </c>
      <c r="V267" s="113">
        <f t="shared" si="62"/>
        <v>1</v>
      </c>
      <c r="W267" s="113">
        <f t="shared" si="63"/>
        <v>1</v>
      </c>
      <c r="X267" s="113">
        <f t="shared" si="64"/>
        <v>1</v>
      </c>
      <c r="Y267" s="113">
        <f t="shared" si="65"/>
        <v>1</v>
      </c>
      <c r="Z267" s="113" t="str">
        <f>ANATOMIE3!N267</f>
        <v>Juin</v>
      </c>
      <c r="AA267" s="113" t="str">
        <f>'PHYSIO-REP 3'!N267</f>
        <v>Juin</v>
      </c>
      <c r="AB267" s="113" t="str">
        <f>'ZOOTECHINE 3'!N267</f>
        <v>Juin</v>
      </c>
      <c r="AC267" s="113" t="str">
        <f>'PHARMACOLOGIE 3'!N267</f>
        <v>Juin</v>
      </c>
      <c r="AD267" s="113" t="str">
        <f>'MICROBIOLOGIE 3'!N267</f>
        <v>Juin</v>
      </c>
      <c r="AE267" s="113" t="str">
        <f>'PARASITOLOGIE 2'!N267</f>
        <v>Juin</v>
      </c>
      <c r="AF267" s="113" t="str">
        <f>'PHYSIO-PATH 3'!N267</f>
        <v>Juin</v>
      </c>
      <c r="AG267" s="113" t="str">
        <f>SEMIOLOGIE!N267</f>
        <v>Juin</v>
      </c>
      <c r="AH267" s="113" t="str">
        <f>'ANA-PATH 2'!N267</f>
        <v>Juin</v>
      </c>
    </row>
    <row r="268" spans="1:34">
      <c r="A268" s="113">
        <v>261</v>
      </c>
      <c r="B268" s="434" t="s">
        <v>354</v>
      </c>
      <c r="C268" s="434" t="s">
        <v>355</v>
      </c>
      <c r="D268" s="124">
        <f>ANATOMIE3!L268</f>
        <v>8.5</v>
      </c>
      <c r="E268" s="124">
        <f>'PHYSIO-REP 3'!L268</f>
        <v>7.5</v>
      </c>
      <c r="F268" s="124">
        <f>'ZOOTECHINE 3'!L268</f>
        <v>8</v>
      </c>
      <c r="G268" s="124">
        <f>'PHARMACOLOGIE 3'!L268</f>
        <v>6.5</v>
      </c>
      <c r="H268" s="124">
        <f>'MICROBIOLOGIE 3'!L268</f>
        <v>9</v>
      </c>
      <c r="I268" s="124">
        <f>'PARASITOLOGIE 2'!L268</f>
        <v>3.3333333333333335</v>
      </c>
      <c r="J268" s="124">
        <f>'PHYSIO-PATH 3'!L268</f>
        <v>3</v>
      </c>
      <c r="K268" s="124">
        <f>SEMIOLOGIE!L268</f>
        <v>14.25</v>
      </c>
      <c r="L268" s="124">
        <f>'ANA-PATH 2'!L268</f>
        <v>8</v>
      </c>
      <c r="M268" s="124">
        <f t="shared" si="54"/>
        <v>68.083333333333343</v>
      </c>
      <c r="N268" s="124">
        <f t="shared" si="55"/>
        <v>2.7233333333333336</v>
      </c>
      <c r="O268" s="113" t="str">
        <f t="shared" si="53"/>
        <v>Ajournee</v>
      </c>
      <c r="P268" s="113" t="str">
        <f t="shared" si="56"/>
        <v>juin</v>
      </c>
      <c r="Q268" s="113">
        <f t="shared" si="57"/>
        <v>1</v>
      </c>
      <c r="R268" s="113">
        <f t="shared" si="58"/>
        <v>1</v>
      </c>
      <c r="S268" s="113">
        <f t="shared" si="59"/>
        <v>1</v>
      </c>
      <c r="T268" s="113">
        <f t="shared" si="60"/>
        <v>1</v>
      </c>
      <c r="U268" s="113">
        <f t="shared" si="61"/>
        <v>1</v>
      </c>
      <c r="V268" s="113">
        <f t="shared" si="62"/>
        <v>1</v>
      </c>
      <c r="W268" s="113">
        <f t="shared" si="63"/>
        <v>1</v>
      </c>
      <c r="X268" s="113">
        <f t="shared" si="64"/>
        <v>1</v>
      </c>
      <c r="Y268" s="113">
        <f t="shared" si="65"/>
        <v>1</v>
      </c>
      <c r="Z268" s="113" t="str">
        <f>ANATOMIE3!N268</f>
        <v>Juin</v>
      </c>
      <c r="AA268" s="113" t="str">
        <f>'PHYSIO-REP 3'!N268</f>
        <v>Juin</v>
      </c>
      <c r="AB268" s="113" t="str">
        <f>'ZOOTECHINE 3'!N268</f>
        <v>Juin</v>
      </c>
      <c r="AC268" s="113" t="str">
        <f>'PHARMACOLOGIE 3'!N268</f>
        <v>Juin</v>
      </c>
      <c r="AD268" s="113" t="str">
        <f>'MICROBIOLOGIE 3'!N268</f>
        <v>Juin</v>
      </c>
      <c r="AE268" s="113" t="str">
        <f>'PARASITOLOGIE 2'!N268</f>
        <v>Juin</v>
      </c>
      <c r="AF268" s="113" t="str">
        <f>'PHYSIO-PATH 3'!N268</f>
        <v>Juin</v>
      </c>
      <c r="AG268" s="113" t="str">
        <f>SEMIOLOGIE!N268</f>
        <v>Juin</v>
      </c>
      <c r="AH268" s="113" t="str">
        <f>'ANA-PATH 2'!N268</f>
        <v>Juin</v>
      </c>
    </row>
    <row r="269" spans="1:34">
      <c r="A269" s="113">
        <v>262</v>
      </c>
      <c r="B269" s="413" t="s">
        <v>356</v>
      </c>
      <c r="C269" s="413" t="s">
        <v>936</v>
      </c>
      <c r="D269" s="124">
        <f>ANATOMIE3!L269</f>
        <v>2.5</v>
      </c>
      <c r="E269" s="124">
        <f>'PHYSIO-REP 3'!L269</f>
        <v>8.25</v>
      </c>
      <c r="F269" s="124">
        <f>'ZOOTECHINE 3'!L269</f>
        <v>3</v>
      </c>
      <c r="G269" s="124">
        <f>'PHARMACOLOGIE 3'!L269</f>
        <v>3.25</v>
      </c>
      <c r="H269" s="124">
        <f>'MICROBIOLOGIE 3'!L269</f>
        <v>7.25</v>
      </c>
      <c r="I269" s="124">
        <f>'PARASITOLOGIE 2'!L269</f>
        <v>4.666666666666667</v>
      </c>
      <c r="J269" s="124">
        <f>'PHYSIO-PATH 3'!L269</f>
        <v>2.5</v>
      </c>
      <c r="K269" s="124">
        <f>SEMIOLOGIE!L269</f>
        <v>5</v>
      </c>
      <c r="L269" s="124">
        <f>'ANA-PATH 2'!L269</f>
        <v>5.666666666666667</v>
      </c>
      <c r="M269" s="124">
        <f t="shared" si="54"/>
        <v>42.083333333333336</v>
      </c>
      <c r="N269" s="124">
        <f t="shared" si="55"/>
        <v>1.6833333333333333</v>
      </c>
      <c r="O269" s="113" t="str">
        <f t="shared" si="53"/>
        <v>Ajournee</v>
      </c>
      <c r="P269" s="113" t="str">
        <f t="shared" si="56"/>
        <v>juin</v>
      </c>
      <c r="Q269" s="113">
        <f t="shared" si="57"/>
        <v>1</v>
      </c>
      <c r="R269" s="113">
        <f t="shared" si="58"/>
        <v>1</v>
      </c>
      <c r="S269" s="113">
        <f t="shared" si="59"/>
        <v>1</v>
      </c>
      <c r="T269" s="113">
        <f t="shared" si="60"/>
        <v>1</v>
      </c>
      <c r="U269" s="113">
        <f t="shared" si="61"/>
        <v>1</v>
      </c>
      <c r="V269" s="113">
        <f t="shared" si="62"/>
        <v>1</v>
      </c>
      <c r="W269" s="113">
        <f t="shared" si="63"/>
        <v>1</v>
      </c>
      <c r="X269" s="113">
        <f t="shared" si="64"/>
        <v>1</v>
      </c>
      <c r="Y269" s="113">
        <f t="shared" si="65"/>
        <v>1</v>
      </c>
      <c r="Z269" s="113" t="str">
        <f>ANATOMIE3!N269</f>
        <v>Juin</v>
      </c>
      <c r="AA269" s="113" t="str">
        <f>'PHYSIO-REP 3'!N269</f>
        <v>Juin</v>
      </c>
      <c r="AB269" s="113" t="str">
        <f>'ZOOTECHINE 3'!N269</f>
        <v>Juin</v>
      </c>
      <c r="AC269" s="113" t="str">
        <f>'PHARMACOLOGIE 3'!N269</f>
        <v>Juin</v>
      </c>
      <c r="AD269" s="113" t="str">
        <f>'MICROBIOLOGIE 3'!N269</f>
        <v>Juin</v>
      </c>
      <c r="AE269" s="113" t="str">
        <f>'PARASITOLOGIE 2'!N269</f>
        <v>Juin</v>
      </c>
      <c r="AF269" s="113" t="str">
        <f>'PHYSIO-PATH 3'!N269</f>
        <v>Juin</v>
      </c>
      <c r="AG269" s="113" t="str">
        <f>SEMIOLOGIE!N269</f>
        <v>Juin</v>
      </c>
      <c r="AH269" s="113" t="str">
        <f>'ANA-PATH 2'!N269</f>
        <v>Juin</v>
      </c>
    </row>
    <row r="270" spans="1:34">
      <c r="A270" s="113">
        <v>263</v>
      </c>
      <c r="B270" s="425" t="s">
        <v>937</v>
      </c>
      <c r="C270" s="425" t="s">
        <v>357</v>
      </c>
      <c r="D270" s="124">
        <f>ANATOMIE3!L270</f>
        <v>15</v>
      </c>
      <c r="E270" s="124">
        <f>'PHYSIO-REP 3'!L270</f>
        <v>10.25</v>
      </c>
      <c r="F270" s="124">
        <f>'ZOOTECHINE 3'!L270</f>
        <v>12</v>
      </c>
      <c r="G270" s="124">
        <f>'PHARMACOLOGIE 3'!L270</f>
        <v>11.5</v>
      </c>
      <c r="H270" s="124">
        <f>'MICROBIOLOGIE 3'!L270</f>
        <v>8.75</v>
      </c>
      <c r="I270" s="124">
        <f>'PARASITOLOGIE 2'!L270</f>
        <v>9.3333333333333339</v>
      </c>
      <c r="J270" s="124">
        <f>'PHYSIO-PATH 3'!L270</f>
        <v>6</v>
      </c>
      <c r="K270" s="124">
        <f>SEMIOLOGIE!L270</f>
        <v>14.25</v>
      </c>
      <c r="L270" s="124">
        <f>'ANA-PATH 2'!L270</f>
        <v>9.3333333333333339</v>
      </c>
      <c r="M270" s="124">
        <f t="shared" si="54"/>
        <v>96.416666666666657</v>
      </c>
      <c r="N270" s="124">
        <f t="shared" si="55"/>
        <v>3.8566666666666665</v>
      </c>
      <c r="O270" s="113" t="str">
        <f t="shared" si="53"/>
        <v>Ajournee</v>
      </c>
      <c r="P270" s="113" t="str">
        <f t="shared" si="56"/>
        <v>juin</v>
      </c>
      <c r="Q270" s="113">
        <f t="shared" si="57"/>
        <v>1</v>
      </c>
      <c r="R270" s="113">
        <f t="shared" si="58"/>
        <v>1</v>
      </c>
      <c r="S270" s="113">
        <f t="shared" si="59"/>
        <v>1</v>
      </c>
      <c r="T270" s="113">
        <f t="shared" si="60"/>
        <v>1</v>
      </c>
      <c r="U270" s="113">
        <f t="shared" si="61"/>
        <v>1</v>
      </c>
      <c r="V270" s="113">
        <f t="shared" si="62"/>
        <v>1</v>
      </c>
      <c r="W270" s="113">
        <f t="shared" si="63"/>
        <v>1</v>
      </c>
      <c r="X270" s="113">
        <f t="shared" si="64"/>
        <v>1</v>
      </c>
      <c r="Y270" s="113">
        <f t="shared" si="65"/>
        <v>1</v>
      </c>
      <c r="Z270" s="113" t="str">
        <f>ANATOMIE3!N270</f>
        <v>Juin</v>
      </c>
      <c r="AA270" s="113" t="str">
        <f>'PHYSIO-REP 3'!N270</f>
        <v>Juin</v>
      </c>
      <c r="AB270" s="113" t="str">
        <f>'ZOOTECHINE 3'!N270</f>
        <v>Juin</v>
      </c>
      <c r="AC270" s="113" t="str">
        <f>'PHARMACOLOGIE 3'!N270</f>
        <v>Juin</v>
      </c>
      <c r="AD270" s="113" t="str">
        <f>'MICROBIOLOGIE 3'!N270</f>
        <v>Juin</v>
      </c>
      <c r="AE270" s="113" t="str">
        <f>'PARASITOLOGIE 2'!N270</f>
        <v>Juin</v>
      </c>
      <c r="AF270" s="113" t="str">
        <f>'PHYSIO-PATH 3'!N270</f>
        <v>Juin</v>
      </c>
      <c r="AG270" s="113" t="str">
        <f>SEMIOLOGIE!N270</f>
        <v>Juin</v>
      </c>
      <c r="AH270" s="113" t="str">
        <f>'ANA-PATH 2'!N270</f>
        <v>Juin</v>
      </c>
    </row>
    <row r="271" spans="1:34">
      <c r="A271" s="113">
        <v>264</v>
      </c>
      <c r="B271" s="413" t="s">
        <v>358</v>
      </c>
      <c r="C271" s="413" t="s">
        <v>248</v>
      </c>
      <c r="D271" s="124">
        <f>ANATOMIE3!L271</f>
        <v>2.75</v>
      </c>
      <c r="E271" s="124">
        <f>'PHYSIO-REP 3'!L271</f>
        <v>8.25</v>
      </c>
      <c r="F271" s="124">
        <f>'ZOOTECHINE 3'!L271</f>
        <v>1.5</v>
      </c>
      <c r="G271" s="124">
        <f>'PHARMACOLOGIE 3'!L271</f>
        <v>2</v>
      </c>
      <c r="H271" s="124">
        <f>'MICROBIOLOGIE 3'!L271</f>
        <v>5</v>
      </c>
      <c r="I271" s="124">
        <f>'PARASITOLOGIE 2'!L271</f>
        <v>4</v>
      </c>
      <c r="J271" s="124">
        <f>'PHYSIO-PATH 3'!L271</f>
        <v>2.5</v>
      </c>
      <c r="K271" s="124">
        <f>SEMIOLOGIE!L271</f>
        <v>6</v>
      </c>
      <c r="L271" s="124">
        <f>'ANA-PATH 2'!L271</f>
        <v>3</v>
      </c>
      <c r="M271" s="124">
        <f t="shared" si="54"/>
        <v>35</v>
      </c>
      <c r="N271" s="124">
        <f t="shared" si="55"/>
        <v>1.4</v>
      </c>
      <c r="O271" s="113" t="str">
        <f t="shared" si="53"/>
        <v>Ajournee</v>
      </c>
      <c r="P271" s="113" t="str">
        <f t="shared" si="56"/>
        <v>juin</v>
      </c>
      <c r="Q271" s="113">
        <f t="shared" si="57"/>
        <v>1</v>
      </c>
      <c r="R271" s="113">
        <f t="shared" si="58"/>
        <v>1</v>
      </c>
      <c r="S271" s="113">
        <f t="shared" si="59"/>
        <v>1</v>
      </c>
      <c r="T271" s="113">
        <f t="shared" si="60"/>
        <v>1</v>
      </c>
      <c r="U271" s="113">
        <f t="shared" si="61"/>
        <v>1</v>
      </c>
      <c r="V271" s="113">
        <f t="shared" si="62"/>
        <v>1</v>
      </c>
      <c r="W271" s="113">
        <f t="shared" si="63"/>
        <v>1</v>
      </c>
      <c r="X271" s="113">
        <f t="shared" si="64"/>
        <v>1</v>
      </c>
      <c r="Y271" s="113">
        <f t="shared" si="65"/>
        <v>1</v>
      </c>
      <c r="Z271" s="113" t="str">
        <f>ANATOMIE3!N271</f>
        <v>Juin</v>
      </c>
      <c r="AA271" s="113" t="str">
        <f>'PHYSIO-REP 3'!N271</f>
        <v>Juin</v>
      </c>
      <c r="AB271" s="113" t="str">
        <f>'ZOOTECHINE 3'!N271</f>
        <v>Juin</v>
      </c>
      <c r="AC271" s="113" t="str">
        <f>'PHARMACOLOGIE 3'!N271</f>
        <v>Juin</v>
      </c>
      <c r="AD271" s="113" t="str">
        <f>'MICROBIOLOGIE 3'!N271</f>
        <v>Juin</v>
      </c>
      <c r="AE271" s="113" t="str">
        <f>'PARASITOLOGIE 2'!N271</f>
        <v>Juin</v>
      </c>
      <c r="AF271" s="113" t="str">
        <f>'PHYSIO-PATH 3'!N271</f>
        <v>Juin</v>
      </c>
      <c r="AG271" s="113" t="str">
        <f>SEMIOLOGIE!N271</f>
        <v>Juin</v>
      </c>
      <c r="AH271" s="113" t="str">
        <f>'ANA-PATH 2'!N271</f>
        <v>Juin</v>
      </c>
    </row>
    <row r="272" spans="1:34">
      <c r="A272" s="113">
        <v>265</v>
      </c>
      <c r="B272" s="413" t="s">
        <v>359</v>
      </c>
      <c r="C272" s="413" t="s">
        <v>938</v>
      </c>
      <c r="D272" s="124">
        <f>ANATOMIE3!L272</f>
        <v>9.75</v>
      </c>
      <c r="E272" s="124">
        <f>'PHYSIO-REP 3'!L272</f>
        <v>9.75</v>
      </c>
      <c r="F272" s="124">
        <f>'ZOOTECHINE 3'!L272</f>
        <v>5.5</v>
      </c>
      <c r="G272" s="124">
        <f>'PHARMACOLOGIE 3'!L272</f>
        <v>7</v>
      </c>
      <c r="H272" s="124">
        <f>'MICROBIOLOGIE 3'!L272</f>
        <v>9</v>
      </c>
      <c r="I272" s="124">
        <f>'PARASITOLOGIE 2'!L272</f>
        <v>2.6666666666666665</v>
      </c>
      <c r="J272" s="124">
        <f>'PHYSIO-PATH 3'!L272</f>
        <v>6</v>
      </c>
      <c r="K272" s="124">
        <f>SEMIOLOGIE!L272</f>
        <v>10.5</v>
      </c>
      <c r="L272" s="124">
        <f>'ANA-PATH 2'!L272</f>
        <v>5</v>
      </c>
      <c r="M272" s="124">
        <f t="shared" si="54"/>
        <v>65.166666666666657</v>
      </c>
      <c r="N272" s="124">
        <f t="shared" si="55"/>
        <v>2.6066666666666665</v>
      </c>
      <c r="O272" s="113" t="str">
        <f t="shared" si="53"/>
        <v>Ajournee</v>
      </c>
      <c r="P272" s="113" t="str">
        <f t="shared" si="56"/>
        <v>juin</v>
      </c>
      <c r="Q272" s="113">
        <f t="shared" si="57"/>
        <v>1</v>
      </c>
      <c r="R272" s="113">
        <f t="shared" si="58"/>
        <v>1</v>
      </c>
      <c r="S272" s="113">
        <f t="shared" si="59"/>
        <v>1</v>
      </c>
      <c r="T272" s="113">
        <f t="shared" si="60"/>
        <v>1</v>
      </c>
      <c r="U272" s="113">
        <f t="shared" si="61"/>
        <v>1</v>
      </c>
      <c r="V272" s="113">
        <f t="shared" si="62"/>
        <v>1</v>
      </c>
      <c r="W272" s="113">
        <f t="shared" si="63"/>
        <v>1</v>
      </c>
      <c r="X272" s="113">
        <f t="shared" si="64"/>
        <v>1</v>
      </c>
      <c r="Y272" s="113">
        <f t="shared" si="65"/>
        <v>1</v>
      </c>
      <c r="Z272" s="113" t="str">
        <f>ANATOMIE3!N272</f>
        <v>Juin</v>
      </c>
      <c r="AA272" s="113" t="str">
        <f>'PHYSIO-REP 3'!N272</f>
        <v>Juin</v>
      </c>
      <c r="AB272" s="113" t="str">
        <f>'ZOOTECHINE 3'!N272</f>
        <v>Juin</v>
      </c>
      <c r="AC272" s="113" t="str">
        <f>'PHARMACOLOGIE 3'!N272</f>
        <v>Juin</v>
      </c>
      <c r="AD272" s="113" t="str">
        <f>'MICROBIOLOGIE 3'!N272</f>
        <v>Juin</v>
      </c>
      <c r="AE272" s="113" t="str">
        <f>'PARASITOLOGIE 2'!N272</f>
        <v>Juin</v>
      </c>
      <c r="AF272" s="113" t="str">
        <f>'PHYSIO-PATH 3'!N272</f>
        <v>Juin</v>
      </c>
      <c r="AG272" s="113" t="str">
        <f>SEMIOLOGIE!N272</f>
        <v>Juin</v>
      </c>
      <c r="AH272" s="113" t="str">
        <f>'ANA-PATH 2'!N272</f>
        <v>Juin</v>
      </c>
    </row>
    <row r="273" spans="1:34">
      <c r="A273" s="113">
        <v>266</v>
      </c>
      <c r="B273" s="435" t="s">
        <v>360</v>
      </c>
      <c r="C273" s="435" t="s">
        <v>87</v>
      </c>
      <c r="D273" s="124">
        <f>ANATOMIE3!L273</f>
        <v>18</v>
      </c>
      <c r="E273" s="124">
        <f>'PHYSIO-REP 3'!L273</f>
        <v>11.25</v>
      </c>
      <c r="F273" s="124">
        <f>'ZOOTECHINE 3'!L273</f>
        <v>11</v>
      </c>
      <c r="G273" s="124">
        <f>'PHARMACOLOGIE 3'!L273</f>
        <v>13.5</v>
      </c>
      <c r="H273" s="124">
        <f>'MICROBIOLOGIE 3'!L273</f>
        <v>11.5</v>
      </c>
      <c r="I273" s="124">
        <f>'PARASITOLOGIE 2'!L273</f>
        <v>10.666666666666666</v>
      </c>
      <c r="J273" s="124">
        <f>'PHYSIO-PATH 3'!L273</f>
        <v>13.5</v>
      </c>
      <c r="K273" s="124">
        <f>SEMIOLOGIE!L273</f>
        <v>12.5</v>
      </c>
      <c r="L273" s="124">
        <f>'ANA-PATH 2'!L273</f>
        <v>10</v>
      </c>
      <c r="M273" s="124">
        <f t="shared" si="54"/>
        <v>111.91666666666667</v>
      </c>
      <c r="N273" s="124">
        <f t="shared" si="55"/>
        <v>4.4766666666666666</v>
      </c>
      <c r="O273" s="113" t="str">
        <f t="shared" si="53"/>
        <v>Ajournee</v>
      </c>
      <c r="P273" s="113" t="str">
        <f t="shared" si="56"/>
        <v>juin</v>
      </c>
      <c r="Q273" s="113">
        <f t="shared" si="57"/>
        <v>0</v>
      </c>
      <c r="R273" s="113">
        <f t="shared" si="58"/>
        <v>1</v>
      </c>
      <c r="S273" s="113">
        <f t="shared" si="59"/>
        <v>1</v>
      </c>
      <c r="T273" s="113">
        <f t="shared" si="60"/>
        <v>1</v>
      </c>
      <c r="U273" s="113">
        <f t="shared" si="61"/>
        <v>1</v>
      </c>
      <c r="V273" s="113">
        <f t="shared" si="62"/>
        <v>0</v>
      </c>
      <c r="W273" s="113">
        <f t="shared" si="63"/>
        <v>1</v>
      </c>
      <c r="X273" s="113">
        <f t="shared" si="64"/>
        <v>1</v>
      </c>
      <c r="Y273" s="113">
        <f t="shared" si="65"/>
        <v>1</v>
      </c>
      <c r="Z273" s="113" t="str">
        <f>ANATOMIE3!N273</f>
        <v>Juin</v>
      </c>
      <c r="AA273" s="113" t="str">
        <f>'PHYSIO-REP 3'!N273</f>
        <v>Juin</v>
      </c>
      <c r="AB273" s="113" t="str">
        <f>'ZOOTECHINE 3'!N273</f>
        <v>Juin</v>
      </c>
      <c r="AC273" s="113" t="str">
        <f>'PHARMACOLOGIE 3'!N273</f>
        <v>Juin</v>
      </c>
      <c r="AD273" s="113" t="str">
        <f>'MICROBIOLOGIE 3'!N273</f>
        <v>Juin</v>
      </c>
      <c r="AE273" s="113" t="str">
        <f>'PARASITOLOGIE 2'!N273</f>
        <v>Juin</v>
      </c>
      <c r="AF273" s="113" t="str">
        <f>'PHYSIO-PATH 3'!N273</f>
        <v>Juin</v>
      </c>
      <c r="AG273" s="113" t="str">
        <f>SEMIOLOGIE!N273</f>
        <v>Juin</v>
      </c>
      <c r="AH273" s="113" t="str">
        <f>'ANA-PATH 2'!N273</f>
        <v>Juin</v>
      </c>
    </row>
    <row r="274" spans="1:34">
      <c r="A274" s="113">
        <v>267</v>
      </c>
      <c r="B274" s="427" t="s">
        <v>939</v>
      </c>
      <c r="C274" s="427" t="s">
        <v>940</v>
      </c>
      <c r="D274" s="124">
        <f>ANATOMIE3!L274</f>
        <v>12.5</v>
      </c>
      <c r="E274" s="124">
        <f>'PHYSIO-REP 3'!L274</f>
        <v>3.75</v>
      </c>
      <c r="F274" s="124">
        <f>'ZOOTECHINE 3'!L274</f>
        <v>6.5</v>
      </c>
      <c r="G274" s="124">
        <f>'PHARMACOLOGIE 3'!L274</f>
        <v>6.5</v>
      </c>
      <c r="H274" s="124">
        <f>'MICROBIOLOGIE 3'!L274</f>
        <v>7.5</v>
      </c>
      <c r="I274" s="124">
        <f>'PARASITOLOGIE 2'!L274</f>
        <v>5.333333333333333</v>
      </c>
      <c r="J274" s="124">
        <f>'PHYSIO-PATH 3'!L274</f>
        <v>6</v>
      </c>
      <c r="K274" s="124">
        <f>SEMIOLOGIE!L274</f>
        <v>10.5</v>
      </c>
      <c r="L274" s="124">
        <f>'ANA-PATH 2'!L274</f>
        <v>5.666666666666667</v>
      </c>
      <c r="M274" s="124">
        <f t="shared" si="54"/>
        <v>64.25</v>
      </c>
      <c r="N274" s="124">
        <f t="shared" si="55"/>
        <v>2.57</v>
      </c>
      <c r="O274" s="113" t="str">
        <f t="shared" si="53"/>
        <v>Ajournee</v>
      </c>
      <c r="P274" s="113" t="str">
        <f t="shared" si="56"/>
        <v>juin</v>
      </c>
      <c r="Q274" s="113">
        <f t="shared" si="57"/>
        <v>1</v>
      </c>
      <c r="R274" s="113">
        <f t="shared" si="58"/>
        <v>1</v>
      </c>
      <c r="S274" s="113">
        <f t="shared" si="59"/>
        <v>1</v>
      </c>
      <c r="T274" s="113">
        <f t="shared" si="60"/>
        <v>1</v>
      </c>
      <c r="U274" s="113">
        <f t="shared" si="61"/>
        <v>1</v>
      </c>
      <c r="V274" s="113">
        <f t="shared" si="62"/>
        <v>1</v>
      </c>
      <c r="W274" s="113">
        <f t="shared" si="63"/>
        <v>1</v>
      </c>
      <c r="X274" s="113">
        <f t="shared" si="64"/>
        <v>1</v>
      </c>
      <c r="Y274" s="113">
        <f t="shared" si="65"/>
        <v>1</v>
      </c>
      <c r="Z274" s="113" t="str">
        <f>ANATOMIE3!N274</f>
        <v>Juin</v>
      </c>
      <c r="AA274" s="113" t="str">
        <f>'PHYSIO-REP 3'!N274</f>
        <v>Juin</v>
      </c>
      <c r="AB274" s="113" t="str">
        <f>'ZOOTECHINE 3'!N274</f>
        <v>Juin</v>
      </c>
      <c r="AC274" s="113" t="str">
        <f>'PHARMACOLOGIE 3'!N274</f>
        <v>Juin</v>
      </c>
      <c r="AD274" s="113" t="str">
        <f>'MICROBIOLOGIE 3'!N274</f>
        <v>Juin</v>
      </c>
      <c r="AE274" s="113" t="str">
        <f>'PARASITOLOGIE 2'!N274</f>
        <v>Juin</v>
      </c>
      <c r="AF274" s="113" t="str">
        <f>'PHYSIO-PATH 3'!N274</f>
        <v>Juin</v>
      </c>
      <c r="AG274" s="113" t="str">
        <f>SEMIOLOGIE!N274</f>
        <v>Juin</v>
      </c>
      <c r="AH274" s="113" t="str">
        <f>'ANA-PATH 2'!N274</f>
        <v>Juin</v>
      </c>
    </row>
    <row r="275" spans="1:34">
      <c r="A275" s="113">
        <v>268</v>
      </c>
      <c r="B275" s="427" t="s">
        <v>941</v>
      </c>
      <c r="C275" s="427" t="s">
        <v>361</v>
      </c>
      <c r="D275" s="124">
        <f>ANATOMIE3!L275</f>
        <v>15.75</v>
      </c>
      <c r="E275" s="124">
        <f>'PHYSIO-REP 3'!L275</f>
        <v>7.5</v>
      </c>
      <c r="F275" s="124">
        <f>'ZOOTECHINE 3'!L275</f>
        <v>8</v>
      </c>
      <c r="G275" s="124">
        <f>'PHARMACOLOGIE 3'!L275</f>
        <v>11</v>
      </c>
      <c r="H275" s="124">
        <f>'MICROBIOLOGIE 3'!L275</f>
        <v>7.75</v>
      </c>
      <c r="I275" s="124">
        <f>'PARASITOLOGIE 2'!L275</f>
        <v>3.3333333333333335</v>
      </c>
      <c r="J275" s="124">
        <f>'PHYSIO-PATH 3'!L275</f>
        <v>3.5</v>
      </c>
      <c r="K275" s="124">
        <f>SEMIOLOGIE!L275</f>
        <v>11</v>
      </c>
      <c r="L275" s="124">
        <f>'ANA-PATH 2'!L275</f>
        <v>5.333333333333333</v>
      </c>
      <c r="M275" s="124">
        <f t="shared" si="54"/>
        <v>73.166666666666671</v>
      </c>
      <c r="N275" s="124">
        <f t="shared" si="55"/>
        <v>2.9266666666666667</v>
      </c>
      <c r="O275" s="113" t="str">
        <f t="shared" si="53"/>
        <v>Ajournee</v>
      </c>
      <c r="P275" s="113" t="str">
        <f t="shared" si="56"/>
        <v>juin</v>
      </c>
      <c r="Q275" s="113">
        <f t="shared" si="57"/>
        <v>0</v>
      </c>
      <c r="R275" s="113">
        <f t="shared" si="58"/>
        <v>1</v>
      </c>
      <c r="S275" s="113">
        <f t="shared" si="59"/>
        <v>1</v>
      </c>
      <c r="T275" s="113">
        <f t="shared" si="60"/>
        <v>1</v>
      </c>
      <c r="U275" s="113">
        <f t="shared" si="61"/>
        <v>1</v>
      </c>
      <c r="V275" s="113">
        <f t="shared" si="62"/>
        <v>1</v>
      </c>
      <c r="W275" s="113">
        <f t="shared" si="63"/>
        <v>1</v>
      </c>
      <c r="X275" s="113">
        <f t="shared" si="64"/>
        <v>1</v>
      </c>
      <c r="Y275" s="113">
        <f t="shared" si="65"/>
        <v>1</v>
      </c>
      <c r="Z275" s="113" t="str">
        <f>ANATOMIE3!N275</f>
        <v>Juin</v>
      </c>
      <c r="AA275" s="113" t="str">
        <f>'PHYSIO-REP 3'!N275</f>
        <v>Juin</v>
      </c>
      <c r="AB275" s="113" t="str">
        <f>'ZOOTECHINE 3'!N275</f>
        <v>Juin</v>
      </c>
      <c r="AC275" s="113" t="str">
        <f>'PHARMACOLOGIE 3'!N275</f>
        <v>Juin</v>
      </c>
      <c r="AD275" s="113" t="str">
        <f>'MICROBIOLOGIE 3'!N275</f>
        <v>Juin</v>
      </c>
      <c r="AE275" s="113" t="str">
        <f>'PARASITOLOGIE 2'!N275</f>
        <v>Juin</v>
      </c>
      <c r="AF275" s="113" t="str">
        <f>'PHYSIO-PATH 3'!N275</f>
        <v>Juin</v>
      </c>
      <c r="AG275" s="113" t="str">
        <f>SEMIOLOGIE!N275</f>
        <v>Juin</v>
      </c>
      <c r="AH275" s="113" t="str">
        <f>'ANA-PATH 2'!N275</f>
        <v>Juin</v>
      </c>
    </row>
    <row r="276" spans="1:34">
      <c r="A276" s="113">
        <v>269</v>
      </c>
      <c r="B276" s="436" t="s">
        <v>942</v>
      </c>
      <c r="C276" s="436" t="s">
        <v>362</v>
      </c>
      <c r="D276" s="124">
        <f>ANATOMIE3!L276</f>
        <v>6.25</v>
      </c>
      <c r="E276" s="124">
        <f>'PHYSIO-REP 3'!L276</f>
        <v>6.75</v>
      </c>
      <c r="F276" s="124">
        <f>'ZOOTECHINE 3'!L276</f>
        <v>4.5</v>
      </c>
      <c r="G276" s="124">
        <f>'PHARMACOLOGIE 3'!L276</f>
        <v>2.5</v>
      </c>
      <c r="H276" s="124">
        <f>'MICROBIOLOGIE 3'!L276</f>
        <v>10</v>
      </c>
      <c r="I276" s="124">
        <f>'PARASITOLOGIE 2'!L276</f>
        <v>6</v>
      </c>
      <c r="J276" s="124">
        <f>'PHYSIO-PATH 3'!L276</f>
        <v>1.5</v>
      </c>
      <c r="K276" s="124">
        <f>SEMIOLOGIE!L276</f>
        <v>36</v>
      </c>
      <c r="L276" s="124">
        <f>'ANA-PATH 2'!L276</f>
        <v>4</v>
      </c>
      <c r="M276" s="124">
        <f t="shared" si="54"/>
        <v>77.5</v>
      </c>
      <c r="N276" s="124">
        <f t="shared" si="55"/>
        <v>3.1</v>
      </c>
      <c r="O276" s="113" t="str">
        <f t="shared" si="53"/>
        <v>Ajournee</v>
      </c>
      <c r="P276" s="113" t="str">
        <f t="shared" si="56"/>
        <v>juin</v>
      </c>
      <c r="Q276" s="113">
        <f t="shared" si="57"/>
        <v>1</v>
      </c>
      <c r="R276" s="113">
        <f t="shared" si="58"/>
        <v>1</v>
      </c>
      <c r="S276" s="113">
        <f t="shared" si="59"/>
        <v>1</v>
      </c>
      <c r="T276" s="113">
        <f t="shared" si="60"/>
        <v>1</v>
      </c>
      <c r="U276" s="113">
        <f t="shared" si="61"/>
        <v>1</v>
      </c>
      <c r="V276" s="113">
        <f t="shared" si="62"/>
        <v>1</v>
      </c>
      <c r="W276" s="113">
        <f t="shared" si="63"/>
        <v>1</v>
      </c>
      <c r="X276" s="113">
        <f t="shared" si="64"/>
        <v>0</v>
      </c>
      <c r="Y276" s="113">
        <f t="shared" si="65"/>
        <v>1</v>
      </c>
      <c r="Z276" s="113" t="str">
        <f>ANATOMIE3!N276</f>
        <v>Juin</v>
      </c>
      <c r="AA276" s="113" t="str">
        <f>'PHYSIO-REP 3'!N276</f>
        <v>Juin</v>
      </c>
      <c r="AB276" s="113" t="str">
        <f>'ZOOTECHINE 3'!N276</f>
        <v>Juin</v>
      </c>
      <c r="AC276" s="113" t="str">
        <f>'PHARMACOLOGIE 3'!N276</f>
        <v>Juin</v>
      </c>
      <c r="AD276" s="113" t="str">
        <f>'MICROBIOLOGIE 3'!N276</f>
        <v>Juin</v>
      </c>
      <c r="AE276" s="113" t="str">
        <f>'PARASITOLOGIE 2'!N276</f>
        <v>Juin</v>
      </c>
      <c r="AF276" s="113" t="str">
        <f>'PHYSIO-PATH 3'!N276</f>
        <v>Juin</v>
      </c>
      <c r="AG276" s="113" t="str">
        <f>SEMIOLOGIE!N276</f>
        <v>Juin</v>
      </c>
      <c r="AH276" s="113" t="str">
        <f>'ANA-PATH 2'!N276</f>
        <v>Juin</v>
      </c>
    </row>
    <row r="277" spans="1:34">
      <c r="A277" s="113">
        <v>270</v>
      </c>
      <c r="B277" s="413" t="s">
        <v>363</v>
      </c>
      <c r="C277" s="413" t="s">
        <v>220</v>
      </c>
      <c r="D277" s="124">
        <f>ANATOMIE3!L277</f>
        <v>11.25</v>
      </c>
      <c r="E277" s="124">
        <f>'PHYSIO-REP 3'!L277</f>
        <v>6.75</v>
      </c>
      <c r="F277" s="124">
        <f>'ZOOTECHINE 3'!L277</f>
        <v>10.5</v>
      </c>
      <c r="G277" s="124">
        <f>'PHARMACOLOGIE 3'!L277</f>
        <v>12.5</v>
      </c>
      <c r="H277" s="124">
        <f>'MICROBIOLOGIE 3'!L277</f>
        <v>6.25</v>
      </c>
      <c r="I277" s="124">
        <f>'PARASITOLOGIE 2'!L277</f>
        <v>3.3333333333333335</v>
      </c>
      <c r="J277" s="124">
        <f>'PHYSIO-PATH 3'!L277</f>
        <v>2.5</v>
      </c>
      <c r="K277" s="124">
        <f>SEMIOLOGIE!L277</f>
        <v>13</v>
      </c>
      <c r="L277" s="124">
        <f>'ANA-PATH 2'!L277</f>
        <v>5</v>
      </c>
      <c r="M277" s="124">
        <f t="shared" si="54"/>
        <v>71.083333333333343</v>
      </c>
      <c r="N277" s="124">
        <f t="shared" si="55"/>
        <v>2.8433333333333337</v>
      </c>
      <c r="O277" s="113" t="str">
        <f t="shared" si="53"/>
        <v>Ajournee</v>
      </c>
      <c r="P277" s="113" t="str">
        <f t="shared" si="56"/>
        <v>juin</v>
      </c>
      <c r="Q277" s="113">
        <f t="shared" si="57"/>
        <v>1</v>
      </c>
      <c r="R277" s="113">
        <f t="shared" si="58"/>
        <v>1</v>
      </c>
      <c r="S277" s="113">
        <f t="shared" si="59"/>
        <v>1</v>
      </c>
      <c r="T277" s="113">
        <f t="shared" si="60"/>
        <v>1</v>
      </c>
      <c r="U277" s="113">
        <f t="shared" si="61"/>
        <v>1</v>
      </c>
      <c r="V277" s="113">
        <f t="shared" si="62"/>
        <v>1</v>
      </c>
      <c r="W277" s="113">
        <f t="shared" si="63"/>
        <v>1</v>
      </c>
      <c r="X277" s="113">
        <f t="shared" si="64"/>
        <v>1</v>
      </c>
      <c r="Y277" s="113">
        <f t="shared" si="65"/>
        <v>1</v>
      </c>
      <c r="Z277" s="113" t="str">
        <f>ANATOMIE3!N277</f>
        <v>Juin</v>
      </c>
      <c r="AA277" s="113" t="str">
        <f>'PHYSIO-REP 3'!N277</f>
        <v>Juin</v>
      </c>
      <c r="AB277" s="113" t="str">
        <f>'ZOOTECHINE 3'!N277</f>
        <v>Juin</v>
      </c>
      <c r="AC277" s="113" t="str">
        <f>'PHARMACOLOGIE 3'!N277</f>
        <v>Juin</v>
      </c>
      <c r="AD277" s="113" t="str">
        <f>'MICROBIOLOGIE 3'!N277</f>
        <v>Juin</v>
      </c>
      <c r="AE277" s="113" t="str">
        <f>'PARASITOLOGIE 2'!N277</f>
        <v>Juin</v>
      </c>
      <c r="AF277" s="113" t="str">
        <f>'PHYSIO-PATH 3'!N277</f>
        <v>Juin</v>
      </c>
      <c r="AG277" s="113" t="str">
        <f>SEMIOLOGIE!N277</f>
        <v>Juin</v>
      </c>
      <c r="AH277" s="113" t="str">
        <f>'ANA-PATH 2'!N277</f>
        <v>Juin</v>
      </c>
    </row>
    <row r="278" spans="1:34">
      <c r="A278" s="113">
        <v>271</v>
      </c>
      <c r="B278" s="413" t="s">
        <v>364</v>
      </c>
      <c r="C278" s="413" t="s">
        <v>943</v>
      </c>
      <c r="D278" s="124">
        <f>ANATOMIE3!L278</f>
        <v>13.25</v>
      </c>
      <c r="E278" s="124">
        <f>'PHYSIO-REP 3'!L278</f>
        <v>10.5</v>
      </c>
      <c r="F278" s="124">
        <f>'ZOOTECHINE 3'!L278</f>
        <v>9.25</v>
      </c>
      <c r="G278" s="124">
        <f>'PHARMACOLOGIE 3'!L278</f>
        <v>10</v>
      </c>
      <c r="H278" s="124">
        <f>'MICROBIOLOGIE 3'!L278</f>
        <v>7</v>
      </c>
      <c r="I278" s="124">
        <f>'PARASITOLOGIE 2'!L278</f>
        <v>8.6666666666666661</v>
      </c>
      <c r="J278" s="124">
        <f>'PHYSIO-PATH 3'!L278</f>
        <v>2.5</v>
      </c>
      <c r="K278" s="124">
        <f>SEMIOLOGIE!L278</f>
        <v>6</v>
      </c>
      <c r="L278" s="124">
        <f>'ANA-PATH 2'!L278</f>
        <v>2</v>
      </c>
      <c r="M278" s="124">
        <f t="shared" si="54"/>
        <v>69.166666666666657</v>
      </c>
      <c r="N278" s="124">
        <f t="shared" si="55"/>
        <v>2.7666666666666662</v>
      </c>
      <c r="O278" s="113" t="str">
        <f t="shared" si="53"/>
        <v>Ajournee</v>
      </c>
      <c r="P278" s="113" t="str">
        <f t="shared" si="56"/>
        <v>juin</v>
      </c>
      <c r="Q278" s="113">
        <f t="shared" si="57"/>
        <v>1</v>
      </c>
      <c r="R278" s="113">
        <f t="shared" si="58"/>
        <v>1</v>
      </c>
      <c r="S278" s="113">
        <f t="shared" si="59"/>
        <v>1</v>
      </c>
      <c r="T278" s="113">
        <f t="shared" si="60"/>
        <v>1</v>
      </c>
      <c r="U278" s="113">
        <f t="shared" si="61"/>
        <v>1</v>
      </c>
      <c r="V278" s="113">
        <f t="shared" si="62"/>
        <v>1</v>
      </c>
      <c r="W278" s="113">
        <f t="shared" si="63"/>
        <v>1</v>
      </c>
      <c r="X278" s="113">
        <f t="shared" si="64"/>
        <v>1</v>
      </c>
      <c r="Y278" s="113">
        <f t="shared" si="65"/>
        <v>1</v>
      </c>
      <c r="Z278" s="113" t="str">
        <f>ANATOMIE3!N278</f>
        <v>Juin</v>
      </c>
      <c r="AA278" s="113" t="str">
        <f>'PHYSIO-REP 3'!N278</f>
        <v>Juin</v>
      </c>
      <c r="AB278" s="113" t="str">
        <f>'ZOOTECHINE 3'!N278</f>
        <v>Juin</v>
      </c>
      <c r="AC278" s="113" t="str">
        <f>'PHARMACOLOGIE 3'!N278</f>
        <v>Juin</v>
      </c>
      <c r="AD278" s="113" t="str">
        <f>'MICROBIOLOGIE 3'!N278</f>
        <v>Juin</v>
      </c>
      <c r="AE278" s="113" t="str">
        <f>'PARASITOLOGIE 2'!N278</f>
        <v>Juin</v>
      </c>
      <c r="AF278" s="113" t="str">
        <f>'PHYSIO-PATH 3'!N278</f>
        <v>Juin</v>
      </c>
      <c r="AG278" s="113" t="str">
        <f>SEMIOLOGIE!N278</f>
        <v>Juin</v>
      </c>
      <c r="AH278" s="113" t="str">
        <f>'ANA-PATH 2'!N278</f>
        <v>Juin</v>
      </c>
    </row>
    <row r="279" spans="1:34">
      <c r="A279" s="113">
        <v>272</v>
      </c>
      <c r="B279" s="413" t="s">
        <v>365</v>
      </c>
      <c r="C279" s="413" t="s">
        <v>366</v>
      </c>
      <c r="D279" s="124">
        <f>ANATOMIE3!L279</f>
        <v>11.75</v>
      </c>
      <c r="E279" s="124">
        <f>'PHYSIO-REP 3'!L279</f>
        <v>6.75</v>
      </c>
      <c r="F279" s="124">
        <f>'ZOOTECHINE 3'!L279</f>
        <v>8.5</v>
      </c>
      <c r="G279" s="124">
        <f>'PHARMACOLOGIE 3'!L279</f>
        <v>12</v>
      </c>
      <c r="H279" s="124">
        <f>'MICROBIOLOGIE 3'!L279</f>
        <v>9.25</v>
      </c>
      <c r="I279" s="124">
        <f>'PARASITOLOGIE 2'!L279</f>
        <v>7.333333333333333</v>
      </c>
      <c r="J279" s="124">
        <f>'PHYSIO-PATH 3'!L279</f>
        <v>2.5</v>
      </c>
      <c r="K279" s="124">
        <f>SEMIOLOGIE!L279</f>
        <v>13</v>
      </c>
      <c r="L279" s="124">
        <f>'ANA-PATH 2'!L279</f>
        <v>8.3333333333333339</v>
      </c>
      <c r="M279" s="124">
        <f t="shared" si="54"/>
        <v>79.416666666666671</v>
      </c>
      <c r="N279" s="124">
        <f t="shared" si="55"/>
        <v>3.1766666666666667</v>
      </c>
      <c r="O279" s="113" t="str">
        <f t="shared" si="53"/>
        <v>Ajournee</v>
      </c>
      <c r="P279" s="113" t="str">
        <f t="shared" si="56"/>
        <v>juin</v>
      </c>
      <c r="Q279" s="113">
        <f t="shared" si="57"/>
        <v>1</v>
      </c>
      <c r="R279" s="113">
        <f t="shared" si="58"/>
        <v>1</v>
      </c>
      <c r="S279" s="113">
        <f t="shared" si="59"/>
        <v>1</v>
      </c>
      <c r="T279" s="113">
        <f t="shared" si="60"/>
        <v>1</v>
      </c>
      <c r="U279" s="113">
        <f t="shared" si="61"/>
        <v>1</v>
      </c>
      <c r="V279" s="113">
        <f t="shared" si="62"/>
        <v>1</v>
      </c>
      <c r="W279" s="113">
        <f t="shared" si="63"/>
        <v>1</v>
      </c>
      <c r="X279" s="113">
        <f t="shared" si="64"/>
        <v>1</v>
      </c>
      <c r="Y279" s="113">
        <f t="shared" si="65"/>
        <v>1</v>
      </c>
      <c r="Z279" s="113" t="str">
        <f>ANATOMIE3!N279</f>
        <v>Juin</v>
      </c>
      <c r="AA279" s="113" t="str">
        <f>'PHYSIO-REP 3'!N279</f>
        <v>Juin</v>
      </c>
      <c r="AB279" s="113" t="str">
        <f>'ZOOTECHINE 3'!N279</f>
        <v>Juin</v>
      </c>
      <c r="AC279" s="113" t="str">
        <f>'PHARMACOLOGIE 3'!N279</f>
        <v>Juin</v>
      </c>
      <c r="AD279" s="113" t="str">
        <f>'MICROBIOLOGIE 3'!N279</f>
        <v>Juin</v>
      </c>
      <c r="AE279" s="113" t="str">
        <f>'PARASITOLOGIE 2'!N279</f>
        <v>Juin</v>
      </c>
      <c r="AF279" s="113" t="str">
        <f>'PHYSIO-PATH 3'!N279</f>
        <v>Juin</v>
      </c>
      <c r="AG279" s="113" t="str">
        <f>SEMIOLOGIE!N279</f>
        <v>Juin</v>
      </c>
      <c r="AH279" s="113" t="str">
        <f>'ANA-PATH 2'!N279</f>
        <v>Juin</v>
      </c>
    </row>
    <row r="280" spans="1:34">
      <c r="A280" s="113">
        <v>273</v>
      </c>
      <c r="B280" s="413" t="s">
        <v>367</v>
      </c>
      <c r="C280" s="413" t="s">
        <v>944</v>
      </c>
      <c r="D280" s="124">
        <f>ANATOMIE3!L280</f>
        <v>30</v>
      </c>
      <c r="E280" s="124">
        <f>'PHYSIO-REP 3'!L280</f>
        <v>0</v>
      </c>
      <c r="F280" s="124">
        <f>'ZOOTECHINE 3'!L280</f>
        <v>35.25</v>
      </c>
      <c r="G280" s="124">
        <f>'PHARMACOLOGIE 3'!L280</f>
        <v>2.25</v>
      </c>
      <c r="H280" s="124">
        <f>'MICROBIOLOGIE 3'!L280</f>
        <v>6.5</v>
      </c>
      <c r="I280" s="124">
        <f>'PARASITOLOGIE 2'!L280</f>
        <v>20</v>
      </c>
      <c r="J280" s="124">
        <f>'PHYSIO-PATH 3'!L280</f>
        <v>4</v>
      </c>
      <c r="K280" s="124">
        <f>SEMIOLOGIE!L280</f>
        <v>39</v>
      </c>
      <c r="L280" s="124">
        <f>'ANA-PATH 2'!L280</f>
        <v>3.6666666666666665</v>
      </c>
      <c r="M280" s="124">
        <f t="shared" si="54"/>
        <v>140.66666666666666</v>
      </c>
      <c r="N280" s="124">
        <f t="shared" si="55"/>
        <v>5.626666666666666</v>
      </c>
      <c r="O280" s="113" t="str">
        <f t="shared" si="53"/>
        <v>Ajournee</v>
      </c>
      <c r="P280" s="113" t="str">
        <f t="shared" si="56"/>
        <v>juin</v>
      </c>
      <c r="Q280" s="113">
        <f t="shared" si="57"/>
        <v>0</v>
      </c>
      <c r="R280" s="113">
        <f t="shared" si="58"/>
        <v>1</v>
      </c>
      <c r="S280" s="113">
        <f t="shared" si="59"/>
        <v>0</v>
      </c>
      <c r="T280" s="113">
        <f t="shared" si="60"/>
        <v>1</v>
      </c>
      <c r="U280" s="113">
        <f t="shared" si="61"/>
        <v>1</v>
      </c>
      <c r="V280" s="113">
        <f t="shared" si="62"/>
        <v>0</v>
      </c>
      <c r="W280" s="113">
        <f t="shared" si="63"/>
        <v>1</v>
      </c>
      <c r="X280" s="113">
        <f t="shared" si="64"/>
        <v>0</v>
      </c>
      <c r="Y280" s="113">
        <f t="shared" si="65"/>
        <v>1</v>
      </c>
      <c r="Z280" s="113" t="str">
        <f>ANATOMIE3!N280</f>
        <v>Juin</v>
      </c>
      <c r="AA280" s="113" t="str">
        <f>'PHYSIO-REP 3'!N280</f>
        <v>Juin</v>
      </c>
      <c r="AB280" s="113" t="str">
        <f>'ZOOTECHINE 3'!N280</f>
        <v>Juin</v>
      </c>
      <c r="AC280" s="113" t="str">
        <f>'PHARMACOLOGIE 3'!N280</f>
        <v>Juin</v>
      </c>
      <c r="AD280" s="113" t="str">
        <f>'MICROBIOLOGIE 3'!N280</f>
        <v>Juin</v>
      </c>
      <c r="AE280" s="113" t="str">
        <f>'PARASITOLOGIE 2'!N280</f>
        <v>Juin</v>
      </c>
      <c r="AF280" s="113" t="str">
        <f>'PHYSIO-PATH 3'!N280</f>
        <v>Juin</v>
      </c>
      <c r="AG280" s="113" t="str">
        <f>SEMIOLOGIE!N280</f>
        <v>Juin</v>
      </c>
      <c r="AH280" s="113" t="str">
        <f>'ANA-PATH 2'!N280</f>
        <v>Juin</v>
      </c>
    </row>
    <row r="281" spans="1:34">
      <c r="A281" s="113">
        <v>274</v>
      </c>
      <c r="B281" s="413" t="s">
        <v>369</v>
      </c>
      <c r="C281" s="413" t="s">
        <v>370</v>
      </c>
      <c r="D281" s="124">
        <f>ANATOMIE3!L281</f>
        <v>6.5</v>
      </c>
      <c r="E281" s="124">
        <f>'PHYSIO-REP 3'!L281</f>
        <v>11.25</v>
      </c>
      <c r="F281" s="124">
        <f>'ZOOTECHINE 3'!L281</f>
        <v>7</v>
      </c>
      <c r="G281" s="124">
        <f>'PHARMACOLOGIE 3'!L281</f>
        <v>8.5</v>
      </c>
      <c r="H281" s="124">
        <f>'MICROBIOLOGIE 3'!L281</f>
        <v>7.5</v>
      </c>
      <c r="I281" s="124">
        <f>'PARASITOLOGIE 2'!L281</f>
        <v>7.333333333333333</v>
      </c>
      <c r="J281" s="124">
        <f>'PHYSIO-PATH 3'!L281</f>
        <v>2.5</v>
      </c>
      <c r="K281" s="124">
        <f>SEMIOLOGIE!L281</f>
        <v>8</v>
      </c>
      <c r="L281" s="124">
        <f>'ANA-PATH 2'!L281</f>
        <v>6.666666666666667</v>
      </c>
      <c r="M281" s="124">
        <f t="shared" si="54"/>
        <v>65.25</v>
      </c>
      <c r="N281" s="124">
        <f t="shared" si="55"/>
        <v>2.61</v>
      </c>
      <c r="O281" s="113" t="str">
        <f t="shared" si="53"/>
        <v>Ajournee</v>
      </c>
      <c r="P281" s="113" t="str">
        <f t="shared" si="56"/>
        <v>juin</v>
      </c>
      <c r="Q281" s="113">
        <f t="shared" si="57"/>
        <v>1</v>
      </c>
      <c r="R281" s="113">
        <f t="shared" si="58"/>
        <v>1</v>
      </c>
      <c r="S281" s="113">
        <f t="shared" si="59"/>
        <v>1</v>
      </c>
      <c r="T281" s="113">
        <f t="shared" si="60"/>
        <v>1</v>
      </c>
      <c r="U281" s="113">
        <f t="shared" si="61"/>
        <v>1</v>
      </c>
      <c r="V281" s="113">
        <f t="shared" si="62"/>
        <v>1</v>
      </c>
      <c r="W281" s="113">
        <f t="shared" si="63"/>
        <v>1</v>
      </c>
      <c r="X281" s="113">
        <f t="shared" si="64"/>
        <v>1</v>
      </c>
      <c r="Y281" s="113">
        <f t="shared" si="65"/>
        <v>1</v>
      </c>
      <c r="Z281" s="113" t="str">
        <f>ANATOMIE3!N281</f>
        <v>Juin</v>
      </c>
      <c r="AA281" s="113" t="str">
        <f>'PHYSIO-REP 3'!N281</f>
        <v>Juin</v>
      </c>
      <c r="AB281" s="113" t="str">
        <f>'ZOOTECHINE 3'!N281</f>
        <v>Juin</v>
      </c>
      <c r="AC281" s="113" t="str">
        <f>'PHARMACOLOGIE 3'!N281</f>
        <v>Juin</v>
      </c>
      <c r="AD281" s="113" t="str">
        <f>'MICROBIOLOGIE 3'!N281</f>
        <v>Juin</v>
      </c>
      <c r="AE281" s="113" t="str">
        <f>'PARASITOLOGIE 2'!N281</f>
        <v>Juin</v>
      </c>
      <c r="AF281" s="113" t="str">
        <f>'PHYSIO-PATH 3'!N281</f>
        <v>Juin</v>
      </c>
      <c r="AG281" s="113" t="str">
        <f>SEMIOLOGIE!N281</f>
        <v>Juin</v>
      </c>
      <c r="AH281" s="113" t="str">
        <f>'ANA-PATH 2'!N281</f>
        <v>Juin</v>
      </c>
    </row>
    <row r="282" spans="1:34">
      <c r="A282" s="113">
        <v>275</v>
      </c>
      <c r="B282" s="413" t="s">
        <v>371</v>
      </c>
      <c r="C282" s="413" t="s">
        <v>372</v>
      </c>
      <c r="D282" s="124">
        <f>ANATOMIE3!L282</f>
        <v>9</v>
      </c>
      <c r="E282" s="124">
        <f>'PHYSIO-REP 3'!L282</f>
        <v>7.5</v>
      </c>
      <c r="F282" s="124">
        <f>'ZOOTECHINE 3'!L282</f>
        <v>5</v>
      </c>
      <c r="G282" s="124">
        <f>'PHARMACOLOGIE 3'!L282</f>
        <v>4</v>
      </c>
      <c r="H282" s="124">
        <f>'MICROBIOLOGIE 3'!L282</f>
        <v>7</v>
      </c>
      <c r="I282" s="124">
        <f>'PARASITOLOGIE 2'!L282</f>
        <v>4</v>
      </c>
      <c r="J282" s="124">
        <f>'PHYSIO-PATH 3'!L282</f>
        <v>2.5</v>
      </c>
      <c r="K282" s="124">
        <f>SEMIOLOGIE!L282</f>
        <v>5.25</v>
      </c>
      <c r="L282" s="124">
        <f>'ANA-PATH 2'!L282</f>
        <v>3.6666666666666665</v>
      </c>
      <c r="M282" s="124">
        <f t="shared" si="54"/>
        <v>47.916666666666664</v>
      </c>
      <c r="N282" s="124">
        <f t="shared" si="55"/>
        <v>1.9166666666666665</v>
      </c>
      <c r="O282" s="113" t="str">
        <f t="shared" si="53"/>
        <v>Ajournee</v>
      </c>
      <c r="P282" s="113" t="str">
        <f t="shared" si="56"/>
        <v>juin</v>
      </c>
      <c r="Q282" s="113">
        <f t="shared" si="57"/>
        <v>1</v>
      </c>
      <c r="R282" s="113">
        <f t="shared" si="58"/>
        <v>1</v>
      </c>
      <c r="S282" s="113">
        <f t="shared" si="59"/>
        <v>1</v>
      </c>
      <c r="T282" s="113">
        <f t="shared" si="60"/>
        <v>1</v>
      </c>
      <c r="U282" s="113">
        <f t="shared" si="61"/>
        <v>1</v>
      </c>
      <c r="V282" s="113">
        <f t="shared" si="62"/>
        <v>1</v>
      </c>
      <c r="W282" s="113">
        <f t="shared" si="63"/>
        <v>1</v>
      </c>
      <c r="X282" s="113">
        <f t="shared" si="64"/>
        <v>1</v>
      </c>
      <c r="Y282" s="113">
        <f t="shared" si="65"/>
        <v>1</v>
      </c>
      <c r="Z282" s="113" t="str">
        <f>ANATOMIE3!N282</f>
        <v>Juin</v>
      </c>
      <c r="AA282" s="113" t="str">
        <f>'PHYSIO-REP 3'!N282</f>
        <v>Juin</v>
      </c>
      <c r="AB282" s="113" t="str">
        <f>'ZOOTECHINE 3'!N282</f>
        <v>Juin</v>
      </c>
      <c r="AC282" s="113" t="str">
        <f>'PHARMACOLOGIE 3'!N282</f>
        <v>Juin</v>
      </c>
      <c r="AD282" s="113" t="str">
        <f>'MICROBIOLOGIE 3'!N282</f>
        <v>Juin</v>
      </c>
      <c r="AE282" s="113" t="str">
        <f>'PARASITOLOGIE 2'!N282</f>
        <v>Juin</v>
      </c>
      <c r="AF282" s="113" t="str">
        <f>'PHYSIO-PATH 3'!N282</f>
        <v>Juin</v>
      </c>
      <c r="AG282" s="113" t="str">
        <f>SEMIOLOGIE!N282</f>
        <v>Juin</v>
      </c>
      <c r="AH282" s="113" t="str">
        <f>'ANA-PATH 2'!N282</f>
        <v>Juin</v>
      </c>
    </row>
    <row r="283" spans="1:34">
      <c r="A283" s="113">
        <v>276</v>
      </c>
      <c r="B283" s="413" t="s">
        <v>373</v>
      </c>
      <c r="C283" s="413" t="s">
        <v>143</v>
      </c>
      <c r="D283" s="124">
        <f>ANATOMIE3!L283</f>
        <v>16</v>
      </c>
      <c r="E283" s="124">
        <f>'PHYSIO-REP 3'!L283</f>
        <v>14.25</v>
      </c>
      <c r="F283" s="124">
        <f>'ZOOTECHINE 3'!L283</f>
        <v>13.5</v>
      </c>
      <c r="G283" s="124">
        <f>'PHARMACOLOGIE 3'!L283</f>
        <v>11</v>
      </c>
      <c r="H283" s="124">
        <f>'MICROBIOLOGIE 3'!L283</f>
        <v>12</v>
      </c>
      <c r="I283" s="124">
        <f>'PARASITOLOGIE 2'!L283</f>
        <v>8.6666666666666661</v>
      </c>
      <c r="J283" s="124">
        <f>'PHYSIO-PATH 3'!L283</f>
        <v>14.5</v>
      </c>
      <c r="K283" s="124">
        <f>SEMIOLOGIE!L283</f>
        <v>14</v>
      </c>
      <c r="L283" s="124">
        <f>'ANA-PATH 2'!L283</f>
        <v>7.666666666666667</v>
      </c>
      <c r="M283" s="124">
        <f t="shared" si="54"/>
        <v>111.58333333333334</v>
      </c>
      <c r="N283" s="124">
        <f t="shared" si="55"/>
        <v>4.4633333333333338</v>
      </c>
      <c r="O283" s="113" t="str">
        <f t="shared" si="53"/>
        <v>Ajournee</v>
      </c>
      <c r="P283" s="113" t="str">
        <f t="shared" si="56"/>
        <v>juin</v>
      </c>
      <c r="Q283" s="113">
        <f t="shared" si="57"/>
        <v>0</v>
      </c>
      <c r="R283" s="113">
        <f t="shared" si="58"/>
        <v>1</v>
      </c>
      <c r="S283" s="113">
        <f t="shared" si="59"/>
        <v>1</v>
      </c>
      <c r="T283" s="113">
        <f t="shared" si="60"/>
        <v>1</v>
      </c>
      <c r="U283" s="113">
        <f t="shared" si="61"/>
        <v>1</v>
      </c>
      <c r="V283" s="113">
        <f t="shared" si="62"/>
        <v>1</v>
      </c>
      <c r="W283" s="113">
        <f t="shared" si="63"/>
        <v>1</v>
      </c>
      <c r="X283" s="113">
        <f t="shared" si="64"/>
        <v>1</v>
      </c>
      <c r="Y283" s="113">
        <f t="shared" si="65"/>
        <v>1</v>
      </c>
      <c r="Z283" s="113" t="str">
        <f>ANATOMIE3!N283</f>
        <v>Juin</v>
      </c>
      <c r="AA283" s="113" t="str">
        <f>'PHYSIO-REP 3'!N283</f>
        <v>Juin</v>
      </c>
      <c r="AB283" s="113" t="str">
        <f>'ZOOTECHINE 3'!N283</f>
        <v>Juin</v>
      </c>
      <c r="AC283" s="113" t="str">
        <f>'PHARMACOLOGIE 3'!N283</f>
        <v>Juin</v>
      </c>
      <c r="AD283" s="113" t="str">
        <f>'MICROBIOLOGIE 3'!N283</f>
        <v>Juin</v>
      </c>
      <c r="AE283" s="113" t="str">
        <f>'PARASITOLOGIE 2'!N283</f>
        <v>Juin</v>
      </c>
      <c r="AF283" s="113" t="str">
        <f>'PHYSIO-PATH 3'!N283</f>
        <v>Juin</v>
      </c>
      <c r="AG283" s="113" t="str">
        <f>SEMIOLOGIE!N283</f>
        <v>Juin</v>
      </c>
      <c r="AH283" s="113" t="str">
        <f>'ANA-PATH 2'!N283</f>
        <v>Juin</v>
      </c>
    </row>
    <row r="284" spans="1:34">
      <c r="A284" s="113">
        <v>277</v>
      </c>
      <c r="B284" s="413" t="s">
        <v>374</v>
      </c>
      <c r="C284" s="413" t="s">
        <v>375</v>
      </c>
      <c r="D284" s="124">
        <f>ANATOMIE3!L284</f>
        <v>10.5</v>
      </c>
      <c r="E284" s="124">
        <f>'PHYSIO-REP 3'!L284</f>
        <v>12</v>
      </c>
      <c r="F284" s="124">
        <f>'ZOOTECHINE 3'!L284</f>
        <v>7</v>
      </c>
      <c r="G284" s="124">
        <f>'PHARMACOLOGIE 3'!L284</f>
        <v>12</v>
      </c>
      <c r="H284" s="124">
        <f>'MICROBIOLOGIE 3'!L284</f>
        <v>7.25</v>
      </c>
      <c r="I284" s="124">
        <f>'PARASITOLOGIE 2'!L284</f>
        <v>8.6666666666666661</v>
      </c>
      <c r="J284" s="124">
        <f>'PHYSIO-PATH 3'!L284</f>
        <v>4</v>
      </c>
      <c r="K284" s="124">
        <f>SEMIOLOGIE!L284</f>
        <v>12</v>
      </c>
      <c r="L284" s="124">
        <f>'ANA-PATH 2'!L284</f>
        <v>5</v>
      </c>
      <c r="M284" s="124">
        <f t="shared" si="54"/>
        <v>78.416666666666657</v>
      </c>
      <c r="N284" s="124">
        <f t="shared" si="55"/>
        <v>3.1366666666666663</v>
      </c>
      <c r="O284" s="113" t="str">
        <f t="shared" si="53"/>
        <v>Ajournee</v>
      </c>
      <c r="P284" s="113" t="str">
        <f t="shared" si="56"/>
        <v>juin</v>
      </c>
      <c r="Q284" s="113">
        <f t="shared" si="57"/>
        <v>1</v>
      </c>
      <c r="R284" s="113">
        <f t="shared" si="58"/>
        <v>1</v>
      </c>
      <c r="S284" s="113">
        <f t="shared" si="59"/>
        <v>1</v>
      </c>
      <c r="T284" s="113">
        <f t="shared" si="60"/>
        <v>1</v>
      </c>
      <c r="U284" s="113">
        <f t="shared" si="61"/>
        <v>1</v>
      </c>
      <c r="V284" s="113">
        <f t="shared" si="62"/>
        <v>1</v>
      </c>
      <c r="W284" s="113">
        <f t="shared" si="63"/>
        <v>1</v>
      </c>
      <c r="X284" s="113">
        <f t="shared" si="64"/>
        <v>1</v>
      </c>
      <c r="Y284" s="113">
        <f t="shared" si="65"/>
        <v>1</v>
      </c>
      <c r="Z284" s="113" t="str">
        <f>ANATOMIE3!N284</f>
        <v>Juin</v>
      </c>
      <c r="AA284" s="113" t="str">
        <f>'PHYSIO-REP 3'!N284</f>
        <v>Juin</v>
      </c>
      <c r="AB284" s="113" t="str">
        <f>'ZOOTECHINE 3'!N284</f>
        <v>Juin</v>
      </c>
      <c r="AC284" s="113" t="str">
        <f>'PHARMACOLOGIE 3'!N284</f>
        <v>Juin</v>
      </c>
      <c r="AD284" s="113" t="str">
        <f>'MICROBIOLOGIE 3'!N284</f>
        <v>Juin</v>
      </c>
      <c r="AE284" s="113" t="str">
        <f>'PARASITOLOGIE 2'!N284</f>
        <v>Juin</v>
      </c>
      <c r="AF284" s="113" t="str">
        <f>'PHYSIO-PATH 3'!N284</f>
        <v>Juin</v>
      </c>
      <c r="AG284" s="113" t="str">
        <f>SEMIOLOGIE!N284</f>
        <v>Juin</v>
      </c>
      <c r="AH284" s="113" t="str">
        <f>'ANA-PATH 2'!N284</f>
        <v>Juin</v>
      </c>
    </row>
    <row r="285" spans="1:34">
      <c r="A285" s="113">
        <v>278</v>
      </c>
      <c r="B285" s="413" t="s">
        <v>376</v>
      </c>
      <c r="C285" s="413" t="s">
        <v>945</v>
      </c>
      <c r="D285" s="124">
        <f>ANATOMIE3!L285</f>
        <v>13.75</v>
      </c>
      <c r="E285" s="124">
        <f>'PHYSIO-REP 3'!L285</f>
        <v>15.5</v>
      </c>
      <c r="F285" s="124">
        <f>'ZOOTECHINE 3'!L285</f>
        <v>9</v>
      </c>
      <c r="G285" s="124">
        <f>'PHARMACOLOGIE 3'!L285</f>
        <v>11.25</v>
      </c>
      <c r="H285" s="124">
        <f>'MICROBIOLOGIE 3'!L285</f>
        <v>17</v>
      </c>
      <c r="I285" s="124">
        <f>'PARASITOLOGIE 2'!L285</f>
        <v>6.666666666666667</v>
      </c>
      <c r="J285" s="124">
        <f>'PHYSIO-PATH 3'!L285</f>
        <v>6</v>
      </c>
      <c r="K285" s="124">
        <f>SEMIOLOGIE!L285</f>
        <v>16.25</v>
      </c>
      <c r="L285" s="124">
        <f>'ANA-PATH 2'!L285</f>
        <v>6.333333333333333</v>
      </c>
      <c r="M285" s="124">
        <f t="shared" si="54"/>
        <v>101.75</v>
      </c>
      <c r="N285" s="124">
        <f t="shared" si="55"/>
        <v>4.07</v>
      </c>
      <c r="O285" s="113" t="str">
        <f t="shared" si="53"/>
        <v>Ajournee</v>
      </c>
      <c r="P285" s="113" t="str">
        <f t="shared" si="56"/>
        <v>juin</v>
      </c>
      <c r="Q285" s="113">
        <f t="shared" si="57"/>
        <v>1</v>
      </c>
      <c r="R285" s="113">
        <f t="shared" si="58"/>
        <v>0</v>
      </c>
      <c r="S285" s="113">
        <f t="shared" si="59"/>
        <v>1</v>
      </c>
      <c r="T285" s="113">
        <f t="shared" si="60"/>
        <v>1</v>
      </c>
      <c r="U285" s="113">
        <f t="shared" si="61"/>
        <v>0</v>
      </c>
      <c r="V285" s="113">
        <f t="shared" si="62"/>
        <v>1</v>
      </c>
      <c r="W285" s="113">
        <f t="shared" si="63"/>
        <v>1</v>
      </c>
      <c r="X285" s="113">
        <f t="shared" si="64"/>
        <v>0</v>
      </c>
      <c r="Y285" s="113">
        <f t="shared" si="65"/>
        <v>1</v>
      </c>
      <c r="Z285" s="113" t="str">
        <f>ANATOMIE3!N285</f>
        <v>Juin</v>
      </c>
      <c r="AA285" s="113" t="str">
        <f>'PHYSIO-REP 3'!N285</f>
        <v>Juin</v>
      </c>
      <c r="AB285" s="113" t="str">
        <f>'ZOOTECHINE 3'!N285</f>
        <v>Juin</v>
      </c>
      <c r="AC285" s="113" t="str">
        <f>'PHARMACOLOGIE 3'!N285</f>
        <v>Juin</v>
      </c>
      <c r="AD285" s="113" t="str">
        <f>'MICROBIOLOGIE 3'!N285</f>
        <v>Juin</v>
      </c>
      <c r="AE285" s="113" t="str">
        <f>'PARASITOLOGIE 2'!N285</f>
        <v>Juin</v>
      </c>
      <c r="AF285" s="113" t="str">
        <f>'PHYSIO-PATH 3'!N285</f>
        <v>Juin</v>
      </c>
      <c r="AG285" s="113" t="str">
        <f>SEMIOLOGIE!N285</f>
        <v>Juin</v>
      </c>
      <c r="AH285" s="113" t="str">
        <f>'ANA-PATH 2'!N285</f>
        <v>Juin</v>
      </c>
    </row>
    <row r="286" spans="1:34">
      <c r="A286" s="113">
        <v>279</v>
      </c>
      <c r="B286" s="419" t="s">
        <v>946</v>
      </c>
      <c r="C286" s="419" t="s">
        <v>166</v>
      </c>
      <c r="D286" s="124">
        <f>ANATOMIE3!L286</f>
        <v>10.25</v>
      </c>
      <c r="E286" s="124">
        <f>'PHYSIO-REP 3'!L286</f>
        <v>9</v>
      </c>
      <c r="F286" s="124">
        <f>'ZOOTECHINE 3'!L286</f>
        <v>9</v>
      </c>
      <c r="G286" s="124">
        <f>'PHARMACOLOGIE 3'!L286</f>
        <v>8.5</v>
      </c>
      <c r="H286" s="124">
        <f>'MICROBIOLOGIE 3'!L286</f>
        <v>8.5</v>
      </c>
      <c r="I286" s="124">
        <f>'PARASITOLOGIE 2'!L286</f>
        <v>3.3333333333333335</v>
      </c>
      <c r="J286" s="124">
        <f>'PHYSIO-PATH 3'!L286</f>
        <v>14.5</v>
      </c>
      <c r="K286" s="124">
        <f>SEMIOLOGIE!L286</f>
        <v>13.25</v>
      </c>
      <c r="L286" s="124">
        <f>'ANA-PATH 2'!L286</f>
        <v>5</v>
      </c>
      <c r="M286" s="124">
        <f t="shared" si="54"/>
        <v>81.333333333333343</v>
      </c>
      <c r="N286" s="124">
        <f t="shared" si="55"/>
        <v>3.2533333333333339</v>
      </c>
      <c r="O286" s="113" t="str">
        <f t="shared" si="53"/>
        <v>Ajournee</v>
      </c>
      <c r="P286" s="113" t="str">
        <f t="shared" si="56"/>
        <v>juin</v>
      </c>
      <c r="Q286" s="113">
        <f t="shared" si="57"/>
        <v>1</v>
      </c>
      <c r="R286" s="113">
        <f t="shared" si="58"/>
        <v>1</v>
      </c>
      <c r="S286" s="113">
        <f t="shared" si="59"/>
        <v>1</v>
      </c>
      <c r="T286" s="113">
        <f t="shared" si="60"/>
        <v>1</v>
      </c>
      <c r="U286" s="113">
        <f t="shared" si="61"/>
        <v>1</v>
      </c>
      <c r="V286" s="113">
        <f t="shared" si="62"/>
        <v>1</v>
      </c>
      <c r="W286" s="113">
        <f t="shared" si="63"/>
        <v>1</v>
      </c>
      <c r="X286" s="113">
        <f t="shared" si="64"/>
        <v>1</v>
      </c>
      <c r="Y286" s="113">
        <f t="shared" si="65"/>
        <v>1</v>
      </c>
      <c r="Z286" s="113" t="str">
        <f>ANATOMIE3!N286</f>
        <v>Juin</v>
      </c>
      <c r="AA286" s="113" t="str">
        <f>'PHYSIO-REP 3'!N286</f>
        <v>Juin</v>
      </c>
      <c r="AB286" s="113" t="str">
        <f>'ZOOTECHINE 3'!N286</f>
        <v>Juin</v>
      </c>
      <c r="AC286" s="113" t="str">
        <f>'PHARMACOLOGIE 3'!N286</f>
        <v>Juin</v>
      </c>
      <c r="AD286" s="113" t="str">
        <f>'MICROBIOLOGIE 3'!N286</f>
        <v>Juin</v>
      </c>
      <c r="AE286" s="113" t="str">
        <f>'PARASITOLOGIE 2'!N286</f>
        <v>Juin</v>
      </c>
      <c r="AF286" s="113" t="str">
        <f>'PHYSIO-PATH 3'!N286</f>
        <v>Juin</v>
      </c>
      <c r="AG286" s="113" t="str">
        <f>SEMIOLOGIE!N286</f>
        <v>Juin</v>
      </c>
      <c r="AH286" s="113" t="str">
        <f>'ANA-PATH 2'!N286</f>
        <v>Juin</v>
      </c>
    </row>
    <row r="287" spans="1:34">
      <c r="A287" s="113">
        <v>280</v>
      </c>
      <c r="B287" s="419" t="s">
        <v>947</v>
      </c>
      <c r="C287" s="419" t="s">
        <v>948</v>
      </c>
      <c r="D287" s="124">
        <f>ANATOMIE3!L287</f>
        <v>4.5</v>
      </c>
      <c r="E287" s="124">
        <f>'PHYSIO-REP 3'!L287</f>
        <v>6.75</v>
      </c>
      <c r="F287" s="124">
        <f>'ZOOTECHINE 3'!L287</f>
        <v>1</v>
      </c>
      <c r="G287" s="124">
        <f>'PHARMACOLOGIE 3'!L287</f>
        <v>1</v>
      </c>
      <c r="H287" s="124">
        <f>'MICROBIOLOGIE 3'!L287</f>
        <v>9.25</v>
      </c>
      <c r="I287" s="124">
        <f>'PARASITOLOGIE 2'!L287</f>
        <v>8</v>
      </c>
      <c r="J287" s="124">
        <f>'PHYSIO-PATH 3'!L287</f>
        <v>2.5</v>
      </c>
      <c r="K287" s="124">
        <f>SEMIOLOGIE!L287</f>
        <v>5.5</v>
      </c>
      <c r="L287" s="124">
        <f>'ANA-PATH 2'!L287</f>
        <v>4.333333333333333</v>
      </c>
      <c r="M287" s="124">
        <f t="shared" si="54"/>
        <v>42.833333333333336</v>
      </c>
      <c r="N287" s="124">
        <f t="shared" si="55"/>
        <v>1.7133333333333334</v>
      </c>
      <c r="O287" s="113" t="str">
        <f t="shared" si="53"/>
        <v>Ajournee</v>
      </c>
      <c r="P287" s="113" t="str">
        <f t="shared" si="56"/>
        <v>juin</v>
      </c>
      <c r="Q287" s="113">
        <f t="shared" si="57"/>
        <v>1</v>
      </c>
      <c r="R287" s="113">
        <f t="shared" si="58"/>
        <v>1</v>
      </c>
      <c r="S287" s="113">
        <f t="shared" si="59"/>
        <v>1</v>
      </c>
      <c r="T287" s="113">
        <f t="shared" si="60"/>
        <v>1</v>
      </c>
      <c r="U287" s="113">
        <f t="shared" si="61"/>
        <v>1</v>
      </c>
      <c r="V287" s="113">
        <f t="shared" si="62"/>
        <v>1</v>
      </c>
      <c r="W287" s="113">
        <f t="shared" si="63"/>
        <v>1</v>
      </c>
      <c r="X287" s="113">
        <f t="shared" si="64"/>
        <v>1</v>
      </c>
      <c r="Y287" s="113">
        <f t="shared" si="65"/>
        <v>1</v>
      </c>
      <c r="Z287" s="113" t="str">
        <f>ANATOMIE3!N287</f>
        <v>Juin</v>
      </c>
      <c r="AA287" s="113" t="str">
        <f>'PHYSIO-REP 3'!N287</f>
        <v>Juin</v>
      </c>
      <c r="AB287" s="113" t="str">
        <f>'ZOOTECHINE 3'!N287</f>
        <v>Juin</v>
      </c>
      <c r="AC287" s="113" t="str">
        <f>'PHARMACOLOGIE 3'!N287</f>
        <v>Juin</v>
      </c>
      <c r="AD287" s="113" t="str">
        <f>'MICROBIOLOGIE 3'!N287</f>
        <v>Juin</v>
      </c>
      <c r="AE287" s="113" t="str">
        <f>'PARASITOLOGIE 2'!N287</f>
        <v>Juin</v>
      </c>
      <c r="AF287" s="113" t="str">
        <f>'PHYSIO-PATH 3'!N287</f>
        <v>Juin</v>
      </c>
      <c r="AG287" s="113" t="str">
        <f>SEMIOLOGIE!N287</f>
        <v>Juin</v>
      </c>
      <c r="AH287" s="113" t="str">
        <f>'ANA-PATH 2'!N287</f>
        <v>Juin</v>
      </c>
    </row>
    <row r="288" spans="1:34">
      <c r="A288" s="113">
        <v>281</v>
      </c>
      <c r="B288" s="418" t="s">
        <v>949</v>
      </c>
      <c r="C288" s="418" t="s">
        <v>78</v>
      </c>
      <c r="D288" s="124">
        <f>ANATOMIE3!L288</f>
        <v>15.25</v>
      </c>
      <c r="E288" s="124">
        <f>'PHYSIO-REP 3'!L288</f>
        <v>14.25</v>
      </c>
      <c r="F288" s="124">
        <f>'ZOOTECHINE 3'!L288</f>
        <v>10.75</v>
      </c>
      <c r="G288" s="124">
        <f>'PHARMACOLOGIE 3'!L288</f>
        <v>10</v>
      </c>
      <c r="H288" s="124">
        <f>'MICROBIOLOGIE 3'!L288</f>
        <v>7.75</v>
      </c>
      <c r="I288" s="124">
        <f>'PARASITOLOGIE 2'!L288</f>
        <v>8.6666666666666661</v>
      </c>
      <c r="J288" s="124">
        <f>'PHYSIO-PATH 3'!L288</f>
        <v>2.5</v>
      </c>
      <c r="K288" s="124">
        <f>SEMIOLOGIE!L288</f>
        <v>13</v>
      </c>
      <c r="L288" s="124">
        <f>'ANA-PATH 2'!L288</f>
        <v>8</v>
      </c>
      <c r="M288" s="124">
        <f t="shared" si="54"/>
        <v>90.166666666666671</v>
      </c>
      <c r="N288" s="124">
        <f t="shared" si="55"/>
        <v>3.6066666666666669</v>
      </c>
      <c r="O288" s="113" t="str">
        <f t="shared" si="53"/>
        <v>Ajournee</v>
      </c>
      <c r="P288" s="113" t="str">
        <f t="shared" si="56"/>
        <v>juin</v>
      </c>
      <c r="Q288" s="113">
        <f t="shared" si="57"/>
        <v>0</v>
      </c>
      <c r="R288" s="113">
        <f t="shared" si="58"/>
        <v>1</v>
      </c>
      <c r="S288" s="113">
        <f t="shared" si="59"/>
        <v>1</v>
      </c>
      <c r="T288" s="113">
        <f t="shared" si="60"/>
        <v>1</v>
      </c>
      <c r="U288" s="113">
        <f t="shared" si="61"/>
        <v>1</v>
      </c>
      <c r="V288" s="113">
        <f t="shared" si="62"/>
        <v>1</v>
      </c>
      <c r="W288" s="113">
        <f t="shared" si="63"/>
        <v>1</v>
      </c>
      <c r="X288" s="113">
        <f t="shared" si="64"/>
        <v>1</v>
      </c>
      <c r="Y288" s="113">
        <f t="shared" si="65"/>
        <v>1</v>
      </c>
      <c r="Z288" s="113" t="str">
        <f>ANATOMIE3!N288</f>
        <v>Juin</v>
      </c>
      <c r="AA288" s="113" t="str">
        <f>'PHYSIO-REP 3'!N288</f>
        <v>Juin</v>
      </c>
      <c r="AB288" s="113" t="str">
        <f>'ZOOTECHINE 3'!N288</f>
        <v>Juin</v>
      </c>
      <c r="AC288" s="113" t="str">
        <f>'PHARMACOLOGIE 3'!N288</f>
        <v>Juin</v>
      </c>
      <c r="AD288" s="113" t="str">
        <f>'MICROBIOLOGIE 3'!N288</f>
        <v>Juin</v>
      </c>
      <c r="AE288" s="113" t="str">
        <f>'PARASITOLOGIE 2'!N288</f>
        <v>Juin</v>
      </c>
      <c r="AF288" s="113" t="str">
        <f>'PHYSIO-PATH 3'!N288</f>
        <v>Juin</v>
      </c>
      <c r="AG288" s="113" t="str">
        <f>SEMIOLOGIE!N288</f>
        <v>Juin</v>
      </c>
      <c r="AH288" s="113" t="str">
        <f>'ANA-PATH 2'!N288</f>
        <v>Juin</v>
      </c>
    </row>
    <row r="289" spans="1:34">
      <c r="A289" s="113">
        <v>282</v>
      </c>
      <c r="B289" s="419" t="s">
        <v>377</v>
      </c>
      <c r="C289" s="419" t="s">
        <v>671</v>
      </c>
      <c r="D289" s="124">
        <f>ANATOMIE3!L289</f>
        <v>3.75</v>
      </c>
      <c r="E289" s="124">
        <f>'PHYSIO-REP 3'!L289</f>
        <v>4.5</v>
      </c>
      <c r="F289" s="124">
        <f>'ZOOTECHINE 3'!L289</f>
        <v>3</v>
      </c>
      <c r="G289" s="124">
        <f>'PHARMACOLOGIE 3'!L289</f>
        <v>2.25</v>
      </c>
      <c r="H289" s="124">
        <f>'MICROBIOLOGIE 3'!L289</f>
        <v>6.75</v>
      </c>
      <c r="I289" s="124">
        <f>'PARASITOLOGIE 2'!L289</f>
        <v>4</v>
      </c>
      <c r="J289" s="124">
        <f>'PHYSIO-PATH 3'!L289</f>
        <v>1.5</v>
      </c>
      <c r="K289" s="124">
        <f>SEMIOLOGIE!L289</f>
        <v>0</v>
      </c>
      <c r="L289" s="124">
        <f>'ANA-PATH 2'!L289</f>
        <v>3</v>
      </c>
      <c r="M289" s="124">
        <f t="shared" si="54"/>
        <v>28.75</v>
      </c>
      <c r="N289" s="124">
        <f t="shared" si="55"/>
        <v>1.1499999999999999</v>
      </c>
      <c r="O289" s="113" t="str">
        <f t="shared" si="53"/>
        <v>Ajournee</v>
      </c>
      <c r="P289" s="113" t="str">
        <f t="shared" si="56"/>
        <v>juin</v>
      </c>
      <c r="Q289" s="113">
        <f t="shared" si="57"/>
        <v>1</v>
      </c>
      <c r="R289" s="113">
        <f t="shared" si="58"/>
        <v>1</v>
      </c>
      <c r="S289" s="113">
        <f t="shared" si="59"/>
        <v>1</v>
      </c>
      <c r="T289" s="113">
        <f t="shared" si="60"/>
        <v>1</v>
      </c>
      <c r="U289" s="113">
        <f t="shared" si="61"/>
        <v>1</v>
      </c>
      <c r="V289" s="113">
        <f t="shared" si="62"/>
        <v>1</v>
      </c>
      <c r="W289" s="113">
        <f t="shared" si="63"/>
        <v>1</v>
      </c>
      <c r="X289" s="113">
        <f t="shared" si="64"/>
        <v>1</v>
      </c>
      <c r="Y289" s="113">
        <f t="shared" si="65"/>
        <v>1</v>
      </c>
      <c r="Z289" s="113" t="str">
        <f>ANATOMIE3!N289</f>
        <v>Juin</v>
      </c>
      <c r="AA289" s="113" t="str">
        <f>'PHYSIO-REP 3'!N289</f>
        <v>Juin</v>
      </c>
      <c r="AB289" s="113" t="str">
        <f>'ZOOTECHINE 3'!N289</f>
        <v>Juin</v>
      </c>
      <c r="AC289" s="113" t="str">
        <f>'PHARMACOLOGIE 3'!N289</f>
        <v>Juin</v>
      </c>
      <c r="AD289" s="113" t="str">
        <f>'MICROBIOLOGIE 3'!N289</f>
        <v>Juin</v>
      </c>
      <c r="AE289" s="113" t="str">
        <f>'PARASITOLOGIE 2'!N289</f>
        <v>Juin</v>
      </c>
      <c r="AF289" s="113" t="str">
        <f>'PHYSIO-PATH 3'!N289</f>
        <v>Juin</v>
      </c>
      <c r="AG289" s="113" t="str">
        <f>SEMIOLOGIE!N289</f>
        <v>Juin</v>
      </c>
      <c r="AH289" s="113" t="str">
        <f>'ANA-PATH 2'!N289</f>
        <v>Juin</v>
      </c>
    </row>
    <row r="290" spans="1:34">
      <c r="A290" s="113">
        <v>283</v>
      </c>
      <c r="B290" s="417" t="s">
        <v>378</v>
      </c>
      <c r="C290" s="417" t="s">
        <v>950</v>
      </c>
      <c r="D290" s="124">
        <f>ANATOMIE3!L290</f>
        <v>6</v>
      </c>
      <c r="E290" s="124">
        <f>'PHYSIO-REP 3'!L290</f>
        <v>4.5</v>
      </c>
      <c r="F290" s="124">
        <f>'ZOOTECHINE 3'!L290</f>
        <v>30.5</v>
      </c>
      <c r="G290" s="124">
        <f>'PHARMACOLOGIE 3'!L290</f>
        <v>33</v>
      </c>
      <c r="H290" s="124">
        <f>'MICROBIOLOGIE 3'!L290</f>
        <v>7.5</v>
      </c>
      <c r="I290" s="124">
        <f>'PARASITOLOGIE 2'!L290</f>
        <v>4</v>
      </c>
      <c r="J290" s="124">
        <f>'PHYSIO-PATH 3'!L290</f>
        <v>2.5</v>
      </c>
      <c r="K290" s="124">
        <f>SEMIOLOGIE!L290</f>
        <v>36</v>
      </c>
      <c r="L290" s="124">
        <f>'ANA-PATH 2'!L290</f>
        <v>3</v>
      </c>
      <c r="M290" s="124">
        <f t="shared" si="54"/>
        <v>127</v>
      </c>
      <c r="N290" s="124">
        <f t="shared" si="55"/>
        <v>5.08</v>
      </c>
      <c r="O290" s="113" t="str">
        <f t="shared" si="53"/>
        <v>Ajournee</v>
      </c>
      <c r="P290" s="113" t="str">
        <f t="shared" si="56"/>
        <v>juin</v>
      </c>
      <c r="Q290" s="113">
        <f t="shared" si="57"/>
        <v>1</v>
      </c>
      <c r="R290" s="113">
        <f t="shared" si="58"/>
        <v>1</v>
      </c>
      <c r="S290" s="113">
        <f t="shared" si="59"/>
        <v>0</v>
      </c>
      <c r="T290" s="113">
        <f t="shared" si="60"/>
        <v>0</v>
      </c>
      <c r="U290" s="113">
        <f t="shared" si="61"/>
        <v>1</v>
      </c>
      <c r="V290" s="113">
        <f t="shared" si="62"/>
        <v>1</v>
      </c>
      <c r="W290" s="113">
        <f t="shared" si="63"/>
        <v>1</v>
      </c>
      <c r="X290" s="113">
        <f t="shared" si="64"/>
        <v>0</v>
      </c>
      <c r="Y290" s="113">
        <f t="shared" si="65"/>
        <v>1</v>
      </c>
      <c r="Z290" s="113" t="str">
        <f>ANATOMIE3!N290</f>
        <v>Juin</v>
      </c>
      <c r="AA290" s="113" t="str">
        <f>'PHYSIO-REP 3'!N290</f>
        <v>Juin</v>
      </c>
      <c r="AB290" s="113" t="str">
        <f>'ZOOTECHINE 3'!N290</f>
        <v>Juin</v>
      </c>
      <c r="AC290" s="113" t="str">
        <f>'PHARMACOLOGIE 3'!N290</f>
        <v>Juin</v>
      </c>
      <c r="AD290" s="113" t="str">
        <f>'MICROBIOLOGIE 3'!N290</f>
        <v>Juin</v>
      </c>
      <c r="AE290" s="113" t="str">
        <f>'PARASITOLOGIE 2'!N290</f>
        <v>Juin</v>
      </c>
      <c r="AF290" s="113" t="str">
        <f>'PHYSIO-PATH 3'!N290</f>
        <v>Juin</v>
      </c>
      <c r="AG290" s="113" t="str">
        <f>SEMIOLOGIE!N290</f>
        <v>Juin</v>
      </c>
      <c r="AH290" s="113" t="str">
        <f>'ANA-PATH 2'!N290</f>
        <v>Juin</v>
      </c>
    </row>
    <row r="291" spans="1:34">
      <c r="A291" s="113">
        <v>284</v>
      </c>
      <c r="B291" s="413" t="s">
        <v>379</v>
      </c>
      <c r="C291" s="413" t="s">
        <v>278</v>
      </c>
      <c r="D291" s="124">
        <f>ANATOMIE3!L291</f>
        <v>9</v>
      </c>
      <c r="E291" s="124">
        <f>'PHYSIO-REP 3'!L291</f>
        <v>12</v>
      </c>
      <c r="F291" s="124">
        <f>'ZOOTECHINE 3'!L291</f>
        <v>6.5</v>
      </c>
      <c r="G291" s="124">
        <f>'PHARMACOLOGIE 3'!L291</f>
        <v>4.5</v>
      </c>
      <c r="H291" s="124">
        <f>'MICROBIOLOGIE 3'!L291</f>
        <v>6.75</v>
      </c>
      <c r="I291" s="124">
        <f>'PARASITOLOGIE 2'!L291</f>
        <v>8</v>
      </c>
      <c r="J291" s="124">
        <f>'PHYSIO-PATH 3'!L291</f>
        <v>10.5</v>
      </c>
      <c r="K291" s="124">
        <f>SEMIOLOGIE!L291</f>
        <v>5.25</v>
      </c>
      <c r="L291" s="124">
        <f>'ANA-PATH 2'!L291</f>
        <v>7</v>
      </c>
      <c r="M291" s="124">
        <f t="shared" si="54"/>
        <v>69.5</v>
      </c>
      <c r="N291" s="124">
        <f t="shared" si="55"/>
        <v>2.78</v>
      </c>
      <c r="O291" s="113" t="str">
        <f t="shared" si="53"/>
        <v>Ajournee</v>
      </c>
      <c r="P291" s="113" t="str">
        <f t="shared" si="56"/>
        <v>juin</v>
      </c>
      <c r="Q291" s="113">
        <f t="shared" si="57"/>
        <v>1</v>
      </c>
      <c r="R291" s="113">
        <f t="shared" si="58"/>
        <v>1</v>
      </c>
      <c r="S291" s="113">
        <f t="shared" si="59"/>
        <v>1</v>
      </c>
      <c r="T291" s="113">
        <f t="shared" si="60"/>
        <v>1</v>
      </c>
      <c r="U291" s="113">
        <f t="shared" si="61"/>
        <v>1</v>
      </c>
      <c r="V291" s="113">
        <f t="shared" si="62"/>
        <v>1</v>
      </c>
      <c r="W291" s="113">
        <f t="shared" si="63"/>
        <v>1</v>
      </c>
      <c r="X291" s="113">
        <f t="shared" si="64"/>
        <v>1</v>
      </c>
      <c r="Y291" s="113">
        <f t="shared" si="65"/>
        <v>1</v>
      </c>
      <c r="Z291" s="113" t="str">
        <f>ANATOMIE3!N291</f>
        <v>Juin</v>
      </c>
      <c r="AA291" s="113" t="str">
        <f>'PHYSIO-REP 3'!N291</f>
        <v>Juin</v>
      </c>
      <c r="AB291" s="113" t="str">
        <f>'ZOOTECHINE 3'!N291</f>
        <v>Juin</v>
      </c>
      <c r="AC291" s="113" t="str">
        <f>'PHARMACOLOGIE 3'!N291</f>
        <v>Juin</v>
      </c>
      <c r="AD291" s="113" t="str">
        <f>'MICROBIOLOGIE 3'!N291</f>
        <v>Juin</v>
      </c>
      <c r="AE291" s="113" t="str">
        <f>'PARASITOLOGIE 2'!N291</f>
        <v>Juin</v>
      </c>
      <c r="AF291" s="113" t="str">
        <f>'PHYSIO-PATH 3'!N291</f>
        <v>Juin</v>
      </c>
      <c r="AG291" s="113" t="str">
        <f>SEMIOLOGIE!N291</f>
        <v>Juin</v>
      </c>
      <c r="AH291" s="113" t="str">
        <f>'ANA-PATH 2'!N291</f>
        <v>Juin</v>
      </c>
    </row>
    <row r="292" spans="1:34">
      <c r="A292" s="113">
        <v>285</v>
      </c>
      <c r="B292" s="419" t="s">
        <v>951</v>
      </c>
      <c r="C292" s="419" t="s">
        <v>952</v>
      </c>
      <c r="D292" s="124">
        <f>ANATOMIE3!L292</f>
        <v>8.5</v>
      </c>
      <c r="E292" s="124">
        <f>'PHYSIO-REP 3'!L292</f>
        <v>6</v>
      </c>
      <c r="F292" s="124">
        <f>'ZOOTECHINE 3'!L292</f>
        <v>10.25</v>
      </c>
      <c r="G292" s="124">
        <f>'PHARMACOLOGIE 3'!L292</f>
        <v>2.5</v>
      </c>
      <c r="H292" s="124">
        <f>'MICROBIOLOGIE 3'!L292</f>
        <v>6.75</v>
      </c>
      <c r="I292" s="124">
        <f>'PARASITOLOGIE 2'!L292</f>
        <v>2.6666666666666665</v>
      </c>
      <c r="J292" s="124">
        <f>'PHYSIO-PATH 3'!L292</f>
        <v>6</v>
      </c>
      <c r="K292" s="124">
        <f>SEMIOLOGIE!L292</f>
        <v>11.5</v>
      </c>
      <c r="L292" s="124">
        <f>'ANA-PATH 2'!L292</f>
        <v>1.6666666666666667</v>
      </c>
      <c r="M292" s="124">
        <f t="shared" si="54"/>
        <v>55.833333333333329</v>
      </c>
      <c r="N292" s="124">
        <f t="shared" si="55"/>
        <v>2.2333333333333329</v>
      </c>
      <c r="O292" s="113" t="str">
        <f t="shared" si="53"/>
        <v>Ajournee</v>
      </c>
      <c r="P292" s="113" t="str">
        <f t="shared" si="56"/>
        <v>juin</v>
      </c>
      <c r="Q292" s="113">
        <f t="shared" si="57"/>
        <v>1</v>
      </c>
      <c r="R292" s="113">
        <f t="shared" si="58"/>
        <v>1</v>
      </c>
      <c r="S292" s="113">
        <f t="shared" si="59"/>
        <v>1</v>
      </c>
      <c r="T292" s="113">
        <f t="shared" si="60"/>
        <v>1</v>
      </c>
      <c r="U292" s="113">
        <f t="shared" si="61"/>
        <v>1</v>
      </c>
      <c r="V292" s="113">
        <f t="shared" si="62"/>
        <v>1</v>
      </c>
      <c r="W292" s="113">
        <f t="shared" si="63"/>
        <v>1</v>
      </c>
      <c r="X292" s="113">
        <f t="shared" si="64"/>
        <v>1</v>
      </c>
      <c r="Y292" s="113">
        <f t="shared" si="65"/>
        <v>1</v>
      </c>
      <c r="Z292" s="113" t="str">
        <f>ANATOMIE3!N292</f>
        <v>Juin</v>
      </c>
      <c r="AA292" s="113" t="str">
        <f>'PHYSIO-REP 3'!N292</f>
        <v>Juin</v>
      </c>
      <c r="AB292" s="113" t="str">
        <f>'ZOOTECHINE 3'!N292</f>
        <v>Juin</v>
      </c>
      <c r="AC292" s="113" t="str">
        <f>'PHARMACOLOGIE 3'!N292</f>
        <v>Juin</v>
      </c>
      <c r="AD292" s="113" t="str">
        <f>'MICROBIOLOGIE 3'!N292</f>
        <v>Juin</v>
      </c>
      <c r="AE292" s="113" t="str">
        <f>'PARASITOLOGIE 2'!N292</f>
        <v>Juin</v>
      </c>
      <c r="AF292" s="113" t="str">
        <f>'PHYSIO-PATH 3'!N292</f>
        <v>Juin</v>
      </c>
      <c r="AG292" s="113" t="str">
        <f>SEMIOLOGIE!N292</f>
        <v>Juin</v>
      </c>
      <c r="AH292" s="113" t="str">
        <f>'ANA-PATH 2'!N292</f>
        <v>Juin</v>
      </c>
    </row>
    <row r="293" spans="1:34">
      <c r="A293" s="113">
        <v>286</v>
      </c>
      <c r="B293" s="413" t="s">
        <v>380</v>
      </c>
      <c r="C293" s="413" t="s">
        <v>311</v>
      </c>
      <c r="D293" s="124">
        <f>ANATOMIE3!L293</f>
        <v>14.75</v>
      </c>
      <c r="E293" s="124">
        <f>'PHYSIO-REP 3'!L293</f>
        <v>8.25</v>
      </c>
      <c r="F293" s="124">
        <f>'ZOOTECHINE 3'!L293</f>
        <v>8.5</v>
      </c>
      <c r="G293" s="124">
        <f>'PHARMACOLOGIE 3'!L293</f>
        <v>5.5</v>
      </c>
      <c r="H293" s="124">
        <f>'MICROBIOLOGIE 3'!L293</f>
        <v>8.75</v>
      </c>
      <c r="I293" s="124">
        <f>'PARASITOLOGIE 2'!L293</f>
        <v>4</v>
      </c>
      <c r="J293" s="124">
        <f>'PHYSIO-PATH 3'!L293</f>
        <v>2.5</v>
      </c>
      <c r="K293" s="124">
        <f>SEMIOLOGIE!L293</f>
        <v>15.5</v>
      </c>
      <c r="L293" s="124">
        <f>'ANA-PATH 2'!L293</f>
        <v>7.666666666666667</v>
      </c>
      <c r="M293" s="124">
        <f t="shared" si="54"/>
        <v>75.416666666666671</v>
      </c>
      <c r="N293" s="124">
        <f t="shared" si="55"/>
        <v>3.0166666666666671</v>
      </c>
      <c r="O293" s="113" t="str">
        <f t="shared" si="53"/>
        <v>Ajournee</v>
      </c>
      <c r="P293" s="113" t="str">
        <f t="shared" si="56"/>
        <v>juin</v>
      </c>
      <c r="Q293" s="113">
        <f t="shared" si="57"/>
        <v>1</v>
      </c>
      <c r="R293" s="113">
        <f t="shared" si="58"/>
        <v>1</v>
      </c>
      <c r="S293" s="113">
        <f t="shared" si="59"/>
        <v>1</v>
      </c>
      <c r="T293" s="113">
        <f t="shared" si="60"/>
        <v>1</v>
      </c>
      <c r="U293" s="113">
        <f t="shared" si="61"/>
        <v>1</v>
      </c>
      <c r="V293" s="113">
        <f t="shared" si="62"/>
        <v>1</v>
      </c>
      <c r="W293" s="113">
        <f t="shared" si="63"/>
        <v>1</v>
      </c>
      <c r="X293" s="113">
        <f t="shared" si="64"/>
        <v>0</v>
      </c>
      <c r="Y293" s="113">
        <f t="shared" si="65"/>
        <v>1</v>
      </c>
      <c r="Z293" s="113" t="str">
        <f>ANATOMIE3!N293</f>
        <v>Juin</v>
      </c>
      <c r="AA293" s="113" t="str">
        <f>'PHYSIO-REP 3'!N293</f>
        <v>Juin</v>
      </c>
      <c r="AB293" s="113" t="str">
        <f>'ZOOTECHINE 3'!N293</f>
        <v>Juin</v>
      </c>
      <c r="AC293" s="113" t="str">
        <f>'PHARMACOLOGIE 3'!N293</f>
        <v>Juin</v>
      </c>
      <c r="AD293" s="113" t="str">
        <f>'MICROBIOLOGIE 3'!N293</f>
        <v>Juin</v>
      </c>
      <c r="AE293" s="113" t="str">
        <f>'PARASITOLOGIE 2'!N293</f>
        <v>Juin</v>
      </c>
      <c r="AF293" s="113" t="str">
        <f>'PHYSIO-PATH 3'!N293</f>
        <v>Juin</v>
      </c>
      <c r="AG293" s="113" t="str">
        <f>SEMIOLOGIE!N293</f>
        <v>Juin</v>
      </c>
      <c r="AH293" s="113" t="str">
        <f>'ANA-PATH 2'!N293</f>
        <v>Juin</v>
      </c>
    </row>
    <row r="294" spans="1:34">
      <c r="A294" s="113">
        <v>287</v>
      </c>
      <c r="B294" s="417" t="s">
        <v>381</v>
      </c>
      <c r="C294" s="417" t="s">
        <v>953</v>
      </c>
      <c r="D294" s="124">
        <f>ANATOMIE3!L294</f>
        <v>31.5</v>
      </c>
      <c r="E294" s="124">
        <f>'PHYSIO-REP 3'!L294</f>
        <v>7.5</v>
      </c>
      <c r="F294" s="124">
        <f>'ZOOTECHINE 3'!L294</f>
        <v>6</v>
      </c>
      <c r="G294" s="124">
        <f>'PHARMACOLOGIE 3'!L294</f>
        <v>30</v>
      </c>
      <c r="H294" s="124">
        <f>'MICROBIOLOGIE 3'!L294</f>
        <v>33.75</v>
      </c>
      <c r="I294" s="124">
        <f>'PARASITOLOGIE 2'!L294</f>
        <v>3.3333333333333335</v>
      </c>
      <c r="J294" s="124">
        <f>'PHYSIO-PATH 3'!L294</f>
        <v>2.5</v>
      </c>
      <c r="K294" s="124">
        <f>SEMIOLOGIE!L294</f>
        <v>30</v>
      </c>
      <c r="L294" s="124">
        <f>'ANA-PATH 2'!L294</f>
        <v>3.6666666666666665</v>
      </c>
      <c r="M294" s="124">
        <f t="shared" si="54"/>
        <v>148.24999999999997</v>
      </c>
      <c r="N294" s="124">
        <f t="shared" si="55"/>
        <v>5.9299999999999988</v>
      </c>
      <c r="O294" s="113" t="str">
        <f t="shared" si="53"/>
        <v>Ajournee</v>
      </c>
      <c r="P294" s="113" t="str">
        <f t="shared" si="56"/>
        <v>juin</v>
      </c>
      <c r="Q294" s="113">
        <f t="shared" si="57"/>
        <v>0</v>
      </c>
      <c r="R294" s="113">
        <f t="shared" si="58"/>
        <v>1</v>
      </c>
      <c r="S294" s="113">
        <f t="shared" si="59"/>
        <v>1</v>
      </c>
      <c r="T294" s="113">
        <f t="shared" si="60"/>
        <v>0</v>
      </c>
      <c r="U294" s="113">
        <f t="shared" si="61"/>
        <v>0</v>
      </c>
      <c r="V294" s="113">
        <f t="shared" si="62"/>
        <v>1</v>
      </c>
      <c r="W294" s="113">
        <f t="shared" si="63"/>
        <v>1</v>
      </c>
      <c r="X294" s="113">
        <f t="shared" si="64"/>
        <v>0</v>
      </c>
      <c r="Y294" s="113">
        <f t="shared" si="65"/>
        <v>1</v>
      </c>
      <c r="Z294" s="113" t="str">
        <f>ANATOMIE3!N294</f>
        <v>Juin</v>
      </c>
      <c r="AA294" s="113" t="str">
        <f>'PHYSIO-REP 3'!N294</f>
        <v>Juin</v>
      </c>
      <c r="AB294" s="113" t="str">
        <f>'ZOOTECHINE 3'!N294</f>
        <v>Juin</v>
      </c>
      <c r="AC294" s="113" t="str">
        <f>'PHARMACOLOGIE 3'!N294</f>
        <v>Juin</v>
      </c>
      <c r="AD294" s="113" t="str">
        <f>'MICROBIOLOGIE 3'!N294</f>
        <v>Juin</v>
      </c>
      <c r="AE294" s="113" t="str">
        <f>'PARASITOLOGIE 2'!N294</f>
        <v>Juin</v>
      </c>
      <c r="AF294" s="113" t="str">
        <f>'PHYSIO-PATH 3'!N294</f>
        <v>Juin</v>
      </c>
      <c r="AG294" s="113" t="str">
        <f>SEMIOLOGIE!N294</f>
        <v>Juin</v>
      </c>
      <c r="AH294" s="113" t="str">
        <f>'ANA-PATH 2'!N294</f>
        <v>Juin</v>
      </c>
    </row>
    <row r="295" spans="1:34">
      <c r="A295" s="113">
        <v>288</v>
      </c>
      <c r="B295" s="413" t="s">
        <v>954</v>
      </c>
      <c r="C295" s="413" t="s">
        <v>382</v>
      </c>
      <c r="D295" s="124">
        <f>ANATOMIE3!L295</f>
        <v>16.75</v>
      </c>
      <c r="E295" s="124">
        <f>'PHYSIO-REP 3'!L295</f>
        <v>7.5</v>
      </c>
      <c r="F295" s="124">
        <f>'ZOOTECHINE 3'!L295</f>
        <v>7.5</v>
      </c>
      <c r="G295" s="124">
        <f>'PHARMACOLOGIE 3'!L295</f>
        <v>10</v>
      </c>
      <c r="H295" s="124">
        <f>'MICROBIOLOGIE 3'!L295</f>
        <v>9.5</v>
      </c>
      <c r="I295" s="124">
        <f>'PARASITOLOGIE 2'!L295</f>
        <v>5.333333333333333</v>
      </c>
      <c r="J295" s="124">
        <f>'PHYSIO-PATH 3'!L295</f>
        <v>11.5</v>
      </c>
      <c r="K295" s="124">
        <f>SEMIOLOGIE!L295</f>
        <v>9.5</v>
      </c>
      <c r="L295" s="124">
        <f>'ANA-PATH 2'!L295</f>
        <v>6.333333333333333</v>
      </c>
      <c r="M295" s="124">
        <f t="shared" si="54"/>
        <v>83.916666666666671</v>
      </c>
      <c r="N295" s="124">
        <f t="shared" si="55"/>
        <v>3.3566666666666669</v>
      </c>
      <c r="O295" s="113" t="str">
        <f t="shared" si="53"/>
        <v>Ajournee</v>
      </c>
      <c r="P295" s="113" t="str">
        <f t="shared" si="56"/>
        <v>juin</v>
      </c>
      <c r="Q295" s="113">
        <f t="shared" si="57"/>
        <v>0</v>
      </c>
      <c r="R295" s="113">
        <f t="shared" si="58"/>
        <v>1</v>
      </c>
      <c r="S295" s="113">
        <f t="shared" si="59"/>
        <v>1</v>
      </c>
      <c r="T295" s="113">
        <f t="shared" si="60"/>
        <v>1</v>
      </c>
      <c r="U295" s="113">
        <f t="shared" si="61"/>
        <v>1</v>
      </c>
      <c r="V295" s="113">
        <f t="shared" si="62"/>
        <v>1</v>
      </c>
      <c r="W295" s="113">
        <f t="shared" si="63"/>
        <v>1</v>
      </c>
      <c r="X295" s="113">
        <f t="shared" si="64"/>
        <v>1</v>
      </c>
      <c r="Y295" s="113">
        <f t="shared" si="65"/>
        <v>1</v>
      </c>
      <c r="Z295" s="113" t="str">
        <f>ANATOMIE3!N295</f>
        <v>Juin</v>
      </c>
      <c r="AA295" s="113" t="str">
        <f>'PHYSIO-REP 3'!N295</f>
        <v>Juin</v>
      </c>
      <c r="AB295" s="113" t="str">
        <f>'ZOOTECHINE 3'!N295</f>
        <v>Juin</v>
      </c>
      <c r="AC295" s="113" t="str">
        <f>'PHARMACOLOGIE 3'!N295</f>
        <v>Juin</v>
      </c>
      <c r="AD295" s="113" t="str">
        <f>'MICROBIOLOGIE 3'!N295</f>
        <v>Juin</v>
      </c>
      <c r="AE295" s="113" t="str">
        <f>'PARASITOLOGIE 2'!N295</f>
        <v>Juin</v>
      </c>
      <c r="AF295" s="113" t="str">
        <f>'PHYSIO-PATH 3'!N295</f>
        <v>Juin</v>
      </c>
      <c r="AG295" s="113" t="str">
        <f>SEMIOLOGIE!N295</f>
        <v>Juin</v>
      </c>
      <c r="AH295" s="113" t="str">
        <f>'ANA-PATH 2'!N295</f>
        <v>Juin</v>
      </c>
    </row>
    <row r="296" spans="1:34">
      <c r="A296" s="113">
        <v>289</v>
      </c>
      <c r="B296" s="425" t="s">
        <v>955</v>
      </c>
      <c r="C296" s="425" t="s">
        <v>83</v>
      </c>
      <c r="D296" s="124">
        <f>ANATOMIE3!L296</f>
        <v>9</v>
      </c>
      <c r="E296" s="124">
        <f>'PHYSIO-REP 3'!L296</f>
        <v>8.25</v>
      </c>
      <c r="F296" s="124">
        <f>'ZOOTECHINE 3'!L296</f>
        <v>9</v>
      </c>
      <c r="G296" s="124">
        <f>'PHARMACOLOGIE 3'!L296</f>
        <v>8.25</v>
      </c>
      <c r="H296" s="124">
        <f>'MICROBIOLOGIE 3'!L296</f>
        <v>10</v>
      </c>
      <c r="I296" s="124">
        <f>'PARASITOLOGIE 2'!L296</f>
        <v>8</v>
      </c>
      <c r="J296" s="124">
        <f>'PHYSIO-PATH 3'!L296</f>
        <v>3.5</v>
      </c>
      <c r="K296" s="124">
        <f>SEMIOLOGIE!L296</f>
        <v>9.75</v>
      </c>
      <c r="L296" s="124">
        <f>'ANA-PATH 2'!L296</f>
        <v>4</v>
      </c>
      <c r="M296" s="124">
        <f t="shared" si="54"/>
        <v>69.75</v>
      </c>
      <c r="N296" s="124">
        <f t="shared" si="55"/>
        <v>2.79</v>
      </c>
      <c r="O296" s="113" t="str">
        <f t="shared" si="53"/>
        <v>Ajournee</v>
      </c>
      <c r="P296" s="113" t="str">
        <f t="shared" si="56"/>
        <v>juin</v>
      </c>
      <c r="Q296" s="113">
        <f t="shared" si="57"/>
        <v>1</v>
      </c>
      <c r="R296" s="113">
        <f t="shared" si="58"/>
        <v>1</v>
      </c>
      <c r="S296" s="113">
        <f t="shared" si="59"/>
        <v>1</v>
      </c>
      <c r="T296" s="113">
        <f t="shared" si="60"/>
        <v>1</v>
      </c>
      <c r="U296" s="113">
        <f t="shared" si="61"/>
        <v>1</v>
      </c>
      <c r="V296" s="113">
        <f t="shared" si="62"/>
        <v>1</v>
      </c>
      <c r="W296" s="113">
        <f t="shared" si="63"/>
        <v>1</v>
      </c>
      <c r="X296" s="113">
        <f t="shared" si="64"/>
        <v>1</v>
      </c>
      <c r="Y296" s="113">
        <f t="shared" si="65"/>
        <v>1</v>
      </c>
      <c r="Z296" s="113" t="str">
        <f>ANATOMIE3!N296</f>
        <v>Juin</v>
      </c>
      <c r="AA296" s="113" t="str">
        <f>'PHYSIO-REP 3'!N296</f>
        <v>Juin</v>
      </c>
      <c r="AB296" s="113" t="str">
        <f>'ZOOTECHINE 3'!N296</f>
        <v>Juin</v>
      </c>
      <c r="AC296" s="113" t="str">
        <f>'PHARMACOLOGIE 3'!N296</f>
        <v>Juin</v>
      </c>
      <c r="AD296" s="113" t="str">
        <f>'MICROBIOLOGIE 3'!N296</f>
        <v>Juin</v>
      </c>
      <c r="AE296" s="113" t="str">
        <f>'PARASITOLOGIE 2'!N296</f>
        <v>Juin</v>
      </c>
      <c r="AF296" s="113" t="str">
        <f>'PHYSIO-PATH 3'!N296</f>
        <v>Juin</v>
      </c>
      <c r="AG296" s="113" t="str">
        <f>SEMIOLOGIE!N296</f>
        <v>Juin</v>
      </c>
      <c r="AH296" s="113" t="str">
        <f>'ANA-PATH 2'!N296</f>
        <v>Juin</v>
      </c>
    </row>
    <row r="297" spans="1:34">
      <c r="A297" s="113">
        <v>290</v>
      </c>
      <c r="B297" s="442" t="s">
        <v>383</v>
      </c>
      <c r="C297" s="442" t="s">
        <v>316</v>
      </c>
      <c r="D297" s="124">
        <f>ANATOMIE3!L297</f>
        <v>11.25</v>
      </c>
      <c r="E297" s="124">
        <f>'PHYSIO-REP 3'!L297</f>
        <v>11.25</v>
      </c>
      <c r="F297" s="124">
        <f>'ZOOTECHINE 3'!L297</f>
        <v>8.5</v>
      </c>
      <c r="G297" s="124">
        <f>'PHARMACOLOGIE 3'!L297</f>
        <v>10</v>
      </c>
      <c r="H297" s="124">
        <f>'MICROBIOLOGIE 3'!L297</f>
        <v>9.25</v>
      </c>
      <c r="I297" s="124">
        <f>'PARASITOLOGIE 2'!L297</f>
        <v>5.333333333333333</v>
      </c>
      <c r="J297" s="124">
        <f>'PHYSIO-PATH 3'!L297</f>
        <v>3.5</v>
      </c>
      <c r="K297" s="124">
        <f>SEMIOLOGIE!L297</f>
        <v>11.5</v>
      </c>
      <c r="L297" s="124">
        <f>'ANA-PATH 2'!L297</f>
        <v>7.333333333333333</v>
      </c>
      <c r="M297" s="124">
        <f t="shared" si="54"/>
        <v>77.916666666666671</v>
      </c>
      <c r="N297" s="124">
        <f t="shared" si="55"/>
        <v>3.1166666666666667</v>
      </c>
      <c r="O297" s="113" t="str">
        <f t="shared" si="53"/>
        <v>Ajournee</v>
      </c>
      <c r="P297" s="113" t="str">
        <f t="shared" si="56"/>
        <v>juin</v>
      </c>
      <c r="Q297" s="113">
        <f t="shared" si="57"/>
        <v>1</v>
      </c>
      <c r="R297" s="113">
        <f t="shared" si="58"/>
        <v>1</v>
      </c>
      <c r="S297" s="113">
        <f t="shared" si="59"/>
        <v>1</v>
      </c>
      <c r="T297" s="113">
        <f t="shared" si="60"/>
        <v>1</v>
      </c>
      <c r="U297" s="113">
        <f t="shared" si="61"/>
        <v>1</v>
      </c>
      <c r="V297" s="113">
        <f t="shared" si="62"/>
        <v>1</v>
      </c>
      <c r="W297" s="113">
        <f t="shared" si="63"/>
        <v>1</v>
      </c>
      <c r="X297" s="113">
        <f t="shared" si="64"/>
        <v>1</v>
      </c>
      <c r="Y297" s="113">
        <f t="shared" si="65"/>
        <v>1</v>
      </c>
      <c r="Z297" s="113" t="str">
        <f>ANATOMIE3!N297</f>
        <v>Juin</v>
      </c>
      <c r="AA297" s="113" t="str">
        <f>'PHYSIO-REP 3'!N297</f>
        <v>Juin</v>
      </c>
      <c r="AB297" s="113" t="str">
        <f>'ZOOTECHINE 3'!N297</f>
        <v>Juin</v>
      </c>
      <c r="AC297" s="113" t="str">
        <f>'PHARMACOLOGIE 3'!N297</f>
        <v>Juin</v>
      </c>
      <c r="AD297" s="113" t="str">
        <f>'MICROBIOLOGIE 3'!N297</f>
        <v>Juin</v>
      </c>
      <c r="AE297" s="113" t="str">
        <f>'PARASITOLOGIE 2'!N297</f>
        <v>Juin</v>
      </c>
      <c r="AF297" s="113" t="str">
        <f>'PHYSIO-PATH 3'!N297</f>
        <v>Juin</v>
      </c>
      <c r="AG297" s="113" t="str">
        <f>SEMIOLOGIE!N297</f>
        <v>Juin</v>
      </c>
      <c r="AH297" s="113" t="str">
        <f>'ANA-PATH 2'!N297</f>
        <v>Juin</v>
      </c>
    </row>
    <row r="298" spans="1:34">
      <c r="A298" s="113">
        <v>291</v>
      </c>
      <c r="B298" s="413" t="s">
        <v>384</v>
      </c>
      <c r="C298" s="413" t="s">
        <v>67</v>
      </c>
      <c r="D298" s="124">
        <f>ANATOMIE3!L298</f>
        <v>17.25</v>
      </c>
      <c r="E298" s="124">
        <f>'PHYSIO-REP 3'!L298</f>
        <v>8.25</v>
      </c>
      <c r="F298" s="124">
        <f>'ZOOTECHINE 3'!L298</f>
        <v>14</v>
      </c>
      <c r="G298" s="124">
        <f>'PHARMACOLOGIE 3'!L298</f>
        <v>13</v>
      </c>
      <c r="H298" s="124">
        <f>'MICROBIOLOGIE 3'!L298</f>
        <v>10</v>
      </c>
      <c r="I298" s="124">
        <f>'PARASITOLOGIE 2'!L298</f>
        <v>6.666666666666667</v>
      </c>
      <c r="J298" s="124">
        <f>'PHYSIO-PATH 3'!L298</f>
        <v>10.5</v>
      </c>
      <c r="K298" s="124">
        <f>SEMIOLOGIE!L298</f>
        <v>14</v>
      </c>
      <c r="L298" s="124">
        <f>'ANA-PATH 2'!L298</f>
        <v>9</v>
      </c>
      <c r="M298" s="124">
        <f t="shared" si="54"/>
        <v>102.66666666666667</v>
      </c>
      <c r="N298" s="124">
        <f t="shared" si="55"/>
        <v>4.1066666666666665</v>
      </c>
      <c r="O298" s="113" t="str">
        <f t="shared" si="53"/>
        <v>Ajournee</v>
      </c>
      <c r="P298" s="113" t="str">
        <f t="shared" si="56"/>
        <v>juin</v>
      </c>
      <c r="Q298" s="113">
        <f t="shared" si="57"/>
        <v>0</v>
      </c>
      <c r="R298" s="113">
        <f t="shared" si="58"/>
        <v>1</v>
      </c>
      <c r="S298" s="113">
        <f t="shared" si="59"/>
        <v>1</v>
      </c>
      <c r="T298" s="113">
        <f t="shared" si="60"/>
        <v>1</v>
      </c>
      <c r="U298" s="113">
        <f t="shared" si="61"/>
        <v>1</v>
      </c>
      <c r="V298" s="113">
        <f t="shared" si="62"/>
        <v>1</v>
      </c>
      <c r="W298" s="113">
        <f t="shared" si="63"/>
        <v>1</v>
      </c>
      <c r="X298" s="113">
        <f t="shared" si="64"/>
        <v>1</v>
      </c>
      <c r="Y298" s="113">
        <f t="shared" si="65"/>
        <v>1</v>
      </c>
      <c r="Z298" s="113" t="str">
        <f>ANATOMIE3!N298</f>
        <v>Juin</v>
      </c>
      <c r="AA298" s="113" t="str">
        <f>'PHYSIO-REP 3'!N298</f>
        <v>Juin</v>
      </c>
      <c r="AB298" s="113" t="str">
        <f>'ZOOTECHINE 3'!N298</f>
        <v>Juin</v>
      </c>
      <c r="AC298" s="113" t="str">
        <f>'PHARMACOLOGIE 3'!N298</f>
        <v>Juin</v>
      </c>
      <c r="AD298" s="113" t="str">
        <f>'MICROBIOLOGIE 3'!N298</f>
        <v>Juin</v>
      </c>
      <c r="AE298" s="113" t="str">
        <f>'PARASITOLOGIE 2'!N298</f>
        <v>Juin</v>
      </c>
      <c r="AF298" s="113" t="str">
        <f>'PHYSIO-PATH 3'!N298</f>
        <v>Juin</v>
      </c>
      <c r="AG298" s="113" t="str">
        <f>SEMIOLOGIE!N298</f>
        <v>Juin</v>
      </c>
      <c r="AH298" s="113" t="str">
        <f>'ANA-PATH 2'!N298</f>
        <v>Juin</v>
      </c>
    </row>
    <row r="299" spans="1:34">
      <c r="A299" s="113">
        <v>292</v>
      </c>
      <c r="B299" s="413" t="s">
        <v>385</v>
      </c>
      <c r="C299" s="413" t="s">
        <v>61</v>
      </c>
      <c r="D299" s="124">
        <f>ANATOMIE3!L299</f>
        <v>12.5</v>
      </c>
      <c r="E299" s="124">
        <f>'PHYSIO-REP 3'!L299</f>
        <v>9.75</v>
      </c>
      <c r="F299" s="124">
        <f>'ZOOTECHINE 3'!L299</f>
        <v>10.5</v>
      </c>
      <c r="G299" s="124">
        <f>'PHARMACOLOGIE 3'!L299</f>
        <v>11.5</v>
      </c>
      <c r="H299" s="124">
        <f>'MICROBIOLOGIE 3'!L299</f>
        <v>8.75</v>
      </c>
      <c r="I299" s="124">
        <f>'PARASITOLOGIE 2'!L299</f>
        <v>3.3333333333333335</v>
      </c>
      <c r="J299" s="124">
        <f>'PHYSIO-PATH 3'!L299</f>
        <v>6</v>
      </c>
      <c r="K299" s="124">
        <f>SEMIOLOGIE!L299</f>
        <v>11</v>
      </c>
      <c r="L299" s="124">
        <f>'ANA-PATH 2'!L299</f>
        <v>6.666666666666667</v>
      </c>
      <c r="M299" s="124">
        <f t="shared" si="54"/>
        <v>80.000000000000014</v>
      </c>
      <c r="N299" s="124">
        <f t="shared" si="55"/>
        <v>3.2000000000000006</v>
      </c>
      <c r="O299" s="113" t="str">
        <f t="shared" si="53"/>
        <v>Ajournee</v>
      </c>
      <c r="P299" s="113" t="str">
        <f t="shared" si="56"/>
        <v>juin</v>
      </c>
      <c r="Q299" s="113">
        <f t="shared" si="57"/>
        <v>1</v>
      </c>
      <c r="R299" s="113">
        <f t="shared" si="58"/>
        <v>1</v>
      </c>
      <c r="S299" s="113">
        <f t="shared" si="59"/>
        <v>1</v>
      </c>
      <c r="T299" s="113">
        <f t="shared" si="60"/>
        <v>1</v>
      </c>
      <c r="U299" s="113">
        <f t="shared" si="61"/>
        <v>1</v>
      </c>
      <c r="V299" s="113">
        <f t="shared" si="62"/>
        <v>1</v>
      </c>
      <c r="W299" s="113">
        <f t="shared" si="63"/>
        <v>1</v>
      </c>
      <c r="X299" s="113">
        <f t="shared" si="64"/>
        <v>1</v>
      </c>
      <c r="Y299" s="113">
        <f t="shared" si="65"/>
        <v>1</v>
      </c>
      <c r="Z299" s="113" t="str">
        <f>ANATOMIE3!N299</f>
        <v>Juin</v>
      </c>
      <c r="AA299" s="113" t="str">
        <f>'PHYSIO-REP 3'!N299</f>
        <v>Juin</v>
      </c>
      <c r="AB299" s="113" t="str">
        <f>'ZOOTECHINE 3'!N299</f>
        <v>Juin</v>
      </c>
      <c r="AC299" s="113" t="str">
        <f>'PHARMACOLOGIE 3'!N299</f>
        <v>Juin</v>
      </c>
      <c r="AD299" s="113" t="str">
        <f>'MICROBIOLOGIE 3'!N299</f>
        <v>Juin</v>
      </c>
      <c r="AE299" s="113" t="str">
        <f>'PARASITOLOGIE 2'!N299</f>
        <v>Juin</v>
      </c>
      <c r="AF299" s="113" t="str">
        <f>'PHYSIO-PATH 3'!N299</f>
        <v>Juin</v>
      </c>
      <c r="AG299" s="113" t="str">
        <f>SEMIOLOGIE!N299</f>
        <v>Juin</v>
      </c>
      <c r="AH299" s="113" t="str">
        <f>'ANA-PATH 2'!N299</f>
        <v>Juin</v>
      </c>
    </row>
    <row r="300" spans="1:34">
      <c r="A300" s="113">
        <v>293</v>
      </c>
      <c r="B300" s="419" t="s">
        <v>956</v>
      </c>
      <c r="C300" s="419" t="s">
        <v>286</v>
      </c>
      <c r="D300" s="124">
        <f>ANATOMIE3!L300</f>
        <v>8.5</v>
      </c>
      <c r="E300" s="124">
        <f>'PHYSIO-REP 3'!L300</f>
        <v>10.5</v>
      </c>
      <c r="F300" s="124">
        <f>'ZOOTECHINE 3'!L300</f>
        <v>7</v>
      </c>
      <c r="G300" s="124">
        <f>'PHARMACOLOGIE 3'!L300</f>
        <v>5.25</v>
      </c>
      <c r="H300" s="124">
        <f>'MICROBIOLOGIE 3'!L300</f>
        <v>7.5</v>
      </c>
      <c r="I300" s="124">
        <f>'PARASITOLOGIE 2'!L300</f>
        <v>8.6666666666666661</v>
      </c>
      <c r="J300" s="124">
        <f>'PHYSIO-PATH 3'!L300</f>
        <v>12</v>
      </c>
      <c r="K300" s="124">
        <f>SEMIOLOGIE!L300</f>
        <v>15.75</v>
      </c>
      <c r="L300" s="124">
        <f>'ANA-PATH 2'!L300</f>
        <v>6.333333333333333</v>
      </c>
      <c r="M300" s="124">
        <f t="shared" si="54"/>
        <v>81.499999999999986</v>
      </c>
      <c r="N300" s="124">
        <f t="shared" si="55"/>
        <v>3.2599999999999993</v>
      </c>
      <c r="O300" s="113" t="str">
        <f t="shared" si="53"/>
        <v>Ajournee</v>
      </c>
      <c r="P300" s="113" t="str">
        <f t="shared" si="56"/>
        <v>juin</v>
      </c>
      <c r="Q300" s="113">
        <f t="shared" si="57"/>
        <v>1</v>
      </c>
      <c r="R300" s="113">
        <f t="shared" si="58"/>
        <v>1</v>
      </c>
      <c r="S300" s="113">
        <f t="shared" si="59"/>
        <v>1</v>
      </c>
      <c r="T300" s="113">
        <f t="shared" si="60"/>
        <v>1</v>
      </c>
      <c r="U300" s="113">
        <f t="shared" si="61"/>
        <v>1</v>
      </c>
      <c r="V300" s="113">
        <f t="shared" si="62"/>
        <v>1</v>
      </c>
      <c r="W300" s="113">
        <f t="shared" si="63"/>
        <v>1</v>
      </c>
      <c r="X300" s="113">
        <f t="shared" si="64"/>
        <v>0</v>
      </c>
      <c r="Y300" s="113">
        <f t="shared" si="65"/>
        <v>1</v>
      </c>
      <c r="Z300" s="113" t="str">
        <f>ANATOMIE3!N300</f>
        <v>Juin</v>
      </c>
      <c r="AA300" s="113" t="str">
        <f>'PHYSIO-REP 3'!N300</f>
        <v>Juin</v>
      </c>
      <c r="AB300" s="113" t="str">
        <f>'ZOOTECHINE 3'!N300</f>
        <v>Juin</v>
      </c>
      <c r="AC300" s="113" t="str">
        <f>'PHARMACOLOGIE 3'!N300</f>
        <v>Juin</v>
      </c>
      <c r="AD300" s="113" t="str">
        <f>'MICROBIOLOGIE 3'!N300</f>
        <v>Juin</v>
      </c>
      <c r="AE300" s="113" t="str">
        <f>'PARASITOLOGIE 2'!N300</f>
        <v>Juin</v>
      </c>
      <c r="AF300" s="113" t="str">
        <f>'PHYSIO-PATH 3'!N300</f>
        <v>Juin</v>
      </c>
      <c r="AG300" s="113" t="str">
        <f>SEMIOLOGIE!N300</f>
        <v>Juin</v>
      </c>
      <c r="AH300" s="113" t="str">
        <f>'ANA-PATH 2'!N300</f>
        <v>Juin</v>
      </c>
    </row>
    <row r="301" spans="1:34">
      <c r="A301" s="113">
        <v>294</v>
      </c>
      <c r="B301" s="413" t="s">
        <v>386</v>
      </c>
      <c r="C301" s="413" t="s">
        <v>387</v>
      </c>
      <c r="D301" s="124">
        <f>ANATOMIE3!L301</f>
        <v>14.75</v>
      </c>
      <c r="E301" s="124">
        <f>'PHYSIO-REP 3'!L301</f>
        <v>10.25</v>
      </c>
      <c r="F301" s="124">
        <f>'ZOOTECHINE 3'!L301</f>
        <v>7.25</v>
      </c>
      <c r="G301" s="124">
        <f>'PHARMACOLOGIE 3'!L301</f>
        <v>14</v>
      </c>
      <c r="H301" s="124">
        <f>'MICROBIOLOGIE 3'!L301</f>
        <v>9.5</v>
      </c>
      <c r="I301" s="124">
        <f>'PARASITOLOGIE 2'!L301</f>
        <v>4</v>
      </c>
      <c r="J301" s="124">
        <f>'PHYSIO-PATH 3'!L301</f>
        <v>3.5</v>
      </c>
      <c r="K301" s="124">
        <f>SEMIOLOGIE!L301</f>
        <v>16.25</v>
      </c>
      <c r="L301" s="124">
        <f>'ANA-PATH 2'!L301</f>
        <v>7.333333333333333</v>
      </c>
      <c r="M301" s="124">
        <f t="shared" si="54"/>
        <v>86.833333333333329</v>
      </c>
      <c r="N301" s="124">
        <f t="shared" si="55"/>
        <v>3.4733333333333332</v>
      </c>
      <c r="O301" s="113" t="str">
        <f t="shared" si="53"/>
        <v>Ajournee</v>
      </c>
      <c r="P301" s="113" t="str">
        <f t="shared" si="56"/>
        <v>juin</v>
      </c>
      <c r="Q301" s="113">
        <f t="shared" si="57"/>
        <v>1</v>
      </c>
      <c r="R301" s="113">
        <f t="shared" si="58"/>
        <v>1</v>
      </c>
      <c r="S301" s="113">
        <f t="shared" si="59"/>
        <v>1</v>
      </c>
      <c r="T301" s="113">
        <f t="shared" si="60"/>
        <v>1</v>
      </c>
      <c r="U301" s="113">
        <f t="shared" si="61"/>
        <v>1</v>
      </c>
      <c r="V301" s="113">
        <f t="shared" si="62"/>
        <v>1</v>
      </c>
      <c r="W301" s="113">
        <f t="shared" si="63"/>
        <v>1</v>
      </c>
      <c r="X301" s="113">
        <f t="shared" si="64"/>
        <v>0</v>
      </c>
      <c r="Y301" s="113">
        <f t="shared" si="65"/>
        <v>1</v>
      </c>
      <c r="Z301" s="113" t="str">
        <f>ANATOMIE3!N301</f>
        <v>Juin</v>
      </c>
      <c r="AA301" s="113" t="str">
        <f>'PHYSIO-REP 3'!N301</f>
        <v>Juin</v>
      </c>
      <c r="AB301" s="113" t="str">
        <f>'ZOOTECHINE 3'!N301</f>
        <v>Juin</v>
      </c>
      <c r="AC301" s="113" t="str">
        <f>'PHARMACOLOGIE 3'!N301</f>
        <v>Juin</v>
      </c>
      <c r="AD301" s="113" t="str">
        <f>'MICROBIOLOGIE 3'!N301</f>
        <v>Juin</v>
      </c>
      <c r="AE301" s="113" t="str">
        <f>'PARASITOLOGIE 2'!N301</f>
        <v>Juin</v>
      </c>
      <c r="AF301" s="113" t="str">
        <f>'PHYSIO-PATH 3'!N301</f>
        <v>Juin</v>
      </c>
      <c r="AG301" s="113" t="str">
        <f>SEMIOLOGIE!N301</f>
        <v>Juin</v>
      </c>
      <c r="AH301" s="113" t="str">
        <f>'ANA-PATH 2'!N301</f>
        <v>Juin</v>
      </c>
    </row>
    <row r="302" spans="1:34">
      <c r="A302" s="113">
        <v>295</v>
      </c>
      <c r="B302" s="413" t="s">
        <v>957</v>
      </c>
      <c r="C302" s="413" t="s">
        <v>241</v>
      </c>
      <c r="D302" s="124">
        <f>ANATOMIE3!L302</f>
        <v>2</v>
      </c>
      <c r="E302" s="124">
        <f>'PHYSIO-REP 3'!L302</f>
        <v>6.75</v>
      </c>
      <c r="F302" s="124">
        <f>'ZOOTECHINE 3'!L302</f>
        <v>1</v>
      </c>
      <c r="G302" s="124">
        <f>'PHARMACOLOGIE 3'!L302</f>
        <v>3.5</v>
      </c>
      <c r="H302" s="124">
        <f>'MICROBIOLOGIE 3'!L302</f>
        <v>5.75</v>
      </c>
      <c r="I302" s="124">
        <f>'PARASITOLOGIE 2'!L302</f>
        <v>1.3333333333333333</v>
      </c>
      <c r="J302" s="124">
        <f>'PHYSIO-PATH 3'!L302</f>
        <v>1.5</v>
      </c>
      <c r="K302" s="124">
        <f>SEMIOLOGIE!L302</f>
        <v>3.5</v>
      </c>
      <c r="L302" s="124">
        <f>'ANA-PATH 2'!L302</f>
        <v>2</v>
      </c>
      <c r="M302" s="124">
        <f t="shared" si="54"/>
        <v>27.333333333333332</v>
      </c>
      <c r="N302" s="124">
        <f t="shared" si="55"/>
        <v>1.0933333333333333</v>
      </c>
      <c r="O302" s="113" t="str">
        <f t="shared" si="53"/>
        <v>Ajournee</v>
      </c>
      <c r="P302" s="113" t="str">
        <f t="shared" si="56"/>
        <v>juin</v>
      </c>
      <c r="Q302" s="113">
        <f t="shared" si="57"/>
        <v>1</v>
      </c>
      <c r="R302" s="113">
        <f t="shared" si="58"/>
        <v>1</v>
      </c>
      <c r="S302" s="113">
        <f t="shared" si="59"/>
        <v>1</v>
      </c>
      <c r="T302" s="113">
        <f t="shared" si="60"/>
        <v>1</v>
      </c>
      <c r="U302" s="113">
        <f t="shared" si="61"/>
        <v>1</v>
      </c>
      <c r="V302" s="113">
        <f t="shared" si="62"/>
        <v>1</v>
      </c>
      <c r="W302" s="113">
        <f t="shared" si="63"/>
        <v>1</v>
      </c>
      <c r="X302" s="113">
        <f t="shared" si="64"/>
        <v>1</v>
      </c>
      <c r="Y302" s="113">
        <f t="shared" si="65"/>
        <v>1</v>
      </c>
      <c r="Z302" s="113" t="str">
        <f>ANATOMIE3!N302</f>
        <v>Juin</v>
      </c>
      <c r="AA302" s="113" t="str">
        <f>'PHYSIO-REP 3'!N302</f>
        <v>Juin</v>
      </c>
      <c r="AB302" s="113" t="str">
        <f>'ZOOTECHINE 3'!N302</f>
        <v>Juin</v>
      </c>
      <c r="AC302" s="113" t="str">
        <f>'PHARMACOLOGIE 3'!N302</f>
        <v>Juin</v>
      </c>
      <c r="AD302" s="113" t="str">
        <f>'MICROBIOLOGIE 3'!N302</f>
        <v>Juin</v>
      </c>
      <c r="AE302" s="113" t="str">
        <f>'PARASITOLOGIE 2'!N302</f>
        <v>Juin</v>
      </c>
      <c r="AF302" s="113" t="str">
        <f>'PHYSIO-PATH 3'!N302</f>
        <v>Juin</v>
      </c>
      <c r="AG302" s="113" t="str">
        <f>SEMIOLOGIE!N302</f>
        <v>Juin</v>
      </c>
      <c r="AH302" s="113" t="str">
        <f>'ANA-PATH 2'!N302</f>
        <v>Juin</v>
      </c>
    </row>
    <row r="303" spans="1:34">
      <c r="A303" s="113">
        <v>296</v>
      </c>
      <c r="B303" s="419" t="s">
        <v>958</v>
      </c>
      <c r="C303" s="419" t="s">
        <v>959</v>
      </c>
      <c r="D303" s="124">
        <f>ANATOMIE3!L303</f>
        <v>13</v>
      </c>
      <c r="E303" s="124">
        <f>'PHYSIO-REP 3'!L303</f>
        <v>5.25</v>
      </c>
      <c r="F303" s="124">
        <f>'ZOOTECHINE 3'!L303</f>
        <v>9</v>
      </c>
      <c r="G303" s="124">
        <f>'PHARMACOLOGIE 3'!L303</f>
        <v>6</v>
      </c>
      <c r="H303" s="124">
        <f>'MICROBIOLOGIE 3'!L303</f>
        <v>10.25</v>
      </c>
      <c r="I303" s="124">
        <f>'PARASITOLOGIE 2'!L303</f>
        <v>6.666666666666667</v>
      </c>
      <c r="J303" s="124">
        <f>'PHYSIO-PATH 3'!L303</f>
        <v>6</v>
      </c>
      <c r="K303" s="124">
        <f>SEMIOLOGIE!L303</f>
        <v>10.25</v>
      </c>
      <c r="L303" s="124">
        <f>'ANA-PATH 2'!L303</f>
        <v>3.6666666666666665</v>
      </c>
      <c r="M303" s="124">
        <f t="shared" si="54"/>
        <v>70.083333333333329</v>
      </c>
      <c r="N303" s="124">
        <f t="shared" si="55"/>
        <v>2.8033333333333332</v>
      </c>
      <c r="O303" s="113" t="str">
        <f t="shared" si="53"/>
        <v>Ajournee</v>
      </c>
      <c r="P303" s="113" t="str">
        <f t="shared" si="56"/>
        <v>juin</v>
      </c>
      <c r="Q303" s="113">
        <f t="shared" si="57"/>
        <v>1</v>
      </c>
      <c r="R303" s="113">
        <f t="shared" si="58"/>
        <v>1</v>
      </c>
      <c r="S303" s="113">
        <f t="shared" si="59"/>
        <v>1</v>
      </c>
      <c r="T303" s="113">
        <f t="shared" si="60"/>
        <v>1</v>
      </c>
      <c r="U303" s="113">
        <f t="shared" si="61"/>
        <v>1</v>
      </c>
      <c r="V303" s="113">
        <f t="shared" si="62"/>
        <v>1</v>
      </c>
      <c r="W303" s="113">
        <f t="shared" si="63"/>
        <v>1</v>
      </c>
      <c r="X303" s="113">
        <f t="shared" si="64"/>
        <v>1</v>
      </c>
      <c r="Y303" s="113">
        <f t="shared" si="65"/>
        <v>1</v>
      </c>
      <c r="Z303" s="113" t="str">
        <f>ANATOMIE3!N303</f>
        <v>Juin</v>
      </c>
      <c r="AA303" s="113" t="str">
        <f>'PHYSIO-REP 3'!N303</f>
        <v>Juin</v>
      </c>
      <c r="AB303" s="113" t="str">
        <f>'ZOOTECHINE 3'!N303</f>
        <v>Juin</v>
      </c>
      <c r="AC303" s="113" t="str">
        <f>'PHARMACOLOGIE 3'!N303</f>
        <v>Juin</v>
      </c>
      <c r="AD303" s="113" t="str">
        <f>'MICROBIOLOGIE 3'!N303</f>
        <v>Juin</v>
      </c>
      <c r="AE303" s="113" t="str">
        <f>'PARASITOLOGIE 2'!N303</f>
        <v>Juin</v>
      </c>
      <c r="AF303" s="113" t="str">
        <f>'PHYSIO-PATH 3'!N303</f>
        <v>Juin</v>
      </c>
      <c r="AG303" s="113" t="str">
        <f>SEMIOLOGIE!N303</f>
        <v>Juin</v>
      </c>
      <c r="AH303" s="113" t="str">
        <f>'ANA-PATH 2'!N303</f>
        <v>Juin</v>
      </c>
    </row>
    <row r="304" spans="1:34">
      <c r="A304" s="113">
        <v>297</v>
      </c>
      <c r="B304" s="413" t="s">
        <v>388</v>
      </c>
      <c r="C304" s="413" t="s">
        <v>960</v>
      </c>
      <c r="D304" s="124">
        <f>ANATOMIE3!L304</f>
        <v>12</v>
      </c>
      <c r="E304" s="124">
        <f>'PHYSIO-REP 3'!L304</f>
        <v>9.5</v>
      </c>
      <c r="F304" s="124">
        <f>'ZOOTECHINE 3'!L304</f>
        <v>6.5</v>
      </c>
      <c r="G304" s="124">
        <f>'PHARMACOLOGIE 3'!L304</f>
        <v>10</v>
      </c>
      <c r="H304" s="124">
        <f>'MICROBIOLOGIE 3'!L304</f>
        <v>10.25</v>
      </c>
      <c r="I304" s="124">
        <f>'PARASITOLOGIE 2'!L304</f>
        <v>8.6666666666666661</v>
      </c>
      <c r="J304" s="124">
        <f>'PHYSIO-PATH 3'!L304</f>
        <v>6</v>
      </c>
      <c r="K304" s="124">
        <f>SEMIOLOGIE!L304</f>
        <v>16.5</v>
      </c>
      <c r="L304" s="124">
        <f>'ANA-PATH 2'!L304</f>
        <v>7.333333333333333</v>
      </c>
      <c r="M304" s="124">
        <f t="shared" si="54"/>
        <v>86.749999999999986</v>
      </c>
      <c r="N304" s="124">
        <f t="shared" si="55"/>
        <v>3.4699999999999993</v>
      </c>
      <c r="O304" s="113" t="str">
        <f t="shared" si="53"/>
        <v>Ajournee</v>
      </c>
      <c r="P304" s="113" t="str">
        <f t="shared" si="56"/>
        <v>juin</v>
      </c>
      <c r="Q304" s="113">
        <f t="shared" si="57"/>
        <v>1</v>
      </c>
      <c r="R304" s="113">
        <f t="shared" si="58"/>
        <v>1</v>
      </c>
      <c r="S304" s="113">
        <f t="shared" si="59"/>
        <v>1</v>
      </c>
      <c r="T304" s="113">
        <f t="shared" si="60"/>
        <v>1</v>
      </c>
      <c r="U304" s="113">
        <f t="shared" si="61"/>
        <v>1</v>
      </c>
      <c r="V304" s="113">
        <f t="shared" si="62"/>
        <v>1</v>
      </c>
      <c r="W304" s="113">
        <f t="shared" si="63"/>
        <v>1</v>
      </c>
      <c r="X304" s="113">
        <f t="shared" si="64"/>
        <v>0</v>
      </c>
      <c r="Y304" s="113">
        <f t="shared" si="65"/>
        <v>1</v>
      </c>
      <c r="Z304" s="113" t="str">
        <f>ANATOMIE3!N304</f>
        <v>Juin</v>
      </c>
      <c r="AA304" s="113" t="str">
        <f>'PHYSIO-REP 3'!N304</f>
        <v>Juin</v>
      </c>
      <c r="AB304" s="113" t="str">
        <f>'ZOOTECHINE 3'!N304</f>
        <v>Juin</v>
      </c>
      <c r="AC304" s="113" t="str">
        <f>'PHARMACOLOGIE 3'!N304</f>
        <v>Juin</v>
      </c>
      <c r="AD304" s="113" t="str">
        <f>'MICROBIOLOGIE 3'!N304</f>
        <v>Juin</v>
      </c>
      <c r="AE304" s="113" t="str">
        <f>'PARASITOLOGIE 2'!N304</f>
        <v>Juin</v>
      </c>
      <c r="AF304" s="113" t="str">
        <f>'PHYSIO-PATH 3'!N304</f>
        <v>Juin</v>
      </c>
      <c r="AG304" s="113" t="str">
        <f>SEMIOLOGIE!N304</f>
        <v>Juin</v>
      </c>
      <c r="AH304" s="113" t="str">
        <f>'ANA-PATH 2'!N304</f>
        <v>Juin</v>
      </c>
    </row>
    <row r="305" spans="1:34">
      <c r="A305" s="113">
        <v>298</v>
      </c>
      <c r="B305" s="413" t="s">
        <v>389</v>
      </c>
      <c r="C305" s="413" t="s">
        <v>390</v>
      </c>
      <c r="D305" s="124">
        <f>ANATOMIE3!L305</f>
        <v>5</v>
      </c>
      <c r="E305" s="124">
        <f>'PHYSIO-REP 3'!L305</f>
        <v>6</v>
      </c>
      <c r="F305" s="124">
        <f>'ZOOTECHINE 3'!L305</f>
        <v>6</v>
      </c>
      <c r="G305" s="124">
        <f>'PHARMACOLOGIE 3'!L305</f>
        <v>3.5</v>
      </c>
      <c r="H305" s="124">
        <f>'MICROBIOLOGIE 3'!L305</f>
        <v>8</v>
      </c>
      <c r="I305" s="124">
        <f>'PARASITOLOGIE 2'!L305</f>
        <v>4</v>
      </c>
      <c r="J305" s="124">
        <f>'PHYSIO-PATH 3'!L305</f>
        <v>2.5</v>
      </c>
      <c r="K305" s="124">
        <f>SEMIOLOGIE!L305</f>
        <v>10.75</v>
      </c>
      <c r="L305" s="124">
        <f>'ANA-PATH 2'!L305</f>
        <v>3</v>
      </c>
      <c r="M305" s="124">
        <f t="shared" si="54"/>
        <v>48.75</v>
      </c>
      <c r="N305" s="124">
        <f t="shared" si="55"/>
        <v>1.95</v>
      </c>
      <c r="O305" s="113" t="str">
        <f t="shared" si="53"/>
        <v>Ajournee</v>
      </c>
      <c r="P305" s="113" t="str">
        <f t="shared" si="56"/>
        <v>juin</v>
      </c>
      <c r="Q305" s="113">
        <f t="shared" si="57"/>
        <v>1</v>
      </c>
      <c r="R305" s="113">
        <f t="shared" si="58"/>
        <v>1</v>
      </c>
      <c r="S305" s="113">
        <f t="shared" si="59"/>
        <v>1</v>
      </c>
      <c r="T305" s="113">
        <f t="shared" si="60"/>
        <v>1</v>
      </c>
      <c r="U305" s="113">
        <f t="shared" si="61"/>
        <v>1</v>
      </c>
      <c r="V305" s="113">
        <f t="shared" si="62"/>
        <v>1</v>
      </c>
      <c r="W305" s="113">
        <f t="shared" si="63"/>
        <v>1</v>
      </c>
      <c r="X305" s="113">
        <f t="shared" si="64"/>
        <v>1</v>
      </c>
      <c r="Y305" s="113">
        <f t="shared" si="65"/>
        <v>1</v>
      </c>
      <c r="Z305" s="113" t="str">
        <f>ANATOMIE3!N305</f>
        <v>Juin</v>
      </c>
      <c r="AA305" s="113" t="str">
        <f>'PHYSIO-REP 3'!N305</f>
        <v>Juin</v>
      </c>
      <c r="AB305" s="113" t="str">
        <f>'ZOOTECHINE 3'!N305</f>
        <v>Juin</v>
      </c>
      <c r="AC305" s="113" t="str">
        <f>'PHARMACOLOGIE 3'!N305</f>
        <v>Juin</v>
      </c>
      <c r="AD305" s="113" t="str">
        <f>'MICROBIOLOGIE 3'!N305</f>
        <v>Juin</v>
      </c>
      <c r="AE305" s="113" t="str">
        <f>'PARASITOLOGIE 2'!N305</f>
        <v>Juin</v>
      </c>
      <c r="AF305" s="113" t="str">
        <f>'PHYSIO-PATH 3'!N305</f>
        <v>Juin</v>
      </c>
      <c r="AG305" s="113" t="str">
        <f>SEMIOLOGIE!N305</f>
        <v>Juin</v>
      </c>
      <c r="AH305" s="113" t="str">
        <f>'ANA-PATH 2'!N305</f>
        <v>Juin</v>
      </c>
    </row>
    <row r="306" spans="1:34">
      <c r="A306" s="113">
        <v>299</v>
      </c>
      <c r="B306" s="413" t="s">
        <v>391</v>
      </c>
      <c r="C306" s="413" t="s">
        <v>154</v>
      </c>
      <c r="D306" s="124">
        <f>ANATOMIE3!L306</f>
        <v>10</v>
      </c>
      <c r="E306" s="124">
        <f>'PHYSIO-REP 3'!L306</f>
        <v>9.5</v>
      </c>
      <c r="F306" s="124">
        <f>'ZOOTECHINE 3'!L306</f>
        <v>9</v>
      </c>
      <c r="G306" s="124">
        <f>'PHARMACOLOGIE 3'!L306</f>
        <v>9.5</v>
      </c>
      <c r="H306" s="124">
        <f>'MICROBIOLOGIE 3'!L306</f>
        <v>7.75</v>
      </c>
      <c r="I306" s="124">
        <f>'PARASITOLOGIE 2'!L306</f>
        <v>2.6666666666666665</v>
      </c>
      <c r="J306" s="124">
        <f>'PHYSIO-PATH 3'!L306</f>
        <v>3.5</v>
      </c>
      <c r="K306" s="124">
        <f>SEMIOLOGIE!L306</f>
        <v>12.75</v>
      </c>
      <c r="L306" s="124">
        <f>'ANA-PATH 2'!L306</f>
        <v>6.666666666666667</v>
      </c>
      <c r="M306" s="124">
        <f t="shared" si="54"/>
        <v>71.333333333333329</v>
      </c>
      <c r="N306" s="124">
        <f t="shared" si="55"/>
        <v>2.8533333333333331</v>
      </c>
      <c r="O306" s="113" t="str">
        <f t="shared" si="53"/>
        <v>Ajournee</v>
      </c>
      <c r="P306" s="113" t="str">
        <f t="shared" si="56"/>
        <v>juin</v>
      </c>
      <c r="Q306" s="113">
        <f t="shared" si="57"/>
        <v>1</v>
      </c>
      <c r="R306" s="113">
        <f t="shared" si="58"/>
        <v>1</v>
      </c>
      <c r="S306" s="113">
        <f t="shared" si="59"/>
        <v>1</v>
      </c>
      <c r="T306" s="113">
        <f t="shared" si="60"/>
        <v>1</v>
      </c>
      <c r="U306" s="113">
        <f t="shared" si="61"/>
        <v>1</v>
      </c>
      <c r="V306" s="113">
        <f t="shared" si="62"/>
        <v>1</v>
      </c>
      <c r="W306" s="113">
        <f t="shared" si="63"/>
        <v>1</v>
      </c>
      <c r="X306" s="113">
        <f t="shared" si="64"/>
        <v>1</v>
      </c>
      <c r="Y306" s="113">
        <f t="shared" si="65"/>
        <v>1</v>
      </c>
      <c r="Z306" s="113" t="str">
        <f>ANATOMIE3!N306</f>
        <v>Juin</v>
      </c>
      <c r="AA306" s="113" t="str">
        <f>'PHYSIO-REP 3'!N306</f>
        <v>Juin</v>
      </c>
      <c r="AB306" s="113" t="str">
        <f>'ZOOTECHINE 3'!N306</f>
        <v>Juin</v>
      </c>
      <c r="AC306" s="113" t="str">
        <f>'PHARMACOLOGIE 3'!N306</f>
        <v>Juin</v>
      </c>
      <c r="AD306" s="113" t="str">
        <f>'MICROBIOLOGIE 3'!N306</f>
        <v>Juin</v>
      </c>
      <c r="AE306" s="113" t="str">
        <f>'PARASITOLOGIE 2'!N306</f>
        <v>Juin</v>
      </c>
      <c r="AF306" s="113" t="str">
        <f>'PHYSIO-PATH 3'!N306</f>
        <v>Juin</v>
      </c>
      <c r="AG306" s="113" t="str">
        <f>SEMIOLOGIE!N306</f>
        <v>Juin</v>
      </c>
      <c r="AH306" s="113" t="str">
        <f>'ANA-PATH 2'!N306</f>
        <v>Juin</v>
      </c>
    </row>
    <row r="307" spans="1:34">
      <c r="A307" s="113">
        <v>300</v>
      </c>
      <c r="B307" s="434" t="s">
        <v>961</v>
      </c>
      <c r="C307" s="434" t="s">
        <v>962</v>
      </c>
      <c r="D307" s="124">
        <f>ANATOMIE3!L307</f>
        <v>15.25</v>
      </c>
      <c r="E307" s="124">
        <f>'PHYSIO-REP 3'!L307</f>
        <v>13.5</v>
      </c>
      <c r="F307" s="124">
        <f>'ZOOTECHINE 3'!L307</f>
        <v>8.5</v>
      </c>
      <c r="G307" s="124">
        <f>'PHARMACOLOGIE 3'!L307</f>
        <v>13.5</v>
      </c>
      <c r="H307" s="124">
        <f>'MICROBIOLOGIE 3'!L307</f>
        <v>8.75</v>
      </c>
      <c r="I307" s="124">
        <f>'PARASITOLOGIE 2'!L307</f>
        <v>12.666666666666666</v>
      </c>
      <c r="J307" s="124">
        <f>'PHYSIO-PATH 3'!L307</f>
        <v>8</v>
      </c>
      <c r="K307" s="124">
        <f>SEMIOLOGIE!L307</f>
        <v>8.5</v>
      </c>
      <c r="L307" s="124">
        <f>'ANA-PATH 2'!L307</f>
        <v>8.3333333333333339</v>
      </c>
      <c r="M307" s="124">
        <f t="shared" si="54"/>
        <v>97</v>
      </c>
      <c r="N307" s="124">
        <f t="shared" si="55"/>
        <v>3.88</v>
      </c>
      <c r="O307" s="113" t="str">
        <f t="shared" si="53"/>
        <v>Ajournee</v>
      </c>
      <c r="P307" s="113" t="str">
        <f t="shared" si="56"/>
        <v>juin</v>
      </c>
      <c r="Q307" s="113">
        <f t="shared" si="57"/>
        <v>0</v>
      </c>
      <c r="R307" s="113">
        <f t="shared" si="58"/>
        <v>1</v>
      </c>
      <c r="S307" s="113">
        <f t="shared" si="59"/>
        <v>1</v>
      </c>
      <c r="T307" s="113">
        <f t="shared" si="60"/>
        <v>1</v>
      </c>
      <c r="U307" s="113">
        <f t="shared" si="61"/>
        <v>1</v>
      </c>
      <c r="V307" s="113">
        <f t="shared" si="62"/>
        <v>0</v>
      </c>
      <c r="W307" s="113">
        <f t="shared" si="63"/>
        <v>1</v>
      </c>
      <c r="X307" s="113">
        <f t="shared" si="64"/>
        <v>1</v>
      </c>
      <c r="Y307" s="113">
        <f t="shared" si="65"/>
        <v>1</v>
      </c>
      <c r="Z307" s="113" t="str">
        <f>ANATOMIE3!N307</f>
        <v>Juin</v>
      </c>
      <c r="AA307" s="113" t="str">
        <f>'PHYSIO-REP 3'!N307</f>
        <v>Juin</v>
      </c>
      <c r="AB307" s="113" t="str">
        <f>'ZOOTECHINE 3'!N307</f>
        <v>Juin</v>
      </c>
      <c r="AC307" s="113" t="str">
        <f>'PHARMACOLOGIE 3'!N307</f>
        <v>Juin</v>
      </c>
      <c r="AD307" s="113" t="str">
        <f>'MICROBIOLOGIE 3'!N307</f>
        <v>Juin</v>
      </c>
      <c r="AE307" s="113" t="str">
        <f>'PARASITOLOGIE 2'!N307</f>
        <v>Juin</v>
      </c>
      <c r="AF307" s="113" t="str">
        <f>'PHYSIO-PATH 3'!N307</f>
        <v>Juin</v>
      </c>
      <c r="AG307" s="113" t="str">
        <f>SEMIOLOGIE!N307</f>
        <v>Juin</v>
      </c>
      <c r="AH307" s="113" t="str">
        <f>'ANA-PATH 2'!N307</f>
        <v>Juin</v>
      </c>
    </row>
    <row r="308" spans="1:34">
      <c r="A308" s="113">
        <v>301</v>
      </c>
      <c r="B308" s="413" t="s">
        <v>392</v>
      </c>
      <c r="C308" s="413" t="s">
        <v>129</v>
      </c>
      <c r="D308" s="124">
        <f>ANATOMIE3!L308</f>
        <v>15.75</v>
      </c>
      <c r="E308" s="124">
        <f>'PHYSIO-REP 3'!L308</f>
        <v>12.75</v>
      </c>
      <c r="F308" s="124">
        <f>'ZOOTECHINE 3'!L308</f>
        <v>11.5</v>
      </c>
      <c r="G308" s="124">
        <f>'PHARMACOLOGIE 3'!L308</f>
        <v>12</v>
      </c>
      <c r="H308" s="124">
        <f>'MICROBIOLOGIE 3'!L308</f>
        <v>10.25</v>
      </c>
      <c r="I308" s="124">
        <f>'PARASITOLOGIE 2'!L308</f>
        <v>12</v>
      </c>
      <c r="J308" s="124">
        <f>'PHYSIO-PATH 3'!L308</f>
        <v>10.5</v>
      </c>
      <c r="K308" s="124">
        <f>SEMIOLOGIE!L308</f>
        <v>15.75</v>
      </c>
      <c r="L308" s="124">
        <f>'ANA-PATH 2'!L308</f>
        <v>10.333333333333334</v>
      </c>
      <c r="M308" s="124">
        <f t="shared" si="54"/>
        <v>110.83333333333333</v>
      </c>
      <c r="N308" s="124">
        <f t="shared" si="55"/>
        <v>4.4333333333333336</v>
      </c>
      <c r="O308" s="113" t="str">
        <f t="shared" si="53"/>
        <v>Ajournee</v>
      </c>
      <c r="P308" s="113" t="str">
        <f t="shared" si="56"/>
        <v>juin</v>
      </c>
      <c r="Q308" s="113">
        <f t="shared" si="57"/>
        <v>0</v>
      </c>
      <c r="R308" s="113">
        <f t="shared" si="58"/>
        <v>1</v>
      </c>
      <c r="S308" s="113">
        <f t="shared" si="59"/>
        <v>1</v>
      </c>
      <c r="T308" s="113">
        <f t="shared" si="60"/>
        <v>1</v>
      </c>
      <c r="U308" s="113">
        <f t="shared" si="61"/>
        <v>1</v>
      </c>
      <c r="V308" s="113">
        <f t="shared" si="62"/>
        <v>0</v>
      </c>
      <c r="W308" s="113">
        <f t="shared" si="63"/>
        <v>1</v>
      </c>
      <c r="X308" s="113">
        <f t="shared" si="64"/>
        <v>0</v>
      </c>
      <c r="Y308" s="113">
        <f t="shared" si="65"/>
        <v>0</v>
      </c>
      <c r="Z308" s="113" t="str">
        <f>ANATOMIE3!N308</f>
        <v>Juin</v>
      </c>
      <c r="AA308" s="113" t="str">
        <f>'PHYSIO-REP 3'!N308</f>
        <v>Juin</v>
      </c>
      <c r="AB308" s="113" t="str">
        <f>'ZOOTECHINE 3'!N308</f>
        <v>Juin</v>
      </c>
      <c r="AC308" s="113" t="str">
        <f>'PHARMACOLOGIE 3'!N308</f>
        <v>Juin</v>
      </c>
      <c r="AD308" s="113" t="str">
        <f>'MICROBIOLOGIE 3'!N308</f>
        <v>Juin</v>
      </c>
      <c r="AE308" s="113" t="str">
        <f>'PARASITOLOGIE 2'!N308</f>
        <v>Juin</v>
      </c>
      <c r="AF308" s="113" t="str">
        <f>'PHYSIO-PATH 3'!N308</f>
        <v>Juin</v>
      </c>
      <c r="AG308" s="113" t="str">
        <f>SEMIOLOGIE!N308</f>
        <v>Juin</v>
      </c>
      <c r="AH308" s="113" t="str">
        <f>'ANA-PATH 2'!N308</f>
        <v>Juin</v>
      </c>
    </row>
    <row r="309" spans="1:34">
      <c r="A309" s="113">
        <v>302</v>
      </c>
      <c r="B309" s="413" t="s">
        <v>393</v>
      </c>
      <c r="C309" s="413" t="s">
        <v>343</v>
      </c>
      <c r="D309" s="124">
        <f>ANATOMIE3!L309</f>
        <v>15.5</v>
      </c>
      <c r="E309" s="124">
        <f>'PHYSIO-REP 3'!L309</f>
        <v>15</v>
      </c>
      <c r="F309" s="124">
        <f>'ZOOTECHINE 3'!L309</f>
        <v>11.5</v>
      </c>
      <c r="G309" s="124">
        <f>'PHARMACOLOGIE 3'!L309</f>
        <v>13.5</v>
      </c>
      <c r="H309" s="124">
        <f>'MICROBIOLOGIE 3'!L309</f>
        <v>10.25</v>
      </c>
      <c r="I309" s="124">
        <f>'PARASITOLOGIE 2'!L309</f>
        <v>9.3333333333333339</v>
      </c>
      <c r="J309" s="124">
        <f>'PHYSIO-PATH 3'!L309</f>
        <v>6</v>
      </c>
      <c r="K309" s="124">
        <f>SEMIOLOGIE!L309</f>
        <v>11.25</v>
      </c>
      <c r="L309" s="124">
        <f>'ANA-PATH 2'!L309</f>
        <v>8.3333333333333339</v>
      </c>
      <c r="M309" s="124">
        <f t="shared" si="54"/>
        <v>100.66666666666666</v>
      </c>
      <c r="N309" s="124">
        <f t="shared" si="55"/>
        <v>4.0266666666666664</v>
      </c>
      <c r="O309" s="113" t="str">
        <f t="shared" si="53"/>
        <v>Ajournee</v>
      </c>
      <c r="P309" s="113" t="str">
        <f t="shared" si="56"/>
        <v>juin</v>
      </c>
      <c r="Q309" s="113">
        <f t="shared" si="57"/>
        <v>0</v>
      </c>
      <c r="R309" s="113">
        <f t="shared" si="58"/>
        <v>1</v>
      </c>
      <c r="S309" s="113">
        <f t="shared" si="59"/>
        <v>1</v>
      </c>
      <c r="T309" s="113">
        <f t="shared" si="60"/>
        <v>1</v>
      </c>
      <c r="U309" s="113">
        <f t="shared" si="61"/>
        <v>1</v>
      </c>
      <c r="V309" s="113">
        <f t="shared" si="62"/>
        <v>1</v>
      </c>
      <c r="W309" s="113">
        <f t="shared" si="63"/>
        <v>1</v>
      </c>
      <c r="X309" s="113">
        <f t="shared" si="64"/>
        <v>1</v>
      </c>
      <c r="Y309" s="113">
        <f t="shared" si="65"/>
        <v>1</v>
      </c>
      <c r="Z309" s="113" t="str">
        <f>ANATOMIE3!N309</f>
        <v>Juin</v>
      </c>
      <c r="AA309" s="113" t="str">
        <f>'PHYSIO-REP 3'!N309</f>
        <v>Juin</v>
      </c>
      <c r="AB309" s="113" t="str">
        <f>'ZOOTECHINE 3'!N309</f>
        <v>Juin</v>
      </c>
      <c r="AC309" s="113" t="str">
        <f>'PHARMACOLOGIE 3'!N309</f>
        <v>Juin</v>
      </c>
      <c r="AD309" s="113" t="str">
        <f>'MICROBIOLOGIE 3'!N309</f>
        <v>Juin</v>
      </c>
      <c r="AE309" s="113" t="str">
        <f>'PARASITOLOGIE 2'!N309</f>
        <v>Juin</v>
      </c>
      <c r="AF309" s="113" t="str">
        <f>'PHYSIO-PATH 3'!N309</f>
        <v>Juin</v>
      </c>
      <c r="AG309" s="113" t="str">
        <f>SEMIOLOGIE!N309</f>
        <v>Juin</v>
      </c>
      <c r="AH309" s="113" t="str">
        <f>'ANA-PATH 2'!N309</f>
        <v>Juin</v>
      </c>
    </row>
    <row r="310" spans="1:34">
      <c r="A310" s="113">
        <v>303</v>
      </c>
      <c r="B310" s="413" t="s">
        <v>394</v>
      </c>
      <c r="C310" s="413" t="s">
        <v>281</v>
      </c>
      <c r="D310" s="124">
        <f>ANATOMIE3!L310</f>
        <v>4.25</v>
      </c>
      <c r="E310" s="124">
        <f>'PHYSIO-REP 3'!L310</f>
        <v>6</v>
      </c>
      <c r="F310" s="124">
        <f>'ZOOTECHINE 3'!L310</f>
        <v>4</v>
      </c>
      <c r="G310" s="124">
        <f>'PHARMACOLOGIE 3'!L310</f>
        <v>5</v>
      </c>
      <c r="H310" s="124">
        <f>'MICROBIOLOGIE 3'!L310</f>
        <v>6.5</v>
      </c>
      <c r="I310" s="124">
        <f>'PARASITOLOGIE 2'!L310</f>
        <v>3.3333333333333335</v>
      </c>
      <c r="J310" s="124">
        <f>'PHYSIO-PATH 3'!L310</f>
        <v>2.5</v>
      </c>
      <c r="K310" s="124">
        <f>SEMIOLOGIE!L310</f>
        <v>8.25</v>
      </c>
      <c r="L310" s="124">
        <f>'ANA-PATH 2'!L310</f>
        <v>2.3333333333333335</v>
      </c>
      <c r="M310" s="124">
        <f t="shared" si="54"/>
        <v>42.166666666666664</v>
      </c>
      <c r="N310" s="124">
        <f t="shared" si="55"/>
        <v>1.6866666666666665</v>
      </c>
      <c r="O310" s="113" t="str">
        <f t="shared" si="53"/>
        <v>Ajournee</v>
      </c>
      <c r="P310" s="113" t="str">
        <f t="shared" si="56"/>
        <v>juin</v>
      </c>
      <c r="Q310" s="113">
        <f t="shared" si="57"/>
        <v>1</v>
      </c>
      <c r="R310" s="113">
        <f t="shared" si="58"/>
        <v>1</v>
      </c>
      <c r="S310" s="113">
        <f t="shared" si="59"/>
        <v>1</v>
      </c>
      <c r="T310" s="113">
        <f t="shared" si="60"/>
        <v>1</v>
      </c>
      <c r="U310" s="113">
        <f t="shared" si="61"/>
        <v>1</v>
      </c>
      <c r="V310" s="113">
        <f t="shared" si="62"/>
        <v>1</v>
      </c>
      <c r="W310" s="113">
        <f t="shared" si="63"/>
        <v>1</v>
      </c>
      <c r="X310" s="113">
        <f t="shared" si="64"/>
        <v>1</v>
      </c>
      <c r="Y310" s="113">
        <f t="shared" si="65"/>
        <v>1</v>
      </c>
      <c r="Z310" s="113" t="str">
        <f>ANATOMIE3!N310</f>
        <v>Juin</v>
      </c>
      <c r="AA310" s="113" t="str">
        <f>'PHYSIO-REP 3'!N310</f>
        <v>Juin</v>
      </c>
      <c r="AB310" s="113" t="str">
        <f>'ZOOTECHINE 3'!N310</f>
        <v>Juin</v>
      </c>
      <c r="AC310" s="113" t="str">
        <f>'PHARMACOLOGIE 3'!N310</f>
        <v>Juin</v>
      </c>
      <c r="AD310" s="113" t="str">
        <f>'MICROBIOLOGIE 3'!N310</f>
        <v>Juin</v>
      </c>
      <c r="AE310" s="113" t="str">
        <f>'PARASITOLOGIE 2'!N310</f>
        <v>Juin</v>
      </c>
      <c r="AF310" s="113" t="str">
        <f>'PHYSIO-PATH 3'!N310</f>
        <v>Juin</v>
      </c>
      <c r="AG310" s="113" t="str">
        <f>SEMIOLOGIE!N310</f>
        <v>Juin</v>
      </c>
      <c r="AH310" s="113" t="str">
        <f>'ANA-PATH 2'!N310</f>
        <v>Juin</v>
      </c>
    </row>
    <row r="311" spans="1:34">
      <c r="A311" s="113">
        <v>304</v>
      </c>
      <c r="B311" s="413" t="s">
        <v>395</v>
      </c>
      <c r="C311" s="413" t="s">
        <v>963</v>
      </c>
      <c r="D311" s="124">
        <f>ANATOMIE3!L311</f>
        <v>5.75</v>
      </c>
      <c r="E311" s="124">
        <f>'PHYSIO-REP 3'!L311</f>
        <v>6.75</v>
      </c>
      <c r="F311" s="124">
        <f>'ZOOTECHINE 3'!L311</f>
        <v>7.5</v>
      </c>
      <c r="G311" s="124">
        <f>'PHARMACOLOGIE 3'!L311</f>
        <v>3.5</v>
      </c>
      <c r="H311" s="124">
        <f>'MICROBIOLOGIE 3'!L311</f>
        <v>9.25</v>
      </c>
      <c r="I311" s="124">
        <f>'PARASITOLOGIE 2'!L311</f>
        <v>4</v>
      </c>
      <c r="J311" s="124">
        <f>'PHYSIO-PATH 3'!L311</f>
        <v>6</v>
      </c>
      <c r="K311" s="124">
        <f>SEMIOLOGIE!L311</f>
        <v>5.75</v>
      </c>
      <c r="L311" s="124">
        <f>'ANA-PATH 2'!L311</f>
        <v>4.333333333333333</v>
      </c>
      <c r="M311" s="124">
        <f t="shared" si="54"/>
        <v>52.833333333333336</v>
      </c>
      <c r="N311" s="124">
        <f t="shared" si="55"/>
        <v>2.1133333333333333</v>
      </c>
      <c r="O311" s="113" t="str">
        <f t="shared" si="53"/>
        <v>Ajournee</v>
      </c>
      <c r="P311" s="113" t="str">
        <f t="shared" si="56"/>
        <v>juin</v>
      </c>
      <c r="Q311" s="113">
        <f t="shared" si="57"/>
        <v>1</v>
      </c>
      <c r="R311" s="113">
        <f t="shared" si="58"/>
        <v>1</v>
      </c>
      <c r="S311" s="113">
        <f t="shared" si="59"/>
        <v>1</v>
      </c>
      <c r="T311" s="113">
        <f t="shared" si="60"/>
        <v>1</v>
      </c>
      <c r="U311" s="113">
        <f t="shared" si="61"/>
        <v>1</v>
      </c>
      <c r="V311" s="113">
        <f t="shared" si="62"/>
        <v>1</v>
      </c>
      <c r="W311" s="113">
        <f t="shared" si="63"/>
        <v>1</v>
      </c>
      <c r="X311" s="113">
        <f t="shared" si="64"/>
        <v>1</v>
      </c>
      <c r="Y311" s="113">
        <f t="shared" si="65"/>
        <v>1</v>
      </c>
      <c r="Z311" s="113" t="str">
        <f>ANATOMIE3!N311</f>
        <v>Juin</v>
      </c>
      <c r="AA311" s="113" t="str">
        <f>'PHYSIO-REP 3'!N311</f>
        <v>Juin</v>
      </c>
      <c r="AB311" s="113" t="str">
        <f>'ZOOTECHINE 3'!N311</f>
        <v>Juin</v>
      </c>
      <c r="AC311" s="113" t="str">
        <f>'PHARMACOLOGIE 3'!N311</f>
        <v>Juin</v>
      </c>
      <c r="AD311" s="113" t="str">
        <f>'MICROBIOLOGIE 3'!N311</f>
        <v>Juin</v>
      </c>
      <c r="AE311" s="113" t="str">
        <f>'PARASITOLOGIE 2'!N311</f>
        <v>Juin</v>
      </c>
      <c r="AF311" s="113" t="str">
        <f>'PHYSIO-PATH 3'!N311</f>
        <v>Juin</v>
      </c>
      <c r="AG311" s="113" t="str">
        <f>SEMIOLOGIE!N311</f>
        <v>Juin</v>
      </c>
      <c r="AH311" s="113" t="str">
        <f>'ANA-PATH 2'!N311</f>
        <v>Juin</v>
      </c>
    </row>
    <row r="312" spans="1:34">
      <c r="A312" s="113">
        <v>305</v>
      </c>
      <c r="B312" s="413" t="s">
        <v>964</v>
      </c>
      <c r="C312" s="413" t="s">
        <v>965</v>
      </c>
      <c r="D312" s="124">
        <f>ANATOMIE3!L312</f>
        <v>5.5</v>
      </c>
      <c r="E312" s="124">
        <f>'PHYSIO-REP 3'!L312</f>
        <v>7.5</v>
      </c>
      <c r="F312" s="124">
        <f>'ZOOTECHINE 3'!L312</f>
        <v>6</v>
      </c>
      <c r="G312" s="124">
        <f>'PHARMACOLOGIE 3'!L312</f>
        <v>1.5</v>
      </c>
      <c r="H312" s="124">
        <f>'MICROBIOLOGIE 3'!L312</f>
        <v>9</v>
      </c>
      <c r="I312" s="124">
        <f>'PARASITOLOGIE 2'!L312</f>
        <v>2.6666666666666665</v>
      </c>
      <c r="J312" s="124">
        <f>'PHYSIO-PATH 3'!L312</f>
        <v>2.5</v>
      </c>
      <c r="K312" s="124">
        <f>SEMIOLOGIE!L312</f>
        <v>5</v>
      </c>
      <c r="L312" s="124">
        <f>'ANA-PATH 2'!L312</f>
        <v>4.666666666666667</v>
      </c>
      <c r="M312" s="124">
        <f t="shared" si="54"/>
        <v>44.333333333333329</v>
      </c>
      <c r="N312" s="124">
        <f t="shared" si="55"/>
        <v>1.7733333333333332</v>
      </c>
      <c r="O312" s="113" t="str">
        <f t="shared" si="53"/>
        <v>Ajournee</v>
      </c>
      <c r="P312" s="113" t="str">
        <f t="shared" si="56"/>
        <v>juin</v>
      </c>
      <c r="Q312" s="113">
        <f t="shared" si="57"/>
        <v>1</v>
      </c>
      <c r="R312" s="113">
        <f t="shared" si="58"/>
        <v>1</v>
      </c>
      <c r="S312" s="113">
        <f t="shared" si="59"/>
        <v>1</v>
      </c>
      <c r="T312" s="113">
        <f t="shared" si="60"/>
        <v>1</v>
      </c>
      <c r="U312" s="113">
        <f t="shared" si="61"/>
        <v>1</v>
      </c>
      <c r="V312" s="113">
        <f t="shared" si="62"/>
        <v>1</v>
      </c>
      <c r="W312" s="113">
        <f t="shared" si="63"/>
        <v>1</v>
      </c>
      <c r="X312" s="113">
        <f t="shared" si="64"/>
        <v>1</v>
      </c>
      <c r="Y312" s="113">
        <f t="shared" si="65"/>
        <v>1</v>
      </c>
      <c r="Z312" s="113" t="str">
        <f>ANATOMIE3!N312</f>
        <v>Juin</v>
      </c>
      <c r="AA312" s="113" t="str">
        <f>'PHYSIO-REP 3'!N312</f>
        <v>Juin</v>
      </c>
      <c r="AB312" s="113" t="str">
        <f>'ZOOTECHINE 3'!N312</f>
        <v>Juin</v>
      </c>
      <c r="AC312" s="113" t="str">
        <f>'PHARMACOLOGIE 3'!N312</f>
        <v>Juin</v>
      </c>
      <c r="AD312" s="113" t="str">
        <f>'MICROBIOLOGIE 3'!N312</f>
        <v>Juin</v>
      </c>
      <c r="AE312" s="113" t="str">
        <f>'PARASITOLOGIE 2'!N312</f>
        <v>Juin</v>
      </c>
      <c r="AF312" s="113" t="str">
        <f>'PHYSIO-PATH 3'!N312</f>
        <v>Juin</v>
      </c>
      <c r="AG312" s="113" t="str">
        <f>SEMIOLOGIE!N312</f>
        <v>Juin</v>
      </c>
      <c r="AH312" s="113" t="str">
        <f>'ANA-PATH 2'!N312</f>
        <v>Juin</v>
      </c>
    </row>
    <row r="313" spans="1:34">
      <c r="A313" s="113">
        <v>306</v>
      </c>
      <c r="B313" s="413" t="s">
        <v>396</v>
      </c>
      <c r="C313" s="413" t="s">
        <v>966</v>
      </c>
      <c r="D313" s="124">
        <f>ANATOMIE3!L313</f>
        <v>13.5</v>
      </c>
      <c r="E313" s="124">
        <f>'PHYSIO-REP 3'!L313</f>
        <v>9</v>
      </c>
      <c r="F313" s="124">
        <f>'ZOOTECHINE 3'!L313</f>
        <v>11.5</v>
      </c>
      <c r="G313" s="124">
        <f>'PHARMACOLOGIE 3'!L313</f>
        <v>12</v>
      </c>
      <c r="H313" s="124">
        <f>'MICROBIOLOGIE 3'!L313</f>
        <v>9.25</v>
      </c>
      <c r="I313" s="124">
        <f>'PARASITOLOGIE 2'!L313</f>
        <v>4</v>
      </c>
      <c r="J313" s="124">
        <f>'PHYSIO-PATH 3'!L313</f>
        <v>2.5</v>
      </c>
      <c r="K313" s="124">
        <f>SEMIOLOGIE!L313</f>
        <v>16.25</v>
      </c>
      <c r="L313" s="124">
        <f>'ANA-PATH 2'!L313</f>
        <v>6.666666666666667</v>
      </c>
      <c r="M313" s="124">
        <f t="shared" si="54"/>
        <v>84.666666666666671</v>
      </c>
      <c r="N313" s="124">
        <f t="shared" si="55"/>
        <v>3.3866666666666667</v>
      </c>
      <c r="O313" s="113" t="str">
        <f t="shared" si="53"/>
        <v>Ajournee</v>
      </c>
      <c r="P313" s="113" t="str">
        <f t="shared" si="56"/>
        <v>juin</v>
      </c>
      <c r="Q313" s="113">
        <f t="shared" si="57"/>
        <v>1</v>
      </c>
      <c r="R313" s="113">
        <f t="shared" si="58"/>
        <v>1</v>
      </c>
      <c r="S313" s="113">
        <f t="shared" si="59"/>
        <v>1</v>
      </c>
      <c r="T313" s="113">
        <f t="shared" si="60"/>
        <v>1</v>
      </c>
      <c r="U313" s="113">
        <f t="shared" si="61"/>
        <v>1</v>
      </c>
      <c r="V313" s="113">
        <f t="shared" si="62"/>
        <v>1</v>
      </c>
      <c r="W313" s="113">
        <f t="shared" si="63"/>
        <v>1</v>
      </c>
      <c r="X313" s="113">
        <f t="shared" si="64"/>
        <v>0</v>
      </c>
      <c r="Y313" s="113">
        <f t="shared" si="65"/>
        <v>1</v>
      </c>
      <c r="Z313" s="113" t="str">
        <f>ANATOMIE3!N313</f>
        <v>Juin</v>
      </c>
      <c r="AA313" s="113" t="str">
        <f>'PHYSIO-REP 3'!N313</f>
        <v>Juin</v>
      </c>
      <c r="AB313" s="113" t="str">
        <f>'ZOOTECHINE 3'!N313</f>
        <v>Juin</v>
      </c>
      <c r="AC313" s="113" t="str">
        <f>'PHARMACOLOGIE 3'!N313</f>
        <v>Juin</v>
      </c>
      <c r="AD313" s="113" t="str">
        <f>'MICROBIOLOGIE 3'!N313</f>
        <v>Juin</v>
      </c>
      <c r="AE313" s="113" t="str">
        <f>'PARASITOLOGIE 2'!N313</f>
        <v>Juin</v>
      </c>
      <c r="AF313" s="113" t="str">
        <f>'PHYSIO-PATH 3'!N313</f>
        <v>Juin</v>
      </c>
      <c r="AG313" s="113" t="str">
        <f>SEMIOLOGIE!N313</f>
        <v>Juin</v>
      </c>
      <c r="AH313" s="113" t="str">
        <f>'ANA-PATH 2'!N313</f>
        <v>Juin</v>
      </c>
    </row>
    <row r="314" spans="1:34">
      <c r="A314" s="113">
        <v>307</v>
      </c>
      <c r="B314" s="413" t="s">
        <v>397</v>
      </c>
      <c r="C314" s="413" t="s">
        <v>398</v>
      </c>
      <c r="D314" s="124">
        <f>ANATOMIE3!L314</f>
        <v>13.25</v>
      </c>
      <c r="E314" s="124">
        <f>'PHYSIO-REP 3'!L314</f>
        <v>12</v>
      </c>
      <c r="F314" s="124">
        <f>'ZOOTECHINE 3'!L314</f>
        <v>8</v>
      </c>
      <c r="G314" s="124">
        <f>'PHARMACOLOGIE 3'!L314</f>
        <v>11.5</v>
      </c>
      <c r="H314" s="124">
        <f>'MICROBIOLOGIE 3'!L314</f>
        <v>9.25</v>
      </c>
      <c r="I314" s="124">
        <f>'PARASITOLOGIE 2'!L314</f>
        <v>10.666666666666666</v>
      </c>
      <c r="J314" s="124">
        <f>'PHYSIO-PATH 3'!L314</f>
        <v>7</v>
      </c>
      <c r="K314" s="124">
        <f>SEMIOLOGIE!L314</f>
        <v>15.25</v>
      </c>
      <c r="L314" s="124">
        <f>'ANA-PATH 2'!L314</f>
        <v>8.6666666666666661</v>
      </c>
      <c r="M314" s="124">
        <f t="shared" si="54"/>
        <v>95.583333333333343</v>
      </c>
      <c r="N314" s="124">
        <f t="shared" si="55"/>
        <v>3.8233333333333337</v>
      </c>
      <c r="O314" s="113" t="str">
        <f t="shared" si="53"/>
        <v>Ajournee</v>
      </c>
      <c r="P314" s="113" t="str">
        <f t="shared" si="56"/>
        <v>juin</v>
      </c>
      <c r="Q314" s="113">
        <f t="shared" si="57"/>
        <v>1</v>
      </c>
      <c r="R314" s="113">
        <f t="shared" si="58"/>
        <v>1</v>
      </c>
      <c r="S314" s="113">
        <f t="shared" si="59"/>
        <v>1</v>
      </c>
      <c r="T314" s="113">
        <f t="shared" si="60"/>
        <v>1</v>
      </c>
      <c r="U314" s="113">
        <f t="shared" si="61"/>
        <v>1</v>
      </c>
      <c r="V314" s="113">
        <f t="shared" si="62"/>
        <v>0</v>
      </c>
      <c r="W314" s="113">
        <f t="shared" si="63"/>
        <v>1</v>
      </c>
      <c r="X314" s="113">
        <f t="shared" si="64"/>
        <v>0</v>
      </c>
      <c r="Y314" s="113">
        <f t="shared" si="65"/>
        <v>1</v>
      </c>
      <c r="Z314" s="113" t="str">
        <f>ANATOMIE3!N314</f>
        <v>Juin</v>
      </c>
      <c r="AA314" s="113" t="str">
        <f>'PHYSIO-REP 3'!N314</f>
        <v>Juin</v>
      </c>
      <c r="AB314" s="113" t="str">
        <f>'ZOOTECHINE 3'!N314</f>
        <v>Juin</v>
      </c>
      <c r="AC314" s="113" t="str">
        <f>'PHARMACOLOGIE 3'!N314</f>
        <v>Juin</v>
      </c>
      <c r="AD314" s="113" t="str">
        <f>'MICROBIOLOGIE 3'!N314</f>
        <v>Juin</v>
      </c>
      <c r="AE314" s="113" t="str">
        <f>'PARASITOLOGIE 2'!N314</f>
        <v>Juin</v>
      </c>
      <c r="AF314" s="113" t="str">
        <f>'PHYSIO-PATH 3'!N314</f>
        <v>Juin</v>
      </c>
      <c r="AG314" s="113" t="str">
        <f>SEMIOLOGIE!N314</f>
        <v>Juin</v>
      </c>
      <c r="AH314" s="113" t="str">
        <f>'ANA-PATH 2'!N314</f>
        <v>Juin</v>
      </c>
    </row>
    <row r="315" spans="1:34">
      <c r="A315" s="113">
        <v>308</v>
      </c>
      <c r="B315" s="413" t="s">
        <v>399</v>
      </c>
      <c r="C315" s="413" t="s">
        <v>967</v>
      </c>
      <c r="D315" s="124">
        <f>ANATOMIE3!L315</f>
        <v>10</v>
      </c>
      <c r="E315" s="124">
        <f>'PHYSIO-REP 3'!L315</f>
        <v>6.75</v>
      </c>
      <c r="F315" s="124">
        <f>'ZOOTECHINE 3'!L315</f>
        <v>10</v>
      </c>
      <c r="G315" s="124">
        <f>'PHARMACOLOGIE 3'!L315</f>
        <v>7.5</v>
      </c>
      <c r="H315" s="124">
        <f>'MICROBIOLOGIE 3'!L315</f>
        <v>6.25</v>
      </c>
      <c r="I315" s="124">
        <f>'PARASITOLOGIE 2'!L315</f>
        <v>6.666666666666667</v>
      </c>
      <c r="J315" s="124">
        <f>'PHYSIO-PATH 3'!L315</f>
        <v>1.5</v>
      </c>
      <c r="K315" s="124">
        <f>SEMIOLOGIE!L315</f>
        <v>3.5</v>
      </c>
      <c r="L315" s="124">
        <f>'ANA-PATH 2'!L315</f>
        <v>4.666666666666667</v>
      </c>
      <c r="M315" s="124">
        <f t="shared" si="54"/>
        <v>56.833333333333329</v>
      </c>
      <c r="N315" s="124">
        <f t="shared" si="55"/>
        <v>2.273333333333333</v>
      </c>
      <c r="O315" s="113" t="str">
        <f t="shared" si="53"/>
        <v>Ajournee</v>
      </c>
      <c r="P315" s="113" t="str">
        <f t="shared" si="56"/>
        <v>juin</v>
      </c>
      <c r="Q315" s="113">
        <f t="shared" si="57"/>
        <v>1</v>
      </c>
      <c r="R315" s="113">
        <f t="shared" si="58"/>
        <v>1</v>
      </c>
      <c r="S315" s="113">
        <f t="shared" si="59"/>
        <v>1</v>
      </c>
      <c r="T315" s="113">
        <f t="shared" si="60"/>
        <v>1</v>
      </c>
      <c r="U315" s="113">
        <f t="shared" si="61"/>
        <v>1</v>
      </c>
      <c r="V315" s="113">
        <f t="shared" si="62"/>
        <v>1</v>
      </c>
      <c r="W315" s="113">
        <f t="shared" si="63"/>
        <v>1</v>
      </c>
      <c r="X315" s="113">
        <f t="shared" si="64"/>
        <v>1</v>
      </c>
      <c r="Y315" s="113">
        <f t="shared" si="65"/>
        <v>1</v>
      </c>
      <c r="Z315" s="113" t="str">
        <f>ANATOMIE3!N315</f>
        <v>Juin</v>
      </c>
      <c r="AA315" s="113" t="str">
        <f>'PHYSIO-REP 3'!N315</f>
        <v>Juin</v>
      </c>
      <c r="AB315" s="113" t="str">
        <f>'ZOOTECHINE 3'!N315</f>
        <v>Juin</v>
      </c>
      <c r="AC315" s="113" t="str">
        <f>'PHARMACOLOGIE 3'!N315</f>
        <v>Juin</v>
      </c>
      <c r="AD315" s="113" t="str">
        <f>'MICROBIOLOGIE 3'!N315</f>
        <v>Juin</v>
      </c>
      <c r="AE315" s="113" t="str">
        <f>'PARASITOLOGIE 2'!N315</f>
        <v>Juin</v>
      </c>
      <c r="AF315" s="113" t="str">
        <f>'PHYSIO-PATH 3'!N315</f>
        <v>Juin</v>
      </c>
      <c r="AG315" s="113" t="str">
        <f>SEMIOLOGIE!N315</f>
        <v>Juin</v>
      </c>
      <c r="AH315" s="113" t="str">
        <f>'ANA-PATH 2'!N315</f>
        <v>Juin</v>
      </c>
    </row>
    <row r="316" spans="1:34">
      <c r="A316" s="113">
        <v>309</v>
      </c>
      <c r="B316" s="413" t="s">
        <v>400</v>
      </c>
      <c r="C316" s="413" t="s">
        <v>968</v>
      </c>
      <c r="D316" s="124">
        <f>ANATOMIE3!L316</f>
        <v>15.75</v>
      </c>
      <c r="E316" s="124">
        <f>'PHYSIO-REP 3'!L316</f>
        <v>9.25</v>
      </c>
      <c r="F316" s="124">
        <f>'ZOOTECHINE 3'!L316</f>
        <v>7.5</v>
      </c>
      <c r="G316" s="124">
        <f>'PHARMACOLOGIE 3'!L316</f>
        <v>10.5</v>
      </c>
      <c r="H316" s="124">
        <f>'MICROBIOLOGIE 3'!L316</f>
        <v>7.5</v>
      </c>
      <c r="I316" s="124">
        <f>'PARASITOLOGIE 2'!L316</f>
        <v>5.333333333333333</v>
      </c>
      <c r="J316" s="124">
        <f>'PHYSIO-PATH 3'!L316</f>
        <v>6</v>
      </c>
      <c r="K316" s="124">
        <f>SEMIOLOGIE!L316</f>
        <v>7.25</v>
      </c>
      <c r="L316" s="124">
        <f>'ANA-PATH 2'!L316</f>
        <v>3.3333333333333335</v>
      </c>
      <c r="M316" s="124">
        <f t="shared" si="54"/>
        <v>72.416666666666671</v>
      </c>
      <c r="N316" s="124">
        <f t="shared" si="55"/>
        <v>2.8966666666666669</v>
      </c>
      <c r="O316" s="113" t="str">
        <f t="shared" si="53"/>
        <v>Ajournee</v>
      </c>
      <c r="P316" s="113" t="str">
        <f t="shared" si="56"/>
        <v>juin</v>
      </c>
      <c r="Q316" s="113">
        <f t="shared" si="57"/>
        <v>0</v>
      </c>
      <c r="R316" s="113">
        <f t="shared" si="58"/>
        <v>1</v>
      </c>
      <c r="S316" s="113">
        <f t="shared" si="59"/>
        <v>1</v>
      </c>
      <c r="T316" s="113">
        <f t="shared" si="60"/>
        <v>1</v>
      </c>
      <c r="U316" s="113">
        <f t="shared" si="61"/>
        <v>1</v>
      </c>
      <c r="V316" s="113">
        <f t="shared" si="62"/>
        <v>1</v>
      </c>
      <c r="W316" s="113">
        <f t="shared" si="63"/>
        <v>1</v>
      </c>
      <c r="X316" s="113">
        <f t="shared" si="64"/>
        <v>1</v>
      </c>
      <c r="Y316" s="113">
        <f t="shared" si="65"/>
        <v>1</v>
      </c>
      <c r="Z316" s="113" t="str">
        <f>ANATOMIE3!N316</f>
        <v>Juin</v>
      </c>
      <c r="AA316" s="113" t="str">
        <f>'PHYSIO-REP 3'!N316</f>
        <v>Juin</v>
      </c>
      <c r="AB316" s="113" t="str">
        <f>'ZOOTECHINE 3'!N316</f>
        <v>Juin</v>
      </c>
      <c r="AC316" s="113" t="str">
        <f>'PHARMACOLOGIE 3'!N316</f>
        <v>Juin</v>
      </c>
      <c r="AD316" s="113" t="str">
        <f>'MICROBIOLOGIE 3'!N316</f>
        <v>Juin</v>
      </c>
      <c r="AE316" s="113" t="str">
        <f>'PARASITOLOGIE 2'!N316</f>
        <v>Juin</v>
      </c>
      <c r="AF316" s="113" t="str">
        <f>'PHYSIO-PATH 3'!N316</f>
        <v>Juin</v>
      </c>
      <c r="AG316" s="113" t="str">
        <f>SEMIOLOGIE!N316</f>
        <v>Juin</v>
      </c>
      <c r="AH316" s="113" t="str">
        <f>'ANA-PATH 2'!N316</f>
        <v>Juin</v>
      </c>
    </row>
    <row r="317" spans="1:34">
      <c r="A317" s="113">
        <v>310</v>
      </c>
      <c r="B317" s="413" t="s">
        <v>401</v>
      </c>
      <c r="C317" s="413" t="s">
        <v>969</v>
      </c>
      <c r="D317" s="124">
        <f>ANATOMIE3!L317</f>
        <v>14.5</v>
      </c>
      <c r="E317" s="124">
        <f>'PHYSIO-REP 3'!L317</f>
        <v>10.5</v>
      </c>
      <c r="F317" s="124">
        <f>'ZOOTECHINE 3'!L317</f>
        <v>9.5</v>
      </c>
      <c r="G317" s="124">
        <f>'PHARMACOLOGIE 3'!L317</f>
        <v>11</v>
      </c>
      <c r="H317" s="124">
        <f>'MICROBIOLOGIE 3'!L317</f>
        <v>12.25</v>
      </c>
      <c r="I317" s="124">
        <f>'PARASITOLOGIE 2'!L317</f>
        <v>4.666666666666667</v>
      </c>
      <c r="J317" s="124">
        <f>'PHYSIO-PATH 3'!L317</f>
        <v>3</v>
      </c>
      <c r="K317" s="124">
        <f>SEMIOLOGIE!L317</f>
        <v>11.75</v>
      </c>
      <c r="L317" s="124">
        <f>'ANA-PATH 2'!L317</f>
        <v>10.333333333333334</v>
      </c>
      <c r="M317" s="124">
        <f t="shared" si="54"/>
        <v>87.499999999999986</v>
      </c>
      <c r="N317" s="124">
        <f t="shared" si="55"/>
        <v>3.4999999999999996</v>
      </c>
      <c r="O317" s="113" t="str">
        <f t="shared" si="53"/>
        <v>Ajournee</v>
      </c>
      <c r="P317" s="113" t="str">
        <f t="shared" si="56"/>
        <v>juin</v>
      </c>
      <c r="Q317" s="113">
        <f t="shared" si="57"/>
        <v>1</v>
      </c>
      <c r="R317" s="113">
        <f t="shared" si="58"/>
        <v>1</v>
      </c>
      <c r="S317" s="113">
        <f t="shared" si="59"/>
        <v>1</v>
      </c>
      <c r="T317" s="113">
        <f t="shared" si="60"/>
        <v>1</v>
      </c>
      <c r="U317" s="113">
        <f t="shared" si="61"/>
        <v>1</v>
      </c>
      <c r="V317" s="113">
        <f t="shared" si="62"/>
        <v>1</v>
      </c>
      <c r="W317" s="113">
        <f t="shared" si="63"/>
        <v>1</v>
      </c>
      <c r="X317" s="113">
        <f t="shared" si="64"/>
        <v>1</v>
      </c>
      <c r="Y317" s="113">
        <f t="shared" si="65"/>
        <v>0</v>
      </c>
      <c r="Z317" s="113" t="str">
        <f>ANATOMIE3!N317</f>
        <v>Juin</v>
      </c>
      <c r="AA317" s="113" t="str">
        <f>'PHYSIO-REP 3'!N317</f>
        <v>Juin</v>
      </c>
      <c r="AB317" s="113" t="str">
        <f>'ZOOTECHINE 3'!N317</f>
        <v>Juin</v>
      </c>
      <c r="AC317" s="113" t="str">
        <f>'PHARMACOLOGIE 3'!N317</f>
        <v>Juin</v>
      </c>
      <c r="AD317" s="113" t="str">
        <f>'MICROBIOLOGIE 3'!N317</f>
        <v>Juin</v>
      </c>
      <c r="AE317" s="113" t="str">
        <f>'PARASITOLOGIE 2'!N317</f>
        <v>Juin</v>
      </c>
      <c r="AF317" s="113" t="str">
        <f>'PHYSIO-PATH 3'!N317</f>
        <v>Juin</v>
      </c>
      <c r="AG317" s="113" t="str">
        <f>SEMIOLOGIE!N317</f>
        <v>Juin</v>
      </c>
      <c r="AH317" s="113" t="str">
        <f>'ANA-PATH 2'!N317</f>
        <v>Juin</v>
      </c>
    </row>
    <row r="318" spans="1:34">
      <c r="A318" s="113">
        <v>311</v>
      </c>
      <c r="B318" s="413" t="s">
        <v>402</v>
      </c>
      <c r="C318" s="413" t="s">
        <v>197</v>
      </c>
      <c r="D318" s="124">
        <f>ANATOMIE3!L318</f>
        <v>13.75</v>
      </c>
      <c r="E318" s="124">
        <f>'PHYSIO-REP 3'!L318</f>
        <v>9.75</v>
      </c>
      <c r="F318" s="124">
        <f>'ZOOTECHINE 3'!L318</f>
        <v>9</v>
      </c>
      <c r="G318" s="124">
        <f>'PHARMACOLOGIE 3'!L318</f>
        <v>15.5</v>
      </c>
      <c r="H318" s="124">
        <f>'MICROBIOLOGIE 3'!L318</f>
        <v>9</v>
      </c>
      <c r="I318" s="124">
        <f>'PARASITOLOGIE 2'!L318</f>
        <v>6.666666666666667</v>
      </c>
      <c r="J318" s="124">
        <f>'PHYSIO-PATH 3'!L318</f>
        <v>1.5</v>
      </c>
      <c r="K318" s="124">
        <f>SEMIOLOGIE!L318</f>
        <v>8.5</v>
      </c>
      <c r="L318" s="124">
        <f>'ANA-PATH 2'!L318</f>
        <v>7.666666666666667</v>
      </c>
      <c r="M318" s="124">
        <f t="shared" si="54"/>
        <v>81.333333333333329</v>
      </c>
      <c r="N318" s="124">
        <f t="shared" si="55"/>
        <v>3.253333333333333</v>
      </c>
      <c r="O318" s="113" t="str">
        <f t="shared" si="53"/>
        <v>Ajournee</v>
      </c>
      <c r="P318" s="113" t="str">
        <f t="shared" si="56"/>
        <v>juin</v>
      </c>
      <c r="Q318" s="113">
        <f t="shared" si="57"/>
        <v>1</v>
      </c>
      <c r="R318" s="113">
        <f t="shared" si="58"/>
        <v>1</v>
      </c>
      <c r="S318" s="113">
        <f t="shared" si="59"/>
        <v>1</v>
      </c>
      <c r="T318" s="113">
        <f t="shared" si="60"/>
        <v>0</v>
      </c>
      <c r="U318" s="113">
        <f t="shared" si="61"/>
        <v>1</v>
      </c>
      <c r="V318" s="113">
        <f t="shared" si="62"/>
        <v>1</v>
      </c>
      <c r="W318" s="113">
        <f t="shared" si="63"/>
        <v>1</v>
      </c>
      <c r="X318" s="113">
        <f t="shared" si="64"/>
        <v>1</v>
      </c>
      <c r="Y318" s="113">
        <f t="shared" si="65"/>
        <v>1</v>
      </c>
      <c r="Z318" s="113" t="str">
        <f>ANATOMIE3!N318</f>
        <v>Juin</v>
      </c>
      <c r="AA318" s="113" t="str">
        <f>'PHYSIO-REP 3'!N318</f>
        <v>Juin</v>
      </c>
      <c r="AB318" s="113" t="str">
        <f>'ZOOTECHINE 3'!N318</f>
        <v>Juin</v>
      </c>
      <c r="AC318" s="113" t="str">
        <f>'PHARMACOLOGIE 3'!N318</f>
        <v>Juin</v>
      </c>
      <c r="AD318" s="113" t="str">
        <f>'MICROBIOLOGIE 3'!N318</f>
        <v>Juin</v>
      </c>
      <c r="AE318" s="113" t="str">
        <f>'PARASITOLOGIE 2'!N318</f>
        <v>Juin</v>
      </c>
      <c r="AF318" s="113" t="str">
        <f>'PHYSIO-PATH 3'!N318</f>
        <v>Juin</v>
      </c>
      <c r="AG318" s="113" t="str">
        <f>SEMIOLOGIE!N318</f>
        <v>Juin</v>
      </c>
      <c r="AH318" s="113" t="str">
        <f>'ANA-PATH 2'!N318</f>
        <v>Juin</v>
      </c>
    </row>
    <row r="319" spans="1:34">
      <c r="A319" s="113">
        <v>312</v>
      </c>
      <c r="B319" s="413" t="s">
        <v>403</v>
      </c>
      <c r="C319" s="413" t="s">
        <v>765</v>
      </c>
      <c r="D319" s="124">
        <f>ANATOMIE3!L319</f>
        <v>3.75</v>
      </c>
      <c r="E319" s="124">
        <f>'PHYSIO-REP 3'!L319</f>
        <v>8</v>
      </c>
      <c r="F319" s="124">
        <f>'ZOOTECHINE 3'!L319</f>
        <v>3.5</v>
      </c>
      <c r="G319" s="124">
        <f>'PHARMACOLOGIE 3'!L319</f>
        <v>4</v>
      </c>
      <c r="H319" s="124">
        <f>'MICROBIOLOGIE 3'!L319</f>
        <v>5.5</v>
      </c>
      <c r="I319" s="124">
        <f>'PARASITOLOGIE 2'!L319</f>
        <v>2</v>
      </c>
      <c r="J319" s="124">
        <f>'PHYSIO-PATH 3'!L319</f>
        <v>1.5</v>
      </c>
      <c r="K319" s="124">
        <f>SEMIOLOGIE!L319</f>
        <v>4</v>
      </c>
      <c r="L319" s="124">
        <f>'ANA-PATH 2'!L319</f>
        <v>4</v>
      </c>
      <c r="M319" s="124">
        <f t="shared" si="54"/>
        <v>36.25</v>
      </c>
      <c r="N319" s="124">
        <f t="shared" si="55"/>
        <v>1.45</v>
      </c>
      <c r="O319" s="113" t="str">
        <f t="shared" si="53"/>
        <v>Ajournee</v>
      </c>
      <c r="P319" s="113" t="str">
        <f t="shared" si="56"/>
        <v>juin</v>
      </c>
      <c r="Q319" s="113">
        <f t="shared" si="57"/>
        <v>1</v>
      </c>
      <c r="R319" s="113">
        <f t="shared" si="58"/>
        <v>1</v>
      </c>
      <c r="S319" s="113">
        <f t="shared" si="59"/>
        <v>1</v>
      </c>
      <c r="T319" s="113">
        <f t="shared" si="60"/>
        <v>1</v>
      </c>
      <c r="U319" s="113">
        <f t="shared" si="61"/>
        <v>1</v>
      </c>
      <c r="V319" s="113">
        <f t="shared" si="62"/>
        <v>1</v>
      </c>
      <c r="W319" s="113">
        <f t="shared" si="63"/>
        <v>1</v>
      </c>
      <c r="X319" s="113">
        <f t="shared" si="64"/>
        <v>1</v>
      </c>
      <c r="Y319" s="113">
        <f t="shared" si="65"/>
        <v>1</v>
      </c>
      <c r="Z319" s="113" t="str">
        <f>ANATOMIE3!N319</f>
        <v>Juin</v>
      </c>
      <c r="AA319" s="113" t="str">
        <f>'PHYSIO-REP 3'!N319</f>
        <v>Juin</v>
      </c>
      <c r="AB319" s="113" t="str">
        <f>'ZOOTECHINE 3'!N319</f>
        <v>Juin</v>
      </c>
      <c r="AC319" s="113" t="str">
        <f>'PHARMACOLOGIE 3'!N319</f>
        <v>Juin</v>
      </c>
      <c r="AD319" s="113" t="str">
        <f>'MICROBIOLOGIE 3'!N319</f>
        <v>Juin</v>
      </c>
      <c r="AE319" s="113" t="str">
        <f>'PARASITOLOGIE 2'!N319</f>
        <v>Juin</v>
      </c>
      <c r="AF319" s="113" t="str">
        <f>'PHYSIO-PATH 3'!N319</f>
        <v>Juin</v>
      </c>
      <c r="AG319" s="113" t="str">
        <f>SEMIOLOGIE!N319</f>
        <v>Juin</v>
      </c>
      <c r="AH319" s="113" t="str">
        <f>'ANA-PATH 2'!N319</f>
        <v>Juin</v>
      </c>
    </row>
    <row r="320" spans="1:34">
      <c r="A320" s="113">
        <v>313</v>
      </c>
      <c r="B320" s="413" t="s">
        <v>404</v>
      </c>
      <c r="C320" s="413" t="s">
        <v>241</v>
      </c>
      <c r="D320" s="124">
        <f>ANATOMIE3!L320</f>
        <v>6.5</v>
      </c>
      <c r="E320" s="124">
        <f>'PHYSIO-REP 3'!L320</f>
        <v>6</v>
      </c>
      <c r="F320" s="124">
        <f>'ZOOTECHINE 3'!L320</f>
        <v>7</v>
      </c>
      <c r="G320" s="124">
        <f>'PHARMACOLOGIE 3'!L320</f>
        <v>6</v>
      </c>
      <c r="H320" s="124">
        <f>'MICROBIOLOGIE 3'!L320</f>
        <v>9.5</v>
      </c>
      <c r="I320" s="124">
        <f>'PARASITOLOGIE 2'!L320</f>
        <v>10</v>
      </c>
      <c r="J320" s="124">
        <f>'PHYSIO-PATH 3'!L320</f>
        <v>1.5</v>
      </c>
      <c r="K320" s="124">
        <f>SEMIOLOGIE!L320</f>
        <v>13.25</v>
      </c>
      <c r="L320" s="124">
        <f>'ANA-PATH 2'!L320</f>
        <v>3</v>
      </c>
      <c r="M320" s="124">
        <f t="shared" si="54"/>
        <v>62.75</v>
      </c>
      <c r="N320" s="124">
        <f t="shared" si="55"/>
        <v>2.5099999999999998</v>
      </c>
      <c r="O320" s="113" t="str">
        <f t="shared" si="53"/>
        <v>Ajournee</v>
      </c>
      <c r="P320" s="113" t="str">
        <f t="shared" si="56"/>
        <v>juin</v>
      </c>
      <c r="Q320" s="113">
        <f t="shared" si="57"/>
        <v>1</v>
      </c>
      <c r="R320" s="113">
        <f t="shared" si="58"/>
        <v>1</v>
      </c>
      <c r="S320" s="113">
        <f t="shared" si="59"/>
        <v>1</v>
      </c>
      <c r="T320" s="113">
        <f t="shared" si="60"/>
        <v>1</v>
      </c>
      <c r="U320" s="113">
        <f t="shared" si="61"/>
        <v>1</v>
      </c>
      <c r="V320" s="113">
        <f t="shared" si="62"/>
        <v>1</v>
      </c>
      <c r="W320" s="113">
        <f t="shared" si="63"/>
        <v>1</v>
      </c>
      <c r="X320" s="113">
        <f t="shared" si="64"/>
        <v>1</v>
      </c>
      <c r="Y320" s="113">
        <f t="shared" si="65"/>
        <v>1</v>
      </c>
      <c r="Z320" s="113" t="str">
        <f>ANATOMIE3!N320</f>
        <v>Juin</v>
      </c>
      <c r="AA320" s="113" t="str">
        <f>'PHYSIO-REP 3'!N320</f>
        <v>Juin</v>
      </c>
      <c r="AB320" s="113" t="str">
        <f>'ZOOTECHINE 3'!N320</f>
        <v>Juin</v>
      </c>
      <c r="AC320" s="113" t="str">
        <f>'PHARMACOLOGIE 3'!N320</f>
        <v>Juin</v>
      </c>
      <c r="AD320" s="113" t="str">
        <f>'MICROBIOLOGIE 3'!N320</f>
        <v>Juin</v>
      </c>
      <c r="AE320" s="113" t="str">
        <f>'PARASITOLOGIE 2'!N320</f>
        <v>Juin</v>
      </c>
      <c r="AF320" s="113" t="str">
        <f>'PHYSIO-PATH 3'!N320</f>
        <v>Juin</v>
      </c>
      <c r="AG320" s="113" t="str">
        <f>SEMIOLOGIE!N320</f>
        <v>Juin</v>
      </c>
      <c r="AH320" s="113" t="str">
        <f>'ANA-PATH 2'!N320</f>
        <v>Juin</v>
      </c>
    </row>
    <row r="321" spans="1:34">
      <c r="A321" s="113">
        <v>314</v>
      </c>
      <c r="B321" s="413" t="s">
        <v>405</v>
      </c>
      <c r="C321" s="413" t="s">
        <v>278</v>
      </c>
      <c r="D321" s="124">
        <f>ANATOMIE3!L321</f>
        <v>10.75</v>
      </c>
      <c r="E321" s="124">
        <f>'PHYSIO-REP 3'!L321</f>
        <v>8.25</v>
      </c>
      <c r="F321" s="124">
        <f>'ZOOTECHINE 3'!L321</f>
        <v>10</v>
      </c>
      <c r="G321" s="124">
        <f>'PHARMACOLOGIE 3'!L321</f>
        <v>8.5</v>
      </c>
      <c r="H321" s="124">
        <f>'MICROBIOLOGIE 3'!L321</f>
        <v>11</v>
      </c>
      <c r="I321" s="124">
        <f>'PARASITOLOGIE 2'!L321</f>
        <v>4</v>
      </c>
      <c r="J321" s="124">
        <f>'PHYSIO-PATH 3'!L321</f>
        <v>6</v>
      </c>
      <c r="K321" s="124">
        <f>SEMIOLOGIE!L321</f>
        <v>12</v>
      </c>
      <c r="L321" s="124">
        <f>'ANA-PATH 2'!L321</f>
        <v>5</v>
      </c>
      <c r="M321" s="124">
        <f t="shared" si="54"/>
        <v>75.5</v>
      </c>
      <c r="N321" s="124">
        <f t="shared" si="55"/>
        <v>3.02</v>
      </c>
      <c r="O321" s="113" t="str">
        <f t="shared" si="53"/>
        <v>Ajournee</v>
      </c>
      <c r="P321" s="113" t="str">
        <f t="shared" si="56"/>
        <v>juin</v>
      </c>
      <c r="Q321" s="113">
        <f t="shared" si="57"/>
        <v>1</v>
      </c>
      <c r="R321" s="113">
        <f t="shared" si="58"/>
        <v>1</v>
      </c>
      <c r="S321" s="113">
        <f t="shared" si="59"/>
        <v>1</v>
      </c>
      <c r="T321" s="113">
        <f t="shared" si="60"/>
        <v>1</v>
      </c>
      <c r="U321" s="113">
        <f t="shared" si="61"/>
        <v>1</v>
      </c>
      <c r="V321" s="113">
        <f t="shared" si="62"/>
        <v>1</v>
      </c>
      <c r="W321" s="113">
        <f t="shared" si="63"/>
        <v>1</v>
      </c>
      <c r="X321" s="113">
        <f t="shared" si="64"/>
        <v>1</v>
      </c>
      <c r="Y321" s="113">
        <f t="shared" si="65"/>
        <v>1</v>
      </c>
      <c r="Z321" s="113" t="str">
        <f>ANATOMIE3!N321</f>
        <v>Juin</v>
      </c>
      <c r="AA321" s="113" t="str">
        <f>'PHYSIO-REP 3'!N321</f>
        <v>Juin</v>
      </c>
      <c r="AB321" s="113" t="str">
        <f>'ZOOTECHINE 3'!N321</f>
        <v>Juin</v>
      </c>
      <c r="AC321" s="113" t="str">
        <f>'PHARMACOLOGIE 3'!N321</f>
        <v>Juin</v>
      </c>
      <c r="AD321" s="113" t="str">
        <f>'MICROBIOLOGIE 3'!N321</f>
        <v>Juin</v>
      </c>
      <c r="AE321" s="113" t="str">
        <f>'PARASITOLOGIE 2'!N321</f>
        <v>Juin</v>
      </c>
      <c r="AF321" s="113" t="str">
        <f>'PHYSIO-PATH 3'!N321</f>
        <v>Juin</v>
      </c>
      <c r="AG321" s="113" t="str">
        <f>SEMIOLOGIE!N321</f>
        <v>Juin</v>
      </c>
      <c r="AH321" s="113" t="str">
        <f>'ANA-PATH 2'!N321</f>
        <v>Juin</v>
      </c>
    </row>
    <row r="322" spans="1:34">
      <c r="A322" s="113">
        <v>315</v>
      </c>
      <c r="B322" s="413" t="s">
        <v>406</v>
      </c>
      <c r="C322" s="413" t="s">
        <v>31</v>
      </c>
      <c r="D322" s="124">
        <f>ANATOMIE3!L322</f>
        <v>0.25</v>
      </c>
      <c r="E322" s="124">
        <f>'PHYSIO-REP 3'!L322</f>
        <v>4.5</v>
      </c>
      <c r="F322" s="124">
        <f>'ZOOTECHINE 3'!L322</f>
        <v>30</v>
      </c>
      <c r="G322" s="124">
        <f>'PHARMACOLOGIE 3'!L322</f>
        <v>30</v>
      </c>
      <c r="H322" s="124">
        <f>'MICROBIOLOGIE 3'!L322</f>
        <v>6</v>
      </c>
      <c r="I322" s="124">
        <f>'PARASITOLOGIE 2'!L322</f>
        <v>20</v>
      </c>
      <c r="J322" s="124">
        <f>'PHYSIO-PATH 3'!L322</f>
        <v>2.5</v>
      </c>
      <c r="K322" s="124">
        <f>SEMIOLOGIE!L322</f>
        <v>30</v>
      </c>
      <c r="L322" s="124">
        <f>'ANA-PATH 2'!L322</f>
        <v>5.333333333333333</v>
      </c>
      <c r="M322" s="124">
        <f t="shared" si="54"/>
        <v>128.58333333333334</v>
      </c>
      <c r="N322" s="124">
        <f t="shared" si="55"/>
        <v>5.1433333333333335</v>
      </c>
      <c r="O322" s="113" t="str">
        <f t="shared" si="53"/>
        <v>Ajournee</v>
      </c>
      <c r="P322" s="113" t="str">
        <f t="shared" si="56"/>
        <v>juin</v>
      </c>
      <c r="Q322" s="113">
        <f t="shared" si="57"/>
        <v>1</v>
      </c>
      <c r="R322" s="113">
        <f t="shared" si="58"/>
        <v>1</v>
      </c>
      <c r="S322" s="113">
        <f t="shared" si="59"/>
        <v>0</v>
      </c>
      <c r="T322" s="113">
        <f t="shared" si="60"/>
        <v>0</v>
      </c>
      <c r="U322" s="113">
        <f t="shared" si="61"/>
        <v>1</v>
      </c>
      <c r="V322" s="113">
        <f t="shared" si="62"/>
        <v>0</v>
      </c>
      <c r="W322" s="113">
        <f t="shared" si="63"/>
        <v>1</v>
      </c>
      <c r="X322" s="113">
        <f t="shared" si="64"/>
        <v>0</v>
      </c>
      <c r="Y322" s="113">
        <f t="shared" si="65"/>
        <v>1</v>
      </c>
      <c r="Z322" s="113" t="str">
        <f>ANATOMIE3!N322</f>
        <v>Juin</v>
      </c>
      <c r="AA322" s="113" t="str">
        <f>'PHYSIO-REP 3'!N322</f>
        <v>Juin</v>
      </c>
      <c r="AB322" s="113" t="str">
        <f>'ZOOTECHINE 3'!N322</f>
        <v>Juin</v>
      </c>
      <c r="AC322" s="113" t="str">
        <f>'PHARMACOLOGIE 3'!N322</f>
        <v>Juin</v>
      </c>
      <c r="AD322" s="113" t="str">
        <f>'MICROBIOLOGIE 3'!N322</f>
        <v>Juin</v>
      </c>
      <c r="AE322" s="113" t="str">
        <f>'PARASITOLOGIE 2'!N322</f>
        <v>Juin</v>
      </c>
      <c r="AF322" s="113" t="str">
        <f>'PHYSIO-PATH 3'!N322</f>
        <v>Juin</v>
      </c>
      <c r="AG322" s="113" t="str">
        <f>SEMIOLOGIE!N322</f>
        <v>Juin</v>
      </c>
      <c r="AH322" s="113" t="str">
        <f>'ANA-PATH 2'!N322</f>
        <v>Juin</v>
      </c>
    </row>
    <row r="323" spans="1:34">
      <c r="A323" s="113">
        <v>316</v>
      </c>
      <c r="B323" s="413" t="s">
        <v>407</v>
      </c>
      <c r="C323" s="413" t="s">
        <v>408</v>
      </c>
      <c r="D323" s="124">
        <f>ANATOMIE3!L323</f>
        <v>12.75</v>
      </c>
      <c r="E323" s="124">
        <f>'PHYSIO-REP 3'!L323</f>
        <v>10.5</v>
      </c>
      <c r="F323" s="124">
        <f>'ZOOTECHINE 3'!L323</f>
        <v>6.5</v>
      </c>
      <c r="G323" s="124">
        <f>'PHARMACOLOGIE 3'!L323</f>
        <v>10.5</v>
      </c>
      <c r="H323" s="124">
        <f>'MICROBIOLOGIE 3'!L323</f>
        <v>8</v>
      </c>
      <c r="I323" s="124">
        <f>'PARASITOLOGIE 2'!L323</f>
        <v>7.333333333333333</v>
      </c>
      <c r="J323" s="124">
        <f>'PHYSIO-PATH 3'!L323</f>
        <v>11</v>
      </c>
      <c r="K323" s="124">
        <f>SEMIOLOGIE!L323</f>
        <v>14.25</v>
      </c>
      <c r="L323" s="124">
        <f>'ANA-PATH 2'!L323</f>
        <v>7</v>
      </c>
      <c r="M323" s="124">
        <f t="shared" si="54"/>
        <v>87.833333333333343</v>
      </c>
      <c r="N323" s="124">
        <f t="shared" si="55"/>
        <v>3.5133333333333336</v>
      </c>
      <c r="O323" s="113" t="str">
        <f t="shared" si="53"/>
        <v>Ajournee</v>
      </c>
      <c r="P323" s="113" t="str">
        <f t="shared" si="56"/>
        <v>juin</v>
      </c>
      <c r="Q323" s="113">
        <f t="shared" si="57"/>
        <v>1</v>
      </c>
      <c r="R323" s="113">
        <f t="shared" si="58"/>
        <v>1</v>
      </c>
      <c r="S323" s="113">
        <f t="shared" si="59"/>
        <v>1</v>
      </c>
      <c r="T323" s="113">
        <f t="shared" si="60"/>
        <v>1</v>
      </c>
      <c r="U323" s="113">
        <f t="shared" si="61"/>
        <v>1</v>
      </c>
      <c r="V323" s="113">
        <f t="shared" si="62"/>
        <v>1</v>
      </c>
      <c r="W323" s="113">
        <f t="shared" si="63"/>
        <v>1</v>
      </c>
      <c r="X323" s="113">
        <f t="shared" si="64"/>
        <v>1</v>
      </c>
      <c r="Y323" s="113">
        <f t="shared" si="65"/>
        <v>1</v>
      </c>
      <c r="Z323" s="113" t="str">
        <f>ANATOMIE3!N323</f>
        <v>Juin</v>
      </c>
      <c r="AA323" s="113" t="str">
        <f>'PHYSIO-REP 3'!N323</f>
        <v>Juin</v>
      </c>
      <c r="AB323" s="113" t="str">
        <f>'ZOOTECHINE 3'!N323</f>
        <v>Juin</v>
      </c>
      <c r="AC323" s="113" t="str">
        <f>'PHARMACOLOGIE 3'!N323</f>
        <v>Juin</v>
      </c>
      <c r="AD323" s="113" t="str">
        <f>'MICROBIOLOGIE 3'!N323</f>
        <v>Juin</v>
      </c>
      <c r="AE323" s="113" t="str">
        <f>'PARASITOLOGIE 2'!N323</f>
        <v>Juin</v>
      </c>
      <c r="AF323" s="113" t="str">
        <f>'PHYSIO-PATH 3'!N323</f>
        <v>Juin</v>
      </c>
      <c r="AG323" s="113" t="str">
        <f>SEMIOLOGIE!N323</f>
        <v>Juin</v>
      </c>
      <c r="AH323" s="113" t="str">
        <f>'ANA-PATH 2'!N323</f>
        <v>Juin</v>
      </c>
    </row>
    <row r="324" spans="1:34">
      <c r="A324" s="113">
        <v>317</v>
      </c>
      <c r="B324" s="417" t="s">
        <v>409</v>
      </c>
      <c r="C324" s="417" t="s">
        <v>970</v>
      </c>
      <c r="D324" s="124">
        <f>ANATOMIE3!L324</f>
        <v>31.5</v>
      </c>
      <c r="E324" s="124">
        <f>'PHYSIO-REP 3'!L324</f>
        <v>5.25</v>
      </c>
      <c r="F324" s="124">
        <f>'ZOOTECHINE 3'!L324</f>
        <v>30.5</v>
      </c>
      <c r="G324" s="124">
        <f>'PHARMACOLOGIE 3'!L324</f>
        <v>1.5</v>
      </c>
      <c r="H324" s="124">
        <f>'MICROBIOLOGIE 3'!L324</f>
        <v>8</v>
      </c>
      <c r="I324" s="124">
        <f>'PARASITOLOGIE 2'!L324</f>
        <v>8.6666666666666661</v>
      </c>
      <c r="J324" s="124">
        <f>'PHYSIO-PATH 3'!L324</f>
        <v>6</v>
      </c>
      <c r="K324" s="124">
        <f>SEMIOLOGIE!L324</f>
        <v>8</v>
      </c>
      <c r="L324" s="124">
        <f>'ANA-PATH 2'!L324</f>
        <v>5.666666666666667</v>
      </c>
      <c r="M324" s="124">
        <f t="shared" si="54"/>
        <v>105.08333333333334</v>
      </c>
      <c r="N324" s="124">
        <f t="shared" si="55"/>
        <v>4.203333333333334</v>
      </c>
      <c r="O324" s="113" t="str">
        <f t="shared" si="53"/>
        <v>Ajournee</v>
      </c>
      <c r="P324" s="113" t="str">
        <f t="shared" si="56"/>
        <v>juin</v>
      </c>
      <c r="Q324" s="113">
        <f t="shared" si="57"/>
        <v>0</v>
      </c>
      <c r="R324" s="113">
        <f t="shared" si="58"/>
        <v>1</v>
      </c>
      <c r="S324" s="113">
        <f t="shared" si="59"/>
        <v>0</v>
      </c>
      <c r="T324" s="113">
        <f t="shared" si="60"/>
        <v>1</v>
      </c>
      <c r="U324" s="113">
        <f t="shared" si="61"/>
        <v>1</v>
      </c>
      <c r="V324" s="113">
        <f t="shared" si="62"/>
        <v>1</v>
      </c>
      <c r="W324" s="113">
        <f t="shared" si="63"/>
        <v>1</v>
      </c>
      <c r="X324" s="113">
        <f t="shared" si="64"/>
        <v>1</v>
      </c>
      <c r="Y324" s="113">
        <f t="shared" si="65"/>
        <v>1</v>
      </c>
      <c r="Z324" s="113" t="str">
        <f>ANATOMIE3!N324</f>
        <v>Juin</v>
      </c>
      <c r="AA324" s="113" t="str">
        <f>'PHYSIO-REP 3'!N324</f>
        <v>Juin</v>
      </c>
      <c r="AB324" s="113" t="str">
        <f>'ZOOTECHINE 3'!N324</f>
        <v>Juin</v>
      </c>
      <c r="AC324" s="113" t="str">
        <f>'PHARMACOLOGIE 3'!N324</f>
        <v>Juin</v>
      </c>
      <c r="AD324" s="113" t="str">
        <f>'MICROBIOLOGIE 3'!N324</f>
        <v>Juin</v>
      </c>
      <c r="AE324" s="113" t="str">
        <f>'PARASITOLOGIE 2'!N324</f>
        <v>Juin</v>
      </c>
      <c r="AF324" s="113" t="str">
        <f>'PHYSIO-PATH 3'!N324</f>
        <v>Juin</v>
      </c>
      <c r="AG324" s="113" t="str">
        <f>SEMIOLOGIE!N324</f>
        <v>Juin</v>
      </c>
      <c r="AH324" s="113" t="str">
        <f>'ANA-PATH 2'!N324</f>
        <v>Juin</v>
      </c>
    </row>
    <row r="325" spans="1:34">
      <c r="A325" s="113">
        <v>318</v>
      </c>
      <c r="B325" s="432" t="s">
        <v>410</v>
      </c>
      <c r="C325" s="432" t="s">
        <v>82</v>
      </c>
      <c r="D325" s="124">
        <f>ANATOMIE3!L325</f>
        <v>30</v>
      </c>
      <c r="E325" s="124">
        <f>'PHYSIO-REP 3'!L325</f>
        <v>7.5</v>
      </c>
      <c r="F325" s="124">
        <f>'ZOOTECHINE 3'!L325</f>
        <v>36.75</v>
      </c>
      <c r="G325" s="124">
        <f>'PHARMACOLOGIE 3'!L325</f>
        <v>0.25</v>
      </c>
      <c r="H325" s="124">
        <f>'MICROBIOLOGIE 3'!L325</f>
        <v>31.5</v>
      </c>
      <c r="I325" s="124">
        <f>'PARASITOLOGIE 2'!L325</f>
        <v>20</v>
      </c>
      <c r="J325" s="124">
        <f>'PHYSIO-PATH 3'!L325</f>
        <v>3</v>
      </c>
      <c r="K325" s="124">
        <f>SEMIOLOGIE!L325</f>
        <v>30</v>
      </c>
      <c r="L325" s="124">
        <f>'ANA-PATH 2'!L325</f>
        <v>4.666666666666667</v>
      </c>
      <c r="M325" s="124">
        <f t="shared" si="54"/>
        <v>163.66666666666666</v>
      </c>
      <c r="N325" s="124">
        <f t="shared" si="55"/>
        <v>6.546666666666666</v>
      </c>
      <c r="O325" s="113" t="str">
        <f t="shared" si="53"/>
        <v>Ajournee</v>
      </c>
      <c r="P325" s="113" t="str">
        <f t="shared" si="56"/>
        <v>juin</v>
      </c>
      <c r="Q325" s="113">
        <f t="shared" si="57"/>
        <v>0</v>
      </c>
      <c r="R325" s="113">
        <f t="shared" si="58"/>
        <v>1</v>
      </c>
      <c r="S325" s="113">
        <f t="shared" si="59"/>
        <v>0</v>
      </c>
      <c r="T325" s="113">
        <f t="shared" si="60"/>
        <v>1</v>
      </c>
      <c r="U325" s="113">
        <f t="shared" si="61"/>
        <v>0</v>
      </c>
      <c r="V325" s="113">
        <f t="shared" si="62"/>
        <v>0</v>
      </c>
      <c r="W325" s="113">
        <f t="shared" si="63"/>
        <v>1</v>
      </c>
      <c r="X325" s="113">
        <f t="shared" si="64"/>
        <v>0</v>
      </c>
      <c r="Y325" s="113">
        <f t="shared" si="65"/>
        <v>1</v>
      </c>
      <c r="Z325" s="113" t="str">
        <f>ANATOMIE3!N325</f>
        <v>Juin</v>
      </c>
      <c r="AA325" s="113" t="str">
        <f>'PHYSIO-REP 3'!N325</f>
        <v>Juin</v>
      </c>
      <c r="AB325" s="113" t="str">
        <f>'ZOOTECHINE 3'!N325</f>
        <v>Juin</v>
      </c>
      <c r="AC325" s="113" t="str">
        <f>'PHARMACOLOGIE 3'!N325</f>
        <v>Juin</v>
      </c>
      <c r="AD325" s="113" t="str">
        <f>'MICROBIOLOGIE 3'!N325</f>
        <v>Juin</v>
      </c>
      <c r="AE325" s="113" t="str">
        <f>'PARASITOLOGIE 2'!N325</f>
        <v>Juin</v>
      </c>
      <c r="AF325" s="113" t="str">
        <f>'PHYSIO-PATH 3'!N325</f>
        <v>Juin</v>
      </c>
      <c r="AG325" s="113" t="str">
        <f>SEMIOLOGIE!N325</f>
        <v>Juin</v>
      </c>
      <c r="AH325" s="113" t="str">
        <f>'ANA-PATH 2'!N325</f>
        <v>Juin</v>
      </c>
    </row>
    <row r="326" spans="1:34">
      <c r="A326" s="113">
        <v>319</v>
      </c>
      <c r="B326" s="417" t="s">
        <v>410</v>
      </c>
      <c r="C326" s="417" t="s">
        <v>136</v>
      </c>
      <c r="D326" s="124">
        <f>ANATOMIE3!L326</f>
        <v>1.5</v>
      </c>
      <c r="E326" s="124">
        <f>'PHYSIO-REP 3'!L326</f>
        <v>6</v>
      </c>
      <c r="F326" s="124">
        <f>'ZOOTECHINE 3'!L326</f>
        <v>3</v>
      </c>
      <c r="G326" s="124">
        <f>'PHARMACOLOGIE 3'!L326</f>
        <v>5</v>
      </c>
      <c r="H326" s="124">
        <f>'MICROBIOLOGIE 3'!L326</f>
        <v>9</v>
      </c>
      <c r="I326" s="124">
        <f>'PARASITOLOGIE 2'!L326</f>
        <v>8</v>
      </c>
      <c r="J326" s="124">
        <f>'PHYSIO-PATH 3'!L326</f>
        <v>2.5</v>
      </c>
      <c r="K326" s="124">
        <f>SEMIOLOGIE!L326</f>
        <v>12.5</v>
      </c>
      <c r="L326" s="124">
        <f>'ANA-PATH 2'!L326</f>
        <v>3.6666666666666665</v>
      </c>
      <c r="M326" s="124">
        <f t="shared" si="54"/>
        <v>51.166666666666664</v>
      </c>
      <c r="N326" s="124">
        <f t="shared" si="55"/>
        <v>2.0466666666666664</v>
      </c>
      <c r="O326" s="113" t="str">
        <f t="shared" si="53"/>
        <v>Ajournee</v>
      </c>
      <c r="P326" s="113" t="str">
        <f t="shared" si="56"/>
        <v>juin</v>
      </c>
      <c r="Q326" s="113">
        <f t="shared" si="57"/>
        <v>1</v>
      </c>
      <c r="R326" s="113">
        <f t="shared" si="58"/>
        <v>1</v>
      </c>
      <c r="S326" s="113">
        <f t="shared" si="59"/>
        <v>1</v>
      </c>
      <c r="T326" s="113">
        <f t="shared" si="60"/>
        <v>1</v>
      </c>
      <c r="U326" s="113">
        <f t="shared" si="61"/>
        <v>1</v>
      </c>
      <c r="V326" s="113">
        <f t="shared" si="62"/>
        <v>1</v>
      </c>
      <c r="W326" s="113">
        <f t="shared" si="63"/>
        <v>1</v>
      </c>
      <c r="X326" s="113">
        <f t="shared" si="64"/>
        <v>1</v>
      </c>
      <c r="Y326" s="113">
        <f t="shared" si="65"/>
        <v>1</v>
      </c>
      <c r="Z326" s="113" t="str">
        <f>ANATOMIE3!N326</f>
        <v>Juin</v>
      </c>
      <c r="AA326" s="113" t="str">
        <f>'PHYSIO-REP 3'!N326</f>
        <v>Juin</v>
      </c>
      <c r="AB326" s="113" t="str">
        <f>'ZOOTECHINE 3'!N326</f>
        <v>Juin</v>
      </c>
      <c r="AC326" s="113" t="str">
        <f>'PHARMACOLOGIE 3'!N326</f>
        <v>Juin</v>
      </c>
      <c r="AD326" s="113" t="str">
        <f>'MICROBIOLOGIE 3'!N326</f>
        <v>Juin</v>
      </c>
      <c r="AE326" s="113" t="str">
        <f>'PARASITOLOGIE 2'!N326</f>
        <v>Juin</v>
      </c>
      <c r="AF326" s="113" t="str">
        <f>'PHYSIO-PATH 3'!N326</f>
        <v>Juin</v>
      </c>
      <c r="AG326" s="113" t="str">
        <f>SEMIOLOGIE!N326</f>
        <v>Juin</v>
      </c>
      <c r="AH326" s="113" t="str">
        <f>'ANA-PATH 2'!N326</f>
        <v>Juin</v>
      </c>
    </row>
    <row r="327" spans="1:34">
      <c r="A327" s="113">
        <v>320</v>
      </c>
      <c r="B327" s="413" t="s">
        <v>411</v>
      </c>
      <c r="C327" s="413" t="s">
        <v>971</v>
      </c>
      <c r="D327" s="124">
        <f>ANATOMIE3!L327</f>
        <v>16.75</v>
      </c>
      <c r="E327" s="124">
        <f>'PHYSIO-REP 3'!L327</f>
        <v>7.5</v>
      </c>
      <c r="F327" s="124">
        <f>'ZOOTECHINE 3'!L327</f>
        <v>10</v>
      </c>
      <c r="G327" s="124">
        <f>'PHARMACOLOGIE 3'!L327</f>
        <v>12.5</v>
      </c>
      <c r="H327" s="124">
        <f>'MICROBIOLOGIE 3'!L327</f>
        <v>8.25</v>
      </c>
      <c r="I327" s="124">
        <f>'PARASITOLOGIE 2'!L327</f>
        <v>6.666666666666667</v>
      </c>
      <c r="J327" s="124">
        <f>'PHYSIO-PATH 3'!L327</f>
        <v>8.5</v>
      </c>
      <c r="K327" s="124">
        <f>SEMIOLOGIE!L327</f>
        <v>15</v>
      </c>
      <c r="L327" s="124">
        <f>'ANA-PATH 2'!L327</f>
        <v>8</v>
      </c>
      <c r="M327" s="124">
        <f t="shared" si="54"/>
        <v>93.166666666666657</v>
      </c>
      <c r="N327" s="124">
        <f t="shared" si="55"/>
        <v>3.7266666666666661</v>
      </c>
      <c r="O327" s="113" t="str">
        <f t="shared" si="53"/>
        <v>Ajournee</v>
      </c>
      <c r="P327" s="113" t="str">
        <f t="shared" si="56"/>
        <v>juin</v>
      </c>
      <c r="Q327" s="113">
        <f t="shared" si="57"/>
        <v>0</v>
      </c>
      <c r="R327" s="113">
        <f t="shared" si="58"/>
        <v>1</v>
      </c>
      <c r="S327" s="113">
        <f t="shared" si="59"/>
        <v>1</v>
      </c>
      <c r="T327" s="113">
        <f t="shared" si="60"/>
        <v>1</v>
      </c>
      <c r="U327" s="113">
        <f t="shared" si="61"/>
        <v>1</v>
      </c>
      <c r="V327" s="113">
        <f t="shared" si="62"/>
        <v>1</v>
      </c>
      <c r="W327" s="113">
        <f t="shared" si="63"/>
        <v>1</v>
      </c>
      <c r="X327" s="113">
        <f t="shared" si="64"/>
        <v>1</v>
      </c>
      <c r="Y327" s="113">
        <f t="shared" si="65"/>
        <v>1</v>
      </c>
      <c r="Z327" s="113" t="str">
        <f>ANATOMIE3!N327</f>
        <v>Juin</v>
      </c>
      <c r="AA327" s="113" t="str">
        <f>'PHYSIO-REP 3'!N327</f>
        <v>Juin</v>
      </c>
      <c r="AB327" s="113" t="str">
        <f>'ZOOTECHINE 3'!N327</f>
        <v>Juin</v>
      </c>
      <c r="AC327" s="113" t="str">
        <f>'PHARMACOLOGIE 3'!N327</f>
        <v>Juin</v>
      </c>
      <c r="AD327" s="113" t="str">
        <f>'MICROBIOLOGIE 3'!N327</f>
        <v>Juin</v>
      </c>
      <c r="AE327" s="113" t="str">
        <f>'PARASITOLOGIE 2'!N327</f>
        <v>Juin</v>
      </c>
      <c r="AF327" s="113" t="str">
        <f>'PHYSIO-PATH 3'!N327</f>
        <v>Juin</v>
      </c>
      <c r="AG327" s="113" t="str">
        <f>SEMIOLOGIE!N327</f>
        <v>Juin</v>
      </c>
      <c r="AH327" s="113" t="str">
        <f>'ANA-PATH 2'!N327</f>
        <v>Juin</v>
      </c>
    </row>
    <row r="328" spans="1:34">
      <c r="A328" s="113">
        <v>321</v>
      </c>
      <c r="B328" s="413" t="s">
        <v>985</v>
      </c>
      <c r="C328" s="413" t="s">
        <v>443</v>
      </c>
      <c r="D328" s="124">
        <f>ANATOMIE3!L328</f>
        <v>12</v>
      </c>
      <c r="E328" s="124">
        <f>'PHYSIO-REP 3'!L328</f>
        <v>6</v>
      </c>
      <c r="F328" s="124">
        <f>'ZOOTECHINE 3'!L328</f>
        <v>8</v>
      </c>
      <c r="G328" s="124">
        <f>'PHARMACOLOGIE 3'!L328</f>
        <v>10</v>
      </c>
      <c r="H328" s="124">
        <f>'MICROBIOLOGIE 3'!L328</f>
        <v>10</v>
      </c>
      <c r="I328" s="124">
        <f>'PARASITOLOGIE 2'!L328</f>
        <v>9.3333333333333339</v>
      </c>
      <c r="J328" s="124">
        <f>'PHYSIO-PATH 3'!L328</f>
        <v>2.5</v>
      </c>
      <c r="K328" s="124">
        <f>SEMIOLOGIE!L328</f>
        <v>11.75</v>
      </c>
      <c r="L328" s="124">
        <f>'ANA-PATH 2'!L328</f>
        <v>5</v>
      </c>
      <c r="M328" s="124">
        <f t="shared" si="54"/>
        <v>74.583333333333343</v>
      </c>
      <c r="N328" s="124">
        <f t="shared" si="55"/>
        <v>2.9833333333333338</v>
      </c>
      <c r="O328" s="113" t="str">
        <f t="shared" ref="O328:O391" si="66">IF(OR(D328="exclus",E328="exclus",F328="exclus",G328="exclus",H328="exclus",I328="exclus",J328="exclus",K328="exclus",L328="exclus"),"exclus",IF(AND(SUM(Q328:Y328)=0,ROUND(N328,3)&gt;=10),"Admis","Ajournee"))</f>
        <v>Ajournee</v>
      </c>
      <c r="P328" s="113" t="str">
        <f t="shared" si="56"/>
        <v>juin</v>
      </c>
      <c r="Q328" s="113">
        <f t="shared" si="57"/>
        <v>1</v>
      </c>
      <c r="R328" s="113">
        <f t="shared" si="58"/>
        <v>1</v>
      </c>
      <c r="S328" s="113">
        <f t="shared" si="59"/>
        <v>1</v>
      </c>
      <c r="T328" s="113">
        <f t="shared" si="60"/>
        <v>1</v>
      </c>
      <c r="U328" s="113">
        <f t="shared" si="61"/>
        <v>1</v>
      </c>
      <c r="V328" s="113">
        <f t="shared" si="62"/>
        <v>1</v>
      </c>
      <c r="W328" s="113">
        <f t="shared" si="63"/>
        <v>1</v>
      </c>
      <c r="X328" s="113">
        <f t="shared" si="64"/>
        <v>1</v>
      </c>
      <c r="Y328" s="113">
        <f t="shared" si="65"/>
        <v>1</v>
      </c>
      <c r="Z328" s="113" t="str">
        <f>ANATOMIE3!N328</f>
        <v>Juin</v>
      </c>
      <c r="AA328" s="113" t="str">
        <f>'PHYSIO-REP 3'!N328</f>
        <v>Juin</v>
      </c>
      <c r="AB328" s="113" t="str">
        <f>'ZOOTECHINE 3'!N328</f>
        <v>Juin</v>
      </c>
      <c r="AC328" s="113" t="str">
        <f>'PHARMACOLOGIE 3'!N328</f>
        <v>Juin</v>
      </c>
      <c r="AD328" s="113" t="str">
        <f>'MICROBIOLOGIE 3'!N328</f>
        <v>Juin</v>
      </c>
      <c r="AE328" s="113" t="str">
        <f>'PARASITOLOGIE 2'!N328</f>
        <v>Juin</v>
      </c>
      <c r="AF328" s="113" t="str">
        <f>'PHYSIO-PATH 3'!N328</f>
        <v>Juin</v>
      </c>
      <c r="AG328" s="113" t="str">
        <f>SEMIOLOGIE!N328</f>
        <v>Juin</v>
      </c>
      <c r="AH328" s="113" t="str">
        <f>'ANA-PATH 2'!N328</f>
        <v>Juin</v>
      </c>
    </row>
    <row r="329" spans="1:34">
      <c r="A329" s="113">
        <v>322</v>
      </c>
      <c r="B329" s="413" t="s">
        <v>412</v>
      </c>
      <c r="C329" s="413" t="s">
        <v>972</v>
      </c>
      <c r="D329" s="124">
        <f>ANATOMIE3!L329</f>
        <v>30</v>
      </c>
      <c r="E329" s="124">
        <f>'PHYSIO-REP 3'!L329</f>
        <v>7.5</v>
      </c>
      <c r="F329" s="124">
        <f>'ZOOTECHINE 3'!L329</f>
        <v>31.5</v>
      </c>
      <c r="G329" s="124">
        <f>'PHARMACOLOGIE 3'!L329</f>
        <v>30</v>
      </c>
      <c r="H329" s="124">
        <f>'MICROBIOLOGIE 3'!L329</f>
        <v>8.75</v>
      </c>
      <c r="I329" s="124">
        <f>'PARASITOLOGIE 2'!L329</f>
        <v>4</v>
      </c>
      <c r="J329" s="124">
        <f>'PHYSIO-PATH 3'!L329</f>
        <v>0</v>
      </c>
      <c r="K329" s="124">
        <f>SEMIOLOGIE!L329</f>
        <v>31.5</v>
      </c>
      <c r="L329" s="124">
        <f>'ANA-PATH 2'!L329</f>
        <v>4</v>
      </c>
      <c r="M329" s="124">
        <f t="shared" ref="M329:M392" si="67">SUM(D329:L329)</f>
        <v>147.25</v>
      </c>
      <c r="N329" s="124">
        <f t="shared" ref="N329:N392" si="68">M329/25</f>
        <v>5.89</v>
      </c>
      <c r="O329" s="113" t="str">
        <f t="shared" si="66"/>
        <v>Ajournee</v>
      </c>
      <c r="P329" s="113" t="str">
        <f t="shared" ref="P329:P392" si="69">IF(COUNTIF(Z329:AH329,"=Rattrapage")&gt;0,"Rattrapage",IF(COUNTIF(Z329:AH329,"=Synthèse")&gt;0,"Synthèse","juin"))</f>
        <v>juin</v>
      </c>
      <c r="Q329" s="113">
        <f t="shared" ref="Q329:Q392" si="70">IF(D329&gt;15,0,1)</f>
        <v>0</v>
      </c>
      <c r="R329" s="113">
        <f t="shared" ref="R329:R392" si="71">IF(E329&gt;15,0,1)</f>
        <v>1</v>
      </c>
      <c r="S329" s="113">
        <f t="shared" ref="S329:S392" si="72">IF(F329&gt;15,0,1)</f>
        <v>0</v>
      </c>
      <c r="T329" s="113">
        <f t="shared" ref="T329:T392" si="73">IF(G329&gt;15,0,1)</f>
        <v>0</v>
      </c>
      <c r="U329" s="113">
        <f t="shared" ref="U329:U392" si="74">IF(H329&gt;15,0,1)</f>
        <v>1</v>
      </c>
      <c r="V329" s="113">
        <f t="shared" ref="V329:V392" si="75">IF(I329&gt;10,0,1)</f>
        <v>1</v>
      </c>
      <c r="W329" s="113">
        <f t="shared" ref="W329:W392" si="76">IF(J329&gt;15,0,1)</f>
        <v>1</v>
      </c>
      <c r="X329" s="113">
        <f t="shared" ref="X329:X392" si="77">IF(K329&gt;15,0,1)</f>
        <v>0</v>
      </c>
      <c r="Y329" s="113">
        <f t="shared" ref="Y329:Y392" si="78">IF(L329&gt;10,0,1)</f>
        <v>1</v>
      </c>
      <c r="Z329" s="113" t="str">
        <f>ANATOMIE3!N329</f>
        <v>Juin</v>
      </c>
      <c r="AA329" s="113" t="str">
        <f>'PHYSIO-REP 3'!N329</f>
        <v>Juin</v>
      </c>
      <c r="AB329" s="113" t="str">
        <f>'ZOOTECHINE 3'!N329</f>
        <v>Juin</v>
      </c>
      <c r="AC329" s="113" t="str">
        <f>'PHARMACOLOGIE 3'!N329</f>
        <v>Juin</v>
      </c>
      <c r="AD329" s="113" t="str">
        <f>'MICROBIOLOGIE 3'!N329</f>
        <v>Juin</v>
      </c>
      <c r="AE329" s="113" t="str">
        <f>'PARASITOLOGIE 2'!N329</f>
        <v>Juin</v>
      </c>
      <c r="AF329" s="113" t="str">
        <f>'PHYSIO-PATH 3'!N329</f>
        <v>Juin</v>
      </c>
      <c r="AG329" s="113" t="str">
        <f>SEMIOLOGIE!N329</f>
        <v>Juin</v>
      </c>
      <c r="AH329" s="113" t="str">
        <f>'ANA-PATH 2'!N329</f>
        <v>Juin</v>
      </c>
    </row>
    <row r="330" spans="1:34">
      <c r="A330" s="113">
        <v>323</v>
      </c>
      <c r="B330" s="419" t="s">
        <v>413</v>
      </c>
      <c r="C330" s="419" t="s">
        <v>414</v>
      </c>
      <c r="D330" s="124">
        <f>ANATOMIE3!L330</f>
        <v>5</v>
      </c>
      <c r="E330" s="124">
        <f>'PHYSIO-REP 3'!L330</f>
        <v>9.75</v>
      </c>
      <c r="F330" s="124">
        <f>'ZOOTECHINE 3'!L330</f>
        <v>9</v>
      </c>
      <c r="G330" s="124">
        <f>'PHARMACOLOGIE 3'!L330</f>
        <v>4.5</v>
      </c>
      <c r="H330" s="124">
        <f>'MICROBIOLOGIE 3'!L330</f>
        <v>8.25</v>
      </c>
      <c r="I330" s="124">
        <f>'PARASITOLOGIE 2'!L330</f>
        <v>4.666666666666667</v>
      </c>
      <c r="J330" s="124">
        <f>'PHYSIO-PATH 3'!L330</f>
        <v>4</v>
      </c>
      <c r="K330" s="124">
        <f>SEMIOLOGIE!L330</f>
        <v>7.75</v>
      </c>
      <c r="L330" s="124">
        <f>'ANA-PATH 2'!L330</f>
        <v>4.666666666666667</v>
      </c>
      <c r="M330" s="124">
        <f t="shared" si="67"/>
        <v>57.583333333333329</v>
      </c>
      <c r="N330" s="124">
        <f t="shared" si="68"/>
        <v>2.3033333333333332</v>
      </c>
      <c r="O330" s="113" t="str">
        <f t="shared" si="66"/>
        <v>Ajournee</v>
      </c>
      <c r="P330" s="113" t="str">
        <f t="shared" si="69"/>
        <v>juin</v>
      </c>
      <c r="Q330" s="113">
        <f t="shared" si="70"/>
        <v>1</v>
      </c>
      <c r="R330" s="113">
        <f t="shared" si="71"/>
        <v>1</v>
      </c>
      <c r="S330" s="113">
        <f t="shared" si="72"/>
        <v>1</v>
      </c>
      <c r="T330" s="113">
        <f t="shared" si="73"/>
        <v>1</v>
      </c>
      <c r="U330" s="113">
        <f t="shared" si="74"/>
        <v>1</v>
      </c>
      <c r="V330" s="113">
        <f t="shared" si="75"/>
        <v>1</v>
      </c>
      <c r="W330" s="113">
        <f t="shared" si="76"/>
        <v>1</v>
      </c>
      <c r="X330" s="113">
        <f t="shared" si="77"/>
        <v>1</v>
      </c>
      <c r="Y330" s="113">
        <f t="shared" si="78"/>
        <v>1</v>
      </c>
      <c r="Z330" s="113" t="str">
        <f>ANATOMIE3!N330</f>
        <v>Juin</v>
      </c>
      <c r="AA330" s="113" t="str">
        <f>'PHYSIO-REP 3'!N330</f>
        <v>Juin</v>
      </c>
      <c r="AB330" s="113" t="str">
        <f>'ZOOTECHINE 3'!N330</f>
        <v>Juin</v>
      </c>
      <c r="AC330" s="113" t="str">
        <f>'PHARMACOLOGIE 3'!N330</f>
        <v>Juin</v>
      </c>
      <c r="AD330" s="113" t="str">
        <f>'MICROBIOLOGIE 3'!N330</f>
        <v>Juin</v>
      </c>
      <c r="AE330" s="113" t="str">
        <f>'PARASITOLOGIE 2'!N330</f>
        <v>Juin</v>
      </c>
      <c r="AF330" s="113" t="str">
        <f>'PHYSIO-PATH 3'!N330</f>
        <v>Juin</v>
      </c>
      <c r="AG330" s="113" t="str">
        <f>SEMIOLOGIE!N330</f>
        <v>Juin</v>
      </c>
      <c r="AH330" s="113" t="str">
        <f>'ANA-PATH 2'!N330</f>
        <v>Juin</v>
      </c>
    </row>
    <row r="331" spans="1:34">
      <c r="A331" s="113">
        <v>324</v>
      </c>
      <c r="B331" s="413" t="s">
        <v>415</v>
      </c>
      <c r="C331" s="413" t="s">
        <v>245</v>
      </c>
      <c r="D331" s="124">
        <f>ANATOMIE3!L331</f>
        <v>8.5</v>
      </c>
      <c r="E331" s="124">
        <f>'PHYSIO-REP 3'!L331</f>
        <v>8.25</v>
      </c>
      <c r="F331" s="124">
        <f>'ZOOTECHINE 3'!L331</f>
        <v>8</v>
      </c>
      <c r="G331" s="124">
        <f>'PHARMACOLOGIE 3'!L331</f>
        <v>8.5</v>
      </c>
      <c r="H331" s="124">
        <f>'MICROBIOLOGIE 3'!L331</f>
        <v>8.5</v>
      </c>
      <c r="I331" s="124">
        <f>'PARASITOLOGIE 2'!L331</f>
        <v>5.333333333333333</v>
      </c>
      <c r="J331" s="124">
        <f>'PHYSIO-PATH 3'!L331</f>
        <v>2.5</v>
      </c>
      <c r="K331" s="124">
        <f>SEMIOLOGIE!L331</f>
        <v>15.75</v>
      </c>
      <c r="L331" s="124">
        <f>'ANA-PATH 2'!L331</f>
        <v>8</v>
      </c>
      <c r="M331" s="124">
        <f t="shared" si="67"/>
        <v>73.333333333333343</v>
      </c>
      <c r="N331" s="124">
        <f t="shared" si="68"/>
        <v>2.9333333333333336</v>
      </c>
      <c r="O331" s="113" t="str">
        <f t="shared" si="66"/>
        <v>Ajournee</v>
      </c>
      <c r="P331" s="113" t="str">
        <f t="shared" si="69"/>
        <v>juin</v>
      </c>
      <c r="Q331" s="113">
        <f t="shared" si="70"/>
        <v>1</v>
      </c>
      <c r="R331" s="113">
        <f t="shared" si="71"/>
        <v>1</v>
      </c>
      <c r="S331" s="113">
        <f t="shared" si="72"/>
        <v>1</v>
      </c>
      <c r="T331" s="113">
        <f t="shared" si="73"/>
        <v>1</v>
      </c>
      <c r="U331" s="113">
        <f t="shared" si="74"/>
        <v>1</v>
      </c>
      <c r="V331" s="113">
        <f t="shared" si="75"/>
        <v>1</v>
      </c>
      <c r="W331" s="113">
        <f t="shared" si="76"/>
        <v>1</v>
      </c>
      <c r="X331" s="113">
        <f t="shared" si="77"/>
        <v>0</v>
      </c>
      <c r="Y331" s="113">
        <f t="shared" si="78"/>
        <v>1</v>
      </c>
      <c r="Z331" s="113" t="str">
        <f>ANATOMIE3!N331</f>
        <v>Juin</v>
      </c>
      <c r="AA331" s="113" t="str">
        <f>'PHYSIO-REP 3'!N331</f>
        <v>Juin</v>
      </c>
      <c r="AB331" s="113" t="str">
        <f>'ZOOTECHINE 3'!N331</f>
        <v>Juin</v>
      </c>
      <c r="AC331" s="113" t="str">
        <f>'PHARMACOLOGIE 3'!N331</f>
        <v>Juin</v>
      </c>
      <c r="AD331" s="113" t="str">
        <f>'MICROBIOLOGIE 3'!N331</f>
        <v>Juin</v>
      </c>
      <c r="AE331" s="113" t="str">
        <f>'PARASITOLOGIE 2'!N331</f>
        <v>Juin</v>
      </c>
      <c r="AF331" s="113" t="str">
        <f>'PHYSIO-PATH 3'!N331</f>
        <v>Juin</v>
      </c>
      <c r="AG331" s="113" t="str">
        <f>SEMIOLOGIE!N331</f>
        <v>Juin</v>
      </c>
      <c r="AH331" s="113" t="str">
        <f>'ANA-PATH 2'!N331</f>
        <v>Juin</v>
      </c>
    </row>
    <row r="332" spans="1:34">
      <c r="A332" s="113">
        <v>325</v>
      </c>
      <c r="B332" s="413" t="s">
        <v>416</v>
      </c>
      <c r="C332" s="413" t="s">
        <v>417</v>
      </c>
      <c r="D332" s="124">
        <f>ANATOMIE3!L332</f>
        <v>9.5</v>
      </c>
      <c r="E332" s="124">
        <f>'PHYSIO-REP 3'!L332</f>
        <v>11.25</v>
      </c>
      <c r="F332" s="124">
        <f>'ZOOTECHINE 3'!L332</f>
        <v>8.25</v>
      </c>
      <c r="G332" s="124">
        <f>'PHARMACOLOGIE 3'!L332</f>
        <v>7.5</v>
      </c>
      <c r="H332" s="124">
        <f>'MICROBIOLOGIE 3'!L332</f>
        <v>7.25</v>
      </c>
      <c r="I332" s="124">
        <f>'PARASITOLOGIE 2'!L332</f>
        <v>4</v>
      </c>
      <c r="J332" s="124">
        <f>'PHYSIO-PATH 3'!L332</f>
        <v>7</v>
      </c>
      <c r="K332" s="124">
        <f>SEMIOLOGIE!L332</f>
        <v>8.25</v>
      </c>
      <c r="L332" s="124">
        <f>'ANA-PATH 2'!L332</f>
        <v>5.333333333333333</v>
      </c>
      <c r="M332" s="124">
        <f t="shared" si="67"/>
        <v>68.333333333333329</v>
      </c>
      <c r="N332" s="124">
        <f t="shared" si="68"/>
        <v>2.7333333333333329</v>
      </c>
      <c r="O332" s="113" t="str">
        <f t="shared" si="66"/>
        <v>Ajournee</v>
      </c>
      <c r="P332" s="113" t="str">
        <f t="shared" si="69"/>
        <v>juin</v>
      </c>
      <c r="Q332" s="113">
        <f t="shared" si="70"/>
        <v>1</v>
      </c>
      <c r="R332" s="113">
        <f t="shared" si="71"/>
        <v>1</v>
      </c>
      <c r="S332" s="113">
        <f t="shared" si="72"/>
        <v>1</v>
      </c>
      <c r="T332" s="113">
        <f t="shared" si="73"/>
        <v>1</v>
      </c>
      <c r="U332" s="113">
        <f t="shared" si="74"/>
        <v>1</v>
      </c>
      <c r="V332" s="113">
        <f t="shared" si="75"/>
        <v>1</v>
      </c>
      <c r="W332" s="113">
        <f t="shared" si="76"/>
        <v>1</v>
      </c>
      <c r="X332" s="113">
        <f t="shared" si="77"/>
        <v>1</v>
      </c>
      <c r="Y332" s="113">
        <f t="shared" si="78"/>
        <v>1</v>
      </c>
      <c r="Z332" s="113" t="str">
        <f>ANATOMIE3!N332</f>
        <v>Juin</v>
      </c>
      <c r="AA332" s="113" t="str">
        <f>'PHYSIO-REP 3'!N332</f>
        <v>Juin</v>
      </c>
      <c r="AB332" s="113" t="str">
        <f>'ZOOTECHINE 3'!N332</f>
        <v>Juin</v>
      </c>
      <c r="AC332" s="113" t="str">
        <f>'PHARMACOLOGIE 3'!N332</f>
        <v>Juin</v>
      </c>
      <c r="AD332" s="113" t="str">
        <f>'MICROBIOLOGIE 3'!N332</f>
        <v>Juin</v>
      </c>
      <c r="AE332" s="113" t="str">
        <f>'PARASITOLOGIE 2'!N332</f>
        <v>Juin</v>
      </c>
      <c r="AF332" s="113" t="str">
        <f>'PHYSIO-PATH 3'!N332</f>
        <v>Juin</v>
      </c>
      <c r="AG332" s="113" t="str">
        <f>SEMIOLOGIE!N332</f>
        <v>Juin</v>
      </c>
      <c r="AH332" s="113" t="str">
        <f>'ANA-PATH 2'!N332</f>
        <v>Juin</v>
      </c>
    </row>
    <row r="333" spans="1:34">
      <c r="A333" s="113">
        <v>326</v>
      </c>
      <c r="B333" s="413" t="s">
        <v>418</v>
      </c>
      <c r="C333" s="413" t="s">
        <v>419</v>
      </c>
      <c r="D333" s="124">
        <f>ANATOMIE3!L333</f>
        <v>13.75</v>
      </c>
      <c r="E333" s="124">
        <f>'PHYSIO-REP 3'!L333</f>
        <v>9.25</v>
      </c>
      <c r="F333" s="124">
        <f>'ZOOTECHINE 3'!L333</f>
        <v>9</v>
      </c>
      <c r="G333" s="124">
        <f>'PHARMACOLOGIE 3'!L333</f>
        <v>11</v>
      </c>
      <c r="H333" s="124">
        <f>'MICROBIOLOGIE 3'!L333</f>
        <v>10</v>
      </c>
      <c r="I333" s="124">
        <f>'PARASITOLOGIE 2'!L333</f>
        <v>8.6666666666666661</v>
      </c>
      <c r="J333" s="124">
        <f>'PHYSIO-PATH 3'!L333</f>
        <v>7</v>
      </c>
      <c r="K333" s="124">
        <f>SEMIOLOGIE!L333</f>
        <v>6.25</v>
      </c>
      <c r="L333" s="124">
        <f>'ANA-PATH 2'!L333</f>
        <v>6</v>
      </c>
      <c r="M333" s="124">
        <f t="shared" si="67"/>
        <v>80.916666666666657</v>
      </c>
      <c r="N333" s="124">
        <f t="shared" si="68"/>
        <v>3.2366666666666664</v>
      </c>
      <c r="O333" s="113" t="str">
        <f t="shared" si="66"/>
        <v>Ajournee</v>
      </c>
      <c r="P333" s="113" t="str">
        <f t="shared" si="69"/>
        <v>juin</v>
      </c>
      <c r="Q333" s="113">
        <f t="shared" si="70"/>
        <v>1</v>
      </c>
      <c r="R333" s="113">
        <f t="shared" si="71"/>
        <v>1</v>
      </c>
      <c r="S333" s="113">
        <f t="shared" si="72"/>
        <v>1</v>
      </c>
      <c r="T333" s="113">
        <f t="shared" si="73"/>
        <v>1</v>
      </c>
      <c r="U333" s="113">
        <f t="shared" si="74"/>
        <v>1</v>
      </c>
      <c r="V333" s="113">
        <f t="shared" si="75"/>
        <v>1</v>
      </c>
      <c r="W333" s="113">
        <f t="shared" si="76"/>
        <v>1</v>
      </c>
      <c r="X333" s="113">
        <f t="shared" si="77"/>
        <v>1</v>
      </c>
      <c r="Y333" s="113">
        <f t="shared" si="78"/>
        <v>1</v>
      </c>
      <c r="Z333" s="113" t="str">
        <f>ANATOMIE3!N333</f>
        <v>Juin</v>
      </c>
      <c r="AA333" s="113" t="str">
        <f>'PHYSIO-REP 3'!N333</f>
        <v>Juin</v>
      </c>
      <c r="AB333" s="113" t="str">
        <f>'ZOOTECHINE 3'!N333</f>
        <v>Juin</v>
      </c>
      <c r="AC333" s="113" t="str">
        <f>'PHARMACOLOGIE 3'!N333</f>
        <v>Juin</v>
      </c>
      <c r="AD333" s="113" t="str">
        <f>'MICROBIOLOGIE 3'!N333</f>
        <v>Juin</v>
      </c>
      <c r="AE333" s="113" t="str">
        <f>'PARASITOLOGIE 2'!N333</f>
        <v>Juin</v>
      </c>
      <c r="AF333" s="113" t="str">
        <f>'PHYSIO-PATH 3'!N333</f>
        <v>Juin</v>
      </c>
      <c r="AG333" s="113" t="str">
        <f>SEMIOLOGIE!N333</f>
        <v>Juin</v>
      </c>
      <c r="AH333" s="113" t="str">
        <f>'ANA-PATH 2'!N333</f>
        <v>Juin</v>
      </c>
    </row>
    <row r="334" spans="1:34">
      <c r="A334" s="113">
        <v>327</v>
      </c>
      <c r="B334" s="419" t="s">
        <v>418</v>
      </c>
      <c r="C334" s="419" t="s">
        <v>420</v>
      </c>
      <c r="D334" s="124">
        <f>ANATOMIE3!L334</f>
        <v>3</v>
      </c>
      <c r="E334" s="124">
        <f>'PHYSIO-REP 3'!L334</f>
        <v>7.5</v>
      </c>
      <c r="F334" s="124">
        <f>'ZOOTECHINE 3'!L334</f>
        <v>5</v>
      </c>
      <c r="G334" s="124">
        <f>'PHARMACOLOGIE 3'!L334</f>
        <v>3.5</v>
      </c>
      <c r="H334" s="124">
        <f>'MICROBIOLOGIE 3'!L334</f>
        <v>5.25</v>
      </c>
      <c r="I334" s="124">
        <f>'PARASITOLOGIE 2'!L334</f>
        <v>6</v>
      </c>
      <c r="J334" s="124">
        <f>'PHYSIO-PATH 3'!L334</f>
        <v>3.5</v>
      </c>
      <c r="K334" s="124">
        <f>SEMIOLOGIE!L334</f>
        <v>12</v>
      </c>
      <c r="L334" s="124">
        <f>'ANA-PATH 2'!L334</f>
        <v>4.666666666666667</v>
      </c>
      <c r="M334" s="124">
        <f t="shared" si="67"/>
        <v>50.416666666666664</v>
      </c>
      <c r="N334" s="124">
        <f t="shared" si="68"/>
        <v>2.0166666666666666</v>
      </c>
      <c r="O334" s="113" t="str">
        <f t="shared" si="66"/>
        <v>Ajournee</v>
      </c>
      <c r="P334" s="113" t="str">
        <f t="shared" si="69"/>
        <v>juin</v>
      </c>
      <c r="Q334" s="113">
        <f t="shared" si="70"/>
        <v>1</v>
      </c>
      <c r="R334" s="113">
        <f t="shared" si="71"/>
        <v>1</v>
      </c>
      <c r="S334" s="113">
        <f t="shared" si="72"/>
        <v>1</v>
      </c>
      <c r="T334" s="113">
        <f t="shared" si="73"/>
        <v>1</v>
      </c>
      <c r="U334" s="113">
        <f t="shared" si="74"/>
        <v>1</v>
      </c>
      <c r="V334" s="113">
        <f t="shared" si="75"/>
        <v>1</v>
      </c>
      <c r="W334" s="113">
        <f t="shared" si="76"/>
        <v>1</v>
      </c>
      <c r="X334" s="113">
        <f t="shared" si="77"/>
        <v>1</v>
      </c>
      <c r="Y334" s="113">
        <f t="shared" si="78"/>
        <v>1</v>
      </c>
      <c r="Z334" s="113" t="str">
        <f>ANATOMIE3!N334</f>
        <v>Juin</v>
      </c>
      <c r="AA334" s="113" t="str">
        <f>'PHYSIO-REP 3'!N334</f>
        <v>Juin</v>
      </c>
      <c r="AB334" s="113" t="str">
        <f>'ZOOTECHINE 3'!N334</f>
        <v>Juin</v>
      </c>
      <c r="AC334" s="113" t="str">
        <f>'PHARMACOLOGIE 3'!N334</f>
        <v>Juin</v>
      </c>
      <c r="AD334" s="113" t="str">
        <f>'MICROBIOLOGIE 3'!N334</f>
        <v>Juin</v>
      </c>
      <c r="AE334" s="113" t="str">
        <f>'PARASITOLOGIE 2'!N334</f>
        <v>Juin</v>
      </c>
      <c r="AF334" s="113" t="str">
        <f>'PHYSIO-PATH 3'!N334</f>
        <v>Juin</v>
      </c>
      <c r="AG334" s="113" t="str">
        <f>SEMIOLOGIE!N334</f>
        <v>Juin</v>
      </c>
      <c r="AH334" s="113" t="str">
        <f>'ANA-PATH 2'!N334</f>
        <v>Juin</v>
      </c>
    </row>
    <row r="335" spans="1:34">
      <c r="A335" s="113">
        <v>328</v>
      </c>
      <c r="B335" s="419" t="s">
        <v>421</v>
      </c>
      <c r="C335" s="419" t="s">
        <v>973</v>
      </c>
      <c r="D335" s="124">
        <f>ANATOMIE3!L335</f>
        <v>14.5</v>
      </c>
      <c r="E335" s="124">
        <f>'PHYSIO-REP 3'!L335</f>
        <v>6.25</v>
      </c>
      <c r="F335" s="124">
        <f>'ZOOTECHINE 3'!L335</f>
        <v>8</v>
      </c>
      <c r="G335" s="124">
        <f>'PHARMACOLOGIE 3'!L335</f>
        <v>10</v>
      </c>
      <c r="H335" s="124">
        <f>'MICROBIOLOGIE 3'!L335</f>
        <v>14</v>
      </c>
      <c r="I335" s="124">
        <f>'PARASITOLOGIE 2'!L335</f>
        <v>7.333333333333333</v>
      </c>
      <c r="J335" s="124">
        <f>'PHYSIO-PATH 3'!L335</f>
        <v>6</v>
      </c>
      <c r="K335" s="124">
        <f>SEMIOLOGIE!L335</f>
        <v>14.5</v>
      </c>
      <c r="L335" s="124">
        <f>'ANA-PATH 2'!L335</f>
        <v>6.666666666666667</v>
      </c>
      <c r="M335" s="124">
        <f t="shared" si="67"/>
        <v>87.250000000000014</v>
      </c>
      <c r="N335" s="124">
        <f t="shared" si="68"/>
        <v>3.4900000000000007</v>
      </c>
      <c r="O335" s="113" t="str">
        <f t="shared" si="66"/>
        <v>Ajournee</v>
      </c>
      <c r="P335" s="113" t="str">
        <f t="shared" si="69"/>
        <v>juin</v>
      </c>
      <c r="Q335" s="113">
        <f t="shared" si="70"/>
        <v>1</v>
      </c>
      <c r="R335" s="113">
        <f t="shared" si="71"/>
        <v>1</v>
      </c>
      <c r="S335" s="113">
        <f t="shared" si="72"/>
        <v>1</v>
      </c>
      <c r="T335" s="113">
        <f t="shared" si="73"/>
        <v>1</v>
      </c>
      <c r="U335" s="113">
        <f t="shared" si="74"/>
        <v>1</v>
      </c>
      <c r="V335" s="113">
        <f t="shared" si="75"/>
        <v>1</v>
      </c>
      <c r="W335" s="113">
        <f t="shared" si="76"/>
        <v>1</v>
      </c>
      <c r="X335" s="113">
        <f t="shared" si="77"/>
        <v>1</v>
      </c>
      <c r="Y335" s="113">
        <f t="shared" si="78"/>
        <v>1</v>
      </c>
      <c r="Z335" s="113" t="str">
        <f>ANATOMIE3!N335</f>
        <v>Juin</v>
      </c>
      <c r="AA335" s="113" t="str">
        <f>'PHYSIO-REP 3'!N335</f>
        <v>Juin</v>
      </c>
      <c r="AB335" s="113" t="str">
        <f>'ZOOTECHINE 3'!N335</f>
        <v>Juin</v>
      </c>
      <c r="AC335" s="113" t="str">
        <f>'PHARMACOLOGIE 3'!N335</f>
        <v>Juin</v>
      </c>
      <c r="AD335" s="113" t="str">
        <f>'MICROBIOLOGIE 3'!N335</f>
        <v>Juin</v>
      </c>
      <c r="AE335" s="113" t="str">
        <f>'PARASITOLOGIE 2'!N335</f>
        <v>Juin</v>
      </c>
      <c r="AF335" s="113" t="str">
        <f>'PHYSIO-PATH 3'!N335</f>
        <v>Juin</v>
      </c>
      <c r="AG335" s="113" t="str">
        <f>SEMIOLOGIE!N335</f>
        <v>Juin</v>
      </c>
      <c r="AH335" s="113" t="str">
        <f>'ANA-PATH 2'!N335</f>
        <v>Juin</v>
      </c>
    </row>
    <row r="336" spans="1:34">
      <c r="A336" s="113">
        <v>329</v>
      </c>
      <c r="B336" s="417" t="s">
        <v>422</v>
      </c>
      <c r="C336" s="417" t="s">
        <v>974</v>
      </c>
      <c r="D336" s="124">
        <f>ANATOMIE3!L336</f>
        <v>30</v>
      </c>
      <c r="E336" s="124">
        <f>'PHYSIO-REP 3'!L336</f>
        <v>6</v>
      </c>
      <c r="F336" s="124">
        <f>'ZOOTECHINE 3'!L336</f>
        <v>30.75</v>
      </c>
      <c r="G336" s="124">
        <f>'PHARMACOLOGIE 3'!L336</f>
        <v>6.5</v>
      </c>
      <c r="H336" s="124">
        <f>'MICROBIOLOGIE 3'!L336</f>
        <v>7.25</v>
      </c>
      <c r="I336" s="124">
        <f>'PARASITOLOGIE 2'!L336</f>
        <v>6.666666666666667</v>
      </c>
      <c r="J336" s="124">
        <f>'PHYSIO-PATH 3'!L336</f>
        <v>1.5</v>
      </c>
      <c r="K336" s="124">
        <f>SEMIOLOGIE!L336</f>
        <v>13.5</v>
      </c>
      <c r="L336" s="124">
        <f>'ANA-PATH 2'!L336</f>
        <v>3.6666666666666665</v>
      </c>
      <c r="M336" s="124">
        <f t="shared" si="67"/>
        <v>105.83333333333334</v>
      </c>
      <c r="N336" s="124">
        <f t="shared" si="68"/>
        <v>4.2333333333333334</v>
      </c>
      <c r="O336" s="113" t="str">
        <f t="shared" si="66"/>
        <v>Ajournee</v>
      </c>
      <c r="P336" s="113" t="str">
        <f t="shared" si="69"/>
        <v>juin</v>
      </c>
      <c r="Q336" s="113">
        <f t="shared" si="70"/>
        <v>0</v>
      </c>
      <c r="R336" s="113">
        <f t="shared" si="71"/>
        <v>1</v>
      </c>
      <c r="S336" s="113">
        <f t="shared" si="72"/>
        <v>0</v>
      </c>
      <c r="T336" s="113">
        <f t="shared" si="73"/>
        <v>1</v>
      </c>
      <c r="U336" s="113">
        <f t="shared" si="74"/>
        <v>1</v>
      </c>
      <c r="V336" s="113">
        <f t="shared" si="75"/>
        <v>1</v>
      </c>
      <c r="W336" s="113">
        <f t="shared" si="76"/>
        <v>1</v>
      </c>
      <c r="X336" s="113">
        <f t="shared" si="77"/>
        <v>1</v>
      </c>
      <c r="Y336" s="113">
        <f t="shared" si="78"/>
        <v>1</v>
      </c>
      <c r="Z336" s="113" t="str">
        <f>ANATOMIE3!N336</f>
        <v>Juin</v>
      </c>
      <c r="AA336" s="113" t="str">
        <f>'PHYSIO-REP 3'!N336</f>
        <v>Juin</v>
      </c>
      <c r="AB336" s="113" t="str">
        <f>'ZOOTECHINE 3'!N336</f>
        <v>Juin</v>
      </c>
      <c r="AC336" s="113" t="str">
        <f>'PHARMACOLOGIE 3'!N336</f>
        <v>Juin</v>
      </c>
      <c r="AD336" s="113" t="str">
        <f>'MICROBIOLOGIE 3'!N336</f>
        <v>Juin</v>
      </c>
      <c r="AE336" s="113" t="str">
        <f>'PARASITOLOGIE 2'!N336</f>
        <v>Juin</v>
      </c>
      <c r="AF336" s="113" t="str">
        <f>'PHYSIO-PATH 3'!N336</f>
        <v>Juin</v>
      </c>
      <c r="AG336" s="113" t="str">
        <f>SEMIOLOGIE!N336</f>
        <v>Juin</v>
      </c>
      <c r="AH336" s="113" t="str">
        <f>'ANA-PATH 2'!N336</f>
        <v>Juin</v>
      </c>
    </row>
    <row r="337" spans="1:34">
      <c r="A337" s="113">
        <v>330</v>
      </c>
      <c r="B337" s="419" t="s">
        <v>423</v>
      </c>
      <c r="C337" s="419" t="s">
        <v>975</v>
      </c>
      <c r="D337" s="124">
        <f>ANATOMIE3!L337</f>
        <v>9.75</v>
      </c>
      <c r="E337" s="124">
        <f>'PHYSIO-REP 3'!L337</f>
        <v>3</v>
      </c>
      <c r="F337" s="124">
        <f>'ZOOTECHINE 3'!L337</f>
        <v>7.5</v>
      </c>
      <c r="G337" s="124">
        <f>'PHARMACOLOGIE 3'!L337</f>
        <v>7</v>
      </c>
      <c r="H337" s="124">
        <f>'MICROBIOLOGIE 3'!L337</f>
        <v>8.25</v>
      </c>
      <c r="I337" s="124">
        <f>'PARASITOLOGIE 2'!L337</f>
        <v>6</v>
      </c>
      <c r="J337" s="124">
        <f>'PHYSIO-PATH 3'!L337</f>
        <v>6</v>
      </c>
      <c r="K337" s="124">
        <f>SEMIOLOGIE!L337</f>
        <v>11.5</v>
      </c>
      <c r="L337" s="124">
        <f>'ANA-PATH 2'!L337</f>
        <v>4</v>
      </c>
      <c r="M337" s="124">
        <f t="shared" si="67"/>
        <v>63</v>
      </c>
      <c r="N337" s="124">
        <f t="shared" si="68"/>
        <v>2.52</v>
      </c>
      <c r="O337" s="113" t="str">
        <f t="shared" si="66"/>
        <v>Ajournee</v>
      </c>
      <c r="P337" s="113" t="str">
        <f t="shared" si="69"/>
        <v>juin</v>
      </c>
      <c r="Q337" s="113">
        <f t="shared" si="70"/>
        <v>1</v>
      </c>
      <c r="R337" s="113">
        <f t="shared" si="71"/>
        <v>1</v>
      </c>
      <c r="S337" s="113">
        <f t="shared" si="72"/>
        <v>1</v>
      </c>
      <c r="T337" s="113">
        <f t="shared" si="73"/>
        <v>1</v>
      </c>
      <c r="U337" s="113">
        <f t="shared" si="74"/>
        <v>1</v>
      </c>
      <c r="V337" s="113">
        <f t="shared" si="75"/>
        <v>1</v>
      </c>
      <c r="W337" s="113">
        <f t="shared" si="76"/>
        <v>1</v>
      </c>
      <c r="X337" s="113">
        <f t="shared" si="77"/>
        <v>1</v>
      </c>
      <c r="Y337" s="113">
        <f t="shared" si="78"/>
        <v>1</v>
      </c>
      <c r="Z337" s="113" t="str">
        <f>ANATOMIE3!N337</f>
        <v>Juin</v>
      </c>
      <c r="AA337" s="113" t="str">
        <f>'PHYSIO-REP 3'!N337</f>
        <v>Juin</v>
      </c>
      <c r="AB337" s="113" t="str">
        <f>'ZOOTECHINE 3'!N337</f>
        <v>Juin</v>
      </c>
      <c r="AC337" s="113" t="str">
        <f>'PHARMACOLOGIE 3'!N337</f>
        <v>Juin</v>
      </c>
      <c r="AD337" s="113" t="str">
        <f>'MICROBIOLOGIE 3'!N337</f>
        <v>Juin</v>
      </c>
      <c r="AE337" s="113" t="str">
        <f>'PARASITOLOGIE 2'!N337</f>
        <v>Juin</v>
      </c>
      <c r="AF337" s="113" t="str">
        <f>'PHYSIO-PATH 3'!N337</f>
        <v>Juin</v>
      </c>
      <c r="AG337" s="113" t="str">
        <f>SEMIOLOGIE!N337</f>
        <v>Juin</v>
      </c>
      <c r="AH337" s="113" t="str">
        <f>'ANA-PATH 2'!N337</f>
        <v>Juin</v>
      </c>
    </row>
    <row r="338" spans="1:34">
      <c r="A338" s="113">
        <v>331</v>
      </c>
      <c r="B338" s="425" t="s">
        <v>424</v>
      </c>
      <c r="C338" s="425" t="s">
        <v>426</v>
      </c>
      <c r="D338" s="124">
        <f>ANATOMIE3!L338</f>
        <v>11.75</v>
      </c>
      <c r="E338" s="124">
        <f>'PHYSIO-REP 3'!L338</f>
        <v>6.5</v>
      </c>
      <c r="F338" s="124">
        <f>'ZOOTECHINE 3'!L338</f>
        <v>8</v>
      </c>
      <c r="G338" s="124">
        <f>'PHARMACOLOGIE 3'!L338</f>
        <v>5.75</v>
      </c>
      <c r="H338" s="124">
        <f>'MICROBIOLOGIE 3'!L338</f>
        <v>7.25</v>
      </c>
      <c r="I338" s="124">
        <f>'PARASITOLOGIE 2'!L338</f>
        <v>6.666666666666667</v>
      </c>
      <c r="J338" s="124">
        <f>'PHYSIO-PATH 3'!L338</f>
        <v>4</v>
      </c>
      <c r="K338" s="124">
        <f>SEMIOLOGIE!L338</f>
        <v>10</v>
      </c>
      <c r="L338" s="124">
        <f>'ANA-PATH 2'!L338</f>
        <v>2</v>
      </c>
      <c r="M338" s="124">
        <f t="shared" si="67"/>
        <v>61.916666666666664</v>
      </c>
      <c r="N338" s="124">
        <f t="shared" si="68"/>
        <v>2.4766666666666666</v>
      </c>
      <c r="O338" s="113" t="str">
        <f t="shared" si="66"/>
        <v>Ajournee</v>
      </c>
      <c r="P338" s="113" t="str">
        <f t="shared" si="69"/>
        <v>juin</v>
      </c>
      <c r="Q338" s="113">
        <f t="shared" si="70"/>
        <v>1</v>
      </c>
      <c r="R338" s="113">
        <f t="shared" si="71"/>
        <v>1</v>
      </c>
      <c r="S338" s="113">
        <f t="shared" si="72"/>
        <v>1</v>
      </c>
      <c r="T338" s="113">
        <f t="shared" si="73"/>
        <v>1</v>
      </c>
      <c r="U338" s="113">
        <f t="shared" si="74"/>
        <v>1</v>
      </c>
      <c r="V338" s="113">
        <f t="shared" si="75"/>
        <v>1</v>
      </c>
      <c r="W338" s="113">
        <f t="shared" si="76"/>
        <v>1</v>
      </c>
      <c r="X338" s="113">
        <f t="shared" si="77"/>
        <v>1</v>
      </c>
      <c r="Y338" s="113">
        <f t="shared" si="78"/>
        <v>1</v>
      </c>
      <c r="Z338" s="113" t="str">
        <f>ANATOMIE3!N338</f>
        <v>Juin</v>
      </c>
      <c r="AA338" s="113" t="str">
        <f>'PHYSIO-REP 3'!N338</f>
        <v>Juin</v>
      </c>
      <c r="AB338" s="113" t="str">
        <f>'ZOOTECHINE 3'!N338</f>
        <v>Juin</v>
      </c>
      <c r="AC338" s="113" t="str">
        <f>'PHARMACOLOGIE 3'!N338</f>
        <v>Juin</v>
      </c>
      <c r="AD338" s="113" t="str">
        <f>'MICROBIOLOGIE 3'!N338</f>
        <v>Juin</v>
      </c>
      <c r="AE338" s="113" t="str">
        <f>'PARASITOLOGIE 2'!N338</f>
        <v>Juin</v>
      </c>
      <c r="AF338" s="113" t="str">
        <f>'PHYSIO-PATH 3'!N338</f>
        <v>Juin</v>
      </c>
      <c r="AG338" s="113" t="str">
        <f>SEMIOLOGIE!N338</f>
        <v>Juin</v>
      </c>
      <c r="AH338" s="113" t="str">
        <f>'ANA-PATH 2'!N338</f>
        <v>Juin</v>
      </c>
    </row>
    <row r="339" spans="1:34">
      <c r="A339" s="113">
        <v>332</v>
      </c>
      <c r="B339" s="413" t="s">
        <v>424</v>
      </c>
      <c r="C339" s="413" t="s">
        <v>425</v>
      </c>
      <c r="D339" s="124">
        <f>ANATOMIE3!L339</f>
        <v>12.25</v>
      </c>
      <c r="E339" s="124">
        <f>'PHYSIO-REP 3'!L339</f>
        <v>7.5</v>
      </c>
      <c r="F339" s="124">
        <f>'ZOOTECHINE 3'!L339</f>
        <v>6.5</v>
      </c>
      <c r="G339" s="124">
        <f>'PHARMACOLOGIE 3'!L339</f>
        <v>6</v>
      </c>
      <c r="H339" s="124">
        <f>'MICROBIOLOGIE 3'!L339</f>
        <v>6.25</v>
      </c>
      <c r="I339" s="124">
        <f>'PARASITOLOGIE 2'!L339</f>
        <v>4.666666666666667</v>
      </c>
      <c r="J339" s="124">
        <f>'PHYSIO-PATH 3'!L339</f>
        <v>6</v>
      </c>
      <c r="K339" s="124">
        <f>SEMIOLOGIE!L339</f>
        <v>11.5</v>
      </c>
      <c r="L339" s="124">
        <f>'ANA-PATH 2'!L339</f>
        <v>5.666666666666667</v>
      </c>
      <c r="M339" s="124">
        <f t="shared" si="67"/>
        <v>66.333333333333329</v>
      </c>
      <c r="N339" s="124">
        <f t="shared" si="68"/>
        <v>2.6533333333333333</v>
      </c>
      <c r="O339" s="113" t="str">
        <f t="shared" si="66"/>
        <v>Ajournee</v>
      </c>
      <c r="P339" s="113" t="str">
        <f t="shared" si="69"/>
        <v>juin</v>
      </c>
      <c r="Q339" s="113">
        <f t="shared" si="70"/>
        <v>1</v>
      </c>
      <c r="R339" s="113">
        <f t="shared" si="71"/>
        <v>1</v>
      </c>
      <c r="S339" s="113">
        <f t="shared" si="72"/>
        <v>1</v>
      </c>
      <c r="T339" s="113">
        <f t="shared" si="73"/>
        <v>1</v>
      </c>
      <c r="U339" s="113">
        <f t="shared" si="74"/>
        <v>1</v>
      </c>
      <c r="V339" s="113">
        <f t="shared" si="75"/>
        <v>1</v>
      </c>
      <c r="W339" s="113">
        <f t="shared" si="76"/>
        <v>1</v>
      </c>
      <c r="X339" s="113">
        <f t="shared" si="77"/>
        <v>1</v>
      </c>
      <c r="Y339" s="113">
        <f t="shared" si="78"/>
        <v>1</v>
      </c>
      <c r="Z339" s="113" t="str">
        <f>ANATOMIE3!N339</f>
        <v>Juin</v>
      </c>
      <c r="AA339" s="113" t="str">
        <f>'PHYSIO-REP 3'!N339</f>
        <v>Juin</v>
      </c>
      <c r="AB339" s="113" t="str">
        <f>'ZOOTECHINE 3'!N339</f>
        <v>Juin</v>
      </c>
      <c r="AC339" s="113" t="str">
        <f>'PHARMACOLOGIE 3'!N339</f>
        <v>Juin</v>
      </c>
      <c r="AD339" s="113" t="str">
        <f>'MICROBIOLOGIE 3'!N339</f>
        <v>Juin</v>
      </c>
      <c r="AE339" s="113" t="str">
        <f>'PARASITOLOGIE 2'!N339</f>
        <v>Juin</v>
      </c>
      <c r="AF339" s="113" t="str">
        <f>'PHYSIO-PATH 3'!N339</f>
        <v>Juin</v>
      </c>
      <c r="AG339" s="113" t="str">
        <f>SEMIOLOGIE!N339</f>
        <v>Juin</v>
      </c>
      <c r="AH339" s="113" t="str">
        <f>'ANA-PATH 2'!N339</f>
        <v>Juin</v>
      </c>
    </row>
    <row r="340" spans="1:34" ht="30">
      <c r="A340" s="113">
        <v>333</v>
      </c>
      <c r="B340" s="413" t="s">
        <v>427</v>
      </c>
      <c r="C340" s="413" t="s">
        <v>533</v>
      </c>
      <c r="D340" s="124">
        <f>ANATOMIE3!L340</f>
        <v>9</v>
      </c>
      <c r="E340" s="124">
        <f>'PHYSIO-REP 3'!L340</f>
        <v>3.75</v>
      </c>
      <c r="F340" s="124">
        <f>'ZOOTECHINE 3'!L340</f>
        <v>5.5</v>
      </c>
      <c r="G340" s="124">
        <f>'PHARMACOLOGIE 3'!L340</f>
        <v>3</v>
      </c>
      <c r="H340" s="124">
        <f>'MICROBIOLOGIE 3'!L340</f>
        <v>8</v>
      </c>
      <c r="I340" s="124">
        <f>'PARASITOLOGIE 2'!L340</f>
        <v>4</v>
      </c>
      <c r="J340" s="124">
        <f>'PHYSIO-PATH 3'!L340</f>
        <v>2.5</v>
      </c>
      <c r="K340" s="124">
        <f>SEMIOLOGIE!L340</f>
        <v>9.75</v>
      </c>
      <c r="L340" s="124">
        <f>'ANA-PATH 2'!L340</f>
        <v>4.666666666666667</v>
      </c>
      <c r="M340" s="124">
        <f t="shared" si="67"/>
        <v>50.166666666666664</v>
      </c>
      <c r="N340" s="124">
        <f t="shared" si="68"/>
        <v>2.0066666666666664</v>
      </c>
      <c r="O340" s="113" t="str">
        <f t="shared" si="66"/>
        <v>Ajournee</v>
      </c>
      <c r="P340" s="113" t="str">
        <f t="shared" si="69"/>
        <v>juin</v>
      </c>
      <c r="Q340" s="113">
        <f t="shared" si="70"/>
        <v>1</v>
      </c>
      <c r="R340" s="113">
        <f t="shared" si="71"/>
        <v>1</v>
      </c>
      <c r="S340" s="113">
        <f t="shared" si="72"/>
        <v>1</v>
      </c>
      <c r="T340" s="113">
        <f t="shared" si="73"/>
        <v>1</v>
      </c>
      <c r="U340" s="113">
        <f t="shared" si="74"/>
        <v>1</v>
      </c>
      <c r="V340" s="113">
        <f t="shared" si="75"/>
        <v>1</v>
      </c>
      <c r="W340" s="113">
        <f t="shared" si="76"/>
        <v>1</v>
      </c>
      <c r="X340" s="113">
        <f t="shared" si="77"/>
        <v>1</v>
      </c>
      <c r="Y340" s="113">
        <f t="shared" si="78"/>
        <v>1</v>
      </c>
      <c r="Z340" s="113" t="str">
        <f>ANATOMIE3!N340</f>
        <v>Juin</v>
      </c>
      <c r="AA340" s="113" t="str">
        <f>'PHYSIO-REP 3'!N340</f>
        <v>Juin</v>
      </c>
      <c r="AB340" s="113" t="str">
        <f>'ZOOTECHINE 3'!N340</f>
        <v>Juin</v>
      </c>
      <c r="AC340" s="113" t="str">
        <f>'PHARMACOLOGIE 3'!N340</f>
        <v>Juin</v>
      </c>
      <c r="AD340" s="113" t="str">
        <f>'MICROBIOLOGIE 3'!N340</f>
        <v>Juin</v>
      </c>
      <c r="AE340" s="113" t="str">
        <f>'PARASITOLOGIE 2'!N340</f>
        <v>Juin</v>
      </c>
      <c r="AF340" s="113" t="str">
        <f>'PHYSIO-PATH 3'!N340</f>
        <v>Juin</v>
      </c>
      <c r="AG340" s="113" t="str">
        <f>SEMIOLOGIE!N340</f>
        <v>Juin</v>
      </c>
      <c r="AH340" s="113" t="str">
        <f>'ANA-PATH 2'!N340</f>
        <v>Juin</v>
      </c>
    </row>
    <row r="341" spans="1:34">
      <c r="A341" s="113">
        <v>334</v>
      </c>
      <c r="B341" s="413" t="s">
        <v>428</v>
      </c>
      <c r="C341" s="413" t="s">
        <v>316</v>
      </c>
      <c r="D341" s="124">
        <f>ANATOMIE3!L341</f>
        <v>13</v>
      </c>
      <c r="E341" s="124">
        <f>'PHYSIO-REP 3'!L341</f>
        <v>7.75</v>
      </c>
      <c r="F341" s="124">
        <f>'ZOOTECHINE 3'!L341</f>
        <v>10</v>
      </c>
      <c r="G341" s="124">
        <f>'PHARMACOLOGIE 3'!L341</f>
        <v>7.5</v>
      </c>
      <c r="H341" s="124">
        <f>'MICROBIOLOGIE 3'!L341</f>
        <v>8</v>
      </c>
      <c r="I341" s="124">
        <f>'PARASITOLOGIE 2'!L341</f>
        <v>5.333333333333333</v>
      </c>
      <c r="J341" s="124">
        <f>'PHYSIO-PATH 3'!L341</f>
        <v>6</v>
      </c>
      <c r="K341" s="124">
        <f>SEMIOLOGIE!L341</f>
        <v>13.25</v>
      </c>
      <c r="L341" s="124">
        <f>'ANA-PATH 2'!L341</f>
        <v>3.3333333333333335</v>
      </c>
      <c r="M341" s="124">
        <f t="shared" si="67"/>
        <v>74.166666666666671</v>
      </c>
      <c r="N341" s="124">
        <f t="shared" si="68"/>
        <v>2.9666666666666668</v>
      </c>
      <c r="O341" s="113" t="str">
        <f t="shared" si="66"/>
        <v>Ajournee</v>
      </c>
      <c r="P341" s="113" t="str">
        <f t="shared" si="69"/>
        <v>juin</v>
      </c>
      <c r="Q341" s="113">
        <f t="shared" si="70"/>
        <v>1</v>
      </c>
      <c r="R341" s="113">
        <f t="shared" si="71"/>
        <v>1</v>
      </c>
      <c r="S341" s="113">
        <f t="shared" si="72"/>
        <v>1</v>
      </c>
      <c r="T341" s="113">
        <f t="shared" si="73"/>
        <v>1</v>
      </c>
      <c r="U341" s="113">
        <f t="shared" si="74"/>
        <v>1</v>
      </c>
      <c r="V341" s="113">
        <f t="shared" si="75"/>
        <v>1</v>
      </c>
      <c r="W341" s="113">
        <f t="shared" si="76"/>
        <v>1</v>
      </c>
      <c r="X341" s="113">
        <f t="shared" si="77"/>
        <v>1</v>
      </c>
      <c r="Y341" s="113">
        <f t="shared" si="78"/>
        <v>1</v>
      </c>
      <c r="Z341" s="113" t="str">
        <f>ANATOMIE3!N341</f>
        <v>Juin</v>
      </c>
      <c r="AA341" s="113" t="str">
        <f>'PHYSIO-REP 3'!N341</f>
        <v>Juin</v>
      </c>
      <c r="AB341" s="113" t="str">
        <f>'ZOOTECHINE 3'!N341</f>
        <v>Juin</v>
      </c>
      <c r="AC341" s="113" t="str">
        <f>'PHARMACOLOGIE 3'!N341</f>
        <v>Juin</v>
      </c>
      <c r="AD341" s="113" t="str">
        <f>'MICROBIOLOGIE 3'!N341</f>
        <v>Juin</v>
      </c>
      <c r="AE341" s="113" t="str">
        <f>'PARASITOLOGIE 2'!N341</f>
        <v>Juin</v>
      </c>
      <c r="AF341" s="113" t="str">
        <f>'PHYSIO-PATH 3'!N341</f>
        <v>Juin</v>
      </c>
      <c r="AG341" s="113" t="str">
        <f>SEMIOLOGIE!N341</f>
        <v>Juin</v>
      </c>
      <c r="AH341" s="113" t="str">
        <f>'ANA-PATH 2'!N341</f>
        <v>Juin</v>
      </c>
    </row>
    <row r="342" spans="1:34">
      <c r="A342" s="113">
        <v>335</v>
      </c>
      <c r="B342" s="413" t="s">
        <v>429</v>
      </c>
      <c r="C342" s="413" t="s">
        <v>976</v>
      </c>
      <c r="D342" s="124">
        <f>ANATOMIE3!L342</f>
        <v>14.25</v>
      </c>
      <c r="E342" s="124">
        <f>'PHYSIO-REP 3'!L342</f>
        <v>8.25</v>
      </c>
      <c r="F342" s="124">
        <f>'ZOOTECHINE 3'!L342</f>
        <v>8.5</v>
      </c>
      <c r="G342" s="124">
        <f>'PHARMACOLOGIE 3'!L342</f>
        <v>11.5</v>
      </c>
      <c r="H342" s="124">
        <f>'MICROBIOLOGIE 3'!L342</f>
        <v>8</v>
      </c>
      <c r="I342" s="124">
        <f>'PARASITOLOGIE 2'!L342</f>
        <v>4.666666666666667</v>
      </c>
      <c r="J342" s="124">
        <f>'PHYSIO-PATH 3'!L342</f>
        <v>3</v>
      </c>
      <c r="K342" s="124">
        <f>SEMIOLOGIE!L342</f>
        <v>9.5</v>
      </c>
      <c r="L342" s="124">
        <f>'ANA-PATH 2'!L342</f>
        <v>4.666666666666667</v>
      </c>
      <c r="M342" s="124">
        <f t="shared" si="67"/>
        <v>72.333333333333329</v>
      </c>
      <c r="N342" s="124">
        <f t="shared" si="68"/>
        <v>2.8933333333333331</v>
      </c>
      <c r="O342" s="113" t="str">
        <f t="shared" si="66"/>
        <v>Ajournee</v>
      </c>
      <c r="P342" s="113" t="str">
        <f t="shared" si="69"/>
        <v>juin</v>
      </c>
      <c r="Q342" s="113">
        <f t="shared" si="70"/>
        <v>1</v>
      </c>
      <c r="R342" s="113">
        <f t="shared" si="71"/>
        <v>1</v>
      </c>
      <c r="S342" s="113">
        <f t="shared" si="72"/>
        <v>1</v>
      </c>
      <c r="T342" s="113">
        <f t="shared" si="73"/>
        <v>1</v>
      </c>
      <c r="U342" s="113">
        <f t="shared" si="74"/>
        <v>1</v>
      </c>
      <c r="V342" s="113">
        <f t="shared" si="75"/>
        <v>1</v>
      </c>
      <c r="W342" s="113">
        <f t="shared" si="76"/>
        <v>1</v>
      </c>
      <c r="X342" s="113">
        <f t="shared" si="77"/>
        <v>1</v>
      </c>
      <c r="Y342" s="113">
        <f t="shared" si="78"/>
        <v>1</v>
      </c>
      <c r="Z342" s="113" t="str">
        <f>ANATOMIE3!N342</f>
        <v>Juin</v>
      </c>
      <c r="AA342" s="113" t="str">
        <f>'PHYSIO-REP 3'!N342</f>
        <v>Juin</v>
      </c>
      <c r="AB342" s="113" t="str">
        <f>'ZOOTECHINE 3'!N342</f>
        <v>Juin</v>
      </c>
      <c r="AC342" s="113" t="str">
        <f>'PHARMACOLOGIE 3'!N342</f>
        <v>Juin</v>
      </c>
      <c r="AD342" s="113" t="str">
        <f>'MICROBIOLOGIE 3'!N342</f>
        <v>Juin</v>
      </c>
      <c r="AE342" s="113" t="str">
        <f>'PARASITOLOGIE 2'!N342</f>
        <v>Juin</v>
      </c>
      <c r="AF342" s="113" t="str">
        <f>'PHYSIO-PATH 3'!N342</f>
        <v>Juin</v>
      </c>
      <c r="AG342" s="113" t="str">
        <f>SEMIOLOGIE!N342</f>
        <v>Juin</v>
      </c>
      <c r="AH342" s="113" t="str">
        <f>'ANA-PATH 2'!N342</f>
        <v>Juin</v>
      </c>
    </row>
    <row r="343" spans="1:34">
      <c r="A343" s="113">
        <v>336</v>
      </c>
      <c r="B343" s="413" t="s">
        <v>430</v>
      </c>
      <c r="C343" s="413" t="s">
        <v>431</v>
      </c>
      <c r="D343" s="124">
        <f>ANATOMIE3!L343</f>
        <v>7.75</v>
      </c>
      <c r="E343" s="124">
        <f>'PHYSIO-REP 3'!L343</f>
        <v>6</v>
      </c>
      <c r="F343" s="124">
        <f>'ZOOTECHINE 3'!L343</f>
        <v>8.5</v>
      </c>
      <c r="G343" s="124">
        <f>'PHARMACOLOGIE 3'!L343</f>
        <v>5.5</v>
      </c>
      <c r="H343" s="124">
        <f>'MICROBIOLOGIE 3'!L343</f>
        <v>8.75</v>
      </c>
      <c r="I343" s="124">
        <f>'PARASITOLOGIE 2'!L343</f>
        <v>4.666666666666667</v>
      </c>
      <c r="J343" s="124">
        <f>'PHYSIO-PATH 3'!L343</f>
        <v>3</v>
      </c>
      <c r="K343" s="124">
        <f>SEMIOLOGIE!L343</f>
        <v>12.5</v>
      </c>
      <c r="L343" s="124">
        <f>'ANA-PATH 2'!L343</f>
        <v>3.6666666666666665</v>
      </c>
      <c r="M343" s="124">
        <f t="shared" si="67"/>
        <v>60.333333333333329</v>
      </c>
      <c r="N343" s="124">
        <f t="shared" si="68"/>
        <v>2.4133333333333331</v>
      </c>
      <c r="O343" s="113" t="str">
        <f t="shared" si="66"/>
        <v>Ajournee</v>
      </c>
      <c r="P343" s="113" t="str">
        <f t="shared" si="69"/>
        <v>juin</v>
      </c>
      <c r="Q343" s="113">
        <f t="shared" si="70"/>
        <v>1</v>
      </c>
      <c r="R343" s="113">
        <f t="shared" si="71"/>
        <v>1</v>
      </c>
      <c r="S343" s="113">
        <f t="shared" si="72"/>
        <v>1</v>
      </c>
      <c r="T343" s="113">
        <f t="shared" si="73"/>
        <v>1</v>
      </c>
      <c r="U343" s="113">
        <f t="shared" si="74"/>
        <v>1</v>
      </c>
      <c r="V343" s="113">
        <f t="shared" si="75"/>
        <v>1</v>
      </c>
      <c r="W343" s="113">
        <f t="shared" si="76"/>
        <v>1</v>
      </c>
      <c r="X343" s="113">
        <f t="shared" si="77"/>
        <v>1</v>
      </c>
      <c r="Y343" s="113">
        <f t="shared" si="78"/>
        <v>1</v>
      </c>
      <c r="Z343" s="113" t="str">
        <f>ANATOMIE3!N343</f>
        <v>Juin</v>
      </c>
      <c r="AA343" s="113" t="str">
        <f>'PHYSIO-REP 3'!N343</f>
        <v>Juin</v>
      </c>
      <c r="AB343" s="113" t="str">
        <f>'ZOOTECHINE 3'!N343</f>
        <v>Juin</v>
      </c>
      <c r="AC343" s="113" t="str">
        <f>'PHARMACOLOGIE 3'!N343</f>
        <v>Juin</v>
      </c>
      <c r="AD343" s="113" t="str">
        <f>'MICROBIOLOGIE 3'!N343</f>
        <v>Juin</v>
      </c>
      <c r="AE343" s="113" t="str">
        <f>'PARASITOLOGIE 2'!N343</f>
        <v>Juin</v>
      </c>
      <c r="AF343" s="113" t="str">
        <f>'PHYSIO-PATH 3'!N343</f>
        <v>Juin</v>
      </c>
      <c r="AG343" s="113" t="str">
        <f>SEMIOLOGIE!N343</f>
        <v>Juin</v>
      </c>
      <c r="AH343" s="113" t="str">
        <f>'ANA-PATH 2'!N343</f>
        <v>Juin</v>
      </c>
    </row>
    <row r="344" spans="1:34">
      <c r="A344" s="113">
        <v>337</v>
      </c>
      <c r="B344" s="413" t="s">
        <v>432</v>
      </c>
      <c r="C344" s="413" t="s">
        <v>433</v>
      </c>
      <c r="D344" s="124">
        <f>ANATOMIE3!L344</f>
        <v>13.25</v>
      </c>
      <c r="E344" s="124">
        <f>'PHYSIO-REP 3'!L344</f>
        <v>11.75</v>
      </c>
      <c r="F344" s="124">
        <f>'ZOOTECHINE 3'!L344</f>
        <v>9.5</v>
      </c>
      <c r="G344" s="124">
        <f>'PHARMACOLOGIE 3'!L344</f>
        <v>10</v>
      </c>
      <c r="H344" s="124">
        <f>'MICROBIOLOGIE 3'!L344</f>
        <v>8.5</v>
      </c>
      <c r="I344" s="124">
        <f>'PARASITOLOGIE 2'!L344</f>
        <v>6</v>
      </c>
      <c r="J344" s="124">
        <f>'PHYSIO-PATH 3'!L344</f>
        <v>8</v>
      </c>
      <c r="K344" s="124">
        <f>SEMIOLOGIE!L344</f>
        <v>14</v>
      </c>
      <c r="L344" s="124">
        <f>'ANA-PATH 2'!L344</f>
        <v>5</v>
      </c>
      <c r="M344" s="124">
        <f t="shared" si="67"/>
        <v>86</v>
      </c>
      <c r="N344" s="124">
        <f t="shared" si="68"/>
        <v>3.44</v>
      </c>
      <c r="O344" s="113" t="str">
        <f t="shared" si="66"/>
        <v>Ajournee</v>
      </c>
      <c r="P344" s="113" t="str">
        <f t="shared" si="69"/>
        <v>juin</v>
      </c>
      <c r="Q344" s="113">
        <f t="shared" si="70"/>
        <v>1</v>
      </c>
      <c r="R344" s="113">
        <f t="shared" si="71"/>
        <v>1</v>
      </c>
      <c r="S344" s="113">
        <f t="shared" si="72"/>
        <v>1</v>
      </c>
      <c r="T344" s="113">
        <f t="shared" si="73"/>
        <v>1</v>
      </c>
      <c r="U344" s="113">
        <f t="shared" si="74"/>
        <v>1</v>
      </c>
      <c r="V344" s="113">
        <f t="shared" si="75"/>
        <v>1</v>
      </c>
      <c r="W344" s="113">
        <f t="shared" si="76"/>
        <v>1</v>
      </c>
      <c r="X344" s="113">
        <f t="shared" si="77"/>
        <v>1</v>
      </c>
      <c r="Y344" s="113">
        <f t="shared" si="78"/>
        <v>1</v>
      </c>
      <c r="Z344" s="113" t="str">
        <f>ANATOMIE3!N344</f>
        <v>Juin</v>
      </c>
      <c r="AA344" s="113" t="str">
        <f>'PHYSIO-REP 3'!N344</f>
        <v>Juin</v>
      </c>
      <c r="AB344" s="113" t="str">
        <f>'ZOOTECHINE 3'!N344</f>
        <v>Juin</v>
      </c>
      <c r="AC344" s="113" t="str">
        <f>'PHARMACOLOGIE 3'!N344</f>
        <v>Juin</v>
      </c>
      <c r="AD344" s="113" t="str">
        <f>'MICROBIOLOGIE 3'!N344</f>
        <v>Juin</v>
      </c>
      <c r="AE344" s="113" t="str">
        <f>'PARASITOLOGIE 2'!N344</f>
        <v>Juin</v>
      </c>
      <c r="AF344" s="113" t="str">
        <f>'PHYSIO-PATH 3'!N344</f>
        <v>Juin</v>
      </c>
      <c r="AG344" s="113" t="str">
        <f>SEMIOLOGIE!N344</f>
        <v>Juin</v>
      </c>
      <c r="AH344" s="113" t="str">
        <f>'ANA-PATH 2'!N344</f>
        <v>Juin</v>
      </c>
    </row>
    <row r="345" spans="1:34">
      <c r="A345" s="113">
        <v>338</v>
      </c>
      <c r="B345" s="432" t="s">
        <v>434</v>
      </c>
      <c r="C345" s="432" t="s">
        <v>977</v>
      </c>
      <c r="D345" s="124">
        <f>ANATOMIE3!L345</f>
        <v>15.25</v>
      </c>
      <c r="E345" s="124">
        <f>'PHYSIO-REP 3'!L345</f>
        <v>9.75</v>
      </c>
      <c r="F345" s="124">
        <f>'ZOOTECHINE 3'!L345</f>
        <v>8.5</v>
      </c>
      <c r="G345" s="124">
        <f>'PHARMACOLOGIE 3'!L345</f>
        <v>9</v>
      </c>
      <c r="H345" s="124">
        <f>'MICROBIOLOGIE 3'!L345</f>
        <v>8</v>
      </c>
      <c r="I345" s="124">
        <f>'PARASITOLOGIE 2'!L345</f>
        <v>8</v>
      </c>
      <c r="J345" s="124">
        <f>'PHYSIO-PATH 3'!L345</f>
        <v>6</v>
      </c>
      <c r="K345" s="124">
        <f>SEMIOLOGIE!L345</f>
        <v>7.75</v>
      </c>
      <c r="L345" s="124">
        <f>'ANA-PATH 2'!L345</f>
        <v>7.333333333333333</v>
      </c>
      <c r="M345" s="124">
        <f t="shared" si="67"/>
        <v>79.583333333333329</v>
      </c>
      <c r="N345" s="124">
        <f t="shared" si="68"/>
        <v>3.1833333333333331</v>
      </c>
      <c r="O345" s="113" t="str">
        <f t="shared" si="66"/>
        <v>Ajournee</v>
      </c>
      <c r="P345" s="113" t="str">
        <f t="shared" si="69"/>
        <v>juin</v>
      </c>
      <c r="Q345" s="113">
        <f t="shared" si="70"/>
        <v>0</v>
      </c>
      <c r="R345" s="113">
        <f t="shared" si="71"/>
        <v>1</v>
      </c>
      <c r="S345" s="113">
        <f t="shared" si="72"/>
        <v>1</v>
      </c>
      <c r="T345" s="113">
        <f t="shared" si="73"/>
        <v>1</v>
      </c>
      <c r="U345" s="113">
        <f t="shared" si="74"/>
        <v>1</v>
      </c>
      <c r="V345" s="113">
        <f t="shared" si="75"/>
        <v>1</v>
      </c>
      <c r="W345" s="113">
        <f t="shared" si="76"/>
        <v>1</v>
      </c>
      <c r="X345" s="113">
        <f t="shared" si="77"/>
        <v>1</v>
      </c>
      <c r="Y345" s="113">
        <f t="shared" si="78"/>
        <v>1</v>
      </c>
      <c r="Z345" s="113" t="str">
        <f>ANATOMIE3!N345</f>
        <v>Juin</v>
      </c>
      <c r="AA345" s="113" t="str">
        <f>'PHYSIO-REP 3'!N345</f>
        <v>Juin</v>
      </c>
      <c r="AB345" s="113" t="str">
        <f>'ZOOTECHINE 3'!N345</f>
        <v>Juin</v>
      </c>
      <c r="AC345" s="113" t="str">
        <f>'PHARMACOLOGIE 3'!N345</f>
        <v>Juin</v>
      </c>
      <c r="AD345" s="113" t="str">
        <f>'MICROBIOLOGIE 3'!N345</f>
        <v>Juin</v>
      </c>
      <c r="AE345" s="113" t="str">
        <f>'PARASITOLOGIE 2'!N345</f>
        <v>Juin</v>
      </c>
      <c r="AF345" s="113" t="str">
        <f>'PHYSIO-PATH 3'!N345</f>
        <v>Juin</v>
      </c>
      <c r="AG345" s="113" t="str">
        <f>SEMIOLOGIE!N345</f>
        <v>Juin</v>
      </c>
      <c r="AH345" s="113" t="str">
        <f>'ANA-PATH 2'!N345</f>
        <v>Juin</v>
      </c>
    </row>
    <row r="346" spans="1:34">
      <c r="A346" s="113">
        <v>339</v>
      </c>
      <c r="B346" s="413" t="s">
        <v>435</v>
      </c>
      <c r="C346" s="413" t="s">
        <v>978</v>
      </c>
      <c r="D346" s="124">
        <f>ANATOMIE3!L346</f>
        <v>4.75</v>
      </c>
      <c r="E346" s="124">
        <f>'PHYSIO-REP 3'!L346</f>
        <v>5.75</v>
      </c>
      <c r="F346" s="124">
        <f>'ZOOTECHINE 3'!L346</f>
        <v>9.25</v>
      </c>
      <c r="G346" s="124">
        <f>'PHARMACOLOGIE 3'!L346</f>
        <v>5.5</v>
      </c>
      <c r="H346" s="124">
        <f>'MICROBIOLOGIE 3'!L346</f>
        <v>7.25</v>
      </c>
      <c r="I346" s="124">
        <f>'PARASITOLOGIE 2'!L346</f>
        <v>4</v>
      </c>
      <c r="J346" s="124">
        <f>'PHYSIO-PATH 3'!L346</f>
        <v>6</v>
      </c>
      <c r="K346" s="124">
        <f>SEMIOLOGIE!L346</f>
        <v>10.25</v>
      </c>
      <c r="L346" s="124">
        <f>'ANA-PATH 2'!L346</f>
        <v>4</v>
      </c>
      <c r="M346" s="124">
        <f t="shared" si="67"/>
        <v>56.75</v>
      </c>
      <c r="N346" s="124">
        <f t="shared" si="68"/>
        <v>2.27</v>
      </c>
      <c r="O346" s="113" t="str">
        <f t="shared" si="66"/>
        <v>Ajournee</v>
      </c>
      <c r="P346" s="113" t="str">
        <f t="shared" si="69"/>
        <v>juin</v>
      </c>
      <c r="Q346" s="113">
        <f t="shared" si="70"/>
        <v>1</v>
      </c>
      <c r="R346" s="113">
        <f t="shared" si="71"/>
        <v>1</v>
      </c>
      <c r="S346" s="113">
        <f t="shared" si="72"/>
        <v>1</v>
      </c>
      <c r="T346" s="113">
        <f t="shared" si="73"/>
        <v>1</v>
      </c>
      <c r="U346" s="113">
        <f t="shared" si="74"/>
        <v>1</v>
      </c>
      <c r="V346" s="113">
        <f t="shared" si="75"/>
        <v>1</v>
      </c>
      <c r="W346" s="113">
        <f t="shared" si="76"/>
        <v>1</v>
      </c>
      <c r="X346" s="113">
        <f t="shared" si="77"/>
        <v>1</v>
      </c>
      <c r="Y346" s="113">
        <f t="shared" si="78"/>
        <v>1</v>
      </c>
      <c r="Z346" s="113" t="str">
        <f>ANATOMIE3!N346</f>
        <v>Juin</v>
      </c>
      <c r="AA346" s="113" t="str">
        <f>'PHYSIO-REP 3'!N346</f>
        <v>Juin</v>
      </c>
      <c r="AB346" s="113" t="str">
        <f>'ZOOTECHINE 3'!N346</f>
        <v>Juin</v>
      </c>
      <c r="AC346" s="113" t="str">
        <f>'PHARMACOLOGIE 3'!N346</f>
        <v>Juin</v>
      </c>
      <c r="AD346" s="113" t="str">
        <f>'MICROBIOLOGIE 3'!N346</f>
        <v>Juin</v>
      </c>
      <c r="AE346" s="113" t="str">
        <f>'PARASITOLOGIE 2'!N346</f>
        <v>Juin</v>
      </c>
      <c r="AF346" s="113" t="str">
        <f>'PHYSIO-PATH 3'!N346</f>
        <v>Juin</v>
      </c>
      <c r="AG346" s="113" t="str">
        <f>SEMIOLOGIE!N346</f>
        <v>Juin</v>
      </c>
      <c r="AH346" s="113" t="str">
        <f>'ANA-PATH 2'!N346</f>
        <v>Juin</v>
      </c>
    </row>
    <row r="347" spans="1:34">
      <c r="A347" s="113">
        <v>340</v>
      </c>
      <c r="B347" s="419" t="s">
        <v>979</v>
      </c>
      <c r="C347" s="419" t="s">
        <v>120</v>
      </c>
      <c r="D347" s="124">
        <f>ANATOMIE3!L347</f>
        <v>9.5</v>
      </c>
      <c r="E347" s="124">
        <f>'PHYSIO-REP 3'!L347</f>
        <v>10.25</v>
      </c>
      <c r="F347" s="124">
        <f>'ZOOTECHINE 3'!L347</f>
        <v>7</v>
      </c>
      <c r="G347" s="124">
        <f>'PHARMACOLOGIE 3'!L347</f>
        <v>4</v>
      </c>
      <c r="H347" s="124">
        <f>'MICROBIOLOGIE 3'!L347</f>
        <v>9</v>
      </c>
      <c r="I347" s="124">
        <f>'PARASITOLOGIE 2'!L347</f>
        <v>2.6666666666666665</v>
      </c>
      <c r="J347" s="124">
        <f>'PHYSIO-PATH 3'!L347</f>
        <v>1.5</v>
      </c>
      <c r="K347" s="124">
        <f>SEMIOLOGIE!L347</f>
        <v>12.25</v>
      </c>
      <c r="L347" s="124">
        <f>'ANA-PATH 2'!L347</f>
        <v>4.333333333333333</v>
      </c>
      <c r="M347" s="124">
        <f t="shared" si="67"/>
        <v>60.5</v>
      </c>
      <c r="N347" s="124">
        <f t="shared" si="68"/>
        <v>2.42</v>
      </c>
      <c r="O347" s="113" t="str">
        <f t="shared" si="66"/>
        <v>Ajournee</v>
      </c>
      <c r="P347" s="113" t="str">
        <f t="shared" si="69"/>
        <v>juin</v>
      </c>
      <c r="Q347" s="113">
        <f t="shared" si="70"/>
        <v>1</v>
      </c>
      <c r="R347" s="113">
        <f t="shared" si="71"/>
        <v>1</v>
      </c>
      <c r="S347" s="113">
        <f t="shared" si="72"/>
        <v>1</v>
      </c>
      <c r="T347" s="113">
        <f t="shared" si="73"/>
        <v>1</v>
      </c>
      <c r="U347" s="113">
        <f t="shared" si="74"/>
        <v>1</v>
      </c>
      <c r="V347" s="113">
        <f t="shared" si="75"/>
        <v>1</v>
      </c>
      <c r="W347" s="113">
        <f t="shared" si="76"/>
        <v>1</v>
      </c>
      <c r="X347" s="113">
        <f t="shared" si="77"/>
        <v>1</v>
      </c>
      <c r="Y347" s="113">
        <f t="shared" si="78"/>
        <v>1</v>
      </c>
      <c r="Z347" s="113" t="str">
        <f>ANATOMIE3!N347</f>
        <v>Juin</v>
      </c>
      <c r="AA347" s="113" t="str">
        <f>'PHYSIO-REP 3'!N347</f>
        <v>Juin</v>
      </c>
      <c r="AB347" s="113" t="str">
        <f>'ZOOTECHINE 3'!N347</f>
        <v>Juin</v>
      </c>
      <c r="AC347" s="113" t="str">
        <f>'PHARMACOLOGIE 3'!N347</f>
        <v>Juin</v>
      </c>
      <c r="AD347" s="113" t="str">
        <f>'MICROBIOLOGIE 3'!N347</f>
        <v>Juin</v>
      </c>
      <c r="AE347" s="113" t="str">
        <f>'PARASITOLOGIE 2'!N347</f>
        <v>Juin</v>
      </c>
      <c r="AF347" s="113" t="str">
        <f>'PHYSIO-PATH 3'!N347</f>
        <v>Juin</v>
      </c>
      <c r="AG347" s="113" t="str">
        <f>SEMIOLOGIE!N347</f>
        <v>Juin</v>
      </c>
      <c r="AH347" s="113" t="str">
        <f>'ANA-PATH 2'!N347</f>
        <v>Juin</v>
      </c>
    </row>
    <row r="348" spans="1:34">
      <c r="A348" s="113">
        <v>341</v>
      </c>
      <c r="B348" s="418" t="s">
        <v>436</v>
      </c>
      <c r="C348" s="418" t="s">
        <v>980</v>
      </c>
      <c r="D348" s="124">
        <f>ANATOMIE3!L348</f>
        <v>30</v>
      </c>
      <c r="E348" s="124">
        <f>'PHYSIO-REP 3'!L348</f>
        <v>6</v>
      </c>
      <c r="F348" s="124">
        <f>'ZOOTECHINE 3'!L348</f>
        <v>5</v>
      </c>
      <c r="G348" s="124">
        <f>'PHARMACOLOGIE 3'!L348</f>
        <v>3.25</v>
      </c>
      <c r="H348" s="124">
        <f>'MICROBIOLOGIE 3'!L348</f>
        <v>7.5</v>
      </c>
      <c r="I348" s="124">
        <f>'PARASITOLOGIE 2'!L348</f>
        <v>20</v>
      </c>
      <c r="J348" s="124">
        <f>'PHYSIO-PATH 3'!L348</f>
        <v>2.5</v>
      </c>
      <c r="K348" s="124">
        <f>SEMIOLOGIE!L348</f>
        <v>33</v>
      </c>
      <c r="L348" s="124">
        <f>'ANA-PATH 2'!L348</f>
        <v>5.666666666666667</v>
      </c>
      <c r="M348" s="124">
        <f t="shared" si="67"/>
        <v>112.91666666666667</v>
      </c>
      <c r="N348" s="124">
        <f t="shared" si="68"/>
        <v>4.5166666666666666</v>
      </c>
      <c r="O348" s="113" t="str">
        <f t="shared" si="66"/>
        <v>Ajournee</v>
      </c>
      <c r="P348" s="113" t="str">
        <f t="shared" si="69"/>
        <v>juin</v>
      </c>
      <c r="Q348" s="113">
        <f t="shared" si="70"/>
        <v>0</v>
      </c>
      <c r="R348" s="113">
        <f t="shared" si="71"/>
        <v>1</v>
      </c>
      <c r="S348" s="113">
        <f t="shared" si="72"/>
        <v>1</v>
      </c>
      <c r="T348" s="113">
        <f t="shared" si="73"/>
        <v>1</v>
      </c>
      <c r="U348" s="113">
        <f t="shared" si="74"/>
        <v>1</v>
      </c>
      <c r="V348" s="113">
        <f t="shared" si="75"/>
        <v>0</v>
      </c>
      <c r="W348" s="113">
        <f t="shared" si="76"/>
        <v>1</v>
      </c>
      <c r="X348" s="113">
        <f t="shared" si="77"/>
        <v>0</v>
      </c>
      <c r="Y348" s="113">
        <f t="shared" si="78"/>
        <v>1</v>
      </c>
      <c r="Z348" s="113" t="str">
        <f>ANATOMIE3!N348</f>
        <v>Juin</v>
      </c>
      <c r="AA348" s="113" t="str">
        <f>'PHYSIO-REP 3'!N348</f>
        <v>Juin</v>
      </c>
      <c r="AB348" s="113" t="str">
        <f>'ZOOTECHINE 3'!N348</f>
        <v>Juin</v>
      </c>
      <c r="AC348" s="113" t="str">
        <f>'PHARMACOLOGIE 3'!N348</f>
        <v>Juin</v>
      </c>
      <c r="AD348" s="113" t="str">
        <f>'MICROBIOLOGIE 3'!N348</f>
        <v>Juin</v>
      </c>
      <c r="AE348" s="113" t="str">
        <f>'PARASITOLOGIE 2'!N348</f>
        <v>Juin</v>
      </c>
      <c r="AF348" s="113" t="str">
        <f>'PHYSIO-PATH 3'!N348</f>
        <v>Juin</v>
      </c>
      <c r="AG348" s="113" t="str">
        <f>SEMIOLOGIE!N348</f>
        <v>Juin</v>
      </c>
      <c r="AH348" s="113" t="str">
        <f>'ANA-PATH 2'!N348</f>
        <v>Juin</v>
      </c>
    </row>
    <row r="349" spans="1:34">
      <c r="A349" s="113">
        <v>342</v>
      </c>
      <c r="B349" s="432" t="s">
        <v>437</v>
      </c>
      <c r="C349" s="432" t="s">
        <v>981</v>
      </c>
      <c r="D349" s="124">
        <f>ANATOMIE3!L349</f>
        <v>14.25</v>
      </c>
      <c r="E349" s="124">
        <f>'PHYSIO-REP 3'!L349</f>
        <v>8.25</v>
      </c>
      <c r="F349" s="124">
        <f>'ZOOTECHINE 3'!L349</f>
        <v>11</v>
      </c>
      <c r="G349" s="124">
        <f>'PHARMACOLOGIE 3'!L349</f>
        <v>10</v>
      </c>
      <c r="H349" s="124">
        <f>'MICROBIOLOGIE 3'!L349</f>
        <v>9.5</v>
      </c>
      <c r="I349" s="124">
        <f>'PARASITOLOGIE 2'!L349</f>
        <v>7.333333333333333</v>
      </c>
      <c r="J349" s="124">
        <f>'PHYSIO-PATH 3'!L349</f>
        <v>6</v>
      </c>
      <c r="K349" s="124">
        <f>SEMIOLOGIE!L349</f>
        <v>9.75</v>
      </c>
      <c r="L349" s="124">
        <f>'ANA-PATH 2'!L349</f>
        <v>8</v>
      </c>
      <c r="M349" s="124">
        <f t="shared" si="67"/>
        <v>84.083333333333343</v>
      </c>
      <c r="N349" s="124">
        <f t="shared" si="68"/>
        <v>3.3633333333333337</v>
      </c>
      <c r="O349" s="113" t="str">
        <f t="shared" si="66"/>
        <v>Ajournee</v>
      </c>
      <c r="P349" s="113" t="str">
        <f t="shared" si="69"/>
        <v>juin</v>
      </c>
      <c r="Q349" s="113">
        <f t="shared" si="70"/>
        <v>1</v>
      </c>
      <c r="R349" s="113">
        <f t="shared" si="71"/>
        <v>1</v>
      </c>
      <c r="S349" s="113">
        <f t="shared" si="72"/>
        <v>1</v>
      </c>
      <c r="T349" s="113">
        <f t="shared" si="73"/>
        <v>1</v>
      </c>
      <c r="U349" s="113">
        <f t="shared" si="74"/>
        <v>1</v>
      </c>
      <c r="V349" s="113">
        <f t="shared" si="75"/>
        <v>1</v>
      </c>
      <c r="W349" s="113">
        <f t="shared" si="76"/>
        <v>1</v>
      </c>
      <c r="X349" s="113">
        <f t="shared" si="77"/>
        <v>1</v>
      </c>
      <c r="Y349" s="113">
        <f t="shared" si="78"/>
        <v>1</v>
      </c>
      <c r="Z349" s="113" t="str">
        <f>ANATOMIE3!N349</f>
        <v>Juin</v>
      </c>
      <c r="AA349" s="113" t="str">
        <f>'PHYSIO-REP 3'!N349</f>
        <v>Juin</v>
      </c>
      <c r="AB349" s="113" t="str">
        <f>'ZOOTECHINE 3'!N349</f>
        <v>Juin</v>
      </c>
      <c r="AC349" s="113" t="str">
        <f>'PHARMACOLOGIE 3'!N349</f>
        <v>Juin</v>
      </c>
      <c r="AD349" s="113" t="str">
        <f>'MICROBIOLOGIE 3'!N349</f>
        <v>Juin</v>
      </c>
      <c r="AE349" s="113" t="str">
        <f>'PARASITOLOGIE 2'!N349</f>
        <v>Juin</v>
      </c>
      <c r="AF349" s="113" t="str">
        <f>'PHYSIO-PATH 3'!N349</f>
        <v>Juin</v>
      </c>
      <c r="AG349" s="113" t="str">
        <f>SEMIOLOGIE!N349</f>
        <v>Juin</v>
      </c>
      <c r="AH349" s="113" t="str">
        <f>'ANA-PATH 2'!N349</f>
        <v>Juin</v>
      </c>
    </row>
    <row r="350" spans="1:34">
      <c r="A350" s="113">
        <v>343</v>
      </c>
      <c r="B350" s="413" t="s">
        <v>438</v>
      </c>
      <c r="C350" s="413" t="s">
        <v>982</v>
      </c>
      <c r="D350" s="124">
        <f>ANATOMIE3!L350</f>
        <v>36</v>
      </c>
      <c r="E350" s="124">
        <f>'PHYSIO-REP 3'!L350</f>
        <v>7.5</v>
      </c>
      <c r="F350" s="124">
        <f>'ZOOTECHINE 3'!L350</f>
        <v>4</v>
      </c>
      <c r="G350" s="124">
        <f>'PHARMACOLOGIE 3'!L350</f>
        <v>30</v>
      </c>
      <c r="H350" s="124">
        <f>'MICROBIOLOGIE 3'!L350</f>
        <v>7.75</v>
      </c>
      <c r="I350" s="124">
        <f>'PARASITOLOGIE 2'!L350</f>
        <v>9.3333333333333339</v>
      </c>
      <c r="J350" s="124">
        <f>'PHYSIO-PATH 3'!L350</f>
        <v>2.5</v>
      </c>
      <c r="K350" s="124">
        <f>SEMIOLOGIE!L350</f>
        <v>30</v>
      </c>
      <c r="L350" s="124">
        <f>'ANA-PATH 2'!L350</f>
        <v>3.3333333333333335</v>
      </c>
      <c r="M350" s="124">
        <f t="shared" si="67"/>
        <v>130.41666666666666</v>
      </c>
      <c r="N350" s="124">
        <f t="shared" si="68"/>
        <v>5.2166666666666659</v>
      </c>
      <c r="O350" s="113" t="str">
        <f t="shared" si="66"/>
        <v>Ajournee</v>
      </c>
      <c r="P350" s="113" t="str">
        <f t="shared" si="69"/>
        <v>juin</v>
      </c>
      <c r="Q350" s="113">
        <f t="shared" si="70"/>
        <v>0</v>
      </c>
      <c r="R350" s="113">
        <f t="shared" si="71"/>
        <v>1</v>
      </c>
      <c r="S350" s="113">
        <f t="shared" si="72"/>
        <v>1</v>
      </c>
      <c r="T350" s="113">
        <f t="shared" si="73"/>
        <v>0</v>
      </c>
      <c r="U350" s="113">
        <f t="shared" si="74"/>
        <v>1</v>
      </c>
      <c r="V350" s="113">
        <f t="shared" si="75"/>
        <v>1</v>
      </c>
      <c r="W350" s="113">
        <f t="shared" si="76"/>
        <v>1</v>
      </c>
      <c r="X350" s="113">
        <f t="shared" si="77"/>
        <v>0</v>
      </c>
      <c r="Y350" s="113">
        <f t="shared" si="78"/>
        <v>1</v>
      </c>
      <c r="Z350" s="113" t="str">
        <f>ANATOMIE3!N350</f>
        <v>Juin</v>
      </c>
      <c r="AA350" s="113" t="str">
        <f>'PHYSIO-REP 3'!N350</f>
        <v>Juin</v>
      </c>
      <c r="AB350" s="113" t="str">
        <f>'ZOOTECHINE 3'!N350</f>
        <v>Juin</v>
      </c>
      <c r="AC350" s="113" t="str">
        <f>'PHARMACOLOGIE 3'!N350</f>
        <v>Juin</v>
      </c>
      <c r="AD350" s="113" t="str">
        <f>'MICROBIOLOGIE 3'!N350</f>
        <v>Juin</v>
      </c>
      <c r="AE350" s="113" t="str">
        <f>'PARASITOLOGIE 2'!N350</f>
        <v>Juin</v>
      </c>
      <c r="AF350" s="113" t="str">
        <f>'PHYSIO-PATH 3'!N350</f>
        <v>Juin</v>
      </c>
      <c r="AG350" s="113" t="str">
        <f>SEMIOLOGIE!N350</f>
        <v>Juin</v>
      </c>
      <c r="AH350" s="113" t="str">
        <f>'ANA-PATH 2'!N350</f>
        <v>Juin</v>
      </c>
    </row>
    <row r="351" spans="1:34">
      <c r="A351" s="113">
        <v>344</v>
      </c>
      <c r="B351" s="413" t="s">
        <v>439</v>
      </c>
      <c r="C351" s="413" t="s">
        <v>440</v>
      </c>
      <c r="D351" s="124">
        <f>ANATOMIE3!L351</f>
        <v>7.25</v>
      </c>
      <c r="E351" s="124">
        <f>'PHYSIO-REP 3'!L351</f>
        <v>6.75</v>
      </c>
      <c r="F351" s="124">
        <f>'ZOOTECHINE 3'!L351</f>
        <v>7.5</v>
      </c>
      <c r="G351" s="124">
        <f>'PHARMACOLOGIE 3'!L351</f>
        <v>8.25</v>
      </c>
      <c r="H351" s="124">
        <f>'MICROBIOLOGIE 3'!L351</f>
        <v>6.75</v>
      </c>
      <c r="I351" s="124">
        <f>'PARASITOLOGIE 2'!L351</f>
        <v>9.3333333333333339</v>
      </c>
      <c r="J351" s="124">
        <f>'PHYSIO-PATH 3'!L351</f>
        <v>2.5</v>
      </c>
      <c r="K351" s="124">
        <f>SEMIOLOGIE!L351</f>
        <v>7</v>
      </c>
      <c r="L351" s="124">
        <f>'ANA-PATH 2'!L351</f>
        <v>5.333333333333333</v>
      </c>
      <c r="M351" s="124">
        <f t="shared" si="67"/>
        <v>60.666666666666671</v>
      </c>
      <c r="N351" s="124">
        <f t="shared" si="68"/>
        <v>2.4266666666666667</v>
      </c>
      <c r="O351" s="113" t="str">
        <f t="shared" si="66"/>
        <v>Ajournee</v>
      </c>
      <c r="P351" s="113" t="str">
        <f t="shared" si="69"/>
        <v>juin</v>
      </c>
      <c r="Q351" s="113">
        <f t="shared" si="70"/>
        <v>1</v>
      </c>
      <c r="R351" s="113">
        <f t="shared" si="71"/>
        <v>1</v>
      </c>
      <c r="S351" s="113">
        <f t="shared" si="72"/>
        <v>1</v>
      </c>
      <c r="T351" s="113">
        <f t="shared" si="73"/>
        <v>1</v>
      </c>
      <c r="U351" s="113">
        <f t="shared" si="74"/>
        <v>1</v>
      </c>
      <c r="V351" s="113">
        <f t="shared" si="75"/>
        <v>1</v>
      </c>
      <c r="W351" s="113">
        <f t="shared" si="76"/>
        <v>1</v>
      </c>
      <c r="X351" s="113">
        <f t="shared" si="77"/>
        <v>1</v>
      </c>
      <c r="Y351" s="113">
        <f t="shared" si="78"/>
        <v>1</v>
      </c>
      <c r="Z351" s="113" t="str">
        <f>ANATOMIE3!N351</f>
        <v>Juin</v>
      </c>
      <c r="AA351" s="113" t="str">
        <f>'PHYSIO-REP 3'!N351</f>
        <v>Juin</v>
      </c>
      <c r="AB351" s="113" t="str">
        <f>'ZOOTECHINE 3'!N351</f>
        <v>Juin</v>
      </c>
      <c r="AC351" s="113" t="str">
        <f>'PHARMACOLOGIE 3'!N351</f>
        <v>Juin</v>
      </c>
      <c r="AD351" s="113" t="str">
        <f>'MICROBIOLOGIE 3'!N351</f>
        <v>Juin</v>
      </c>
      <c r="AE351" s="113" t="str">
        <f>'PARASITOLOGIE 2'!N351</f>
        <v>Juin</v>
      </c>
      <c r="AF351" s="113" t="str">
        <f>'PHYSIO-PATH 3'!N351</f>
        <v>Juin</v>
      </c>
      <c r="AG351" s="113" t="str">
        <f>SEMIOLOGIE!N351</f>
        <v>Juin</v>
      </c>
      <c r="AH351" s="113" t="str">
        <f>'ANA-PATH 2'!N351</f>
        <v>Juin</v>
      </c>
    </row>
    <row r="352" spans="1:34">
      <c r="A352" s="113">
        <v>345</v>
      </c>
      <c r="B352" s="413" t="s">
        <v>439</v>
      </c>
      <c r="C352" s="413" t="s">
        <v>107</v>
      </c>
      <c r="D352" s="124">
        <f>ANATOMIE3!L352</f>
        <v>12.25</v>
      </c>
      <c r="E352" s="124">
        <f>'PHYSIO-REP 3'!L352</f>
        <v>9.75</v>
      </c>
      <c r="F352" s="124">
        <f>'ZOOTECHINE 3'!L352</f>
        <v>8.75</v>
      </c>
      <c r="G352" s="124">
        <f>'PHARMACOLOGIE 3'!L352</f>
        <v>6.25</v>
      </c>
      <c r="H352" s="124">
        <f>'MICROBIOLOGIE 3'!L352</f>
        <v>9</v>
      </c>
      <c r="I352" s="124">
        <f>'PARASITOLOGIE 2'!L352</f>
        <v>6</v>
      </c>
      <c r="J352" s="124">
        <f>'PHYSIO-PATH 3'!L352</f>
        <v>3.5</v>
      </c>
      <c r="K352" s="124">
        <f>SEMIOLOGIE!L352</f>
        <v>12</v>
      </c>
      <c r="L352" s="124">
        <f>'ANA-PATH 2'!L352</f>
        <v>5</v>
      </c>
      <c r="M352" s="124">
        <f t="shared" si="67"/>
        <v>72.5</v>
      </c>
      <c r="N352" s="124">
        <f t="shared" si="68"/>
        <v>2.9</v>
      </c>
      <c r="O352" s="113" t="str">
        <f t="shared" si="66"/>
        <v>Ajournee</v>
      </c>
      <c r="P352" s="113" t="str">
        <f t="shared" si="69"/>
        <v>juin</v>
      </c>
      <c r="Q352" s="113">
        <f t="shared" si="70"/>
        <v>1</v>
      </c>
      <c r="R352" s="113">
        <f t="shared" si="71"/>
        <v>1</v>
      </c>
      <c r="S352" s="113">
        <f t="shared" si="72"/>
        <v>1</v>
      </c>
      <c r="T352" s="113">
        <f t="shared" si="73"/>
        <v>1</v>
      </c>
      <c r="U352" s="113">
        <f t="shared" si="74"/>
        <v>1</v>
      </c>
      <c r="V352" s="113">
        <f t="shared" si="75"/>
        <v>1</v>
      </c>
      <c r="W352" s="113">
        <f t="shared" si="76"/>
        <v>1</v>
      </c>
      <c r="X352" s="113">
        <f t="shared" si="77"/>
        <v>1</v>
      </c>
      <c r="Y352" s="113">
        <f t="shared" si="78"/>
        <v>1</v>
      </c>
      <c r="Z352" s="113" t="str">
        <f>ANATOMIE3!N352</f>
        <v>Juin</v>
      </c>
      <c r="AA352" s="113" t="str">
        <f>'PHYSIO-REP 3'!N352</f>
        <v>Juin</v>
      </c>
      <c r="AB352" s="113" t="str">
        <f>'ZOOTECHINE 3'!N352</f>
        <v>Juin</v>
      </c>
      <c r="AC352" s="113" t="str">
        <f>'PHARMACOLOGIE 3'!N352</f>
        <v>Juin</v>
      </c>
      <c r="AD352" s="113" t="str">
        <f>'MICROBIOLOGIE 3'!N352</f>
        <v>Juin</v>
      </c>
      <c r="AE352" s="113" t="str">
        <f>'PARASITOLOGIE 2'!N352</f>
        <v>Juin</v>
      </c>
      <c r="AF352" s="113" t="str">
        <f>'PHYSIO-PATH 3'!N352</f>
        <v>Juin</v>
      </c>
      <c r="AG352" s="113" t="str">
        <f>SEMIOLOGIE!N352</f>
        <v>Juin</v>
      </c>
      <c r="AH352" s="113" t="str">
        <f>'ANA-PATH 2'!N352</f>
        <v>Juin</v>
      </c>
    </row>
    <row r="353" spans="1:34">
      <c r="A353" s="113">
        <v>346</v>
      </c>
      <c r="B353" s="425" t="s">
        <v>983</v>
      </c>
      <c r="C353" s="425" t="s">
        <v>984</v>
      </c>
      <c r="D353" s="124">
        <f>ANATOMIE3!L353</f>
        <v>12.75</v>
      </c>
      <c r="E353" s="124">
        <f>'PHYSIO-REP 3'!L353</f>
        <v>6.75</v>
      </c>
      <c r="F353" s="124">
        <f>'ZOOTECHINE 3'!L353</f>
        <v>7.5</v>
      </c>
      <c r="G353" s="124">
        <f>'PHARMACOLOGIE 3'!L353</f>
        <v>7.25</v>
      </c>
      <c r="H353" s="124">
        <f>'MICROBIOLOGIE 3'!L353</f>
        <v>9</v>
      </c>
      <c r="I353" s="124">
        <f>'PARASITOLOGIE 2'!L353</f>
        <v>8</v>
      </c>
      <c r="J353" s="124">
        <f>'PHYSIO-PATH 3'!L353</f>
        <v>2.5</v>
      </c>
      <c r="K353" s="124">
        <f>SEMIOLOGIE!L353</f>
        <v>8.25</v>
      </c>
      <c r="L353" s="124">
        <f>'ANA-PATH 2'!L353</f>
        <v>3</v>
      </c>
      <c r="M353" s="124">
        <f t="shared" si="67"/>
        <v>65</v>
      </c>
      <c r="N353" s="124">
        <f t="shared" si="68"/>
        <v>2.6</v>
      </c>
      <c r="O353" s="113" t="str">
        <f t="shared" si="66"/>
        <v>Ajournee</v>
      </c>
      <c r="P353" s="113" t="str">
        <f t="shared" si="69"/>
        <v>juin</v>
      </c>
      <c r="Q353" s="113">
        <f t="shared" si="70"/>
        <v>1</v>
      </c>
      <c r="R353" s="113">
        <f t="shared" si="71"/>
        <v>1</v>
      </c>
      <c r="S353" s="113">
        <f t="shared" si="72"/>
        <v>1</v>
      </c>
      <c r="T353" s="113">
        <f t="shared" si="73"/>
        <v>1</v>
      </c>
      <c r="U353" s="113">
        <f t="shared" si="74"/>
        <v>1</v>
      </c>
      <c r="V353" s="113">
        <f t="shared" si="75"/>
        <v>1</v>
      </c>
      <c r="W353" s="113">
        <f t="shared" si="76"/>
        <v>1</v>
      </c>
      <c r="X353" s="113">
        <f t="shared" si="77"/>
        <v>1</v>
      </c>
      <c r="Y353" s="113">
        <f t="shared" si="78"/>
        <v>1</v>
      </c>
      <c r="Z353" s="113" t="str">
        <f>ANATOMIE3!N353</f>
        <v>Juin</v>
      </c>
      <c r="AA353" s="113" t="str">
        <f>'PHYSIO-REP 3'!N353</f>
        <v>Juin</v>
      </c>
      <c r="AB353" s="113" t="str">
        <f>'ZOOTECHINE 3'!N353</f>
        <v>Juin</v>
      </c>
      <c r="AC353" s="113" t="str">
        <f>'PHARMACOLOGIE 3'!N353</f>
        <v>Juin</v>
      </c>
      <c r="AD353" s="113" t="str">
        <f>'MICROBIOLOGIE 3'!N353</f>
        <v>Juin</v>
      </c>
      <c r="AE353" s="113" t="str">
        <f>'PARASITOLOGIE 2'!N353</f>
        <v>Juin</v>
      </c>
      <c r="AF353" s="113" t="str">
        <f>'PHYSIO-PATH 3'!N353</f>
        <v>Juin</v>
      </c>
      <c r="AG353" s="113" t="str">
        <f>SEMIOLOGIE!N353</f>
        <v>Juin</v>
      </c>
      <c r="AH353" s="113" t="str">
        <f>'ANA-PATH 2'!N353</f>
        <v>Juin</v>
      </c>
    </row>
    <row r="354" spans="1:34">
      <c r="A354" s="113">
        <v>347</v>
      </c>
      <c r="B354" s="427" t="s">
        <v>441</v>
      </c>
      <c r="C354" s="427" t="s">
        <v>43</v>
      </c>
      <c r="D354" s="124">
        <f>ANATOMIE3!L354</f>
        <v>30</v>
      </c>
      <c r="E354" s="124">
        <f>'PHYSIO-REP 3'!L354</f>
        <v>9</v>
      </c>
      <c r="F354" s="124">
        <f>'ZOOTECHINE 3'!L354</f>
        <v>33</v>
      </c>
      <c r="G354" s="124">
        <f>'PHARMACOLOGIE 3'!L354</f>
        <v>1.25</v>
      </c>
      <c r="H354" s="124">
        <f>'MICROBIOLOGIE 3'!L354</f>
        <v>5.25</v>
      </c>
      <c r="I354" s="124">
        <f>'PARASITOLOGIE 2'!L354</f>
        <v>2.6666666666666665</v>
      </c>
      <c r="J354" s="124">
        <f>'PHYSIO-PATH 3'!L354</f>
        <v>3</v>
      </c>
      <c r="K354" s="124">
        <f>SEMIOLOGIE!L354</f>
        <v>36</v>
      </c>
      <c r="L354" s="124">
        <f>'ANA-PATH 2'!L354</f>
        <v>2.6666666666666665</v>
      </c>
      <c r="M354" s="124">
        <f t="shared" si="67"/>
        <v>122.83333333333334</v>
      </c>
      <c r="N354" s="124">
        <f t="shared" si="68"/>
        <v>4.913333333333334</v>
      </c>
      <c r="O354" s="113" t="str">
        <f t="shared" si="66"/>
        <v>Ajournee</v>
      </c>
      <c r="P354" s="113" t="str">
        <f t="shared" si="69"/>
        <v>juin</v>
      </c>
      <c r="Q354" s="113">
        <f t="shared" si="70"/>
        <v>0</v>
      </c>
      <c r="R354" s="113">
        <f t="shared" si="71"/>
        <v>1</v>
      </c>
      <c r="S354" s="113">
        <f t="shared" si="72"/>
        <v>0</v>
      </c>
      <c r="T354" s="113">
        <f t="shared" si="73"/>
        <v>1</v>
      </c>
      <c r="U354" s="113">
        <f t="shared" si="74"/>
        <v>1</v>
      </c>
      <c r="V354" s="113">
        <f t="shared" si="75"/>
        <v>1</v>
      </c>
      <c r="W354" s="113">
        <f t="shared" si="76"/>
        <v>1</v>
      </c>
      <c r="X354" s="113">
        <f t="shared" si="77"/>
        <v>0</v>
      </c>
      <c r="Y354" s="113">
        <f t="shared" si="78"/>
        <v>1</v>
      </c>
      <c r="Z354" s="113" t="str">
        <f>ANATOMIE3!N354</f>
        <v>Juin</v>
      </c>
      <c r="AA354" s="113" t="str">
        <f>'PHYSIO-REP 3'!N354</f>
        <v>Juin</v>
      </c>
      <c r="AB354" s="113" t="str">
        <f>'ZOOTECHINE 3'!N354</f>
        <v>Juin</v>
      </c>
      <c r="AC354" s="113" t="str">
        <f>'PHARMACOLOGIE 3'!N354</f>
        <v>Juin</v>
      </c>
      <c r="AD354" s="113" t="str">
        <f>'MICROBIOLOGIE 3'!N354</f>
        <v>Juin</v>
      </c>
      <c r="AE354" s="113" t="str">
        <f>'PARASITOLOGIE 2'!N354</f>
        <v>Juin</v>
      </c>
      <c r="AF354" s="113" t="str">
        <f>'PHYSIO-PATH 3'!N354</f>
        <v>Juin</v>
      </c>
      <c r="AG354" s="113" t="str">
        <f>SEMIOLOGIE!N354</f>
        <v>Juin</v>
      </c>
      <c r="AH354" s="113" t="str">
        <f>'ANA-PATH 2'!N354</f>
        <v>Juin</v>
      </c>
    </row>
    <row r="355" spans="1:34">
      <c r="A355" s="113">
        <v>348</v>
      </c>
      <c r="B355" s="419" t="s">
        <v>442</v>
      </c>
      <c r="C355" s="419" t="s">
        <v>986</v>
      </c>
      <c r="D355" s="124">
        <f>ANATOMIE3!L355</f>
        <v>1.5</v>
      </c>
      <c r="E355" s="124">
        <f>'PHYSIO-REP 3'!L355</f>
        <v>9</v>
      </c>
      <c r="F355" s="124">
        <f>'ZOOTECHINE 3'!L355</f>
        <v>3</v>
      </c>
      <c r="G355" s="124">
        <f>'PHARMACOLOGIE 3'!L355</f>
        <v>0.75</v>
      </c>
      <c r="H355" s="124">
        <f>'MICROBIOLOGIE 3'!L355</f>
        <v>7.5</v>
      </c>
      <c r="I355" s="124">
        <f>'PARASITOLOGIE 2'!L355</f>
        <v>3.3333333333333335</v>
      </c>
      <c r="J355" s="124">
        <f>'PHYSIO-PATH 3'!L355</f>
        <v>1.5</v>
      </c>
      <c r="K355" s="124">
        <f>SEMIOLOGIE!L355</f>
        <v>3</v>
      </c>
      <c r="L355" s="124">
        <f>'ANA-PATH 2'!L355</f>
        <v>3</v>
      </c>
      <c r="M355" s="124">
        <f t="shared" si="67"/>
        <v>32.583333333333329</v>
      </c>
      <c r="N355" s="124">
        <f t="shared" si="68"/>
        <v>1.3033333333333332</v>
      </c>
      <c r="O355" s="113" t="str">
        <f t="shared" si="66"/>
        <v>Ajournee</v>
      </c>
      <c r="P355" s="113" t="str">
        <f t="shared" si="69"/>
        <v>juin</v>
      </c>
      <c r="Q355" s="113">
        <f t="shared" si="70"/>
        <v>1</v>
      </c>
      <c r="R355" s="113">
        <f t="shared" si="71"/>
        <v>1</v>
      </c>
      <c r="S355" s="113">
        <f t="shared" si="72"/>
        <v>1</v>
      </c>
      <c r="T355" s="113">
        <f t="shared" si="73"/>
        <v>1</v>
      </c>
      <c r="U355" s="113">
        <f t="shared" si="74"/>
        <v>1</v>
      </c>
      <c r="V355" s="113">
        <f t="shared" si="75"/>
        <v>1</v>
      </c>
      <c r="W355" s="113">
        <f t="shared" si="76"/>
        <v>1</v>
      </c>
      <c r="X355" s="113">
        <f t="shared" si="77"/>
        <v>1</v>
      </c>
      <c r="Y355" s="113">
        <f t="shared" si="78"/>
        <v>1</v>
      </c>
      <c r="Z355" s="113" t="str">
        <f>ANATOMIE3!N355</f>
        <v>Juin</v>
      </c>
      <c r="AA355" s="113" t="str">
        <f>'PHYSIO-REP 3'!N355</f>
        <v>Juin</v>
      </c>
      <c r="AB355" s="113" t="str">
        <f>'ZOOTECHINE 3'!N355</f>
        <v>Juin</v>
      </c>
      <c r="AC355" s="113" t="str">
        <f>'PHARMACOLOGIE 3'!N355</f>
        <v>Juin</v>
      </c>
      <c r="AD355" s="113" t="str">
        <f>'MICROBIOLOGIE 3'!N355</f>
        <v>Juin</v>
      </c>
      <c r="AE355" s="113" t="str">
        <f>'PARASITOLOGIE 2'!N355</f>
        <v>Juin</v>
      </c>
      <c r="AF355" s="113" t="str">
        <f>'PHYSIO-PATH 3'!N355</f>
        <v>Juin</v>
      </c>
      <c r="AG355" s="113" t="str">
        <f>SEMIOLOGIE!N355</f>
        <v>Juin</v>
      </c>
      <c r="AH355" s="113" t="str">
        <f>'ANA-PATH 2'!N355</f>
        <v>Juin</v>
      </c>
    </row>
    <row r="356" spans="1:34">
      <c r="A356" s="336">
        <v>349</v>
      </c>
      <c r="B356" s="413" t="s">
        <v>444</v>
      </c>
      <c r="C356" s="413" t="s">
        <v>965</v>
      </c>
      <c r="D356" s="124">
        <f>ANATOMIE3!L356</f>
        <v>16.25</v>
      </c>
      <c r="E356" s="124">
        <f>'PHYSIO-REP 3'!L356</f>
        <v>15.75</v>
      </c>
      <c r="F356" s="124">
        <f>'ZOOTECHINE 3'!L356</f>
        <v>11.5</v>
      </c>
      <c r="G356" s="124">
        <f>'PHARMACOLOGIE 3'!L356</f>
        <v>14.5</v>
      </c>
      <c r="H356" s="124">
        <f>'MICROBIOLOGIE 3'!L356</f>
        <v>7.75</v>
      </c>
      <c r="I356" s="124">
        <f>'PARASITOLOGIE 2'!L356</f>
        <v>8.6666666666666661</v>
      </c>
      <c r="J356" s="124">
        <f>'PHYSIO-PATH 3'!L356</f>
        <v>3.5</v>
      </c>
      <c r="K356" s="124">
        <f>SEMIOLOGIE!L356</f>
        <v>11.5</v>
      </c>
      <c r="L356" s="124">
        <f>'ANA-PATH 2'!L356</f>
        <v>9.3333333333333339</v>
      </c>
      <c r="M356" s="124">
        <f t="shared" si="67"/>
        <v>98.75</v>
      </c>
      <c r="N356" s="124">
        <f t="shared" si="68"/>
        <v>3.95</v>
      </c>
      <c r="O356" s="113" t="str">
        <f t="shared" si="66"/>
        <v>Ajournee</v>
      </c>
      <c r="P356" s="113" t="str">
        <f t="shared" si="69"/>
        <v>juin</v>
      </c>
      <c r="Q356" s="113">
        <f t="shared" si="70"/>
        <v>0</v>
      </c>
      <c r="R356" s="113">
        <f t="shared" si="71"/>
        <v>0</v>
      </c>
      <c r="S356" s="113">
        <f t="shared" si="72"/>
        <v>1</v>
      </c>
      <c r="T356" s="113">
        <f t="shared" si="73"/>
        <v>1</v>
      </c>
      <c r="U356" s="113">
        <f t="shared" si="74"/>
        <v>1</v>
      </c>
      <c r="V356" s="113">
        <f t="shared" si="75"/>
        <v>1</v>
      </c>
      <c r="W356" s="113">
        <f t="shared" si="76"/>
        <v>1</v>
      </c>
      <c r="X356" s="113">
        <f t="shared" si="77"/>
        <v>1</v>
      </c>
      <c r="Y356" s="113">
        <f t="shared" si="78"/>
        <v>1</v>
      </c>
      <c r="Z356" s="113" t="str">
        <f>ANATOMIE3!N356</f>
        <v>Juin</v>
      </c>
      <c r="AA356" s="113" t="str">
        <f>'PHYSIO-REP 3'!N356</f>
        <v>Juin</v>
      </c>
      <c r="AB356" s="113" t="str">
        <f>'ZOOTECHINE 3'!N356</f>
        <v>Juin</v>
      </c>
      <c r="AC356" s="113" t="str">
        <f>'PHARMACOLOGIE 3'!N356</f>
        <v>Juin</v>
      </c>
      <c r="AD356" s="113" t="str">
        <f>'MICROBIOLOGIE 3'!N356</f>
        <v>Juin</v>
      </c>
      <c r="AE356" s="113" t="str">
        <f>'PARASITOLOGIE 2'!N356</f>
        <v>Juin</v>
      </c>
      <c r="AF356" s="113" t="str">
        <f>'PHYSIO-PATH 3'!N356</f>
        <v>Juin</v>
      </c>
      <c r="AG356" s="113" t="str">
        <f>SEMIOLOGIE!N356</f>
        <v>Juin</v>
      </c>
      <c r="AH356" s="113" t="str">
        <f>'ANA-PATH 2'!N356</f>
        <v>Juin</v>
      </c>
    </row>
    <row r="357" spans="1:34">
      <c r="A357" s="113">
        <v>350</v>
      </c>
      <c r="B357" s="413" t="s">
        <v>445</v>
      </c>
      <c r="C357" s="413" t="s">
        <v>95</v>
      </c>
      <c r="D357" s="124">
        <f>ANATOMIE3!L357</f>
        <v>3.75</v>
      </c>
      <c r="E357" s="124">
        <f>'PHYSIO-REP 3'!L357</f>
        <v>6.75</v>
      </c>
      <c r="F357" s="124">
        <f>'ZOOTECHINE 3'!L357</f>
        <v>4.5</v>
      </c>
      <c r="G357" s="124">
        <f>'PHARMACOLOGIE 3'!L357</f>
        <v>33</v>
      </c>
      <c r="H357" s="124">
        <f>'MICROBIOLOGIE 3'!L357</f>
        <v>7.75</v>
      </c>
      <c r="I357" s="124">
        <f>'PARASITOLOGIE 2'!L357</f>
        <v>2</v>
      </c>
      <c r="J357" s="124">
        <f>'PHYSIO-PATH 3'!L357</f>
        <v>3</v>
      </c>
      <c r="K357" s="124">
        <f>SEMIOLOGIE!L357</f>
        <v>39</v>
      </c>
      <c r="L357" s="124">
        <f>'ANA-PATH 2'!L357</f>
        <v>3</v>
      </c>
      <c r="M357" s="124">
        <f t="shared" si="67"/>
        <v>102.75</v>
      </c>
      <c r="N357" s="124">
        <f t="shared" si="68"/>
        <v>4.1100000000000003</v>
      </c>
      <c r="O357" s="113" t="str">
        <f t="shared" si="66"/>
        <v>Ajournee</v>
      </c>
      <c r="P357" s="113" t="str">
        <f t="shared" si="69"/>
        <v>juin</v>
      </c>
      <c r="Q357" s="113">
        <f t="shared" si="70"/>
        <v>1</v>
      </c>
      <c r="R357" s="113">
        <f t="shared" si="71"/>
        <v>1</v>
      </c>
      <c r="S357" s="113">
        <f t="shared" si="72"/>
        <v>1</v>
      </c>
      <c r="T357" s="113">
        <f t="shared" si="73"/>
        <v>0</v>
      </c>
      <c r="U357" s="113">
        <f t="shared" si="74"/>
        <v>1</v>
      </c>
      <c r="V357" s="113">
        <f t="shared" si="75"/>
        <v>1</v>
      </c>
      <c r="W357" s="113">
        <f t="shared" si="76"/>
        <v>1</v>
      </c>
      <c r="X357" s="113">
        <f t="shared" si="77"/>
        <v>0</v>
      </c>
      <c r="Y357" s="113">
        <f t="shared" si="78"/>
        <v>1</v>
      </c>
      <c r="Z357" s="113" t="str">
        <f>ANATOMIE3!N357</f>
        <v>Juin</v>
      </c>
      <c r="AA357" s="113" t="str">
        <f>'PHYSIO-REP 3'!N357</f>
        <v>Juin</v>
      </c>
      <c r="AB357" s="113" t="str">
        <f>'ZOOTECHINE 3'!N357</f>
        <v>Juin</v>
      </c>
      <c r="AC357" s="113" t="str">
        <f>'PHARMACOLOGIE 3'!N357</f>
        <v>Juin</v>
      </c>
      <c r="AD357" s="113" t="str">
        <f>'MICROBIOLOGIE 3'!N357</f>
        <v>Juin</v>
      </c>
      <c r="AE357" s="113" t="str">
        <f>'PARASITOLOGIE 2'!N357</f>
        <v>Juin</v>
      </c>
      <c r="AF357" s="113" t="str">
        <f>'PHYSIO-PATH 3'!N357</f>
        <v>Juin</v>
      </c>
      <c r="AG357" s="113" t="str">
        <f>SEMIOLOGIE!N357</f>
        <v>Juin</v>
      </c>
      <c r="AH357" s="113" t="str">
        <f>'ANA-PATH 2'!N357</f>
        <v>Juin</v>
      </c>
    </row>
    <row r="358" spans="1:34">
      <c r="A358" s="336">
        <v>351</v>
      </c>
      <c r="B358" s="413" t="s">
        <v>446</v>
      </c>
      <c r="C358" s="413" t="s">
        <v>987</v>
      </c>
      <c r="D358" s="124">
        <f>ANATOMIE3!L358</f>
        <v>11</v>
      </c>
      <c r="E358" s="124">
        <f>'PHYSIO-REP 3'!L358</f>
        <v>11.25</v>
      </c>
      <c r="F358" s="124">
        <f>'ZOOTECHINE 3'!L358</f>
        <v>10.25</v>
      </c>
      <c r="G358" s="124">
        <f>'PHARMACOLOGIE 3'!L358</f>
        <v>14</v>
      </c>
      <c r="H358" s="124">
        <f>'MICROBIOLOGIE 3'!L358</f>
        <v>12</v>
      </c>
      <c r="I358" s="124">
        <f>'PARASITOLOGIE 2'!L358</f>
        <v>4.666666666666667</v>
      </c>
      <c r="J358" s="124">
        <f>'PHYSIO-PATH 3'!L358</f>
        <v>4</v>
      </c>
      <c r="K358" s="124">
        <f>SEMIOLOGIE!L358</f>
        <v>14.75</v>
      </c>
      <c r="L358" s="124">
        <f>'ANA-PATH 2'!L358</f>
        <v>4.666666666666667</v>
      </c>
      <c r="M358" s="124">
        <f t="shared" si="67"/>
        <v>86.583333333333329</v>
      </c>
      <c r="N358" s="124">
        <f t="shared" si="68"/>
        <v>3.4633333333333329</v>
      </c>
      <c r="O358" s="113" t="str">
        <f t="shared" si="66"/>
        <v>Ajournee</v>
      </c>
      <c r="P358" s="113" t="str">
        <f t="shared" si="69"/>
        <v>juin</v>
      </c>
      <c r="Q358" s="113">
        <f t="shared" si="70"/>
        <v>1</v>
      </c>
      <c r="R358" s="113">
        <f t="shared" si="71"/>
        <v>1</v>
      </c>
      <c r="S358" s="113">
        <f t="shared" si="72"/>
        <v>1</v>
      </c>
      <c r="T358" s="113">
        <f t="shared" si="73"/>
        <v>1</v>
      </c>
      <c r="U358" s="113">
        <f t="shared" si="74"/>
        <v>1</v>
      </c>
      <c r="V358" s="113">
        <f t="shared" si="75"/>
        <v>1</v>
      </c>
      <c r="W358" s="113">
        <f t="shared" si="76"/>
        <v>1</v>
      </c>
      <c r="X358" s="113">
        <f t="shared" si="77"/>
        <v>1</v>
      </c>
      <c r="Y358" s="113">
        <f t="shared" si="78"/>
        <v>1</v>
      </c>
      <c r="Z358" s="113" t="str">
        <f>ANATOMIE3!N358</f>
        <v>Juin</v>
      </c>
      <c r="AA358" s="113" t="str">
        <f>'PHYSIO-REP 3'!N358</f>
        <v>Juin</v>
      </c>
      <c r="AB358" s="113" t="str">
        <f>'ZOOTECHINE 3'!N358</f>
        <v>Juin</v>
      </c>
      <c r="AC358" s="113" t="str">
        <f>'PHARMACOLOGIE 3'!N358</f>
        <v>Juin</v>
      </c>
      <c r="AD358" s="113" t="str">
        <f>'MICROBIOLOGIE 3'!N358</f>
        <v>Juin</v>
      </c>
      <c r="AE358" s="113" t="str">
        <f>'PARASITOLOGIE 2'!N358</f>
        <v>Juin</v>
      </c>
      <c r="AF358" s="113" t="str">
        <f>'PHYSIO-PATH 3'!N358</f>
        <v>Juin</v>
      </c>
      <c r="AG358" s="113" t="str">
        <f>SEMIOLOGIE!N358</f>
        <v>Juin</v>
      </c>
      <c r="AH358" s="113" t="str">
        <f>'ANA-PATH 2'!N358</f>
        <v>Juin</v>
      </c>
    </row>
    <row r="359" spans="1:34">
      <c r="A359" s="113">
        <v>352</v>
      </c>
      <c r="B359" s="413" t="s">
        <v>447</v>
      </c>
      <c r="C359" s="413" t="s">
        <v>960</v>
      </c>
      <c r="D359" s="124">
        <f>ANATOMIE3!L359</f>
        <v>10.25</v>
      </c>
      <c r="E359" s="124">
        <f>'PHYSIO-REP 3'!L359</f>
        <v>11.25</v>
      </c>
      <c r="F359" s="124">
        <f>'ZOOTECHINE 3'!L359</f>
        <v>10</v>
      </c>
      <c r="G359" s="124">
        <f>'PHARMACOLOGIE 3'!L359</f>
        <v>6.75</v>
      </c>
      <c r="H359" s="124">
        <f>'MICROBIOLOGIE 3'!L359</f>
        <v>9.25</v>
      </c>
      <c r="I359" s="124">
        <f>'PARASITOLOGIE 2'!L359</f>
        <v>6</v>
      </c>
      <c r="J359" s="124">
        <f>'PHYSIO-PATH 3'!L359</f>
        <v>6</v>
      </c>
      <c r="K359" s="124">
        <f>SEMIOLOGIE!L359</f>
        <v>8</v>
      </c>
      <c r="L359" s="124">
        <f>'ANA-PATH 2'!L359</f>
        <v>8.3333333333333339</v>
      </c>
      <c r="M359" s="124">
        <f t="shared" si="67"/>
        <v>75.833333333333329</v>
      </c>
      <c r="N359" s="124">
        <f t="shared" si="68"/>
        <v>3.0333333333333332</v>
      </c>
      <c r="O359" s="113" t="str">
        <f t="shared" si="66"/>
        <v>Ajournee</v>
      </c>
      <c r="P359" s="113" t="str">
        <f t="shared" si="69"/>
        <v>juin</v>
      </c>
      <c r="Q359" s="113">
        <f t="shared" si="70"/>
        <v>1</v>
      </c>
      <c r="R359" s="113">
        <f t="shared" si="71"/>
        <v>1</v>
      </c>
      <c r="S359" s="113">
        <f t="shared" si="72"/>
        <v>1</v>
      </c>
      <c r="T359" s="113">
        <f t="shared" si="73"/>
        <v>1</v>
      </c>
      <c r="U359" s="113">
        <f t="shared" si="74"/>
        <v>1</v>
      </c>
      <c r="V359" s="113">
        <f t="shared" si="75"/>
        <v>1</v>
      </c>
      <c r="W359" s="113">
        <f t="shared" si="76"/>
        <v>1</v>
      </c>
      <c r="X359" s="113">
        <f t="shared" si="77"/>
        <v>1</v>
      </c>
      <c r="Y359" s="113">
        <f t="shared" si="78"/>
        <v>1</v>
      </c>
      <c r="Z359" s="113" t="str">
        <f>ANATOMIE3!N359</f>
        <v>Juin</v>
      </c>
      <c r="AA359" s="113" t="str">
        <f>'PHYSIO-REP 3'!N359</f>
        <v>Juin</v>
      </c>
      <c r="AB359" s="113" t="str">
        <f>'ZOOTECHINE 3'!N359</f>
        <v>Juin</v>
      </c>
      <c r="AC359" s="113" t="str">
        <f>'PHARMACOLOGIE 3'!N359</f>
        <v>Juin</v>
      </c>
      <c r="AD359" s="113" t="str">
        <f>'MICROBIOLOGIE 3'!N359</f>
        <v>Juin</v>
      </c>
      <c r="AE359" s="113" t="str">
        <f>'PARASITOLOGIE 2'!N359</f>
        <v>Juin</v>
      </c>
      <c r="AF359" s="113" t="str">
        <f>'PHYSIO-PATH 3'!N359</f>
        <v>Juin</v>
      </c>
      <c r="AG359" s="113" t="str">
        <f>SEMIOLOGIE!N359</f>
        <v>Juin</v>
      </c>
      <c r="AH359" s="113" t="str">
        <f>'ANA-PATH 2'!N359</f>
        <v>Juin</v>
      </c>
    </row>
    <row r="360" spans="1:34">
      <c r="A360" s="336">
        <v>353</v>
      </c>
      <c r="B360" s="419" t="s">
        <v>988</v>
      </c>
      <c r="C360" s="419" t="s">
        <v>989</v>
      </c>
      <c r="D360" s="124">
        <f>ANATOMIE3!L360</f>
        <v>12.25</v>
      </c>
      <c r="E360" s="124">
        <f>'PHYSIO-REP 3'!L360</f>
        <v>5</v>
      </c>
      <c r="F360" s="124">
        <f>'ZOOTECHINE 3'!L360</f>
        <v>6</v>
      </c>
      <c r="G360" s="124">
        <f>'PHARMACOLOGIE 3'!L360</f>
        <v>5.5</v>
      </c>
      <c r="H360" s="124">
        <f>'MICROBIOLOGIE 3'!L360</f>
        <v>8.75</v>
      </c>
      <c r="I360" s="124">
        <f>'PARASITOLOGIE 2'!L360</f>
        <v>3.3333333333333335</v>
      </c>
      <c r="J360" s="124">
        <f>'PHYSIO-PATH 3'!L360</f>
        <v>6</v>
      </c>
      <c r="K360" s="124">
        <f>SEMIOLOGIE!L360</f>
        <v>11</v>
      </c>
      <c r="L360" s="124">
        <f>'ANA-PATH 2'!L360</f>
        <v>4</v>
      </c>
      <c r="M360" s="124">
        <f t="shared" si="67"/>
        <v>61.833333333333336</v>
      </c>
      <c r="N360" s="124">
        <f t="shared" si="68"/>
        <v>2.4733333333333336</v>
      </c>
      <c r="O360" s="113" t="str">
        <f t="shared" si="66"/>
        <v>Ajournee</v>
      </c>
      <c r="P360" s="113" t="str">
        <f t="shared" si="69"/>
        <v>juin</v>
      </c>
      <c r="Q360" s="113">
        <f t="shared" si="70"/>
        <v>1</v>
      </c>
      <c r="R360" s="113">
        <f t="shared" si="71"/>
        <v>1</v>
      </c>
      <c r="S360" s="113">
        <f t="shared" si="72"/>
        <v>1</v>
      </c>
      <c r="T360" s="113">
        <f t="shared" si="73"/>
        <v>1</v>
      </c>
      <c r="U360" s="113">
        <f t="shared" si="74"/>
        <v>1</v>
      </c>
      <c r="V360" s="113">
        <f t="shared" si="75"/>
        <v>1</v>
      </c>
      <c r="W360" s="113">
        <f t="shared" si="76"/>
        <v>1</v>
      </c>
      <c r="X360" s="113">
        <f t="shared" si="77"/>
        <v>1</v>
      </c>
      <c r="Y360" s="113">
        <f t="shared" si="78"/>
        <v>1</v>
      </c>
      <c r="Z360" s="113" t="str">
        <f>ANATOMIE3!N360</f>
        <v>Juin</v>
      </c>
      <c r="AA360" s="113" t="str">
        <f>'PHYSIO-REP 3'!N360</f>
        <v>Juin</v>
      </c>
      <c r="AB360" s="113" t="str">
        <f>'ZOOTECHINE 3'!N360</f>
        <v>Juin</v>
      </c>
      <c r="AC360" s="113" t="str">
        <f>'PHARMACOLOGIE 3'!N360</f>
        <v>Juin</v>
      </c>
      <c r="AD360" s="113" t="str">
        <f>'MICROBIOLOGIE 3'!N360</f>
        <v>Juin</v>
      </c>
      <c r="AE360" s="113" t="str">
        <f>'PARASITOLOGIE 2'!N360</f>
        <v>Juin</v>
      </c>
      <c r="AF360" s="113" t="str">
        <f>'PHYSIO-PATH 3'!N360</f>
        <v>Juin</v>
      </c>
      <c r="AG360" s="113" t="str">
        <f>SEMIOLOGIE!N360</f>
        <v>Juin</v>
      </c>
      <c r="AH360" s="113" t="str">
        <f>'ANA-PATH 2'!N360</f>
        <v>Juin</v>
      </c>
    </row>
    <row r="361" spans="1:34">
      <c r="A361" s="113">
        <v>354</v>
      </c>
      <c r="B361" s="419" t="s">
        <v>988</v>
      </c>
      <c r="C361" s="419" t="s">
        <v>448</v>
      </c>
      <c r="D361" s="124">
        <f>ANATOMIE3!L361</f>
        <v>4</v>
      </c>
      <c r="E361" s="124">
        <f>'PHYSIO-REP 3'!L361</f>
        <v>3.5</v>
      </c>
      <c r="F361" s="124">
        <f>'ZOOTECHINE 3'!L361</f>
        <v>3.5</v>
      </c>
      <c r="G361" s="124">
        <f>'PHARMACOLOGIE 3'!L361</f>
        <v>2.5</v>
      </c>
      <c r="H361" s="124">
        <f>'MICROBIOLOGIE 3'!L361</f>
        <v>7.25</v>
      </c>
      <c r="I361" s="124">
        <f>'PARASITOLOGIE 2'!L361</f>
        <v>5.333333333333333</v>
      </c>
      <c r="J361" s="124">
        <f>'PHYSIO-PATH 3'!L361</f>
        <v>3</v>
      </c>
      <c r="K361" s="124">
        <f>SEMIOLOGIE!L361</f>
        <v>3.5</v>
      </c>
      <c r="L361" s="124">
        <f>'ANA-PATH 2'!L361</f>
        <v>3.6666666666666665</v>
      </c>
      <c r="M361" s="124">
        <f t="shared" si="67"/>
        <v>36.249999999999993</v>
      </c>
      <c r="N361" s="124">
        <f t="shared" si="68"/>
        <v>1.4499999999999997</v>
      </c>
      <c r="O361" s="113" t="str">
        <f t="shared" si="66"/>
        <v>Ajournee</v>
      </c>
      <c r="P361" s="113" t="str">
        <f t="shared" si="69"/>
        <v>juin</v>
      </c>
      <c r="Q361" s="113">
        <f t="shared" si="70"/>
        <v>1</v>
      </c>
      <c r="R361" s="113">
        <f t="shared" si="71"/>
        <v>1</v>
      </c>
      <c r="S361" s="113">
        <f t="shared" si="72"/>
        <v>1</v>
      </c>
      <c r="T361" s="113">
        <f t="shared" si="73"/>
        <v>1</v>
      </c>
      <c r="U361" s="113">
        <f t="shared" si="74"/>
        <v>1</v>
      </c>
      <c r="V361" s="113">
        <f t="shared" si="75"/>
        <v>1</v>
      </c>
      <c r="W361" s="113">
        <f t="shared" si="76"/>
        <v>1</v>
      </c>
      <c r="X361" s="113">
        <f t="shared" si="77"/>
        <v>1</v>
      </c>
      <c r="Y361" s="113">
        <f t="shared" si="78"/>
        <v>1</v>
      </c>
      <c r="Z361" s="113" t="str">
        <f>ANATOMIE3!N361</f>
        <v>Juin</v>
      </c>
      <c r="AA361" s="113" t="str">
        <f>'PHYSIO-REP 3'!N361</f>
        <v>Juin</v>
      </c>
      <c r="AB361" s="113" t="str">
        <f>'ZOOTECHINE 3'!N361</f>
        <v>Juin</v>
      </c>
      <c r="AC361" s="113" t="str">
        <f>'PHARMACOLOGIE 3'!N361</f>
        <v>Juin</v>
      </c>
      <c r="AD361" s="113" t="str">
        <f>'MICROBIOLOGIE 3'!N361</f>
        <v>Juin</v>
      </c>
      <c r="AE361" s="113" t="str">
        <f>'PARASITOLOGIE 2'!N361</f>
        <v>Juin</v>
      </c>
      <c r="AF361" s="113" t="str">
        <f>'PHYSIO-PATH 3'!N361</f>
        <v>Juin</v>
      </c>
      <c r="AG361" s="113" t="str">
        <f>SEMIOLOGIE!N361</f>
        <v>Juin</v>
      </c>
      <c r="AH361" s="113" t="str">
        <f>'ANA-PATH 2'!N361</f>
        <v>Juin</v>
      </c>
    </row>
    <row r="362" spans="1:34">
      <c r="A362" s="336">
        <v>355</v>
      </c>
      <c r="B362" s="432" t="s">
        <v>449</v>
      </c>
      <c r="C362" s="432" t="s">
        <v>450</v>
      </c>
      <c r="D362" s="124">
        <f>ANATOMIE3!L362</f>
        <v>14.5</v>
      </c>
      <c r="E362" s="124">
        <f>'PHYSIO-REP 3'!L362</f>
        <v>11.25</v>
      </c>
      <c r="F362" s="124">
        <f>'ZOOTECHINE 3'!L362</f>
        <v>8.5</v>
      </c>
      <c r="G362" s="124">
        <f>'PHARMACOLOGIE 3'!L362</f>
        <v>11</v>
      </c>
      <c r="H362" s="124">
        <f>'MICROBIOLOGIE 3'!L362</f>
        <v>11.5</v>
      </c>
      <c r="I362" s="124">
        <f>'PARASITOLOGIE 2'!L362</f>
        <v>8</v>
      </c>
      <c r="J362" s="124">
        <f>'PHYSIO-PATH 3'!L362</f>
        <v>8</v>
      </c>
      <c r="K362" s="124">
        <f>SEMIOLOGIE!L362</f>
        <v>12</v>
      </c>
      <c r="L362" s="124">
        <f>'ANA-PATH 2'!L362</f>
        <v>6.666666666666667</v>
      </c>
      <c r="M362" s="124">
        <f t="shared" si="67"/>
        <v>91.416666666666671</v>
      </c>
      <c r="N362" s="124">
        <f t="shared" si="68"/>
        <v>3.6566666666666667</v>
      </c>
      <c r="O362" s="113" t="str">
        <f t="shared" si="66"/>
        <v>Ajournee</v>
      </c>
      <c r="P362" s="113" t="str">
        <f t="shared" si="69"/>
        <v>juin</v>
      </c>
      <c r="Q362" s="113">
        <f t="shared" si="70"/>
        <v>1</v>
      </c>
      <c r="R362" s="113">
        <f t="shared" si="71"/>
        <v>1</v>
      </c>
      <c r="S362" s="113">
        <f t="shared" si="72"/>
        <v>1</v>
      </c>
      <c r="T362" s="113">
        <f t="shared" si="73"/>
        <v>1</v>
      </c>
      <c r="U362" s="113">
        <f t="shared" si="74"/>
        <v>1</v>
      </c>
      <c r="V362" s="113">
        <f t="shared" si="75"/>
        <v>1</v>
      </c>
      <c r="W362" s="113">
        <f t="shared" si="76"/>
        <v>1</v>
      </c>
      <c r="X362" s="113">
        <f t="shared" si="77"/>
        <v>1</v>
      </c>
      <c r="Y362" s="113">
        <f t="shared" si="78"/>
        <v>1</v>
      </c>
      <c r="Z362" s="113" t="str">
        <f>ANATOMIE3!N362</f>
        <v>Juin</v>
      </c>
      <c r="AA362" s="113" t="str">
        <f>'PHYSIO-REP 3'!N362</f>
        <v>Juin</v>
      </c>
      <c r="AB362" s="113" t="str">
        <f>'ZOOTECHINE 3'!N362</f>
        <v>Juin</v>
      </c>
      <c r="AC362" s="113" t="str">
        <f>'PHARMACOLOGIE 3'!N362</f>
        <v>Juin</v>
      </c>
      <c r="AD362" s="113" t="str">
        <f>'MICROBIOLOGIE 3'!N362</f>
        <v>Juin</v>
      </c>
      <c r="AE362" s="113" t="str">
        <f>'PARASITOLOGIE 2'!N362</f>
        <v>Juin</v>
      </c>
      <c r="AF362" s="113" t="str">
        <f>'PHYSIO-PATH 3'!N362</f>
        <v>Juin</v>
      </c>
      <c r="AG362" s="113" t="str">
        <f>SEMIOLOGIE!N362</f>
        <v>Juin</v>
      </c>
      <c r="AH362" s="113" t="str">
        <f>'ANA-PATH 2'!N362</f>
        <v>Juin</v>
      </c>
    </row>
    <row r="363" spans="1:34" ht="30">
      <c r="A363" s="113">
        <v>356</v>
      </c>
      <c r="B363" s="413" t="s">
        <v>990</v>
      </c>
      <c r="C363" s="413" t="s">
        <v>185</v>
      </c>
      <c r="D363" s="124">
        <f>ANATOMIE3!L363</f>
        <v>9.5</v>
      </c>
      <c r="E363" s="124">
        <f>'PHYSIO-REP 3'!L363</f>
        <v>8.25</v>
      </c>
      <c r="F363" s="124">
        <f>'ZOOTECHINE 3'!L363</f>
        <v>6.5</v>
      </c>
      <c r="G363" s="124">
        <f>'PHARMACOLOGIE 3'!L363</f>
        <v>6</v>
      </c>
      <c r="H363" s="124">
        <f>'MICROBIOLOGIE 3'!L363</f>
        <v>6.75</v>
      </c>
      <c r="I363" s="124">
        <f>'PARASITOLOGIE 2'!L363</f>
        <v>6.666666666666667</v>
      </c>
      <c r="J363" s="124">
        <f>'PHYSIO-PATH 3'!L363</f>
        <v>3</v>
      </c>
      <c r="K363" s="124">
        <f>SEMIOLOGIE!L363</f>
        <v>4.75</v>
      </c>
      <c r="L363" s="124">
        <f>'ANA-PATH 2'!L363</f>
        <v>8.6666666666666661</v>
      </c>
      <c r="M363" s="124">
        <f t="shared" si="67"/>
        <v>60.083333333333329</v>
      </c>
      <c r="N363" s="124">
        <f t="shared" si="68"/>
        <v>2.4033333333333333</v>
      </c>
      <c r="O363" s="113" t="str">
        <f t="shared" si="66"/>
        <v>Ajournee</v>
      </c>
      <c r="P363" s="113" t="str">
        <f t="shared" si="69"/>
        <v>juin</v>
      </c>
      <c r="Q363" s="113">
        <f t="shared" si="70"/>
        <v>1</v>
      </c>
      <c r="R363" s="113">
        <f t="shared" si="71"/>
        <v>1</v>
      </c>
      <c r="S363" s="113">
        <f t="shared" si="72"/>
        <v>1</v>
      </c>
      <c r="T363" s="113">
        <f t="shared" si="73"/>
        <v>1</v>
      </c>
      <c r="U363" s="113">
        <f t="shared" si="74"/>
        <v>1</v>
      </c>
      <c r="V363" s="113">
        <f t="shared" si="75"/>
        <v>1</v>
      </c>
      <c r="W363" s="113">
        <f t="shared" si="76"/>
        <v>1</v>
      </c>
      <c r="X363" s="113">
        <f t="shared" si="77"/>
        <v>1</v>
      </c>
      <c r="Y363" s="113">
        <f t="shared" si="78"/>
        <v>1</v>
      </c>
      <c r="Z363" s="113" t="str">
        <f>ANATOMIE3!N363</f>
        <v>Juin</v>
      </c>
      <c r="AA363" s="113" t="str">
        <f>'PHYSIO-REP 3'!N363</f>
        <v>Juin</v>
      </c>
      <c r="AB363" s="113" t="str">
        <f>'ZOOTECHINE 3'!N363</f>
        <v>Juin</v>
      </c>
      <c r="AC363" s="113" t="str">
        <f>'PHARMACOLOGIE 3'!N363</f>
        <v>Juin</v>
      </c>
      <c r="AD363" s="113" t="str">
        <f>'MICROBIOLOGIE 3'!N363</f>
        <v>Juin</v>
      </c>
      <c r="AE363" s="113" t="str">
        <f>'PARASITOLOGIE 2'!N363</f>
        <v>Juin</v>
      </c>
      <c r="AF363" s="113" t="str">
        <f>'PHYSIO-PATH 3'!N363</f>
        <v>Juin</v>
      </c>
      <c r="AG363" s="113" t="str">
        <f>SEMIOLOGIE!N363</f>
        <v>Juin</v>
      </c>
      <c r="AH363" s="113" t="str">
        <f>'ANA-PATH 2'!N363</f>
        <v>Juin</v>
      </c>
    </row>
    <row r="364" spans="1:34">
      <c r="A364" s="336">
        <v>357</v>
      </c>
      <c r="B364" s="413" t="s">
        <v>451</v>
      </c>
      <c r="C364" s="413" t="s">
        <v>452</v>
      </c>
      <c r="D364" s="124">
        <f>ANATOMIE3!L364</f>
        <v>14.25</v>
      </c>
      <c r="E364" s="124">
        <f>'PHYSIO-REP 3'!L364</f>
        <v>9.75</v>
      </c>
      <c r="F364" s="124">
        <f>'ZOOTECHINE 3'!L364</f>
        <v>12</v>
      </c>
      <c r="G364" s="124">
        <f>'PHARMACOLOGIE 3'!L364</f>
        <v>14.5</v>
      </c>
      <c r="H364" s="124">
        <f>'MICROBIOLOGIE 3'!L364</f>
        <v>14.25</v>
      </c>
      <c r="I364" s="124">
        <f>'PARASITOLOGIE 2'!L364</f>
        <v>8</v>
      </c>
      <c r="J364" s="124">
        <f>'PHYSIO-PATH 3'!L364</f>
        <v>9.5</v>
      </c>
      <c r="K364" s="124">
        <f>SEMIOLOGIE!L364</f>
        <v>16</v>
      </c>
      <c r="L364" s="124">
        <f>'ANA-PATH 2'!L364</f>
        <v>9.3333333333333339</v>
      </c>
      <c r="M364" s="124">
        <f t="shared" si="67"/>
        <v>107.58333333333333</v>
      </c>
      <c r="N364" s="124">
        <f t="shared" si="68"/>
        <v>4.3033333333333328</v>
      </c>
      <c r="O364" s="113" t="str">
        <f t="shared" si="66"/>
        <v>Ajournee</v>
      </c>
      <c r="P364" s="113" t="str">
        <f t="shared" si="69"/>
        <v>juin</v>
      </c>
      <c r="Q364" s="113">
        <f t="shared" si="70"/>
        <v>1</v>
      </c>
      <c r="R364" s="113">
        <f t="shared" si="71"/>
        <v>1</v>
      </c>
      <c r="S364" s="113">
        <f t="shared" si="72"/>
        <v>1</v>
      </c>
      <c r="T364" s="113">
        <f t="shared" si="73"/>
        <v>1</v>
      </c>
      <c r="U364" s="113">
        <f t="shared" si="74"/>
        <v>1</v>
      </c>
      <c r="V364" s="113">
        <f t="shared" si="75"/>
        <v>1</v>
      </c>
      <c r="W364" s="113">
        <f t="shared" si="76"/>
        <v>1</v>
      </c>
      <c r="X364" s="113">
        <f t="shared" si="77"/>
        <v>0</v>
      </c>
      <c r="Y364" s="113">
        <f t="shared" si="78"/>
        <v>1</v>
      </c>
      <c r="Z364" s="113" t="str">
        <f>ANATOMIE3!N364</f>
        <v>Juin</v>
      </c>
      <c r="AA364" s="113" t="str">
        <f>'PHYSIO-REP 3'!N364</f>
        <v>Juin</v>
      </c>
      <c r="AB364" s="113" t="str">
        <f>'ZOOTECHINE 3'!N364</f>
        <v>Juin</v>
      </c>
      <c r="AC364" s="113" t="str">
        <f>'PHARMACOLOGIE 3'!N364</f>
        <v>Juin</v>
      </c>
      <c r="AD364" s="113" t="str">
        <f>'MICROBIOLOGIE 3'!N364</f>
        <v>Juin</v>
      </c>
      <c r="AE364" s="113" t="str">
        <f>'PARASITOLOGIE 2'!N364</f>
        <v>Juin</v>
      </c>
      <c r="AF364" s="113" t="str">
        <f>'PHYSIO-PATH 3'!N364</f>
        <v>Juin</v>
      </c>
      <c r="AG364" s="113" t="str">
        <f>SEMIOLOGIE!N364</f>
        <v>Juin</v>
      </c>
      <c r="AH364" s="113" t="str">
        <f>'ANA-PATH 2'!N364</f>
        <v>Juin</v>
      </c>
    </row>
    <row r="365" spans="1:34">
      <c r="A365" s="113">
        <v>358</v>
      </c>
      <c r="B365" s="432" t="s">
        <v>991</v>
      </c>
      <c r="C365" s="432" t="s">
        <v>43</v>
      </c>
      <c r="D365" s="124">
        <f>ANATOMIE3!L365</f>
        <v>4.75</v>
      </c>
      <c r="E365" s="124">
        <f>'PHYSIO-REP 3'!L365</f>
        <v>5.25</v>
      </c>
      <c r="F365" s="124">
        <f>'ZOOTECHINE 3'!L365</f>
        <v>4</v>
      </c>
      <c r="G365" s="124">
        <f>'PHARMACOLOGIE 3'!L365</f>
        <v>1</v>
      </c>
      <c r="H365" s="124">
        <f>'MICROBIOLOGIE 3'!L365</f>
        <v>31.5</v>
      </c>
      <c r="I365" s="124">
        <f>'PARASITOLOGIE 2'!L365</f>
        <v>6</v>
      </c>
      <c r="J365" s="124">
        <f>'PHYSIO-PATH 3'!L365</f>
        <v>6</v>
      </c>
      <c r="K365" s="124">
        <f>SEMIOLOGIE!L365</f>
        <v>36</v>
      </c>
      <c r="L365" s="124">
        <f>'ANA-PATH 2'!L365</f>
        <v>3</v>
      </c>
      <c r="M365" s="124">
        <f t="shared" si="67"/>
        <v>97.5</v>
      </c>
      <c r="N365" s="124">
        <f t="shared" si="68"/>
        <v>3.9</v>
      </c>
      <c r="O365" s="113" t="str">
        <f t="shared" si="66"/>
        <v>Ajournee</v>
      </c>
      <c r="P365" s="113" t="str">
        <f t="shared" si="69"/>
        <v>juin</v>
      </c>
      <c r="Q365" s="113">
        <f t="shared" si="70"/>
        <v>1</v>
      </c>
      <c r="R365" s="113">
        <f t="shared" si="71"/>
        <v>1</v>
      </c>
      <c r="S365" s="113">
        <f t="shared" si="72"/>
        <v>1</v>
      </c>
      <c r="T365" s="113">
        <f t="shared" si="73"/>
        <v>1</v>
      </c>
      <c r="U365" s="113">
        <f t="shared" si="74"/>
        <v>0</v>
      </c>
      <c r="V365" s="113">
        <f t="shared" si="75"/>
        <v>1</v>
      </c>
      <c r="W365" s="113">
        <f t="shared" si="76"/>
        <v>1</v>
      </c>
      <c r="X365" s="113">
        <f t="shared" si="77"/>
        <v>0</v>
      </c>
      <c r="Y365" s="113">
        <f t="shared" si="78"/>
        <v>1</v>
      </c>
      <c r="Z365" s="113" t="str">
        <f>ANATOMIE3!N365</f>
        <v>Juin</v>
      </c>
      <c r="AA365" s="113" t="str">
        <f>'PHYSIO-REP 3'!N365</f>
        <v>Juin</v>
      </c>
      <c r="AB365" s="113" t="str">
        <f>'ZOOTECHINE 3'!N365</f>
        <v>Juin</v>
      </c>
      <c r="AC365" s="113" t="str">
        <f>'PHARMACOLOGIE 3'!N365</f>
        <v>Juin</v>
      </c>
      <c r="AD365" s="113" t="str">
        <f>'MICROBIOLOGIE 3'!N365</f>
        <v>Juin</v>
      </c>
      <c r="AE365" s="113" t="str">
        <f>'PARASITOLOGIE 2'!N365</f>
        <v>Juin</v>
      </c>
      <c r="AF365" s="113" t="str">
        <f>'PHYSIO-PATH 3'!N365</f>
        <v>Juin</v>
      </c>
      <c r="AG365" s="113" t="str">
        <f>SEMIOLOGIE!N365</f>
        <v>Juin</v>
      </c>
      <c r="AH365" s="113" t="str">
        <f>'ANA-PATH 2'!N365</f>
        <v>Juin</v>
      </c>
    </row>
    <row r="366" spans="1:34">
      <c r="A366" s="336">
        <v>359</v>
      </c>
      <c r="B366" s="413" t="s">
        <v>453</v>
      </c>
      <c r="C366" s="413" t="s">
        <v>992</v>
      </c>
      <c r="D366" s="124">
        <f>ANATOMIE3!L366</f>
        <v>14.25</v>
      </c>
      <c r="E366" s="124">
        <f>'PHYSIO-REP 3'!L366</f>
        <v>12.75</v>
      </c>
      <c r="F366" s="124">
        <f>'ZOOTECHINE 3'!L366</f>
        <v>9</v>
      </c>
      <c r="G366" s="124">
        <f>'PHARMACOLOGIE 3'!L366</f>
        <v>6.75</v>
      </c>
      <c r="H366" s="124">
        <f>'MICROBIOLOGIE 3'!L366</f>
        <v>9</v>
      </c>
      <c r="I366" s="124">
        <f>'PARASITOLOGIE 2'!L366</f>
        <v>9.3333333333333339</v>
      </c>
      <c r="J366" s="124">
        <f>'PHYSIO-PATH 3'!L366</f>
        <v>3</v>
      </c>
      <c r="K366" s="124">
        <f>SEMIOLOGIE!L366</f>
        <v>9.5</v>
      </c>
      <c r="L366" s="124">
        <f>'ANA-PATH 2'!L366</f>
        <v>7</v>
      </c>
      <c r="M366" s="124">
        <f t="shared" si="67"/>
        <v>80.583333333333343</v>
      </c>
      <c r="N366" s="124">
        <f t="shared" si="68"/>
        <v>3.2233333333333336</v>
      </c>
      <c r="O366" s="113" t="str">
        <f t="shared" si="66"/>
        <v>Ajournee</v>
      </c>
      <c r="P366" s="113" t="str">
        <f t="shared" si="69"/>
        <v>juin</v>
      </c>
      <c r="Q366" s="113">
        <f t="shared" si="70"/>
        <v>1</v>
      </c>
      <c r="R366" s="113">
        <f t="shared" si="71"/>
        <v>1</v>
      </c>
      <c r="S366" s="113">
        <f t="shared" si="72"/>
        <v>1</v>
      </c>
      <c r="T366" s="113">
        <f t="shared" si="73"/>
        <v>1</v>
      </c>
      <c r="U366" s="113">
        <f t="shared" si="74"/>
        <v>1</v>
      </c>
      <c r="V366" s="113">
        <f t="shared" si="75"/>
        <v>1</v>
      </c>
      <c r="W366" s="113">
        <f t="shared" si="76"/>
        <v>1</v>
      </c>
      <c r="X366" s="113">
        <f t="shared" si="77"/>
        <v>1</v>
      </c>
      <c r="Y366" s="113">
        <f t="shared" si="78"/>
        <v>1</v>
      </c>
      <c r="Z366" s="113" t="str">
        <f>ANATOMIE3!N366</f>
        <v>Juin</v>
      </c>
      <c r="AA366" s="113" t="str">
        <f>'PHYSIO-REP 3'!N366</f>
        <v>Juin</v>
      </c>
      <c r="AB366" s="113" t="str">
        <f>'ZOOTECHINE 3'!N366</f>
        <v>Juin</v>
      </c>
      <c r="AC366" s="113" t="str">
        <f>'PHARMACOLOGIE 3'!N366</f>
        <v>Juin</v>
      </c>
      <c r="AD366" s="113" t="str">
        <f>'MICROBIOLOGIE 3'!N366</f>
        <v>Juin</v>
      </c>
      <c r="AE366" s="113" t="str">
        <f>'PARASITOLOGIE 2'!N366</f>
        <v>Juin</v>
      </c>
      <c r="AF366" s="113" t="str">
        <f>'PHYSIO-PATH 3'!N366</f>
        <v>Juin</v>
      </c>
      <c r="AG366" s="113" t="str">
        <f>SEMIOLOGIE!N366</f>
        <v>Juin</v>
      </c>
      <c r="AH366" s="113" t="str">
        <f>'ANA-PATH 2'!N366</f>
        <v>Juin</v>
      </c>
    </row>
    <row r="367" spans="1:34">
      <c r="A367" s="113">
        <v>360</v>
      </c>
      <c r="B367" s="413" t="s">
        <v>454</v>
      </c>
      <c r="C367" s="413" t="s">
        <v>118</v>
      </c>
      <c r="D367" s="124">
        <f>ANATOMIE3!L367</f>
        <v>9</v>
      </c>
      <c r="E367" s="124">
        <f>'PHYSIO-REP 3'!L367</f>
        <v>7.5</v>
      </c>
      <c r="F367" s="124">
        <f>'ZOOTECHINE 3'!L367</f>
        <v>5</v>
      </c>
      <c r="G367" s="124">
        <f>'PHARMACOLOGIE 3'!L367</f>
        <v>30</v>
      </c>
      <c r="H367" s="124">
        <f>'MICROBIOLOGIE 3'!L367</f>
        <v>30</v>
      </c>
      <c r="I367" s="124">
        <f>'PARASITOLOGIE 2'!L367</f>
        <v>6</v>
      </c>
      <c r="J367" s="124">
        <f>'PHYSIO-PATH 3'!L367</f>
        <v>4</v>
      </c>
      <c r="K367" s="124">
        <f>SEMIOLOGIE!L367</f>
        <v>30</v>
      </c>
      <c r="L367" s="124">
        <f>'ANA-PATH 2'!L367</f>
        <v>3.6666666666666665</v>
      </c>
      <c r="M367" s="124">
        <f t="shared" si="67"/>
        <v>125.16666666666667</v>
      </c>
      <c r="N367" s="124">
        <f t="shared" si="68"/>
        <v>5.0066666666666668</v>
      </c>
      <c r="O367" s="113" t="str">
        <f t="shared" si="66"/>
        <v>Ajournee</v>
      </c>
      <c r="P367" s="113" t="str">
        <f t="shared" si="69"/>
        <v>juin</v>
      </c>
      <c r="Q367" s="113">
        <f t="shared" si="70"/>
        <v>1</v>
      </c>
      <c r="R367" s="113">
        <f t="shared" si="71"/>
        <v>1</v>
      </c>
      <c r="S367" s="113">
        <f t="shared" si="72"/>
        <v>1</v>
      </c>
      <c r="T367" s="113">
        <f t="shared" si="73"/>
        <v>0</v>
      </c>
      <c r="U367" s="113">
        <f t="shared" si="74"/>
        <v>0</v>
      </c>
      <c r="V367" s="113">
        <f t="shared" si="75"/>
        <v>1</v>
      </c>
      <c r="W367" s="113">
        <f t="shared" si="76"/>
        <v>1</v>
      </c>
      <c r="X367" s="113">
        <f t="shared" si="77"/>
        <v>0</v>
      </c>
      <c r="Y367" s="113">
        <f t="shared" si="78"/>
        <v>1</v>
      </c>
      <c r="Z367" s="113" t="str">
        <f>ANATOMIE3!N367</f>
        <v>Juin</v>
      </c>
      <c r="AA367" s="113" t="str">
        <f>'PHYSIO-REP 3'!N367</f>
        <v>Juin</v>
      </c>
      <c r="AB367" s="113" t="str">
        <f>'ZOOTECHINE 3'!N367</f>
        <v>Juin</v>
      </c>
      <c r="AC367" s="113" t="str">
        <f>'PHARMACOLOGIE 3'!N367</f>
        <v>Juin</v>
      </c>
      <c r="AD367" s="113" t="str">
        <f>'MICROBIOLOGIE 3'!N367</f>
        <v>Juin</v>
      </c>
      <c r="AE367" s="113" t="str">
        <f>'PARASITOLOGIE 2'!N367</f>
        <v>Juin</v>
      </c>
      <c r="AF367" s="113" t="str">
        <f>'PHYSIO-PATH 3'!N367</f>
        <v>Juin</v>
      </c>
      <c r="AG367" s="113" t="str">
        <f>SEMIOLOGIE!N367</f>
        <v>Juin</v>
      </c>
      <c r="AH367" s="113" t="str">
        <f>'ANA-PATH 2'!N367</f>
        <v>Juin</v>
      </c>
    </row>
    <row r="368" spans="1:34">
      <c r="A368" s="336">
        <v>361</v>
      </c>
      <c r="B368" s="413" t="s">
        <v>455</v>
      </c>
      <c r="C368" s="413" t="s">
        <v>993</v>
      </c>
      <c r="D368" s="124">
        <f>ANATOMIE3!L368</f>
        <v>17.5</v>
      </c>
      <c r="E368" s="124">
        <f>'PHYSIO-REP 3'!L368</f>
        <v>13.5</v>
      </c>
      <c r="F368" s="124">
        <f>'ZOOTECHINE 3'!L368</f>
        <v>10.25</v>
      </c>
      <c r="G368" s="124">
        <f>'PHARMACOLOGIE 3'!L368</f>
        <v>13.5</v>
      </c>
      <c r="H368" s="124">
        <f>'MICROBIOLOGIE 3'!L368</f>
        <v>8.75</v>
      </c>
      <c r="I368" s="124">
        <f>'PARASITOLOGIE 2'!L368</f>
        <v>5.333333333333333</v>
      </c>
      <c r="J368" s="124">
        <f>'PHYSIO-PATH 3'!L368</f>
        <v>3</v>
      </c>
      <c r="K368" s="124">
        <f>SEMIOLOGIE!L368</f>
        <v>11.25</v>
      </c>
      <c r="L368" s="124">
        <f>'ANA-PATH 2'!L368</f>
        <v>5.666666666666667</v>
      </c>
      <c r="M368" s="124">
        <f t="shared" si="67"/>
        <v>88.75</v>
      </c>
      <c r="N368" s="124">
        <f t="shared" si="68"/>
        <v>3.55</v>
      </c>
      <c r="O368" s="113" t="str">
        <f t="shared" si="66"/>
        <v>Ajournee</v>
      </c>
      <c r="P368" s="113" t="str">
        <f t="shared" si="69"/>
        <v>juin</v>
      </c>
      <c r="Q368" s="113">
        <f t="shared" si="70"/>
        <v>0</v>
      </c>
      <c r="R368" s="113">
        <f t="shared" si="71"/>
        <v>1</v>
      </c>
      <c r="S368" s="113">
        <f t="shared" si="72"/>
        <v>1</v>
      </c>
      <c r="T368" s="113">
        <f t="shared" si="73"/>
        <v>1</v>
      </c>
      <c r="U368" s="113">
        <f t="shared" si="74"/>
        <v>1</v>
      </c>
      <c r="V368" s="113">
        <f t="shared" si="75"/>
        <v>1</v>
      </c>
      <c r="W368" s="113">
        <f t="shared" si="76"/>
        <v>1</v>
      </c>
      <c r="X368" s="113">
        <f t="shared" si="77"/>
        <v>1</v>
      </c>
      <c r="Y368" s="113">
        <f t="shared" si="78"/>
        <v>1</v>
      </c>
      <c r="Z368" s="113" t="str">
        <f>ANATOMIE3!N368</f>
        <v>Juin</v>
      </c>
      <c r="AA368" s="113" t="str">
        <f>'PHYSIO-REP 3'!N368</f>
        <v>Juin</v>
      </c>
      <c r="AB368" s="113" t="str">
        <f>'ZOOTECHINE 3'!N368</f>
        <v>Juin</v>
      </c>
      <c r="AC368" s="113" t="str">
        <f>'PHARMACOLOGIE 3'!N368</f>
        <v>Juin</v>
      </c>
      <c r="AD368" s="113" t="str">
        <f>'MICROBIOLOGIE 3'!N368</f>
        <v>Juin</v>
      </c>
      <c r="AE368" s="113" t="str">
        <f>'PARASITOLOGIE 2'!N368</f>
        <v>Juin</v>
      </c>
      <c r="AF368" s="113" t="str">
        <f>'PHYSIO-PATH 3'!N368</f>
        <v>Juin</v>
      </c>
      <c r="AG368" s="113" t="str">
        <f>SEMIOLOGIE!N368</f>
        <v>Juin</v>
      </c>
      <c r="AH368" s="113" t="str">
        <f>'ANA-PATH 2'!N368</f>
        <v>Juin</v>
      </c>
    </row>
    <row r="369" spans="1:34">
      <c r="A369" s="113">
        <v>362</v>
      </c>
      <c r="B369" s="413" t="s">
        <v>456</v>
      </c>
      <c r="C369" s="413" t="s">
        <v>154</v>
      </c>
      <c r="D369" s="124">
        <f>ANATOMIE3!L369</f>
        <v>8.75</v>
      </c>
      <c r="E369" s="124">
        <f>'PHYSIO-REP 3'!L369</f>
        <v>5.25</v>
      </c>
      <c r="F369" s="124">
        <f>'ZOOTECHINE 3'!L369</f>
        <v>7.5</v>
      </c>
      <c r="G369" s="124">
        <f>'PHARMACOLOGIE 3'!L369</f>
        <v>8.5</v>
      </c>
      <c r="H369" s="124">
        <f>'MICROBIOLOGIE 3'!L369</f>
        <v>10</v>
      </c>
      <c r="I369" s="124">
        <f>'PARASITOLOGIE 2'!L369</f>
        <v>6</v>
      </c>
      <c r="J369" s="124">
        <f>'PHYSIO-PATH 3'!L369</f>
        <v>3.5</v>
      </c>
      <c r="K369" s="124">
        <f>SEMIOLOGIE!L369</f>
        <v>13.5</v>
      </c>
      <c r="L369" s="124">
        <f>'ANA-PATH 2'!L369</f>
        <v>5</v>
      </c>
      <c r="M369" s="124">
        <f t="shared" si="67"/>
        <v>68</v>
      </c>
      <c r="N369" s="124">
        <f t="shared" si="68"/>
        <v>2.72</v>
      </c>
      <c r="O369" s="113" t="str">
        <f t="shared" si="66"/>
        <v>Ajournee</v>
      </c>
      <c r="P369" s="113" t="str">
        <f t="shared" si="69"/>
        <v>juin</v>
      </c>
      <c r="Q369" s="113">
        <f t="shared" si="70"/>
        <v>1</v>
      </c>
      <c r="R369" s="113">
        <f t="shared" si="71"/>
        <v>1</v>
      </c>
      <c r="S369" s="113">
        <f t="shared" si="72"/>
        <v>1</v>
      </c>
      <c r="T369" s="113">
        <f t="shared" si="73"/>
        <v>1</v>
      </c>
      <c r="U369" s="113">
        <f t="shared" si="74"/>
        <v>1</v>
      </c>
      <c r="V369" s="113">
        <f t="shared" si="75"/>
        <v>1</v>
      </c>
      <c r="W369" s="113">
        <f t="shared" si="76"/>
        <v>1</v>
      </c>
      <c r="X369" s="113">
        <f t="shared" si="77"/>
        <v>1</v>
      </c>
      <c r="Y369" s="113">
        <f t="shared" si="78"/>
        <v>1</v>
      </c>
      <c r="Z369" s="113" t="str">
        <f>ANATOMIE3!N369</f>
        <v>Juin</v>
      </c>
      <c r="AA369" s="113" t="str">
        <f>'PHYSIO-REP 3'!N369</f>
        <v>Juin</v>
      </c>
      <c r="AB369" s="113" t="str">
        <f>'ZOOTECHINE 3'!N369</f>
        <v>Juin</v>
      </c>
      <c r="AC369" s="113" t="str">
        <f>'PHARMACOLOGIE 3'!N369</f>
        <v>Juin</v>
      </c>
      <c r="AD369" s="113" t="str">
        <f>'MICROBIOLOGIE 3'!N369</f>
        <v>Juin</v>
      </c>
      <c r="AE369" s="113" t="str">
        <f>'PARASITOLOGIE 2'!N369</f>
        <v>Juin</v>
      </c>
      <c r="AF369" s="113" t="str">
        <f>'PHYSIO-PATH 3'!N369</f>
        <v>Juin</v>
      </c>
      <c r="AG369" s="113" t="str">
        <f>SEMIOLOGIE!N369</f>
        <v>Juin</v>
      </c>
      <c r="AH369" s="113" t="str">
        <f>'ANA-PATH 2'!N369</f>
        <v>Juin</v>
      </c>
    </row>
    <row r="370" spans="1:34">
      <c r="A370" s="336">
        <v>363</v>
      </c>
      <c r="B370" s="413" t="s">
        <v>457</v>
      </c>
      <c r="C370" s="413" t="s">
        <v>994</v>
      </c>
      <c r="D370" s="124">
        <f>ANATOMIE3!L370</f>
        <v>14.5</v>
      </c>
      <c r="E370" s="124">
        <f>'PHYSIO-REP 3'!L370</f>
        <v>12.75</v>
      </c>
      <c r="F370" s="124">
        <f>'ZOOTECHINE 3'!L370</f>
        <v>10.5</v>
      </c>
      <c r="G370" s="124">
        <f>'PHARMACOLOGIE 3'!L370</f>
        <v>17</v>
      </c>
      <c r="H370" s="124">
        <f>'MICROBIOLOGIE 3'!L370</f>
        <v>9.25</v>
      </c>
      <c r="I370" s="124">
        <f>'PARASITOLOGIE 2'!L370</f>
        <v>9.3333333333333339</v>
      </c>
      <c r="J370" s="124">
        <f>'PHYSIO-PATH 3'!L370</f>
        <v>6</v>
      </c>
      <c r="K370" s="124">
        <f>SEMIOLOGIE!L370</f>
        <v>12.75</v>
      </c>
      <c r="L370" s="124">
        <f>'ANA-PATH 2'!L370</f>
        <v>7</v>
      </c>
      <c r="M370" s="124">
        <f t="shared" si="67"/>
        <v>99.083333333333329</v>
      </c>
      <c r="N370" s="124">
        <f t="shared" si="68"/>
        <v>3.9633333333333329</v>
      </c>
      <c r="O370" s="113" t="str">
        <f t="shared" si="66"/>
        <v>Ajournee</v>
      </c>
      <c r="P370" s="113" t="str">
        <f t="shared" si="69"/>
        <v>juin</v>
      </c>
      <c r="Q370" s="113">
        <f t="shared" si="70"/>
        <v>1</v>
      </c>
      <c r="R370" s="113">
        <f t="shared" si="71"/>
        <v>1</v>
      </c>
      <c r="S370" s="113">
        <f t="shared" si="72"/>
        <v>1</v>
      </c>
      <c r="T370" s="113">
        <f t="shared" si="73"/>
        <v>0</v>
      </c>
      <c r="U370" s="113">
        <f t="shared" si="74"/>
        <v>1</v>
      </c>
      <c r="V370" s="113">
        <f t="shared" si="75"/>
        <v>1</v>
      </c>
      <c r="W370" s="113">
        <f t="shared" si="76"/>
        <v>1</v>
      </c>
      <c r="X370" s="113">
        <f t="shared" si="77"/>
        <v>1</v>
      </c>
      <c r="Y370" s="113">
        <f t="shared" si="78"/>
        <v>1</v>
      </c>
      <c r="Z370" s="113" t="str">
        <f>ANATOMIE3!N370</f>
        <v>Juin</v>
      </c>
      <c r="AA370" s="113" t="str">
        <f>'PHYSIO-REP 3'!N370</f>
        <v>Juin</v>
      </c>
      <c r="AB370" s="113" t="str">
        <f>'ZOOTECHINE 3'!N370</f>
        <v>Juin</v>
      </c>
      <c r="AC370" s="113" t="str">
        <f>'PHARMACOLOGIE 3'!N370</f>
        <v>Juin</v>
      </c>
      <c r="AD370" s="113" t="str">
        <f>'MICROBIOLOGIE 3'!N370</f>
        <v>Juin</v>
      </c>
      <c r="AE370" s="113" t="str">
        <f>'PARASITOLOGIE 2'!N370</f>
        <v>Juin</v>
      </c>
      <c r="AF370" s="113" t="str">
        <f>'PHYSIO-PATH 3'!N370</f>
        <v>Juin</v>
      </c>
      <c r="AG370" s="113" t="str">
        <f>SEMIOLOGIE!N370</f>
        <v>Juin</v>
      </c>
      <c r="AH370" s="113" t="str">
        <f>'ANA-PATH 2'!N370</f>
        <v>Juin</v>
      </c>
    </row>
    <row r="371" spans="1:34">
      <c r="A371" s="113">
        <v>364</v>
      </c>
      <c r="B371" s="413" t="s">
        <v>995</v>
      </c>
      <c r="C371" s="413" t="s">
        <v>35</v>
      </c>
      <c r="D371" s="124">
        <f>ANATOMIE3!L371</f>
        <v>5.75</v>
      </c>
      <c r="E371" s="124">
        <f>'PHYSIO-REP 3'!L371</f>
        <v>6.75</v>
      </c>
      <c r="F371" s="124">
        <f>'ZOOTECHINE 3'!L371</f>
        <v>10</v>
      </c>
      <c r="G371" s="124">
        <f>'PHARMACOLOGIE 3'!L371</f>
        <v>9.5</v>
      </c>
      <c r="H371" s="124">
        <f>'MICROBIOLOGIE 3'!L371</f>
        <v>8</v>
      </c>
      <c r="I371" s="124">
        <f>'PARASITOLOGIE 2'!L371</f>
        <v>4</v>
      </c>
      <c r="J371" s="124">
        <f>'PHYSIO-PATH 3'!L371</f>
        <v>3</v>
      </c>
      <c r="K371" s="124">
        <f>SEMIOLOGIE!L371</f>
        <v>7.5</v>
      </c>
      <c r="L371" s="124">
        <f>'ANA-PATH 2'!L371</f>
        <v>2.3333333333333335</v>
      </c>
      <c r="M371" s="124">
        <f t="shared" si="67"/>
        <v>56.833333333333336</v>
      </c>
      <c r="N371" s="124">
        <f t="shared" si="68"/>
        <v>2.2733333333333334</v>
      </c>
      <c r="O371" s="113" t="str">
        <f t="shared" si="66"/>
        <v>Ajournee</v>
      </c>
      <c r="P371" s="113" t="str">
        <f t="shared" si="69"/>
        <v>juin</v>
      </c>
      <c r="Q371" s="113">
        <f t="shared" si="70"/>
        <v>1</v>
      </c>
      <c r="R371" s="113">
        <f t="shared" si="71"/>
        <v>1</v>
      </c>
      <c r="S371" s="113">
        <f t="shared" si="72"/>
        <v>1</v>
      </c>
      <c r="T371" s="113">
        <f t="shared" si="73"/>
        <v>1</v>
      </c>
      <c r="U371" s="113">
        <f t="shared" si="74"/>
        <v>1</v>
      </c>
      <c r="V371" s="113">
        <f t="shared" si="75"/>
        <v>1</v>
      </c>
      <c r="W371" s="113">
        <f t="shared" si="76"/>
        <v>1</v>
      </c>
      <c r="X371" s="113">
        <f t="shared" si="77"/>
        <v>1</v>
      </c>
      <c r="Y371" s="113">
        <f t="shared" si="78"/>
        <v>1</v>
      </c>
      <c r="Z371" s="113" t="str">
        <f>ANATOMIE3!N371</f>
        <v>Juin</v>
      </c>
      <c r="AA371" s="113" t="str">
        <f>'PHYSIO-REP 3'!N371</f>
        <v>Juin</v>
      </c>
      <c r="AB371" s="113" t="str">
        <f>'ZOOTECHINE 3'!N371</f>
        <v>Juin</v>
      </c>
      <c r="AC371" s="113" t="str">
        <f>'PHARMACOLOGIE 3'!N371</f>
        <v>Juin</v>
      </c>
      <c r="AD371" s="113" t="str">
        <f>'MICROBIOLOGIE 3'!N371</f>
        <v>Juin</v>
      </c>
      <c r="AE371" s="113" t="str">
        <f>'PARASITOLOGIE 2'!N371</f>
        <v>Juin</v>
      </c>
      <c r="AF371" s="113" t="str">
        <f>'PHYSIO-PATH 3'!N371</f>
        <v>Juin</v>
      </c>
      <c r="AG371" s="113" t="str">
        <f>SEMIOLOGIE!N371</f>
        <v>Juin</v>
      </c>
      <c r="AH371" s="113" t="str">
        <f>'ANA-PATH 2'!N371</f>
        <v>Juin</v>
      </c>
    </row>
    <row r="372" spans="1:34">
      <c r="A372" s="336">
        <v>365</v>
      </c>
      <c r="B372" s="419" t="s">
        <v>458</v>
      </c>
      <c r="C372" s="419" t="s">
        <v>166</v>
      </c>
      <c r="D372" s="124">
        <f>ANATOMIE3!L372</f>
        <v>15.25</v>
      </c>
      <c r="E372" s="124">
        <f>'PHYSIO-REP 3'!L372</f>
        <v>12</v>
      </c>
      <c r="F372" s="124">
        <f>'ZOOTECHINE 3'!L372</f>
        <v>11</v>
      </c>
      <c r="G372" s="124">
        <f>'PHARMACOLOGIE 3'!L372</f>
        <v>12</v>
      </c>
      <c r="H372" s="124">
        <f>'MICROBIOLOGIE 3'!L372</f>
        <v>17</v>
      </c>
      <c r="I372" s="124">
        <f>'PARASITOLOGIE 2'!L372</f>
        <v>8</v>
      </c>
      <c r="J372" s="124">
        <f>'PHYSIO-PATH 3'!L372</f>
        <v>1.5</v>
      </c>
      <c r="K372" s="124">
        <f>SEMIOLOGIE!L372</f>
        <v>16.25</v>
      </c>
      <c r="L372" s="124">
        <f>'ANA-PATH 2'!L372</f>
        <v>11</v>
      </c>
      <c r="M372" s="124">
        <f t="shared" si="67"/>
        <v>104</v>
      </c>
      <c r="N372" s="124">
        <f t="shared" si="68"/>
        <v>4.16</v>
      </c>
      <c r="O372" s="113" t="str">
        <f t="shared" si="66"/>
        <v>Ajournee</v>
      </c>
      <c r="P372" s="113" t="str">
        <f t="shared" si="69"/>
        <v>juin</v>
      </c>
      <c r="Q372" s="113">
        <f t="shared" si="70"/>
        <v>0</v>
      </c>
      <c r="R372" s="113">
        <f t="shared" si="71"/>
        <v>1</v>
      </c>
      <c r="S372" s="113">
        <f t="shared" si="72"/>
        <v>1</v>
      </c>
      <c r="T372" s="113">
        <f t="shared" si="73"/>
        <v>1</v>
      </c>
      <c r="U372" s="113">
        <f t="shared" si="74"/>
        <v>0</v>
      </c>
      <c r="V372" s="113">
        <f t="shared" si="75"/>
        <v>1</v>
      </c>
      <c r="W372" s="113">
        <f t="shared" si="76"/>
        <v>1</v>
      </c>
      <c r="X372" s="113">
        <f t="shared" si="77"/>
        <v>0</v>
      </c>
      <c r="Y372" s="113">
        <f t="shared" si="78"/>
        <v>0</v>
      </c>
      <c r="Z372" s="113" t="str">
        <f>ANATOMIE3!N372</f>
        <v>Juin</v>
      </c>
      <c r="AA372" s="113" t="str">
        <f>'PHYSIO-REP 3'!N372</f>
        <v>Juin</v>
      </c>
      <c r="AB372" s="113" t="str">
        <f>'ZOOTECHINE 3'!N372</f>
        <v>Juin</v>
      </c>
      <c r="AC372" s="113" t="str">
        <f>'PHARMACOLOGIE 3'!N372</f>
        <v>Juin</v>
      </c>
      <c r="AD372" s="113" t="str">
        <f>'MICROBIOLOGIE 3'!N372</f>
        <v>Juin</v>
      </c>
      <c r="AE372" s="113" t="str">
        <f>'PARASITOLOGIE 2'!N372</f>
        <v>Juin</v>
      </c>
      <c r="AF372" s="113" t="str">
        <f>'PHYSIO-PATH 3'!N372</f>
        <v>Juin</v>
      </c>
      <c r="AG372" s="113" t="str">
        <f>SEMIOLOGIE!N372</f>
        <v>Juin</v>
      </c>
      <c r="AH372" s="113" t="str">
        <f>'ANA-PATH 2'!N372</f>
        <v>Juin</v>
      </c>
    </row>
    <row r="373" spans="1:34">
      <c r="A373" s="113">
        <v>366</v>
      </c>
      <c r="B373" s="432" t="s">
        <v>459</v>
      </c>
      <c r="C373" s="432" t="s">
        <v>996</v>
      </c>
      <c r="D373" s="124">
        <f>ANATOMIE3!L373</f>
        <v>12.5</v>
      </c>
      <c r="E373" s="124">
        <f>'PHYSIO-REP 3'!L373</f>
        <v>11</v>
      </c>
      <c r="F373" s="124">
        <f>'ZOOTECHINE 3'!L373</f>
        <v>11</v>
      </c>
      <c r="G373" s="124">
        <f>'PHARMACOLOGIE 3'!L373</f>
        <v>8</v>
      </c>
      <c r="H373" s="124">
        <f>'MICROBIOLOGIE 3'!L373</f>
        <v>6.5</v>
      </c>
      <c r="I373" s="124">
        <f>'PARASITOLOGIE 2'!L373</f>
        <v>5.333333333333333</v>
      </c>
      <c r="J373" s="124">
        <f>'PHYSIO-PATH 3'!L373</f>
        <v>10</v>
      </c>
      <c r="K373" s="124">
        <f>SEMIOLOGIE!L373</f>
        <v>15</v>
      </c>
      <c r="L373" s="124">
        <f>'ANA-PATH 2'!L373</f>
        <v>3</v>
      </c>
      <c r="M373" s="124">
        <f t="shared" si="67"/>
        <v>82.333333333333343</v>
      </c>
      <c r="N373" s="124">
        <f t="shared" si="68"/>
        <v>3.2933333333333339</v>
      </c>
      <c r="O373" s="113" t="str">
        <f t="shared" si="66"/>
        <v>Ajournee</v>
      </c>
      <c r="P373" s="113" t="str">
        <f t="shared" si="69"/>
        <v>juin</v>
      </c>
      <c r="Q373" s="113">
        <f t="shared" si="70"/>
        <v>1</v>
      </c>
      <c r="R373" s="113">
        <f t="shared" si="71"/>
        <v>1</v>
      </c>
      <c r="S373" s="113">
        <f t="shared" si="72"/>
        <v>1</v>
      </c>
      <c r="T373" s="113">
        <f t="shared" si="73"/>
        <v>1</v>
      </c>
      <c r="U373" s="113">
        <f t="shared" si="74"/>
        <v>1</v>
      </c>
      <c r="V373" s="113">
        <f t="shared" si="75"/>
        <v>1</v>
      </c>
      <c r="W373" s="113">
        <f t="shared" si="76"/>
        <v>1</v>
      </c>
      <c r="X373" s="113">
        <f t="shared" si="77"/>
        <v>1</v>
      </c>
      <c r="Y373" s="113">
        <f t="shared" si="78"/>
        <v>1</v>
      </c>
      <c r="Z373" s="113" t="str">
        <f>ANATOMIE3!N373</f>
        <v>Juin</v>
      </c>
      <c r="AA373" s="113" t="str">
        <f>'PHYSIO-REP 3'!N373</f>
        <v>Juin</v>
      </c>
      <c r="AB373" s="113" t="str">
        <f>'ZOOTECHINE 3'!N373</f>
        <v>Juin</v>
      </c>
      <c r="AC373" s="113" t="str">
        <f>'PHARMACOLOGIE 3'!N373</f>
        <v>Juin</v>
      </c>
      <c r="AD373" s="113" t="str">
        <f>'MICROBIOLOGIE 3'!N373</f>
        <v>Juin</v>
      </c>
      <c r="AE373" s="113" t="str">
        <f>'PARASITOLOGIE 2'!N373</f>
        <v>Juin</v>
      </c>
      <c r="AF373" s="113" t="str">
        <f>'PHYSIO-PATH 3'!N373</f>
        <v>Juin</v>
      </c>
      <c r="AG373" s="113" t="str">
        <f>SEMIOLOGIE!N373</f>
        <v>Juin</v>
      </c>
      <c r="AH373" s="113" t="str">
        <f>'ANA-PATH 2'!N373</f>
        <v>Juin</v>
      </c>
    </row>
    <row r="374" spans="1:34">
      <c r="A374" s="336">
        <v>367</v>
      </c>
      <c r="B374" s="413" t="s">
        <v>460</v>
      </c>
      <c r="C374" s="413" t="s">
        <v>461</v>
      </c>
      <c r="D374" s="124">
        <f>ANATOMIE3!L374</f>
        <v>4.25</v>
      </c>
      <c r="E374" s="124">
        <f>'PHYSIO-REP 3'!L374</f>
        <v>5.25</v>
      </c>
      <c r="F374" s="124">
        <f>'ZOOTECHINE 3'!L374</f>
        <v>33</v>
      </c>
      <c r="G374" s="124">
        <f>'PHARMACOLOGIE 3'!L374</f>
        <v>0.5</v>
      </c>
      <c r="H374" s="124">
        <f>'MICROBIOLOGIE 3'!L374</f>
        <v>30</v>
      </c>
      <c r="I374" s="124">
        <f>'PARASITOLOGIE 2'!L374</f>
        <v>20</v>
      </c>
      <c r="J374" s="124">
        <f>'PHYSIO-PATH 3'!L374</f>
        <v>2.5</v>
      </c>
      <c r="K374" s="124">
        <f>SEMIOLOGIE!L374</f>
        <v>30</v>
      </c>
      <c r="L374" s="124">
        <f>'ANA-PATH 2'!L374</f>
        <v>20</v>
      </c>
      <c r="M374" s="124">
        <f t="shared" si="67"/>
        <v>145.5</v>
      </c>
      <c r="N374" s="124">
        <f t="shared" si="68"/>
        <v>5.82</v>
      </c>
      <c r="O374" s="113" t="str">
        <f t="shared" si="66"/>
        <v>Ajournee</v>
      </c>
      <c r="P374" s="113" t="str">
        <f t="shared" si="69"/>
        <v>juin</v>
      </c>
      <c r="Q374" s="113">
        <f t="shared" si="70"/>
        <v>1</v>
      </c>
      <c r="R374" s="113">
        <f t="shared" si="71"/>
        <v>1</v>
      </c>
      <c r="S374" s="113">
        <f t="shared" si="72"/>
        <v>0</v>
      </c>
      <c r="T374" s="113">
        <f t="shared" si="73"/>
        <v>1</v>
      </c>
      <c r="U374" s="113">
        <f t="shared" si="74"/>
        <v>0</v>
      </c>
      <c r="V374" s="113">
        <f t="shared" si="75"/>
        <v>0</v>
      </c>
      <c r="W374" s="113">
        <f t="shared" si="76"/>
        <v>1</v>
      </c>
      <c r="X374" s="113">
        <f t="shared" si="77"/>
        <v>0</v>
      </c>
      <c r="Y374" s="113">
        <f t="shared" si="78"/>
        <v>0</v>
      </c>
      <c r="Z374" s="113" t="str">
        <f>ANATOMIE3!N374</f>
        <v>Juin</v>
      </c>
      <c r="AA374" s="113" t="str">
        <f>'PHYSIO-REP 3'!N374</f>
        <v>Juin</v>
      </c>
      <c r="AB374" s="113" t="str">
        <f>'ZOOTECHINE 3'!N374</f>
        <v>Juin</v>
      </c>
      <c r="AC374" s="113" t="str">
        <f>'PHARMACOLOGIE 3'!N374</f>
        <v>Juin</v>
      </c>
      <c r="AD374" s="113" t="str">
        <f>'MICROBIOLOGIE 3'!N374</f>
        <v>Juin</v>
      </c>
      <c r="AE374" s="113" t="str">
        <f>'PARASITOLOGIE 2'!N374</f>
        <v>Juin</v>
      </c>
      <c r="AF374" s="113" t="str">
        <f>'PHYSIO-PATH 3'!N374</f>
        <v>Juin</v>
      </c>
      <c r="AG374" s="113" t="str">
        <f>SEMIOLOGIE!N374</f>
        <v>Juin</v>
      </c>
      <c r="AH374" s="113" t="str">
        <f>'ANA-PATH 2'!N374</f>
        <v>Juin</v>
      </c>
    </row>
    <row r="375" spans="1:34">
      <c r="A375" s="113">
        <v>368</v>
      </c>
      <c r="B375" s="413" t="s">
        <v>462</v>
      </c>
      <c r="C375" s="413" t="s">
        <v>997</v>
      </c>
      <c r="D375" s="124">
        <f>ANATOMIE3!L375</f>
        <v>14.25</v>
      </c>
      <c r="E375" s="124">
        <f>'PHYSIO-REP 3'!L375</f>
        <v>6.75</v>
      </c>
      <c r="F375" s="124">
        <f>'ZOOTECHINE 3'!L375</f>
        <v>11</v>
      </c>
      <c r="G375" s="124">
        <f>'PHARMACOLOGIE 3'!L375</f>
        <v>8</v>
      </c>
      <c r="H375" s="124">
        <f>'MICROBIOLOGIE 3'!L375</f>
        <v>6.75</v>
      </c>
      <c r="I375" s="124">
        <f>'PARASITOLOGIE 2'!L375</f>
        <v>4.666666666666667</v>
      </c>
      <c r="J375" s="124">
        <f>'PHYSIO-PATH 3'!L375</f>
        <v>6</v>
      </c>
      <c r="K375" s="124">
        <f>SEMIOLOGIE!L375</f>
        <v>8</v>
      </c>
      <c r="L375" s="124">
        <f>'ANA-PATH 2'!L375</f>
        <v>4.333333333333333</v>
      </c>
      <c r="M375" s="124">
        <f t="shared" si="67"/>
        <v>69.749999999999986</v>
      </c>
      <c r="N375" s="124">
        <f t="shared" si="68"/>
        <v>2.7899999999999996</v>
      </c>
      <c r="O375" s="113" t="str">
        <f t="shared" si="66"/>
        <v>Ajournee</v>
      </c>
      <c r="P375" s="113" t="str">
        <f t="shared" si="69"/>
        <v>juin</v>
      </c>
      <c r="Q375" s="113">
        <f t="shared" si="70"/>
        <v>1</v>
      </c>
      <c r="R375" s="113">
        <f t="shared" si="71"/>
        <v>1</v>
      </c>
      <c r="S375" s="113">
        <f t="shared" si="72"/>
        <v>1</v>
      </c>
      <c r="T375" s="113">
        <f t="shared" si="73"/>
        <v>1</v>
      </c>
      <c r="U375" s="113">
        <f t="shared" si="74"/>
        <v>1</v>
      </c>
      <c r="V375" s="113">
        <f t="shared" si="75"/>
        <v>1</v>
      </c>
      <c r="W375" s="113">
        <f t="shared" si="76"/>
        <v>1</v>
      </c>
      <c r="X375" s="113">
        <f t="shared" si="77"/>
        <v>1</v>
      </c>
      <c r="Y375" s="113">
        <f t="shared" si="78"/>
        <v>1</v>
      </c>
      <c r="Z375" s="113" t="str">
        <f>ANATOMIE3!N375</f>
        <v>Juin</v>
      </c>
      <c r="AA375" s="113" t="str">
        <f>'PHYSIO-REP 3'!N375</f>
        <v>Juin</v>
      </c>
      <c r="AB375" s="113" t="str">
        <f>'ZOOTECHINE 3'!N375</f>
        <v>Juin</v>
      </c>
      <c r="AC375" s="113" t="str">
        <f>'PHARMACOLOGIE 3'!N375</f>
        <v>Juin</v>
      </c>
      <c r="AD375" s="113" t="str">
        <f>'MICROBIOLOGIE 3'!N375</f>
        <v>Juin</v>
      </c>
      <c r="AE375" s="113" t="str">
        <f>'PARASITOLOGIE 2'!N375</f>
        <v>Juin</v>
      </c>
      <c r="AF375" s="113" t="str">
        <f>'PHYSIO-PATH 3'!N375</f>
        <v>Juin</v>
      </c>
      <c r="AG375" s="113" t="str">
        <f>SEMIOLOGIE!N375</f>
        <v>Juin</v>
      </c>
      <c r="AH375" s="113" t="str">
        <f>'ANA-PATH 2'!N375</f>
        <v>Juin</v>
      </c>
    </row>
    <row r="376" spans="1:34">
      <c r="A376" s="336">
        <v>369</v>
      </c>
      <c r="B376" s="413" t="s">
        <v>463</v>
      </c>
      <c r="C376" s="413" t="s">
        <v>464</v>
      </c>
      <c r="D376" s="124">
        <f>ANATOMIE3!L376</f>
        <v>10.5</v>
      </c>
      <c r="E376" s="124">
        <f>'PHYSIO-REP 3'!L376</f>
        <v>10.25</v>
      </c>
      <c r="F376" s="124">
        <f>'ZOOTECHINE 3'!L376</f>
        <v>7.5</v>
      </c>
      <c r="G376" s="124">
        <f>'PHARMACOLOGIE 3'!L376</f>
        <v>7.5</v>
      </c>
      <c r="H376" s="124">
        <f>'MICROBIOLOGIE 3'!L376</f>
        <v>9</v>
      </c>
      <c r="I376" s="124">
        <f>'PARASITOLOGIE 2'!L376</f>
        <v>6</v>
      </c>
      <c r="J376" s="124">
        <f>'PHYSIO-PATH 3'!L376</f>
        <v>1.5</v>
      </c>
      <c r="K376" s="124">
        <f>SEMIOLOGIE!L376</f>
        <v>11.75</v>
      </c>
      <c r="L376" s="124">
        <f>'ANA-PATH 2'!L376</f>
        <v>5.333333333333333</v>
      </c>
      <c r="M376" s="124">
        <f t="shared" si="67"/>
        <v>69.333333333333329</v>
      </c>
      <c r="N376" s="124">
        <f t="shared" si="68"/>
        <v>2.773333333333333</v>
      </c>
      <c r="O376" s="113" t="str">
        <f t="shared" si="66"/>
        <v>Ajournee</v>
      </c>
      <c r="P376" s="113" t="str">
        <f t="shared" si="69"/>
        <v>juin</v>
      </c>
      <c r="Q376" s="113">
        <f t="shared" si="70"/>
        <v>1</v>
      </c>
      <c r="R376" s="113">
        <f t="shared" si="71"/>
        <v>1</v>
      </c>
      <c r="S376" s="113">
        <f t="shared" si="72"/>
        <v>1</v>
      </c>
      <c r="T376" s="113">
        <f t="shared" si="73"/>
        <v>1</v>
      </c>
      <c r="U376" s="113">
        <f t="shared" si="74"/>
        <v>1</v>
      </c>
      <c r="V376" s="113">
        <f t="shared" si="75"/>
        <v>1</v>
      </c>
      <c r="W376" s="113">
        <f t="shared" si="76"/>
        <v>1</v>
      </c>
      <c r="X376" s="113">
        <f t="shared" si="77"/>
        <v>1</v>
      </c>
      <c r="Y376" s="113">
        <f t="shared" si="78"/>
        <v>1</v>
      </c>
      <c r="Z376" s="113" t="str">
        <f>ANATOMIE3!N376</f>
        <v>Juin</v>
      </c>
      <c r="AA376" s="113" t="str">
        <f>'PHYSIO-REP 3'!N376</f>
        <v>Juin</v>
      </c>
      <c r="AB376" s="113" t="str">
        <f>'ZOOTECHINE 3'!N376</f>
        <v>Juin</v>
      </c>
      <c r="AC376" s="113" t="str">
        <f>'PHARMACOLOGIE 3'!N376</f>
        <v>Juin</v>
      </c>
      <c r="AD376" s="113" t="str">
        <f>'MICROBIOLOGIE 3'!N376</f>
        <v>Juin</v>
      </c>
      <c r="AE376" s="113" t="str">
        <f>'PARASITOLOGIE 2'!N376</f>
        <v>Juin</v>
      </c>
      <c r="AF376" s="113" t="str">
        <f>'PHYSIO-PATH 3'!N376</f>
        <v>Juin</v>
      </c>
      <c r="AG376" s="113" t="str">
        <f>SEMIOLOGIE!N376</f>
        <v>Juin</v>
      </c>
      <c r="AH376" s="113" t="str">
        <f>'ANA-PATH 2'!N376</f>
        <v>Juin</v>
      </c>
    </row>
    <row r="377" spans="1:34">
      <c r="A377" s="113">
        <v>370</v>
      </c>
      <c r="B377" s="413" t="s">
        <v>465</v>
      </c>
      <c r="C377" s="413" t="s">
        <v>466</v>
      </c>
      <c r="D377" s="124">
        <f>ANATOMIE3!L377</f>
        <v>30</v>
      </c>
      <c r="E377" s="124">
        <f>'PHYSIO-REP 3'!L377</f>
        <v>8.25</v>
      </c>
      <c r="F377" s="124">
        <f>'ZOOTECHINE 3'!L377</f>
        <v>30.25</v>
      </c>
      <c r="G377" s="124">
        <f>'PHARMACOLOGIE 3'!L377</f>
        <v>30</v>
      </c>
      <c r="H377" s="124">
        <f>'MICROBIOLOGIE 3'!L377</f>
        <v>9</v>
      </c>
      <c r="I377" s="124">
        <f>'PARASITOLOGIE 2'!L377</f>
        <v>22</v>
      </c>
      <c r="J377" s="124">
        <f>'PHYSIO-PATH 3'!L377</f>
        <v>6</v>
      </c>
      <c r="K377" s="124">
        <f>SEMIOLOGIE!L377</f>
        <v>30</v>
      </c>
      <c r="L377" s="124">
        <f>'ANA-PATH 2'!L377</f>
        <v>6</v>
      </c>
      <c r="M377" s="124">
        <f t="shared" si="67"/>
        <v>171.5</v>
      </c>
      <c r="N377" s="124">
        <f t="shared" si="68"/>
        <v>6.86</v>
      </c>
      <c r="O377" s="113" t="str">
        <f t="shared" si="66"/>
        <v>Ajournee</v>
      </c>
      <c r="P377" s="113" t="str">
        <f t="shared" si="69"/>
        <v>juin</v>
      </c>
      <c r="Q377" s="113">
        <f t="shared" si="70"/>
        <v>0</v>
      </c>
      <c r="R377" s="113">
        <f t="shared" si="71"/>
        <v>1</v>
      </c>
      <c r="S377" s="113">
        <f t="shared" si="72"/>
        <v>0</v>
      </c>
      <c r="T377" s="113">
        <f t="shared" si="73"/>
        <v>0</v>
      </c>
      <c r="U377" s="113">
        <f t="shared" si="74"/>
        <v>1</v>
      </c>
      <c r="V377" s="113">
        <f t="shared" si="75"/>
        <v>0</v>
      </c>
      <c r="W377" s="113">
        <f t="shared" si="76"/>
        <v>1</v>
      </c>
      <c r="X377" s="113">
        <f t="shared" si="77"/>
        <v>0</v>
      </c>
      <c r="Y377" s="113">
        <f t="shared" si="78"/>
        <v>1</v>
      </c>
      <c r="Z377" s="113" t="str">
        <f>ANATOMIE3!N377</f>
        <v>Juin</v>
      </c>
      <c r="AA377" s="113" t="str">
        <f>'PHYSIO-REP 3'!N377</f>
        <v>Juin</v>
      </c>
      <c r="AB377" s="113" t="str">
        <f>'ZOOTECHINE 3'!N377</f>
        <v>Juin</v>
      </c>
      <c r="AC377" s="113" t="str">
        <f>'PHARMACOLOGIE 3'!N377</f>
        <v>Juin</v>
      </c>
      <c r="AD377" s="113" t="str">
        <f>'MICROBIOLOGIE 3'!N377</f>
        <v>Juin</v>
      </c>
      <c r="AE377" s="113" t="str">
        <f>'PARASITOLOGIE 2'!N377</f>
        <v>Juin</v>
      </c>
      <c r="AF377" s="113" t="str">
        <f>'PHYSIO-PATH 3'!N377</f>
        <v>Juin</v>
      </c>
      <c r="AG377" s="113" t="str">
        <f>SEMIOLOGIE!N377</f>
        <v>Juin</v>
      </c>
      <c r="AH377" s="113" t="str">
        <f>'ANA-PATH 2'!N377</f>
        <v>Juin</v>
      </c>
    </row>
    <row r="378" spans="1:34">
      <c r="A378" s="336">
        <v>371</v>
      </c>
      <c r="B378" s="413" t="s">
        <v>467</v>
      </c>
      <c r="C378" s="413" t="s">
        <v>85</v>
      </c>
      <c r="D378" s="124">
        <f>ANATOMIE3!L378</f>
        <v>10.75</v>
      </c>
      <c r="E378" s="124">
        <f>'PHYSIO-REP 3'!L378</f>
        <v>9</v>
      </c>
      <c r="F378" s="124">
        <f>'ZOOTECHINE 3'!L378</f>
        <v>7</v>
      </c>
      <c r="G378" s="124">
        <f>'PHARMACOLOGIE 3'!L378</f>
        <v>10</v>
      </c>
      <c r="H378" s="124">
        <f>'MICROBIOLOGIE 3'!L378</f>
        <v>9.25</v>
      </c>
      <c r="I378" s="124">
        <f>'PARASITOLOGIE 2'!L378</f>
        <v>6</v>
      </c>
      <c r="J378" s="124">
        <f>'PHYSIO-PATH 3'!L378</f>
        <v>4</v>
      </c>
      <c r="K378" s="124">
        <f>SEMIOLOGIE!L378</f>
        <v>12</v>
      </c>
      <c r="L378" s="124">
        <f>'ANA-PATH 2'!L378</f>
        <v>5.333333333333333</v>
      </c>
      <c r="M378" s="124">
        <f t="shared" si="67"/>
        <v>73.333333333333329</v>
      </c>
      <c r="N378" s="124">
        <f t="shared" si="68"/>
        <v>2.9333333333333331</v>
      </c>
      <c r="O378" s="113" t="str">
        <f t="shared" si="66"/>
        <v>Ajournee</v>
      </c>
      <c r="P378" s="113" t="str">
        <f t="shared" si="69"/>
        <v>juin</v>
      </c>
      <c r="Q378" s="113">
        <f t="shared" si="70"/>
        <v>1</v>
      </c>
      <c r="R378" s="113">
        <f t="shared" si="71"/>
        <v>1</v>
      </c>
      <c r="S378" s="113">
        <f t="shared" si="72"/>
        <v>1</v>
      </c>
      <c r="T378" s="113">
        <f t="shared" si="73"/>
        <v>1</v>
      </c>
      <c r="U378" s="113">
        <f t="shared" si="74"/>
        <v>1</v>
      </c>
      <c r="V378" s="113">
        <f t="shared" si="75"/>
        <v>1</v>
      </c>
      <c r="W378" s="113">
        <f t="shared" si="76"/>
        <v>1</v>
      </c>
      <c r="X378" s="113">
        <f t="shared" si="77"/>
        <v>1</v>
      </c>
      <c r="Y378" s="113">
        <f t="shared" si="78"/>
        <v>1</v>
      </c>
      <c r="Z378" s="113" t="str">
        <f>ANATOMIE3!N378</f>
        <v>Juin</v>
      </c>
      <c r="AA378" s="113" t="str">
        <f>'PHYSIO-REP 3'!N378</f>
        <v>Juin</v>
      </c>
      <c r="AB378" s="113" t="str">
        <f>'ZOOTECHINE 3'!N378</f>
        <v>Juin</v>
      </c>
      <c r="AC378" s="113" t="str">
        <f>'PHARMACOLOGIE 3'!N378</f>
        <v>Juin</v>
      </c>
      <c r="AD378" s="113" t="str">
        <f>'MICROBIOLOGIE 3'!N378</f>
        <v>Juin</v>
      </c>
      <c r="AE378" s="113" t="str">
        <f>'PARASITOLOGIE 2'!N378</f>
        <v>Juin</v>
      </c>
      <c r="AF378" s="113" t="str">
        <f>'PHYSIO-PATH 3'!N378</f>
        <v>Juin</v>
      </c>
      <c r="AG378" s="113" t="str">
        <f>SEMIOLOGIE!N378</f>
        <v>Juin</v>
      </c>
      <c r="AH378" s="113" t="str">
        <f>'ANA-PATH 2'!N378</f>
        <v>Juin</v>
      </c>
    </row>
    <row r="379" spans="1:34">
      <c r="A379" s="113">
        <v>372</v>
      </c>
      <c r="B379" s="419" t="s">
        <v>998</v>
      </c>
      <c r="C379" s="419" t="s">
        <v>218</v>
      </c>
      <c r="D379" s="124">
        <f>ANATOMIE3!L379</f>
        <v>4.75</v>
      </c>
      <c r="E379" s="124">
        <f>'PHYSIO-REP 3'!L379</f>
        <v>3.75</v>
      </c>
      <c r="F379" s="124">
        <f>'ZOOTECHINE 3'!L379</f>
        <v>6.5</v>
      </c>
      <c r="G379" s="124">
        <f>'PHARMACOLOGIE 3'!L379</f>
        <v>6.75</v>
      </c>
      <c r="H379" s="124">
        <f>'MICROBIOLOGIE 3'!L379</f>
        <v>7.25</v>
      </c>
      <c r="I379" s="124">
        <f>'PARASITOLOGIE 2'!L379</f>
        <v>3.3333333333333335</v>
      </c>
      <c r="J379" s="124">
        <f>'PHYSIO-PATH 3'!L379</f>
        <v>2.5</v>
      </c>
      <c r="K379" s="124">
        <f>SEMIOLOGIE!L379</f>
        <v>7.75</v>
      </c>
      <c r="L379" s="124">
        <f>'ANA-PATH 2'!L379</f>
        <v>3</v>
      </c>
      <c r="M379" s="124">
        <f t="shared" si="67"/>
        <v>45.583333333333336</v>
      </c>
      <c r="N379" s="124">
        <f t="shared" si="68"/>
        <v>1.8233333333333335</v>
      </c>
      <c r="O379" s="113" t="str">
        <f t="shared" si="66"/>
        <v>Ajournee</v>
      </c>
      <c r="P379" s="113" t="str">
        <f t="shared" si="69"/>
        <v>juin</v>
      </c>
      <c r="Q379" s="113">
        <f t="shared" si="70"/>
        <v>1</v>
      </c>
      <c r="R379" s="113">
        <f t="shared" si="71"/>
        <v>1</v>
      </c>
      <c r="S379" s="113">
        <f t="shared" si="72"/>
        <v>1</v>
      </c>
      <c r="T379" s="113">
        <f t="shared" si="73"/>
        <v>1</v>
      </c>
      <c r="U379" s="113">
        <f t="shared" si="74"/>
        <v>1</v>
      </c>
      <c r="V379" s="113">
        <f t="shared" si="75"/>
        <v>1</v>
      </c>
      <c r="W379" s="113">
        <f t="shared" si="76"/>
        <v>1</v>
      </c>
      <c r="X379" s="113">
        <f t="shared" si="77"/>
        <v>1</v>
      </c>
      <c r="Y379" s="113">
        <f t="shared" si="78"/>
        <v>1</v>
      </c>
      <c r="Z379" s="113" t="str">
        <f>ANATOMIE3!N379</f>
        <v>Juin</v>
      </c>
      <c r="AA379" s="113" t="str">
        <f>'PHYSIO-REP 3'!N379</f>
        <v>Juin</v>
      </c>
      <c r="AB379" s="113" t="str">
        <f>'ZOOTECHINE 3'!N379</f>
        <v>Juin</v>
      </c>
      <c r="AC379" s="113" t="str">
        <f>'PHARMACOLOGIE 3'!N379</f>
        <v>Juin</v>
      </c>
      <c r="AD379" s="113" t="str">
        <f>'MICROBIOLOGIE 3'!N379</f>
        <v>Juin</v>
      </c>
      <c r="AE379" s="113" t="str">
        <f>'PARASITOLOGIE 2'!N379</f>
        <v>Juin</v>
      </c>
      <c r="AF379" s="113" t="str">
        <f>'PHYSIO-PATH 3'!N379</f>
        <v>Juin</v>
      </c>
      <c r="AG379" s="113" t="str">
        <f>SEMIOLOGIE!N379</f>
        <v>Juin</v>
      </c>
      <c r="AH379" s="113" t="str">
        <f>'ANA-PATH 2'!N379</f>
        <v>Juin</v>
      </c>
    </row>
    <row r="380" spans="1:34">
      <c r="A380" s="336">
        <v>373</v>
      </c>
      <c r="B380" s="419" t="s">
        <v>998</v>
      </c>
      <c r="C380" s="419" t="s">
        <v>468</v>
      </c>
      <c r="D380" s="124">
        <f>ANATOMIE3!L380</f>
        <v>10.5</v>
      </c>
      <c r="E380" s="124">
        <f>'PHYSIO-REP 3'!L380</f>
        <v>7.5</v>
      </c>
      <c r="F380" s="124">
        <f>'ZOOTECHINE 3'!L380</f>
        <v>7.25</v>
      </c>
      <c r="G380" s="124">
        <f>'PHARMACOLOGIE 3'!L380</f>
        <v>7</v>
      </c>
      <c r="H380" s="124">
        <f>'MICROBIOLOGIE 3'!L380</f>
        <v>6.75</v>
      </c>
      <c r="I380" s="124">
        <f>'PARASITOLOGIE 2'!L380</f>
        <v>3.3333333333333335</v>
      </c>
      <c r="J380" s="124">
        <f>'PHYSIO-PATH 3'!L380</f>
        <v>2.5</v>
      </c>
      <c r="K380" s="124">
        <f>SEMIOLOGIE!L380</f>
        <v>13.75</v>
      </c>
      <c r="L380" s="124">
        <f>'ANA-PATH 2'!L380</f>
        <v>4</v>
      </c>
      <c r="M380" s="124">
        <f t="shared" si="67"/>
        <v>62.583333333333336</v>
      </c>
      <c r="N380" s="124">
        <f t="shared" si="68"/>
        <v>2.5033333333333334</v>
      </c>
      <c r="O380" s="113" t="str">
        <f t="shared" si="66"/>
        <v>Ajournee</v>
      </c>
      <c r="P380" s="113" t="str">
        <f t="shared" si="69"/>
        <v>juin</v>
      </c>
      <c r="Q380" s="113">
        <f t="shared" si="70"/>
        <v>1</v>
      </c>
      <c r="R380" s="113">
        <f t="shared" si="71"/>
        <v>1</v>
      </c>
      <c r="S380" s="113">
        <f t="shared" si="72"/>
        <v>1</v>
      </c>
      <c r="T380" s="113">
        <f t="shared" si="73"/>
        <v>1</v>
      </c>
      <c r="U380" s="113">
        <f t="shared" si="74"/>
        <v>1</v>
      </c>
      <c r="V380" s="113">
        <f t="shared" si="75"/>
        <v>1</v>
      </c>
      <c r="W380" s="113">
        <f t="shared" si="76"/>
        <v>1</v>
      </c>
      <c r="X380" s="113">
        <f t="shared" si="77"/>
        <v>1</v>
      </c>
      <c r="Y380" s="113">
        <f t="shared" si="78"/>
        <v>1</v>
      </c>
      <c r="Z380" s="113" t="str">
        <f>ANATOMIE3!N380</f>
        <v>Juin</v>
      </c>
      <c r="AA380" s="113" t="str">
        <f>'PHYSIO-REP 3'!N380</f>
        <v>Juin</v>
      </c>
      <c r="AB380" s="113" t="str">
        <f>'ZOOTECHINE 3'!N380</f>
        <v>Juin</v>
      </c>
      <c r="AC380" s="113" t="str">
        <f>'PHARMACOLOGIE 3'!N380</f>
        <v>Juin</v>
      </c>
      <c r="AD380" s="113" t="str">
        <f>'MICROBIOLOGIE 3'!N380</f>
        <v>Juin</v>
      </c>
      <c r="AE380" s="113" t="str">
        <f>'PARASITOLOGIE 2'!N380</f>
        <v>Juin</v>
      </c>
      <c r="AF380" s="113" t="str">
        <f>'PHYSIO-PATH 3'!N380</f>
        <v>Juin</v>
      </c>
      <c r="AG380" s="113" t="str">
        <f>SEMIOLOGIE!N380</f>
        <v>Juin</v>
      </c>
      <c r="AH380" s="113" t="str">
        <f>'ANA-PATH 2'!N380</f>
        <v>Juin</v>
      </c>
    </row>
    <row r="381" spans="1:34">
      <c r="A381" s="113">
        <v>374</v>
      </c>
      <c r="B381" s="413" t="s">
        <v>999</v>
      </c>
      <c r="C381" s="413" t="s">
        <v>469</v>
      </c>
      <c r="D381" s="124">
        <f>ANATOMIE3!L381</f>
        <v>15.5</v>
      </c>
      <c r="E381" s="124">
        <f>'PHYSIO-REP 3'!L381</f>
        <v>8.25</v>
      </c>
      <c r="F381" s="124">
        <f>'ZOOTECHINE 3'!L381</f>
        <v>7.5</v>
      </c>
      <c r="G381" s="124">
        <f>'PHARMACOLOGIE 3'!L381</f>
        <v>7</v>
      </c>
      <c r="H381" s="124">
        <f>'MICROBIOLOGIE 3'!L381</f>
        <v>7.75</v>
      </c>
      <c r="I381" s="124">
        <f>'PARASITOLOGIE 2'!L381</f>
        <v>7.333333333333333</v>
      </c>
      <c r="J381" s="124">
        <f>'PHYSIO-PATH 3'!L381</f>
        <v>10</v>
      </c>
      <c r="K381" s="124">
        <f>SEMIOLOGIE!L381</f>
        <v>9</v>
      </c>
      <c r="L381" s="124">
        <f>'ANA-PATH 2'!L381</f>
        <v>2.6666666666666665</v>
      </c>
      <c r="M381" s="124">
        <f t="shared" si="67"/>
        <v>75.000000000000014</v>
      </c>
      <c r="N381" s="124">
        <f t="shared" si="68"/>
        <v>3.0000000000000004</v>
      </c>
      <c r="O381" s="113" t="str">
        <f t="shared" si="66"/>
        <v>Ajournee</v>
      </c>
      <c r="P381" s="113" t="str">
        <f t="shared" si="69"/>
        <v>juin</v>
      </c>
      <c r="Q381" s="113">
        <f t="shared" si="70"/>
        <v>0</v>
      </c>
      <c r="R381" s="113">
        <f t="shared" si="71"/>
        <v>1</v>
      </c>
      <c r="S381" s="113">
        <f t="shared" si="72"/>
        <v>1</v>
      </c>
      <c r="T381" s="113">
        <f t="shared" si="73"/>
        <v>1</v>
      </c>
      <c r="U381" s="113">
        <f t="shared" si="74"/>
        <v>1</v>
      </c>
      <c r="V381" s="113">
        <f t="shared" si="75"/>
        <v>1</v>
      </c>
      <c r="W381" s="113">
        <f t="shared" si="76"/>
        <v>1</v>
      </c>
      <c r="X381" s="113">
        <f t="shared" si="77"/>
        <v>1</v>
      </c>
      <c r="Y381" s="113">
        <f t="shared" si="78"/>
        <v>1</v>
      </c>
      <c r="Z381" s="113" t="str">
        <f>ANATOMIE3!N381</f>
        <v>Juin</v>
      </c>
      <c r="AA381" s="113" t="str">
        <f>'PHYSIO-REP 3'!N381</f>
        <v>Juin</v>
      </c>
      <c r="AB381" s="113" t="str">
        <f>'ZOOTECHINE 3'!N381</f>
        <v>Juin</v>
      </c>
      <c r="AC381" s="113" t="str">
        <f>'PHARMACOLOGIE 3'!N381</f>
        <v>Juin</v>
      </c>
      <c r="AD381" s="113" t="str">
        <f>'MICROBIOLOGIE 3'!N381</f>
        <v>Juin</v>
      </c>
      <c r="AE381" s="113" t="str">
        <f>'PARASITOLOGIE 2'!N381</f>
        <v>Juin</v>
      </c>
      <c r="AF381" s="113" t="str">
        <f>'PHYSIO-PATH 3'!N381</f>
        <v>Juin</v>
      </c>
      <c r="AG381" s="113" t="str">
        <f>SEMIOLOGIE!N381</f>
        <v>Juin</v>
      </c>
      <c r="AH381" s="113" t="str">
        <f>'ANA-PATH 2'!N381</f>
        <v>Juin</v>
      </c>
    </row>
    <row r="382" spans="1:34">
      <c r="A382" s="336">
        <v>375</v>
      </c>
      <c r="B382" s="413" t="s">
        <v>470</v>
      </c>
      <c r="C382" s="413" t="s">
        <v>777</v>
      </c>
      <c r="D382" s="124">
        <f>ANATOMIE3!L382</f>
        <v>11.5</v>
      </c>
      <c r="E382" s="124">
        <f>'PHYSIO-REP 3'!L382</f>
        <v>8.25</v>
      </c>
      <c r="F382" s="124">
        <f>'ZOOTECHINE 3'!L382</f>
        <v>10</v>
      </c>
      <c r="G382" s="124">
        <f>'PHARMACOLOGIE 3'!L382</f>
        <v>11.25</v>
      </c>
      <c r="H382" s="124">
        <f>'MICROBIOLOGIE 3'!L382</f>
        <v>9.25</v>
      </c>
      <c r="I382" s="124">
        <f>'PARASITOLOGIE 2'!L382</f>
        <v>7.333333333333333</v>
      </c>
      <c r="J382" s="124">
        <f>'PHYSIO-PATH 3'!L382</f>
        <v>2.5</v>
      </c>
      <c r="K382" s="124">
        <f>SEMIOLOGIE!L382</f>
        <v>14.25</v>
      </c>
      <c r="L382" s="124">
        <f>'ANA-PATH 2'!L382</f>
        <v>7.333333333333333</v>
      </c>
      <c r="M382" s="124">
        <f t="shared" si="67"/>
        <v>81.666666666666671</v>
      </c>
      <c r="N382" s="124">
        <f t="shared" si="68"/>
        <v>3.2666666666666671</v>
      </c>
      <c r="O382" s="113" t="str">
        <f t="shared" si="66"/>
        <v>Ajournee</v>
      </c>
      <c r="P382" s="113" t="str">
        <f t="shared" si="69"/>
        <v>juin</v>
      </c>
      <c r="Q382" s="113">
        <f t="shared" si="70"/>
        <v>1</v>
      </c>
      <c r="R382" s="113">
        <f t="shared" si="71"/>
        <v>1</v>
      </c>
      <c r="S382" s="113">
        <f t="shared" si="72"/>
        <v>1</v>
      </c>
      <c r="T382" s="113">
        <f t="shared" si="73"/>
        <v>1</v>
      </c>
      <c r="U382" s="113">
        <f t="shared" si="74"/>
        <v>1</v>
      </c>
      <c r="V382" s="113">
        <f t="shared" si="75"/>
        <v>1</v>
      </c>
      <c r="W382" s="113">
        <f t="shared" si="76"/>
        <v>1</v>
      </c>
      <c r="X382" s="113">
        <f t="shared" si="77"/>
        <v>1</v>
      </c>
      <c r="Y382" s="113">
        <f t="shared" si="78"/>
        <v>1</v>
      </c>
      <c r="Z382" s="113" t="str">
        <f>ANATOMIE3!N382</f>
        <v>Juin</v>
      </c>
      <c r="AA382" s="113" t="str">
        <f>'PHYSIO-REP 3'!N382</f>
        <v>Juin</v>
      </c>
      <c r="AB382" s="113" t="str">
        <f>'ZOOTECHINE 3'!N382</f>
        <v>Juin</v>
      </c>
      <c r="AC382" s="113" t="str">
        <f>'PHARMACOLOGIE 3'!N382</f>
        <v>Juin</v>
      </c>
      <c r="AD382" s="113" t="str">
        <f>'MICROBIOLOGIE 3'!N382</f>
        <v>Juin</v>
      </c>
      <c r="AE382" s="113" t="str">
        <f>'PARASITOLOGIE 2'!N382</f>
        <v>Juin</v>
      </c>
      <c r="AF382" s="113" t="str">
        <f>'PHYSIO-PATH 3'!N382</f>
        <v>Juin</v>
      </c>
      <c r="AG382" s="113" t="str">
        <f>SEMIOLOGIE!N382</f>
        <v>Juin</v>
      </c>
      <c r="AH382" s="113" t="str">
        <f>'ANA-PATH 2'!N382</f>
        <v>Juin</v>
      </c>
    </row>
    <row r="383" spans="1:34">
      <c r="A383" s="113">
        <v>376</v>
      </c>
      <c r="B383" s="413" t="s">
        <v>471</v>
      </c>
      <c r="C383" s="413" t="s">
        <v>74</v>
      </c>
      <c r="D383" s="124">
        <f>ANATOMIE3!L383</f>
        <v>12.75</v>
      </c>
      <c r="E383" s="124">
        <f>'PHYSIO-REP 3'!L383</f>
        <v>9</v>
      </c>
      <c r="F383" s="124">
        <f>'ZOOTECHINE 3'!L383</f>
        <v>10</v>
      </c>
      <c r="G383" s="124">
        <f>'PHARMACOLOGIE 3'!L383</f>
        <v>9.5</v>
      </c>
      <c r="H383" s="124">
        <f>'MICROBIOLOGIE 3'!L383</f>
        <v>11.75</v>
      </c>
      <c r="I383" s="124">
        <f>'PARASITOLOGIE 2'!L383</f>
        <v>6</v>
      </c>
      <c r="J383" s="124">
        <f>'PHYSIO-PATH 3'!L383</f>
        <v>10</v>
      </c>
      <c r="K383" s="124">
        <f>SEMIOLOGIE!L383</f>
        <v>11.5</v>
      </c>
      <c r="L383" s="124">
        <f>'ANA-PATH 2'!L383</f>
        <v>8.6666666666666661</v>
      </c>
      <c r="M383" s="124">
        <f t="shared" si="67"/>
        <v>89.166666666666671</v>
      </c>
      <c r="N383" s="124">
        <f t="shared" si="68"/>
        <v>3.5666666666666669</v>
      </c>
      <c r="O383" s="113" t="str">
        <f t="shared" si="66"/>
        <v>Ajournee</v>
      </c>
      <c r="P383" s="113" t="str">
        <f t="shared" si="69"/>
        <v>juin</v>
      </c>
      <c r="Q383" s="113">
        <f t="shared" si="70"/>
        <v>1</v>
      </c>
      <c r="R383" s="113">
        <f t="shared" si="71"/>
        <v>1</v>
      </c>
      <c r="S383" s="113">
        <f t="shared" si="72"/>
        <v>1</v>
      </c>
      <c r="T383" s="113">
        <f t="shared" si="73"/>
        <v>1</v>
      </c>
      <c r="U383" s="113">
        <f t="shared" si="74"/>
        <v>1</v>
      </c>
      <c r="V383" s="113">
        <f t="shared" si="75"/>
        <v>1</v>
      </c>
      <c r="W383" s="113">
        <f t="shared" si="76"/>
        <v>1</v>
      </c>
      <c r="X383" s="113">
        <f t="shared" si="77"/>
        <v>1</v>
      </c>
      <c r="Y383" s="113">
        <f t="shared" si="78"/>
        <v>1</v>
      </c>
      <c r="Z383" s="113" t="str">
        <f>ANATOMIE3!N383</f>
        <v>Juin</v>
      </c>
      <c r="AA383" s="113" t="str">
        <f>'PHYSIO-REP 3'!N383</f>
        <v>Juin</v>
      </c>
      <c r="AB383" s="113" t="str">
        <f>'ZOOTECHINE 3'!N383</f>
        <v>Juin</v>
      </c>
      <c r="AC383" s="113" t="str">
        <f>'PHARMACOLOGIE 3'!N383</f>
        <v>Juin</v>
      </c>
      <c r="AD383" s="113" t="str">
        <f>'MICROBIOLOGIE 3'!N383</f>
        <v>Juin</v>
      </c>
      <c r="AE383" s="113" t="str">
        <f>'PARASITOLOGIE 2'!N383</f>
        <v>Juin</v>
      </c>
      <c r="AF383" s="113" t="str">
        <f>'PHYSIO-PATH 3'!N383</f>
        <v>Juin</v>
      </c>
      <c r="AG383" s="113" t="str">
        <f>SEMIOLOGIE!N383</f>
        <v>Juin</v>
      </c>
      <c r="AH383" s="113" t="str">
        <f>'ANA-PATH 2'!N383</f>
        <v>Juin</v>
      </c>
    </row>
    <row r="384" spans="1:34">
      <c r="A384" s="336">
        <v>377</v>
      </c>
      <c r="B384" s="413" t="s">
        <v>472</v>
      </c>
      <c r="C384" s="413" t="s">
        <v>1000</v>
      </c>
      <c r="D384" s="124">
        <f>ANATOMIE3!L384</f>
        <v>14</v>
      </c>
      <c r="E384" s="124">
        <f>'PHYSIO-REP 3'!L384</f>
        <v>9.75</v>
      </c>
      <c r="F384" s="124">
        <f>'ZOOTECHINE 3'!L384</f>
        <v>14</v>
      </c>
      <c r="G384" s="124">
        <f>'PHARMACOLOGIE 3'!L384</f>
        <v>9</v>
      </c>
      <c r="H384" s="124">
        <f>'MICROBIOLOGIE 3'!L384</f>
        <v>5.75</v>
      </c>
      <c r="I384" s="124">
        <f>'PARASITOLOGIE 2'!L384</f>
        <v>4</v>
      </c>
      <c r="J384" s="124">
        <f>'PHYSIO-PATH 3'!L384</f>
        <v>6</v>
      </c>
      <c r="K384" s="124">
        <f>SEMIOLOGIE!L384</f>
        <v>5.5</v>
      </c>
      <c r="L384" s="124">
        <f>'ANA-PATH 2'!L384</f>
        <v>4</v>
      </c>
      <c r="M384" s="124">
        <f t="shared" si="67"/>
        <v>72</v>
      </c>
      <c r="N384" s="124">
        <f t="shared" si="68"/>
        <v>2.88</v>
      </c>
      <c r="O384" s="113" t="str">
        <f t="shared" si="66"/>
        <v>Ajournee</v>
      </c>
      <c r="P384" s="113" t="str">
        <f t="shared" si="69"/>
        <v>juin</v>
      </c>
      <c r="Q384" s="113">
        <f t="shared" si="70"/>
        <v>1</v>
      </c>
      <c r="R384" s="113">
        <f t="shared" si="71"/>
        <v>1</v>
      </c>
      <c r="S384" s="113">
        <f t="shared" si="72"/>
        <v>1</v>
      </c>
      <c r="T384" s="113">
        <f t="shared" si="73"/>
        <v>1</v>
      </c>
      <c r="U384" s="113">
        <f t="shared" si="74"/>
        <v>1</v>
      </c>
      <c r="V384" s="113">
        <f t="shared" si="75"/>
        <v>1</v>
      </c>
      <c r="W384" s="113">
        <f t="shared" si="76"/>
        <v>1</v>
      </c>
      <c r="X384" s="113">
        <f t="shared" si="77"/>
        <v>1</v>
      </c>
      <c r="Y384" s="113">
        <f t="shared" si="78"/>
        <v>1</v>
      </c>
      <c r="Z384" s="113" t="str">
        <f>ANATOMIE3!N384</f>
        <v>Juin</v>
      </c>
      <c r="AA384" s="113" t="str">
        <f>'PHYSIO-REP 3'!N384</f>
        <v>Juin</v>
      </c>
      <c r="AB384" s="113" t="str">
        <f>'ZOOTECHINE 3'!N384</f>
        <v>Juin</v>
      </c>
      <c r="AC384" s="113" t="str">
        <f>'PHARMACOLOGIE 3'!N384</f>
        <v>Juin</v>
      </c>
      <c r="AD384" s="113" t="str">
        <f>'MICROBIOLOGIE 3'!N384</f>
        <v>Juin</v>
      </c>
      <c r="AE384" s="113" t="str">
        <f>'PARASITOLOGIE 2'!N384</f>
        <v>Juin</v>
      </c>
      <c r="AF384" s="113" t="str">
        <f>'PHYSIO-PATH 3'!N384</f>
        <v>Juin</v>
      </c>
      <c r="AG384" s="113" t="str">
        <f>SEMIOLOGIE!N384</f>
        <v>Juin</v>
      </c>
      <c r="AH384" s="113" t="str">
        <f>'ANA-PATH 2'!N384</f>
        <v>Juin</v>
      </c>
    </row>
    <row r="385" spans="1:34">
      <c r="A385" s="113">
        <v>378</v>
      </c>
      <c r="B385" s="413" t="s">
        <v>1001</v>
      </c>
      <c r="C385" s="413" t="s">
        <v>222</v>
      </c>
      <c r="D385" s="124">
        <f>ANATOMIE3!L385</f>
        <v>2.25</v>
      </c>
      <c r="E385" s="124">
        <f>'PHYSIO-REP 3'!L385</f>
        <v>7.5</v>
      </c>
      <c r="F385" s="124">
        <f>'ZOOTECHINE 3'!L385</f>
        <v>3.5</v>
      </c>
      <c r="G385" s="124">
        <f>'PHARMACOLOGIE 3'!L385</f>
        <v>3.5</v>
      </c>
      <c r="H385" s="124">
        <f>'MICROBIOLOGIE 3'!L385</f>
        <v>8.25</v>
      </c>
      <c r="I385" s="124">
        <f>'PARASITOLOGIE 2'!L385</f>
        <v>8.6666666666666661</v>
      </c>
      <c r="J385" s="124">
        <f>'PHYSIO-PATH 3'!L385</f>
        <v>6</v>
      </c>
      <c r="K385" s="124">
        <f>SEMIOLOGIE!L385</f>
        <v>5.75</v>
      </c>
      <c r="L385" s="124">
        <f>'ANA-PATH 2'!L385</f>
        <v>4.666666666666667</v>
      </c>
      <c r="M385" s="124">
        <f t="shared" si="67"/>
        <v>50.083333333333329</v>
      </c>
      <c r="N385" s="124">
        <f t="shared" si="68"/>
        <v>2.003333333333333</v>
      </c>
      <c r="O385" s="113" t="str">
        <f t="shared" si="66"/>
        <v>Ajournee</v>
      </c>
      <c r="P385" s="113" t="str">
        <f t="shared" si="69"/>
        <v>juin</v>
      </c>
      <c r="Q385" s="113">
        <f t="shared" si="70"/>
        <v>1</v>
      </c>
      <c r="R385" s="113">
        <f t="shared" si="71"/>
        <v>1</v>
      </c>
      <c r="S385" s="113">
        <f t="shared" si="72"/>
        <v>1</v>
      </c>
      <c r="T385" s="113">
        <f t="shared" si="73"/>
        <v>1</v>
      </c>
      <c r="U385" s="113">
        <f t="shared" si="74"/>
        <v>1</v>
      </c>
      <c r="V385" s="113">
        <f t="shared" si="75"/>
        <v>1</v>
      </c>
      <c r="W385" s="113">
        <f t="shared" si="76"/>
        <v>1</v>
      </c>
      <c r="X385" s="113">
        <f t="shared" si="77"/>
        <v>1</v>
      </c>
      <c r="Y385" s="113">
        <f t="shared" si="78"/>
        <v>1</v>
      </c>
      <c r="Z385" s="113" t="str">
        <f>ANATOMIE3!N385</f>
        <v>Juin</v>
      </c>
      <c r="AA385" s="113" t="str">
        <f>'PHYSIO-REP 3'!N385</f>
        <v>Juin</v>
      </c>
      <c r="AB385" s="113" t="str">
        <f>'ZOOTECHINE 3'!N385</f>
        <v>Juin</v>
      </c>
      <c r="AC385" s="113" t="str">
        <f>'PHARMACOLOGIE 3'!N385</f>
        <v>Juin</v>
      </c>
      <c r="AD385" s="113" t="str">
        <f>'MICROBIOLOGIE 3'!N385</f>
        <v>Juin</v>
      </c>
      <c r="AE385" s="113" t="str">
        <f>'PARASITOLOGIE 2'!N385</f>
        <v>Juin</v>
      </c>
      <c r="AF385" s="113" t="str">
        <f>'PHYSIO-PATH 3'!N385</f>
        <v>Juin</v>
      </c>
      <c r="AG385" s="113" t="str">
        <f>SEMIOLOGIE!N385</f>
        <v>Juin</v>
      </c>
      <c r="AH385" s="113" t="str">
        <f>'ANA-PATH 2'!N385</f>
        <v>Juin</v>
      </c>
    </row>
    <row r="386" spans="1:34">
      <c r="A386" s="336">
        <v>379</v>
      </c>
      <c r="B386" s="419" t="s">
        <v>1002</v>
      </c>
      <c r="C386" s="419" t="s">
        <v>1003</v>
      </c>
      <c r="D386" s="124">
        <f>ANATOMIE3!L386</f>
        <v>4.5</v>
      </c>
      <c r="E386" s="124">
        <f>'PHYSIO-REP 3'!L386</f>
        <v>7.5</v>
      </c>
      <c r="F386" s="124">
        <f>'ZOOTECHINE 3'!L386</f>
        <v>9</v>
      </c>
      <c r="G386" s="124">
        <f>'PHARMACOLOGIE 3'!L386</f>
        <v>8.5</v>
      </c>
      <c r="H386" s="124">
        <f>'MICROBIOLOGIE 3'!L386</f>
        <v>7</v>
      </c>
      <c r="I386" s="124">
        <f>'PARASITOLOGIE 2'!L386</f>
        <v>6.666666666666667</v>
      </c>
      <c r="J386" s="124">
        <f>'PHYSIO-PATH 3'!L386</f>
        <v>1.5</v>
      </c>
      <c r="K386" s="124">
        <f>SEMIOLOGIE!L386</f>
        <v>5.75</v>
      </c>
      <c r="L386" s="124">
        <f>'ANA-PATH 2'!L386</f>
        <v>5.333333333333333</v>
      </c>
      <c r="M386" s="124">
        <f t="shared" si="67"/>
        <v>55.75</v>
      </c>
      <c r="N386" s="124">
        <f t="shared" si="68"/>
        <v>2.23</v>
      </c>
      <c r="O386" s="113" t="str">
        <f t="shared" si="66"/>
        <v>Ajournee</v>
      </c>
      <c r="P386" s="113" t="str">
        <f t="shared" si="69"/>
        <v>juin</v>
      </c>
      <c r="Q386" s="113">
        <f t="shared" si="70"/>
        <v>1</v>
      </c>
      <c r="R386" s="113">
        <f t="shared" si="71"/>
        <v>1</v>
      </c>
      <c r="S386" s="113">
        <f t="shared" si="72"/>
        <v>1</v>
      </c>
      <c r="T386" s="113">
        <f t="shared" si="73"/>
        <v>1</v>
      </c>
      <c r="U386" s="113">
        <f t="shared" si="74"/>
        <v>1</v>
      </c>
      <c r="V386" s="113">
        <f t="shared" si="75"/>
        <v>1</v>
      </c>
      <c r="W386" s="113">
        <f t="shared" si="76"/>
        <v>1</v>
      </c>
      <c r="X386" s="113">
        <f t="shared" si="77"/>
        <v>1</v>
      </c>
      <c r="Y386" s="113">
        <f t="shared" si="78"/>
        <v>1</v>
      </c>
      <c r="Z386" s="113" t="str">
        <f>ANATOMIE3!N386</f>
        <v>Juin</v>
      </c>
      <c r="AA386" s="113" t="str">
        <f>'PHYSIO-REP 3'!N386</f>
        <v>Juin</v>
      </c>
      <c r="AB386" s="113" t="str">
        <f>'ZOOTECHINE 3'!N386</f>
        <v>Juin</v>
      </c>
      <c r="AC386" s="113" t="str">
        <f>'PHARMACOLOGIE 3'!N386</f>
        <v>Juin</v>
      </c>
      <c r="AD386" s="113" t="str">
        <f>'MICROBIOLOGIE 3'!N386</f>
        <v>Juin</v>
      </c>
      <c r="AE386" s="113" t="str">
        <f>'PARASITOLOGIE 2'!N386</f>
        <v>Juin</v>
      </c>
      <c r="AF386" s="113" t="str">
        <f>'PHYSIO-PATH 3'!N386</f>
        <v>Juin</v>
      </c>
      <c r="AG386" s="113" t="str">
        <f>SEMIOLOGIE!N386</f>
        <v>Juin</v>
      </c>
      <c r="AH386" s="113" t="str">
        <f>'ANA-PATH 2'!N386</f>
        <v>Juin</v>
      </c>
    </row>
    <row r="387" spans="1:34">
      <c r="A387" s="113">
        <v>380</v>
      </c>
      <c r="B387" s="413" t="s">
        <v>473</v>
      </c>
      <c r="C387" s="413" t="s">
        <v>1004</v>
      </c>
      <c r="D387" s="124">
        <f>ANATOMIE3!L387</f>
        <v>17.25</v>
      </c>
      <c r="E387" s="124">
        <f>'PHYSIO-REP 3'!L387</f>
        <v>13.25</v>
      </c>
      <c r="F387" s="124">
        <f>'ZOOTECHINE 3'!L387</f>
        <v>9.25</v>
      </c>
      <c r="G387" s="124">
        <f>'PHARMACOLOGIE 3'!L387</f>
        <v>9.5</v>
      </c>
      <c r="H387" s="124">
        <f>'MICROBIOLOGIE 3'!L387</f>
        <v>8</v>
      </c>
      <c r="I387" s="124">
        <f>'PARASITOLOGIE 2'!L387</f>
        <v>10.666666666666666</v>
      </c>
      <c r="J387" s="124">
        <f>'PHYSIO-PATH 3'!L387</f>
        <v>10.5</v>
      </c>
      <c r="K387" s="124">
        <f>SEMIOLOGIE!L387</f>
        <v>18.25</v>
      </c>
      <c r="L387" s="124">
        <f>'ANA-PATH 2'!L387</f>
        <v>8.3333333333333339</v>
      </c>
      <c r="M387" s="124">
        <f t="shared" si="67"/>
        <v>105</v>
      </c>
      <c r="N387" s="124">
        <f t="shared" si="68"/>
        <v>4.2</v>
      </c>
      <c r="O387" s="113" t="str">
        <f t="shared" si="66"/>
        <v>Ajournee</v>
      </c>
      <c r="P387" s="113" t="str">
        <f t="shared" si="69"/>
        <v>juin</v>
      </c>
      <c r="Q387" s="113">
        <f t="shared" si="70"/>
        <v>0</v>
      </c>
      <c r="R387" s="113">
        <f t="shared" si="71"/>
        <v>1</v>
      </c>
      <c r="S387" s="113">
        <f t="shared" si="72"/>
        <v>1</v>
      </c>
      <c r="T387" s="113">
        <f t="shared" si="73"/>
        <v>1</v>
      </c>
      <c r="U387" s="113">
        <f t="shared" si="74"/>
        <v>1</v>
      </c>
      <c r="V387" s="113">
        <f t="shared" si="75"/>
        <v>0</v>
      </c>
      <c r="W387" s="113">
        <f t="shared" si="76"/>
        <v>1</v>
      </c>
      <c r="X387" s="113">
        <f t="shared" si="77"/>
        <v>0</v>
      </c>
      <c r="Y387" s="113">
        <f t="shared" si="78"/>
        <v>1</v>
      </c>
      <c r="Z387" s="113" t="str">
        <f>ANATOMIE3!N387</f>
        <v>Juin</v>
      </c>
      <c r="AA387" s="113" t="str">
        <f>'PHYSIO-REP 3'!N387</f>
        <v>Juin</v>
      </c>
      <c r="AB387" s="113" t="str">
        <f>'ZOOTECHINE 3'!N387</f>
        <v>Juin</v>
      </c>
      <c r="AC387" s="113" t="str">
        <f>'PHARMACOLOGIE 3'!N387</f>
        <v>Juin</v>
      </c>
      <c r="AD387" s="113" t="str">
        <f>'MICROBIOLOGIE 3'!N387</f>
        <v>Juin</v>
      </c>
      <c r="AE387" s="113" t="str">
        <f>'PARASITOLOGIE 2'!N387</f>
        <v>Juin</v>
      </c>
      <c r="AF387" s="113" t="str">
        <f>'PHYSIO-PATH 3'!N387</f>
        <v>Juin</v>
      </c>
      <c r="AG387" s="113" t="str">
        <f>SEMIOLOGIE!N387</f>
        <v>Juin</v>
      </c>
      <c r="AH387" s="113" t="str">
        <f>'ANA-PATH 2'!N387</f>
        <v>Juin</v>
      </c>
    </row>
    <row r="388" spans="1:34">
      <c r="A388" s="336">
        <v>381</v>
      </c>
      <c r="B388" s="413" t="s">
        <v>474</v>
      </c>
      <c r="C388" s="413" t="s">
        <v>212</v>
      </c>
      <c r="D388" s="124">
        <f>ANATOMIE3!L388</f>
        <v>16.5</v>
      </c>
      <c r="E388" s="124">
        <f>'PHYSIO-REP 3'!L388</f>
        <v>12</v>
      </c>
      <c r="F388" s="124">
        <f>'ZOOTECHINE 3'!L388</f>
        <v>13</v>
      </c>
      <c r="G388" s="124">
        <f>'PHARMACOLOGIE 3'!L388</f>
        <v>12.5</v>
      </c>
      <c r="H388" s="124">
        <f>'MICROBIOLOGIE 3'!L388</f>
        <v>12</v>
      </c>
      <c r="I388" s="124">
        <f>'PARASITOLOGIE 2'!L388</f>
        <v>8.6666666666666661</v>
      </c>
      <c r="J388" s="124">
        <f>'PHYSIO-PATH 3'!L388</f>
        <v>6</v>
      </c>
      <c r="K388" s="124">
        <f>SEMIOLOGIE!L388</f>
        <v>15.75</v>
      </c>
      <c r="L388" s="124">
        <f>'ANA-PATH 2'!L388</f>
        <v>11.666666666666666</v>
      </c>
      <c r="M388" s="124">
        <f t="shared" si="67"/>
        <v>108.08333333333334</v>
      </c>
      <c r="N388" s="124">
        <f t="shared" si="68"/>
        <v>4.3233333333333341</v>
      </c>
      <c r="O388" s="113" t="str">
        <f t="shared" si="66"/>
        <v>Ajournee</v>
      </c>
      <c r="P388" s="113" t="str">
        <f t="shared" si="69"/>
        <v>juin</v>
      </c>
      <c r="Q388" s="113">
        <f t="shared" si="70"/>
        <v>0</v>
      </c>
      <c r="R388" s="113">
        <f t="shared" si="71"/>
        <v>1</v>
      </c>
      <c r="S388" s="113">
        <f t="shared" si="72"/>
        <v>1</v>
      </c>
      <c r="T388" s="113">
        <f t="shared" si="73"/>
        <v>1</v>
      </c>
      <c r="U388" s="113">
        <f t="shared" si="74"/>
        <v>1</v>
      </c>
      <c r="V388" s="113">
        <f t="shared" si="75"/>
        <v>1</v>
      </c>
      <c r="W388" s="113">
        <f t="shared" si="76"/>
        <v>1</v>
      </c>
      <c r="X388" s="113">
        <f t="shared" si="77"/>
        <v>0</v>
      </c>
      <c r="Y388" s="113">
        <f t="shared" si="78"/>
        <v>0</v>
      </c>
      <c r="Z388" s="113" t="str">
        <f>ANATOMIE3!N388</f>
        <v>Juin</v>
      </c>
      <c r="AA388" s="113" t="str">
        <f>'PHYSIO-REP 3'!N388</f>
        <v>Juin</v>
      </c>
      <c r="AB388" s="113" t="str">
        <f>'ZOOTECHINE 3'!N388</f>
        <v>Juin</v>
      </c>
      <c r="AC388" s="113" t="str">
        <f>'PHARMACOLOGIE 3'!N388</f>
        <v>Juin</v>
      </c>
      <c r="AD388" s="113" t="str">
        <f>'MICROBIOLOGIE 3'!N388</f>
        <v>Juin</v>
      </c>
      <c r="AE388" s="113" t="str">
        <f>'PARASITOLOGIE 2'!N388</f>
        <v>Juin</v>
      </c>
      <c r="AF388" s="113" t="str">
        <f>'PHYSIO-PATH 3'!N388</f>
        <v>Juin</v>
      </c>
      <c r="AG388" s="113" t="str">
        <f>SEMIOLOGIE!N388</f>
        <v>Juin</v>
      </c>
      <c r="AH388" s="113" t="str">
        <f>'ANA-PATH 2'!N388</f>
        <v>Juin</v>
      </c>
    </row>
    <row r="389" spans="1:34">
      <c r="A389" s="113">
        <v>382</v>
      </c>
      <c r="B389" s="413" t="s">
        <v>1005</v>
      </c>
      <c r="C389" s="413" t="s">
        <v>134</v>
      </c>
      <c r="D389" s="124">
        <f>ANATOMIE3!L389</f>
        <v>0</v>
      </c>
      <c r="E389" s="124">
        <f>'PHYSIO-REP 3'!L389</f>
        <v>0</v>
      </c>
      <c r="F389" s="124">
        <f>'ZOOTECHINE 3'!L389</f>
        <v>0</v>
      </c>
      <c r="G389" s="124">
        <f>'PHARMACOLOGIE 3'!L389</f>
        <v>0</v>
      </c>
      <c r="H389" s="124">
        <f>'MICROBIOLOGIE 3'!L389</f>
        <v>0</v>
      </c>
      <c r="I389" s="124">
        <f>'PARASITOLOGIE 2'!L389</f>
        <v>0</v>
      </c>
      <c r="J389" s="124">
        <f>'PHYSIO-PATH 3'!L389</f>
        <v>0</v>
      </c>
      <c r="K389" s="124">
        <f>SEMIOLOGIE!L389</f>
        <v>0</v>
      </c>
      <c r="L389" s="124">
        <f>'ANA-PATH 2'!L389</f>
        <v>0</v>
      </c>
      <c r="M389" s="124">
        <f t="shared" si="67"/>
        <v>0</v>
      </c>
      <c r="N389" s="124">
        <f t="shared" si="68"/>
        <v>0</v>
      </c>
      <c r="O389" s="113" t="str">
        <f t="shared" si="66"/>
        <v>Ajournee</v>
      </c>
      <c r="P389" s="113" t="str">
        <f t="shared" si="69"/>
        <v>juin</v>
      </c>
      <c r="Q389" s="113">
        <f t="shared" si="70"/>
        <v>1</v>
      </c>
      <c r="R389" s="113">
        <f t="shared" si="71"/>
        <v>1</v>
      </c>
      <c r="S389" s="113">
        <f t="shared" si="72"/>
        <v>1</v>
      </c>
      <c r="T389" s="113">
        <f t="shared" si="73"/>
        <v>1</v>
      </c>
      <c r="U389" s="113">
        <f t="shared" si="74"/>
        <v>1</v>
      </c>
      <c r="V389" s="113">
        <f t="shared" si="75"/>
        <v>1</v>
      </c>
      <c r="W389" s="113">
        <f t="shared" si="76"/>
        <v>1</v>
      </c>
      <c r="X389" s="113">
        <f t="shared" si="77"/>
        <v>1</v>
      </c>
      <c r="Y389" s="113">
        <f t="shared" si="78"/>
        <v>1</v>
      </c>
      <c r="Z389" s="113" t="str">
        <f>ANATOMIE3!N389</f>
        <v>Juin</v>
      </c>
      <c r="AA389" s="113" t="str">
        <f>'PHYSIO-REP 3'!N389</f>
        <v>Juin</v>
      </c>
      <c r="AB389" s="113" t="str">
        <f>'ZOOTECHINE 3'!N389</f>
        <v>Juin</v>
      </c>
      <c r="AC389" s="113" t="str">
        <f>'PHARMACOLOGIE 3'!N389</f>
        <v>Juin</v>
      </c>
      <c r="AD389" s="113" t="str">
        <f>'MICROBIOLOGIE 3'!N389</f>
        <v>Juin</v>
      </c>
      <c r="AE389" s="113" t="str">
        <f>'PARASITOLOGIE 2'!N389</f>
        <v>Juin</v>
      </c>
      <c r="AF389" s="113" t="str">
        <f>'PHYSIO-PATH 3'!N389</f>
        <v>Juin</v>
      </c>
      <c r="AG389" s="113" t="str">
        <f>SEMIOLOGIE!N389</f>
        <v>Juin</v>
      </c>
      <c r="AH389" s="113" t="str">
        <f>'ANA-PATH 2'!N389</f>
        <v>Juin</v>
      </c>
    </row>
    <row r="390" spans="1:34">
      <c r="A390" s="336">
        <v>383</v>
      </c>
      <c r="B390" s="413" t="s">
        <v>475</v>
      </c>
      <c r="C390" s="413" t="s">
        <v>1006</v>
      </c>
      <c r="D390" s="124">
        <f>ANATOMIE3!L390</f>
        <v>10</v>
      </c>
      <c r="E390" s="124">
        <f>'PHYSIO-REP 3'!L390</f>
        <v>9.75</v>
      </c>
      <c r="F390" s="124">
        <f>'ZOOTECHINE 3'!L390</f>
        <v>10.5</v>
      </c>
      <c r="G390" s="124">
        <f>'PHARMACOLOGIE 3'!L390</f>
        <v>5.5</v>
      </c>
      <c r="H390" s="124">
        <f>'MICROBIOLOGIE 3'!L390</f>
        <v>7.25</v>
      </c>
      <c r="I390" s="124">
        <f>'PARASITOLOGIE 2'!L390</f>
        <v>0</v>
      </c>
      <c r="J390" s="124">
        <f>'PHYSIO-PATH 3'!L390</f>
        <v>2.5</v>
      </c>
      <c r="K390" s="124">
        <f>SEMIOLOGIE!L390</f>
        <v>12</v>
      </c>
      <c r="L390" s="124">
        <f>'ANA-PATH 2'!L390</f>
        <v>2.6666666666666665</v>
      </c>
      <c r="M390" s="124">
        <f t="shared" si="67"/>
        <v>60.166666666666664</v>
      </c>
      <c r="N390" s="124">
        <f t="shared" si="68"/>
        <v>2.4066666666666667</v>
      </c>
      <c r="O390" s="113" t="str">
        <f t="shared" si="66"/>
        <v>Ajournee</v>
      </c>
      <c r="P390" s="113" t="str">
        <f t="shared" si="69"/>
        <v>juin</v>
      </c>
      <c r="Q390" s="113">
        <f t="shared" si="70"/>
        <v>1</v>
      </c>
      <c r="R390" s="113">
        <f t="shared" si="71"/>
        <v>1</v>
      </c>
      <c r="S390" s="113">
        <f t="shared" si="72"/>
        <v>1</v>
      </c>
      <c r="T390" s="113">
        <f t="shared" si="73"/>
        <v>1</v>
      </c>
      <c r="U390" s="113">
        <f t="shared" si="74"/>
        <v>1</v>
      </c>
      <c r="V390" s="113">
        <f t="shared" si="75"/>
        <v>1</v>
      </c>
      <c r="W390" s="113">
        <f t="shared" si="76"/>
        <v>1</v>
      </c>
      <c r="X390" s="113">
        <f t="shared" si="77"/>
        <v>1</v>
      </c>
      <c r="Y390" s="113">
        <f t="shared" si="78"/>
        <v>1</v>
      </c>
      <c r="Z390" s="113" t="str">
        <f>ANATOMIE3!N390</f>
        <v>Juin</v>
      </c>
      <c r="AA390" s="113" t="str">
        <f>'PHYSIO-REP 3'!N390</f>
        <v>Juin</v>
      </c>
      <c r="AB390" s="113" t="str">
        <f>'ZOOTECHINE 3'!N390</f>
        <v>Juin</v>
      </c>
      <c r="AC390" s="113" t="str">
        <f>'PHARMACOLOGIE 3'!N390</f>
        <v>Juin</v>
      </c>
      <c r="AD390" s="113" t="str">
        <f>'MICROBIOLOGIE 3'!N390</f>
        <v>Juin</v>
      </c>
      <c r="AE390" s="113" t="str">
        <f>'PARASITOLOGIE 2'!N390</f>
        <v>Juin</v>
      </c>
      <c r="AF390" s="113" t="str">
        <f>'PHYSIO-PATH 3'!N390</f>
        <v>Juin</v>
      </c>
      <c r="AG390" s="113" t="str">
        <f>SEMIOLOGIE!N390</f>
        <v>Juin</v>
      </c>
      <c r="AH390" s="113" t="str">
        <f>'ANA-PATH 2'!N390</f>
        <v>Juin</v>
      </c>
    </row>
    <row r="391" spans="1:34">
      <c r="A391" s="113">
        <v>384</v>
      </c>
      <c r="B391" s="413" t="s">
        <v>476</v>
      </c>
      <c r="C391" s="413" t="s">
        <v>477</v>
      </c>
      <c r="D391" s="124">
        <f>ANATOMIE3!L391</f>
        <v>14.5</v>
      </c>
      <c r="E391" s="124">
        <f>'PHYSIO-REP 3'!L391</f>
        <v>12</v>
      </c>
      <c r="F391" s="124">
        <f>'ZOOTECHINE 3'!L391</f>
        <v>8</v>
      </c>
      <c r="G391" s="124">
        <f>'PHARMACOLOGIE 3'!L391</f>
        <v>13</v>
      </c>
      <c r="H391" s="124">
        <f>'MICROBIOLOGIE 3'!L391</f>
        <v>14</v>
      </c>
      <c r="I391" s="124">
        <f>'PARASITOLOGIE 2'!L391</f>
        <v>8.6666666666666661</v>
      </c>
      <c r="J391" s="124">
        <f>'PHYSIO-PATH 3'!L391</f>
        <v>10.5</v>
      </c>
      <c r="K391" s="124">
        <f>SEMIOLOGIE!L391</f>
        <v>14</v>
      </c>
      <c r="L391" s="124">
        <f>'ANA-PATH 2'!L391</f>
        <v>10</v>
      </c>
      <c r="M391" s="124">
        <f t="shared" si="67"/>
        <v>104.66666666666667</v>
      </c>
      <c r="N391" s="124">
        <f t="shared" si="68"/>
        <v>4.1866666666666665</v>
      </c>
      <c r="O391" s="113" t="str">
        <f t="shared" si="66"/>
        <v>Ajournee</v>
      </c>
      <c r="P391" s="113" t="str">
        <f t="shared" si="69"/>
        <v>juin</v>
      </c>
      <c r="Q391" s="113">
        <f t="shared" si="70"/>
        <v>1</v>
      </c>
      <c r="R391" s="113">
        <f t="shared" si="71"/>
        <v>1</v>
      </c>
      <c r="S391" s="113">
        <f t="shared" si="72"/>
        <v>1</v>
      </c>
      <c r="T391" s="113">
        <f t="shared" si="73"/>
        <v>1</v>
      </c>
      <c r="U391" s="113">
        <f t="shared" si="74"/>
        <v>1</v>
      </c>
      <c r="V391" s="113">
        <f t="shared" si="75"/>
        <v>1</v>
      </c>
      <c r="W391" s="113">
        <f t="shared" si="76"/>
        <v>1</v>
      </c>
      <c r="X391" s="113">
        <f t="shared" si="77"/>
        <v>1</v>
      </c>
      <c r="Y391" s="113">
        <f t="shared" si="78"/>
        <v>1</v>
      </c>
      <c r="Z391" s="113" t="str">
        <f>ANATOMIE3!N391</f>
        <v>Juin</v>
      </c>
      <c r="AA391" s="113" t="str">
        <f>'PHYSIO-REP 3'!N391</f>
        <v>Juin</v>
      </c>
      <c r="AB391" s="113" t="str">
        <f>'ZOOTECHINE 3'!N391</f>
        <v>Juin</v>
      </c>
      <c r="AC391" s="113" t="str">
        <f>'PHARMACOLOGIE 3'!N391</f>
        <v>Juin</v>
      </c>
      <c r="AD391" s="113" t="str">
        <f>'MICROBIOLOGIE 3'!N391</f>
        <v>Juin</v>
      </c>
      <c r="AE391" s="113" t="str">
        <f>'PARASITOLOGIE 2'!N391</f>
        <v>Juin</v>
      </c>
      <c r="AF391" s="113" t="str">
        <f>'PHYSIO-PATH 3'!N391</f>
        <v>Juin</v>
      </c>
      <c r="AG391" s="113" t="str">
        <f>SEMIOLOGIE!N391</f>
        <v>Juin</v>
      </c>
      <c r="AH391" s="113" t="str">
        <f>'ANA-PATH 2'!N391</f>
        <v>Juin</v>
      </c>
    </row>
    <row r="392" spans="1:34">
      <c r="A392" s="336">
        <v>385</v>
      </c>
      <c r="B392" s="413" t="s">
        <v>478</v>
      </c>
      <c r="C392" s="413" t="s">
        <v>1007</v>
      </c>
      <c r="D392" s="124">
        <f>ANATOMIE3!L392</f>
        <v>12</v>
      </c>
      <c r="E392" s="124">
        <f>'PHYSIO-REP 3'!L392</f>
        <v>12.75</v>
      </c>
      <c r="F392" s="124">
        <f>'ZOOTECHINE 3'!L392</f>
        <v>9.5</v>
      </c>
      <c r="G392" s="124">
        <f>'PHARMACOLOGIE 3'!L392</f>
        <v>8.5</v>
      </c>
      <c r="H392" s="124">
        <f>'MICROBIOLOGIE 3'!L392</f>
        <v>8.5</v>
      </c>
      <c r="I392" s="124">
        <f>'PARASITOLOGIE 2'!L392</f>
        <v>6.666666666666667</v>
      </c>
      <c r="J392" s="124">
        <f>'PHYSIO-PATH 3'!L392</f>
        <v>1.5</v>
      </c>
      <c r="K392" s="124">
        <f>SEMIOLOGIE!L392</f>
        <v>9</v>
      </c>
      <c r="L392" s="124">
        <f>'ANA-PATH 2'!L392</f>
        <v>4</v>
      </c>
      <c r="M392" s="124">
        <f t="shared" si="67"/>
        <v>72.416666666666657</v>
      </c>
      <c r="N392" s="124">
        <f t="shared" si="68"/>
        <v>2.8966666666666665</v>
      </c>
      <c r="O392" s="113" t="str">
        <f t="shared" ref="O392:O455" si="79">IF(OR(D392="exclus",E392="exclus",F392="exclus",G392="exclus",H392="exclus",I392="exclus",J392="exclus",K392="exclus",L392="exclus"),"exclus",IF(AND(SUM(Q392:Y392)=0,ROUND(N392,3)&gt;=10),"Admis","Ajournee"))</f>
        <v>Ajournee</v>
      </c>
      <c r="P392" s="113" t="str">
        <f t="shared" si="69"/>
        <v>juin</v>
      </c>
      <c r="Q392" s="113">
        <f t="shared" si="70"/>
        <v>1</v>
      </c>
      <c r="R392" s="113">
        <f t="shared" si="71"/>
        <v>1</v>
      </c>
      <c r="S392" s="113">
        <f t="shared" si="72"/>
        <v>1</v>
      </c>
      <c r="T392" s="113">
        <f t="shared" si="73"/>
        <v>1</v>
      </c>
      <c r="U392" s="113">
        <f t="shared" si="74"/>
        <v>1</v>
      </c>
      <c r="V392" s="113">
        <f t="shared" si="75"/>
        <v>1</v>
      </c>
      <c r="W392" s="113">
        <f t="shared" si="76"/>
        <v>1</v>
      </c>
      <c r="X392" s="113">
        <f t="shared" si="77"/>
        <v>1</v>
      </c>
      <c r="Y392" s="113">
        <f t="shared" si="78"/>
        <v>1</v>
      </c>
      <c r="Z392" s="113" t="str">
        <f>ANATOMIE3!N392</f>
        <v>Juin</v>
      </c>
      <c r="AA392" s="113" t="str">
        <f>'PHYSIO-REP 3'!N392</f>
        <v>Juin</v>
      </c>
      <c r="AB392" s="113" t="str">
        <f>'ZOOTECHINE 3'!N392</f>
        <v>Juin</v>
      </c>
      <c r="AC392" s="113" t="str">
        <f>'PHARMACOLOGIE 3'!N392</f>
        <v>Juin</v>
      </c>
      <c r="AD392" s="113" t="str">
        <f>'MICROBIOLOGIE 3'!N392</f>
        <v>Juin</v>
      </c>
      <c r="AE392" s="113" t="str">
        <f>'PARASITOLOGIE 2'!N392</f>
        <v>Juin</v>
      </c>
      <c r="AF392" s="113" t="str">
        <f>'PHYSIO-PATH 3'!N392</f>
        <v>Juin</v>
      </c>
      <c r="AG392" s="113" t="str">
        <f>SEMIOLOGIE!N392</f>
        <v>Juin</v>
      </c>
      <c r="AH392" s="113" t="str">
        <f>'ANA-PATH 2'!N392</f>
        <v>Juin</v>
      </c>
    </row>
    <row r="393" spans="1:34">
      <c r="A393" s="113">
        <v>386</v>
      </c>
      <c r="B393" s="413" t="s">
        <v>479</v>
      </c>
      <c r="C393" s="413" t="s">
        <v>1008</v>
      </c>
      <c r="D393" s="124">
        <f>ANATOMIE3!L393</f>
        <v>11</v>
      </c>
      <c r="E393" s="124">
        <f>'PHYSIO-REP 3'!L393</f>
        <v>6.75</v>
      </c>
      <c r="F393" s="124">
        <f>'ZOOTECHINE 3'!L393</f>
        <v>5.5</v>
      </c>
      <c r="G393" s="124">
        <f>'PHARMACOLOGIE 3'!L393</f>
        <v>7</v>
      </c>
      <c r="H393" s="124">
        <f>'MICROBIOLOGIE 3'!L393</f>
        <v>9.5</v>
      </c>
      <c r="I393" s="124">
        <f>'PARASITOLOGIE 2'!L393</f>
        <v>10</v>
      </c>
      <c r="J393" s="124">
        <f>'PHYSIO-PATH 3'!L393</f>
        <v>2.5</v>
      </c>
      <c r="K393" s="124">
        <f>SEMIOLOGIE!L393</f>
        <v>7.25</v>
      </c>
      <c r="L393" s="124">
        <f>'ANA-PATH 2'!L393</f>
        <v>7.666666666666667</v>
      </c>
      <c r="M393" s="124">
        <f t="shared" ref="M393:M456" si="80">SUM(D393:L393)</f>
        <v>67.166666666666671</v>
      </c>
      <c r="N393" s="124">
        <f t="shared" ref="N393:N456" si="81">M393/25</f>
        <v>2.686666666666667</v>
      </c>
      <c r="O393" s="113" t="str">
        <f t="shared" si="79"/>
        <v>Ajournee</v>
      </c>
      <c r="P393" s="113" t="str">
        <f t="shared" ref="P393:P456" si="82">IF(COUNTIF(Z393:AH393,"=Rattrapage")&gt;0,"Rattrapage",IF(COUNTIF(Z393:AH393,"=Synthèse")&gt;0,"Synthèse","juin"))</f>
        <v>juin</v>
      </c>
      <c r="Q393" s="113">
        <f t="shared" ref="Q393:Q456" si="83">IF(D393&gt;15,0,1)</f>
        <v>1</v>
      </c>
      <c r="R393" s="113">
        <f t="shared" ref="R393:R456" si="84">IF(E393&gt;15,0,1)</f>
        <v>1</v>
      </c>
      <c r="S393" s="113">
        <f t="shared" ref="S393:S456" si="85">IF(F393&gt;15,0,1)</f>
        <v>1</v>
      </c>
      <c r="T393" s="113">
        <f t="shared" ref="T393:T456" si="86">IF(G393&gt;15,0,1)</f>
        <v>1</v>
      </c>
      <c r="U393" s="113">
        <f t="shared" ref="U393:U456" si="87">IF(H393&gt;15,0,1)</f>
        <v>1</v>
      </c>
      <c r="V393" s="113">
        <f t="shared" ref="V393:V456" si="88">IF(I393&gt;10,0,1)</f>
        <v>1</v>
      </c>
      <c r="W393" s="113">
        <f t="shared" ref="W393:W456" si="89">IF(J393&gt;15,0,1)</f>
        <v>1</v>
      </c>
      <c r="X393" s="113">
        <f t="shared" ref="X393:X456" si="90">IF(K393&gt;15,0,1)</f>
        <v>1</v>
      </c>
      <c r="Y393" s="113">
        <f t="shared" ref="Y393:Y456" si="91">IF(L393&gt;10,0,1)</f>
        <v>1</v>
      </c>
      <c r="Z393" s="113" t="str">
        <f>ANATOMIE3!N393</f>
        <v>Juin</v>
      </c>
      <c r="AA393" s="113" t="str">
        <f>'PHYSIO-REP 3'!N393</f>
        <v>Juin</v>
      </c>
      <c r="AB393" s="113" t="str">
        <f>'ZOOTECHINE 3'!N393</f>
        <v>Juin</v>
      </c>
      <c r="AC393" s="113" t="str">
        <f>'PHARMACOLOGIE 3'!N393</f>
        <v>Juin</v>
      </c>
      <c r="AD393" s="113" t="str">
        <f>'MICROBIOLOGIE 3'!N393</f>
        <v>Juin</v>
      </c>
      <c r="AE393" s="113" t="str">
        <f>'PARASITOLOGIE 2'!N393</f>
        <v>Juin</v>
      </c>
      <c r="AF393" s="113" t="str">
        <f>'PHYSIO-PATH 3'!N393</f>
        <v>Juin</v>
      </c>
      <c r="AG393" s="113" t="str">
        <f>SEMIOLOGIE!N393</f>
        <v>Juin</v>
      </c>
      <c r="AH393" s="113" t="str">
        <f>'ANA-PATH 2'!N393</f>
        <v>Juin</v>
      </c>
    </row>
    <row r="394" spans="1:34">
      <c r="A394" s="336">
        <v>387</v>
      </c>
      <c r="B394" s="413" t="s">
        <v>480</v>
      </c>
      <c r="C394" s="413" t="s">
        <v>1009</v>
      </c>
      <c r="D394" s="124">
        <f>ANATOMIE3!L394</f>
        <v>15</v>
      </c>
      <c r="E394" s="124">
        <f>'PHYSIO-REP 3'!L394</f>
        <v>12</v>
      </c>
      <c r="F394" s="124">
        <f>'ZOOTECHINE 3'!L394</f>
        <v>9</v>
      </c>
      <c r="G394" s="124">
        <f>'PHARMACOLOGIE 3'!L394</f>
        <v>11.5</v>
      </c>
      <c r="H394" s="124">
        <f>'MICROBIOLOGIE 3'!L394</f>
        <v>9</v>
      </c>
      <c r="I394" s="124">
        <f>'PARASITOLOGIE 2'!L394</f>
        <v>5.333333333333333</v>
      </c>
      <c r="J394" s="124">
        <f>'PHYSIO-PATH 3'!L394</f>
        <v>9.5</v>
      </c>
      <c r="K394" s="124">
        <f>SEMIOLOGIE!L394</f>
        <v>13.5</v>
      </c>
      <c r="L394" s="124">
        <f>'ANA-PATH 2'!L394</f>
        <v>7.666666666666667</v>
      </c>
      <c r="M394" s="124">
        <f t="shared" si="80"/>
        <v>92.500000000000014</v>
      </c>
      <c r="N394" s="124">
        <f t="shared" si="81"/>
        <v>3.7000000000000006</v>
      </c>
      <c r="O394" s="113" t="str">
        <f t="shared" si="79"/>
        <v>Ajournee</v>
      </c>
      <c r="P394" s="113" t="str">
        <f t="shared" si="82"/>
        <v>juin</v>
      </c>
      <c r="Q394" s="113">
        <f t="shared" si="83"/>
        <v>1</v>
      </c>
      <c r="R394" s="113">
        <f t="shared" si="84"/>
        <v>1</v>
      </c>
      <c r="S394" s="113">
        <f t="shared" si="85"/>
        <v>1</v>
      </c>
      <c r="T394" s="113">
        <f t="shared" si="86"/>
        <v>1</v>
      </c>
      <c r="U394" s="113">
        <f t="shared" si="87"/>
        <v>1</v>
      </c>
      <c r="V394" s="113">
        <f t="shared" si="88"/>
        <v>1</v>
      </c>
      <c r="W394" s="113">
        <f t="shared" si="89"/>
        <v>1</v>
      </c>
      <c r="X394" s="113">
        <f t="shared" si="90"/>
        <v>1</v>
      </c>
      <c r="Y394" s="113">
        <f t="shared" si="91"/>
        <v>1</v>
      </c>
      <c r="Z394" s="113" t="str">
        <f>ANATOMIE3!N394</f>
        <v>Juin</v>
      </c>
      <c r="AA394" s="113" t="str">
        <f>'PHYSIO-REP 3'!N394</f>
        <v>Juin</v>
      </c>
      <c r="AB394" s="113" t="str">
        <f>'ZOOTECHINE 3'!N394</f>
        <v>Juin</v>
      </c>
      <c r="AC394" s="113" t="str">
        <f>'PHARMACOLOGIE 3'!N394</f>
        <v>Juin</v>
      </c>
      <c r="AD394" s="113" t="str">
        <f>'MICROBIOLOGIE 3'!N394</f>
        <v>Juin</v>
      </c>
      <c r="AE394" s="113" t="str">
        <f>'PARASITOLOGIE 2'!N394</f>
        <v>Juin</v>
      </c>
      <c r="AF394" s="113" t="str">
        <f>'PHYSIO-PATH 3'!N394</f>
        <v>Juin</v>
      </c>
      <c r="AG394" s="113" t="str">
        <f>SEMIOLOGIE!N394</f>
        <v>Juin</v>
      </c>
      <c r="AH394" s="113" t="str">
        <f>'ANA-PATH 2'!N394</f>
        <v>Juin</v>
      </c>
    </row>
    <row r="395" spans="1:34">
      <c r="A395" s="113">
        <v>388</v>
      </c>
      <c r="B395" s="413" t="s">
        <v>481</v>
      </c>
      <c r="C395" s="413" t="s">
        <v>1010</v>
      </c>
      <c r="D395" s="124">
        <f>ANATOMIE3!L395</f>
        <v>13.25</v>
      </c>
      <c r="E395" s="124">
        <f>'PHYSIO-REP 3'!L395</f>
        <v>6.75</v>
      </c>
      <c r="F395" s="124">
        <f>'ZOOTECHINE 3'!L395</f>
        <v>10.5</v>
      </c>
      <c r="G395" s="124">
        <f>'PHARMACOLOGIE 3'!L395</f>
        <v>7.5</v>
      </c>
      <c r="H395" s="124">
        <f>'MICROBIOLOGIE 3'!L395</f>
        <v>8.25</v>
      </c>
      <c r="I395" s="124">
        <f>'PARASITOLOGIE 2'!L395</f>
        <v>7.333333333333333</v>
      </c>
      <c r="J395" s="124">
        <f>'PHYSIO-PATH 3'!L395</f>
        <v>6</v>
      </c>
      <c r="K395" s="124">
        <f>SEMIOLOGIE!L395</f>
        <v>5</v>
      </c>
      <c r="L395" s="124">
        <f>'ANA-PATH 2'!L395</f>
        <v>5.333333333333333</v>
      </c>
      <c r="M395" s="124">
        <f t="shared" si="80"/>
        <v>69.916666666666671</v>
      </c>
      <c r="N395" s="124">
        <f t="shared" si="81"/>
        <v>2.7966666666666669</v>
      </c>
      <c r="O395" s="113" t="str">
        <f t="shared" si="79"/>
        <v>Ajournee</v>
      </c>
      <c r="P395" s="113" t="str">
        <f t="shared" si="82"/>
        <v>juin</v>
      </c>
      <c r="Q395" s="113">
        <f t="shared" si="83"/>
        <v>1</v>
      </c>
      <c r="R395" s="113">
        <f t="shared" si="84"/>
        <v>1</v>
      </c>
      <c r="S395" s="113">
        <f t="shared" si="85"/>
        <v>1</v>
      </c>
      <c r="T395" s="113">
        <f t="shared" si="86"/>
        <v>1</v>
      </c>
      <c r="U395" s="113">
        <f t="shared" si="87"/>
        <v>1</v>
      </c>
      <c r="V395" s="113">
        <f t="shared" si="88"/>
        <v>1</v>
      </c>
      <c r="W395" s="113">
        <f t="shared" si="89"/>
        <v>1</v>
      </c>
      <c r="X395" s="113">
        <f t="shared" si="90"/>
        <v>1</v>
      </c>
      <c r="Y395" s="113">
        <f t="shared" si="91"/>
        <v>1</v>
      </c>
      <c r="Z395" s="113" t="str">
        <f>ANATOMIE3!N395</f>
        <v>Juin</v>
      </c>
      <c r="AA395" s="113" t="str">
        <f>'PHYSIO-REP 3'!N395</f>
        <v>Juin</v>
      </c>
      <c r="AB395" s="113" t="str">
        <f>'ZOOTECHINE 3'!N395</f>
        <v>Juin</v>
      </c>
      <c r="AC395" s="113" t="str">
        <f>'PHARMACOLOGIE 3'!N395</f>
        <v>Juin</v>
      </c>
      <c r="AD395" s="113" t="str">
        <f>'MICROBIOLOGIE 3'!N395</f>
        <v>Juin</v>
      </c>
      <c r="AE395" s="113" t="str">
        <f>'PARASITOLOGIE 2'!N395</f>
        <v>Juin</v>
      </c>
      <c r="AF395" s="113" t="str">
        <f>'PHYSIO-PATH 3'!N395</f>
        <v>Juin</v>
      </c>
      <c r="AG395" s="113" t="str">
        <f>SEMIOLOGIE!N395</f>
        <v>Juin</v>
      </c>
      <c r="AH395" s="113" t="str">
        <f>'ANA-PATH 2'!N395</f>
        <v>Juin</v>
      </c>
    </row>
    <row r="396" spans="1:34" ht="30">
      <c r="A396" s="336">
        <v>389</v>
      </c>
      <c r="B396" s="413" t="s">
        <v>482</v>
      </c>
      <c r="C396" s="413" t="s">
        <v>1011</v>
      </c>
      <c r="D396" s="124">
        <f>ANATOMIE3!L396</f>
        <v>5.75</v>
      </c>
      <c r="E396" s="124">
        <f>'PHYSIO-REP 3'!L396</f>
        <v>6</v>
      </c>
      <c r="F396" s="124">
        <f>'ZOOTECHINE 3'!L396</f>
        <v>7</v>
      </c>
      <c r="G396" s="124">
        <f>'PHARMACOLOGIE 3'!L396</f>
        <v>4.5</v>
      </c>
      <c r="H396" s="124">
        <f>'MICROBIOLOGIE 3'!L396</f>
        <v>6.5</v>
      </c>
      <c r="I396" s="124">
        <f>'PARASITOLOGIE 2'!L396</f>
        <v>6</v>
      </c>
      <c r="J396" s="124">
        <f>'PHYSIO-PATH 3'!L396</f>
        <v>4</v>
      </c>
      <c r="K396" s="124">
        <f>SEMIOLOGIE!L396</f>
        <v>6.5</v>
      </c>
      <c r="L396" s="124">
        <f>'ANA-PATH 2'!L396</f>
        <v>4</v>
      </c>
      <c r="M396" s="124">
        <f t="shared" si="80"/>
        <v>50.25</v>
      </c>
      <c r="N396" s="124">
        <f t="shared" si="81"/>
        <v>2.0099999999999998</v>
      </c>
      <c r="O396" s="113" t="str">
        <f t="shared" si="79"/>
        <v>Ajournee</v>
      </c>
      <c r="P396" s="113" t="str">
        <f t="shared" si="82"/>
        <v>juin</v>
      </c>
      <c r="Q396" s="113">
        <f t="shared" si="83"/>
        <v>1</v>
      </c>
      <c r="R396" s="113">
        <f t="shared" si="84"/>
        <v>1</v>
      </c>
      <c r="S396" s="113">
        <f t="shared" si="85"/>
        <v>1</v>
      </c>
      <c r="T396" s="113">
        <f t="shared" si="86"/>
        <v>1</v>
      </c>
      <c r="U396" s="113">
        <f t="shared" si="87"/>
        <v>1</v>
      </c>
      <c r="V396" s="113">
        <f t="shared" si="88"/>
        <v>1</v>
      </c>
      <c r="W396" s="113">
        <f t="shared" si="89"/>
        <v>1</v>
      </c>
      <c r="X396" s="113">
        <f t="shared" si="90"/>
        <v>1</v>
      </c>
      <c r="Y396" s="113">
        <f t="shared" si="91"/>
        <v>1</v>
      </c>
      <c r="Z396" s="113" t="str">
        <f>ANATOMIE3!N396</f>
        <v>Juin</v>
      </c>
      <c r="AA396" s="113" t="str">
        <f>'PHYSIO-REP 3'!N396</f>
        <v>Juin</v>
      </c>
      <c r="AB396" s="113" t="str">
        <f>'ZOOTECHINE 3'!N396</f>
        <v>Juin</v>
      </c>
      <c r="AC396" s="113" t="str">
        <f>'PHARMACOLOGIE 3'!N396</f>
        <v>Juin</v>
      </c>
      <c r="AD396" s="113" t="str">
        <f>'MICROBIOLOGIE 3'!N396</f>
        <v>Juin</v>
      </c>
      <c r="AE396" s="113" t="str">
        <f>'PARASITOLOGIE 2'!N396</f>
        <v>Juin</v>
      </c>
      <c r="AF396" s="113" t="str">
        <f>'PHYSIO-PATH 3'!N396</f>
        <v>Juin</v>
      </c>
      <c r="AG396" s="113" t="str">
        <f>SEMIOLOGIE!N396</f>
        <v>Juin</v>
      </c>
      <c r="AH396" s="113" t="str">
        <f>'ANA-PATH 2'!N396</f>
        <v>Juin</v>
      </c>
    </row>
    <row r="397" spans="1:34">
      <c r="A397" s="113">
        <v>390</v>
      </c>
      <c r="B397" s="413" t="s">
        <v>483</v>
      </c>
      <c r="C397" s="413" t="s">
        <v>286</v>
      </c>
      <c r="D397" s="124">
        <f>ANATOMIE3!L397</f>
        <v>8</v>
      </c>
      <c r="E397" s="124">
        <f>'PHYSIO-REP 3'!L397</f>
        <v>10.5</v>
      </c>
      <c r="F397" s="124">
        <f>'ZOOTECHINE 3'!L397</f>
        <v>10</v>
      </c>
      <c r="G397" s="124">
        <f>'PHARMACOLOGIE 3'!L397</f>
        <v>7.75</v>
      </c>
      <c r="H397" s="124">
        <f>'MICROBIOLOGIE 3'!L397</f>
        <v>9</v>
      </c>
      <c r="I397" s="124">
        <f>'PARASITOLOGIE 2'!L397</f>
        <v>9.3333333333333339</v>
      </c>
      <c r="J397" s="124">
        <f>'PHYSIO-PATH 3'!L397</f>
        <v>8.5</v>
      </c>
      <c r="K397" s="124">
        <f>SEMIOLOGIE!L397</f>
        <v>5</v>
      </c>
      <c r="L397" s="124">
        <f>'ANA-PATH 2'!L397</f>
        <v>3.3333333333333335</v>
      </c>
      <c r="M397" s="124">
        <f t="shared" si="80"/>
        <v>71.416666666666671</v>
      </c>
      <c r="N397" s="124">
        <f t="shared" si="81"/>
        <v>2.8566666666666669</v>
      </c>
      <c r="O397" s="113" t="str">
        <f t="shared" si="79"/>
        <v>Ajournee</v>
      </c>
      <c r="P397" s="113" t="str">
        <f t="shared" si="82"/>
        <v>juin</v>
      </c>
      <c r="Q397" s="113">
        <f t="shared" si="83"/>
        <v>1</v>
      </c>
      <c r="R397" s="113">
        <f t="shared" si="84"/>
        <v>1</v>
      </c>
      <c r="S397" s="113">
        <f t="shared" si="85"/>
        <v>1</v>
      </c>
      <c r="T397" s="113">
        <f t="shared" si="86"/>
        <v>1</v>
      </c>
      <c r="U397" s="113">
        <f t="shared" si="87"/>
        <v>1</v>
      </c>
      <c r="V397" s="113">
        <f t="shared" si="88"/>
        <v>1</v>
      </c>
      <c r="W397" s="113">
        <f t="shared" si="89"/>
        <v>1</v>
      </c>
      <c r="X397" s="113">
        <f t="shared" si="90"/>
        <v>1</v>
      </c>
      <c r="Y397" s="113">
        <f t="shared" si="91"/>
        <v>1</v>
      </c>
      <c r="Z397" s="113" t="str">
        <f>ANATOMIE3!N397</f>
        <v>Juin</v>
      </c>
      <c r="AA397" s="113" t="str">
        <f>'PHYSIO-REP 3'!N397</f>
        <v>Juin</v>
      </c>
      <c r="AB397" s="113" t="str">
        <f>'ZOOTECHINE 3'!N397</f>
        <v>Juin</v>
      </c>
      <c r="AC397" s="113" t="str">
        <f>'PHARMACOLOGIE 3'!N397</f>
        <v>Juin</v>
      </c>
      <c r="AD397" s="113" t="str">
        <f>'MICROBIOLOGIE 3'!N397</f>
        <v>Juin</v>
      </c>
      <c r="AE397" s="113" t="str">
        <f>'PARASITOLOGIE 2'!N397</f>
        <v>Juin</v>
      </c>
      <c r="AF397" s="113" t="str">
        <f>'PHYSIO-PATH 3'!N397</f>
        <v>Juin</v>
      </c>
      <c r="AG397" s="113" t="str">
        <f>SEMIOLOGIE!N397</f>
        <v>Juin</v>
      </c>
      <c r="AH397" s="113" t="str">
        <f>'ANA-PATH 2'!N397</f>
        <v>Juin</v>
      </c>
    </row>
    <row r="398" spans="1:34">
      <c r="A398" s="336">
        <v>391</v>
      </c>
      <c r="B398" s="413" t="s">
        <v>484</v>
      </c>
      <c r="C398" s="413" t="s">
        <v>1012</v>
      </c>
      <c r="D398" s="124">
        <f>ANATOMIE3!L398</f>
        <v>12</v>
      </c>
      <c r="E398" s="124">
        <f>'PHYSIO-REP 3'!L398</f>
        <v>9.75</v>
      </c>
      <c r="F398" s="124">
        <f>'ZOOTECHINE 3'!L398</f>
        <v>9.25</v>
      </c>
      <c r="G398" s="124">
        <f>'PHARMACOLOGIE 3'!L398</f>
        <v>6.5</v>
      </c>
      <c r="H398" s="124">
        <f>'MICROBIOLOGIE 3'!L398</f>
        <v>7</v>
      </c>
      <c r="I398" s="124">
        <f>'PARASITOLOGIE 2'!L398</f>
        <v>6</v>
      </c>
      <c r="J398" s="124">
        <f>'PHYSIO-PATH 3'!L398</f>
        <v>1.5</v>
      </c>
      <c r="K398" s="124">
        <f>SEMIOLOGIE!L398</f>
        <v>6.25</v>
      </c>
      <c r="L398" s="124">
        <f>'ANA-PATH 2'!L398</f>
        <v>6</v>
      </c>
      <c r="M398" s="124">
        <f t="shared" si="80"/>
        <v>64.25</v>
      </c>
      <c r="N398" s="124">
        <f t="shared" si="81"/>
        <v>2.57</v>
      </c>
      <c r="O398" s="113" t="str">
        <f t="shared" si="79"/>
        <v>Ajournee</v>
      </c>
      <c r="P398" s="113" t="str">
        <f t="shared" si="82"/>
        <v>juin</v>
      </c>
      <c r="Q398" s="113">
        <f t="shared" si="83"/>
        <v>1</v>
      </c>
      <c r="R398" s="113">
        <f t="shared" si="84"/>
        <v>1</v>
      </c>
      <c r="S398" s="113">
        <f t="shared" si="85"/>
        <v>1</v>
      </c>
      <c r="T398" s="113">
        <f t="shared" si="86"/>
        <v>1</v>
      </c>
      <c r="U398" s="113">
        <f t="shared" si="87"/>
        <v>1</v>
      </c>
      <c r="V398" s="113">
        <f t="shared" si="88"/>
        <v>1</v>
      </c>
      <c r="W398" s="113">
        <f t="shared" si="89"/>
        <v>1</v>
      </c>
      <c r="X398" s="113">
        <f t="shared" si="90"/>
        <v>1</v>
      </c>
      <c r="Y398" s="113">
        <f t="shared" si="91"/>
        <v>1</v>
      </c>
      <c r="Z398" s="113" t="str">
        <f>ANATOMIE3!N398</f>
        <v>Juin</v>
      </c>
      <c r="AA398" s="113" t="str">
        <f>'PHYSIO-REP 3'!N398</f>
        <v>Juin</v>
      </c>
      <c r="AB398" s="113" t="str">
        <f>'ZOOTECHINE 3'!N398</f>
        <v>Juin</v>
      </c>
      <c r="AC398" s="113" t="str">
        <f>'PHARMACOLOGIE 3'!N398</f>
        <v>Juin</v>
      </c>
      <c r="AD398" s="113" t="str">
        <f>'MICROBIOLOGIE 3'!N398</f>
        <v>Juin</v>
      </c>
      <c r="AE398" s="113" t="str">
        <f>'PARASITOLOGIE 2'!N398</f>
        <v>Juin</v>
      </c>
      <c r="AF398" s="113" t="str">
        <f>'PHYSIO-PATH 3'!N398</f>
        <v>Juin</v>
      </c>
      <c r="AG398" s="113" t="str">
        <f>SEMIOLOGIE!N398</f>
        <v>Juin</v>
      </c>
      <c r="AH398" s="113" t="str">
        <f>'ANA-PATH 2'!N398</f>
        <v>Juin</v>
      </c>
    </row>
    <row r="399" spans="1:34">
      <c r="A399" s="113">
        <v>392</v>
      </c>
      <c r="B399" s="434" t="s">
        <v>485</v>
      </c>
      <c r="C399" s="434" t="s">
        <v>1013</v>
      </c>
      <c r="D399" s="124">
        <f>ANATOMIE3!L399</f>
        <v>0</v>
      </c>
      <c r="E399" s="124">
        <f>'PHYSIO-REP 3'!L399</f>
        <v>6.75</v>
      </c>
      <c r="F399" s="124">
        <f>'ZOOTECHINE 3'!L399</f>
        <v>7</v>
      </c>
      <c r="G399" s="124">
        <f>'PHARMACOLOGIE 3'!L399</f>
        <v>7</v>
      </c>
      <c r="H399" s="124">
        <f>'MICROBIOLOGIE 3'!L399</f>
        <v>7.5</v>
      </c>
      <c r="I399" s="124">
        <f>'PARASITOLOGIE 2'!L399</f>
        <v>4.666666666666667</v>
      </c>
      <c r="J399" s="124">
        <f>'PHYSIO-PATH 3'!L399</f>
        <v>3</v>
      </c>
      <c r="K399" s="124">
        <f>SEMIOLOGIE!L399</f>
        <v>0</v>
      </c>
      <c r="L399" s="124">
        <f>'ANA-PATH 2'!L399</f>
        <v>3.3333333333333335</v>
      </c>
      <c r="M399" s="124">
        <f t="shared" si="80"/>
        <v>39.25</v>
      </c>
      <c r="N399" s="124">
        <f t="shared" si="81"/>
        <v>1.57</v>
      </c>
      <c r="O399" s="113" t="str">
        <f t="shared" si="79"/>
        <v>Ajournee</v>
      </c>
      <c r="P399" s="113" t="str">
        <f t="shared" si="82"/>
        <v>juin</v>
      </c>
      <c r="Q399" s="113">
        <f t="shared" si="83"/>
        <v>1</v>
      </c>
      <c r="R399" s="113">
        <f t="shared" si="84"/>
        <v>1</v>
      </c>
      <c r="S399" s="113">
        <f t="shared" si="85"/>
        <v>1</v>
      </c>
      <c r="T399" s="113">
        <f t="shared" si="86"/>
        <v>1</v>
      </c>
      <c r="U399" s="113">
        <f t="shared" si="87"/>
        <v>1</v>
      </c>
      <c r="V399" s="113">
        <f t="shared" si="88"/>
        <v>1</v>
      </c>
      <c r="W399" s="113">
        <f t="shared" si="89"/>
        <v>1</v>
      </c>
      <c r="X399" s="113">
        <f t="shared" si="90"/>
        <v>1</v>
      </c>
      <c r="Y399" s="113">
        <f t="shared" si="91"/>
        <v>1</v>
      </c>
      <c r="Z399" s="113" t="str">
        <f>ANATOMIE3!N399</f>
        <v>Juin</v>
      </c>
      <c r="AA399" s="113" t="str">
        <f>'PHYSIO-REP 3'!N399</f>
        <v>Juin</v>
      </c>
      <c r="AB399" s="113" t="str">
        <f>'ZOOTECHINE 3'!N399</f>
        <v>Juin</v>
      </c>
      <c r="AC399" s="113" t="str">
        <f>'PHARMACOLOGIE 3'!N399</f>
        <v>Juin</v>
      </c>
      <c r="AD399" s="113" t="str">
        <f>'MICROBIOLOGIE 3'!N399</f>
        <v>Juin</v>
      </c>
      <c r="AE399" s="113" t="str">
        <f>'PARASITOLOGIE 2'!N399</f>
        <v>Juin</v>
      </c>
      <c r="AF399" s="113" t="str">
        <f>'PHYSIO-PATH 3'!N399</f>
        <v>Juin</v>
      </c>
      <c r="AG399" s="113" t="str">
        <f>SEMIOLOGIE!N399</f>
        <v>Juin</v>
      </c>
      <c r="AH399" s="113" t="str">
        <f>'ANA-PATH 2'!N399</f>
        <v>Juin</v>
      </c>
    </row>
    <row r="400" spans="1:34">
      <c r="A400" s="336">
        <v>393</v>
      </c>
      <c r="B400" s="419" t="s">
        <v>486</v>
      </c>
      <c r="C400" s="419" t="s">
        <v>487</v>
      </c>
      <c r="D400" s="124">
        <f>ANATOMIE3!L400</f>
        <v>11</v>
      </c>
      <c r="E400" s="124">
        <f>'PHYSIO-REP 3'!L400</f>
        <v>11</v>
      </c>
      <c r="F400" s="124">
        <f>'ZOOTECHINE 3'!L400</f>
        <v>6.5</v>
      </c>
      <c r="G400" s="124">
        <f>'PHARMACOLOGIE 3'!L400</f>
        <v>10</v>
      </c>
      <c r="H400" s="124">
        <f>'MICROBIOLOGIE 3'!L400</f>
        <v>11</v>
      </c>
      <c r="I400" s="124">
        <f>'PARASITOLOGIE 2'!L400</f>
        <v>9.3333333333333339</v>
      </c>
      <c r="J400" s="124">
        <f>'PHYSIO-PATH 3'!L400</f>
        <v>6</v>
      </c>
      <c r="K400" s="124">
        <f>SEMIOLOGIE!L400</f>
        <v>14.5</v>
      </c>
      <c r="L400" s="124">
        <f>'ANA-PATH 2'!L400</f>
        <v>8.3333333333333339</v>
      </c>
      <c r="M400" s="124">
        <f t="shared" si="80"/>
        <v>87.666666666666671</v>
      </c>
      <c r="N400" s="124">
        <f t="shared" si="81"/>
        <v>3.5066666666666668</v>
      </c>
      <c r="O400" s="113" t="str">
        <f t="shared" si="79"/>
        <v>Ajournee</v>
      </c>
      <c r="P400" s="113" t="str">
        <f t="shared" si="82"/>
        <v>juin</v>
      </c>
      <c r="Q400" s="113">
        <f t="shared" si="83"/>
        <v>1</v>
      </c>
      <c r="R400" s="113">
        <f t="shared" si="84"/>
        <v>1</v>
      </c>
      <c r="S400" s="113">
        <f t="shared" si="85"/>
        <v>1</v>
      </c>
      <c r="T400" s="113">
        <f t="shared" si="86"/>
        <v>1</v>
      </c>
      <c r="U400" s="113">
        <f t="shared" si="87"/>
        <v>1</v>
      </c>
      <c r="V400" s="113">
        <f t="shared" si="88"/>
        <v>1</v>
      </c>
      <c r="W400" s="113">
        <f t="shared" si="89"/>
        <v>1</v>
      </c>
      <c r="X400" s="113">
        <f t="shared" si="90"/>
        <v>1</v>
      </c>
      <c r="Y400" s="113">
        <f t="shared" si="91"/>
        <v>1</v>
      </c>
      <c r="Z400" s="113" t="str">
        <f>ANATOMIE3!N400</f>
        <v>Juin</v>
      </c>
      <c r="AA400" s="113" t="str">
        <f>'PHYSIO-REP 3'!N400</f>
        <v>Juin</v>
      </c>
      <c r="AB400" s="113" t="str">
        <f>'ZOOTECHINE 3'!N400</f>
        <v>Juin</v>
      </c>
      <c r="AC400" s="113" t="str">
        <f>'PHARMACOLOGIE 3'!N400</f>
        <v>Juin</v>
      </c>
      <c r="AD400" s="113" t="str">
        <f>'MICROBIOLOGIE 3'!N400</f>
        <v>Juin</v>
      </c>
      <c r="AE400" s="113" t="str">
        <f>'PARASITOLOGIE 2'!N400</f>
        <v>Juin</v>
      </c>
      <c r="AF400" s="113" t="str">
        <f>'PHYSIO-PATH 3'!N400</f>
        <v>Juin</v>
      </c>
      <c r="AG400" s="113" t="str">
        <f>SEMIOLOGIE!N400</f>
        <v>Juin</v>
      </c>
      <c r="AH400" s="113" t="str">
        <f>'ANA-PATH 2'!N400</f>
        <v>Juin</v>
      </c>
    </row>
    <row r="401" spans="1:34">
      <c r="A401" s="113">
        <v>394</v>
      </c>
      <c r="B401" s="413" t="s">
        <v>488</v>
      </c>
      <c r="C401" s="413" t="s">
        <v>1014</v>
      </c>
      <c r="D401" s="124">
        <f>ANATOMIE3!L401</f>
        <v>12.5</v>
      </c>
      <c r="E401" s="124">
        <f>'PHYSIO-REP 3'!L401</f>
        <v>12</v>
      </c>
      <c r="F401" s="124">
        <f>'ZOOTECHINE 3'!L401</f>
        <v>12</v>
      </c>
      <c r="G401" s="124">
        <f>'PHARMACOLOGIE 3'!L401</f>
        <v>14</v>
      </c>
      <c r="H401" s="124">
        <f>'MICROBIOLOGIE 3'!L401</f>
        <v>10.25</v>
      </c>
      <c r="I401" s="124">
        <f>'PARASITOLOGIE 2'!L401</f>
        <v>8.6666666666666661</v>
      </c>
      <c r="J401" s="124">
        <f>'PHYSIO-PATH 3'!L401</f>
        <v>2.5</v>
      </c>
      <c r="K401" s="124">
        <f>SEMIOLOGIE!L401</f>
        <v>17</v>
      </c>
      <c r="L401" s="124">
        <f>'ANA-PATH 2'!L401</f>
        <v>6.666666666666667</v>
      </c>
      <c r="M401" s="124">
        <f t="shared" si="80"/>
        <v>95.583333333333343</v>
      </c>
      <c r="N401" s="124">
        <f t="shared" si="81"/>
        <v>3.8233333333333337</v>
      </c>
      <c r="O401" s="113" t="str">
        <f t="shared" si="79"/>
        <v>Ajournee</v>
      </c>
      <c r="P401" s="113" t="str">
        <f t="shared" si="82"/>
        <v>juin</v>
      </c>
      <c r="Q401" s="113">
        <f t="shared" si="83"/>
        <v>1</v>
      </c>
      <c r="R401" s="113">
        <f t="shared" si="84"/>
        <v>1</v>
      </c>
      <c r="S401" s="113">
        <f t="shared" si="85"/>
        <v>1</v>
      </c>
      <c r="T401" s="113">
        <f t="shared" si="86"/>
        <v>1</v>
      </c>
      <c r="U401" s="113">
        <f t="shared" si="87"/>
        <v>1</v>
      </c>
      <c r="V401" s="113">
        <f t="shared" si="88"/>
        <v>1</v>
      </c>
      <c r="W401" s="113">
        <f t="shared" si="89"/>
        <v>1</v>
      </c>
      <c r="X401" s="113">
        <f t="shared" si="90"/>
        <v>0</v>
      </c>
      <c r="Y401" s="113">
        <f t="shared" si="91"/>
        <v>1</v>
      </c>
      <c r="Z401" s="113" t="str">
        <f>ANATOMIE3!N401</f>
        <v>Juin</v>
      </c>
      <c r="AA401" s="113" t="str">
        <f>'PHYSIO-REP 3'!N401</f>
        <v>Juin</v>
      </c>
      <c r="AB401" s="113" t="str">
        <f>'ZOOTECHINE 3'!N401</f>
        <v>Juin</v>
      </c>
      <c r="AC401" s="113" t="str">
        <f>'PHARMACOLOGIE 3'!N401</f>
        <v>Juin</v>
      </c>
      <c r="AD401" s="113" t="str">
        <f>'MICROBIOLOGIE 3'!N401</f>
        <v>Juin</v>
      </c>
      <c r="AE401" s="113" t="str">
        <f>'PARASITOLOGIE 2'!N401</f>
        <v>Juin</v>
      </c>
      <c r="AF401" s="113" t="str">
        <f>'PHYSIO-PATH 3'!N401</f>
        <v>Juin</v>
      </c>
      <c r="AG401" s="113" t="str">
        <f>SEMIOLOGIE!N401</f>
        <v>Juin</v>
      </c>
      <c r="AH401" s="113" t="str">
        <f>'ANA-PATH 2'!N401</f>
        <v>Juin</v>
      </c>
    </row>
    <row r="402" spans="1:34">
      <c r="A402" s="336">
        <v>395</v>
      </c>
      <c r="B402" s="413" t="s">
        <v>489</v>
      </c>
      <c r="C402" s="413" t="s">
        <v>490</v>
      </c>
      <c r="D402" s="124">
        <f>ANATOMIE3!L402</f>
        <v>2.25</v>
      </c>
      <c r="E402" s="124">
        <f>'PHYSIO-REP 3'!L402</f>
        <v>8.25</v>
      </c>
      <c r="F402" s="124">
        <f>'ZOOTECHINE 3'!L402</f>
        <v>30.75</v>
      </c>
      <c r="G402" s="124">
        <f>'PHARMACOLOGIE 3'!L402</f>
        <v>0.5</v>
      </c>
      <c r="H402" s="124">
        <f>'MICROBIOLOGIE 3'!L402</f>
        <v>8</v>
      </c>
      <c r="I402" s="124">
        <f>'PARASITOLOGIE 2'!L402</f>
        <v>1.3333333333333333</v>
      </c>
      <c r="J402" s="124">
        <f>'PHYSIO-PATH 3'!L402</f>
        <v>2.5</v>
      </c>
      <c r="K402" s="124">
        <f>SEMIOLOGIE!L402</f>
        <v>42</v>
      </c>
      <c r="L402" s="124">
        <f>'ANA-PATH 2'!L402</f>
        <v>3.3333333333333335</v>
      </c>
      <c r="M402" s="124">
        <f t="shared" si="80"/>
        <v>98.916666666666671</v>
      </c>
      <c r="N402" s="124">
        <f t="shared" si="81"/>
        <v>3.956666666666667</v>
      </c>
      <c r="O402" s="113" t="str">
        <f t="shared" si="79"/>
        <v>Ajournee</v>
      </c>
      <c r="P402" s="113" t="str">
        <f t="shared" si="82"/>
        <v>juin</v>
      </c>
      <c r="Q402" s="113">
        <f t="shared" si="83"/>
        <v>1</v>
      </c>
      <c r="R402" s="113">
        <f t="shared" si="84"/>
        <v>1</v>
      </c>
      <c r="S402" s="113">
        <f t="shared" si="85"/>
        <v>0</v>
      </c>
      <c r="T402" s="113">
        <f t="shared" si="86"/>
        <v>1</v>
      </c>
      <c r="U402" s="113">
        <f t="shared" si="87"/>
        <v>1</v>
      </c>
      <c r="V402" s="113">
        <f t="shared" si="88"/>
        <v>1</v>
      </c>
      <c r="W402" s="113">
        <f t="shared" si="89"/>
        <v>1</v>
      </c>
      <c r="X402" s="113">
        <f t="shared" si="90"/>
        <v>0</v>
      </c>
      <c r="Y402" s="113">
        <f t="shared" si="91"/>
        <v>1</v>
      </c>
      <c r="Z402" s="113" t="str">
        <f>ANATOMIE3!N402</f>
        <v>Juin</v>
      </c>
      <c r="AA402" s="113" t="str">
        <f>'PHYSIO-REP 3'!N402</f>
        <v>Juin</v>
      </c>
      <c r="AB402" s="113" t="str">
        <f>'ZOOTECHINE 3'!N402</f>
        <v>Juin</v>
      </c>
      <c r="AC402" s="113" t="str">
        <f>'PHARMACOLOGIE 3'!N402</f>
        <v>Juin</v>
      </c>
      <c r="AD402" s="113" t="str">
        <f>'MICROBIOLOGIE 3'!N402</f>
        <v>Juin</v>
      </c>
      <c r="AE402" s="113" t="str">
        <f>'PARASITOLOGIE 2'!N402</f>
        <v>Juin</v>
      </c>
      <c r="AF402" s="113" t="str">
        <f>'PHYSIO-PATH 3'!N402</f>
        <v>Juin</v>
      </c>
      <c r="AG402" s="113" t="str">
        <f>SEMIOLOGIE!N402</f>
        <v>Juin</v>
      </c>
      <c r="AH402" s="113" t="str">
        <f>'ANA-PATH 2'!N402</f>
        <v>Juin</v>
      </c>
    </row>
    <row r="403" spans="1:34">
      <c r="A403" s="113">
        <v>396</v>
      </c>
      <c r="B403" s="419" t="s">
        <v>1015</v>
      </c>
      <c r="C403" s="419" t="s">
        <v>1016</v>
      </c>
      <c r="D403" s="124">
        <f>ANATOMIE3!L403</f>
        <v>15.5</v>
      </c>
      <c r="E403" s="124">
        <f>'PHYSIO-REP 3'!L403</f>
        <v>9</v>
      </c>
      <c r="F403" s="124">
        <f>'ZOOTECHINE 3'!L403</f>
        <v>8.5</v>
      </c>
      <c r="G403" s="124">
        <f>'PHARMACOLOGIE 3'!L403</f>
        <v>9</v>
      </c>
      <c r="H403" s="124">
        <f>'MICROBIOLOGIE 3'!L403</f>
        <v>6.75</v>
      </c>
      <c r="I403" s="124">
        <f>'PARASITOLOGIE 2'!L403</f>
        <v>8</v>
      </c>
      <c r="J403" s="124">
        <f>'PHYSIO-PATH 3'!L403</f>
        <v>1.5</v>
      </c>
      <c r="K403" s="124">
        <f>SEMIOLOGIE!L403</f>
        <v>14.75</v>
      </c>
      <c r="L403" s="124">
        <f>'ANA-PATH 2'!L403</f>
        <v>7.333333333333333</v>
      </c>
      <c r="M403" s="124">
        <f t="shared" si="80"/>
        <v>80.333333333333329</v>
      </c>
      <c r="N403" s="124">
        <f t="shared" si="81"/>
        <v>3.2133333333333329</v>
      </c>
      <c r="O403" s="113" t="str">
        <f t="shared" si="79"/>
        <v>Ajournee</v>
      </c>
      <c r="P403" s="113" t="str">
        <f t="shared" si="82"/>
        <v>juin</v>
      </c>
      <c r="Q403" s="113">
        <f t="shared" si="83"/>
        <v>0</v>
      </c>
      <c r="R403" s="113">
        <f t="shared" si="84"/>
        <v>1</v>
      </c>
      <c r="S403" s="113">
        <f t="shared" si="85"/>
        <v>1</v>
      </c>
      <c r="T403" s="113">
        <f t="shared" si="86"/>
        <v>1</v>
      </c>
      <c r="U403" s="113">
        <f t="shared" si="87"/>
        <v>1</v>
      </c>
      <c r="V403" s="113">
        <f t="shared" si="88"/>
        <v>1</v>
      </c>
      <c r="W403" s="113">
        <f t="shared" si="89"/>
        <v>1</v>
      </c>
      <c r="X403" s="113">
        <f t="shared" si="90"/>
        <v>1</v>
      </c>
      <c r="Y403" s="113">
        <f t="shared" si="91"/>
        <v>1</v>
      </c>
      <c r="Z403" s="113" t="str">
        <f>ANATOMIE3!N403</f>
        <v>Juin</v>
      </c>
      <c r="AA403" s="113" t="str">
        <f>'PHYSIO-REP 3'!N403</f>
        <v>Juin</v>
      </c>
      <c r="AB403" s="113" t="str">
        <f>'ZOOTECHINE 3'!N403</f>
        <v>Juin</v>
      </c>
      <c r="AC403" s="113" t="str">
        <f>'PHARMACOLOGIE 3'!N403</f>
        <v>Juin</v>
      </c>
      <c r="AD403" s="113" t="str">
        <f>'MICROBIOLOGIE 3'!N403</f>
        <v>Juin</v>
      </c>
      <c r="AE403" s="113" t="str">
        <f>'PARASITOLOGIE 2'!N403</f>
        <v>Juin</v>
      </c>
      <c r="AF403" s="113" t="str">
        <f>'PHYSIO-PATH 3'!N403</f>
        <v>Juin</v>
      </c>
      <c r="AG403" s="113" t="str">
        <f>SEMIOLOGIE!N403</f>
        <v>Juin</v>
      </c>
      <c r="AH403" s="113" t="str">
        <f>'ANA-PATH 2'!N403</f>
        <v>Juin</v>
      </c>
    </row>
    <row r="404" spans="1:34">
      <c r="A404" s="336">
        <v>397</v>
      </c>
      <c r="B404" s="413" t="s">
        <v>491</v>
      </c>
      <c r="C404" s="413" t="s">
        <v>1017</v>
      </c>
      <c r="D404" s="124">
        <f>ANATOMIE3!L404</f>
        <v>15</v>
      </c>
      <c r="E404" s="124">
        <f>'PHYSIO-REP 3'!L404</f>
        <v>10.5</v>
      </c>
      <c r="F404" s="124">
        <f>'ZOOTECHINE 3'!L404</f>
        <v>3.75</v>
      </c>
      <c r="G404" s="124">
        <f>'PHARMACOLOGIE 3'!L404</f>
        <v>7.75</v>
      </c>
      <c r="H404" s="124">
        <f>'MICROBIOLOGIE 3'!L404</f>
        <v>10.75</v>
      </c>
      <c r="I404" s="124">
        <f>'PARASITOLOGIE 2'!L404</f>
        <v>7.333333333333333</v>
      </c>
      <c r="J404" s="124">
        <f>'PHYSIO-PATH 3'!L404</f>
        <v>7</v>
      </c>
      <c r="K404" s="124">
        <f>SEMIOLOGIE!L404</f>
        <v>5.5</v>
      </c>
      <c r="L404" s="124">
        <f>'ANA-PATH 2'!L404</f>
        <v>6.333333333333333</v>
      </c>
      <c r="M404" s="124">
        <f t="shared" si="80"/>
        <v>73.916666666666671</v>
      </c>
      <c r="N404" s="124">
        <f t="shared" si="81"/>
        <v>2.956666666666667</v>
      </c>
      <c r="O404" s="113" t="str">
        <f t="shared" si="79"/>
        <v>Ajournee</v>
      </c>
      <c r="P404" s="113" t="str">
        <f t="shared" si="82"/>
        <v>juin</v>
      </c>
      <c r="Q404" s="113">
        <f t="shared" si="83"/>
        <v>1</v>
      </c>
      <c r="R404" s="113">
        <f t="shared" si="84"/>
        <v>1</v>
      </c>
      <c r="S404" s="113">
        <f t="shared" si="85"/>
        <v>1</v>
      </c>
      <c r="T404" s="113">
        <f t="shared" si="86"/>
        <v>1</v>
      </c>
      <c r="U404" s="113">
        <f t="shared" si="87"/>
        <v>1</v>
      </c>
      <c r="V404" s="113">
        <f t="shared" si="88"/>
        <v>1</v>
      </c>
      <c r="W404" s="113">
        <f t="shared" si="89"/>
        <v>1</v>
      </c>
      <c r="X404" s="113">
        <f t="shared" si="90"/>
        <v>1</v>
      </c>
      <c r="Y404" s="113">
        <f t="shared" si="91"/>
        <v>1</v>
      </c>
      <c r="Z404" s="113" t="str">
        <f>ANATOMIE3!N404</f>
        <v>Juin</v>
      </c>
      <c r="AA404" s="113" t="str">
        <f>'PHYSIO-REP 3'!N404</f>
        <v>Juin</v>
      </c>
      <c r="AB404" s="113" t="str">
        <f>'ZOOTECHINE 3'!N404</f>
        <v>Juin</v>
      </c>
      <c r="AC404" s="113" t="str">
        <f>'PHARMACOLOGIE 3'!N404</f>
        <v>Juin</v>
      </c>
      <c r="AD404" s="113" t="str">
        <f>'MICROBIOLOGIE 3'!N404</f>
        <v>Juin</v>
      </c>
      <c r="AE404" s="113" t="str">
        <f>'PARASITOLOGIE 2'!N404</f>
        <v>Juin</v>
      </c>
      <c r="AF404" s="113" t="str">
        <f>'PHYSIO-PATH 3'!N404</f>
        <v>Juin</v>
      </c>
      <c r="AG404" s="113" t="str">
        <f>SEMIOLOGIE!N404</f>
        <v>Juin</v>
      </c>
      <c r="AH404" s="113" t="str">
        <f>'ANA-PATH 2'!N404</f>
        <v>Juin</v>
      </c>
    </row>
    <row r="405" spans="1:34">
      <c r="A405" s="113">
        <v>398</v>
      </c>
      <c r="B405" s="413" t="s">
        <v>491</v>
      </c>
      <c r="C405" s="413" t="s">
        <v>233</v>
      </c>
      <c r="D405" s="124">
        <f>ANATOMIE3!L405</f>
        <v>10.75</v>
      </c>
      <c r="E405" s="124">
        <f>'PHYSIO-REP 3'!L405</f>
        <v>8.25</v>
      </c>
      <c r="F405" s="124">
        <f>'ZOOTECHINE 3'!L405</f>
        <v>9.5</v>
      </c>
      <c r="G405" s="124">
        <f>'PHARMACOLOGIE 3'!L405</f>
        <v>4.5</v>
      </c>
      <c r="H405" s="124">
        <f>'MICROBIOLOGIE 3'!L405</f>
        <v>10.75</v>
      </c>
      <c r="I405" s="124">
        <f>'PARASITOLOGIE 2'!L405</f>
        <v>5.333333333333333</v>
      </c>
      <c r="J405" s="124">
        <f>'PHYSIO-PATH 3'!L405</f>
        <v>6</v>
      </c>
      <c r="K405" s="124">
        <f>SEMIOLOGIE!L405</f>
        <v>10</v>
      </c>
      <c r="L405" s="124">
        <f>'ANA-PATH 2'!L405</f>
        <v>6.333333333333333</v>
      </c>
      <c r="M405" s="124">
        <f t="shared" si="80"/>
        <v>71.416666666666671</v>
      </c>
      <c r="N405" s="124">
        <f t="shared" si="81"/>
        <v>2.8566666666666669</v>
      </c>
      <c r="O405" s="113" t="str">
        <f t="shared" si="79"/>
        <v>Ajournee</v>
      </c>
      <c r="P405" s="113" t="str">
        <f t="shared" si="82"/>
        <v>juin</v>
      </c>
      <c r="Q405" s="113">
        <f t="shared" si="83"/>
        <v>1</v>
      </c>
      <c r="R405" s="113">
        <f t="shared" si="84"/>
        <v>1</v>
      </c>
      <c r="S405" s="113">
        <f t="shared" si="85"/>
        <v>1</v>
      </c>
      <c r="T405" s="113">
        <f t="shared" si="86"/>
        <v>1</v>
      </c>
      <c r="U405" s="113">
        <f t="shared" si="87"/>
        <v>1</v>
      </c>
      <c r="V405" s="113">
        <f t="shared" si="88"/>
        <v>1</v>
      </c>
      <c r="W405" s="113">
        <f t="shared" si="89"/>
        <v>1</v>
      </c>
      <c r="X405" s="113">
        <f t="shared" si="90"/>
        <v>1</v>
      </c>
      <c r="Y405" s="113">
        <f t="shared" si="91"/>
        <v>1</v>
      </c>
      <c r="Z405" s="113" t="str">
        <f>ANATOMIE3!N405</f>
        <v>Juin</v>
      </c>
      <c r="AA405" s="113" t="str">
        <f>'PHYSIO-REP 3'!N405</f>
        <v>Juin</v>
      </c>
      <c r="AB405" s="113" t="str">
        <f>'ZOOTECHINE 3'!N405</f>
        <v>Juin</v>
      </c>
      <c r="AC405" s="113" t="str">
        <f>'PHARMACOLOGIE 3'!N405</f>
        <v>Juin</v>
      </c>
      <c r="AD405" s="113" t="str">
        <f>'MICROBIOLOGIE 3'!N405</f>
        <v>Juin</v>
      </c>
      <c r="AE405" s="113" t="str">
        <f>'PARASITOLOGIE 2'!N405</f>
        <v>Juin</v>
      </c>
      <c r="AF405" s="113" t="str">
        <f>'PHYSIO-PATH 3'!N405</f>
        <v>Juin</v>
      </c>
      <c r="AG405" s="113" t="str">
        <f>SEMIOLOGIE!N405</f>
        <v>Juin</v>
      </c>
      <c r="AH405" s="113" t="str">
        <f>'ANA-PATH 2'!N405</f>
        <v>Juin</v>
      </c>
    </row>
    <row r="406" spans="1:34">
      <c r="A406" s="336">
        <v>399</v>
      </c>
      <c r="B406" s="413" t="s">
        <v>492</v>
      </c>
      <c r="C406" s="413" t="s">
        <v>1018</v>
      </c>
      <c r="D406" s="124">
        <f>ANATOMIE3!L406</f>
        <v>13.5</v>
      </c>
      <c r="E406" s="124">
        <f>'PHYSIO-REP 3'!L406</f>
        <v>12.5</v>
      </c>
      <c r="F406" s="124">
        <f>'ZOOTECHINE 3'!L406</f>
        <v>10</v>
      </c>
      <c r="G406" s="124">
        <f>'PHARMACOLOGIE 3'!L406</f>
        <v>7.5</v>
      </c>
      <c r="H406" s="124">
        <f>'MICROBIOLOGIE 3'!L406</f>
        <v>13.75</v>
      </c>
      <c r="I406" s="124">
        <f>'PARASITOLOGIE 2'!L406</f>
        <v>4</v>
      </c>
      <c r="J406" s="124">
        <f>'PHYSIO-PATH 3'!L406</f>
        <v>3</v>
      </c>
      <c r="K406" s="124">
        <f>SEMIOLOGIE!L406</f>
        <v>16</v>
      </c>
      <c r="L406" s="124">
        <f>'ANA-PATH 2'!L406</f>
        <v>10</v>
      </c>
      <c r="M406" s="124">
        <f t="shared" si="80"/>
        <v>90.25</v>
      </c>
      <c r="N406" s="124">
        <f t="shared" si="81"/>
        <v>3.61</v>
      </c>
      <c r="O406" s="113" t="str">
        <f t="shared" si="79"/>
        <v>Ajournee</v>
      </c>
      <c r="P406" s="113" t="str">
        <f t="shared" si="82"/>
        <v>juin</v>
      </c>
      <c r="Q406" s="113">
        <f t="shared" si="83"/>
        <v>1</v>
      </c>
      <c r="R406" s="113">
        <f t="shared" si="84"/>
        <v>1</v>
      </c>
      <c r="S406" s="113">
        <f t="shared" si="85"/>
        <v>1</v>
      </c>
      <c r="T406" s="113">
        <f t="shared" si="86"/>
        <v>1</v>
      </c>
      <c r="U406" s="113">
        <f t="shared" si="87"/>
        <v>1</v>
      </c>
      <c r="V406" s="113">
        <f t="shared" si="88"/>
        <v>1</v>
      </c>
      <c r="W406" s="113">
        <f t="shared" si="89"/>
        <v>1</v>
      </c>
      <c r="X406" s="113">
        <f t="shared" si="90"/>
        <v>0</v>
      </c>
      <c r="Y406" s="113">
        <f t="shared" si="91"/>
        <v>1</v>
      </c>
      <c r="Z406" s="113" t="str">
        <f>ANATOMIE3!N406</f>
        <v>Juin</v>
      </c>
      <c r="AA406" s="113" t="str">
        <f>'PHYSIO-REP 3'!N406</f>
        <v>Juin</v>
      </c>
      <c r="AB406" s="113" t="str">
        <f>'ZOOTECHINE 3'!N406</f>
        <v>Juin</v>
      </c>
      <c r="AC406" s="113" t="str">
        <f>'PHARMACOLOGIE 3'!N406</f>
        <v>Juin</v>
      </c>
      <c r="AD406" s="113" t="str">
        <f>'MICROBIOLOGIE 3'!N406</f>
        <v>Juin</v>
      </c>
      <c r="AE406" s="113" t="str">
        <f>'PARASITOLOGIE 2'!N406</f>
        <v>Juin</v>
      </c>
      <c r="AF406" s="113" t="str">
        <f>'PHYSIO-PATH 3'!N406</f>
        <v>Juin</v>
      </c>
      <c r="AG406" s="113" t="str">
        <f>SEMIOLOGIE!N406</f>
        <v>Juin</v>
      </c>
      <c r="AH406" s="113" t="str">
        <f>'ANA-PATH 2'!N406</f>
        <v>Juin</v>
      </c>
    </row>
    <row r="407" spans="1:34">
      <c r="A407" s="113">
        <v>400</v>
      </c>
      <c r="B407" s="413" t="s">
        <v>493</v>
      </c>
      <c r="C407" s="413" t="s">
        <v>83</v>
      </c>
      <c r="D407" s="124">
        <f>ANATOMIE3!L407</f>
        <v>8</v>
      </c>
      <c r="E407" s="124">
        <f>'PHYSIO-REP 3'!L407</f>
        <v>5.25</v>
      </c>
      <c r="F407" s="124">
        <f>'ZOOTECHINE 3'!L407</f>
        <v>5</v>
      </c>
      <c r="G407" s="124">
        <f>'PHARMACOLOGIE 3'!L407</f>
        <v>5</v>
      </c>
      <c r="H407" s="124">
        <f>'MICROBIOLOGIE 3'!L407</f>
        <v>6.25</v>
      </c>
      <c r="I407" s="124">
        <f>'PARASITOLOGIE 2'!L407</f>
        <v>2.6666666666666665</v>
      </c>
      <c r="J407" s="124">
        <f>'PHYSIO-PATH 3'!L407</f>
        <v>2.5</v>
      </c>
      <c r="K407" s="124">
        <f>SEMIOLOGIE!L407</f>
        <v>7.25</v>
      </c>
      <c r="L407" s="124">
        <f>'ANA-PATH 2'!L407</f>
        <v>3.3333333333333335</v>
      </c>
      <c r="M407" s="124">
        <f t="shared" si="80"/>
        <v>45.25</v>
      </c>
      <c r="N407" s="124">
        <f t="shared" si="81"/>
        <v>1.81</v>
      </c>
      <c r="O407" s="113" t="str">
        <f t="shared" si="79"/>
        <v>Ajournee</v>
      </c>
      <c r="P407" s="113" t="str">
        <f t="shared" si="82"/>
        <v>juin</v>
      </c>
      <c r="Q407" s="113">
        <f t="shared" si="83"/>
        <v>1</v>
      </c>
      <c r="R407" s="113">
        <f t="shared" si="84"/>
        <v>1</v>
      </c>
      <c r="S407" s="113">
        <f t="shared" si="85"/>
        <v>1</v>
      </c>
      <c r="T407" s="113">
        <f t="shared" si="86"/>
        <v>1</v>
      </c>
      <c r="U407" s="113">
        <f t="shared" si="87"/>
        <v>1</v>
      </c>
      <c r="V407" s="113">
        <f t="shared" si="88"/>
        <v>1</v>
      </c>
      <c r="W407" s="113">
        <f t="shared" si="89"/>
        <v>1</v>
      </c>
      <c r="X407" s="113">
        <f t="shared" si="90"/>
        <v>1</v>
      </c>
      <c r="Y407" s="113">
        <f t="shared" si="91"/>
        <v>1</v>
      </c>
      <c r="Z407" s="113" t="str">
        <f>ANATOMIE3!N407</f>
        <v>Juin</v>
      </c>
      <c r="AA407" s="113" t="str">
        <f>'PHYSIO-REP 3'!N407</f>
        <v>Juin</v>
      </c>
      <c r="AB407" s="113" t="str">
        <f>'ZOOTECHINE 3'!N407</f>
        <v>Juin</v>
      </c>
      <c r="AC407" s="113" t="str">
        <f>'PHARMACOLOGIE 3'!N407</f>
        <v>Juin</v>
      </c>
      <c r="AD407" s="113" t="str">
        <f>'MICROBIOLOGIE 3'!N407</f>
        <v>Juin</v>
      </c>
      <c r="AE407" s="113" t="str">
        <f>'PARASITOLOGIE 2'!N407</f>
        <v>Juin</v>
      </c>
      <c r="AF407" s="113" t="str">
        <f>'PHYSIO-PATH 3'!N407</f>
        <v>Juin</v>
      </c>
      <c r="AG407" s="113" t="str">
        <f>SEMIOLOGIE!N407</f>
        <v>Juin</v>
      </c>
      <c r="AH407" s="113" t="str">
        <f>'ANA-PATH 2'!N407</f>
        <v>Juin</v>
      </c>
    </row>
    <row r="408" spans="1:34">
      <c r="A408" s="336">
        <v>401</v>
      </c>
      <c r="B408" s="413" t="s">
        <v>494</v>
      </c>
      <c r="C408" s="413" t="s">
        <v>1019</v>
      </c>
      <c r="D408" s="124">
        <f>ANATOMIE3!L408</f>
        <v>15</v>
      </c>
      <c r="E408" s="124">
        <f>'PHYSIO-REP 3'!L408</f>
        <v>14.25</v>
      </c>
      <c r="F408" s="124">
        <f>'ZOOTECHINE 3'!L408</f>
        <v>12.5</v>
      </c>
      <c r="G408" s="124">
        <f>'PHARMACOLOGIE 3'!L408</f>
        <v>10</v>
      </c>
      <c r="H408" s="124">
        <f>'MICROBIOLOGIE 3'!L408</f>
        <v>11</v>
      </c>
      <c r="I408" s="124">
        <f>'PARASITOLOGIE 2'!L408</f>
        <v>10</v>
      </c>
      <c r="J408" s="124">
        <f>'PHYSIO-PATH 3'!L408</f>
        <v>8.5</v>
      </c>
      <c r="K408" s="124">
        <f>SEMIOLOGIE!L408</f>
        <v>9</v>
      </c>
      <c r="L408" s="124">
        <f>'ANA-PATH 2'!L408</f>
        <v>7</v>
      </c>
      <c r="M408" s="124">
        <f t="shared" si="80"/>
        <v>97.25</v>
      </c>
      <c r="N408" s="124">
        <f t="shared" si="81"/>
        <v>3.89</v>
      </c>
      <c r="O408" s="113" t="str">
        <f t="shared" si="79"/>
        <v>Ajournee</v>
      </c>
      <c r="P408" s="113" t="str">
        <f t="shared" si="82"/>
        <v>juin</v>
      </c>
      <c r="Q408" s="113">
        <f t="shared" si="83"/>
        <v>1</v>
      </c>
      <c r="R408" s="113">
        <f t="shared" si="84"/>
        <v>1</v>
      </c>
      <c r="S408" s="113">
        <f t="shared" si="85"/>
        <v>1</v>
      </c>
      <c r="T408" s="113">
        <f t="shared" si="86"/>
        <v>1</v>
      </c>
      <c r="U408" s="113">
        <f t="shared" si="87"/>
        <v>1</v>
      </c>
      <c r="V408" s="113">
        <f t="shared" si="88"/>
        <v>1</v>
      </c>
      <c r="W408" s="113">
        <f t="shared" si="89"/>
        <v>1</v>
      </c>
      <c r="X408" s="113">
        <f t="shared" si="90"/>
        <v>1</v>
      </c>
      <c r="Y408" s="113">
        <f t="shared" si="91"/>
        <v>1</v>
      </c>
      <c r="Z408" s="113" t="str">
        <f>ANATOMIE3!N408</f>
        <v>Juin</v>
      </c>
      <c r="AA408" s="113" t="str">
        <f>'PHYSIO-REP 3'!N408</f>
        <v>Juin</v>
      </c>
      <c r="AB408" s="113" t="str">
        <f>'ZOOTECHINE 3'!N408</f>
        <v>Juin</v>
      </c>
      <c r="AC408" s="113" t="str">
        <f>'PHARMACOLOGIE 3'!N408</f>
        <v>Juin</v>
      </c>
      <c r="AD408" s="113" t="str">
        <f>'MICROBIOLOGIE 3'!N408</f>
        <v>Juin</v>
      </c>
      <c r="AE408" s="113" t="str">
        <f>'PARASITOLOGIE 2'!N408</f>
        <v>Juin</v>
      </c>
      <c r="AF408" s="113" t="str">
        <f>'PHYSIO-PATH 3'!N408</f>
        <v>Juin</v>
      </c>
      <c r="AG408" s="113" t="str">
        <f>SEMIOLOGIE!N408</f>
        <v>Juin</v>
      </c>
      <c r="AH408" s="113" t="str">
        <f>'ANA-PATH 2'!N408</f>
        <v>Juin</v>
      </c>
    </row>
    <row r="409" spans="1:34">
      <c r="A409" s="113">
        <v>402</v>
      </c>
      <c r="B409" s="419" t="s">
        <v>1020</v>
      </c>
      <c r="C409" s="419" t="s">
        <v>495</v>
      </c>
      <c r="D409" s="124">
        <f>ANATOMIE3!L409</f>
        <v>1.75</v>
      </c>
      <c r="E409" s="124">
        <f>'PHYSIO-REP 3'!L409</f>
        <v>5.25</v>
      </c>
      <c r="F409" s="124">
        <f>'ZOOTECHINE 3'!L409</f>
        <v>4.75</v>
      </c>
      <c r="G409" s="124">
        <f>'PHARMACOLOGIE 3'!L409</f>
        <v>3.25</v>
      </c>
      <c r="H409" s="124">
        <f>'MICROBIOLOGIE 3'!L409</f>
        <v>7.25</v>
      </c>
      <c r="I409" s="124">
        <f>'PARASITOLOGIE 2'!L409</f>
        <v>5.333333333333333</v>
      </c>
      <c r="J409" s="124">
        <f>'PHYSIO-PATH 3'!L409</f>
        <v>2.5</v>
      </c>
      <c r="K409" s="124">
        <f>SEMIOLOGIE!L409</f>
        <v>6.75</v>
      </c>
      <c r="L409" s="124">
        <f>'ANA-PATH 2'!L409</f>
        <v>5</v>
      </c>
      <c r="M409" s="124">
        <f t="shared" si="80"/>
        <v>41.833333333333329</v>
      </c>
      <c r="N409" s="124">
        <f t="shared" si="81"/>
        <v>1.6733333333333331</v>
      </c>
      <c r="O409" s="113" t="str">
        <f t="shared" si="79"/>
        <v>Ajournee</v>
      </c>
      <c r="P409" s="113" t="str">
        <f t="shared" si="82"/>
        <v>juin</v>
      </c>
      <c r="Q409" s="113">
        <f t="shared" si="83"/>
        <v>1</v>
      </c>
      <c r="R409" s="113">
        <f t="shared" si="84"/>
        <v>1</v>
      </c>
      <c r="S409" s="113">
        <f t="shared" si="85"/>
        <v>1</v>
      </c>
      <c r="T409" s="113">
        <f t="shared" si="86"/>
        <v>1</v>
      </c>
      <c r="U409" s="113">
        <f t="shared" si="87"/>
        <v>1</v>
      </c>
      <c r="V409" s="113">
        <f t="shared" si="88"/>
        <v>1</v>
      </c>
      <c r="W409" s="113">
        <f t="shared" si="89"/>
        <v>1</v>
      </c>
      <c r="X409" s="113">
        <f t="shared" si="90"/>
        <v>1</v>
      </c>
      <c r="Y409" s="113">
        <f t="shared" si="91"/>
        <v>1</v>
      </c>
      <c r="Z409" s="113" t="str">
        <f>ANATOMIE3!N409</f>
        <v>Juin</v>
      </c>
      <c r="AA409" s="113" t="str">
        <f>'PHYSIO-REP 3'!N409</f>
        <v>Juin</v>
      </c>
      <c r="AB409" s="113" t="str">
        <f>'ZOOTECHINE 3'!N409</f>
        <v>Juin</v>
      </c>
      <c r="AC409" s="113" t="str">
        <f>'PHARMACOLOGIE 3'!N409</f>
        <v>Juin</v>
      </c>
      <c r="AD409" s="113" t="str">
        <f>'MICROBIOLOGIE 3'!N409</f>
        <v>Juin</v>
      </c>
      <c r="AE409" s="113" t="str">
        <f>'PARASITOLOGIE 2'!N409</f>
        <v>Juin</v>
      </c>
      <c r="AF409" s="113" t="str">
        <f>'PHYSIO-PATH 3'!N409</f>
        <v>Juin</v>
      </c>
      <c r="AG409" s="113" t="str">
        <f>SEMIOLOGIE!N409</f>
        <v>Juin</v>
      </c>
      <c r="AH409" s="113" t="str">
        <f>'ANA-PATH 2'!N409</f>
        <v>Juin</v>
      </c>
    </row>
    <row r="410" spans="1:34">
      <c r="A410" s="336">
        <v>403</v>
      </c>
      <c r="B410" s="413" t="s">
        <v>496</v>
      </c>
      <c r="C410" s="413" t="s">
        <v>1021</v>
      </c>
      <c r="D410" s="124">
        <f>ANATOMIE3!L410</f>
        <v>14.5</v>
      </c>
      <c r="E410" s="124">
        <f>'PHYSIO-REP 3'!L410</f>
        <v>10.5</v>
      </c>
      <c r="F410" s="124">
        <f>'ZOOTECHINE 3'!L410</f>
        <v>13</v>
      </c>
      <c r="G410" s="124">
        <f>'PHARMACOLOGIE 3'!L410</f>
        <v>10</v>
      </c>
      <c r="H410" s="124">
        <f>'MICROBIOLOGIE 3'!L410</f>
        <v>7.75</v>
      </c>
      <c r="I410" s="124">
        <f>'PARASITOLOGIE 2'!L410</f>
        <v>6</v>
      </c>
      <c r="J410" s="124">
        <f>'PHYSIO-PATH 3'!L410</f>
        <v>2.5</v>
      </c>
      <c r="K410" s="124">
        <f>SEMIOLOGIE!L410</f>
        <v>13</v>
      </c>
      <c r="L410" s="124">
        <f>'ANA-PATH 2'!L410</f>
        <v>5.666666666666667</v>
      </c>
      <c r="M410" s="124">
        <f t="shared" si="80"/>
        <v>82.916666666666671</v>
      </c>
      <c r="N410" s="124">
        <f t="shared" si="81"/>
        <v>3.3166666666666669</v>
      </c>
      <c r="O410" s="113" t="str">
        <f t="shared" si="79"/>
        <v>Ajournee</v>
      </c>
      <c r="P410" s="113" t="str">
        <f t="shared" si="82"/>
        <v>juin</v>
      </c>
      <c r="Q410" s="113">
        <f t="shared" si="83"/>
        <v>1</v>
      </c>
      <c r="R410" s="113">
        <f t="shared" si="84"/>
        <v>1</v>
      </c>
      <c r="S410" s="113">
        <f t="shared" si="85"/>
        <v>1</v>
      </c>
      <c r="T410" s="113">
        <f t="shared" si="86"/>
        <v>1</v>
      </c>
      <c r="U410" s="113">
        <f t="shared" si="87"/>
        <v>1</v>
      </c>
      <c r="V410" s="113">
        <f t="shared" si="88"/>
        <v>1</v>
      </c>
      <c r="W410" s="113">
        <f t="shared" si="89"/>
        <v>1</v>
      </c>
      <c r="X410" s="113">
        <f t="shared" si="90"/>
        <v>1</v>
      </c>
      <c r="Y410" s="113">
        <f t="shared" si="91"/>
        <v>1</v>
      </c>
      <c r="Z410" s="113" t="str">
        <f>ANATOMIE3!N410</f>
        <v>Juin</v>
      </c>
      <c r="AA410" s="113" t="str">
        <f>'PHYSIO-REP 3'!N410</f>
        <v>Juin</v>
      </c>
      <c r="AB410" s="113" t="str">
        <f>'ZOOTECHINE 3'!N410</f>
        <v>Juin</v>
      </c>
      <c r="AC410" s="113" t="str">
        <f>'PHARMACOLOGIE 3'!N410</f>
        <v>Juin</v>
      </c>
      <c r="AD410" s="113" t="str">
        <f>'MICROBIOLOGIE 3'!N410</f>
        <v>Juin</v>
      </c>
      <c r="AE410" s="113" t="str">
        <f>'PARASITOLOGIE 2'!N410</f>
        <v>Juin</v>
      </c>
      <c r="AF410" s="113" t="str">
        <f>'PHYSIO-PATH 3'!N410</f>
        <v>Juin</v>
      </c>
      <c r="AG410" s="113" t="str">
        <f>SEMIOLOGIE!N410</f>
        <v>Juin</v>
      </c>
      <c r="AH410" s="113" t="str">
        <f>'ANA-PATH 2'!N410</f>
        <v>Juin</v>
      </c>
    </row>
    <row r="411" spans="1:34">
      <c r="A411" s="113">
        <v>404</v>
      </c>
      <c r="B411" s="413" t="s">
        <v>497</v>
      </c>
      <c r="C411" s="413" t="s">
        <v>1022</v>
      </c>
      <c r="D411" s="124">
        <f>ANATOMIE3!L411</f>
        <v>10</v>
      </c>
      <c r="E411" s="124">
        <f>'PHYSIO-REP 3'!L411</f>
        <v>11.25</v>
      </c>
      <c r="F411" s="124">
        <f>'ZOOTECHINE 3'!L411</f>
        <v>8.5</v>
      </c>
      <c r="G411" s="124">
        <f>'PHARMACOLOGIE 3'!L411</f>
        <v>12</v>
      </c>
      <c r="H411" s="124">
        <f>'MICROBIOLOGIE 3'!L411</f>
        <v>9</v>
      </c>
      <c r="I411" s="124">
        <f>'PARASITOLOGIE 2'!L411</f>
        <v>2</v>
      </c>
      <c r="J411" s="124">
        <f>'PHYSIO-PATH 3'!L411</f>
        <v>3.5</v>
      </c>
      <c r="K411" s="124">
        <f>SEMIOLOGIE!L411</f>
        <v>15.25</v>
      </c>
      <c r="L411" s="124">
        <f>'ANA-PATH 2'!L411</f>
        <v>7.666666666666667</v>
      </c>
      <c r="M411" s="124">
        <f t="shared" si="80"/>
        <v>79.166666666666671</v>
      </c>
      <c r="N411" s="124">
        <f t="shared" si="81"/>
        <v>3.166666666666667</v>
      </c>
      <c r="O411" s="113" t="str">
        <f t="shared" si="79"/>
        <v>Ajournee</v>
      </c>
      <c r="P411" s="113" t="str">
        <f t="shared" si="82"/>
        <v>juin</v>
      </c>
      <c r="Q411" s="113">
        <f t="shared" si="83"/>
        <v>1</v>
      </c>
      <c r="R411" s="113">
        <f t="shared" si="84"/>
        <v>1</v>
      </c>
      <c r="S411" s="113">
        <f t="shared" si="85"/>
        <v>1</v>
      </c>
      <c r="T411" s="113">
        <f t="shared" si="86"/>
        <v>1</v>
      </c>
      <c r="U411" s="113">
        <f t="shared" si="87"/>
        <v>1</v>
      </c>
      <c r="V411" s="113">
        <f t="shared" si="88"/>
        <v>1</v>
      </c>
      <c r="W411" s="113">
        <f t="shared" si="89"/>
        <v>1</v>
      </c>
      <c r="X411" s="113">
        <f t="shared" si="90"/>
        <v>0</v>
      </c>
      <c r="Y411" s="113">
        <f t="shared" si="91"/>
        <v>1</v>
      </c>
      <c r="Z411" s="113" t="str">
        <f>ANATOMIE3!N411</f>
        <v>Juin</v>
      </c>
      <c r="AA411" s="113" t="str">
        <f>'PHYSIO-REP 3'!N411</f>
        <v>Juin</v>
      </c>
      <c r="AB411" s="113" t="str">
        <f>'ZOOTECHINE 3'!N411</f>
        <v>Juin</v>
      </c>
      <c r="AC411" s="113" t="str">
        <f>'PHARMACOLOGIE 3'!N411</f>
        <v>Juin</v>
      </c>
      <c r="AD411" s="113" t="str">
        <f>'MICROBIOLOGIE 3'!N411</f>
        <v>Juin</v>
      </c>
      <c r="AE411" s="113" t="str">
        <f>'PARASITOLOGIE 2'!N411</f>
        <v>Juin</v>
      </c>
      <c r="AF411" s="113" t="str">
        <f>'PHYSIO-PATH 3'!N411</f>
        <v>Juin</v>
      </c>
      <c r="AG411" s="113" t="str">
        <f>SEMIOLOGIE!N411</f>
        <v>Juin</v>
      </c>
      <c r="AH411" s="113" t="str">
        <f>'ANA-PATH 2'!N411</f>
        <v>Juin</v>
      </c>
    </row>
    <row r="412" spans="1:34">
      <c r="A412" s="336">
        <v>405</v>
      </c>
      <c r="B412" s="419" t="s">
        <v>1023</v>
      </c>
      <c r="C412" s="419" t="s">
        <v>1024</v>
      </c>
      <c r="D412" s="124">
        <f>ANATOMIE3!L412</f>
        <v>6.5</v>
      </c>
      <c r="E412" s="124">
        <f>'PHYSIO-REP 3'!L412</f>
        <v>8.25</v>
      </c>
      <c r="F412" s="124">
        <f>'ZOOTECHINE 3'!L412</f>
        <v>7.5</v>
      </c>
      <c r="G412" s="124">
        <f>'PHARMACOLOGIE 3'!L412</f>
        <v>8</v>
      </c>
      <c r="H412" s="124">
        <f>'MICROBIOLOGIE 3'!L412</f>
        <v>8.25</v>
      </c>
      <c r="I412" s="124">
        <f>'PARASITOLOGIE 2'!L412</f>
        <v>3.3333333333333335</v>
      </c>
      <c r="J412" s="124">
        <f>'PHYSIO-PATH 3'!L412</f>
        <v>1.5</v>
      </c>
      <c r="K412" s="124">
        <f>SEMIOLOGIE!L412</f>
        <v>7.75</v>
      </c>
      <c r="L412" s="124">
        <f>'ANA-PATH 2'!L412</f>
        <v>2.6666666666666665</v>
      </c>
      <c r="M412" s="124">
        <f t="shared" si="80"/>
        <v>53.75</v>
      </c>
      <c r="N412" s="124">
        <f t="shared" si="81"/>
        <v>2.15</v>
      </c>
      <c r="O412" s="113" t="str">
        <f t="shared" si="79"/>
        <v>Ajournee</v>
      </c>
      <c r="P412" s="113" t="str">
        <f t="shared" si="82"/>
        <v>juin</v>
      </c>
      <c r="Q412" s="113">
        <f t="shared" si="83"/>
        <v>1</v>
      </c>
      <c r="R412" s="113">
        <f t="shared" si="84"/>
        <v>1</v>
      </c>
      <c r="S412" s="113">
        <f t="shared" si="85"/>
        <v>1</v>
      </c>
      <c r="T412" s="113">
        <f t="shared" si="86"/>
        <v>1</v>
      </c>
      <c r="U412" s="113">
        <f t="shared" si="87"/>
        <v>1</v>
      </c>
      <c r="V412" s="113">
        <f t="shared" si="88"/>
        <v>1</v>
      </c>
      <c r="W412" s="113">
        <f t="shared" si="89"/>
        <v>1</v>
      </c>
      <c r="X412" s="113">
        <f t="shared" si="90"/>
        <v>1</v>
      </c>
      <c r="Y412" s="113">
        <f t="shared" si="91"/>
        <v>1</v>
      </c>
      <c r="Z412" s="113" t="str">
        <f>ANATOMIE3!N412</f>
        <v>Juin</v>
      </c>
      <c r="AA412" s="113" t="str">
        <f>'PHYSIO-REP 3'!N412</f>
        <v>Juin</v>
      </c>
      <c r="AB412" s="113" t="str">
        <f>'ZOOTECHINE 3'!N412</f>
        <v>Juin</v>
      </c>
      <c r="AC412" s="113" t="str">
        <f>'PHARMACOLOGIE 3'!N412</f>
        <v>Juin</v>
      </c>
      <c r="AD412" s="113" t="str">
        <f>'MICROBIOLOGIE 3'!N412</f>
        <v>Juin</v>
      </c>
      <c r="AE412" s="113" t="str">
        <f>'PARASITOLOGIE 2'!N412</f>
        <v>Juin</v>
      </c>
      <c r="AF412" s="113" t="str">
        <f>'PHYSIO-PATH 3'!N412</f>
        <v>Juin</v>
      </c>
      <c r="AG412" s="113" t="str">
        <f>SEMIOLOGIE!N412</f>
        <v>Juin</v>
      </c>
      <c r="AH412" s="113" t="str">
        <f>'ANA-PATH 2'!N412</f>
        <v>Juin</v>
      </c>
    </row>
    <row r="413" spans="1:34">
      <c r="A413" s="113">
        <v>406</v>
      </c>
      <c r="B413" s="434" t="s">
        <v>498</v>
      </c>
      <c r="C413" s="434" t="s">
        <v>1025</v>
      </c>
      <c r="D413" s="124">
        <f>ANATOMIE3!L413</f>
        <v>15.75</v>
      </c>
      <c r="E413" s="124">
        <f>'PHYSIO-REP 3'!L413</f>
        <v>9.75</v>
      </c>
      <c r="F413" s="124">
        <f>'ZOOTECHINE 3'!L413</f>
        <v>11</v>
      </c>
      <c r="G413" s="124">
        <f>'PHARMACOLOGIE 3'!L413</f>
        <v>10.25</v>
      </c>
      <c r="H413" s="124">
        <f>'MICROBIOLOGIE 3'!L413</f>
        <v>9.25</v>
      </c>
      <c r="I413" s="124">
        <f>'PARASITOLOGIE 2'!L413</f>
        <v>4.666666666666667</v>
      </c>
      <c r="J413" s="124">
        <f>'PHYSIO-PATH 3'!L413</f>
        <v>11</v>
      </c>
      <c r="K413" s="124">
        <f>SEMIOLOGIE!L413</f>
        <v>11.75</v>
      </c>
      <c r="L413" s="124">
        <f>'ANA-PATH 2'!L413</f>
        <v>8</v>
      </c>
      <c r="M413" s="124">
        <f t="shared" si="80"/>
        <v>91.416666666666657</v>
      </c>
      <c r="N413" s="124">
        <f t="shared" si="81"/>
        <v>3.6566666666666663</v>
      </c>
      <c r="O413" s="113" t="str">
        <f t="shared" si="79"/>
        <v>Ajournee</v>
      </c>
      <c r="P413" s="113" t="str">
        <f t="shared" si="82"/>
        <v>juin</v>
      </c>
      <c r="Q413" s="113">
        <f t="shared" si="83"/>
        <v>0</v>
      </c>
      <c r="R413" s="113">
        <f t="shared" si="84"/>
        <v>1</v>
      </c>
      <c r="S413" s="113">
        <f t="shared" si="85"/>
        <v>1</v>
      </c>
      <c r="T413" s="113">
        <f t="shared" si="86"/>
        <v>1</v>
      </c>
      <c r="U413" s="113">
        <f t="shared" si="87"/>
        <v>1</v>
      </c>
      <c r="V413" s="113">
        <f t="shared" si="88"/>
        <v>1</v>
      </c>
      <c r="W413" s="113">
        <f t="shared" si="89"/>
        <v>1</v>
      </c>
      <c r="X413" s="113">
        <f t="shared" si="90"/>
        <v>1</v>
      </c>
      <c r="Y413" s="113">
        <f t="shared" si="91"/>
        <v>1</v>
      </c>
      <c r="Z413" s="113" t="str">
        <f>ANATOMIE3!N413</f>
        <v>Juin</v>
      </c>
      <c r="AA413" s="113" t="str">
        <f>'PHYSIO-REP 3'!N413</f>
        <v>Juin</v>
      </c>
      <c r="AB413" s="113" t="str">
        <f>'ZOOTECHINE 3'!N413</f>
        <v>Juin</v>
      </c>
      <c r="AC413" s="113" t="str">
        <f>'PHARMACOLOGIE 3'!N413</f>
        <v>Juin</v>
      </c>
      <c r="AD413" s="113" t="str">
        <f>'MICROBIOLOGIE 3'!N413</f>
        <v>Juin</v>
      </c>
      <c r="AE413" s="113" t="str">
        <f>'PARASITOLOGIE 2'!N413</f>
        <v>Juin</v>
      </c>
      <c r="AF413" s="113" t="str">
        <f>'PHYSIO-PATH 3'!N413</f>
        <v>Juin</v>
      </c>
      <c r="AG413" s="113" t="str">
        <f>SEMIOLOGIE!N413</f>
        <v>Juin</v>
      </c>
      <c r="AH413" s="113" t="str">
        <f>'ANA-PATH 2'!N413</f>
        <v>Juin</v>
      </c>
    </row>
    <row r="414" spans="1:34">
      <c r="A414" s="336">
        <v>407</v>
      </c>
      <c r="B414" s="413" t="s">
        <v>499</v>
      </c>
      <c r="C414" s="413" t="s">
        <v>500</v>
      </c>
      <c r="D414" s="124">
        <f>ANATOMIE3!L414</f>
        <v>7</v>
      </c>
      <c r="E414" s="124">
        <f>'PHYSIO-REP 3'!L414</f>
        <v>9</v>
      </c>
      <c r="F414" s="124">
        <f>'ZOOTECHINE 3'!L414</f>
        <v>7</v>
      </c>
      <c r="G414" s="124">
        <f>'PHARMACOLOGIE 3'!L414</f>
        <v>7.25</v>
      </c>
      <c r="H414" s="124">
        <f>'MICROBIOLOGIE 3'!L414</f>
        <v>5</v>
      </c>
      <c r="I414" s="124">
        <f>'PARASITOLOGIE 2'!L414</f>
        <v>3.3333333333333335</v>
      </c>
      <c r="J414" s="124">
        <f>'PHYSIO-PATH 3'!L414</f>
        <v>2.5</v>
      </c>
      <c r="K414" s="124">
        <f>SEMIOLOGIE!L414</f>
        <v>5.5</v>
      </c>
      <c r="L414" s="124">
        <f>'ANA-PATH 2'!L414</f>
        <v>5.333333333333333</v>
      </c>
      <c r="M414" s="124">
        <f t="shared" si="80"/>
        <v>51.916666666666671</v>
      </c>
      <c r="N414" s="124">
        <f t="shared" si="81"/>
        <v>2.0766666666666667</v>
      </c>
      <c r="O414" s="113" t="str">
        <f t="shared" si="79"/>
        <v>Ajournee</v>
      </c>
      <c r="P414" s="113" t="str">
        <f t="shared" si="82"/>
        <v>juin</v>
      </c>
      <c r="Q414" s="113">
        <f t="shared" si="83"/>
        <v>1</v>
      </c>
      <c r="R414" s="113">
        <f t="shared" si="84"/>
        <v>1</v>
      </c>
      <c r="S414" s="113">
        <f t="shared" si="85"/>
        <v>1</v>
      </c>
      <c r="T414" s="113">
        <f t="shared" si="86"/>
        <v>1</v>
      </c>
      <c r="U414" s="113">
        <f t="shared" si="87"/>
        <v>1</v>
      </c>
      <c r="V414" s="113">
        <f t="shared" si="88"/>
        <v>1</v>
      </c>
      <c r="W414" s="113">
        <f t="shared" si="89"/>
        <v>1</v>
      </c>
      <c r="X414" s="113">
        <f t="shared" si="90"/>
        <v>1</v>
      </c>
      <c r="Y414" s="113">
        <f t="shared" si="91"/>
        <v>1</v>
      </c>
      <c r="Z414" s="113" t="str">
        <f>ANATOMIE3!N414</f>
        <v>Juin</v>
      </c>
      <c r="AA414" s="113" t="str">
        <f>'PHYSIO-REP 3'!N414</f>
        <v>Juin</v>
      </c>
      <c r="AB414" s="113" t="str">
        <f>'ZOOTECHINE 3'!N414</f>
        <v>Juin</v>
      </c>
      <c r="AC414" s="113" t="str">
        <f>'PHARMACOLOGIE 3'!N414</f>
        <v>Juin</v>
      </c>
      <c r="AD414" s="113" t="str">
        <f>'MICROBIOLOGIE 3'!N414</f>
        <v>Juin</v>
      </c>
      <c r="AE414" s="113" t="str">
        <f>'PARASITOLOGIE 2'!N414</f>
        <v>Juin</v>
      </c>
      <c r="AF414" s="113" t="str">
        <f>'PHYSIO-PATH 3'!N414</f>
        <v>Juin</v>
      </c>
      <c r="AG414" s="113" t="str">
        <f>SEMIOLOGIE!N414</f>
        <v>Juin</v>
      </c>
      <c r="AH414" s="113" t="str">
        <f>'ANA-PATH 2'!N414</f>
        <v>Juin</v>
      </c>
    </row>
    <row r="415" spans="1:34">
      <c r="A415" s="113">
        <v>408</v>
      </c>
      <c r="B415" s="413" t="s">
        <v>501</v>
      </c>
      <c r="C415" s="413" t="s">
        <v>101</v>
      </c>
      <c r="D415" s="124">
        <f>ANATOMIE3!L415</f>
        <v>11.5</v>
      </c>
      <c r="E415" s="124">
        <f>'PHYSIO-REP 3'!L415</f>
        <v>8.25</v>
      </c>
      <c r="F415" s="124">
        <f>'ZOOTECHINE 3'!L415</f>
        <v>6.5</v>
      </c>
      <c r="G415" s="124">
        <f>'PHARMACOLOGIE 3'!L415</f>
        <v>10.5</v>
      </c>
      <c r="H415" s="124">
        <f>'MICROBIOLOGIE 3'!L415</f>
        <v>9.25</v>
      </c>
      <c r="I415" s="124">
        <f>'PARASITOLOGIE 2'!L415</f>
        <v>8.6666666666666661</v>
      </c>
      <c r="J415" s="124">
        <f>'PHYSIO-PATH 3'!L415</f>
        <v>6</v>
      </c>
      <c r="K415" s="124">
        <f>SEMIOLOGIE!L415</f>
        <v>13.25</v>
      </c>
      <c r="L415" s="124">
        <f>'ANA-PATH 2'!L415</f>
        <v>4.333333333333333</v>
      </c>
      <c r="M415" s="124">
        <f t="shared" si="80"/>
        <v>78.249999999999986</v>
      </c>
      <c r="N415" s="124">
        <f t="shared" si="81"/>
        <v>3.1299999999999994</v>
      </c>
      <c r="O415" s="113" t="str">
        <f t="shared" si="79"/>
        <v>Ajournee</v>
      </c>
      <c r="P415" s="113" t="str">
        <f t="shared" si="82"/>
        <v>juin</v>
      </c>
      <c r="Q415" s="113">
        <f t="shared" si="83"/>
        <v>1</v>
      </c>
      <c r="R415" s="113">
        <f t="shared" si="84"/>
        <v>1</v>
      </c>
      <c r="S415" s="113">
        <f t="shared" si="85"/>
        <v>1</v>
      </c>
      <c r="T415" s="113">
        <f t="shared" si="86"/>
        <v>1</v>
      </c>
      <c r="U415" s="113">
        <f t="shared" si="87"/>
        <v>1</v>
      </c>
      <c r="V415" s="113">
        <f t="shared" si="88"/>
        <v>1</v>
      </c>
      <c r="W415" s="113">
        <f t="shared" si="89"/>
        <v>1</v>
      </c>
      <c r="X415" s="113">
        <f t="shared" si="90"/>
        <v>1</v>
      </c>
      <c r="Y415" s="113">
        <f t="shared" si="91"/>
        <v>1</v>
      </c>
      <c r="Z415" s="113" t="str">
        <f>ANATOMIE3!N415</f>
        <v>Juin</v>
      </c>
      <c r="AA415" s="113" t="str">
        <f>'PHYSIO-REP 3'!N415</f>
        <v>Juin</v>
      </c>
      <c r="AB415" s="113" t="str">
        <f>'ZOOTECHINE 3'!N415</f>
        <v>Juin</v>
      </c>
      <c r="AC415" s="113" t="str">
        <f>'PHARMACOLOGIE 3'!N415</f>
        <v>Juin</v>
      </c>
      <c r="AD415" s="113" t="str">
        <f>'MICROBIOLOGIE 3'!N415</f>
        <v>Juin</v>
      </c>
      <c r="AE415" s="113" t="str">
        <f>'PARASITOLOGIE 2'!N415</f>
        <v>Juin</v>
      </c>
      <c r="AF415" s="113" t="str">
        <f>'PHYSIO-PATH 3'!N415</f>
        <v>Juin</v>
      </c>
      <c r="AG415" s="113" t="str">
        <f>SEMIOLOGIE!N415</f>
        <v>Juin</v>
      </c>
      <c r="AH415" s="113" t="str">
        <f>'ANA-PATH 2'!N415</f>
        <v>Juin</v>
      </c>
    </row>
    <row r="416" spans="1:34">
      <c r="A416" s="336">
        <v>409</v>
      </c>
      <c r="B416" s="413" t="s">
        <v>1026</v>
      </c>
      <c r="C416" s="413" t="s">
        <v>468</v>
      </c>
      <c r="D416" s="124">
        <f>ANATOMIE3!L416</f>
        <v>11</v>
      </c>
      <c r="E416" s="124">
        <f>'PHYSIO-REP 3'!L416</f>
        <v>12</v>
      </c>
      <c r="F416" s="124">
        <f>'ZOOTECHINE 3'!L416</f>
        <v>13</v>
      </c>
      <c r="G416" s="124">
        <f>'PHARMACOLOGIE 3'!L416</f>
        <v>9</v>
      </c>
      <c r="H416" s="124">
        <f>'MICROBIOLOGIE 3'!L416</f>
        <v>8.25</v>
      </c>
      <c r="I416" s="124">
        <f>'PARASITOLOGIE 2'!L416</f>
        <v>5.333333333333333</v>
      </c>
      <c r="J416" s="124">
        <f>'PHYSIO-PATH 3'!L416</f>
        <v>2.5</v>
      </c>
      <c r="K416" s="124">
        <f>SEMIOLOGIE!L416</f>
        <v>9.75</v>
      </c>
      <c r="L416" s="124">
        <f>'ANA-PATH 2'!L416</f>
        <v>6.666666666666667</v>
      </c>
      <c r="M416" s="124">
        <f t="shared" si="80"/>
        <v>77.500000000000014</v>
      </c>
      <c r="N416" s="124">
        <f t="shared" si="81"/>
        <v>3.1000000000000005</v>
      </c>
      <c r="O416" s="113" t="str">
        <f t="shared" si="79"/>
        <v>Ajournee</v>
      </c>
      <c r="P416" s="113" t="str">
        <f t="shared" si="82"/>
        <v>juin</v>
      </c>
      <c r="Q416" s="113">
        <f t="shared" si="83"/>
        <v>1</v>
      </c>
      <c r="R416" s="113">
        <f t="shared" si="84"/>
        <v>1</v>
      </c>
      <c r="S416" s="113">
        <f t="shared" si="85"/>
        <v>1</v>
      </c>
      <c r="T416" s="113">
        <f t="shared" si="86"/>
        <v>1</v>
      </c>
      <c r="U416" s="113">
        <f t="shared" si="87"/>
        <v>1</v>
      </c>
      <c r="V416" s="113">
        <f t="shared" si="88"/>
        <v>1</v>
      </c>
      <c r="W416" s="113">
        <f t="shared" si="89"/>
        <v>1</v>
      </c>
      <c r="X416" s="113">
        <f t="shared" si="90"/>
        <v>1</v>
      </c>
      <c r="Y416" s="113">
        <f t="shared" si="91"/>
        <v>1</v>
      </c>
      <c r="Z416" s="113" t="str">
        <f>ANATOMIE3!N416</f>
        <v>Juin</v>
      </c>
      <c r="AA416" s="113" t="str">
        <f>'PHYSIO-REP 3'!N416</f>
        <v>Juin</v>
      </c>
      <c r="AB416" s="113" t="str">
        <f>'ZOOTECHINE 3'!N416</f>
        <v>Juin</v>
      </c>
      <c r="AC416" s="113" t="str">
        <f>'PHARMACOLOGIE 3'!N416</f>
        <v>Juin</v>
      </c>
      <c r="AD416" s="113" t="str">
        <f>'MICROBIOLOGIE 3'!N416</f>
        <v>Juin</v>
      </c>
      <c r="AE416" s="113" t="str">
        <f>'PARASITOLOGIE 2'!N416</f>
        <v>Juin</v>
      </c>
      <c r="AF416" s="113" t="str">
        <f>'PHYSIO-PATH 3'!N416</f>
        <v>Juin</v>
      </c>
      <c r="AG416" s="113" t="str">
        <f>SEMIOLOGIE!N416</f>
        <v>Juin</v>
      </c>
      <c r="AH416" s="113" t="str">
        <f>'ANA-PATH 2'!N416</f>
        <v>Juin</v>
      </c>
    </row>
    <row r="417" spans="1:34">
      <c r="A417" s="113">
        <v>410</v>
      </c>
      <c r="B417" s="413" t="s">
        <v>502</v>
      </c>
      <c r="C417" s="413" t="s">
        <v>1027</v>
      </c>
      <c r="D417" s="124">
        <f>ANATOMIE3!L417</f>
        <v>4</v>
      </c>
      <c r="E417" s="124">
        <f>'PHYSIO-REP 3'!L417</f>
        <v>5.25</v>
      </c>
      <c r="F417" s="124">
        <f>'ZOOTECHINE 3'!L417</f>
        <v>8.5</v>
      </c>
      <c r="G417" s="124">
        <f>'PHARMACOLOGIE 3'!L417</f>
        <v>7</v>
      </c>
      <c r="H417" s="124">
        <f>'MICROBIOLOGIE 3'!L417</f>
        <v>6.5</v>
      </c>
      <c r="I417" s="124">
        <f>'PARASITOLOGIE 2'!L417</f>
        <v>7.333333333333333</v>
      </c>
      <c r="J417" s="124">
        <f>'PHYSIO-PATH 3'!L417</f>
        <v>2.5</v>
      </c>
      <c r="K417" s="124">
        <f>SEMIOLOGIE!L417</f>
        <v>4.75</v>
      </c>
      <c r="L417" s="124">
        <f>'ANA-PATH 2'!L417</f>
        <v>3.3333333333333335</v>
      </c>
      <c r="M417" s="124">
        <f t="shared" si="80"/>
        <v>49.166666666666671</v>
      </c>
      <c r="N417" s="124">
        <f t="shared" si="81"/>
        <v>1.9666666666666668</v>
      </c>
      <c r="O417" s="113" t="str">
        <f t="shared" si="79"/>
        <v>Ajournee</v>
      </c>
      <c r="P417" s="113" t="str">
        <f t="shared" si="82"/>
        <v>juin</v>
      </c>
      <c r="Q417" s="113">
        <f t="shared" si="83"/>
        <v>1</v>
      </c>
      <c r="R417" s="113">
        <f t="shared" si="84"/>
        <v>1</v>
      </c>
      <c r="S417" s="113">
        <f t="shared" si="85"/>
        <v>1</v>
      </c>
      <c r="T417" s="113">
        <f t="shared" si="86"/>
        <v>1</v>
      </c>
      <c r="U417" s="113">
        <f t="shared" si="87"/>
        <v>1</v>
      </c>
      <c r="V417" s="113">
        <f t="shared" si="88"/>
        <v>1</v>
      </c>
      <c r="W417" s="113">
        <f t="shared" si="89"/>
        <v>1</v>
      </c>
      <c r="X417" s="113">
        <f t="shared" si="90"/>
        <v>1</v>
      </c>
      <c r="Y417" s="113">
        <f t="shared" si="91"/>
        <v>1</v>
      </c>
      <c r="Z417" s="113" t="str">
        <f>ANATOMIE3!N417</f>
        <v>Juin</v>
      </c>
      <c r="AA417" s="113" t="str">
        <f>'PHYSIO-REP 3'!N417</f>
        <v>Juin</v>
      </c>
      <c r="AB417" s="113" t="str">
        <f>'ZOOTECHINE 3'!N417</f>
        <v>Juin</v>
      </c>
      <c r="AC417" s="113" t="str">
        <f>'PHARMACOLOGIE 3'!N417</f>
        <v>Juin</v>
      </c>
      <c r="AD417" s="113" t="str">
        <f>'MICROBIOLOGIE 3'!N417</f>
        <v>Juin</v>
      </c>
      <c r="AE417" s="113" t="str">
        <f>'PARASITOLOGIE 2'!N417</f>
        <v>Juin</v>
      </c>
      <c r="AF417" s="113" t="str">
        <f>'PHYSIO-PATH 3'!N417</f>
        <v>Juin</v>
      </c>
      <c r="AG417" s="113" t="str">
        <f>SEMIOLOGIE!N417</f>
        <v>Juin</v>
      </c>
      <c r="AH417" s="113" t="str">
        <f>'ANA-PATH 2'!N417</f>
        <v>Juin</v>
      </c>
    </row>
    <row r="418" spans="1:34">
      <c r="A418" s="336">
        <v>411</v>
      </c>
      <c r="B418" s="419" t="s">
        <v>503</v>
      </c>
      <c r="C418" s="419" t="s">
        <v>1028</v>
      </c>
      <c r="D418" s="124">
        <f>ANATOMIE3!L418</f>
        <v>9.5</v>
      </c>
      <c r="E418" s="124">
        <f>'PHYSIO-REP 3'!L418</f>
        <v>11.75</v>
      </c>
      <c r="F418" s="124">
        <f>'ZOOTECHINE 3'!L418</f>
        <v>10.5</v>
      </c>
      <c r="G418" s="124">
        <f>'PHARMACOLOGIE 3'!L418</f>
        <v>11.5</v>
      </c>
      <c r="H418" s="124">
        <f>'MICROBIOLOGIE 3'!L418</f>
        <v>7</v>
      </c>
      <c r="I418" s="124">
        <f>'PARASITOLOGIE 2'!L418</f>
        <v>7.333333333333333</v>
      </c>
      <c r="J418" s="124">
        <f>'PHYSIO-PATH 3'!L418</f>
        <v>3</v>
      </c>
      <c r="K418" s="124">
        <f>SEMIOLOGIE!L418</f>
        <v>6.5</v>
      </c>
      <c r="L418" s="124">
        <f>'ANA-PATH 2'!L418</f>
        <v>5.333333333333333</v>
      </c>
      <c r="M418" s="124">
        <f t="shared" si="80"/>
        <v>72.416666666666671</v>
      </c>
      <c r="N418" s="124">
        <f t="shared" si="81"/>
        <v>2.8966666666666669</v>
      </c>
      <c r="O418" s="113" t="str">
        <f t="shared" si="79"/>
        <v>Ajournee</v>
      </c>
      <c r="P418" s="113" t="str">
        <f t="shared" si="82"/>
        <v>juin</v>
      </c>
      <c r="Q418" s="113">
        <f t="shared" si="83"/>
        <v>1</v>
      </c>
      <c r="R418" s="113">
        <f t="shared" si="84"/>
        <v>1</v>
      </c>
      <c r="S418" s="113">
        <f t="shared" si="85"/>
        <v>1</v>
      </c>
      <c r="T418" s="113">
        <f t="shared" si="86"/>
        <v>1</v>
      </c>
      <c r="U418" s="113">
        <f t="shared" si="87"/>
        <v>1</v>
      </c>
      <c r="V418" s="113">
        <f t="shared" si="88"/>
        <v>1</v>
      </c>
      <c r="W418" s="113">
        <f t="shared" si="89"/>
        <v>1</v>
      </c>
      <c r="X418" s="113">
        <f t="shared" si="90"/>
        <v>1</v>
      </c>
      <c r="Y418" s="113">
        <f t="shared" si="91"/>
        <v>1</v>
      </c>
      <c r="Z418" s="113" t="str">
        <f>ANATOMIE3!N418</f>
        <v>Juin</v>
      </c>
      <c r="AA418" s="113" t="str">
        <f>'PHYSIO-REP 3'!N418</f>
        <v>Juin</v>
      </c>
      <c r="AB418" s="113" t="str">
        <f>'ZOOTECHINE 3'!N418</f>
        <v>Juin</v>
      </c>
      <c r="AC418" s="113" t="str">
        <f>'PHARMACOLOGIE 3'!N418</f>
        <v>Juin</v>
      </c>
      <c r="AD418" s="113" t="str">
        <f>'MICROBIOLOGIE 3'!N418</f>
        <v>Juin</v>
      </c>
      <c r="AE418" s="113" t="str">
        <f>'PARASITOLOGIE 2'!N418</f>
        <v>Juin</v>
      </c>
      <c r="AF418" s="113" t="str">
        <f>'PHYSIO-PATH 3'!N418</f>
        <v>Juin</v>
      </c>
      <c r="AG418" s="113" t="str">
        <f>SEMIOLOGIE!N418</f>
        <v>Juin</v>
      </c>
      <c r="AH418" s="113" t="str">
        <f>'ANA-PATH 2'!N418</f>
        <v>Juin</v>
      </c>
    </row>
    <row r="419" spans="1:34">
      <c r="A419" s="113">
        <v>412</v>
      </c>
      <c r="B419" s="432" t="s">
        <v>504</v>
      </c>
      <c r="C419" s="432" t="s">
        <v>1029</v>
      </c>
      <c r="D419" s="124">
        <f>ANATOMIE3!L419</f>
        <v>9.25</v>
      </c>
      <c r="E419" s="124">
        <f>'PHYSIO-REP 3'!L419</f>
        <v>7.5</v>
      </c>
      <c r="F419" s="124">
        <f>'ZOOTECHINE 3'!L419</f>
        <v>11</v>
      </c>
      <c r="G419" s="124">
        <f>'PHARMACOLOGIE 3'!L419</f>
        <v>9.5</v>
      </c>
      <c r="H419" s="124">
        <f>'MICROBIOLOGIE 3'!L419</f>
        <v>8.25</v>
      </c>
      <c r="I419" s="124">
        <f>'PARASITOLOGIE 2'!L419</f>
        <v>6</v>
      </c>
      <c r="J419" s="124">
        <f>'PHYSIO-PATH 3'!L419</f>
        <v>6</v>
      </c>
      <c r="K419" s="124">
        <f>SEMIOLOGIE!L419</f>
        <v>15.25</v>
      </c>
      <c r="L419" s="124">
        <f>'ANA-PATH 2'!L419</f>
        <v>4</v>
      </c>
      <c r="M419" s="124">
        <f t="shared" si="80"/>
        <v>76.75</v>
      </c>
      <c r="N419" s="124">
        <f t="shared" si="81"/>
        <v>3.07</v>
      </c>
      <c r="O419" s="113" t="str">
        <f t="shared" si="79"/>
        <v>Ajournee</v>
      </c>
      <c r="P419" s="113" t="str">
        <f t="shared" si="82"/>
        <v>juin</v>
      </c>
      <c r="Q419" s="113">
        <f t="shared" si="83"/>
        <v>1</v>
      </c>
      <c r="R419" s="113">
        <f t="shared" si="84"/>
        <v>1</v>
      </c>
      <c r="S419" s="113">
        <f t="shared" si="85"/>
        <v>1</v>
      </c>
      <c r="T419" s="113">
        <f t="shared" si="86"/>
        <v>1</v>
      </c>
      <c r="U419" s="113">
        <f t="shared" si="87"/>
        <v>1</v>
      </c>
      <c r="V419" s="113">
        <f t="shared" si="88"/>
        <v>1</v>
      </c>
      <c r="W419" s="113">
        <f t="shared" si="89"/>
        <v>1</v>
      </c>
      <c r="X419" s="113">
        <f t="shared" si="90"/>
        <v>0</v>
      </c>
      <c r="Y419" s="113">
        <f t="shared" si="91"/>
        <v>1</v>
      </c>
      <c r="Z419" s="113" t="str">
        <f>ANATOMIE3!N419</f>
        <v>Juin</v>
      </c>
      <c r="AA419" s="113" t="str">
        <f>'PHYSIO-REP 3'!N419</f>
        <v>Juin</v>
      </c>
      <c r="AB419" s="113" t="str">
        <f>'ZOOTECHINE 3'!N419</f>
        <v>Juin</v>
      </c>
      <c r="AC419" s="113" t="str">
        <f>'PHARMACOLOGIE 3'!N419</f>
        <v>Juin</v>
      </c>
      <c r="AD419" s="113" t="str">
        <f>'MICROBIOLOGIE 3'!N419</f>
        <v>Juin</v>
      </c>
      <c r="AE419" s="113" t="str">
        <f>'PARASITOLOGIE 2'!N419</f>
        <v>Juin</v>
      </c>
      <c r="AF419" s="113" t="str">
        <f>'PHYSIO-PATH 3'!N419</f>
        <v>Juin</v>
      </c>
      <c r="AG419" s="113" t="str">
        <f>SEMIOLOGIE!N419</f>
        <v>Juin</v>
      </c>
      <c r="AH419" s="113" t="str">
        <f>'ANA-PATH 2'!N419</f>
        <v>Juin</v>
      </c>
    </row>
    <row r="420" spans="1:34">
      <c r="A420" s="336">
        <v>413</v>
      </c>
      <c r="B420" s="413" t="s">
        <v>505</v>
      </c>
      <c r="C420" s="413" t="s">
        <v>1030</v>
      </c>
      <c r="D420" s="124">
        <f>ANATOMIE3!L420</f>
        <v>2.5</v>
      </c>
      <c r="E420" s="124">
        <f>'PHYSIO-REP 3'!L420</f>
        <v>6</v>
      </c>
      <c r="F420" s="124">
        <f>'ZOOTECHINE 3'!L420</f>
        <v>3.5</v>
      </c>
      <c r="G420" s="124">
        <f>'PHARMACOLOGIE 3'!L420</f>
        <v>0.5</v>
      </c>
      <c r="H420" s="124">
        <f>'MICROBIOLOGIE 3'!L420</f>
        <v>6</v>
      </c>
      <c r="I420" s="124">
        <f>'PARASITOLOGIE 2'!L420</f>
        <v>2</v>
      </c>
      <c r="J420" s="124">
        <f>'PHYSIO-PATH 3'!L420</f>
        <v>3</v>
      </c>
      <c r="K420" s="124">
        <f>SEMIOLOGIE!L420</f>
        <v>6</v>
      </c>
      <c r="L420" s="124">
        <f>'ANA-PATH 2'!L420</f>
        <v>3.3333333333333335</v>
      </c>
      <c r="M420" s="124">
        <f t="shared" si="80"/>
        <v>32.833333333333336</v>
      </c>
      <c r="N420" s="124">
        <f t="shared" si="81"/>
        <v>1.3133333333333335</v>
      </c>
      <c r="O420" s="113" t="str">
        <f t="shared" si="79"/>
        <v>Ajournee</v>
      </c>
      <c r="P420" s="113" t="str">
        <f t="shared" si="82"/>
        <v>juin</v>
      </c>
      <c r="Q420" s="113">
        <f t="shared" si="83"/>
        <v>1</v>
      </c>
      <c r="R420" s="113">
        <f t="shared" si="84"/>
        <v>1</v>
      </c>
      <c r="S420" s="113">
        <f t="shared" si="85"/>
        <v>1</v>
      </c>
      <c r="T420" s="113">
        <f t="shared" si="86"/>
        <v>1</v>
      </c>
      <c r="U420" s="113">
        <f t="shared" si="87"/>
        <v>1</v>
      </c>
      <c r="V420" s="113">
        <f t="shared" si="88"/>
        <v>1</v>
      </c>
      <c r="W420" s="113">
        <f t="shared" si="89"/>
        <v>1</v>
      </c>
      <c r="X420" s="113">
        <f t="shared" si="90"/>
        <v>1</v>
      </c>
      <c r="Y420" s="113">
        <f t="shared" si="91"/>
        <v>1</v>
      </c>
      <c r="Z420" s="113" t="str">
        <f>ANATOMIE3!N420</f>
        <v>Juin</v>
      </c>
      <c r="AA420" s="113" t="str">
        <f>'PHYSIO-REP 3'!N420</f>
        <v>Juin</v>
      </c>
      <c r="AB420" s="113" t="str">
        <f>'ZOOTECHINE 3'!N420</f>
        <v>Juin</v>
      </c>
      <c r="AC420" s="113" t="str">
        <f>'PHARMACOLOGIE 3'!N420</f>
        <v>Juin</v>
      </c>
      <c r="AD420" s="113" t="str">
        <f>'MICROBIOLOGIE 3'!N420</f>
        <v>Juin</v>
      </c>
      <c r="AE420" s="113" t="str">
        <f>'PARASITOLOGIE 2'!N420</f>
        <v>Juin</v>
      </c>
      <c r="AF420" s="113" t="str">
        <f>'PHYSIO-PATH 3'!N420</f>
        <v>Juin</v>
      </c>
      <c r="AG420" s="113" t="str">
        <f>SEMIOLOGIE!N420</f>
        <v>Juin</v>
      </c>
      <c r="AH420" s="113" t="str">
        <f>'ANA-PATH 2'!N420</f>
        <v>Juin</v>
      </c>
    </row>
    <row r="421" spans="1:34">
      <c r="A421" s="113">
        <v>414</v>
      </c>
      <c r="B421" s="413" t="s">
        <v>505</v>
      </c>
      <c r="C421" s="413" t="s">
        <v>1031</v>
      </c>
      <c r="D421" s="124">
        <f>ANATOMIE3!L421</f>
        <v>10.5</v>
      </c>
      <c r="E421" s="124">
        <f>'PHYSIO-REP 3'!L421</f>
        <v>12</v>
      </c>
      <c r="F421" s="124">
        <f>'ZOOTECHINE 3'!L421</f>
        <v>10</v>
      </c>
      <c r="G421" s="124">
        <f>'PHARMACOLOGIE 3'!L421</f>
        <v>9</v>
      </c>
      <c r="H421" s="124">
        <f>'MICROBIOLOGIE 3'!L421</f>
        <v>9.25</v>
      </c>
      <c r="I421" s="124">
        <f>'PARASITOLOGIE 2'!L421</f>
        <v>4</v>
      </c>
      <c r="J421" s="124">
        <f>'PHYSIO-PATH 3'!L421</f>
        <v>8.5</v>
      </c>
      <c r="K421" s="124">
        <f>SEMIOLOGIE!L421</f>
        <v>12.5</v>
      </c>
      <c r="L421" s="124">
        <f>'ANA-PATH 2'!L421</f>
        <v>7.333333333333333</v>
      </c>
      <c r="M421" s="124">
        <f t="shared" si="80"/>
        <v>83.083333333333329</v>
      </c>
      <c r="N421" s="124">
        <f t="shared" si="81"/>
        <v>3.3233333333333333</v>
      </c>
      <c r="O421" s="113" t="str">
        <f t="shared" si="79"/>
        <v>Ajournee</v>
      </c>
      <c r="P421" s="113" t="str">
        <f t="shared" si="82"/>
        <v>juin</v>
      </c>
      <c r="Q421" s="113">
        <f t="shared" si="83"/>
        <v>1</v>
      </c>
      <c r="R421" s="113">
        <f t="shared" si="84"/>
        <v>1</v>
      </c>
      <c r="S421" s="113">
        <f t="shared" si="85"/>
        <v>1</v>
      </c>
      <c r="T421" s="113">
        <f t="shared" si="86"/>
        <v>1</v>
      </c>
      <c r="U421" s="113">
        <f t="shared" si="87"/>
        <v>1</v>
      </c>
      <c r="V421" s="113">
        <f t="shared" si="88"/>
        <v>1</v>
      </c>
      <c r="W421" s="113">
        <f t="shared" si="89"/>
        <v>1</v>
      </c>
      <c r="X421" s="113">
        <f t="shared" si="90"/>
        <v>1</v>
      </c>
      <c r="Y421" s="113">
        <f t="shared" si="91"/>
        <v>1</v>
      </c>
      <c r="Z421" s="113" t="str">
        <f>ANATOMIE3!N421</f>
        <v>Juin</v>
      </c>
      <c r="AA421" s="113" t="str">
        <f>'PHYSIO-REP 3'!N421</f>
        <v>Juin</v>
      </c>
      <c r="AB421" s="113" t="str">
        <f>'ZOOTECHINE 3'!N421</f>
        <v>Juin</v>
      </c>
      <c r="AC421" s="113" t="str">
        <f>'PHARMACOLOGIE 3'!N421</f>
        <v>Juin</v>
      </c>
      <c r="AD421" s="113" t="str">
        <f>'MICROBIOLOGIE 3'!N421</f>
        <v>Juin</v>
      </c>
      <c r="AE421" s="113" t="str">
        <f>'PARASITOLOGIE 2'!N421</f>
        <v>Juin</v>
      </c>
      <c r="AF421" s="113" t="str">
        <f>'PHYSIO-PATH 3'!N421</f>
        <v>Juin</v>
      </c>
      <c r="AG421" s="113" t="str">
        <f>SEMIOLOGIE!N421</f>
        <v>Juin</v>
      </c>
      <c r="AH421" s="113" t="str">
        <f>'ANA-PATH 2'!N421</f>
        <v>Juin</v>
      </c>
    </row>
    <row r="422" spans="1:34">
      <c r="A422" s="336">
        <v>415</v>
      </c>
      <c r="B422" s="413" t="s">
        <v>506</v>
      </c>
      <c r="C422" s="413" t="s">
        <v>936</v>
      </c>
      <c r="D422" s="124">
        <f>ANATOMIE3!L422</f>
        <v>31.5</v>
      </c>
      <c r="E422" s="124">
        <f>'PHYSIO-REP 3'!L422</f>
        <v>6</v>
      </c>
      <c r="F422" s="124">
        <f>'ZOOTECHINE 3'!L422</f>
        <v>9</v>
      </c>
      <c r="G422" s="124">
        <f>'PHARMACOLOGIE 3'!L422</f>
        <v>30</v>
      </c>
      <c r="H422" s="124">
        <f>'MICROBIOLOGIE 3'!L422</f>
        <v>7</v>
      </c>
      <c r="I422" s="124">
        <f>'PARASITOLOGIE 2'!L422</f>
        <v>20</v>
      </c>
      <c r="J422" s="124">
        <f>'PHYSIO-PATH 3'!L422</f>
        <v>6</v>
      </c>
      <c r="K422" s="124">
        <f>SEMIOLOGIE!L422</f>
        <v>5.75</v>
      </c>
      <c r="L422" s="124">
        <f>'ANA-PATH 2'!L422</f>
        <v>3</v>
      </c>
      <c r="M422" s="124">
        <f t="shared" si="80"/>
        <v>118.25</v>
      </c>
      <c r="N422" s="124">
        <f t="shared" si="81"/>
        <v>4.7300000000000004</v>
      </c>
      <c r="O422" s="113" t="str">
        <f t="shared" si="79"/>
        <v>Ajournee</v>
      </c>
      <c r="P422" s="113" t="str">
        <f t="shared" si="82"/>
        <v>juin</v>
      </c>
      <c r="Q422" s="113">
        <f t="shared" si="83"/>
        <v>0</v>
      </c>
      <c r="R422" s="113">
        <f t="shared" si="84"/>
        <v>1</v>
      </c>
      <c r="S422" s="113">
        <f t="shared" si="85"/>
        <v>1</v>
      </c>
      <c r="T422" s="113">
        <f t="shared" si="86"/>
        <v>0</v>
      </c>
      <c r="U422" s="113">
        <f t="shared" si="87"/>
        <v>1</v>
      </c>
      <c r="V422" s="113">
        <f t="shared" si="88"/>
        <v>0</v>
      </c>
      <c r="W422" s="113">
        <f t="shared" si="89"/>
        <v>1</v>
      </c>
      <c r="X422" s="113">
        <f t="shared" si="90"/>
        <v>1</v>
      </c>
      <c r="Y422" s="113">
        <f t="shared" si="91"/>
        <v>1</v>
      </c>
      <c r="Z422" s="113" t="str">
        <f>ANATOMIE3!N422</f>
        <v>Juin</v>
      </c>
      <c r="AA422" s="113" t="str">
        <f>'PHYSIO-REP 3'!N422</f>
        <v>Juin</v>
      </c>
      <c r="AB422" s="113" t="str">
        <f>'ZOOTECHINE 3'!N422</f>
        <v>Juin</v>
      </c>
      <c r="AC422" s="113" t="str">
        <f>'PHARMACOLOGIE 3'!N422</f>
        <v>Juin</v>
      </c>
      <c r="AD422" s="113" t="str">
        <f>'MICROBIOLOGIE 3'!N422</f>
        <v>Juin</v>
      </c>
      <c r="AE422" s="113" t="str">
        <f>'PARASITOLOGIE 2'!N422</f>
        <v>Juin</v>
      </c>
      <c r="AF422" s="113" t="str">
        <f>'PHYSIO-PATH 3'!N422</f>
        <v>Juin</v>
      </c>
      <c r="AG422" s="113" t="str">
        <f>SEMIOLOGIE!N422</f>
        <v>Juin</v>
      </c>
      <c r="AH422" s="113" t="str">
        <f>'ANA-PATH 2'!N422</f>
        <v>Juin</v>
      </c>
    </row>
    <row r="423" spans="1:34">
      <c r="A423" s="113">
        <v>416</v>
      </c>
      <c r="B423" s="413" t="s">
        <v>507</v>
      </c>
      <c r="C423" s="413" t="s">
        <v>1032</v>
      </c>
      <c r="D423" s="124">
        <f>ANATOMIE3!L423</f>
        <v>15.75</v>
      </c>
      <c r="E423" s="124">
        <f>'PHYSIO-REP 3'!L423</f>
        <v>12</v>
      </c>
      <c r="F423" s="124">
        <f>'ZOOTECHINE 3'!L423</f>
        <v>10</v>
      </c>
      <c r="G423" s="124">
        <f>'PHARMACOLOGIE 3'!L423</f>
        <v>8</v>
      </c>
      <c r="H423" s="124">
        <f>'MICROBIOLOGIE 3'!L423</f>
        <v>10.75</v>
      </c>
      <c r="I423" s="124">
        <f>'PARASITOLOGIE 2'!L423</f>
        <v>8</v>
      </c>
      <c r="J423" s="124">
        <f>'PHYSIO-PATH 3'!L423</f>
        <v>3.5</v>
      </c>
      <c r="K423" s="124">
        <f>SEMIOLOGIE!L423</f>
        <v>14.5</v>
      </c>
      <c r="L423" s="124">
        <f>'ANA-PATH 2'!L423</f>
        <v>6.666666666666667</v>
      </c>
      <c r="M423" s="124">
        <f t="shared" si="80"/>
        <v>89.166666666666671</v>
      </c>
      <c r="N423" s="124">
        <f t="shared" si="81"/>
        <v>3.5666666666666669</v>
      </c>
      <c r="O423" s="113" t="str">
        <f t="shared" si="79"/>
        <v>Ajournee</v>
      </c>
      <c r="P423" s="113" t="str">
        <f t="shared" si="82"/>
        <v>juin</v>
      </c>
      <c r="Q423" s="113">
        <f t="shared" si="83"/>
        <v>0</v>
      </c>
      <c r="R423" s="113">
        <f t="shared" si="84"/>
        <v>1</v>
      </c>
      <c r="S423" s="113">
        <f t="shared" si="85"/>
        <v>1</v>
      </c>
      <c r="T423" s="113">
        <f t="shared" si="86"/>
        <v>1</v>
      </c>
      <c r="U423" s="113">
        <f t="shared" si="87"/>
        <v>1</v>
      </c>
      <c r="V423" s="113">
        <f t="shared" si="88"/>
        <v>1</v>
      </c>
      <c r="W423" s="113">
        <f t="shared" si="89"/>
        <v>1</v>
      </c>
      <c r="X423" s="113">
        <f t="shared" si="90"/>
        <v>1</v>
      </c>
      <c r="Y423" s="113">
        <f t="shared" si="91"/>
        <v>1</v>
      </c>
      <c r="Z423" s="113" t="str">
        <f>ANATOMIE3!N423</f>
        <v>Juin</v>
      </c>
      <c r="AA423" s="113" t="str">
        <f>'PHYSIO-REP 3'!N423</f>
        <v>Juin</v>
      </c>
      <c r="AB423" s="113" t="str">
        <f>'ZOOTECHINE 3'!N423</f>
        <v>Juin</v>
      </c>
      <c r="AC423" s="113" t="str">
        <f>'PHARMACOLOGIE 3'!N423</f>
        <v>Juin</v>
      </c>
      <c r="AD423" s="113" t="str">
        <f>'MICROBIOLOGIE 3'!N423</f>
        <v>Juin</v>
      </c>
      <c r="AE423" s="113" t="str">
        <f>'PARASITOLOGIE 2'!N423</f>
        <v>Juin</v>
      </c>
      <c r="AF423" s="113" t="str">
        <f>'PHYSIO-PATH 3'!N423</f>
        <v>Juin</v>
      </c>
      <c r="AG423" s="113" t="str">
        <f>SEMIOLOGIE!N423</f>
        <v>Juin</v>
      </c>
      <c r="AH423" s="113" t="str">
        <f>'ANA-PATH 2'!N423</f>
        <v>Juin</v>
      </c>
    </row>
    <row r="424" spans="1:34">
      <c r="A424" s="336">
        <v>417</v>
      </c>
      <c r="B424" s="437" t="s">
        <v>508</v>
      </c>
      <c r="C424" s="417" t="s">
        <v>1033</v>
      </c>
      <c r="D424" s="124">
        <f>ANATOMIE3!L424</f>
        <v>5</v>
      </c>
      <c r="E424" s="124">
        <f>'PHYSIO-REP 3'!L424</f>
        <v>6</v>
      </c>
      <c r="F424" s="124">
        <f>'ZOOTECHINE 3'!L424</f>
        <v>8</v>
      </c>
      <c r="G424" s="124">
        <f>'PHARMACOLOGIE 3'!L424</f>
        <v>3</v>
      </c>
      <c r="H424" s="124">
        <f>'MICROBIOLOGIE 3'!L424</f>
        <v>9.25</v>
      </c>
      <c r="I424" s="124">
        <f>'PARASITOLOGIE 2'!L424</f>
        <v>4</v>
      </c>
      <c r="J424" s="124">
        <f>'PHYSIO-PATH 3'!L424</f>
        <v>2.5</v>
      </c>
      <c r="K424" s="124">
        <f>SEMIOLOGIE!L424</f>
        <v>30</v>
      </c>
      <c r="L424" s="124">
        <f>'ANA-PATH 2'!L424</f>
        <v>2.3333333333333335</v>
      </c>
      <c r="M424" s="124">
        <f t="shared" si="80"/>
        <v>70.083333333333329</v>
      </c>
      <c r="N424" s="124">
        <f t="shared" si="81"/>
        <v>2.8033333333333332</v>
      </c>
      <c r="O424" s="113" t="str">
        <f t="shared" si="79"/>
        <v>Ajournee</v>
      </c>
      <c r="P424" s="113" t="str">
        <f t="shared" si="82"/>
        <v>juin</v>
      </c>
      <c r="Q424" s="113">
        <f t="shared" si="83"/>
        <v>1</v>
      </c>
      <c r="R424" s="113">
        <f t="shared" si="84"/>
        <v>1</v>
      </c>
      <c r="S424" s="113">
        <f t="shared" si="85"/>
        <v>1</v>
      </c>
      <c r="T424" s="113">
        <f t="shared" si="86"/>
        <v>1</v>
      </c>
      <c r="U424" s="113">
        <f t="shared" si="87"/>
        <v>1</v>
      </c>
      <c r="V424" s="113">
        <f t="shared" si="88"/>
        <v>1</v>
      </c>
      <c r="W424" s="113">
        <f t="shared" si="89"/>
        <v>1</v>
      </c>
      <c r="X424" s="113">
        <f t="shared" si="90"/>
        <v>0</v>
      </c>
      <c r="Y424" s="113">
        <f t="shared" si="91"/>
        <v>1</v>
      </c>
      <c r="Z424" s="113" t="str">
        <f>ANATOMIE3!N424</f>
        <v>Juin</v>
      </c>
      <c r="AA424" s="113" t="str">
        <f>'PHYSIO-REP 3'!N424</f>
        <v>Juin</v>
      </c>
      <c r="AB424" s="113" t="str">
        <f>'ZOOTECHINE 3'!N424</f>
        <v>Juin</v>
      </c>
      <c r="AC424" s="113" t="str">
        <f>'PHARMACOLOGIE 3'!N424</f>
        <v>Juin</v>
      </c>
      <c r="AD424" s="113" t="str">
        <f>'MICROBIOLOGIE 3'!N424</f>
        <v>Juin</v>
      </c>
      <c r="AE424" s="113" t="str">
        <f>'PARASITOLOGIE 2'!N424</f>
        <v>Juin</v>
      </c>
      <c r="AF424" s="113" t="str">
        <f>'PHYSIO-PATH 3'!N424</f>
        <v>Juin</v>
      </c>
      <c r="AG424" s="113" t="str">
        <f>SEMIOLOGIE!N424</f>
        <v>Juin</v>
      </c>
      <c r="AH424" s="113" t="str">
        <f>'ANA-PATH 2'!N424</f>
        <v>Juin</v>
      </c>
    </row>
    <row r="425" spans="1:34">
      <c r="A425" s="113">
        <v>418</v>
      </c>
      <c r="B425" s="413" t="s">
        <v>1034</v>
      </c>
      <c r="C425" s="413" t="s">
        <v>67</v>
      </c>
      <c r="D425" s="124">
        <f>ANATOMIE3!L425</f>
        <v>33</v>
      </c>
      <c r="E425" s="124">
        <f>'PHYSIO-REP 3'!L425</f>
        <v>6.75</v>
      </c>
      <c r="F425" s="124">
        <f>'ZOOTECHINE 3'!L425</f>
        <v>6.5</v>
      </c>
      <c r="G425" s="124">
        <f>'PHARMACOLOGIE 3'!L425</f>
        <v>1</v>
      </c>
      <c r="H425" s="124">
        <f>'MICROBIOLOGIE 3'!L425</f>
        <v>30</v>
      </c>
      <c r="I425" s="124">
        <f>'PARASITOLOGIE 2'!L425</f>
        <v>6</v>
      </c>
      <c r="J425" s="124">
        <f>'PHYSIO-PATH 3'!L425</f>
        <v>1.5</v>
      </c>
      <c r="K425" s="124">
        <f>SEMIOLOGIE!L425</f>
        <v>42</v>
      </c>
      <c r="L425" s="124">
        <f>'ANA-PATH 2'!L425</f>
        <v>2.6666666666666665</v>
      </c>
      <c r="M425" s="124">
        <f t="shared" si="80"/>
        <v>129.41666666666666</v>
      </c>
      <c r="N425" s="124">
        <f t="shared" si="81"/>
        <v>5.1766666666666659</v>
      </c>
      <c r="O425" s="113" t="str">
        <f t="shared" si="79"/>
        <v>Ajournee</v>
      </c>
      <c r="P425" s="113" t="str">
        <f t="shared" si="82"/>
        <v>juin</v>
      </c>
      <c r="Q425" s="113">
        <f t="shared" si="83"/>
        <v>0</v>
      </c>
      <c r="R425" s="113">
        <f t="shared" si="84"/>
        <v>1</v>
      </c>
      <c r="S425" s="113">
        <f t="shared" si="85"/>
        <v>1</v>
      </c>
      <c r="T425" s="113">
        <f t="shared" si="86"/>
        <v>1</v>
      </c>
      <c r="U425" s="113">
        <f t="shared" si="87"/>
        <v>0</v>
      </c>
      <c r="V425" s="113">
        <f t="shared" si="88"/>
        <v>1</v>
      </c>
      <c r="W425" s="113">
        <f t="shared" si="89"/>
        <v>1</v>
      </c>
      <c r="X425" s="113">
        <f t="shared" si="90"/>
        <v>0</v>
      </c>
      <c r="Y425" s="113">
        <f t="shared" si="91"/>
        <v>1</v>
      </c>
      <c r="Z425" s="113" t="str">
        <f>ANATOMIE3!N425</f>
        <v>Juin</v>
      </c>
      <c r="AA425" s="113" t="str">
        <f>'PHYSIO-REP 3'!N425</f>
        <v>Juin</v>
      </c>
      <c r="AB425" s="113" t="str">
        <f>'ZOOTECHINE 3'!N425</f>
        <v>Juin</v>
      </c>
      <c r="AC425" s="113" t="str">
        <f>'PHARMACOLOGIE 3'!N425</f>
        <v>Juin</v>
      </c>
      <c r="AD425" s="113" t="str">
        <f>'MICROBIOLOGIE 3'!N425</f>
        <v>Juin</v>
      </c>
      <c r="AE425" s="113" t="str">
        <f>'PARASITOLOGIE 2'!N425</f>
        <v>Juin</v>
      </c>
      <c r="AF425" s="113" t="str">
        <f>'PHYSIO-PATH 3'!N425</f>
        <v>Juin</v>
      </c>
      <c r="AG425" s="113" t="str">
        <f>SEMIOLOGIE!N425</f>
        <v>Juin</v>
      </c>
      <c r="AH425" s="113" t="str">
        <f>'ANA-PATH 2'!N425</f>
        <v>Juin</v>
      </c>
    </row>
    <row r="426" spans="1:34">
      <c r="A426" s="336">
        <v>419</v>
      </c>
      <c r="B426" s="425" t="s">
        <v>1035</v>
      </c>
      <c r="C426" s="425" t="s">
        <v>1036</v>
      </c>
      <c r="D426" s="124">
        <f>ANATOMIE3!L426</f>
        <v>10.5</v>
      </c>
      <c r="E426" s="124">
        <f>'PHYSIO-REP 3'!L426</f>
        <v>11.25</v>
      </c>
      <c r="F426" s="124">
        <f>'ZOOTECHINE 3'!L426</f>
        <v>9</v>
      </c>
      <c r="G426" s="124">
        <f>'PHARMACOLOGIE 3'!L426</f>
        <v>10.5</v>
      </c>
      <c r="H426" s="124">
        <f>'MICROBIOLOGIE 3'!L426</f>
        <v>8.75</v>
      </c>
      <c r="I426" s="124">
        <f>'PARASITOLOGIE 2'!L426</f>
        <v>9.3333333333333339</v>
      </c>
      <c r="J426" s="124">
        <f>'PHYSIO-PATH 3'!L426</f>
        <v>4</v>
      </c>
      <c r="K426" s="124">
        <f>SEMIOLOGIE!L426</f>
        <v>15</v>
      </c>
      <c r="L426" s="124">
        <f>'ANA-PATH 2'!L426</f>
        <v>8</v>
      </c>
      <c r="M426" s="124">
        <f t="shared" si="80"/>
        <v>86.333333333333343</v>
      </c>
      <c r="N426" s="124">
        <f t="shared" si="81"/>
        <v>3.4533333333333336</v>
      </c>
      <c r="O426" s="113" t="str">
        <f t="shared" si="79"/>
        <v>Ajournee</v>
      </c>
      <c r="P426" s="113" t="str">
        <f t="shared" si="82"/>
        <v>juin</v>
      </c>
      <c r="Q426" s="113">
        <f t="shared" si="83"/>
        <v>1</v>
      </c>
      <c r="R426" s="113">
        <f t="shared" si="84"/>
        <v>1</v>
      </c>
      <c r="S426" s="113">
        <f t="shared" si="85"/>
        <v>1</v>
      </c>
      <c r="T426" s="113">
        <f t="shared" si="86"/>
        <v>1</v>
      </c>
      <c r="U426" s="113">
        <f t="shared" si="87"/>
        <v>1</v>
      </c>
      <c r="V426" s="113">
        <f t="shared" si="88"/>
        <v>1</v>
      </c>
      <c r="W426" s="113">
        <f t="shared" si="89"/>
        <v>1</v>
      </c>
      <c r="X426" s="113">
        <f t="shared" si="90"/>
        <v>1</v>
      </c>
      <c r="Y426" s="113">
        <f t="shared" si="91"/>
        <v>1</v>
      </c>
      <c r="Z426" s="113" t="str">
        <f>ANATOMIE3!N426</f>
        <v>Juin</v>
      </c>
      <c r="AA426" s="113" t="str">
        <f>'PHYSIO-REP 3'!N426</f>
        <v>Juin</v>
      </c>
      <c r="AB426" s="113" t="str">
        <f>'ZOOTECHINE 3'!N426</f>
        <v>Juin</v>
      </c>
      <c r="AC426" s="113" t="str">
        <f>'PHARMACOLOGIE 3'!N426</f>
        <v>Juin</v>
      </c>
      <c r="AD426" s="113" t="str">
        <f>'MICROBIOLOGIE 3'!N426</f>
        <v>Juin</v>
      </c>
      <c r="AE426" s="113" t="str">
        <f>'PARASITOLOGIE 2'!N426</f>
        <v>Juin</v>
      </c>
      <c r="AF426" s="113" t="str">
        <f>'PHYSIO-PATH 3'!N426</f>
        <v>Juin</v>
      </c>
      <c r="AG426" s="113" t="str">
        <f>SEMIOLOGIE!N426</f>
        <v>Juin</v>
      </c>
      <c r="AH426" s="113" t="str">
        <f>'ANA-PATH 2'!N426</f>
        <v>Juin</v>
      </c>
    </row>
    <row r="427" spans="1:34">
      <c r="A427" s="113">
        <v>420</v>
      </c>
      <c r="B427" s="432" t="s">
        <v>509</v>
      </c>
      <c r="C427" s="432" t="s">
        <v>1037</v>
      </c>
      <c r="D427" s="124">
        <f>ANATOMIE3!L427</f>
        <v>11.25</v>
      </c>
      <c r="E427" s="124">
        <f>'PHYSIO-REP 3'!L427</f>
        <v>8.25</v>
      </c>
      <c r="F427" s="124">
        <f>'ZOOTECHINE 3'!L427</f>
        <v>9</v>
      </c>
      <c r="G427" s="124">
        <f>'PHARMACOLOGIE 3'!L427</f>
        <v>7</v>
      </c>
      <c r="H427" s="124">
        <f>'MICROBIOLOGIE 3'!L427</f>
        <v>8.5</v>
      </c>
      <c r="I427" s="124">
        <f>'PARASITOLOGIE 2'!L427</f>
        <v>4</v>
      </c>
      <c r="J427" s="124">
        <f>'PHYSIO-PATH 3'!L427</f>
        <v>3.5</v>
      </c>
      <c r="K427" s="124">
        <f>SEMIOLOGIE!L427</f>
        <v>12.5</v>
      </c>
      <c r="L427" s="124">
        <f>'ANA-PATH 2'!L427</f>
        <v>5</v>
      </c>
      <c r="M427" s="124">
        <f t="shared" si="80"/>
        <v>69</v>
      </c>
      <c r="N427" s="124">
        <f t="shared" si="81"/>
        <v>2.76</v>
      </c>
      <c r="O427" s="113" t="str">
        <f t="shared" si="79"/>
        <v>Ajournee</v>
      </c>
      <c r="P427" s="113" t="str">
        <f t="shared" si="82"/>
        <v>juin</v>
      </c>
      <c r="Q427" s="113">
        <f t="shared" si="83"/>
        <v>1</v>
      </c>
      <c r="R427" s="113">
        <f t="shared" si="84"/>
        <v>1</v>
      </c>
      <c r="S427" s="113">
        <f t="shared" si="85"/>
        <v>1</v>
      </c>
      <c r="T427" s="113">
        <f t="shared" si="86"/>
        <v>1</v>
      </c>
      <c r="U427" s="113">
        <f t="shared" si="87"/>
        <v>1</v>
      </c>
      <c r="V427" s="113">
        <f t="shared" si="88"/>
        <v>1</v>
      </c>
      <c r="W427" s="113">
        <f t="shared" si="89"/>
        <v>1</v>
      </c>
      <c r="X427" s="113">
        <f t="shared" si="90"/>
        <v>1</v>
      </c>
      <c r="Y427" s="113">
        <f t="shared" si="91"/>
        <v>1</v>
      </c>
      <c r="Z427" s="113" t="str">
        <f>ANATOMIE3!N427</f>
        <v>Juin</v>
      </c>
      <c r="AA427" s="113" t="str">
        <f>'PHYSIO-REP 3'!N427</f>
        <v>Juin</v>
      </c>
      <c r="AB427" s="113" t="str">
        <f>'ZOOTECHINE 3'!N427</f>
        <v>Juin</v>
      </c>
      <c r="AC427" s="113" t="str">
        <f>'PHARMACOLOGIE 3'!N427</f>
        <v>Juin</v>
      </c>
      <c r="AD427" s="113" t="str">
        <f>'MICROBIOLOGIE 3'!N427</f>
        <v>Juin</v>
      </c>
      <c r="AE427" s="113" t="str">
        <f>'PARASITOLOGIE 2'!N427</f>
        <v>Juin</v>
      </c>
      <c r="AF427" s="113" t="str">
        <f>'PHYSIO-PATH 3'!N427</f>
        <v>Juin</v>
      </c>
      <c r="AG427" s="113" t="str">
        <f>SEMIOLOGIE!N427</f>
        <v>Juin</v>
      </c>
      <c r="AH427" s="113" t="str">
        <f>'ANA-PATH 2'!N427</f>
        <v>Juin</v>
      </c>
    </row>
    <row r="428" spans="1:34">
      <c r="A428" s="336">
        <v>421</v>
      </c>
      <c r="B428" s="418" t="s">
        <v>1038</v>
      </c>
      <c r="C428" s="418" t="s">
        <v>1039</v>
      </c>
      <c r="D428" s="124">
        <f>ANATOMIE3!L428</f>
        <v>14.5</v>
      </c>
      <c r="E428" s="124">
        <f>'PHYSIO-REP 3'!L428</f>
        <v>6</v>
      </c>
      <c r="F428" s="124">
        <f>'ZOOTECHINE 3'!L428</f>
        <v>6.5</v>
      </c>
      <c r="G428" s="124">
        <f>'PHARMACOLOGIE 3'!L428</f>
        <v>8.75</v>
      </c>
      <c r="H428" s="124">
        <f>'MICROBIOLOGIE 3'!L428</f>
        <v>8.5</v>
      </c>
      <c r="I428" s="124">
        <f>'PARASITOLOGIE 2'!L428</f>
        <v>7.333333333333333</v>
      </c>
      <c r="J428" s="124">
        <f>'PHYSIO-PATH 3'!L428</f>
        <v>3.5</v>
      </c>
      <c r="K428" s="124">
        <f>SEMIOLOGIE!L428</f>
        <v>6.25</v>
      </c>
      <c r="L428" s="124">
        <f>'ANA-PATH 2'!L428</f>
        <v>3.3333333333333335</v>
      </c>
      <c r="M428" s="124">
        <f t="shared" si="80"/>
        <v>64.666666666666671</v>
      </c>
      <c r="N428" s="124">
        <f t="shared" si="81"/>
        <v>2.5866666666666669</v>
      </c>
      <c r="O428" s="113" t="str">
        <f t="shared" si="79"/>
        <v>Ajournee</v>
      </c>
      <c r="P428" s="113" t="str">
        <f t="shared" si="82"/>
        <v>juin</v>
      </c>
      <c r="Q428" s="113">
        <f t="shared" si="83"/>
        <v>1</v>
      </c>
      <c r="R428" s="113">
        <f t="shared" si="84"/>
        <v>1</v>
      </c>
      <c r="S428" s="113">
        <f t="shared" si="85"/>
        <v>1</v>
      </c>
      <c r="T428" s="113">
        <f t="shared" si="86"/>
        <v>1</v>
      </c>
      <c r="U428" s="113">
        <f t="shared" si="87"/>
        <v>1</v>
      </c>
      <c r="V428" s="113">
        <f t="shared" si="88"/>
        <v>1</v>
      </c>
      <c r="W428" s="113">
        <f t="shared" si="89"/>
        <v>1</v>
      </c>
      <c r="X428" s="113">
        <f t="shared" si="90"/>
        <v>1</v>
      </c>
      <c r="Y428" s="113">
        <f t="shared" si="91"/>
        <v>1</v>
      </c>
      <c r="Z428" s="113" t="str">
        <f>ANATOMIE3!N428</f>
        <v>Juin</v>
      </c>
      <c r="AA428" s="113" t="str">
        <f>'PHYSIO-REP 3'!N428</f>
        <v>Juin</v>
      </c>
      <c r="AB428" s="113" t="str">
        <f>'ZOOTECHINE 3'!N428</f>
        <v>Juin</v>
      </c>
      <c r="AC428" s="113" t="str">
        <f>'PHARMACOLOGIE 3'!N428</f>
        <v>Juin</v>
      </c>
      <c r="AD428" s="113" t="str">
        <f>'MICROBIOLOGIE 3'!N428</f>
        <v>Juin</v>
      </c>
      <c r="AE428" s="113" t="str">
        <f>'PARASITOLOGIE 2'!N428</f>
        <v>Juin</v>
      </c>
      <c r="AF428" s="113" t="str">
        <f>'PHYSIO-PATH 3'!N428</f>
        <v>Juin</v>
      </c>
      <c r="AG428" s="113" t="str">
        <f>SEMIOLOGIE!N428</f>
        <v>Juin</v>
      </c>
      <c r="AH428" s="113" t="str">
        <f>'ANA-PATH 2'!N428</f>
        <v>Juin</v>
      </c>
    </row>
    <row r="429" spans="1:34">
      <c r="A429" s="113">
        <v>422</v>
      </c>
      <c r="B429" s="419" t="s">
        <v>510</v>
      </c>
      <c r="C429" s="419" t="s">
        <v>511</v>
      </c>
      <c r="D429" s="124">
        <f>ANATOMIE3!L429</f>
        <v>7.5</v>
      </c>
      <c r="E429" s="124">
        <f>'PHYSIO-REP 3'!L429</f>
        <v>6</v>
      </c>
      <c r="F429" s="124">
        <f>'ZOOTECHINE 3'!L429</f>
        <v>9.25</v>
      </c>
      <c r="G429" s="124">
        <f>'PHARMACOLOGIE 3'!L429</f>
        <v>2.5</v>
      </c>
      <c r="H429" s="124">
        <f>'MICROBIOLOGIE 3'!L429</f>
        <v>8</v>
      </c>
      <c r="I429" s="124">
        <f>'PARASITOLOGIE 2'!L429</f>
        <v>5.333333333333333</v>
      </c>
      <c r="J429" s="124">
        <f>'PHYSIO-PATH 3'!L429</f>
        <v>2.5</v>
      </c>
      <c r="K429" s="124">
        <f>SEMIOLOGIE!L429</f>
        <v>6.75</v>
      </c>
      <c r="L429" s="124">
        <f>'ANA-PATH 2'!L429</f>
        <v>3.3333333333333335</v>
      </c>
      <c r="M429" s="124">
        <f t="shared" si="80"/>
        <v>51.166666666666671</v>
      </c>
      <c r="N429" s="124">
        <f t="shared" si="81"/>
        <v>2.0466666666666669</v>
      </c>
      <c r="O429" s="113" t="str">
        <f t="shared" si="79"/>
        <v>Ajournee</v>
      </c>
      <c r="P429" s="113" t="str">
        <f t="shared" si="82"/>
        <v>juin</v>
      </c>
      <c r="Q429" s="113">
        <f t="shared" si="83"/>
        <v>1</v>
      </c>
      <c r="R429" s="113">
        <f t="shared" si="84"/>
        <v>1</v>
      </c>
      <c r="S429" s="113">
        <f t="shared" si="85"/>
        <v>1</v>
      </c>
      <c r="T429" s="113">
        <f t="shared" si="86"/>
        <v>1</v>
      </c>
      <c r="U429" s="113">
        <f t="shared" si="87"/>
        <v>1</v>
      </c>
      <c r="V429" s="113">
        <f t="shared" si="88"/>
        <v>1</v>
      </c>
      <c r="W429" s="113">
        <f t="shared" si="89"/>
        <v>1</v>
      </c>
      <c r="X429" s="113">
        <f t="shared" si="90"/>
        <v>1</v>
      </c>
      <c r="Y429" s="113">
        <f t="shared" si="91"/>
        <v>1</v>
      </c>
      <c r="Z429" s="113" t="str">
        <f>ANATOMIE3!N429</f>
        <v>Juin</v>
      </c>
      <c r="AA429" s="113" t="str">
        <f>'PHYSIO-REP 3'!N429</f>
        <v>Juin</v>
      </c>
      <c r="AB429" s="113" t="str">
        <f>'ZOOTECHINE 3'!N429</f>
        <v>Juin</v>
      </c>
      <c r="AC429" s="113" t="str">
        <f>'PHARMACOLOGIE 3'!N429</f>
        <v>Juin</v>
      </c>
      <c r="AD429" s="113" t="str">
        <f>'MICROBIOLOGIE 3'!N429</f>
        <v>Juin</v>
      </c>
      <c r="AE429" s="113" t="str">
        <f>'PARASITOLOGIE 2'!N429</f>
        <v>Juin</v>
      </c>
      <c r="AF429" s="113" t="str">
        <f>'PHYSIO-PATH 3'!N429</f>
        <v>Juin</v>
      </c>
      <c r="AG429" s="113" t="str">
        <f>SEMIOLOGIE!N429</f>
        <v>Juin</v>
      </c>
      <c r="AH429" s="113" t="str">
        <f>'ANA-PATH 2'!N429</f>
        <v>Juin</v>
      </c>
    </row>
    <row r="430" spans="1:34">
      <c r="A430" s="336">
        <v>423</v>
      </c>
      <c r="B430" s="434" t="s">
        <v>512</v>
      </c>
      <c r="C430" s="434" t="s">
        <v>1040</v>
      </c>
      <c r="D430" s="124">
        <f>ANATOMIE3!L430</f>
        <v>10</v>
      </c>
      <c r="E430" s="124">
        <f>'PHYSIO-REP 3'!L430</f>
        <v>11.25</v>
      </c>
      <c r="F430" s="124">
        <f>'ZOOTECHINE 3'!L430</f>
        <v>8</v>
      </c>
      <c r="G430" s="124">
        <f>'PHARMACOLOGIE 3'!L430</f>
        <v>9.5</v>
      </c>
      <c r="H430" s="124">
        <f>'MICROBIOLOGIE 3'!L430</f>
        <v>6.75</v>
      </c>
      <c r="I430" s="124">
        <f>'PARASITOLOGIE 2'!L430</f>
        <v>8.6666666666666661</v>
      </c>
      <c r="J430" s="124">
        <f>'PHYSIO-PATH 3'!L430</f>
        <v>3.5</v>
      </c>
      <c r="K430" s="124">
        <f>SEMIOLOGIE!L430</f>
        <v>7</v>
      </c>
      <c r="L430" s="124">
        <f>'ANA-PATH 2'!L430</f>
        <v>5</v>
      </c>
      <c r="M430" s="124">
        <f t="shared" si="80"/>
        <v>69.666666666666657</v>
      </c>
      <c r="N430" s="124">
        <f t="shared" si="81"/>
        <v>2.7866666666666662</v>
      </c>
      <c r="O430" s="113" t="str">
        <f t="shared" si="79"/>
        <v>Ajournee</v>
      </c>
      <c r="P430" s="113" t="str">
        <f t="shared" si="82"/>
        <v>juin</v>
      </c>
      <c r="Q430" s="113">
        <f t="shared" si="83"/>
        <v>1</v>
      </c>
      <c r="R430" s="113">
        <f t="shared" si="84"/>
        <v>1</v>
      </c>
      <c r="S430" s="113">
        <f t="shared" si="85"/>
        <v>1</v>
      </c>
      <c r="T430" s="113">
        <f t="shared" si="86"/>
        <v>1</v>
      </c>
      <c r="U430" s="113">
        <f t="shared" si="87"/>
        <v>1</v>
      </c>
      <c r="V430" s="113">
        <f t="shared" si="88"/>
        <v>1</v>
      </c>
      <c r="W430" s="113">
        <f t="shared" si="89"/>
        <v>1</v>
      </c>
      <c r="X430" s="113">
        <f t="shared" si="90"/>
        <v>1</v>
      </c>
      <c r="Y430" s="113">
        <f t="shared" si="91"/>
        <v>1</v>
      </c>
      <c r="Z430" s="113" t="str">
        <f>ANATOMIE3!N430</f>
        <v>Juin</v>
      </c>
      <c r="AA430" s="113" t="str">
        <f>'PHYSIO-REP 3'!N430</f>
        <v>Juin</v>
      </c>
      <c r="AB430" s="113" t="str">
        <f>'ZOOTECHINE 3'!N430</f>
        <v>Juin</v>
      </c>
      <c r="AC430" s="113" t="str">
        <f>'PHARMACOLOGIE 3'!N430</f>
        <v>Juin</v>
      </c>
      <c r="AD430" s="113" t="str">
        <f>'MICROBIOLOGIE 3'!N430</f>
        <v>Juin</v>
      </c>
      <c r="AE430" s="113" t="str">
        <f>'PARASITOLOGIE 2'!N430</f>
        <v>Juin</v>
      </c>
      <c r="AF430" s="113" t="str">
        <f>'PHYSIO-PATH 3'!N430</f>
        <v>Juin</v>
      </c>
      <c r="AG430" s="113" t="str">
        <f>SEMIOLOGIE!N430</f>
        <v>Juin</v>
      </c>
      <c r="AH430" s="113" t="str">
        <f>'ANA-PATH 2'!N430</f>
        <v>Juin</v>
      </c>
    </row>
    <row r="431" spans="1:34">
      <c r="A431" s="113">
        <v>424</v>
      </c>
      <c r="B431" s="413" t="s">
        <v>513</v>
      </c>
      <c r="C431" s="413" t="s">
        <v>1041</v>
      </c>
      <c r="D431" s="124">
        <f>ANATOMIE3!L431</f>
        <v>9</v>
      </c>
      <c r="E431" s="124">
        <f>'PHYSIO-REP 3'!L431</f>
        <v>8</v>
      </c>
      <c r="F431" s="124">
        <f>'ZOOTECHINE 3'!L431</f>
        <v>7</v>
      </c>
      <c r="G431" s="124">
        <f>'PHARMACOLOGIE 3'!L431</f>
        <v>11.5</v>
      </c>
      <c r="H431" s="124">
        <f>'MICROBIOLOGIE 3'!L431</f>
        <v>7.25</v>
      </c>
      <c r="I431" s="124">
        <f>'PARASITOLOGIE 2'!L431</f>
        <v>7.333333333333333</v>
      </c>
      <c r="J431" s="124">
        <f>'PHYSIO-PATH 3'!L431</f>
        <v>6</v>
      </c>
      <c r="K431" s="124">
        <f>SEMIOLOGIE!L431</f>
        <v>7.25</v>
      </c>
      <c r="L431" s="124">
        <f>'ANA-PATH 2'!L431</f>
        <v>6</v>
      </c>
      <c r="M431" s="124">
        <f t="shared" si="80"/>
        <v>69.333333333333343</v>
      </c>
      <c r="N431" s="124">
        <f t="shared" si="81"/>
        <v>2.7733333333333339</v>
      </c>
      <c r="O431" s="113" t="str">
        <f t="shared" si="79"/>
        <v>Ajournee</v>
      </c>
      <c r="P431" s="113" t="str">
        <f t="shared" si="82"/>
        <v>juin</v>
      </c>
      <c r="Q431" s="113">
        <f t="shared" si="83"/>
        <v>1</v>
      </c>
      <c r="R431" s="113">
        <f t="shared" si="84"/>
        <v>1</v>
      </c>
      <c r="S431" s="113">
        <f t="shared" si="85"/>
        <v>1</v>
      </c>
      <c r="T431" s="113">
        <f t="shared" si="86"/>
        <v>1</v>
      </c>
      <c r="U431" s="113">
        <f t="shared" si="87"/>
        <v>1</v>
      </c>
      <c r="V431" s="113">
        <f t="shared" si="88"/>
        <v>1</v>
      </c>
      <c r="W431" s="113">
        <f t="shared" si="89"/>
        <v>1</v>
      </c>
      <c r="X431" s="113">
        <f t="shared" si="90"/>
        <v>1</v>
      </c>
      <c r="Y431" s="113">
        <f t="shared" si="91"/>
        <v>1</v>
      </c>
      <c r="Z431" s="113" t="str">
        <f>ANATOMIE3!N431</f>
        <v>Juin</v>
      </c>
      <c r="AA431" s="113" t="str">
        <f>'PHYSIO-REP 3'!N431</f>
        <v>Juin</v>
      </c>
      <c r="AB431" s="113" t="str">
        <f>'ZOOTECHINE 3'!N431</f>
        <v>Juin</v>
      </c>
      <c r="AC431" s="113" t="str">
        <f>'PHARMACOLOGIE 3'!N431</f>
        <v>Juin</v>
      </c>
      <c r="AD431" s="113" t="str">
        <f>'MICROBIOLOGIE 3'!N431</f>
        <v>Juin</v>
      </c>
      <c r="AE431" s="113" t="str">
        <f>'PARASITOLOGIE 2'!N431</f>
        <v>Juin</v>
      </c>
      <c r="AF431" s="113" t="str">
        <f>'PHYSIO-PATH 3'!N431</f>
        <v>Juin</v>
      </c>
      <c r="AG431" s="113" t="str">
        <f>SEMIOLOGIE!N431</f>
        <v>Juin</v>
      </c>
      <c r="AH431" s="113" t="str">
        <f>'ANA-PATH 2'!N431</f>
        <v>Juin</v>
      </c>
    </row>
    <row r="432" spans="1:34">
      <c r="A432" s="336">
        <v>425</v>
      </c>
      <c r="B432" s="432" t="s">
        <v>514</v>
      </c>
      <c r="C432" s="432" t="s">
        <v>515</v>
      </c>
      <c r="D432" s="124">
        <f>ANATOMIE3!L432</f>
        <v>9.25</v>
      </c>
      <c r="E432" s="124">
        <f>'PHYSIO-REP 3'!L432</f>
        <v>5.25</v>
      </c>
      <c r="F432" s="124">
        <f>'ZOOTECHINE 3'!L432</f>
        <v>11</v>
      </c>
      <c r="G432" s="124">
        <f>'PHARMACOLOGIE 3'!L432</f>
        <v>4.5</v>
      </c>
      <c r="H432" s="124">
        <f>'MICROBIOLOGIE 3'!L432</f>
        <v>10.5</v>
      </c>
      <c r="I432" s="124">
        <f>'PARASITOLOGIE 2'!L432</f>
        <v>6.666666666666667</v>
      </c>
      <c r="J432" s="124">
        <f>'PHYSIO-PATH 3'!L432</f>
        <v>6.5</v>
      </c>
      <c r="K432" s="124">
        <f>SEMIOLOGIE!L432</f>
        <v>11.5</v>
      </c>
      <c r="L432" s="124">
        <f>'ANA-PATH 2'!L432</f>
        <v>2.6666666666666665</v>
      </c>
      <c r="M432" s="124">
        <f t="shared" si="80"/>
        <v>67.833333333333329</v>
      </c>
      <c r="N432" s="124">
        <f t="shared" si="81"/>
        <v>2.7133333333333329</v>
      </c>
      <c r="O432" s="113" t="str">
        <f t="shared" si="79"/>
        <v>Ajournee</v>
      </c>
      <c r="P432" s="113" t="str">
        <f t="shared" si="82"/>
        <v>juin</v>
      </c>
      <c r="Q432" s="113">
        <f t="shared" si="83"/>
        <v>1</v>
      </c>
      <c r="R432" s="113">
        <f t="shared" si="84"/>
        <v>1</v>
      </c>
      <c r="S432" s="113">
        <f t="shared" si="85"/>
        <v>1</v>
      </c>
      <c r="T432" s="113">
        <f t="shared" si="86"/>
        <v>1</v>
      </c>
      <c r="U432" s="113">
        <f t="shared" si="87"/>
        <v>1</v>
      </c>
      <c r="V432" s="113">
        <f t="shared" si="88"/>
        <v>1</v>
      </c>
      <c r="W432" s="113">
        <f t="shared" si="89"/>
        <v>1</v>
      </c>
      <c r="X432" s="113">
        <f t="shared" si="90"/>
        <v>1</v>
      </c>
      <c r="Y432" s="113">
        <f t="shared" si="91"/>
        <v>1</v>
      </c>
      <c r="Z432" s="113" t="str">
        <f>ANATOMIE3!N432</f>
        <v>Juin</v>
      </c>
      <c r="AA432" s="113" t="str">
        <f>'PHYSIO-REP 3'!N432</f>
        <v>Juin</v>
      </c>
      <c r="AB432" s="113" t="str">
        <f>'ZOOTECHINE 3'!N432</f>
        <v>Juin</v>
      </c>
      <c r="AC432" s="113" t="str">
        <f>'PHARMACOLOGIE 3'!N432</f>
        <v>Juin</v>
      </c>
      <c r="AD432" s="113" t="str">
        <f>'MICROBIOLOGIE 3'!N432</f>
        <v>Juin</v>
      </c>
      <c r="AE432" s="113" t="str">
        <f>'PARASITOLOGIE 2'!N432</f>
        <v>Juin</v>
      </c>
      <c r="AF432" s="113" t="str">
        <f>'PHYSIO-PATH 3'!N432</f>
        <v>Juin</v>
      </c>
      <c r="AG432" s="113" t="str">
        <f>SEMIOLOGIE!N432</f>
        <v>Juin</v>
      </c>
      <c r="AH432" s="113" t="str">
        <f>'ANA-PATH 2'!N432</f>
        <v>Juin</v>
      </c>
    </row>
    <row r="433" spans="1:34">
      <c r="A433" s="113">
        <v>426</v>
      </c>
      <c r="B433" s="413" t="s">
        <v>1042</v>
      </c>
      <c r="C433" s="413" t="s">
        <v>101</v>
      </c>
      <c r="D433" s="124">
        <f>ANATOMIE3!L433</f>
        <v>4.25</v>
      </c>
      <c r="E433" s="124">
        <f>'PHYSIO-REP 3'!L433</f>
        <v>12</v>
      </c>
      <c r="F433" s="124">
        <f>'ZOOTECHINE 3'!L433</f>
        <v>8.5</v>
      </c>
      <c r="G433" s="124">
        <f>'PHARMACOLOGIE 3'!L433</f>
        <v>5.5</v>
      </c>
      <c r="H433" s="124">
        <f>'MICROBIOLOGIE 3'!L433</f>
        <v>7.75</v>
      </c>
      <c r="I433" s="124">
        <f>'PARASITOLOGIE 2'!L433</f>
        <v>3.3333333333333335</v>
      </c>
      <c r="J433" s="124">
        <f>'PHYSIO-PATH 3'!L433</f>
        <v>2.5</v>
      </c>
      <c r="K433" s="124">
        <f>SEMIOLOGIE!L433</f>
        <v>8.5</v>
      </c>
      <c r="L433" s="124">
        <f>'ANA-PATH 2'!L433</f>
        <v>6.333333333333333</v>
      </c>
      <c r="M433" s="124">
        <f t="shared" si="80"/>
        <v>58.666666666666671</v>
      </c>
      <c r="N433" s="124">
        <f t="shared" si="81"/>
        <v>2.3466666666666667</v>
      </c>
      <c r="O433" s="113" t="str">
        <f t="shared" si="79"/>
        <v>Ajournee</v>
      </c>
      <c r="P433" s="113" t="str">
        <f t="shared" si="82"/>
        <v>juin</v>
      </c>
      <c r="Q433" s="113">
        <f t="shared" si="83"/>
        <v>1</v>
      </c>
      <c r="R433" s="113">
        <f t="shared" si="84"/>
        <v>1</v>
      </c>
      <c r="S433" s="113">
        <f t="shared" si="85"/>
        <v>1</v>
      </c>
      <c r="T433" s="113">
        <f t="shared" si="86"/>
        <v>1</v>
      </c>
      <c r="U433" s="113">
        <f t="shared" si="87"/>
        <v>1</v>
      </c>
      <c r="V433" s="113">
        <f t="shared" si="88"/>
        <v>1</v>
      </c>
      <c r="W433" s="113">
        <f t="shared" si="89"/>
        <v>1</v>
      </c>
      <c r="X433" s="113">
        <f t="shared" si="90"/>
        <v>1</v>
      </c>
      <c r="Y433" s="113">
        <f t="shared" si="91"/>
        <v>1</v>
      </c>
      <c r="Z433" s="113" t="str">
        <f>ANATOMIE3!N433</f>
        <v>Juin</v>
      </c>
      <c r="AA433" s="113" t="str">
        <f>'PHYSIO-REP 3'!N433</f>
        <v>Juin</v>
      </c>
      <c r="AB433" s="113" t="str">
        <f>'ZOOTECHINE 3'!N433</f>
        <v>Juin</v>
      </c>
      <c r="AC433" s="113" t="str">
        <f>'PHARMACOLOGIE 3'!N433</f>
        <v>Juin</v>
      </c>
      <c r="AD433" s="113" t="str">
        <f>'MICROBIOLOGIE 3'!N433</f>
        <v>Juin</v>
      </c>
      <c r="AE433" s="113" t="str">
        <f>'PARASITOLOGIE 2'!N433</f>
        <v>Juin</v>
      </c>
      <c r="AF433" s="113" t="str">
        <f>'PHYSIO-PATH 3'!N433</f>
        <v>Juin</v>
      </c>
      <c r="AG433" s="113" t="str">
        <f>SEMIOLOGIE!N433</f>
        <v>Juin</v>
      </c>
      <c r="AH433" s="113" t="str">
        <f>'ANA-PATH 2'!N433</f>
        <v>Juin</v>
      </c>
    </row>
    <row r="434" spans="1:34">
      <c r="A434" s="336">
        <v>427</v>
      </c>
      <c r="B434" s="413" t="s">
        <v>516</v>
      </c>
      <c r="C434" s="413" t="s">
        <v>996</v>
      </c>
      <c r="D434" s="124">
        <f>ANATOMIE3!L434</f>
        <v>16.25</v>
      </c>
      <c r="E434" s="124">
        <f>'PHYSIO-REP 3'!L434</f>
        <v>12.75</v>
      </c>
      <c r="F434" s="124">
        <f>'ZOOTECHINE 3'!L434</f>
        <v>12</v>
      </c>
      <c r="G434" s="124">
        <f>'PHARMACOLOGIE 3'!L434</f>
        <v>13.5</v>
      </c>
      <c r="H434" s="124">
        <f>'MICROBIOLOGIE 3'!L434</f>
        <v>12.75</v>
      </c>
      <c r="I434" s="124">
        <f>'PARASITOLOGIE 2'!L434</f>
        <v>6.666666666666667</v>
      </c>
      <c r="J434" s="124">
        <f>'PHYSIO-PATH 3'!L434</f>
        <v>6</v>
      </c>
      <c r="K434" s="124">
        <f>SEMIOLOGIE!L434</f>
        <v>16.25</v>
      </c>
      <c r="L434" s="124">
        <f>'ANA-PATH 2'!L434</f>
        <v>10.333333333333334</v>
      </c>
      <c r="M434" s="124">
        <f t="shared" si="80"/>
        <v>106.5</v>
      </c>
      <c r="N434" s="124">
        <f t="shared" si="81"/>
        <v>4.26</v>
      </c>
      <c r="O434" s="113" t="str">
        <f t="shared" si="79"/>
        <v>Ajournee</v>
      </c>
      <c r="P434" s="113" t="str">
        <f t="shared" si="82"/>
        <v>juin</v>
      </c>
      <c r="Q434" s="113">
        <f t="shared" si="83"/>
        <v>0</v>
      </c>
      <c r="R434" s="113">
        <f t="shared" si="84"/>
        <v>1</v>
      </c>
      <c r="S434" s="113">
        <f t="shared" si="85"/>
        <v>1</v>
      </c>
      <c r="T434" s="113">
        <f t="shared" si="86"/>
        <v>1</v>
      </c>
      <c r="U434" s="113">
        <f t="shared" si="87"/>
        <v>1</v>
      </c>
      <c r="V434" s="113">
        <f t="shared" si="88"/>
        <v>1</v>
      </c>
      <c r="W434" s="113">
        <f t="shared" si="89"/>
        <v>1</v>
      </c>
      <c r="X434" s="113">
        <f t="shared" si="90"/>
        <v>0</v>
      </c>
      <c r="Y434" s="113">
        <f t="shared" si="91"/>
        <v>0</v>
      </c>
      <c r="Z434" s="113" t="str">
        <f>ANATOMIE3!N434</f>
        <v>Juin</v>
      </c>
      <c r="AA434" s="113" t="str">
        <f>'PHYSIO-REP 3'!N434</f>
        <v>Juin</v>
      </c>
      <c r="AB434" s="113" t="str">
        <f>'ZOOTECHINE 3'!N434</f>
        <v>Juin</v>
      </c>
      <c r="AC434" s="113" t="str">
        <f>'PHARMACOLOGIE 3'!N434</f>
        <v>Juin</v>
      </c>
      <c r="AD434" s="113" t="str">
        <f>'MICROBIOLOGIE 3'!N434</f>
        <v>Juin</v>
      </c>
      <c r="AE434" s="113" t="str">
        <f>'PARASITOLOGIE 2'!N434</f>
        <v>Juin</v>
      </c>
      <c r="AF434" s="113" t="str">
        <f>'PHYSIO-PATH 3'!N434</f>
        <v>Juin</v>
      </c>
      <c r="AG434" s="113" t="str">
        <f>SEMIOLOGIE!N434</f>
        <v>Juin</v>
      </c>
      <c r="AH434" s="113" t="str">
        <f>'ANA-PATH 2'!N434</f>
        <v>Juin</v>
      </c>
    </row>
    <row r="435" spans="1:34">
      <c r="A435" s="113">
        <v>428</v>
      </c>
      <c r="B435" s="413" t="s">
        <v>517</v>
      </c>
      <c r="C435" s="413" t="s">
        <v>72</v>
      </c>
      <c r="D435" s="124">
        <f>ANATOMIE3!L435</f>
        <v>16.5</v>
      </c>
      <c r="E435" s="124">
        <f>'PHYSIO-REP 3'!L435</f>
        <v>11.25</v>
      </c>
      <c r="F435" s="124">
        <f>'ZOOTECHINE 3'!L435</f>
        <v>11</v>
      </c>
      <c r="G435" s="124">
        <f>'PHARMACOLOGIE 3'!L435</f>
        <v>14.5</v>
      </c>
      <c r="H435" s="124">
        <f>'MICROBIOLOGIE 3'!L435</f>
        <v>12.5</v>
      </c>
      <c r="I435" s="124">
        <f>'PARASITOLOGIE 2'!L435</f>
        <v>4</v>
      </c>
      <c r="J435" s="124">
        <f>'PHYSIO-PATH 3'!L435</f>
        <v>12</v>
      </c>
      <c r="K435" s="124">
        <f>SEMIOLOGIE!L435</f>
        <v>10.75</v>
      </c>
      <c r="L435" s="124">
        <f>'ANA-PATH 2'!L435</f>
        <v>10.333333333333334</v>
      </c>
      <c r="M435" s="124">
        <f t="shared" si="80"/>
        <v>102.83333333333333</v>
      </c>
      <c r="N435" s="124">
        <f t="shared" si="81"/>
        <v>4.1133333333333333</v>
      </c>
      <c r="O435" s="113" t="str">
        <f t="shared" si="79"/>
        <v>Ajournee</v>
      </c>
      <c r="P435" s="113" t="str">
        <f t="shared" si="82"/>
        <v>juin</v>
      </c>
      <c r="Q435" s="113">
        <f t="shared" si="83"/>
        <v>0</v>
      </c>
      <c r="R435" s="113">
        <f t="shared" si="84"/>
        <v>1</v>
      </c>
      <c r="S435" s="113">
        <f t="shared" si="85"/>
        <v>1</v>
      </c>
      <c r="T435" s="113">
        <f t="shared" si="86"/>
        <v>1</v>
      </c>
      <c r="U435" s="113">
        <f t="shared" si="87"/>
        <v>1</v>
      </c>
      <c r="V435" s="113">
        <f t="shared" si="88"/>
        <v>1</v>
      </c>
      <c r="W435" s="113">
        <f t="shared" si="89"/>
        <v>1</v>
      </c>
      <c r="X435" s="113">
        <f t="shared" si="90"/>
        <v>1</v>
      </c>
      <c r="Y435" s="113">
        <f t="shared" si="91"/>
        <v>0</v>
      </c>
      <c r="Z435" s="113" t="str">
        <f>ANATOMIE3!N435</f>
        <v>Juin</v>
      </c>
      <c r="AA435" s="113" t="str">
        <f>'PHYSIO-REP 3'!N435</f>
        <v>Juin</v>
      </c>
      <c r="AB435" s="113" t="str">
        <f>'ZOOTECHINE 3'!N435</f>
        <v>Juin</v>
      </c>
      <c r="AC435" s="113" t="str">
        <f>'PHARMACOLOGIE 3'!N435</f>
        <v>Juin</v>
      </c>
      <c r="AD435" s="113" t="str">
        <f>'MICROBIOLOGIE 3'!N435</f>
        <v>Juin</v>
      </c>
      <c r="AE435" s="113" t="str">
        <f>'PARASITOLOGIE 2'!N435</f>
        <v>Juin</v>
      </c>
      <c r="AF435" s="113" t="str">
        <f>'PHYSIO-PATH 3'!N435</f>
        <v>Juin</v>
      </c>
      <c r="AG435" s="113" t="str">
        <f>SEMIOLOGIE!N435</f>
        <v>Juin</v>
      </c>
      <c r="AH435" s="113" t="str">
        <f>'ANA-PATH 2'!N435</f>
        <v>Juin</v>
      </c>
    </row>
    <row r="436" spans="1:34">
      <c r="A436" s="336">
        <v>429</v>
      </c>
      <c r="B436" s="413" t="s">
        <v>518</v>
      </c>
      <c r="C436" s="413" t="s">
        <v>1043</v>
      </c>
      <c r="D436" s="124">
        <f>ANATOMIE3!L436</f>
        <v>14</v>
      </c>
      <c r="E436" s="124">
        <f>'PHYSIO-REP 3'!L436</f>
        <v>6.5</v>
      </c>
      <c r="F436" s="124">
        <f>'ZOOTECHINE 3'!L436</f>
        <v>12</v>
      </c>
      <c r="G436" s="124">
        <f>'PHARMACOLOGIE 3'!L436</f>
        <v>8.75</v>
      </c>
      <c r="H436" s="124">
        <f>'MICROBIOLOGIE 3'!L436</f>
        <v>8.75</v>
      </c>
      <c r="I436" s="124">
        <f>'PARASITOLOGIE 2'!L436</f>
        <v>5.333333333333333</v>
      </c>
      <c r="J436" s="124">
        <f>'PHYSIO-PATH 3'!L436</f>
        <v>2.5</v>
      </c>
      <c r="K436" s="124">
        <f>SEMIOLOGIE!L436</f>
        <v>7.5</v>
      </c>
      <c r="L436" s="124">
        <f>'ANA-PATH 2'!L436</f>
        <v>6</v>
      </c>
      <c r="M436" s="124">
        <f t="shared" si="80"/>
        <v>71.333333333333343</v>
      </c>
      <c r="N436" s="124">
        <f t="shared" si="81"/>
        <v>2.8533333333333335</v>
      </c>
      <c r="O436" s="113" t="str">
        <f t="shared" si="79"/>
        <v>Ajournee</v>
      </c>
      <c r="P436" s="113" t="str">
        <f t="shared" si="82"/>
        <v>juin</v>
      </c>
      <c r="Q436" s="113">
        <f t="shared" si="83"/>
        <v>1</v>
      </c>
      <c r="R436" s="113">
        <f t="shared" si="84"/>
        <v>1</v>
      </c>
      <c r="S436" s="113">
        <f t="shared" si="85"/>
        <v>1</v>
      </c>
      <c r="T436" s="113">
        <f t="shared" si="86"/>
        <v>1</v>
      </c>
      <c r="U436" s="113">
        <f t="shared" si="87"/>
        <v>1</v>
      </c>
      <c r="V436" s="113">
        <f t="shared" si="88"/>
        <v>1</v>
      </c>
      <c r="W436" s="113">
        <f t="shared" si="89"/>
        <v>1</v>
      </c>
      <c r="X436" s="113">
        <f t="shared" si="90"/>
        <v>1</v>
      </c>
      <c r="Y436" s="113">
        <f t="shared" si="91"/>
        <v>1</v>
      </c>
      <c r="Z436" s="113" t="str">
        <f>ANATOMIE3!N436</f>
        <v>Juin</v>
      </c>
      <c r="AA436" s="113" t="str">
        <f>'PHYSIO-REP 3'!N436</f>
        <v>Juin</v>
      </c>
      <c r="AB436" s="113" t="str">
        <f>'ZOOTECHINE 3'!N436</f>
        <v>Juin</v>
      </c>
      <c r="AC436" s="113" t="str">
        <f>'PHARMACOLOGIE 3'!N436</f>
        <v>Juin</v>
      </c>
      <c r="AD436" s="113" t="str">
        <f>'MICROBIOLOGIE 3'!N436</f>
        <v>Juin</v>
      </c>
      <c r="AE436" s="113" t="str">
        <f>'PARASITOLOGIE 2'!N436</f>
        <v>Juin</v>
      </c>
      <c r="AF436" s="113" t="str">
        <f>'PHYSIO-PATH 3'!N436</f>
        <v>Juin</v>
      </c>
      <c r="AG436" s="113" t="str">
        <f>SEMIOLOGIE!N436</f>
        <v>Juin</v>
      </c>
      <c r="AH436" s="113" t="str">
        <f>'ANA-PATH 2'!N436</f>
        <v>Juin</v>
      </c>
    </row>
    <row r="437" spans="1:34">
      <c r="A437" s="113">
        <v>430</v>
      </c>
      <c r="B437" s="432" t="s">
        <v>518</v>
      </c>
      <c r="C437" s="432" t="s">
        <v>519</v>
      </c>
      <c r="D437" s="124">
        <f>ANATOMIE3!L437</f>
        <v>9.25</v>
      </c>
      <c r="E437" s="124">
        <f>'PHYSIO-REP 3'!L437</f>
        <v>6.75</v>
      </c>
      <c r="F437" s="124">
        <f>'ZOOTECHINE 3'!L437</f>
        <v>9</v>
      </c>
      <c r="G437" s="124">
        <f>'PHARMACOLOGIE 3'!L437</f>
        <v>3.5</v>
      </c>
      <c r="H437" s="124">
        <f>'MICROBIOLOGIE 3'!L437</f>
        <v>6.75</v>
      </c>
      <c r="I437" s="124">
        <f>'PARASITOLOGIE 2'!L437</f>
        <v>6</v>
      </c>
      <c r="J437" s="124">
        <f>'PHYSIO-PATH 3'!L437</f>
        <v>1.5</v>
      </c>
      <c r="K437" s="124">
        <f>SEMIOLOGIE!L437</f>
        <v>5.25</v>
      </c>
      <c r="L437" s="124">
        <f>'ANA-PATH 2'!L437</f>
        <v>4.333333333333333</v>
      </c>
      <c r="M437" s="124">
        <f t="shared" si="80"/>
        <v>52.333333333333336</v>
      </c>
      <c r="N437" s="124">
        <f t="shared" si="81"/>
        <v>2.0933333333333333</v>
      </c>
      <c r="O437" s="113" t="str">
        <f t="shared" si="79"/>
        <v>Ajournee</v>
      </c>
      <c r="P437" s="113" t="str">
        <f t="shared" si="82"/>
        <v>juin</v>
      </c>
      <c r="Q437" s="113">
        <f t="shared" si="83"/>
        <v>1</v>
      </c>
      <c r="R437" s="113">
        <f t="shared" si="84"/>
        <v>1</v>
      </c>
      <c r="S437" s="113">
        <f t="shared" si="85"/>
        <v>1</v>
      </c>
      <c r="T437" s="113">
        <f t="shared" si="86"/>
        <v>1</v>
      </c>
      <c r="U437" s="113">
        <f t="shared" si="87"/>
        <v>1</v>
      </c>
      <c r="V437" s="113">
        <f t="shared" si="88"/>
        <v>1</v>
      </c>
      <c r="W437" s="113">
        <f t="shared" si="89"/>
        <v>1</v>
      </c>
      <c r="X437" s="113">
        <f t="shared" si="90"/>
        <v>1</v>
      </c>
      <c r="Y437" s="113">
        <f t="shared" si="91"/>
        <v>1</v>
      </c>
      <c r="Z437" s="113" t="str">
        <f>ANATOMIE3!N437</f>
        <v>Juin</v>
      </c>
      <c r="AA437" s="113" t="str">
        <f>'PHYSIO-REP 3'!N437</f>
        <v>Juin</v>
      </c>
      <c r="AB437" s="113" t="str">
        <f>'ZOOTECHINE 3'!N437</f>
        <v>Juin</v>
      </c>
      <c r="AC437" s="113" t="str">
        <f>'PHARMACOLOGIE 3'!N437</f>
        <v>Juin</v>
      </c>
      <c r="AD437" s="113" t="str">
        <f>'MICROBIOLOGIE 3'!N437</f>
        <v>Juin</v>
      </c>
      <c r="AE437" s="113" t="str">
        <f>'PARASITOLOGIE 2'!N437</f>
        <v>Juin</v>
      </c>
      <c r="AF437" s="113" t="str">
        <f>'PHYSIO-PATH 3'!N437</f>
        <v>Juin</v>
      </c>
      <c r="AG437" s="113" t="str">
        <f>SEMIOLOGIE!N437</f>
        <v>Juin</v>
      </c>
      <c r="AH437" s="113" t="str">
        <f>'ANA-PATH 2'!N437</f>
        <v>Juin</v>
      </c>
    </row>
    <row r="438" spans="1:34">
      <c r="A438" s="336">
        <v>431</v>
      </c>
      <c r="B438" s="413" t="s">
        <v>520</v>
      </c>
      <c r="C438" s="413" t="s">
        <v>777</v>
      </c>
      <c r="D438" s="124">
        <f>ANATOMIE3!L438</f>
        <v>10.5</v>
      </c>
      <c r="E438" s="124">
        <f>'PHYSIO-REP 3'!L438</f>
        <v>10.5</v>
      </c>
      <c r="F438" s="124">
        <f>'ZOOTECHINE 3'!L438</f>
        <v>8.5</v>
      </c>
      <c r="G438" s="124">
        <f>'PHARMACOLOGIE 3'!L438</f>
        <v>5.5</v>
      </c>
      <c r="H438" s="124">
        <f>'MICROBIOLOGIE 3'!L438</f>
        <v>7.75</v>
      </c>
      <c r="I438" s="124">
        <f>'PARASITOLOGIE 2'!L438</f>
        <v>7.333333333333333</v>
      </c>
      <c r="J438" s="124">
        <f>'PHYSIO-PATH 3'!L438</f>
        <v>2.5</v>
      </c>
      <c r="K438" s="124">
        <f>SEMIOLOGIE!L438</f>
        <v>6.75</v>
      </c>
      <c r="L438" s="124">
        <f>'ANA-PATH 2'!L438</f>
        <v>4.333333333333333</v>
      </c>
      <c r="M438" s="124">
        <f t="shared" si="80"/>
        <v>63.666666666666671</v>
      </c>
      <c r="N438" s="124">
        <f t="shared" si="81"/>
        <v>2.5466666666666669</v>
      </c>
      <c r="O438" s="113" t="str">
        <f t="shared" si="79"/>
        <v>Ajournee</v>
      </c>
      <c r="P438" s="113" t="str">
        <f t="shared" si="82"/>
        <v>juin</v>
      </c>
      <c r="Q438" s="113">
        <f t="shared" si="83"/>
        <v>1</v>
      </c>
      <c r="R438" s="113">
        <f t="shared" si="84"/>
        <v>1</v>
      </c>
      <c r="S438" s="113">
        <f t="shared" si="85"/>
        <v>1</v>
      </c>
      <c r="T438" s="113">
        <f t="shared" si="86"/>
        <v>1</v>
      </c>
      <c r="U438" s="113">
        <f t="shared" si="87"/>
        <v>1</v>
      </c>
      <c r="V438" s="113">
        <f t="shared" si="88"/>
        <v>1</v>
      </c>
      <c r="W438" s="113">
        <f t="shared" si="89"/>
        <v>1</v>
      </c>
      <c r="X438" s="113">
        <f t="shared" si="90"/>
        <v>1</v>
      </c>
      <c r="Y438" s="113">
        <f t="shared" si="91"/>
        <v>1</v>
      </c>
      <c r="Z438" s="113" t="str">
        <f>ANATOMIE3!N438</f>
        <v>Juin</v>
      </c>
      <c r="AA438" s="113" t="str">
        <f>'PHYSIO-REP 3'!N438</f>
        <v>Juin</v>
      </c>
      <c r="AB438" s="113" t="str">
        <f>'ZOOTECHINE 3'!N438</f>
        <v>Juin</v>
      </c>
      <c r="AC438" s="113" t="str">
        <f>'PHARMACOLOGIE 3'!N438</f>
        <v>Juin</v>
      </c>
      <c r="AD438" s="113" t="str">
        <f>'MICROBIOLOGIE 3'!N438</f>
        <v>Juin</v>
      </c>
      <c r="AE438" s="113" t="str">
        <f>'PARASITOLOGIE 2'!N438</f>
        <v>Juin</v>
      </c>
      <c r="AF438" s="113" t="str">
        <f>'PHYSIO-PATH 3'!N438</f>
        <v>Juin</v>
      </c>
      <c r="AG438" s="113" t="str">
        <f>SEMIOLOGIE!N438</f>
        <v>Juin</v>
      </c>
      <c r="AH438" s="113" t="str">
        <f>'ANA-PATH 2'!N438</f>
        <v>Juin</v>
      </c>
    </row>
    <row r="439" spans="1:34">
      <c r="A439" s="113">
        <v>432</v>
      </c>
      <c r="B439" s="417" t="s">
        <v>521</v>
      </c>
      <c r="C439" s="417" t="s">
        <v>1044</v>
      </c>
      <c r="D439" s="124">
        <f>ANATOMIE3!L439</f>
        <v>30</v>
      </c>
      <c r="E439" s="124">
        <f>'PHYSIO-REP 3'!L439</f>
        <v>5.25</v>
      </c>
      <c r="F439" s="124">
        <f>'ZOOTECHINE 3'!L439</f>
        <v>5.5</v>
      </c>
      <c r="G439" s="124">
        <f>'PHARMACOLOGIE 3'!L439</f>
        <v>6</v>
      </c>
      <c r="H439" s="124">
        <f>'MICROBIOLOGIE 3'!L439</f>
        <v>5.5</v>
      </c>
      <c r="I439" s="124">
        <f>'PARASITOLOGIE 2'!L439</f>
        <v>4</v>
      </c>
      <c r="J439" s="124">
        <f>'PHYSIO-PATH 3'!L439</f>
        <v>2.5</v>
      </c>
      <c r="K439" s="124">
        <f>SEMIOLOGIE!L439</f>
        <v>30</v>
      </c>
      <c r="L439" s="124">
        <f>'ANA-PATH 2'!L439</f>
        <v>2.6666666666666665</v>
      </c>
      <c r="M439" s="124">
        <f t="shared" si="80"/>
        <v>91.416666666666671</v>
      </c>
      <c r="N439" s="124">
        <f t="shared" si="81"/>
        <v>3.6566666666666667</v>
      </c>
      <c r="O439" s="113" t="str">
        <f t="shared" si="79"/>
        <v>Ajournee</v>
      </c>
      <c r="P439" s="113" t="str">
        <f t="shared" si="82"/>
        <v>juin</v>
      </c>
      <c r="Q439" s="113">
        <f t="shared" si="83"/>
        <v>0</v>
      </c>
      <c r="R439" s="113">
        <f t="shared" si="84"/>
        <v>1</v>
      </c>
      <c r="S439" s="113">
        <f t="shared" si="85"/>
        <v>1</v>
      </c>
      <c r="T439" s="113">
        <f t="shared" si="86"/>
        <v>1</v>
      </c>
      <c r="U439" s="113">
        <f t="shared" si="87"/>
        <v>1</v>
      </c>
      <c r="V439" s="113">
        <f t="shared" si="88"/>
        <v>1</v>
      </c>
      <c r="W439" s="113">
        <f t="shared" si="89"/>
        <v>1</v>
      </c>
      <c r="X439" s="113">
        <f t="shared" si="90"/>
        <v>0</v>
      </c>
      <c r="Y439" s="113">
        <f t="shared" si="91"/>
        <v>1</v>
      </c>
      <c r="Z439" s="113" t="str">
        <f>ANATOMIE3!N439</f>
        <v>Juin</v>
      </c>
      <c r="AA439" s="113" t="str">
        <f>'PHYSIO-REP 3'!N439</f>
        <v>Juin</v>
      </c>
      <c r="AB439" s="113" t="str">
        <f>'ZOOTECHINE 3'!N439</f>
        <v>Juin</v>
      </c>
      <c r="AC439" s="113" t="str">
        <f>'PHARMACOLOGIE 3'!N439</f>
        <v>Juin</v>
      </c>
      <c r="AD439" s="113" t="str">
        <f>'MICROBIOLOGIE 3'!N439</f>
        <v>Juin</v>
      </c>
      <c r="AE439" s="113" t="str">
        <f>'PARASITOLOGIE 2'!N439</f>
        <v>Juin</v>
      </c>
      <c r="AF439" s="113" t="str">
        <f>'PHYSIO-PATH 3'!N439</f>
        <v>Juin</v>
      </c>
      <c r="AG439" s="113" t="str">
        <f>SEMIOLOGIE!N439</f>
        <v>Juin</v>
      </c>
      <c r="AH439" s="113" t="str">
        <f>'ANA-PATH 2'!N439</f>
        <v>Juin</v>
      </c>
    </row>
    <row r="440" spans="1:34">
      <c r="A440" s="336">
        <v>433</v>
      </c>
      <c r="B440" s="432" t="s">
        <v>522</v>
      </c>
      <c r="C440" s="432" t="s">
        <v>523</v>
      </c>
      <c r="D440" s="124">
        <f>ANATOMIE3!L440</f>
        <v>3</v>
      </c>
      <c r="E440" s="124">
        <f>'PHYSIO-REP 3'!L440</f>
        <v>9</v>
      </c>
      <c r="F440" s="124">
        <f>'ZOOTECHINE 3'!L440</f>
        <v>5.25</v>
      </c>
      <c r="G440" s="124">
        <f>'PHARMACOLOGIE 3'!L440</f>
        <v>1</v>
      </c>
      <c r="H440" s="124">
        <f>'MICROBIOLOGIE 3'!L440</f>
        <v>8.25</v>
      </c>
      <c r="I440" s="124">
        <f>'PARASITOLOGIE 2'!L440</f>
        <v>2.6666666666666665</v>
      </c>
      <c r="J440" s="124">
        <f>'PHYSIO-PATH 3'!L440</f>
        <v>2.5</v>
      </c>
      <c r="K440" s="124">
        <f>SEMIOLOGIE!L440</f>
        <v>4.25</v>
      </c>
      <c r="L440" s="124">
        <f>'ANA-PATH 2'!L440</f>
        <v>2.3333333333333335</v>
      </c>
      <c r="M440" s="124">
        <f t="shared" si="80"/>
        <v>38.250000000000007</v>
      </c>
      <c r="N440" s="124">
        <f t="shared" si="81"/>
        <v>1.5300000000000002</v>
      </c>
      <c r="O440" s="113" t="str">
        <f t="shared" si="79"/>
        <v>Ajournee</v>
      </c>
      <c r="P440" s="113" t="str">
        <f t="shared" si="82"/>
        <v>juin</v>
      </c>
      <c r="Q440" s="113">
        <f t="shared" si="83"/>
        <v>1</v>
      </c>
      <c r="R440" s="113">
        <f t="shared" si="84"/>
        <v>1</v>
      </c>
      <c r="S440" s="113">
        <f t="shared" si="85"/>
        <v>1</v>
      </c>
      <c r="T440" s="113">
        <f t="shared" si="86"/>
        <v>1</v>
      </c>
      <c r="U440" s="113">
        <f t="shared" si="87"/>
        <v>1</v>
      </c>
      <c r="V440" s="113">
        <f t="shared" si="88"/>
        <v>1</v>
      </c>
      <c r="W440" s="113">
        <f t="shared" si="89"/>
        <v>1</v>
      </c>
      <c r="X440" s="113">
        <f t="shared" si="90"/>
        <v>1</v>
      </c>
      <c r="Y440" s="113">
        <f t="shared" si="91"/>
        <v>1</v>
      </c>
      <c r="Z440" s="113" t="str">
        <f>ANATOMIE3!N440</f>
        <v>Juin</v>
      </c>
      <c r="AA440" s="113" t="str">
        <f>'PHYSIO-REP 3'!N440</f>
        <v>Juin</v>
      </c>
      <c r="AB440" s="113" t="str">
        <f>'ZOOTECHINE 3'!N440</f>
        <v>Juin</v>
      </c>
      <c r="AC440" s="113" t="str">
        <f>'PHARMACOLOGIE 3'!N440</f>
        <v>Juin</v>
      </c>
      <c r="AD440" s="113" t="str">
        <f>'MICROBIOLOGIE 3'!N440</f>
        <v>Juin</v>
      </c>
      <c r="AE440" s="113" t="str">
        <f>'PARASITOLOGIE 2'!N440</f>
        <v>Juin</v>
      </c>
      <c r="AF440" s="113" t="str">
        <f>'PHYSIO-PATH 3'!N440</f>
        <v>Juin</v>
      </c>
      <c r="AG440" s="113" t="str">
        <f>SEMIOLOGIE!N440</f>
        <v>Juin</v>
      </c>
      <c r="AH440" s="113" t="str">
        <f>'ANA-PATH 2'!N440</f>
        <v>Juin</v>
      </c>
    </row>
    <row r="441" spans="1:34">
      <c r="A441" s="113">
        <v>434</v>
      </c>
      <c r="B441" s="419" t="s">
        <v>1045</v>
      </c>
      <c r="C441" s="419" t="s">
        <v>1046</v>
      </c>
      <c r="D441" s="124">
        <f>ANATOMIE3!L441</f>
        <v>9.25</v>
      </c>
      <c r="E441" s="124">
        <f>'PHYSIO-REP 3'!L441</f>
        <v>7.5</v>
      </c>
      <c r="F441" s="124">
        <f>'ZOOTECHINE 3'!L441</f>
        <v>9.25</v>
      </c>
      <c r="G441" s="124">
        <f>'PHARMACOLOGIE 3'!L441</f>
        <v>8</v>
      </c>
      <c r="H441" s="124">
        <f>'MICROBIOLOGIE 3'!L441</f>
        <v>6.75</v>
      </c>
      <c r="I441" s="124">
        <f>'PARASITOLOGIE 2'!L441</f>
        <v>8</v>
      </c>
      <c r="J441" s="124">
        <f>'PHYSIO-PATH 3'!L441</f>
        <v>2.5</v>
      </c>
      <c r="K441" s="124">
        <f>SEMIOLOGIE!L441</f>
        <v>12.5</v>
      </c>
      <c r="L441" s="124">
        <f>'ANA-PATH 2'!L441</f>
        <v>7.333333333333333</v>
      </c>
      <c r="M441" s="124">
        <f t="shared" si="80"/>
        <v>71.083333333333329</v>
      </c>
      <c r="N441" s="124">
        <f t="shared" si="81"/>
        <v>2.8433333333333333</v>
      </c>
      <c r="O441" s="113" t="str">
        <f t="shared" si="79"/>
        <v>Ajournee</v>
      </c>
      <c r="P441" s="113" t="str">
        <f t="shared" si="82"/>
        <v>juin</v>
      </c>
      <c r="Q441" s="113">
        <f t="shared" si="83"/>
        <v>1</v>
      </c>
      <c r="R441" s="113">
        <f t="shared" si="84"/>
        <v>1</v>
      </c>
      <c r="S441" s="113">
        <f t="shared" si="85"/>
        <v>1</v>
      </c>
      <c r="T441" s="113">
        <f t="shared" si="86"/>
        <v>1</v>
      </c>
      <c r="U441" s="113">
        <f t="shared" si="87"/>
        <v>1</v>
      </c>
      <c r="V441" s="113">
        <f t="shared" si="88"/>
        <v>1</v>
      </c>
      <c r="W441" s="113">
        <f t="shared" si="89"/>
        <v>1</v>
      </c>
      <c r="X441" s="113">
        <f t="shared" si="90"/>
        <v>1</v>
      </c>
      <c r="Y441" s="113">
        <f t="shared" si="91"/>
        <v>1</v>
      </c>
      <c r="Z441" s="113" t="str">
        <f>ANATOMIE3!N441</f>
        <v>Juin</v>
      </c>
      <c r="AA441" s="113" t="str">
        <f>'PHYSIO-REP 3'!N441</f>
        <v>Juin</v>
      </c>
      <c r="AB441" s="113" t="str">
        <f>'ZOOTECHINE 3'!N441</f>
        <v>Juin</v>
      </c>
      <c r="AC441" s="113" t="str">
        <f>'PHARMACOLOGIE 3'!N441</f>
        <v>Juin</v>
      </c>
      <c r="AD441" s="113" t="str">
        <f>'MICROBIOLOGIE 3'!N441</f>
        <v>Juin</v>
      </c>
      <c r="AE441" s="113" t="str">
        <f>'PARASITOLOGIE 2'!N441</f>
        <v>Juin</v>
      </c>
      <c r="AF441" s="113" t="str">
        <f>'PHYSIO-PATH 3'!N441</f>
        <v>Juin</v>
      </c>
      <c r="AG441" s="113" t="str">
        <f>SEMIOLOGIE!N441</f>
        <v>Juin</v>
      </c>
      <c r="AH441" s="113" t="str">
        <f>'ANA-PATH 2'!N441</f>
        <v>Juin</v>
      </c>
    </row>
    <row r="442" spans="1:34">
      <c r="A442" s="336">
        <v>435</v>
      </c>
      <c r="B442" s="413" t="s">
        <v>524</v>
      </c>
      <c r="C442" s="413" t="s">
        <v>325</v>
      </c>
      <c r="D442" s="124">
        <f>ANATOMIE3!L442</f>
        <v>15.75</v>
      </c>
      <c r="E442" s="124">
        <f>'PHYSIO-REP 3'!L442</f>
        <v>15.75</v>
      </c>
      <c r="F442" s="124">
        <f>'ZOOTECHINE 3'!L442</f>
        <v>9</v>
      </c>
      <c r="G442" s="124">
        <f>'PHARMACOLOGIE 3'!L442</f>
        <v>11</v>
      </c>
      <c r="H442" s="124">
        <f>'MICROBIOLOGIE 3'!L442</f>
        <v>14.25</v>
      </c>
      <c r="I442" s="124">
        <f>'PARASITOLOGIE 2'!L442</f>
        <v>10</v>
      </c>
      <c r="J442" s="124">
        <f>'PHYSIO-PATH 3'!L442</f>
        <v>6</v>
      </c>
      <c r="K442" s="124">
        <f>SEMIOLOGIE!L442</f>
        <v>15.5</v>
      </c>
      <c r="L442" s="124">
        <f>'ANA-PATH 2'!L442</f>
        <v>9</v>
      </c>
      <c r="M442" s="124">
        <f t="shared" si="80"/>
        <v>106.25</v>
      </c>
      <c r="N442" s="124">
        <f t="shared" si="81"/>
        <v>4.25</v>
      </c>
      <c r="O442" s="113" t="str">
        <f t="shared" si="79"/>
        <v>Ajournee</v>
      </c>
      <c r="P442" s="113" t="str">
        <f t="shared" si="82"/>
        <v>juin</v>
      </c>
      <c r="Q442" s="113">
        <f t="shared" si="83"/>
        <v>0</v>
      </c>
      <c r="R442" s="113">
        <f t="shared" si="84"/>
        <v>0</v>
      </c>
      <c r="S442" s="113">
        <f t="shared" si="85"/>
        <v>1</v>
      </c>
      <c r="T442" s="113">
        <f t="shared" si="86"/>
        <v>1</v>
      </c>
      <c r="U442" s="113">
        <f t="shared" si="87"/>
        <v>1</v>
      </c>
      <c r="V442" s="113">
        <f t="shared" si="88"/>
        <v>1</v>
      </c>
      <c r="W442" s="113">
        <f t="shared" si="89"/>
        <v>1</v>
      </c>
      <c r="X442" s="113">
        <f t="shared" si="90"/>
        <v>0</v>
      </c>
      <c r="Y442" s="113">
        <f t="shared" si="91"/>
        <v>1</v>
      </c>
      <c r="Z442" s="113" t="str">
        <f>ANATOMIE3!N442</f>
        <v>Juin</v>
      </c>
      <c r="AA442" s="113" t="str">
        <f>'PHYSIO-REP 3'!N442</f>
        <v>Juin</v>
      </c>
      <c r="AB442" s="113" t="str">
        <f>'ZOOTECHINE 3'!N442</f>
        <v>Juin</v>
      </c>
      <c r="AC442" s="113" t="str">
        <f>'PHARMACOLOGIE 3'!N442</f>
        <v>Juin</v>
      </c>
      <c r="AD442" s="113" t="str">
        <f>'MICROBIOLOGIE 3'!N442</f>
        <v>Juin</v>
      </c>
      <c r="AE442" s="113" t="str">
        <f>'PARASITOLOGIE 2'!N442</f>
        <v>Juin</v>
      </c>
      <c r="AF442" s="113" t="str">
        <f>'PHYSIO-PATH 3'!N442</f>
        <v>Juin</v>
      </c>
      <c r="AG442" s="113" t="str">
        <f>SEMIOLOGIE!N442</f>
        <v>Juin</v>
      </c>
      <c r="AH442" s="113" t="str">
        <f>'ANA-PATH 2'!N442</f>
        <v>Juin</v>
      </c>
    </row>
    <row r="443" spans="1:34">
      <c r="A443" s="113">
        <v>436</v>
      </c>
      <c r="B443" s="413" t="s">
        <v>525</v>
      </c>
      <c r="C443" s="413" t="s">
        <v>372</v>
      </c>
      <c r="D443" s="124">
        <f>ANATOMIE3!L443</f>
        <v>4</v>
      </c>
      <c r="E443" s="124">
        <f>'PHYSIO-REP 3'!L443</f>
        <v>8.25</v>
      </c>
      <c r="F443" s="124">
        <f>'ZOOTECHINE 3'!L443</f>
        <v>4</v>
      </c>
      <c r="G443" s="124">
        <f>'PHARMACOLOGIE 3'!L443</f>
        <v>1</v>
      </c>
      <c r="H443" s="124">
        <f>'MICROBIOLOGIE 3'!L443</f>
        <v>8</v>
      </c>
      <c r="I443" s="124">
        <f>'PARASITOLOGIE 2'!L443</f>
        <v>4.666666666666667</v>
      </c>
      <c r="J443" s="124">
        <f>'PHYSIO-PATH 3'!L443</f>
        <v>2.5</v>
      </c>
      <c r="K443" s="124">
        <f>SEMIOLOGIE!L443</f>
        <v>3.5</v>
      </c>
      <c r="L443" s="124">
        <f>'ANA-PATH 2'!L443</f>
        <v>4.333333333333333</v>
      </c>
      <c r="M443" s="124">
        <f t="shared" si="80"/>
        <v>40.250000000000007</v>
      </c>
      <c r="N443" s="124">
        <f t="shared" si="81"/>
        <v>1.6100000000000003</v>
      </c>
      <c r="O443" s="113" t="str">
        <f t="shared" si="79"/>
        <v>Ajournee</v>
      </c>
      <c r="P443" s="113" t="str">
        <f t="shared" si="82"/>
        <v>juin</v>
      </c>
      <c r="Q443" s="113">
        <f t="shared" si="83"/>
        <v>1</v>
      </c>
      <c r="R443" s="113">
        <f t="shared" si="84"/>
        <v>1</v>
      </c>
      <c r="S443" s="113">
        <f t="shared" si="85"/>
        <v>1</v>
      </c>
      <c r="T443" s="113">
        <f t="shared" si="86"/>
        <v>1</v>
      </c>
      <c r="U443" s="113">
        <f t="shared" si="87"/>
        <v>1</v>
      </c>
      <c r="V443" s="113">
        <f t="shared" si="88"/>
        <v>1</v>
      </c>
      <c r="W443" s="113">
        <f t="shared" si="89"/>
        <v>1</v>
      </c>
      <c r="X443" s="113">
        <f t="shared" si="90"/>
        <v>1</v>
      </c>
      <c r="Y443" s="113">
        <f t="shared" si="91"/>
        <v>1</v>
      </c>
      <c r="Z443" s="113" t="str">
        <f>ANATOMIE3!N443</f>
        <v>Juin</v>
      </c>
      <c r="AA443" s="113" t="str">
        <f>'PHYSIO-REP 3'!N443</f>
        <v>Juin</v>
      </c>
      <c r="AB443" s="113" t="str">
        <f>'ZOOTECHINE 3'!N443</f>
        <v>Juin</v>
      </c>
      <c r="AC443" s="113" t="str">
        <f>'PHARMACOLOGIE 3'!N443</f>
        <v>Juin</v>
      </c>
      <c r="AD443" s="113" t="str">
        <f>'MICROBIOLOGIE 3'!N443</f>
        <v>Juin</v>
      </c>
      <c r="AE443" s="113" t="str">
        <f>'PARASITOLOGIE 2'!N443</f>
        <v>Juin</v>
      </c>
      <c r="AF443" s="113" t="str">
        <f>'PHYSIO-PATH 3'!N443</f>
        <v>Juin</v>
      </c>
      <c r="AG443" s="113" t="str">
        <f>SEMIOLOGIE!N443</f>
        <v>Juin</v>
      </c>
      <c r="AH443" s="113" t="str">
        <f>'ANA-PATH 2'!N443</f>
        <v>Juin</v>
      </c>
    </row>
    <row r="444" spans="1:34">
      <c r="A444" s="336">
        <v>437</v>
      </c>
      <c r="B444" s="413" t="s">
        <v>526</v>
      </c>
      <c r="C444" s="413" t="s">
        <v>1047</v>
      </c>
      <c r="D444" s="124">
        <f>ANATOMIE3!L444</f>
        <v>6.25</v>
      </c>
      <c r="E444" s="124">
        <f>'PHYSIO-REP 3'!L444</f>
        <v>6</v>
      </c>
      <c r="F444" s="124">
        <f>'ZOOTECHINE 3'!L444</f>
        <v>4</v>
      </c>
      <c r="G444" s="124">
        <f>'PHARMACOLOGIE 3'!L444</f>
        <v>1.25</v>
      </c>
      <c r="H444" s="124">
        <f>'MICROBIOLOGIE 3'!L444</f>
        <v>6.25</v>
      </c>
      <c r="I444" s="124">
        <f>'PARASITOLOGIE 2'!L444</f>
        <v>6.666666666666667</v>
      </c>
      <c r="J444" s="124">
        <f>'PHYSIO-PATH 3'!L444</f>
        <v>6</v>
      </c>
      <c r="K444" s="124">
        <f>SEMIOLOGIE!L444</f>
        <v>3.75</v>
      </c>
      <c r="L444" s="124">
        <f>'ANA-PATH 2'!L444</f>
        <v>4</v>
      </c>
      <c r="M444" s="124">
        <f t="shared" si="80"/>
        <v>44.166666666666671</v>
      </c>
      <c r="N444" s="124">
        <f t="shared" si="81"/>
        <v>1.7666666666666668</v>
      </c>
      <c r="O444" s="113" t="str">
        <f t="shared" si="79"/>
        <v>Ajournee</v>
      </c>
      <c r="P444" s="113" t="str">
        <f t="shared" si="82"/>
        <v>juin</v>
      </c>
      <c r="Q444" s="113">
        <f t="shared" si="83"/>
        <v>1</v>
      </c>
      <c r="R444" s="113">
        <f t="shared" si="84"/>
        <v>1</v>
      </c>
      <c r="S444" s="113">
        <f t="shared" si="85"/>
        <v>1</v>
      </c>
      <c r="T444" s="113">
        <f t="shared" si="86"/>
        <v>1</v>
      </c>
      <c r="U444" s="113">
        <f t="shared" si="87"/>
        <v>1</v>
      </c>
      <c r="V444" s="113">
        <f t="shared" si="88"/>
        <v>1</v>
      </c>
      <c r="W444" s="113">
        <f t="shared" si="89"/>
        <v>1</v>
      </c>
      <c r="X444" s="113">
        <f t="shared" si="90"/>
        <v>1</v>
      </c>
      <c r="Y444" s="113">
        <f t="shared" si="91"/>
        <v>1</v>
      </c>
      <c r="Z444" s="113" t="str">
        <f>ANATOMIE3!N444</f>
        <v>Juin</v>
      </c>
      <c r="AA444" s="113" t="str">
        <f>'PHYSIO-REP 3'!N444</f>
        <v>Juin</v>
      </c>
      <c r="AB444" s="113" t="str">
        <f>'ZOOTECHINE 3'!N444</f>
        <v>Juin</v>
      </c>
      <c r="AC444" s="113" t="str">
        <f>'PHARMACOLOGIE 3'!N444</f>
        <v>Juin</v>
      </c>
      <c r="AD444" s="113" t="str">
        <f>'MICROBIOLOGIE 3'!N444</f>
        <v>Juin</v>
      </c>
      <c r="AE444" s="113" t="str">
        <f>'PARASITOLOGIE 2'!N444</f>
        <v>Juin</v>
      </c>
      <c r="AF444" s="113" t="str">
        <f>'PHYSIO-PATH 3'!N444</f>
        <v>Juin</v>
      </c>
      <c r="AG444" s="113" t="str">
        <f>SEMIOLOGIE!N444</f>
        <v>Juin</v>
      </c>
      <c r="AH444" s="113" t="str">
        <f>'ANA-PATH 2'!N444</f>
        <v>Juin</v>
      </c>
    </row>
    <row r="445" spans="1:34">
      <c r="A445" s="113">
        <v>438</v>
      </c>
      <c r="B445" s="413" t="s">
        <v>527</v>
      </c>
      <c r="C445" s="413" t="s">
        <v>528</v>
      </c>
      <c r="D445" s="124">
        <f>ANATOMIE3!L445</f>
        <v>16.25</v>
      </c>
      <c r="E445" s="124">
        <f>'PHYSIO-REP 3'!L445</f>
        <v>12</v>
      </c>
      <c r="F445" s="124">
        <f>'ZOOTECHINE 3'!L445</f>
        <v>9</v>
      </c>
      <c r="G445" s="124">
        <f>'PHARMACOLOGIE 3'!L445</f>
        <v>11</v>
      </c>
      <c r="H445" s="124">
        <f>'MICROBIOLOGIE 3'!L445</f>
        <v>9.25</v>
      </c>
      <c r="I445" s="124">
        <f>'PARASITOLOGIE 2'!L445</f>
        <v>4.666666666666667</v>
      </c>
      <c r="J445" s="124">
        <f>'PHYSIO-PATH 3'!L445</f>
        <v>10.5</v>
      </c>
      <c r="K445" s="124">
        <f>SEMIOLOGIE!L445</f>
        <v>12</v>
      </c>
      <c r="L445" s="124">
        <f>'ANA-PATH 2'!L445</f>
        <v>6.666666666666667</v>
      </c>
      <c r="M445" s="124">
        <f t="shared" si="80"/>
        <v>91.333333333333329</v>
      </c>
      <c r="N445" s="124">
        <f t="shared" si="81"/>
        <v>3.6533333333333333</v>
      </c>
      <c r="O445" s="113" t="str">
        <f t="shared" si="79"/>
        <v>Ajournee</v>
      </c>
      <c r="P445" s="113" t="str">
        <f t="shared" si="82"/>
        <v>juin</v>
      </c>
      <c r="Q445" s="113">
        <f t="shared" si="83"/>
        <v>0</v>
      </c>
      <c r="R445" s="113">
        <f t="shared" si="84"/>
        <v>1</v>
      </c>
      <c r="S445" s="113">
        <f t="shared" si="85"/>
        <v>1</v>
      </c>
      <c r="T445" s="113">
        <f t="shared" si="86"/>
        <v>1</v>
      </c>
      <c r="U445" s="113">
        <f t="shared" si="87"/>
        <v>1</v>
      </c>
      <c r="V445" s="113">
        <f t="shared" si="88"/>
        <v>1</v>
      </c>
      <c r="W445" s="113">
        <f t="shared" si="89"/>
        <v>1</v>
      </c>
      <c r="X445" s="113">
        <f t="shared" si="90"/>
        <v>1</v>
      </c>
      <c r="Y445" s="113">
        <f t="shared" si="91"/>
        <v>1</v>
      </c>
      <c r="Z445" s="113" t="str">
        <f>ANATOMIE3!N445</f>
        <v>Juin</v>
      </c>
      <c r="AA445" s="113" t="str">
        <f>'PHYSIO-REP 3'!N445</f>
        <v>Juin</v>
      </c>
      <c r="AB445" s="113" t="str">
        <f>'ZOOTECHINE 3'!N445</f>
        <v>Juin</v>
      </c>
      <c r="AC445" s="113" t="str">
        <f>'PHARMACOLOGIE 3'!N445</f>
        <v>Juin</v>
      </c>
      <c r="AD445" s="113" t="str">
        <f>'MICROBIOLOGIE 3'!N445</f>
        <v>Juin</v>
      </c>
      <c r="AE445" s="113" t="str">
        <f>'PARASITOLOGIE 2'!N445</f>
        <v>Juin</v>
      </c>
      <c r="AF445" s="113" t="str">
        <f>'PHYSIO-PATH 3'!N445</f>
        <v>Juin</v>
      </c>
      <c r="AG445" s="113" t="str">
        <f>SEMIOLOGIE!N445</f>
        <v>Juin</v>
      </c>
      <c r="AH445" s="113" t="str">
        <f>'ANA-PATH 2'!N445</f>
        <v>Juin</v>
      </c>
    </row>
    <row r="446" spans="1:34">
      <c r="A446" s="336">
        <v>439</v>
      </c>
      <c r="B446" s="438" t="s">
        <v>527</v>
      </c>
      <c r="C446" s="438" t="s">
        <v>1048</v>
      </c>
      <c r="D446" s="124">
        <f>ANATOMIE3!L446</f>
        <v>41.25</v>
      </c>
      <c r="E446" s="124">
        <f>'PHYSIO-REP 3'!L446</f>
        <v>7.25</v>
      </c>
      <c r="F446" s="124">
        <f>'ZOOTECHINE 3'!L446</f>
        <v>5</v>
      </c>
      <c r="G446" s="124">
        <f>'PHARMACOLOGIE 3'!L446</f>
        <v>1.5</v>
      </c>
      <c r="H446" s="124">
        <f>'MICROBIOLOGIE 3'!L446</f>
        <v>9</v>
      </c>
      <c r="I446" s="124">
        <f>'PARASITOLOGIE 2'!L446</f>
        <v>6</v>
      </c>
      <c r="J446" s="124">
        <f>'PHYSIO-PATH 3'!L446</f>
        <v>3</v>
      </c>
      <c r="K446" s="124">
        <f>SEMIOLOGIE!L446</f>
        <v>36</v>
      </c>
      <c r="L446" s="124">
        <f>'ANA-PATH 2'!L446</f>
        <v>4.666666666666667</v>
      </c>
      <c r="M446" s="124">
        <f t="shared" si="80"/>
        <v>113.66666666666667</v>
      </c>
      <c r="N446" s="124">
        <f t="shared" si="81"/>
        <v>4.5466666666666669</v>
      </c>
      <c r="O446" s="113" t="str">
        <f t="shared" si="79"/>
        <v>Ajournee</v>
      </c>
      <c r="P446" s="113" t="str">
        <f t="shared" si="82"/>
        <v>juin</v>
      </c>
      <c r="Q446" s="113">
        <f t="shared" si="83"/>
        <v>0</v>
      </c>
      <c r="R446" s="113">
        <f t="shared" si="84"/>
        <v>1</v>
      </c>
      <c r="S446" s="113">
        <f t="shared" si="85"/>
        <v>1</v>
      </c>
      <c r="T446" s="113">
        <f t="shared" si="86"/>
        <v>1</v>
      </c>
      <c r="U446" s="113">
        <f t="shared" si="87"/>
        <v>1</v>
      </c>
      <c r="V446" s="113">
        <f t="shared" si="88"/>
        <v>1</v>
      </c>
      <c r="W446" s="113">
        <f t="shared" si="89"/>
        <v>1</v>
      </c>
      <c r="X446" s="113">
        <f t="shared" si="90"/>
        <v>0</v>
      </c>
      <c r="Y446" s="113">
        <f t="shared" si="91"/>
        <v>1</v>
      </c>
      <c r="Z446" s="113" t="str">
        <f>ANATOMIE3!N446</f>
        <v>Juin</v>
      </c>
      <c r="AA446" s="113" t="str">
        <f>'PHYSIO-REP 3'!N446</f>
        <v>Juin</v>
      </c>
      <c r="AB446" s="113" t="str">
        <f>'ZOOTECHINE 3'!N446</f>
        <v>Juin</v>
      </c>
      <c r="AC446" s="113" t="str">
        <f>'PHARMACOLOGIE 3'!N446</f>
        <v>Juin</v>
      </c>
      <c r="AD446" s="113" t="str">
        <f>'MICROBIOLOGIE 3'!N446</f>
        <v>Juin</v>
      </c>
      <c r="AE446" s="113" t="str">
        <f>'PARASITOLOGIE 2'!N446</f>
        <v>Juin</v>
      </c>
      <c r="AF446" s="113" t="str">
        <f>'PHYSIO-PATH 3'!N446</f>
        <v>Juin</v>
      </c>
      <c r="AG446" s="113" t="str">
        <f>SEMIOLOGIE!N446</f>
        <v>Juin</v>
      </c>
      <c r="AH446" s="113" t="str">
        <f>'ANA-PATH 2'!N446</f>
        <v>Juin</v>
      </c>
    </row>
    <row r="447" spans="1:34">
      <c r="A447" s="113">
        <v>440</v>
      </c>
      <c r="B447" s="413" t="s">
        <v>530</v>
      </c>
      <c r="C447" s="413" t="s">
        <v>1049</v>
      </c>
      <c r="D447" s="124">
        <f>ANATOMIE3!L447</f>
        <v>16.5</v>
      </c>
      <c r="E447" s="124">
        <f>'PHYSIO-REP 3'!L447</f>
        <v>11.75</v>
      </c>
      <c r="F447" s="124">
        <f>'ZOOTECHINE 3'!L447</f>
        <v>9</v>
      </c>
      <c r="G447" s="124">
        <f>'PHARMACOLOGIE 3'!L447</f>
        <v>12</v>
      </c>
      <c r="H447" s="124">
        <f>'MICROBIOLOGIE 3'!L447</f>
        <v>12.75</v>
      </c>
      <c r="I447" s="124">
        <f>'PARASITOLOGIE 2'!L447</f>
        <v>10</v>
      </c>
      <c r="J447" s="124">
        <f>'PHYSIO-PATH 3'!L447</f>
        <v>16.5</v>
      </c>
      <c r="K447" s="124">
        <f>SEMIOLOGIE!L447</f>
        <v>14.75</v>
      </c>
      <c r="L447" s="124">
        <f>'ANA-PATH 2'!L447</f>
        <v>9.6666666666666661</v>
      </c>
      <c r="M447" s="124">
        <f t="shared" si="80"/>
        <v>112.91666666666667</v>
      </c>
      <c r="N447" s="124">
        <f t="shared" si="81"/>
        <v>4.5166666666666666</v>
      </c>
      <c r="O447" s="113" t="str">
        <f t="shared" si="79"/>
        <v>Ajournee</v>
      </c>
      <c r="P447" s="113" t="str">
        <f t="shared" si="82"/>
        <v>juin</v>
      </c>
      <c r="Q447" s="113">
        <f t="shared" si="83"/>
        <v>0</v>
      </c>
      <c r="R447" s="113">
        <f t="shared" si="84"/>
        <v>1</v>
      </c>
      <c r="S447" s="113">
        <f t="shared" si="85"/>
        <v>1</v>
      </c>
      <c r="T447" s="113">
        <f t="shared" si="86"/>
        <v>1</v>
      </c>
      <c r="U447" s="113">
        <f t="shared" si="87"/>
        <v>1</v>
      </c>
      <c r="V447" s="113">
        <f t="shared" si="88"/>
        <v>1</v>
      </c>
      <c r="W447" s="113">
        <f t="shared" si="89"/>
        <v>0</v>
      </c>
      <c r="X447" s="113">
        <f t="shared" si="90"/>
        <v>1</v>
      </c>
      <c r="Y447" s="113">
        <f t="shared" si="91"/>
        <v>1</v>
      </c>
      <c r="Z447" s="113" t="str">
        <f>ANATOMIE3!N447</f>
        <v>Juin</v>
      </c>
      <c r="AA447" s="113" t="str">
        <f>'PHYSIO-REP 3'!N447</f>
        <v>Juin</v>
      </c>
      <c r="AB447" s="113" t="str">
        <f>'ZOOTECHINE 3'!N447</f>
        <v>Juin</v>
      </c>
      <c r="AC447" s="113" t="str">
        <f>'PHARMACOLOGIE 3'!N447</f>
        <v>Juin</v>
      </c>
      <c r="AD447" s="113" t="str">
        <f>'MICROBIOLOGIE 3'!N447</f>
        <v>Juin</v>
      </c>
      <c r="AE447" s="113" t="str">
        <f>'PARASITOLOGIE 2'!N447</f>
        <v>Juin</v>
      </c>
      <c r="AF447" s="113" t="str">
        <f>'PHYSIO-PATH 3'!N447</f>
        <v>Juin</v>
      </c>
      <c r="AG447" s="113" t="str">
        <f>SEMIOLOGIE!N447</f>
        <v>Juin</v>
      </c>
      <c r="AH447" s="113" t="str">
        <f>'ANA-PATH 2'!N447</f>
        <v>Juin</v>
      </c>
    </row>
    <row r="448" spans="1:34">
      <c r="A448" s="336">
        <v>441</v>
      </c>
      <c r="B448" s="446" t="s">
        <v>531</v>
      </c>
      <c r="C448" s="446" t="s">
        <v>721</v>
      </c>
      <c r="D448" s="124">
        <f>ANATOMIE3!L448</f>
        <v>11.5</v>
      </c>
      <c r="E448" s="124">
        <f>'PHYSIO-REP 3'!L448</f>
        <v>9.75</v>
      </c>
      <c r="F448" s="124">
        <f>'ZOOTECHINE 3'!L448</f>
        <v>8</v>
      </c>
      <c r="G448" s="124">
        <f>'PHARMACOLOGIE 3'!L448</f>
        <v>9</v>
      </c>
      <c r="H448" s="124">
        <f>'MICROBIOLOGIE 3'!L448</f>
        <v>7.5</v>
      </c>
      <c r="I448" s="124">
        <f>'PARASITOLOGIE 2'!L448</f>
        <v>8</v>
      </c>
      <c r="J448" s="124">
        <f>'PHYSIO-PATH 3'!L448</f>
        <v>7</v>
      </c>
      <c r="K448" s="124">
        <f>SEMIOLOGIE!L448</f>
        <v>11.75</v>
      </c>
      <c r="L448" s="124">
        <f>'ANA-PATH 2'!L448</f>
        <v>7.333333333333333</v>
      </c>
      <c r="M448" s="124">
        <f t="shared" si="80"/>
        <v>79.833333333333329</v>
      </c>
      <c r="N448" s="124">
        <f t="shared" si="81"/>
        <v>3.1933333333333334</v>
      </c>
      <c r="O448" s="113" t="str">
        <f t="shared" si="79"/>
        <v>Ajournee</v>
      </c>
      <c r="P448" s="113" t="str">
        <f t="shared" si="82"/>
        <v>juin</v>
      </c>
      <c r="Q448" s="113">
        <f t="shared" si="83"/>
        <v>1</v>
      </c>
      <c r="R448" s="113">
        <f t="shared" si="84"/>
        <v>1</v>
      </c>
      <c r="S448" s="113">
        <f t="shared" si="85"/>
        <v>1</v>
      </c>
      <c r="T448" s="113">
        <f t="shared" si="86"/>
        <v>1</v>
      </c>
      <c r="U448" s="113">
        <f t="shared" si="87"/>
        <v>1</v>
      </c>
      <c r="V448" s="113">
        <f t="shared" si="88"/>
        <v>1</v>
      </c>
      <c r="W448" s="113">
        <f t="shared" si="89"/>
        <v>1</v>
      </c>
      <c r="X448" s="113">
        <f t="shared" si="90"/>
        <v>1</v>
      </c>
      <c r="Y448" s="113">
        <f t="shared" si="91"/>
        <v>1</v>
      </c>
      <c r="Z448" s="113" t="str">
        <f>ANATOMIE3!N448</f>
        <v>Juin</v>
      </c>
      <c r="AA448" s="113" t="str">
        <f>'PHYSIO-REP 3'!N448</f>
        <v>Juin</v>
      </c>
      <c r="AB448" s="113" t="str">
        <f>'ZOOTECHINE 3'!N448</f>
        <v>Juin</v>
      </c>
      <c r="AC448" s="113" t="str">
        <f>'PHARMACOLOGIE 3'!N448</f>
        <v>Juin</v>
      </c>
      <c r="AD448" s="113" t="str">
        <f>'MICROBIOLOGIE 3'!N448</f>
        <v>Juin</v>
      </c>
      <c r="AE448" s="113" t="str">
        <f>'PARASITOLOGIE 2'!N448</f>
        <v>Juin</v>
      </c>
      <c r="AF448" s="113" t="str">
        <f>'PHYSIO-PATH 3'!N448</f>
        <v>Juin</v>
      </c>
      <c r="AG448" s="113" t="str">
        <f>SEMIOLOGIE!N448</f>
        <v>Juin</v>
      </c>
      <c r="AH448" s="113" t="str">
        <f>'ANA-PATH 2'!N448</f>
        <v>Juin</v>
      </c>
    </row>
    <row r="449" spans="1:34">
      <c r="A449" s="113">
        <v>442</v>
      </c>
      <c r="B449" s="413" t="s">
        <v>1050</v>
      </c>
      <c r="C449" s="413" t="s">
        <v>850</v>
      </c>
      <c r="D449" s="124">
        <f>ANATOMIE3!L449</f>
        <v>9</v>
      </c>
      <c r="E449" s="124">
        <f>'PHYSIO-REP 3'!L449</f>
        <v>3.75</v>
      </c>
      <c r="F449" s="124">
        <f>'ZOOTECHINE 3'!L449</f>
        <v>9.5</v>
      </c>
      <c r="G449" s="124">
        <f>'PHARMACOLOGIE 3'!L449</f>
        <v>6</v>
      </c>
      <c r="H449" s="124">
        <f>'MICROBIOLOGIE 3'!L449</f>
        <v>6.75</v>
      </c>
      <c r="I449" s="124">
        <f>'PARASITOLOGIE 2'!L449</f>
        <v>6</v>
      </c>
      <c r="J449" s="124">
        <f>'PHYSIO-PATH 3'!L449</f>
        <v>9.5</v>
      </c>
      <c r="K449" s="124">
        <f>SEMIOLOGIE!L449</f>
        <v>6</v>
      </c>
      <c r="L449" s="124">
        <f>'ANA-PATH 2'!L449</f>
        <v>7.666666666666667</v>
      </c>
      <c r="M449" s="124">
        <f t="shared" si="80"/>
        <v>64.166666666666671</v>
      </c>
      <c r="N449" s="124">
        <f t="shared" si="81"/>
        <v>2.5666666666666669</v>
      </c>
      <c r="O449" s="113" t="str">
        <f t="shared" si="79"/>
        <v>Ajournee</v>
      </c>
      <c r="P449" s="113" t="str">
        <f t="shared" si="82"/>
        <v>juin</v>
      </c>
      <c r="Q449" s="113">
        <f t="shared" si="83"/>
        <v>1</v>
      </c>
      <c r="R449" s="113">
        <f t="shared" si="84"/>
        <v>1</v>
      </c>
      <c r="S449" s="113">
        <f t="shared" si="85"/>
        <v>1</v>
      </c>
      <c r="T449" s="113">
        <f t="shared" si="86"/>
        <v>1</v>
      </c>
      <c r="U449" s="113">
        <f t="shared" si="87"/>
        <v>1</v>
      </c>
      <c r="V449" s="113">
        <f t="shared" si="88"/>
        <v>1</v>
      </c>
      <c r="W449" s="113">
        <f t="shared" si="89"/>
        <v>1</v>
      </c>
      <c r="X449" s="113">
        <f t="shared" si="90"/>
        <v>1</v>
      </c>
      <c r="Y449" s="113">
        <f t="shared" si="91"/>
        <v>1</v>
      </c>
      <c r="Z449" s="113" t="str">
        <f>ANATOMIE3!N449</f>
        <v>Juin</v>
      </c>
      <c r="AA449" s="113" t="str">
        <f>'PHYSIO-REP 3'!N449</f>
        <v>Juin</v>
      </c>
      <c r="AB449" s="113" t="str">
        <f>'ZOOTECHINE 3'!N449</f>
        <v>Juin</v>
      </c>
      <c r="AC449" s="113" t="str">
        <f>'PHARMACOLOGIE 3'!N449</f>
        <v>Juin</v>
      </c>
      <c r="AD449" s="113" t="str">
        <f>'MICROBIOLOGIE 3'!N449</f>
        <v>Juin</v>
      </c>
      <c r="AE449" s="113" t="str">
        <f>'PARASITOLOGIE 2'!N449</f>
        <v>Juin</v>
      </c>
      <c r="AF449" s="113" t="str">
        <f>'PHYSIO-PATH 3'!N449</f>
        <v>Juin</v>
      </c>
      <c r="AG449" s="113" t="str">
        <f>SEMIOLOGIE!N449</f>
        <v>Juin</v>
      </c>
      <c r="AH449" s="113" t="str">
        <f>'ANA-PATH 2'!N449</f>
        <v>Juin</v>
      </c>
    </row>
    <row r="450" spans="1:34">
      <c r="A450" s="336">
        <v>443</v>
      </c>
      <c r="B450" s="419" t="s">
        <v>790</v>
      </c>
      <c r="C450" s="419" t="s">
        <v>1051</v>
      </c>
      <c r="D450" s="124">
        <f>ANATOMIE3!L450</f>
        <v>10.25</v>
      </c>
      <c r="E450" s="124">
        <f>'PHYSIO-REP 3'!L450</f>
        <v>8.75</v>
      </c>
      <c r="F450" s="124">
        <f>'ZOOTECHINE 3'!L450</f>
        <v>9</v>
      </c>
      <c r="G450" s="124">
        <f>'PHARMACOLOGIE 3'!L450</f>
        <v>7.5</v>
      </c>
      <c r="H450" s="124">
        <f>'MICROBIOLOGIE 3'!L450</f>
        <v>9</v>
      </c>
      <c r="I450" s="124">
        <f>'PARASITOLOGIE 2'!L450</f>
        <v>3.3333333333333335</v>
      </c>
      <c r="J450" s="124">
        <f>'PHYSIO-PATH 3'!L450</f>
        <v>1.5</v>
      </c>
      <c r="K450" s="124">
        <f>SEMIOLOGIE!L450</f>
        <v>14.75</v>
      </c>
      <c r="L450" s="124">
        <f>'ANA-PATH 2'!L450</f>
        <v>5</v>
      </c>
      <c r="M450" s="124">
        <f t="shared" si="80"/>
        <v>69.083333333333343</v>
      </c>
      <c r="N450" s="124">
        <f t="shared" si="81"/>
        <v>2.7633333333333336</v>
      </c>
      <c r="O450" s="113" t="str">
        <f t="shared" si="79"/>
        <v>Ajournee</v>
      </c>
      <c r="P450" s="113" t="str">
        <f t="shared" si="82"/>
        <v>juin</v>
      </c>
      <c r="Q450" s="113">
        <f t="shared" si="83"/>
        <v>1</v>
      </c>
      <c r="R450" s="113">
        <f t="shared" si="84"/>
        <v>1</v>
      </c>
      <c r="S450" s="113">
        <f t="shared" si="85"/>
        <v>1</v>
      </c>
      <c r="T450" s="113">
        <f t="shared" si="86"/>
        <v>1</v>
      </c>
      <c r="U450" s="113">
        <f t="shared" si="87"/>
        <v>1</v>
      </c>
      <c r="V450" s="113">
        <f t="shared" si="88"/>
        <v>1</v>
      </c>
      <c r="W450" s="113">
        <f t="shared" si="89"/>
        <v>1</v>
      </c>
      <c r="X450" s="113">
        <f t="shared" si="90"/>
        <v>1</v>
      </c>
      <c r="Y450" s="113">
        <f t="shared" si="91"/>
        <v>1</v>
      </c>
      <c r="Z450" s="113" t="str">
        <f>ANATOMIE3!N450</f>
        <v>Juin</v>
      </c>
      <c r="AA450" s="113" t="str">
        <f>'PHYSIO-REP 3'!N450</f>
        <v>Juin</v>
      </c>
      <c r="AB450" s="113" t="str">
        <f>'ZOOTECHINE 3'!N450</f>
        <v>Juin</v>
      </c>
      <c r="AC450" s="113" t="str">
        <f>'PHARMACOLOGIE 3'!N450</f>
        <v>Juin</v>
      </c>
      <c r="AD450" s="113" t="str">
        <f>'MICROBIOLOGIE 3'!N450</f>
        <v>Juin</v>
      </c>
      <c r="AE450" s="113" t="str">
        <f>'PARASITOLOGIE 2'!N450</f>
        <v>Juin</v>
      </c>
      <c r="AF450" s="113" t="str">
        <f>'PHYSIO-PATH 3'!N450</f>
        <v>Juin</v>
      </c>
      <c r="AG450" s="113" t="str">
        <f>SEMIOLOGIE!N450</f>
        <v>Juin</v>
      </c>
      <c r="AH450" s="113" t="str">
        <f>'ANA-PATH 2'!N450</f>
        <v>Juin</v>
      </c>
    </row>
    <row r="451" spans="1:34">
      <c r="A451" s="113">
        <v>444</v>
      </c>
      <c r="B451" s="417" t="s">
        <v>790</v>
      </c>
      <c r="C451" s="417" t="s">
        <v>1052</v>
      </c>
      <c r="D451" s="124">
        <f>ANATOMIE3!L451</f>
        <v>42</v>
      </c>
      <c r="E451" s="124">
        <f>'PHYSIO-REP 3'!L451</f>
        <v>7.75</v>
      </c>
      <c r="F451" s="124">
        <f>'ZOOTECHINE 3'!L451</f>
        <v>7</v>
      </c>
      <c r="G451" s="124">
        <f>'PHARMACOLOGIE 3'!L451</f>
        <v>8</v>
      </c>
      <c r="H451" s="124">
        <f>'MICROBIOLOGIE 3'!L451</f>
        <v>30.75</v>
      </c>
      <c r="I451" s="124">
        <f>'PARASITOLOGIE 2'!L451</f>
        <v>11.333333333333334</v>
      </c>
      <c r="J451" s="124">
        <f>'PHYSIO-PATH 3'!L451</f>
        <v>6</v>
      </c>
      <c r="K451" s="124">
        <f>SEMIOLOGIE!L451</f>
        <v>42</v>
      </c>
      <c r="L451" s="124">
        <f>'ANA-PATH 2'!L451</f>
        <v>7</v>
      </c>
      <c r="M451" s="124">
        <f t="shared" si="80"/>
        <v>161.83333333333331</v>
      </c>
      <c r="N451" s="124">
        <f t="shared" si="81"/>
        <v>6.4733333333333327</v>
      </c>
      <c r="O451" s="113" t="str">
        <f t="shared" si="79"/>
        <v>Ajournee</v>
      </c>
      <c r="P451" s="113" t="str">
        <f t="shared" si="82"/>
        <v>juin</v>
      </c>
      <c r="Q451" s="113">
        <f t="shared" si="83"/>
        <v>0</v>
      </c>
      <c r="R451" s="113">
        <f t="shared" si="84"/>
        <v>1</v>
      </c>
      <c r="S451" s="113">
        <f t="shared" si="85"/>
        <v>1</v>
      </c>
      <c r="T451" s="113">
        <f t="shared" si="86"/>
        <v>1</v>
      </c>
      <c r="U451" s="113">
        <f t="shared" si="87"/>
        <v>0</v>
      </c>
      <c r="V451" s="113">
        <f t="shared" si="88"/>
        <v>0</v>
      </c>
      <c r="W451" s="113">
        <f t="shared" si="89"/>
        <v>1</v>
      </c>
      <c r="X451" s="113">
        <f t="shared" si="90"/>
        <v>0</v>
      </c>
      <c r="Y451" s="113">
        <f t="shared" si="91"/>
        <v>1</v>
      </c>
      <c r="Z451" s="113" t="str">
        <f>ANATOMIE3!N451</f>
        <v>Juin</v>
      </c>
      <c r="AA451" s="113" t="str">
        <f>'PHYSIO-REP 3'!N451</f>
        <v>Juin</v>
      </c>
      <c r="AB451" s="113" t="str">
        <f>'ZOOTECHINE 3'!N451</f>
        <v>Juin</v>
      </c>
      <c r="AC451" s="113" t="str">
        <f>'PHARMACOLOGIE 3'!N451</f>
        <v>Juin</v>
      </c>
      <c r="AD451" s="113" t="str">
        <f>'MICROBIOLOGIE 3'!N451</f>
        <v>Juin</v>
      </c>
      <c r="AE451" s="113" t="str">
        <f>'PARASITOLOGIE 2'!N451</f>
        <v>Juin</v>
      </c>
      <c r="AF451" s="113" t="str">
        <f>'PHYSIO-PATH 3'!N451</f>
        <v>Juin</v>
      </c>
      <c r="AG451" s="113" t="str">
        <f>SEMIOLOGIE!N451</f>
        <v>Juin</v>
      </c>
      <c r="AH451" s="113" t="str">
        <f>'ANA-PATH 2'!N451</f>
        <v>Juin</v>
      </c>
    </row>
    <row r="452" spans="1:34">
      <c r="A452" s="336">
        <v>445</v>
      </c>
      <c r="B452" s="413" t="s">
        <v>532</v>
      </c>
      <c r="C452" s="413" t="s">
        <v>1053</v>
      </c>
      <c r="D452" s="124">
        <f>ANATOMIE3!L452</f>
        <v>3.75</v>
      </c>
      <c r="E452" s="124">
        <f>'PHYSIO-REP 3'!L452</f>
        <v>8.25</v>
      </c>
      <c r="F452" s="124">
        <f>'ZOOTECHINE 3'!L452</f>
        <v>3</v>
      </c>
      <c r="G452" s="124">
        <f>'PHARMACOLOGIE 3'!L452</f>
        <v>2.25</v>
      </c>
      <c r="H452" s="124">
        <f>'MICROBIOLOGIE 3'!L452</f>
        <v>7.25</v>
      </c>
      <c r="I452" s="124">
        <f>'PARASITOLOGIE 2'!L452</f>
        <v>4.666666666666667</v>
      </c>
      <c r="J452" s="124">
        <f>'PHYSIO-PATH 3'!L452</f>
        <v>1.5</v>
      </c>
      <c r="K452" s="124">
        <f>SEMIOLOGIE!L452</f>
        <v>3</v>
      </c>
      <c r="L452" s="124">
        <f>'ANA-PATH 2'!L452</f>
        <v>3</v>
      </c>
      <c r="M452" s="124">
        <f t="shared" si="80"/>
        <v>36.666666666666671</v>
      </c>
      <c r="N452" s="124">
        <f t="shared" si="81"/>
        <v>1.4666666666666668</v>
      </c>
      <c r="O452" s="113" t="str">
        <f t="shared" si="79"/>
        <v>Ajournee</v>
      </c>
      <c r="P452" s="113" t="str">
        <f t="shared" si="82"/>
        <v>juin</v>
      </c>
      <c r="Q452" s="113">
        <f t="shared" si="83"/>
        <v>1</v>
      </c>
      <c r="R452" s="113">
        <f t="shared" si="84"/>
        <v>1</v>
      </c>
      <c r="S452" s="113">
        <f t="shared" si="85"/>
        <v>1</v>
      </c>
      <c r="T452" s="113">
        <f t="shared" si="86"/>
        <v>1</v>
      </c>
      <c r="U452" s="113">
        <f t="shared" si="87"/>
        <v>1</v>
      </c>
      <c r="V452" s="113">
        <f t="shared" si="88"/>
        <v>1</v>
      </c>
      <c r="W452" s="113">
        <f t="shared" si="89"/>
        <v>1</v>
      </c>
      <c r="X452" s="113">
        <f t="shared" si="90"/>
        <v>1</v>
      </c>
      <c r="Y452" s="113">
        <f t="shared" si="91"/>
        <v>1</v>
      </c>
      <c r="Z452" s="113" t="str">
        <f>ANATOMIE3!N452</f>
        <v>Juin</v>
      </c>
      <c r="AA452" s="113" t="str">
        <f>'PHYSIO-REP 3'!N452</f>
        <v>Juin</v>
      </c>
      <c r="AB452" s="113" t="str">
        <f>'ZOOTECHINE 3'!N452</f>
        <v>Juin</v>
      </c>
      <c r="AC452" s="113" t="str">
        <f>'PHARMACOLOGIE 3'!N452</f>
        <v>Juin</v>
      </c>
      <c r="AD452" s="113" t="str">
        <f>'MICROBIOLOGIE 3'!N452</f>
        <v>Juin</v>
      </c>
      <c r="AE452" s="113" t="str">
        <f>'PARASITOLOGIE 2'!N452</f>
        <v>Juin</v>
      </c>
      <c r="AF452" s="113" t="str">
        <f>'PHYSIO-PATH 3'!N452</f>
        <v>Juin</v>
      </c>
      <c r="AG452" s="113" t="str">
        <f>SEMIOLOGIE!N452</f>
        <v>Juin</v>
      </c>
      <c r="AH452" s="113" t="str">
        <f>'ANA-PATH 2'!N452</f>
        <v>Juin</v>
      </c>
    </row>
    <row r="453" spans="1:34">
      <c r="A453" s="113">
        <v>446</v>
      </c>
      <c r="B453" s="419" t="s">
        <v>532</v>
      </c>
      <c r="C453" s="419" t="s">
        <v>533</v>
      </c>
      <c r="D453" s="124">
        <f>ANATOMIE3!L453</f>
        <v>6.5</v>
      </c>
      <c r="E453" s="124">
        <f>'PHYSIO-REP 3'!L453</f>
        <v>5.25</v>
      </c>
      <c r="F453" s="124">
        <f>'ZOOTECHINE 3'!L453</f>
        <v>7</v>
      </c>
      <c r="G453" s="124">
        <f>'PHARMACOLOGIE 3'!L453</f>
        <v>3</v>
      </c>
      <c r="H453" s="124">
        <f>'MICROBIOLOGIE 3'!L453</f>
        <v>7.5</v>
      </c>
      <c r="I453" s="124">
        <f>'PARASITOLOGIE 2'!L453</f>
        <v>4.666666666666667</v>
      </c>
      <c r="J453" s="124">
        <f>'PHYSIO-PATH 3'!L453</f>
        <v>1.5</v>
      </c>
      <c r="K453" s="124">
        <f>SEMIOLOGIE!L453</f>
        <v>7</v>
      </c>
      <c r="L453" s="124">
        <f>'ANA-PATH 2'!L453</f>
        <v>3.6666666666666665</v>
      </c>
      <c r="M453" s="124">
        <f t="shared" si="80"/>
        <v>46.083333333333329</v>
      </c>
      <c r="N453" s="124">
        <f t="shared" si="81"/>
        <v>1.843333333333333</v>
      </c>
      <c r="O453" s="113" t="str">
        <f t="shared" si="79"/>
        <v>Ajournee</v>
      </c>
      <c r="P453" s="113" t="str">
        <f t="shared" si="82"/>
        <v>juin</v>
      </c>
      <c r="Q453" s="113">
        <f t="shared" si="83"/>
        <v>1</v>
      </c>
      <c r="R453" s="113">
        <f t="shared" si="84"/>
        <v>1</v>
      </c>
      <c r="S453" s="113">
        <f t="shared" si="85"/>
        <v>1</v>
      </c>
      <c r="T453" s="113">
        <f t="shared" si="86"/>
        <v>1</v>
      </c>
      <c r="U453" s="113">
        <f t="shared" si="87"/>
        <v>1</v>
      </c>
      <c r="V453" s="113">
        <f t="shared" si="88"/>
        <v>1</v>
      </c>
      <c r="W453" s="113">
        <f t="shared" si="89"/>
        <v>1</v>
      </c>
      <c r="X453" s="113">
        <f t="shared" si="90"/>
        <v>1</v>
      </c>
      <c r="Y453" s="113">
        <f t="shared" si="91"/>
        <v>1</v>
      </c>
      <c r="Z453" s="113" t="str">
        <f>ANATOMIE3!N453</f>
        <v>Juin</v>
      </c>
      <c r="AA453" s="113" t="str">
        <f>'PHYSIO-REP 3'!N453</f>
        <v>Juin</v>
      </c>
      <c r="AB453" s="113" t="str">
        <f>'ZOOTECHINE 3'!N453</f>
        <v>Juin</v>
      </c>
      <c r="AC453" s="113" t="str">
        <f>'PHARMACOLOGIE 3'!N453</f>
        <v>Juin</v>
      </c>
      <c r="AD453" s="113" t="str">
        <f>'MICROBIOLOGIE 3'!N453</f>
        <v>Juin</v>
      </c>
      <c r="AE453" s="113" t="str">
        <f>'PARASITOLOGIE 2'!N453</f>
        <v>Juin</v>
      </c>
      <c r="AF453" s="113" t="str">
        <f>'PHYSIO-PATH 3'!N453</f>
        <v>Juin</v>
      </c>
      <c r="AG453" s="113" t="str">
        <f>SEMIOLOGIE!N453</f>
        <v>Juin</v>
      </c>
      <c r="AH453" s="113" t="str">
        <f>'ANA-PATH 2'!N453</f>
        <v>Juin</v>
      </c>
    </row>
    <row r="454" spans="1:34">
      <c r="A454" s="336">
        <v>447</v>
      </c>
      <c r="B454" s="425" t="s">
        <v>532</v>
      </c>
      <c r="C454" s="425" t="s">
        <v>1054</v>
      </c>
      <c r="D454" s="124">
        <f>ANATOMIE3!L454</f>
        <v>7.5</v>
      </c>
      <c r="E454" s="124">
        <f>'PHYSIO-REP 3'!L454</f>
        <v>7.5</v>
      </c>
      <c r="F454" s="124">
        <f>'ZOOTECHINE 3'!L454</f>
        <v>5.25</v>
      </c>
      <c r="G454" s="124">
        <f>'PHARMACOLOGIE 3'!L454</f>
        <v>3.5</v>
      </c>
      <c r="H454" s="124">
        <f>'MICROBIOLOGIE 3'!L454</f>
        <v>6.75</v>
      </c>
      <c r="I454" s="124">
        <f>'PARASITOLOGIE 2'!L454</f>
        <v>6.666666666666667</v>
      </c>
      <c r="J454" s="124">
        <f>'PHYSIO-PATH 3'!L454</f>
        <v>4</v>
      </c>
      <c r="K454" s="124">
        <f>SEMIOLOGIE!L454</f>
        <v>4.25</v>
      </c>
      <c r="L454" s="124">
        <f>'ANA-PATH 2'!L454</f>
        <v>2</v>
      </c>
      <c r="M454" s="124">
        <f t="shared" si="80"/>
        <v>47.416666666666664</v>
      </c>
      <c r="N454" s="124">
        <f t="shared" si="81"/>
        <v>1.8966666666666665</v>
      </c>
      <c r="O454" s="113" t="str">
        <f t="shared" si="79"/>
        <v>Ajournee</v>
      </c>
      <c r="P454" s="113" t="str">
        <f t="shared" si="82"/>
        <v>juin</v>
      </c>
      <c r="Q454" s="113">
        <f t="shared" si="83"/>
        <v>1</v>
      </c>
      <c r="R454" s="113">
        <f t="shared" si="84"/>
        <v>1</v>
      </c>
      <c r="S454" s="113">
        <f t="shared" si="85"/>
        <v>1</v>
      </c>
      <c r="T454" s="113">
        <f t="shared" si="86"/>
        <v>1</v>
      </c>
      <c r="U454" s="113">
        <f t="shared" si="87"/>
        <v>1</v>
      </c>
      <c r="V454" s="113">
        <f t="shared" si="88"/>
        <v>1</v>
      </c>
      <c r="W454" s="113">
        <f t="shared" si="89"/>
        <v>1</v>
      </c>
      <c r="X454" s="113">
        <f t="shared" si="90"/>
        <v>1</v>
      </c>
      <c r="Y454" s="113">
        <f t="shared" si="91"/>
        <v>1</v>
      </c>
      <c r="Z454" s="113" t="str">
        <f>ANATOMIE3!N454</f>
        <v>Juin</v>
      </c>
      <c r="AA454" s="113" t="str">
        <f>'PHYSIO-REP 3'!N454</f>
        <v>Juin</v>
      </c>
      <c r="AB454" s="113" t="str">
        <f>'ZOOTECHINE 3'!N454</f>
        <v>Juin</v>
      </c>
      <c r="AC454" s="113" t="str">
        <f>'PHARMACOLOGIE 3'!N454</f>
        <v>Juin</v>
      </c>
      <c r="AD454" s="113" t="str">
        <f>'MICROBIOLOGIE 3'!N454</f>
        <v>Juin</v>
      </c>
      <c r="AE454" s="113" t="str">
        <f>'PARASITOLOGIE 2'!N454</f>
        <v>Juin</v>
      </c>
      <c r="AF454" s="113" t="str">
        <f>'PHYSIO-PATH 3'!N454</f>
        <v>Juin</v>
      </c>
      <c r="AG454" s="113" t="str">
        <f>SEMIOLOGIE!N454</f>
        <v>Juin</v>
      </c>
      <c r="AH454" s="113" t="str">
        <f>'ANA-PATH 2'!N454</f>
        <v>Juin</v>
      </c>
    </row>
    <row r="455" spans="1:34">
      <c r="A455" s="113">
        <v>448</v>
      </c>
      <c r="B455" s="413" t="s">
        <v>534</v>
      </c>
      <c r="C455" s="413" t="s">
        <v>535</v>
      </c>
      <c r="D455" s="124">
        <f>ANATOMIE3!L455</f>
        <v>16.5</v>
      </c>
      <c r="E455" s="124">
        <f>'PHYSIO-REP 3'!L455</f>
        <v>13.5</v>
      </c>
      <c r="F455" s="124">
        <f>'ZOOTECHINE 3'!L455</f>
        <v>13.5</v>
      </c>
      <c r="G455" s="124">
        <f>'PHARMACOLOGIE 3'!L455</f>
        <v>11.5</v>
      </c>
      <c r="H455" s="124">
        <f>'MICROBIOLOGIE 3'!L455</f>
        <v>9</v>
      </c>
      <c r="I455" s="124">
        <f>'PARASITOLOGIE 2'!L455</f>
        <v>6.666666666666667</v>
      </c>
      <c r="J455" s="124">
        <f>'PHYSIO-PATH 3'!L455</f>
        <v>4</v>
      </c>
      <c r="K455" s="124">
        <f>SEMIOLOGIE!L455</f>
        <v>15</v>
      </c>
      <c r="L455" s="124">
        <f>'ANA-PATH 2'!L455</f>
        <v>8</v>
      </c>
      <c r="M455" s="124">
        <f t="shared" si="80"/>
        <v>97.666666666666671</v>
      </c>
      <c r="N455" s="124">
        <f t="shared" si="81"/>
        <v>3.9066666666666667</v>
      </c>
      <c r="O455" s="113" t="str">
        <f t="shared" si="79"/>
        <v>Ajournee</v>
      </c>
      <c r="P455" s="113" t="str">
        <f t="shared" si="82"/>
        <v>juin</v>
      </c>
      <c r="Q455" s="113">
        <f t="shared" si="83"/>
        <v>0</v>
      </c>
      <c r="R455" s="113">
        <f t="shared" si="84"/>
        <v>1</v>
      </c>
      <c r="S455" s="113">
        <f t="shared" si="85"/>
        <v>1</v>
      </c>
      <c r="T455" s="113">
        <f t="shared" si="86"/>
        <v>1</v>
      </c>
      <c r="U455" s="113">
        <f t="shared" si="87"/>
        <v>1</v>
      </c>
      <c r="V455" s="113">
        <f t="shared" si="88"/>
        <v>1</v>
      </c>
      <c r="W455" s="113">
        <f t="shared" si="89"/>
        <v>1</v>
      </c>
      <c r="X455" s="113">
        <f t="shared" si="90"/>
        <v>1</v>
      </c>
      <c r="Y455" s="113">
        <f t="shared" si="91"/>
        <v>1</v>
      </c>
      <c r="Z455" s="113" t="str">
        <f>ANATOMIE3!N455</f>
        <v>Juin</v>
      </c>
      <c r="AA455" s="113" t="str">
        <f>'PHYSIO-REP 3'!N455</f>
        <v>Juin</v>
      </c>
      <c r="AB455" s="113" t="str">
        <f>'ZOOTECHINE 3'!N455</f>
        <v>Juin</v>
      </c>
      <c r="AC455" s="113" t="str">
        <f>'PHARMACOLOGIE 3'!N455</f>
        <v>Juin</v>
      </c>
      <c r="AD455" s="113" t="str">
        <f>'MICROBIOLOGIE 3'!N455</f>
        <v>Juin</v>
      </c>
      <c r="AE455" s="113" t="str">
        <f>'PARASITOLOGIE 2'!N455</f>
        <v>Juin</v>
      </c>
      <c r="AF455" s="113" t="str">
        <f>'PHYSIO-PATH 3'!N455</f>
        <v>Juin</v>
      </c>
      <c r="AG455" s="113" t="str">
        <f>SEMIOLOGIE!N455</f>
        <v>Juin</v>
      </c>
      <c r="AH455" s="113" t="str">
        <f>'ANA-PATH 2'!N455</f>
        <v>Juin</v>
      </c>
    </row>
    <row r="456" spans="1:34">
      <c r="A456" s="336">
        <v>449</v>
      </c>
      <c r="B456" s="413" t="s">
        <v>536</v>
      </c>
      <c r="C456" s="413" t="s">
        <v>322</v>
      </c>
      <c r="D456" s="124">
        <f>ANATOMIE3!L456</f>
        <v>17.75</v>
      </c>
      <c r="E456" s="124">
        <f>'PHYSIO-REP 3'!L456</f>
        <v>11</v>
      </c>
      <c r="F456" s="124">
        <f>'ZOOTECHINE 3'!L456</f>
        <v>13.25</v>
      </c>
      <c r="G456" s="124">
        <f>'PHARMACOLOGIE 3'!L456</f>
        <v>13</v>
      </c>
      <c r="H456" s="124">
        <f>'MICROBIOLOGIE 3'!L456</f>
        <v>12</v>
      </c>
      <c r="I456" s="124">
        <f>'PARASITOLOGIE 2'!L456</f>
        <v>8.6666666666666661</v>
      </c>
      <c r="J456" s="124">
        <f>'PHYSIO-PATH 3'!L456</f>
        <v>9.5</v>
      </c>
      <c r="K456" s="124">
        <f>SEMIOLOGIE!L456</f>
        <v>11.75</v>
      </c>
      <c r="L456" s="124">
        <f>'ANA-PATH 2'!L456</f>
        <v>9</v>
      </c>
      <c r="M456" s="124">
        <f t="shared" si="80"/>
        <v>105.91666666666667</v>
      </c>
      <c r="N456" s="124">
        <f t="shared" si="81"/>
        <v>4.2366666666666672</v>
      </c>
      <c r="O456" s="113" t="str">
        <f t="shared" ref="O456:O457" si="92">IF(OR(D456="exclus",E456="exclus",F456="exclus",G456="exclus",H456="exclus",I456="exclus",J456="exclus",K456="exclus",L456="exclus"),"exclus",IF(AND(SUM(Q456:Y456)=0,ROUND(N456,3)&gt;=10),"Admis","Ajournee"))</f>
        <v>Ajournee</v>
      </c>
      <c r="P456" s="113" t="str">
        <f t="shared" si="82"/>
        <v>juin</v>
      </c>
      <c r="Q456" s="113">
        <f t="shared" si="83"/>
        <v>0</v>
      </c>
      <c r="R456" s="113">
        <f t="shared" si="84"/>
        <v>1</v>
      </c>
      <c r="S456" s="113">
        <f t="shared" si="85"/>
        <v>1</v>
      </c>
      <c r="T456" s="113">
        <f t="shared" si="86"/>
        <v>1</v>
      </c>
      <c r="U456" s="113">
        <f t="shared" si="87"/>
        <v>1</v>
      </c>
      <c r="V456" s="113">
        <f t="shared" si="88"/>
        <v>1</v>
      </c>
      <c r="W456" s="113">
        <f t="shared" si="89"/>
        <v>1</v>
      </c>
      <c r="X456" s="113">
        <f t="shared" si="90"/>
        <v>1</v>
      </c>
      <c r="Y456" s="113">
        <f t="shared" si="91"/>
        <v>1</v>
      </c>
      <c r="Z456" s="113" t="str">
        <f>ANATOMIE3!N456</f>
        <v>Juin</v>
      </c>
      <c r="AA456" s="113" t="str">
        <f>'PHYSIO-REP 3'!N456</f>
        <v>Juin</v>
      </c>
      <c r="AB456" s="113" t="str">
        <f>'ZOOTECHINE 3'!N456</f>
        <v>Juin</v>
      </c>
      <c r="AC456" s="113" t="str">
        <f>'PHARMACOLOGIE 3'!N456</f>
        <v>Juin</v>
      </c>
      <c r="AD456" s="113" t="str">
        <f>'MICROBIOLOGIE 3'!N456</f>
        <v>Juin</v>
      </c>
      <c r="AE456" s="113" t="str">
        <f>'PARASITOLOGIE 2'!N456</f>
        <v>Juin</v>
      </c>
      <c r="AF456" s="113" t="str">
        <f>'PHYSIO-PATH 3'!N456</f>
        <v>Juin</v>
      </c>
      <c r="AG456" s="113" t="str">
        <f>SEMIOLOGIE!N456</f>
        <v>Juin</v>
      </c>
      <c r="AH456" s="113" t="str">
        <f>'ANA-PATH 2'!N456</f>
        <v>Juin</v>
      </c>
    </row>
    <row r="457" spans="1:34">
      <c r="A457" s="113">
        <v>450</v>
      </c>
      <c r="B457" s="413" t="s">
        <v>537</v>
      </c>
      <c r="C457" s="413" t="s">
        <v>1055</v>
      </c>
      <c r="D457" s="124">
        <f>ANATOMIE3!L457</f>
        <v>17.25</v>
      </c>
      <c r="E457" s="124">
        <f>'PHYSIO-REP 3'!L457</f>
        <v>12</v>
      </c>
      <c r="F457" s="124">
        <f>'ZOOTECHINE 3'!L457</f>
        <v>8.25</v>
      </c>
      <c r="G457" s="124">
        <f>'PHARMACOLOGIE 3'!L457</f>
        <v>10</v>
      </c>
      <c r="H457" s="124">
        <f>'MICROBIOLOGIE 3'!L457</f>
        <v>5.75</v>
      </c>
      <c r="I457" s="124">
        <f>'PARASITOLOGIE 2'!L457</f>
        <v>5.333333333333333</v>
      </c>
      <c r="J457" s="124">
        <f>'PHYSIO-PATH 3'!L457</f>
        <v>3</v>
      </c>
      <c r="K457" s="124">
        <f>SEMIOLOGIE!L457</f>
        <v>15</v>
      </c>
      <c r="L457" s="124">
        <f>'ANA-PATH 2'!L457</f>
        <v>6.666666666666667</v>
      </c>
      <c r="M457" s="124">
        <f t="shared" ref="M457" si="93">SUM(D457:L457)</f>
        <v>83.250000000000014</v>
      </c>
      <c r="N457" s="124">
        <f t="shared" ref="N457" si="94">M457/25</f>
        <v>3.3300000000000005</v>
      </c>
      <c r="O457" s="113" t="str">
        <f t="shared" si="92"/>
        <v>Ajournee</v>
      </c>
      <c r="P457" s="113" t="str">
        <f t="shared" ref="P457" si="95">IF(COUNTIF(Z457:AH457,"=Rattrapage")&gt;0,"Rattrapage",IF(COUNTIF(Z457:AH457,"=Synthèse")&gt;0,"Synthèse","juin"))</f>
        <v>juin</v>
      </c>
      <c r="Q457" s="113">
        <f t="shared" ref="Q457" si="96">IF(D457&gt;15,0,1)</f>
        <v>0</v>
      </c>
      <c r="R457" s="113">
        <f t="shared" ref="R457" si="97">IF(E457&gt;15,0,1)</f>
        <v>1</v>
      </c>
      <c r="S457" s="113">
        <f t="shared" ref="S457" si="98">IF(F457&gt;15,0,1)</f>
        <v>1</v>
      </c>
      <c r="T457" s="113">
        <f t="shared" ref="T457" si="99">IF(G457&gt;15,0,1)</f>
        <v>1</v>
      </c>
      <c r="U457" s="113">
        <f t="shared" ref="U457" si="100">IF(H457&gt;15,0,1)</f>
        <v>1</v>
      </c>
      <c r="V457" s="113">
        <f t="shared" ref="V457" si="101">IF(I457&gt;10,0,1)</f>
        <v>1</v>
      </c>
      <c r="W457" s="113">
        <f t="shared" ref="W457" si="102">IF(J457&gt;15,0,1)</f>
        <v>1</v>
      </c>
      <c r="X457" s="113">
        <f t="shared" ref="X457" si="103">IF(K457&gt;15,0,1)</f>
        <v>1</v>
      </c>
      <c r="Y457" s="113">
        <f t="shared" ref="Y457" si="104">IF(L457&gt;10,0,1)</f>
        <v>1</v>
      </c>
      <c r="Z457" s="113" t="str">
        <f>ANATOMIE3!N457</f>
        <v>Juin</v>
      </c>
      <c r="AA457" s="113" t="str">
        <f>'PHYSIO-REP 3'!N457</f>
        <v>Juin</v>
      </c>
      <c r="AB457" s="113" t="str">
        <f>'ZOOTECHINE 3'!N457</f>
        <v>Juin</v>
      </c>
      <c r="AC457" s="113" t="str">
        <f>'PHARMACOLOGIE 3'!N457</f>
        <v>Juin</v>
      </c>
      <c r="AD457" s="113" t="str">
        <f>'MICROBIOLOGIE 3'!N457</f>
        <v>Juin</v>
      </c>
      <c r="AE457" s="113" t="str">
        <f>'PARASITOLOGIE 2'!N457</f>
        <v>Juin</v>
      </c>
      <c r="AF457" s="113" t="str">
        <f>'PHYSIO-PATH 3'!N457</f>
        <v>Juin</v>
      </c>
      <c r="AG457" s="113" t="str">
        <f>SEMIOLOGIE!N457</f>
        <v>Juin</v>
      </c>
      <c r="AH457" s="113" t="str">
        <f>'ANA-PATH 2'!N457</f>
        <v>Juin</v>
      </c>
    </row>
  </sheetData>
  <conditionalFormatting sqref="E7:O7 Q7:AH7">
    <cfRule type="cellIs" dxfId="12" priority="6" operator="equal">
      <formula>"ajourné(e)"</formula>
    </cfRule>
  </conditionalFormatting>
  <conditionalFormatting sqref="O8:O457">
    <cfRule type="cellIs" dxfId="11" priority="4" operator="equal">
      <formula>"admis"</formula>
    </cfRule>
    <cfRule type="cellIs" dxfId="10" priority="5" operator="equal">
      <formula>"Ajournee"</formula>
    </cfRule>
  </conditionalFormatting>
  <conditionalFormatting sqref="P8:P457">
    <cfRule type="cellIs" dxfId="9" priority="1" operator="equal">
      <formula>"Rattrapage"</formula>
    </cfRule>
    <cfRule type="cellIs" dxfId="8" priority="2" operator="equal">
      <formula>"Synthèse"</formula>
    </cfRule>
    <cfRule type="cellIs" dxfId="7" priority="3" operator="equal">
      <formula>"juin"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3:E139"/>
  <sheetViews>
    <sheetView workbookViewId="0">
      <selection activeCell="F10" sqref="F10"/>
    </sheetView>
  </sheetViews>
  <sheetFormatPr baseColWidth="10" defaultRowHeight="15"/>
  <cols>
    <col min="1" max="1" width="5.28515625" customWidth="1"/>
    <col min="2" max="2" width="26.85546875" customWidth="1"/>
    <col min="3" max="3" width="27.5703125" bestFit="1" customWidth="1"/>
    <col min="4" max="4" width="9.42578125" customWidth="1"/>
  </cols>
  <sheetData>
    <row r="3" spans="1:5" ht="20.25">
      <c r="B3" s="337" t="s">
        <v>587</v>
      </c>
    </row>
    <row r="5" spans="1:5">
      <c r="A5" s="113" t="s">
        <v>6</v>
      </c>
      <c r="B5" s="113" t="s">
        <v>588</v>
      </c>
      <c r="C5" s="113" t="s">
        <v>589</v>
      </c>
      <c r="D5" s="113" t="s">
        <v>590</v>
      </c>
      <c r="E5" s="338"/>
    </row>
    <row r="6" spans="1:5" ht="15.75">
      <c r="A6" s="339">
        <v>1</v>
      </c>
      <c r="B6" s="340" t="s">
        <v>591</v>
      </c>
      <c r="C6" s="340" t="s">
        <v>592</v>
      </c>
      <c r="D6" s="340" t="s">
        <v>593</v>
      </c>
      <c r="E6" s="341"/>
    </row>
    <row r="7" spans="1:5" ht="15.75">
      <c r="A7" s="339">
        <v>2</v>
      </c>
      <c r="B7" s="340" t="s">
        <v>19</v>
      </c>
      <c r="C7" s="340" t="s">
        <v>594</v>
      </c>
      <c r="D7" s="340" t="s">
        <v>593</v>
      </c>
      <c r="E7" s="341"/>
    </row>
    <row r="8" spans="1:5" ht="15.75">
      <c r="A8" s="339">
        <v>3</v>
      </c>
      <c r="B8" s="342" t="s">
        <v>595</v>
      </c>
      <c r="C8" s="342" t="s">
        <v>596</v>
      </c>
      <c r="D8" s="342" t="s">
        <v>593</v>
      </c>
      <c r="E8" s="341"/>
    </row>
    <row r="9" spans="1:5" ht="15.75">
      <c r="A9" s="339">
        <v>4</v>
      </c>
      <c r="B9" s="342" t="s">
        <v>597</v>
      </c>
      <c r="C9" s="342" t="s">
        <v>361</v>
      </c>
      <c r="D9" s="342" t="s">
        <v>593</v>
      </c>
      <c r="E9" s="341"/>
    </row>
    <row r="10" spans="1:5" ht="15.75">
      <c r="A10" s="339">
        <v>5</v>
      </c>
      <c r="B10" s="340" t="s">
        <v>598</v>
      </c>
      <c r="C10" s="340" t="s">
        <v>368</v>
      </c>
      <c r="D10" s="340" t="s">
        <v>593</v>
      </c>
      <c r="E10" s="341"/>
    </row>
    <row r="11" spans="1:5" ht="15.75">
      <c r="A11" s="339">
        <v>6</v>
      </c>
      <c r="B11" s="340" t="s">
        <v>599</v>
      </c>
      <c r="C11" s="340" t="s">
        <v>600</v>
      </c>
      <c r="D11" s="340" t="s">
        <v>593</v>
      </c>
      <c r="E11" s="341"/>
    </row>
    <row r="12" spans="1:5" ht="15.75">
      <c r="A12" s="339">
        <v>7</v>
      </c>
      <c r="B12" s="340" t="s">
        <v>601</v>
      </c>
      <c r="C12" s="340" t="s">
        <v>602</v>
      </c>
      <c r="D12" s="340" t="s">
        <v>593</v>
      </c>
      <c r="E12" s="341"/>
    </row>
    <row r="13" spans="1:5" ht="15.75">
      <c r="A13" s="339">
        <v>8</v>
      </c>
      <c r="B13" s="340" t="s">
        <v>603</v>
      </c>
      <c r="C13" s="340" t="s">
        <v>403</v>
      </c>
      <c r="D13" s="340" t="s">
        <v>593</v>
      </c>
      <c r="E13" s="341"/>
    </row>
    <row r="14" spans="1:5" ht="15.75">
      <c r="A14" s="339">
        <v>9</v>
      </c>
      <c r="B14" s="340" t="s">
        <v>604</v>
      </c>
      <c r="C14" s="340" t="s">
        <v>605</v>
      </c>
      <c r="D14" s="340" t="s">
        <v>593</v>
      </c>
      <c r="E14" s="341"/>
    </row>
    <row r="15" spans="1:5" ht="15.75">
      <c r="A15" s="339">
        <v>10</v>
      </c>
      <c r="B15" s="340" t="s">
        <v>606</v>
      </c>
      <c r="C15" s="340" t="s">
        <v>607</v>
      </c>
      <c r="D15" s="340" t="s">
        <v>593</v>
      </c>
      <c r="E15" s="341"/>
    </row>
    <row r="16" spans="1:5" ht="15.75">
      <c r="A16" s="339">
        <v>11</v>
      </c>
      <c r="B16" s="340" t="s">
        <v>608</v>
      </c>
      <c r="C16" s="340" t="s">
        <v>293</v>
      </c>
      <c r="D16" s="340" t="s">
        <v>593</v>
      </c>
      <c r="E16" s="341"/>
    </row>
    <row r="17" spans="1:5" ht="15.75">
      <c r="A17" s="339">
        <v>12</v>
      </c>
      <c r="B17" s="340" t="s">
        <v>609</v>
      </c>
      <c r="C17" s="340" t="s">
        <v>610</v>
      </c>
      <c r="D17" s="340" t="s">
        <v>593</v>
      </c>
      <c r="E17" s="341"/>
    </row>
    <row r="18" spans="1:5" ht="15.75">
      <c r="A18" s="339">
        <v>13</v>
      </c>
      <c r="B18" s="340" t="s">
        <v>611</v>
      </c>
      <c r="C18" s="340" t="s">
        <v>425</v>
      </c>
      <c r="D18" s="340" t="s">
        <v>593</v>
      </c>
      <c r="E18" s="341"/>
    </row>
    <row r="19" spans="1:5" ht="15.75">
      <c r="A19" s="339">
        <v>14</v>
      </c>
      <c r="B19" s="340" t="s">
        <v>612</v>
      </c>
      <c r="C19" s="340" t="s">
        <v>613</v>
      </c>
      <c r="D19" s="340" t="s">
        <v>593</v>
      </c>
      <c r="E19" s="341"/>
    </row>
    <row r="20" spans="1:5" ht="15.75">
      <c r="A20" s="339">
        <v>15</v>
      </c>
      <c r="B20" s="340" t="s">
        <v>614</v>
      </c>
      <c r="C20" s="340" t="s">
        <v>166</v>
      </c>
      <c r="D20" s="340" t="s">
        <v>593</v>
      </c>
      <c r="E20" s="341"/>
    </row>
    <row r="21" spans="1:5" ht="15.75">
      <c r="A21" s="339">
        <v>16</v>
      </c>
      <c r="B21" s="342" t="s">
        <v>615</v>
      </c>
      <c r="C21" s="342" t="s">
        <v>67</v>
      </c>
      <c r="D21" s="342" t="s">
        <v>616</v>
      </c>
      <c r="E21" s="341"/>
    </row>
    <row r="22" spans="1:5" ht="15.75">
      <c r="A22" s="339">
        <v>17</v>
      </c>
      <c r="B22" s="342" t="s">
        <v>617</v>
      </c>
      <c r="C22" s="342" t="s">
        <v>618</v>
      </c>
      <c r="D22" s="342" t="s">
        <v>593</v>
      </c>
      <c r="E22" s="341"/>
    </row>
    <row r="23" spans="1:5" ht="15.75">
      <c r="A23" s="339">
        <v>18</v>
      </c>
      <c r="B23" s="340" t="s">
        <v>619</v>
      </c>
      <c r="C23" s="340" t="s">
        <v>278</v>
      </c>
      <c r="D23" s="340" t="s">
        <v>593</v>
      </c>
      <c r="E23" s="341"/>
    </row>
    <row r="24" spans="1:5" ht="15.75">
      <c r="A24" s="339">
        <v>19</v>
      </c>
      <c r="B24" s="340" t="s">
        <v>620</v>
      </c>
      <c r="C24" s="340" t="s">
        <v>85</v>
      </c>
      <c r="D24" s="340" t="s">
        <v>593</v>
      </c>
      <c r="E24" s="341"/>
    </row>
    <row r="25" spans="1:5" ht="15.75">
      <c r="A25" s="339">
        <v>20</v>
      </c>
      <c r="B25" s="340" t="s">
        <v>621</v>
      </c>
      <c r="C25" s="340" t="s">
        <v>622</v>
      </c>
      <c r="D25" s="340" t="s">
        <v>593</v>
      </c>
      <c r="E25" s="341"/>
    </row>
    <row r="26" spans="1:5" ht="15.75">
      <c r="A26" s="339">
        <v>21</v>
      </c>
      <c r="B26" s="340" t="s">
        <v>100</v>
      </c>
      <c r="C26" s="340" t="s">
        <v>623</v>
      </c>
      <c r="D26" s="340" t="s">
        <v>593</v>
      </c>
      <c r="E26" s="341"/>
    </row>
    <row r="27" spans="1:5" ht="15.75">
      <c r="A27" s="339">
        <v>22</v>
      </c>
      <c r="B27" s="340" t="s">
        <v>624</v>
      </c>
      <c r="C27" s="340" t="s">
        <v>625</v>
      </c>
      <c r="D27" s="340" t="s">
        <v>593</v>
      </c>
      <c r="E27" s="341"/>
    </row>
    <row r="28" spans="1:5" ht="15.75">
      <c r="A28" s="339">
        <v>23</v>
      </c>
      <c r="B28" s="340" t="s">
        <v>626</v>
      </c>
      <c r="C28" s="340" t="s">
        <v>627</v>
      </c>
      <c r="D28" s="340" t="s">
        <v>582</v>
      </c>
      <c r="E28" s="341"/>
    </row>
    <row r="29" spans="1:5" ht="15.75">
      <c r="A29" s="339">
        <v>24</v>
      </c>
      <c r="B29" s="340" t="s">
        <v>628</v>
      </c>
      <c r="C29" s="340" t="s">
        <v>629</v>
      </c>
      <c r="D29" s="340" t="s">
        <v>593</v>
      </c>
      <c r="E29" s="341"/>
    </row>
    <row r="30" spans="1:5" ht="15.75">
      <c r="A30" s="339">
        <v>25</v>
      </c>
      <c r="B30" s="342" t="s">
        <v>630</v>
      </c>
      <c r="C30" s="342" t="s">
        <v>336</v>
      </c>
      <c r="D30" s="342" t="s">
        <v>616</v>
      </c>
      <c r="E30" s="341"/>
    </row>
    <row r="31" spans="1:5" ht="15.75">
      <c r="A31" s="339">
        <v>26</v>
      </c>
      <c r="B31" s="340" t="s">
        <v>631</v>
      </c>
      <c r="C31" s="340" t="s">
        <v>632</v>
      </c>
      <c r="D31" s="340" t="s">
        <v>593</v>
      </c>
      <c r="E31" s="341"/>
    </row>
    <row r="32" spans="1:5" ht="15.75">
      <c r="A32" s="339">
        <v>27</v>
      </c>
      <c r="B32" s="340" t="s">
        <v>633</v>
      </c>
      <c r="C32" s="340" t="s">
        <v>25</v>
      </c>
      <c r="D32" s="340" t="s">
        <v>593</v>
      </c>
      <c r="E32" s="341"/>
    </row>
    <row r="33" spans="1:5" ht="15.75">
      <c r="A33" s="339">
        <v>28</v>
      </c>
      <c r="B33" s="340" t="s">
        <v>634</v>
      </c>
      <c r="C33" s="340" t="s">
        <v>635</v>
      </c>
      <c r="D33" s="340" t="s">
        <v>593</v>
      </c>
      <c r="E33" s="341"/>
    </row>
    <row r="34" spans="1:5" ht="15.75">
      <c r="A34" s="339">
        <v>29</v>
      </c>
      <c r="B34" s="340" t="s">
        <v>636</v>
      </c>
      <c r="C34" s="340" t="s">
        <v>519</v>
      </c>
      <c r="D34" s="340" t="s">
        <v>593</v>
      </c>
      <c r="E34" s="341"/>
    </row>
    <row r="35" spans="1:5" ht="15.75">
      <c r="A35" s="339">
        <v>30</v>
      </c>
      <c r="B35" s="342" t="s">
        <v>637</v>
      </c>
      <c r="C35" s="342" t="s">
        <v>638</v>
      </c>
      <c r="D35" s="342" t="s">
        <v>593</v>
      </c>
      <c r="E35" s="341"/>
    </row>
    <row r="36" spans="1:5" ht="15.75">
      <c r="A36" s="339">
        <v>31</v>
      </c>
      <c r="B36" s="340" t="s">
        <v>639</v>
      </c>
      <c r="C36" s="340" t="s">
        <v>640</v>
      </c>
      <c r="D36" s="340" t="s">
        <v>593</v>
      </c>
      <c r="E36" s="341"/>
    </row>
    <row r="37" spans="1:5" ht="15.75">
      <c r="A37" s="339">
        <v>32</v>
      </c>
      <c r="B37" s="340" t="s">
        <v>135</v>
      </c>
      <c r="C37" s="340" t="s">
        <v>641</v>
      </c>
      <c r="D37" s="340" t="s">
        <v>593</v>
      </c>
      <c r="E37" s="341"/>
    </row>
    <row r="38" spans="1:5" ht="15.75">
      <c r="A38" s="339">
        <v>33</v>
      </c>
      <c r="B38" s="340" t="s">
        <v>642</v>
      </c>
      <c r="C38" s="340" t="s">
        <v>643</v>
      </c>
      <c r="D38" s="340" t="s">
        <v>593</v>
      </c>
      <c r="E38" s="341"/>
    </row>
    <row r="39" spans="1:5" ht="15.75">
      <c r="A39" s="339">
        <v>34</v>
      </c>
      <c r="B39" s="340" t="s">
        <v>644</v>
      </c>
      <c r="C39" s="340" t="s">
        <v>311</v>
      </c>
      <c r="D39" s="340" t="s">
        <v>593</v>
      </c>
      <c r="E39" s="341"/>
    </row>
    <row r="40" spans="1:5" ht="15.75">
      <c r="A40" s="339">
        <v>35</v>
      </c>
      <c r="B40" s="340" t="s">
        <v>645</v>
      </c>
      <c r="C40" s="340" t="s">
        <v>646</v>
      </c>
      <c r="D40" s="340" t="s">
        <v>593</v>
      </c>
      <c r="E40" s="341"/>
    </row>
    <row r="41" spans="1:5" ht="15.75">
      <c r="A41" s="339">
        <v>36</v>
      </c>
      <c r="B41" s="340" t="s">
        <v>647</v>
      </c>
      <c r="C41" s="340" t="s">
        <v>648</v>
      </c>
      <c r="D41" s="340" t="s">
        <v>593</v>
      </c>
      <c r="E41" s="341"/>
    </row>
    <row r="42" spans="1:5" ht="15.75">
      <c r="A42" s="339">
        <v>37</v>
      </c>
      <c r="B42" s="340" t="s">
        <v>649</v>
      </c>
      <c r="C42" s="340" t="s">
        <v>25</v>
      </c>
      <c r="D42" s="340" t="s">
        <v>593</v>
      </c>
      <c r="E42" s="341"/>
    </row>
    <row r="43" spans="1:5" ht="15.75">
      <c r="A43" s="339">
        <v>38</v>
      </c>
      <c r="B43" s="340" t="s">
        <v>650</v>
      </c>
      <c r="C43" s="340" t="s">
        <v>278</v>
      </c>
      <c r="D43" s="340" t="s">
        <v>593</v>
      </c>
      <c r="E43" s="341"/>
    </row>
    <row r="44" spans="1:5" ht="15.75">
      <c r="A44" s="339">
        <v>39</v>
      </c>
      <c r="B44" s="340" t="s">
        <v>651</v>
      </c>
      <c r="C44" s="340" t="s">
        <v>652</v>
      </c>
      <c r="D44" s="340" t="s">
        <v>593</v>
      </c>
      <c r="E44" s="341"/>
    </row>
    <row r="45" spans="1:5" ht="15.75">
      <c r="A45" s="339">
        <v>40</v>
      </c>
      <c r="B45" s="340" t="s">
        <v>653</v>
      </c>
      <c r="C45" s="340" t="s">
        <v>67</v>
      </c>
      <c r="D45" s="340" t="s">
        <v>593</v>
      </c>
      <c r="E45" s="341"/>
    </row>
    <row r="46" spans="1:5" ht="15.75">
      <c r="A46" s="339">
        <v>41</v>
      </c>
      <c r="B46" s="340" t="s">
        <v>654</v>
      </c>
      <c r="C46" s="340" t="s">
        <v>227</v>
      </c>
      <c r="D46" s="340" t="s">
        <v>593</v>
      </c>
      <c r="E46" s="341"/>
    </row>
    <row r="47" spans="1:5" ht="15.75">
      <c r="A47" s="339">
        <v>42</v>
      </c>
      <c r="B47" s="340" t="s">
        <v>655</v>
      </c>
      <c r="C47" s="340" t="s">
        <v>134</v>
      </c>
      <c r="D47" s="340" t="s">
        <v>593</v>
      </c>
      <c r="E47" s="341"/>
    </row>
    <row r="48" spans="1:5" ht="15.75">
      <c r="A48" s="339">
        <v>43</v>
      </c>
      <c r="B48" s="340" t="s">
        <v>656</v>
      </c>
      <c r="C48" s="340" t="s">
        <v>657</v>
      </c>
      <c r="D48" s="340" t="s">
        <v>593</v>
      </c>
      <c r="E48" s="341"/>
    </row>
    <row r="49" spans="1:5" ht="15.75">
      <c r="A49" s="339">
        <v>44</v>
      </c>
      <c r="B49" s="340" t="s">
        <v>658</v>
      </c>
      <c r="C49" s="340" t="s">
        <v>204</v>
      </c>
      <c r="D49" s="340" t="s">
        <v>593</v>
      </c>
      <c r="E49" s="341"/>
    </row>
    <row r="50" spans="1:5" ht="15.75">
      <c r="A50" s="339">
        <v>45</v>
      </c>
      <c r="B50" s="340" t="s">
        <v>659</v>
      </c>
      <c r="C50" s="340" t="s">
        <v>660</v>
      </c>
      <c r="D50" s="340" t="s">
        <v>593</v>
      </c>
      <c r="E50" s="341"/>
    </row>
    <row r="51" spans="1:5" ht="15.75">
      <c r="A51" s="339">
        <v>46</v>
      </c>
      <c r="B51" s="340" t="s">
        <v>202</v>
      </c>
      <c r="C51" s="340" t="s">
        <v>212</v>
      </c>
      <c r="D51" s="340" t="s">
        <v>593</v>
      </c>
      <c r="E51" s="341"/>
    </row>
    <row r="52" spans="1:5" ht="15.75">
      <c r="A52" s="339">
        <v>47</v>
      </c>
      <c r="B52" s="340" t="s">
        <v>661</v>
      </c>
      <c r="C52" s="340" t="s">
        <v>662</v>
      </c>
      <c r="D52" s="340" t="s">
        <v>593</v>
      </c>
      <c r="E52" s="341"/>
    </row>
    <row r="53" spans="1:5" ht="15.75">
      <c r="A53" s="339">
        <v>48</v>
      </c>
      <c r="B53" s="340" t="s">
        <v>663</v>
      </c>
      <c r="C53" s="340" t="s">
        <v>314</v>
      </c>
      <c r="D53" s="340" t="s">
        <v>593</v>
      </c>
      <c r="E53" s="341"/>
    </row>
    <row r="54" spans="1:5" ht="15.75">
      <c r="A54" s="339">
        <v>49</v>
      </c>
      <c r="B54" s="343" t="s">
        <v>664</v>
      </c>
      <c r="C54" s="343" t="s">
        <v>134</v>
      </c>
      <c r="D54" s="343" t="s">
        <v>593</v>
      </c>
      <c r="E54" s="341"/>
    </row>
    <row r="55" spans="1:5" ht="15.75">
      <c r="A55" s="339">
        <v>50</v>
      </c>
      <c r="B55" s="340" t="s">
        <v>665</v>
      </c>
      <c r="C55" s="340" t="s">
        <v>666</v>
      </c>
      <c r="D55" s="340" t="s">
        <v>593</v>
      </c>
      <c r="E55" s="341"/>
    </row>
    <row r="56" spans="1:5" ht="15.75">
      <c r="A56" s="339">
        <v>51</v>
      </c>
      <c r="B56" s="340" t="s">
        <v>667</v>
      </c>
      <c r="C56" s="340" t="s">
        <v>51</v>
      </c>
      <c r="D56" s="340" t="s">
        <v>593</v>
      </c>
      <c r="E56" s="341"/>
    </row>
    <row r="57" spans="1:5" ht="15.75">
      <c r="A57" s="339">
        <v>52</v>
      </c>
      <c r="B57" s="340" t="s">
        <v>668</v>
      </c>
      <c r="C57" s="340" t="s">
        <v>669</v>
      </c>
      <c r="D57" s="340" t="s">
        <v>593</v>
      </c>
      <c r="E57" s="341"/>
    </row>
    <row r="58" spans="1:5" ht="15.75">
      <c r="A58" s="339">
        <v>53</v>
      </c>
      <c r="B58" s="340" t="s">
        <v>670</v>
      </c>
      <c r="C58" s="340" t="s">
        <v>671</v>
      </c>
      <c r="D58" s="340" t="s">
        <v>593</v>
      </c>
      <c r="E58" s="341"/>
    </row>
    <row r="59" spans="1:5" ht="15.75">
      <c r="A59" s="339">
        <v>54</v>
      </c>
      <c r="B59" s="342" t="s">
        <v>672</v>
      </c>
      <c r="C59" s="342" t="s">
        <v>673</v>
      </c>
      <c r="D59" s="342" t="s">
        <v>593</v>
      </c>
      <c r="E59" s="341"/>
    </row>
    <row r="60" spans="1:5" ht="15.75">
      <c r="A60" s="339">
        <v>55</v>
      </c>
      <c r="B60" s="340" t="s">
        <v>674</v>
      </c>
      <c r="C60" s="340" t="s">
        <v>233</v>
      </c>
      <c r="D60" s="340" t="s">
        <v>593</v>
      </c>
      <c r="E60" s="341"/>
    </row>
    <row r="61" spans="1:5" ht="15.75">
      <c r="A61" s="339">
        <v>56</v>
      </c>
      <c r="B61" s="340" t="s">
        <v>675</v>
      </c>
      <c r="C61" s="340" t="s">
        <v>676</v>
      </c>
      <c r="D61" s="340" t="s">
        <v>593</v>
      </c>
      <c r="E61" s="341"/>
    </row>
    <row r="62" spans="1:5" ht="15.75">
      <c r="A62" s="339">
        <v>57</v>
      </c>
      <c r="B62" s="340" t="s">
        <v>677</v>
      </c>
      <c r="C62" s="340" t="s">
        <v>678</v>
      </c>
      <c r="D62" s="340" t="s">
        <v>593</v>
      </c>
      <c r="E62" s="341"/>
    </row>
    <row r="63" spans="1:5" ht="15.75">
      <c r="A63" s="339">
        <v>58</v>
      </c>
      <c r="B63" s="340" t="s">
        <v>679</v>
      </c>
      <c r="C63" s="340" t="s">
        <v>680</v>
      </c>
      <c r="D63" s="340" t="s">
        <v>593</v>
      </c>
      <c r="E63" s="341"/>
    </row>
    <row r="64" spans="1:5" ht="15.75">
      <c r="A64" s="339">
        <v>59</v>
      </c>
      <c r="B64" s="340" t="s">
        <v>681</v>
      </c>
      <c r="C64" s="340" t="s">
        <v>682</v>
      </c>
      <c r="D64" s="340" t="s">
        <v>593</v>
      </c>
      <c r="E64" s="341"/>
    </row>
    <row r="65" spans="1:5" ht="15.75">
      <c r="A65" s="339">
        <v>60</v>
      </c>
      <c r="B65" s="340" t="s">
        <v>683</v>
      </c>
      <c r="C65" s="340" t="s">
        <v>67</v>
      </c>
      <c r="D65" s="340" t="s">
        <v>593</v>
      </c>
      <c r="E65" s="341"/>
    </row>
    <row r="66" spans="1:5" ht="15.75">
      <c r="A66" s="339">
        <v>61</v>
      </c>
      <c r="B66" s="340" t="s">
        <v>684</v>
      </c>
      <c r="C66" s="340" t="s">
        <v>212</v>
      </c>
      <c r="D66" s="340" t="s">
        <v>593</v>
      </c>
      <c r="E66" s="341"/>
    </row>
    <row r="67" spans="1:5" ht="15.75">
      <c r="A67" s="339">
        <v>62</v>
      </c>
      <c r="B67" s="340" t="s">
        <v>685</v>
      </c>
      <c r="C67" s="340" t="s">
        <v>23</v>
      </c>
      <c r="D67" s="340" t="s">
        <v>593</v>
      </c>
      <c r="E67" s="341"/>
    </row>
    <row r="68" spans="1:5" ht="15.75">
      <c r="A68" s="339">
        <v>63</v>
      </c>
      <c r="B68" s="340" t="s">
        <v>686</v>
      </c>
      <c r="C68" s="340" t="s">
        <v>419</v>
      </c>
      <c r="D68" s="340" t="s">
        <v>593</v>
      </c>
      <c r="E68" s="341"/>
    </row>
    <row r="69" spans="1:5" ht="15.75">
      <c r="A69" s="339">
        <v>64</v>
      </c>
      <c r="B69" s="340" t="s">
        <v>687</v>
      </c>
      <c r="C69" s="340" t="s">
        <v>233</v>
      </c>
      <c r="D69" s="340" t="s">
        <v>593</v>
      </c>
      <c r="E69" s="341"/>
    </row>
    <row r="70" spans="1:5" ht="15.75">
      <c r="A70" s="339">
        <v>65</v>
      </c>
      <c r="B70" s="340" t="s">
        <v>688</v>
      </c>
      <c r="C70" s="340" t="s">
        <v>122</v>
      </c>
      <c r="D70" s="340" t="s">
        <v>593</v>
      </c>
      <c r="E70" s="341"/>
    </row>
    <row r="71" spans="1:5" ht="15.75">
      <c r="A71" s="339">
        <v>66</v>
      </c>
      <c r="B71" s="340" t="s">
        <v>689</v>
      </c>
      <c r="C71" s="340" t="s">
        <v>690</v>
      </c>
      <c r="D71" s="340" t="s">
        <v>593</v>
      </c>
      <c r="E71" s="341"/>
    </row>
    <row r="72" spans="1:5" ht="15.75">
      <c r="A72" s="339">
        <v>67</v>
      </c>
      <c r="B72" s="340" t="s">
        <v>691</v>
      </c>
      <c r="C72" s="340" t="s">
        <v>692</v>
      </c>
      <c r="D72" s="340" t="s">
        <v>593</v>
      </c>
      <c r="E72" s="341"/>
    </row>
    <row r="73" spans="1:5" ht="15.75">
      <c r="A73" s="339">
        <v>68</v>
      </c>
      <c r="B73" s="340" t="s">
        <v>691</v>
      </c>
      <c r="C73" s="340" t="s">
        <v>693</v>
      </c>
      <c r="D73" s="340" t="s">
        <v>593</v>
      </c>
      <c r="E73" s="341"/>
    </row>
    <row r="74" spans="1:5" ht="15.75">
      <c r="A74" s="339">
        <v>69</v>
      </c>
      <c r="B74" s="340" t="s">
        <v>694</v>
      </c>
      <c r="C74" s="340" t="s">
        <v>425</v>
      </c>
      <c r="D74" s="340" t="s">
        <v>593</v>
      </c>
      <c r="E74" s="341"/>
    </row>
    <row r="75" spans="1:5" ht="15.75">
      <c r="A75" s="339">
        <v>70</v>
      </c>
      <c r="B75" s="340" t="s">
        <v>695</v>
      </c>
      <c r="C75" s="340" t="s">
        <v>696</v>
      </c>
      <c r="D75" s="340" t="s">
        <v>593</v>
      </c>
      <c r="E75" s="341"/>
    </row>
    <row r="76" spans="1:5" ht="15.75">
      <c r="A76" s="339">
        <v>71</v>
      </c>
      <c r="B76" s="340" t="s">
        <v>697</v>
      </c>
      <c r="C76" s="340" t="s">
        <v>69</v>
      </c>
      <c r="D76" s="340" t="s">
        <v>593</v>
      </c>
      <c r="E76" s="341"/>
    </row>
    <row r="77" spans="1:5" ht="15.75">
      <c r="A77" s="339">
        <v>72</v>
      </c>
      <c r="B77" s="340" t="s">
        <v>698</v>
      </c>
      <c r="C77" s="340" t="s">
        <v>172</v>
      </c>
      <c r="D77" s="340" t="s">
        <v>593</v>
      </c>
      <c r="E77" s="341"/>
    </row>
    <row r="78" spans="1:5" ht="15.75">
      <c r="A78" s="339">
        <v>73</v>
      </c>
      <c r="B78" s="340" t="s">
        <v>699</v>
      </c>
      <c r="C78" s="340" t="s">
        <v>700</v>
      </c>
      <c r="D78" s="340" t="s">
        <v>593</v>
      </c>
      <c r="E78" s="341"/>
    </row>
    <row r="79" spans="1:5" ht="15.75">
      <c r="A79" s="339">
        <v>74</v>
      </c>
      <c r="B79" s="340" t="s">
        <v>701</v>
      </c>
      <c r="C79" s="340" t="s">
        <v>61</v>
      </c>
      <c r="D79" s="340" t="s">
        <v>593</v>
      </c>
      <c r="E79" s="341"/>
    </row>
    <row r="80" spans="1:5" ht="15.75">
      <c r="A80" s="339">
        <v>75</v>
      </c>
      <c r="B80" s="340" t="s">
        <v>702</v>
      </c>
      <c r="C80" s="340" t="s">
        <v>703</v>
      </c>
      <c r="D80" s="340" t="s">
        <v>593</v>
      </c>
      <c r="E80" s="341"/>
    </row>
    <row r="81" spans="1:5" ht="15.75">
      <c r="A81" s="339">
        <v>76</v>
      </c>
      <c r="B81" s="340" t="s">
        <v>704</v>
      </c>
      <c r="C81" s="340" t="s">
        <v>705</v>
      </c>
      <c r="D81" s="340" t="s">
        <v>593</v>
      </c>
      <c r="E81" s="341"/>
    </row>
    <row r="82" spans="1:5" ht="15.75">
      <c r="A82" s="339">
        <v>77</v>
      </c>
      <c r="B82" s="340" t="s">
        <v>706</v>
      </c>
      <c r="C82" s="340" t="s">
        <v>707</v>
      </c>
      <c r="D82" s="340" t="s">
        <v>593</v>
      </c>
      <c r="E82" s="341"/>
    </row>
    <row r="83" spans="1:5" ht="15.75">
      <c r="A83" s="339">
        <v>78</v>
      </c>
      <c r="B83" s="340" t="s">
        <v>304</v>
      </c>
      <c r="C83" s="340" t="s">
        <v>708</v>
      </c>
      <c r="D83" s="340" t="s">
        <v>593</v>
      </c>
      <c r="E83" s="341"/>
    </row>
    <row r="84" spans="1:5" ht="15.75">
      <c r="A84" s="339">
        <v>79</v>
      </c>
      <c r="B84" s="340" t="s">
        <v>709</v>
      </c>
      <c r="C84" s="340" t="s">
        <v>710</v>
      </c>
      <c r="D84" s="340" t="s">
        <v>593</v>
      </c>
      <c r="E84" s="341"/>
    </row>
    <row r="85" spans="1:5" ht="15.75">
      <c r="A85" s="339">
        <v>80</v>
      </c>
      <c r="B85" s="340" t="s">
        <v>711</v>
      </c>
      <c r="C85" s="340" t="s">
        <v>712</v>
      </c>
      <c r="D85" s="340" t="s">
        <v>593</v>
      </c>
      <c r="E85" s="341"/>
    </row>
    <row r="86" spans="1:5" ht="15.75">
      <c r="A86" s="339">
        <v>81</v>
      </c>
      <c r="B86" s="340" t="s">
        <v>713</v>
      </c>
      <c r="C86" s="340" t="s">
        <v>61</v>
      </c>
      <c r="D86" s="340" t="s">
        <v>593</v>
      </c>
      <c r="E86" s="341"/>
    </row>
    <row r="87" spans="1:5" ht="15.75">
      <c r="A87" s="339">
        <v>82</v>
      </c>
      <c r="B87" s="340" t="s">
        <v>714</v>
      </c>
      <c r="C87" s="340" t="s">
        <v>715</v>
      </c>
      <c r="D87" s="340" t="s">
        <v>593</v>
      </c>
      <c r="E87" s="341"/>
    </row>
    <row r="88" spans="1:5" ht="15.75">
      <c r="A88" s="339">
        <v>83</v>
      </c>
      <c r="B88" s="340" t="s">
        <v>31</v>
      </c>
      <c r="C88" s="340" t="s">
        <v>716</v>
      </c>
      <c r="D88" s="340" t="s">
        <v>593</v>
      </c>
      <c r="E88" s="341"/>
    </row>
    <row r="89" spans="1:5" ht="15.75">
      <c r="A89" s="339">
        <v>84</v>
      </c>
      <c r="B89" s="340" t="s">
        <v>717</v>
      </c>
      <c r="C89" s="340" t="s">
        <v>718</v>
      </c>
      <c r="D89" s="340" t="s">
        <v>593</v>
      </c>
      <c r="E89" s="341"/>
    </row>
    <row r="90" spans="1:5" ht="15.75">
      <c r="A90" s="339">
        <v>85</v>
      </c>
      <c r="B90" s="340" t="s">
        <v>719</v>
      </c>
      <c r="C90" s="340" t="s">
        <v>267</v>
      </c>
      <c r="D90" s="340" t="s">
        <v>593</v>
      </c>
      <c r="E90" s="341"/>
    </row>
    <row r="91" spans="1:5" ht="15.75">
      <c r="A91" s="339">
        <v>86</v>
      </c>
      <c r="B91" s="342" t="s">
        <v>720</v>
      </c>
      <c r="C91" s="342" t="s">
        <v>721</v>
      </c>
      <c r="D91" s="342" t="s">
        <v>593</v>
      </c>
      <c r="E91" s="341"/>
    </row>
    <row r="92" spans="1:5" ht="15.75">
      <c r="A92" s="339">
        <v>87</v>
      </c>
      <c r="B92" s="340" t="s">
        <v>722</v>
      </c>
      <c r="C92" s="340" t="s">
        <v>723</v>
      </c>
      <c r="D92" s="340" t="s">
        <v>593</v>
      </c>
      <c r="E92" s="341"/>
    </row>
    <row r="93" spans="1:5" ht="15.75">
      <c r="A93" s="339">
        <v>88</v>
      </c>
      <c r="B93" s="340" t="s">
        <v>724</v>
      </c>
      <c r="C93" s="340" t="s">
        <v>725</v>
      </c>
      <c r="D93" s="340" t="s">
        <v>593</v>
      </c>
      <c r="E93" s="341"/>
    </row>
    <row r="94" spans="1:5" ht="15.75">
      <c r="A94" s="339">
        <v>89</v>
      </c>
      <c r="B94" s="340" t="s">
        <v>726</v>
      </c>
      <c r="C94" s="340" t="s">
        <v>109</v>
      </c>
      <c r="D94" s="340" t="s">
        <v>593</v>
      </c>
      <c r="E94" s="341"/>
    </row>
    <row r="95" spans="1:5" ht="15.75">
      <c r="A95" s="339">
        <v>90</v>
      </c>
      <c r="B95" s="340" t="s">
        <v>727</v>
      </c>
      <c r="C95" s="340" t="s">
        <v>728</v>
      </c>
      <c r="D95" s="340" t="s">
        <v>593</v>
      </c>
      <c r="E95" s="341"/>
    </row>
    <row r="96" spans="1:5" ht="15.75">
      <c r="A96" s="339">
        <v>91</v>
      </c>
      <c r="B96" s="340" t="s">
        <v>729</v>
      </c>
      <c r="C96" s="340" t="s">
        <v>107</v>
      </c>
      <c r="D96" s="340" t="s">
        <v>593</v>
      </c>
      <c r="E96" s="341"/>
    </row>
    <row r="97" spans="1:5" ht="15.75">
      <c r="A97" s="339">
        <v>92</v>
      </c>
      <c r="B97" s="340" t="s">
        <v>730</v>
      </c>
      <c r="C97" s="340" t="s">
        <v>731</v>
      </c>
      <c r="D97" s="340" t="s">
        <v>593</v>
      </c>
      <c r="E97" s="341"/>
    </row>
    <row r="98" spans="1:5" ht="15.75">
      <c r="A98" s="339">
        <v>93</v>
      </c>
      <c r="B98" s="340" t="s">
        <v>374</v>
      </c>
      <c r="C98" s="340" t="s">
        <v>732</v>
      </c>
      <c r="D98" s="340" t="s">
        <v>593</v>
      </c>
      <c r="E98" s="341"/>
    </row>
    <row r="99" spans="1:5" ht="15.75">
      <c r="A99" s="339">
        <v>94</v>
      </c>
      <c r="B99" s="340" t="s">
        <v>374</v>
      </c>
      <c r="C99" s="340" t="s">
        <v>134</v>
      </c>
      <c r="D99" s="340" t="s">
        <v>593</v>
      </c>
      <c r="E99" s="341"/>
    </row>
    <row r="100" spans="1:5" ht="15.75">
      <c r="A100" s="339">
        <v>95</v>
      </c>
      <c r="B100" s="340" t="s">
        <v>733</v>
      </c>
      <c r="C100" s="340" t="s">
        <v>272</v>
      </c>
      <c r="D100" s="340" t="s">
        <v>593</v>
      </c>
      <c r="E100" s="341"/>
    </row>
    <row r="101" spans="1:5" ht="15.75">
      <c r="A101" s="339">
        <v>96</v>
      </c>
      <c r="B101" s="340" t="s">
        <v>734</v>
      </c>
      <c r="C101" s="340" t="s">
        <v>629</v>
      </c>
      <c r="D101" s="340" t="s">
        <v>593</v>
      </c>
      <c r="E101" s="341"/>
    </row>
    <row r="102" spans="1:5" ht="15.75">
      <c r="A102" s="339">
        <v>97</v>
      </c>
      <c r="B102" s="340" t="s">
        <v>735</v>
      </c>
      <c r="C102" s="340" t="s">
        <v>736</v>
      </c>
      <c r="D102" s="340" t="s">
        <v>593</v>
      </c>
      <c r="E102" s="341"/>
    </row>
    <row r="103" spans="1:5" ht="15.75">
      <c r="A103" s="339">
        <v>98</v>
      </c>
      <c r="B103" s="340" t="s">
        <v>737</v>
      </c>
      <c r="C103" s="340" t="s">
        <v>738</v>
      </c>
      <c r="D103" s="340" t="s">
        <v>593</v>
      </c>
      <c r="E103" s="341"/>
    </row>
    <row r="104" spans="1:5" ht="15.75">
      <c r="A104" s="339">
        <v>99</v>
      </c>
      <c r="B104" s="340" t="s">
        <v>739</v>
      </c>
      <c r="C104" s="340" t="s">
        <v>740</v>
      </c>
      <c r="D104" s="340" t="s">
        <v>593</v>
      </c>
      <c r="E104" s="341"/>
    </row>
    <row r="105" spans="1:5" ht="15.75">
      <c r="A105" s="339">
        <v>100</v>
      </c>
      <c r="B105" s="342" t="s">
        <v>741</v>
      </c>
      <c r="C105" s="342" t="s">
        <v>742</v>
      </c>
      <c r="D105" s="342" t="s">
        <v>593</v>
      </c>
      <c r="E105" s="341"/>
    </row>
    <row r="106" spans="1:5" ht="15.75">
      <c r="A106" s="339">
        <v>101</v>
      </c>
      <c r="B106" s="340" t="s">
        <v>743</v>
      </c>
      <c r="C106" s="340" t="s">
        <v>744</v>
      </c>
      <c r="D106" s="340" t="s">
        <v>593</v>
      </c>
      <c r="E106" s="341"/>
    </row>
    <row r="107" spans="1:5" ht="15.75">
      <c r="A107" s="339">
        <v>102</v>
      </c>
      <c r="B107" s="342" t="s">
        <v>745</v>
      </c>
      <c r="C107" s="342" t="s">
        <v>703</v>
      </c>
      <c r="D107" s="342" t="s">
        <v>616</v>
      </c>
      <c r="E107" s="341"/>
    </row>
    <row r="108" spans="1:5" ht="15.75">
      <c r="A108" s="339">
        <v>103</v>
      </c>
      <c r="B108" s="340" t="s">
        <v>746</v>
      </c>
      <c r="C108" s="340" t="s">
        <v>278</v>
      </c>
      <c r="D108" s="340" t="s">
        <v>593</v>
      </c>
      <c r="E108" s="341"/>
    </row>
    <row r="109" spans="1:5" ht="15.75">
      <c r="A109" s="339">
        <v>104</v>
      </c>
      <c r="B109" s="344" t="s">
        <v>747</v>
      </c>
      <c r="C109" s="344" t="s">
        <v>748</v>
      </c>
      <c r="D109" s="344" t="s">
        <v>593</v>
      </c>
      <c r="E109" s="341"/>
    </row>
    <row r="110" spans="1:5" ht="15.75">
      <c r="A110" s="339">
        <v>105</v>
      </c>
      <c r="B110" s="340" t="s">
        <v>437</v>
      </c>
      <c r="C110" s="340" t="s">
        <v>723</v>
      </c>
      <c r="D110" s="340" t="s">
        <v>593</v>
      </c>
      <c r="E110" s="341"/>
    </row>
    <row r="111" spans="1:5" ht="15.75">
      <c r="A111" s="339">
        <v>106</v>
      </c>
      <c r="B111" s="340" t="s">
        <v>441</v>
      </c>
      <c r="C111" s="340" t="s">
        <v>749</v>
      </c>
      <c r="D111" s="340" t="s">
        <v>593</v>
      </c>
      <c r="E111" s="341"/>
    </row>
    <row r="112" spans="1:5" ht="15.75">
      <c r="A112" s="339">
        <v>107</v>
      </c>
      <c r="B112" s="340" t="s">
        <v>750</v>
      </c>
      <c r="C112" s="340" t="s">
        <v>751</v>
      </c>
      <c r="D112" s="340" t="s">
        <v>593</v>
      </c>
      <c r="E112" s="341"/>
    </row>
    <row r="113" spans="1:5" ht="15.75">
      <c r="A113" s="339">
        <v>108</v>
      </c>
      <c r="B113" s="340" t="s">
        <v>752</v>
      </c>
      <c r="C113" s="340" t="s">
        <v>74</v>
      </c>
      <c r="D113" s="340" t="s">
        <v>593</v>
      </c>
      <c r="E113" s="341"/>
    </row>
    <row r="114" spans="1:5" ht="15.75">
      <c r="A114" s="339">
        <v>109</v>
      </c>
      <c r="B114" s="342" t="s">
        <v>451</v>
      </c>
      <c r="C114" s="342" t="s">
        <v>222</v>
      </c>
      <c r="D114" s="342" t="s">
        <v>593</v>
      </c>
      <c r="E114" s="341"/>
    </row>
    <row r="115" spans="1:5" ht="15.75">
      <c r="A115" s="339">
        <v>110</v>
      </c>
      <c r="B115" s="340" t="s">
        <v>753</v>
      </c>
      <c r="C115" s="340" t="s">
        <v>754</v>
      </c>
      <c r="D115" s="340" t="s">
        <v>593</v>
      </c>
      <c r="E115" s="341"/>
    </row>
    <row r="116" spans="1:5" ht="15.75">
      <c r="A116" s="339">
        <v>111</v>
      </c>
      <c r="B116" s="340" t="s">
        <v>755</v>
      </c>
      <c r="C116" s="340" t="s">
        <v>134</v>
      </c>
      <c r="D116" s="340" t="s">
        <v>593</v>
      </c>
      <c r="E116" s="341"/>
    </row>
    <row r="117" spans="1:5" ht="15.75">
      <c r="A117" s="339">
        <v>112</v>
      </c>
      <c r="B117" s="340" t="s">
        <v>756</v>
      </c>
      <c r="C117" s="340" t="s">
        <v>757</v>
      </c>
      <c r="D117" s="340" t="s">
        <v>593</v>
      </c>
      <c r="E117" s="341"/>
    </row>
    <row r="118" spans="1:5" ht="15.75">
      <c r="A118" s="339">
        <v>113</v>
      </c>
      <c r="B118" s="340" t="s">
        <v>758</v>
      </c>
      <c r="C118" s="340" t="s">
        <v>759</v>
      </c>
      <c r="D118" s="340" t="s">
        <v>593</v>
      </c>
      <c r="E118" s="341"/>
    </row>
    <row r="119" spans="1:5" ht="15.75">
      <c r="A119" s="339">
        <v>114</v>
      </c>
      <c r="B119" s="340" t="s">
        <v>760</v>
      </c>
      <c r="C119" s="340" t="s">
        <v>325</v>
      </c>
      <c r="D119" s="340" t="s">
        <v>593</v>
      </c>
      <c r="E119" s="341"/>
    </row>
    <row r="120" spans="1:5" ht="15.75">
      <c r="A120" s="339">
        <v>115</v>
      </c>
      <c r="B120" s="342" t="s">
        <v>761</v>
      </c>
      <c r="C120" s="342" t="s">
        <v>762</v>
      </c>
      <c r="D120" s="342" t="s">
        <v>763</v>
      </c>
      <c r="E120" s="341"/>
    </row>
    <row r="121" spans="1:5" ht="15.75">
      <c r="A121" s="339">
        <v>116</v>
      </c>
      <c r="B121" s="340" t="s">
        <v>764</v>
      </c>
      <c r="C121" s="340" t="s">
        <v>765</v>
      </c>
      <c r="D121" s="340" t="s">
        <v>593</v>
      </c>
      <c r="E121" s="341"/>
    </row>
    <row r="122" spans="1:5" ht="15.75">
      <c r="A122" s="339">
        <v>117</v>
      </c>
      <c r="B122" s="342" t="s">
        <v>766</v>
      </c>
      <c r="C122" s="342" t="s">
        <v>767</v>
      </c>
      <c r="D122" s="342" t="s">
        <v>593</v>
      </c>
      <c r="E122" s="341"/>
    </row>
    <row r="123" spans="1:5" ht="15.75">
      <c r="A123" s="339">
        <v>118</v>
      </c>
      <c r="B123" s="340" t="s">
        <v>768</v>
      </c>
      <c r="C123" s="340" t="s">
        <v>419</v>
      </c>
      <c r="D123" s="340" t="s">
        <v>593</v>
      </c>
      <c r="E123" s="341"/>
    </row>
    <row r="124" spans="1:5" ht="15.75">
      <c r="A124" s="339">
        <v>119</v>
      </c>
      <c r="B124" s="340" t="s">
        <v>769</v>
      </c>
      <c r="C124" s="340" t="s">
        <v>511</v>
      </c>
      <c r="D124" s="340" t="s">
        <v>593</v>
      </c>
      <c r="E124" s="341"/>
    </row>
    <row r="125" spans="1:5" ht="15.75">
      <c r="A125" s="339">
        <v>120</v>
      </c>
      <c r="B125" s="340" t="s">
        <v>770</v>
      </c>
      <c r="C125" s="340" t="s">
        <v>771</v>
      </c>
      <c r="D125" s="340" t="s">
        <v>593</v>
      </c>
      <c r="E125" s="341"/>
    </row>
    <row r="126" spans="1:5" ht="15.75">
      <c r="A126" s="339">
        <v>121</v>
      </c>
      <c r="B126" s="340" t="s">
        <v>772</v>
      </c>
      <c r="C126" s="340" t="s">
        <v>47</v>
      </c>
      <c r="D126" s="340" t="s">
        <v>593</v>
      </c>
      <c r="E126" s="341"/>
    </row>
    <row r="127" spans="1:5" ht="15.75">
      <c r="A127" s="339">
        <v>122</v>
      </c>
      <c r="B127" s="340" t="s">
        <v>773</v>
      </c>
      <c r="C127" s="340" t="s">
        <v>774</v>
      </c>
      <c r="D127" s="340" t="s">
        <v>593</v>
      </c>
      <c r="E127" s="341"/>
    </row>
    <row r="128" spans="1:5" ht="15.75">
      <c r="A128" s="339">
        <v>123</v>
      </c>
      <c r="B128" s="340" t="s">
        <v>513</v>
      </c>
      <c r="C128" s="340" t="s">
        <v>775</v>
      </c>
      <c r="D128" s="340" t="s">
        <v>593</v>
      </c>
      <c r="E128" s="341"/>
    </row>
    <row r="129" spans="1:5" ht="15.75">
      <c r="A129" s="339">
        <v>124</v>
      </c>
      <c r="B129" s="340" t="s">
        <v>776</v>
      </c>
      <c r="C129" s="340" t="s">
        <v>777</v>
      </c>
      <c r="D129" s="340" t="s">
        <v>593</v>
      </c>
      <c r="E129" s="341"/>
    </row>
    <row r="130" spans="1:5" ht="15.75">
      <c r="A130" s="339">
        <v>125</v>
      </c>
      <c r="B130" s="340" t="s">
        <v>778</v>
      </c>
      <c r="C130" s="340" t="s">
        <v>779</v>
      </c>
      <c r="D130" s="340" t="s">
        <v>593</v>
      </c>
      <c r="E130" s="341"/>
    </row>
    <row r="131" spans="1:5" ht="15.75">
      <c r="A131" s="339">
        <v>126</v>
      </c>
      <c r="B131" s="340" t="s">
        <v>780</v>
      </c>
      <c r="C131" s="340" t="s">
        <v>781</v>
      </c>
      <c r="D131" s="340" t="s">
        <v>593</v>
      </c>
      <c r="E131" s="341"/>
    </row>
    <row r="132" spans="1:5" ht="15.75">
      <c r="A132" s="339">
        <v>127</v>
      </c>
      <c r="B132" s="340" t="s">
        <v>782</v>
      </c>
      <c r="C132" s="340" t="s">
        <v>783</v>
      </c>
      <c r="D132" s="340" t="s">
        <v>593</v>
      </c>
      <c r="E132" s="341"/>
    </row>
    <row r="133" spans="1:5" ht="15.75">
      <c r="A133" s="339">
        <v>128</v>
      </c>
      <c r="B133" s="340" t="s">
        <v>784</v>
      </c>
      <c r="C133" s="340" t="s">
        <v>678</v>
      </c>
      <c r="D133" s="340" t="s">
        <v>593</v>
      </c>
      <c r="E133" s="341"/>
    </row>
    <row r="134" spans="1:5" ht="15.75">
      <c r="A134" s="339">
        <v>129</v>
      </c>
      <c r="B134" s="340" t="s">
        <v>785</v>
      </c>
      <c r="C134" s="340" t="s">
        <v>786</v>
      </c>
      <c r="D134" s="340" t="s">
        <v>593</v>
      </c>
      <c r="E134" s="341"/>
    </row>
    <row r="135" spans="1:5" ht="15.75">
      <c r="A135" s="339">
        <v>130</v>
      </c>
      <c r="B135" s="340" t="s">
        <v>787</v>
      </c>
      <c r="C135" s="340" t="s">
        <v>788</v>
      </c>
      <c r="D135" s="340" t="s">
        <v>593</v>
      </c>
      <c r="E135" s="341"/>
    </row>
    <row r="136" spans="1:5" ht="15.75">
      <c r="A136" s="339">
        <v>131</v>
      </c>
      <c r="B136" s="340" t="s">
        <v>789</v>
      </c>
      <c r="C136" s="340" t="s">
        <v>61</v>
      </c>
      <c r="D136" s="340" t="s">
        <v>593</v>
      </c>
      <c r="E136" s="341"/>
    </row>
    <row r="137" spans="1:5" ht="15.75">
      <c r="A137" s="339">
        <v>132</v>
      </c>
      <c r="B137" s="340" t="s">
        <v>790</v>
      </c>
      <c r="C137" s="340" t="s">
        <v>791</v>
      </c>
      <c r="D137" s="340" t="s">
        <v>593</v>
      </c>
      <c r="E137" s="341"/>
    </row>
    <row r="138" spans="1:5" ht="15.75">
      <c r="A138" s="339">
        <v>133</v>
      </c>
      <c r="B138" s="345" t="s">
        <v>792</v>
      </c>
      <c r="C138" s="345" t="s">
        <v>35</v>
      </c>
      <c r="D138" s="345" t="s">
        <v>593</v>
      </c>
      <c r="E138" s="341"/>
    </row>
    <row r="139" spans="1:5" ht="15.75">
      <c r="A139" s="345">
        <v>134</v>
      </c>
      <c r="B139" s="345" t="s">
        <v>793</v>
      </c>
      <c r="C139" s="345" t="s">
        <v>794</v>
      </c>
      <c r="D139" s="345" t="s">
        <v>593</v>
      </c>
      <c r="E139" s="34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457"/>
  <sheetViews>
    <sheetView topLeftCell="B1" workbookViewId="0">
      <pane xSplit="2" ySplit="7" topLeftCell="E8" activePane="bottomRight" state="frozen"/>
      <selection activeCell="B1" sqref="B1"/>
      <selection pane="topRight" activeCell="D1" sqref="D1"/>
      <selection pane="bottomLeft" activeCell="B8" sqref="B8"/>
      <selection pane="bottomRight" activeCell="M321" sqref="M321"/>
    </sheetView>
  </sheetViews>
  <sheetFormatPr baseColWidth="10" defaultRowHeight="15"/>
  <cols>
    <col min="2" max="2" width="28.28515625" style="29" customWidth="1"/>
    <col min="3" max="3" width="36.85546875" style="29" customWidth="1"/>
    <col min="12" max="12" width="12.42578125" customWidth="1"/>
    <col min="13" max="13" width="11.42578125" style="30"/>
  </cols>
  <sheetData>
    <row r="1" spans="1:13">
      <c r="A1" s="352" t="s">
        <v>803</v>
      </c>
      <c r="B1" s="469"/>
      <c r="C1" s="469"/>
      <c r="D1" s="233"/>
      <c r="E1" s="233"/>
      <c r="F1" s="233"/>
    </row>
    <row r="2" spans="1:13">
      <c r="A2" s="351" t="s">
        <v>804</v>
      </c>
      <c r="B2" s="349"/>
      <c r="C2" s="349"/>
      <c r="D2" s="233"/>
      <c r="E2" s="233"/>
      <c r="F2" s="233"/>
    </row>
    <row r="3" spans="1:13">
      <c r="A3" s="351" t="s">
        <v>805</v>
      </c>
      <c r="B3" s="349"/>
      <c r="C3" s="349"/>
      <c r="D3" s="233"/>
      <c r="E3" s="233"/>
      <c r="F3" s="233"/>
    </row>
    <row r="4" spans="1:13">
      <c r="A4" s="351" t="s">
        <v>806</v>
      </c>
      <c r="B4" s="350"/>
      <c r="C4" s="350"/>
      <c r="D4" s="233"/>
      <c r="E4" s="233"/>
      <c r="F4" s="233"/>
    </row>
    <row r="5" spans="1:13">
      <c r="A5" s="492" t="s">
        <v>807</v>
      </c>
      <c r="B5" s="492"/>
      <c r="C5" s="492"/>
      <c r="D5" s="233"/>
      <c r="E5" s="233"/>
      <c r="F5" s="233"/>
    </row>
    <row r="6" spans="1:13" ht="15.75" thickBot="1">
      <c r="A6" s="351"/>
      <c r="B6" s="351"/>
      <c r="C6" s="353"/>
      <c r="D6" s="233"/>
      <c r="E6" s="233"/>
      <c r="F6" s="233"/>
    </row>
    <row r="7" spans="1:13" ht="18.75" thickBot="1">
      <c r="A7" s="12" t="s">
        <v>6</v>
      </c>
      <c r="B7" s="13" t="s">
        <v>7</v>
      </c>
      <c r="C7" s="13" t="s">
        <v>8</v>
      </c>
      <c r="D7" s="346" t="s">
        <v>538</v>
      </c>
      <c r="E7" s="346" t="s">
        <v>795</v>
      </c>
      <c r="F7" s="346" t="s">
        <v>796</v>
      </c>
      <c r="G7" s="363" t="s">
        <v>797</v>
      </c>
      <c r="H7" s="346" t="s">
        <v>798</v>
      </c>
      <c r="I7" s="347" t="s">
        <v>799</v>
      </c>
      <c r="J7" s="346" t="s">
        <v>800</v>
      </c>
      <c r="K7" s="348" t="s">
        <v>801</v>
      </c>
      <c r="L7" s="346" t="s">
        <v>802</v>
      </c>
      <c r="M7" s="346" t="s">
        <v>1057</v>
      </c>
    </row>
    <row r="8" spans="1:13" ht="18.75">
      <c r="A8" s="64">
        <v>1</v>
      </c>
      <c r="B8" s="470" t="s">
        <v>19</v>
      </c>
      <c r="C8" s="470" t="s">
        <v>20</v>
      </c>
      <c r="D8" s="18">
        <v>6.75</v>
      </c>
      <c r="E8" s="462">
        <v>5.75</v>
      </c>
      <c r="F8" s="18">
        <v>3</v>
      </c>
      <c r="G8" s="25">
        <v>3</v>
      </c>
      <c r="H8" s="405">
        <v>2.5</v>
      </c>
      <c r="I8" s="18">
        <v>5.75</v>
      </c>
      <c r="J8" s="18">
        <v>7</v>
      </c>
      <c r="K8" s="18">
        <v>8.75</v>
      </c>
      <c r="L8" s="25">
        <v>3.5</v>
      </c>
    </row>
    <row r="9" spans="1:13" ht="18.75">
      <c r="A9" s="64">
        <v>2</v>
      </c>
      <c r="B9" s="471" t="s">
        <v>21</v>
      </c>
      <c r="C9" s="471" t="s">
        <v>20</v>
      </c>
      <c r="D9" s="18">
        <v>13.25</v>
      </c>
      <c r="E9" s="187">
        <v>10.25</v>
      </c>
      <c r="F9" s="18">
        <v>10.5</v>
      </c>
      <c r="G9" s="25">
        <v>10</v>
      </c>
      <c r="H9" s="405">
        <v>4</v>
      </c>
      <c r="I9" s="18">
        <v>9.25</v>
      </c>
      <c r="J9" s="18">
        <v>13</v>
      </c>
      <c r="K9" s="18">
        <v>13.75</v>
      </c>
      <c r="L9" s="25">
        <v>7</v>
      </c>
    </row>
    <row r="10" spans="1:13" ht="18.75">
      <c r="A10" s="64">
        <v>3</v>
      </c>
      <c r="B10" s="472" t="s">
        <v>22</v>
      </c>
      <c r="C10" s="472" t="s">
        <v>23</v>
      </c>
      <c r="D10" s="18">
        <v>9.75</v>
      </c>
      <c r="E10" s="187">
        <v>13.5</v>
      </c>
      <c r="F10" s="18">
        <v>10</v>
      </c>
      <c r="G10" s="25">
        <v>6.5</v>
      </c>
      <c r="H10" s="405">
        <v>3</v>
      </c>
      <c r="I10" s="18">
        <v>10.25</v>
      </c>
      <c r="J10" s="18">
        <v>6</v>
      </c>
      <c r="K10" s="18">
        <v>14.25</v>
      </c>
      <c r="L10" s="25">
        <v>11</v>
      </c>
    </row>
    <row r="11" spans="1:13" ht="18.75">
      <c r="A11" s="64">
        <v>4</v>
      </c>
      <c r="B11" s="473" t="s">
        <v>24</v>
      </c>
      <c r="C11" s="473" t="s">
        <v>25</v>
      </c>
      <c r="D11" s="18">
        <v>15</v>
      </c>
      <c r="E11" s="187">
        <v>11</v>
      </c>
      <c r="F11" s="18">
        <v>11.25</v>
      </c>
      <c r="G11" s="25">
        <v>16.5</v>
      </c>
      <c r="H11" s="405">
        <v>11.5</v>
      </c>
      <c r="I11" s="18">
        <v>13.25</v>
      </c>
      <c r="J11" s="18">
        <v>12</v>
      </c>
      <c r="K11" s="18">
        <v>18.25</v>
      </c>
      <c r="L11" s="25">
        <v>15</v>
      </c>
    </row>
    <row r="12" spans="1:13" ht="18.75">
      <c r="A12" s="64">
        <v>5</v>
      </c>
      <c r="B12" s="473" t="s">
        <v>26</v>
      </c>
      <c r="C12" s="473" t="s">
        <v>811</v>
      </c>
      <c r="D12" s="376">
        <v>30</v>
      </c>
      <c r="E12" s="187">
        <v>5</v>
      </c>
      <c r="F12" s="18">
        <v>6.5</v>
      </c>
      <c r="G12" s="25">
        <v>1.5</v>
      </c>
      <c r="H12" s="405">
        <v>1.5</v>
      </c>
      <c r="I12" s="18">
        <v>7.75</v>
      </c>
      <c r="J12" s="18">
        <v>6</v>
      </c>
      <c r="K12" s="370">
        <v>42</v>
      </c>
      <c r="L12" s="25">
        <v>4</v>
      </c>
    </row>
    <row r="13" spans="1:13" ht="18.75">
      <c r="A13" s="64">
        <v>6</v>
      </c>
      <c r="B13" s="474" t="s">
        <v>812</v>
      </c>
      <c r="C13" s="474" t="s">
        <v>813</v>
      </c>
      <c r="D13" s="376">
        <v>30</v>
      </c>
      <c r="E13" s="187">
        <v>10.25</v>
      </c>
      <c r="F13" s="18">
        <v>7.5</v>
      </c>
      <c r="G13" s="25">
        <v>2.5</v>
      </c>
      <c r="H13" s="405">
        <v>10.5</v>
      </c>
      <c r="I13" s="18">
        <v>8.5</v>
      </c>
      <c r="J13" s="18">
        <v>13</v>
      </c>
      <c r="K13" s="370">
        <v>36</v>
      </c>
      <c r="L13" s="25">
        <v>5</v>
      </c>
    </row>
    <row r="14" spans="1:13" ht="18.75">
      <c r="A14" s="64">
        <v>7</v>
      </c>
      <c r="B14" s="475" t="s">
        <v>814</v>
      </c>
      <c r="C14" s="475" t="s">
        <v>28</v>
      </c>
      <c r="D14" s="18">
        <v>11.75</v>
      </c>
      <c r="E14" s="187">
        <v>9.5</v>
      </c>
      <c r="F14" s="18">
        <v>7</v>
      </c>
      <c r="G14" s="25">
        <v>6.5</v>
      </c>
      <c r="H14" s="405">
        <v>8</v>
      </c>
      <c r="I14" s="18">
        <v>8.25</v>
      </c>
      <c r="J14" s="18">
        <v>13</v>
      </c>
      <c r="K14" s="18">
        <v>14</v>
      </c>
      <c r="L14" s="25">
        <v>7.5</v>
      </c>
    </row>
    <row r="15" spans="1:13" ht="18.75">
      <c r="A15" s="64">
        <v>8</v>
      </c>
      <c r="B15" s="471" t="s">
        <v>815</v>
      </c>
      <c r="C15" s="471" t="s">
        <v>29</v>
      </c>
      <c r="D15" s="18">
        <v>5</v>
      </c>
      <c r="E15" s="187">
        <v>7.25</v>
      </c>
      <c r="F15" s="18">
        <v>7.5</v>
      </c>
      <c r="G15" s="25">
        <v>3.5</v>
      </c>
      <c r="H15" s="405">
        <v>2.5</v>
      </c>
      <c r="I15" s="18">
        <v>7.75</v>
      </c>
      <c r="J15" s="18">
        <v>8</v>
      </c>
      <c r="K15" s="370">
        <v>36</v>
      </c>
      <c r="L15" s="25">
        <v>6</v>
      </c>
    </row>
    <row r="16" spans="1:13" ht="18.75">
      <c r="A16" s="64">
        <v>9</v>
      </c>
      <c r="B16" s="476" t="s">
        <v>30</v>
      </c>
      <c r="C16" s="476" t="s">
        <v>31</v>
      </c>
      <c r="D16" s="376">
        <v>30</v>
      </c>
      <c r="E16" s="187">
        <v>5.25</v>
      </c>
      <c r="F16" s="18">
        <v>4.5</v>
      </c>
      <c r="G16" s="25">
        <v>2.5</v>
      </c>
      <c r="H16" s="405">
        <v>2.5</v>
      </c>
      <c r="I16" s="18">
        <v>8.25</v>
      </c>
      <c r="J16" s="18">
        <v>8</v>
      </c>
      <c r="K16" s="370">
        <v>31.25</v>
      </c>
      <c r="L16" s="25">
        <v>4</v>
      </c>
    </row>
    <row r="17" spans="1:12" ht="18.75">
      <c r="A17" s="64">
        <v>10</v>
      </c>
      <c r="B17" s="471" t="s">
        <v>32</v>
      </c>
      <c r="C17" s="471" t="s">
        <v>33</v>
      </c>
      <c r="D17" s="18">
        <v>16.5</v>
      </c>
      <c r="E17" s="187">
        <v>12.25</v>
      </c>
      <c r="F17" s="18">
        <v>11</v>
      </c>
      <c r="G17" s="25">
        <v>10.5</v>
      </c>
      <c r="H17" s="405">
        <v>8</v>
      </c>
      <c r="I17" s="18">
        <v>8</v>
      </c>
      <c r="J17" s="18">
        <v>9</v>
      </c>
      <c r="K17" s="18">
        <v>15.25</v>
      </c>
      <c r="L17" s="25">
        <v>6</v>
      </c>
    </row>
    <row r="18" spans="1:12" ht="18.75">
      <c r="A18" s="64">
        <v>11</v>
      </c>
      <c r="B18" s="471" t="s">
        <v>34</v>
      </c>
      <c r="C18" s="471" t="s">
        <v>35</v>
      </c>
      <c r="D18" s="18">
        <v>9.75</v>
      </c>
      <c r="E18" s="187">
        <v>4.5</v>
      </c>
      <c r="F18" s="18">
        <v>7</v>
      </c>
      <c r="G18" s="25">
        <v>2.25</v>
      </c>
      <c r="H18" s="405">
        <v>1.5</v>
      </c>
      <c r="I18" s="18">
        <v>7.25</v>
      </c>
      <c r="J18" s="18">
        <v>7</v>
      </c>
      <c r="K18" s="18">
        <v>9.75</v>
      </c>
      <c r="L18" s="25">
        <v>4</v>
      </c>
    </row>
    <row r="19" spans="1:12" ht="18.75">
      <c r="A19" s="64">
        <v>12</v>
      </c>
      <c r="B19" s="471" t="s">
        <v>36</v>
      </c>
      <c r="C19" s="471" t="s">
        <v>37</v>
      </c>
      <c r="D19" s="18">
        <v>11.75</v>
      </c>
      <c r="E19" s="187">
        <v>8</v>
      </c>
      <c r="F19" s="18">
        <v>9</v>
      </c>
      <c r="G19" s="25">
        <v>15.5</v>
      </c>
      <c r="H19" s="405">
        <v>4</v>
      </c>
      <c r="I19" s="18">
        <v>10</v>
      </c>
      <c r="J19" s="18">
        <v>4</v>
      </c>
      <c r="K19" s="18">
        <v>7.25</v>
      </c>
      <c r="L19" s="25">
        <v>7</v>
      </c>
    </row>
    <row r="20" spans="1:12" ht="18.75">
      <c r="A20" s="64">
        <v>13</v>
      </c>
      <c r="B20" s="471" t="s">
        <v>38</v>
      </c>
      <c r="C20" s="471" t="s">
        <v>39</v>
      </c>
      <c r="D20" s="18">
        <v>14.75</v>
      </c>
      <c r="E20" s="187">
        <v>11.25</v>
      </c>
      <c r="F20" s="18">
        <v>11</v>
      </c>
      <c r="G20" s="25">
        <v>10.5</v>
      </c>
      <c r="H20" s="405">
        <v>7</v>
      </c>
      <c r="I20" s="18">
        <v>10</v>
      </c>
      <c r="J20" s="18">
        <v>9</v>
      </c>
      <c r="K20" s="18">
        <v>14.5</v>
      </c>
      <c r="L20" s="25">
        <v>9.5</v>
      </c>
    </row>
    <row r="21" spans="1:12" ht="18.75">
      <c r="A21" s="64">
        <v>14</v>
      </c>
      <c r="B21" s="471" t="s">
        <v>40</v>
      </c>
      <c r="C21" s="471" t="s">
        <v>41</v>
      </c>
      <c r="D21" s="18">
        <v>15.25</v>
      </c>
      <c r="E21" s="187">
        <v>17.5</v>
      </c>
      <c r="F21" s="18">
        <v>14</v>
      </c>
      <c r="G21" s="25">
        <v>10</v>
      </c>
      <c r="H21" s="405">
        <v>14.5</v>
      </c>
      <c r="I21" s="18">
        <v>14.75</v>
      </c>
      <c r="J21" s="18">
        <v>16</v>
      </c>
      <c r="K21" s="18">
        <v>13</v>
      </c>
      <c r="L21" s="25">
        <v>12.5</v>
      </c>
    </row>
    <row r="22" spans="1:12" ht="18.75">
      <c r="A22" s="64">
        <v>15</v>
      </c>
      <c r="B22" s="471" t="s">
        <v>42</v>
      </c>
      <c r="C22" s="471" t="s">
        <v>635</v>
      </c>
      <c r="D22" s="18">
        <v>15.75</v>
      </c>
      <c r="E22" s="187">
        <v>16.25</v>
      </c>
      <c r="F22" s="18">
        <v>14</v>
      </c>
      <c r="G22" s="25">
        <v>11</v>
      </c>
      <c r="H22" s="405">
        <v>10.5</v>
      </c>
      <c r="I22" s="18">
        <v>14.75</v>
      </c>
      <c r="J22" s="18">
        <v>16</v>
      </c>
      <c r="K22" s="18">
        <v>16.25</v>
      </c>
      <c r="L22" s="25">
        <v>15</v>
      </c>
    </row>
    <row r="23" spans="1:12" ht="18.75">
      <c r="A23" s="64">
        <v>16</v>
      </c>
      <c r="B23" s="471" t="s">
        <v>44</v>
      </c>
      <c r="C23" s="471" t="s">
        <v>27</v>
      </c>
      <c r="D23" s="18">
        <v>13.75</v>
      </c>
      <c r="E23" s="187">
        <v>11.25</v>
      </c>
      <c r="F23" s="18">
        <v>10</v>
      </c>
      <c r="G23" s="25">
        <v>6.5</v>
      </c>
      <c r="H23" s="405">
        <v>4</v>
      </c>
      <c r="I23" s="18">
        <v>8.75</v>
      </c>
      <c r="J23" s="18">
        <v>7</v>
      </c>
      <c r="K23" s="18">
        <v>7.75</v>
      </c>
      <c r="L23" s="25">
        <v>13</v>
      </c>
    </row>
    <row r="24" spans="1:12" ht="18.75">
      <c r="A24" s="64">
        <v>17</v>
      </c>
      <c r="B24" s="477" t="s">
        <v>45</v>
      </c>
      <c r="C24" s="477" t="s">
        <v>23</v>
      </c>
      <c r="D24" s="18">
        <v>6.75</v>
      </c>
      <c r="E24" s="187">
        <v>9.75</v>
      </c>
      <c r="F24" s="18">
        <v>6.5</v>
      </c>
      <c r="G24" s="25">
        <v>3</v>
      </c>
      <c r="H24" s="405">
        <v>3</v>
      </c>
      <c r="I24" s="18">
        <v>7.5</v>
      </c>
      <c r="J24" s="18">
        <v>11</v>
      </c>
      <c r="K24" s="18">
        <v>8.25</v>
      </c>
      <c r="L24" s="25">
        <v>4.5</v>
      </c>
    </row>
    <row r="25" spans="1:12" ht="18.75">
      <c r="A25" s="64">
        <v>18</v>
      </c>
      <c r="B25" s="477" t="s">
        <v>46</v>
      </c>
      <c r="C25" s="477" t="s">
        <v>47</v>
      </c>
      <c r="D25" s="18">
        <v>4.25</v>
      </c>
      <c r="E25" s="187">
        <v>6.5</v>
      </c>
      <c r="F25" s="18">
        <v>5</v>
      </c>
      <c r="G25" s="25">
        <v>2.5</v>
      </c>
      <c r="H25" s="405">
        <v>2.5</v>
      </c>
      <c r="I25" s="18">
        <v>3.5</v>
      </c>
      <c r="J25" s="18">
        <v>8</v>
      </c>
      <c r="K25" s="18">
        <v>8.5</v>
      </c>
      <c r="L25" s="25">
        <v>0.5</v>
      </c>
    </row>
    <row r="26" spans="1:12" ht="18.75">
      <c r="A26" s="64">
        <v>19</v>
      </c>
      <c r="B26" s="472" t="s">
        <v>48</v>
      </c>
      <c r="C26" s="472" t="s">
        <v>49</v>
      </c>
      <c r="D26" s="18">
        <v>6.75</v>
      </c>
      <c r="E26" s="187">
        <v>9.25</v>
      </c>
      <c r="F26" s="18">
        <v>8.25</v>
      </c>
      <c r="G26" s="25">
        <v>6.5</v>
      </c>
      <c r="H26" s="405">
        <v>6</v>
      </c>
      <c r="I26" s="18">
        <v>7.25</v>
      </c>
      <c r="J26" s="18">
        <v>12</v>
      </c>
      <c r="K26" s="18">
        <v>6.75</v>
      </c>
      <c r="L26" s="25">
        <v>9.5</v>
      </c>
    </row>
    <row r="27" spans="1:12" ht="18.75">
      <c r="A27" s="64">
        <v>20</v>
      </c>
      <c r="B27" s="477" t="s">
        <v>50</v>
      </c>
      <c r="C27" s="477" t="s">
        <v>816</v>
      </c>
      <c r="D27" s="18">
        <v>8</v>
      </c>
      <c r="E27" s="187">
        <v>7.75</v>
      </c>
      <c r="F27" s="18">
        <v>9</v>
      </c>
      <c r="G27" s="25">
        <v>8.5</v>
      </c>
      <c r="H27" s="405">
        <v>2.5</v>
      </c>
      <c r="I27" s="18">
        <v>7.75</v>
      </c>
      <c r="J27" s="18">
        <v>12</v>
      </c>
      <c r="K27" s="18">
        <v>10</v>
      </c>
      <c r="L27" s="25">
        <v>6</v>
      </c>
    </row>
    <row r="28" spans="1:12" ht="18.75">
      <c r="A28" s="64">
        <v>21</v>
      </c>
      <c r="B28" s="477" t="s">
        <v>817</v>
      </c>
      <c r="C28" s="477" t="s">
        <v>818</v>
      </c>
      <c r="D28" s="376">
        <v>30</v>
      </c>
      <c r="E28" s="187">
        <v>13.5</v>
      </c>
      <c r="F28" s="372">
        <v>30</v>
      </c>
      <c r="G28" s="25">
        <v>4</v>
      </c>
      <c r="H28" s="405">
        <v>2.5</v>
      </c>
      <c r="I28" s="18">
        <v>6.5</v>
      </c>
      <c r="J28" s="370">
        <v>20</v>
      </c>
      <c r="K28" s="370">
        <v>36</v>
      </c>
      <c r="L28" s="25">
        <v>4</v>
      </c>
    </row>
    <row r="29" spans="1:12" ht="18.75">
      <c r="A29" s="64">
        <v>22</v>
      </c>
      <c r="B29" s="472" t="s">
        <v>25</v>
      </c>
      <c r="C29" s="472" t="s">
        <v>51</v>
      </c>
      <c r="D29" s="18">
        <v>15.5</v>
      </c>
      <c r="E29" s="187">
        <v>8</v>
      </c>
      <c r="F29" s="18">
        <v>9</v>
      </c>
      <c r="G29" s="25">
        <v>6.5</v>
      </c>
      <c r="H29" s="405">
        <v>3.5</v>
      </c>
      <c r="I29" s="18">
        <v>10</v>
      </c>
      <c r="J29" s="18">
        <v>11</v>
      </c>
      <c r="K29" s="18">
        <v>7.75</v>
      </c>
      <c r="L29" s="25">
        <v>8</v>
      </c>
    </row>
    <row r="30" spans="1:12" ht="18.75">
      <c r="A30" s="64">
        <v>23</v>
      </c>
      <c r="B30" s="472" t="s">
        <v>52</v>
      </c>
      <c r="C30" s="472" t="s">
        <v>53</v>
      </c>
      <c r="D30" s="18">
        <v>14.5</v>
      </c>
      <c r="E30" s="187">
        <v>15.5</v>
      </c>
      <c r="F30" s="18">
        <v>10</v>
      </c>
      <c r="G30" s="25">
        <v>13.5</v>
      </c>
      <c r="H30" s="405">
        <v>7</v>
      </c>
      <c r="I30" s="18">
        <v>9.25</v>
      </c>
      <c r="J30" s="18">
        <v>10</v>
      </c>
      <c r="K30" s="18">
        <v>12.25</v>
      </c>
      <c r="L30" s="25">
        <v>13.5</v>
      </c>
    </row>
    <row r="31" spans="1:12" ht="18.75">
      <c r="A31" s="64">
        <v>24</v>
      </c>
      <c r="B31" s="472" t="s">
        <v>54</v>
      </c>
      <c r="C31" s="472" t="s">
        <v>55</v>
      </c>
      <c r="D31" s="18">
        <v>12.25</v>
      </c>
      <c r="E31" s="187">
        <v>9.75</v>
      </c>
      <c r="F31" s="18">
        <v>6.5</v>
      </c>
      <c r="G31" s="25">
        <v>6.25</v>
      </c>
      <c r="H31" s="405">
        <v>6</v>
      </c>
      <c r="I31" s="18">
        <v>10</v>
      </c>
      <c r="J31" s="18">
        <v>13</v>
      </c>
      <c r="K31" s="18">
        <v>9.75</v>
      </c>
      <c r="L31" s="25">
        <v>8</v>
      </c>
    </row>
    <row r="32" spans="1:12" ht="18.75">
      <c r="A32" s="64">
        <v>25</v>
      </c>
      <c r="B32" s="472" t="s">
        <v>56</v>
      </c>
      <c r="C32" s="472" t="s">
        <v>57</v>
      </c>
      <c r="D32" s="18">
        <v>9</v>
      </c>
      <c r="E32" s="187">
        <v>6.75</v>
      </c>
      <c r="F32" s="18">
        <v>7.5</v>
      </c>
      <c r="G32" s="25">
        <v>6.25</v>
      </c>
      <c r="H32" s="405">
        <v>1.5</v>
      </c>
      <c r="I32" s="18">
        <v>8.75</v>
      </c>
      <c r="J32" s="18">
        <v>10</v>
      </c>
      <c r="K32" s="18">
        <v>13</v>
      </c>
      <c r="L32" s="25">
        <v>10.5</v>
      </c>
    </row>
    <row r="33" spans="1:12" ht="18.75">
      <c r="A33" s="64">
        <v>26</v>
      </c>
      <c r="B33" s="472" t="s">
        <v>58</v>
      </c>
      <c r="C33" s="472" t="s">
        <v>59</v>
      </c>
      <c r="D33" s="18">
        <v>7.75</v>
      </c>
      <c r="E33" s="187">
        <v>9.5</v>
      </c>
      <c r="F33" s="18">
        <v>6.5</v>
      </c>
      <c r="G33" s="25">
        <v>9</v>
      </c>
      <c r="H33" s="405">
        <v>3.5</v>
      </c>
      <c r="I33" s="18">
        <v>9.5</v>
      </c>
      <c r="J33" s="18">
        <v>6</v>
      </c>
      <c r="K33" s="18">
        <v>9</v>
      </c>
      <c r="L33" s="25">
        <v>6.5</v>
      </c>
    </row>
    <row r="34" spans="1:12" ht="18.75">
      <c r="A34" s="64">
        <v>27</v>
      </c>
      <c r="B34" s="472" t="s">
        <v>60</v>
      </c>
      <c r="C34" s="472" t="s">
        <v>61</v>
      </c>
      <c r="D34" s="18">
        <v>16</v>
      </c>
      <c r="E34" s="187">
        <v>10.5</v>
      </c>
      <c r="F34" s="18">
        <v>10</v>
      </c>
      <c r="G34" s="25">
        <v>12</v>
      </c>
      <c r="H34" s="405">
        <v>12</v>
      </c>
      <c r="I34" s="18">
        <v>9</v>
      </c>
      <c r="J34" s="18">
        <v>11</v>
      </c>
      <c r="K34" s="18">
        <v>16.25</v>
      </c>
      <c r="L34" s="25">
        <v>10.5</v>
      </c>
    </row>
    <row r="35" spans="1:12" ht="18.75">
      <c r="A35" s="64">
        <v>28</v>
      </c>
      <c r="B35" s="472" t="s">
        <v>62</v>
      </c>
      <c r="C35" s="478" t="s">
        <v>63</v>
      </c>
      <c r="D35" s="18">
        <v>6.25</v>
      </c>
      <c r="E35" s="187">
        <v>3.75</v>
      </c>
      <c r="F35" s="18">
        <v>8</v>
      </c>
      <c r="G35" s="370">
        <v>33</v>
      </c>
      <c r="H35" s="405">
        <v>6</v>
      </c>
      <c r="I35" s="18">
        <v>7.5</v>
      </c>
      <c r="J35" s="18">
        <v>11</v>
      </c>
      <c r="K35" s="370">
        <v>45</v>
      </c>
      <c r="L35" s="25">
        <v>4</v>
      </c>
    </row>
    <row r="36" spans="1:12" ht="18.75">
      <c r="A36" s="64">
        <v>29</v>
      </c>
      <c r="B36" s="472" t="s">
        <v>64</v>
      </c>
      <c r="C36" s="472" t="s">
        <v>65</v>
      </c>
      <c r="D36" s="18">
        <v>9.25</v>
      </c>
      <c r="E36" s="187">
        <v>5</v>
      </c>
      <c r="F36" s="18">
        <v>7</v>
      </c>
      <c r="G36" s="25">
        <v>7</v>
      </c>
      <c r="H36" s="405">
        <v>6</v>
      </c>
      <c r="I36" s="18">
        <v>8.25</v>
      </c>
      <c r="J36" s="18">
        <v>11</v>
      </c>
      <c r="K36" s="18">
        <v>4.75</v>
      </c>
      <c r="L36" s="25">
        <v>7.5</v>
      </c>
    </row>
    <row r="37" spans="1:12" ht="18.75">
      <c r="A37" s="64">
        <v>30</v>
      </c>
      <c r="B37" s="479" t="s">
        <v>66</v>
      </c>
      <c r="C37" s="479" t="s">
        <v>819</v>
      </c>
      <c r="D37" s="376">
        <v>33</v>
      </c>
      <c r="E37" s="187">
        <v>6.75</v>
      </c>
      <c r="F37" s="18">
        <v>7.5</v>
      </c>
      <c r="G37" s="370">
        <v>30.75</v>
      </c>
      <c r="H37" s="405">
        <v>2.5</v>
      </c>
      <c r="I37" s="18">
        <v>6</v>
      </c>
      <c r="J37" s="18">
        <v>9</v>
      </c>
      <c r="K37" s="370">
        <v>39</v>
      </c>
      <c r="L37" s="25">
        <v>4</v>
      </c>
    </row>
    <row r="38" spans="1:12" ht="18.75">
      <c r="A38" s="64">
        <v>31</v>
      </c>
      <c r="B38" s="477" t="s">
        <v>820</v>
      </c>
      <c r="C38" s="477" t="s">
        <v>821</v>
      </c>
      <c r="D38" s="18">
        <v>6</v>
      </c>
      <c r="E38" s="187">
        <v>7.5</v>
      </c>
      <c r="F38" s="463">
        <v>7.5</v>
      </c>
      <c r="G38" s="25">
        <v>5.5</v>
      </c>
      <c r="H38" s="405">
        <v>1.5</v>
      </c>
      <c r="I38" s="18">
        <v>7</v>
      </c>
      <c r="J38" s="18">
        <v>9</v>
      </c>
      <c r="K38" s="18">
        <v>5.25</v>
      </c>
      <c r="L38" s="25">
        <v>5.5</v>
      </c>
    </row>
    <row r="39" spans="1:12" ht="18.75">
      <c r="A39" s="64">
        <v>32</v>
      </c>
      <c r="B39" s="477" t="s">
        <v>68</v>
      </c>
      <c r="C39" s="477" t="s">
        <v>69</v>
      </c>
      <c r="D39" s="18">
        <v>5.5</v>
      </c>
      <c r="E39" s="187">
        <v>6.75</v>
      </c>
      <c r="F39" s="18">
        <v>5.5</v>
      </c>
      <c r="G39" s="25">
        <v>2.5</v>
      </c>
      <c r="H39" s="405">
        <v>2.5</v>
      </c>
      <c r="I39" s="18">
        <v>5.5</v>
      </c>
      <c r="J39" s="370">
        <v>20</v>
      </c>
      <c r="K39" s="370">
        <v>36</v>
      </c>
      <c r="L39" s="25">
        <v>5</v>
      </c>
    </row>
    <row r="40" spans="1:12" ht="18.75">
      <c r="A40" s="64">
        <v>33</v>
      </c>
      <c r="B40" s="480" t="s">
        <v>70</v>
      </c>
      <c r="C40" s="480" t="s">
        <v>822</v>
      </c>
      <c r="D40" s="18">
        <v>6.75</v>
      </c>
      <c r="E40" s="187">
        <v>8.25</v>
      </c>
      <c r="F40" s="18">
        <v>7.5</v>
      </c>
      <c r="G40" s="370">
        <v>40.5</v>
      </c>
      <c r="H40" s="405">
        <v>1.5</v>
      </c>
      <c r="I40" s="18">
        <v>7.75</v>
      </c>
      <c r="J40" s="18">
        <v>8</v>
      </c>
      <c r="K40" s="370">
        <v>36</v>
      </c>
      <c r="L40" s="25">
        <v>5.5</v>
      </c>
    </row>
    <row r="41" spans="1:12" ht="18.75">
      <c r="A41" s="64">
        <v>34</v>
      </c>
      <c r="B41" s="481" t="s">
        <v>71</v>
      </c>
      <c r="C41" s="481" t="s">
        <v>440</v>
      </c>
      <c r="D41" s="18">
        <v>10.25</v>
      </c>
      <c r="E41" s="187">
        <v>10.25</v>
      </c>
      <c r="F41" s="18">
        <v>8</v>
      </c>
      <c r="G41" s="25">
        <v>7</v>
      </c>
      <c r="H41" s="405">
        <v>6</v>
      </c>
      <c r="I41" s="18">
        <v>7.5</v>
      </c>
      <c r="J41" s="18">
        <v>9</v>
      </c>
      <c r="K41" s="18">
        <v>7.5</v>
      </c>
      <c r="L41" s="25">
        <v>8</v>
      </c>
    </row>
    <row r="42" spans="1:12" ht="18.75">
      <c r="A42" s="64">
        <v>35</v>
      </c>
      <c r="B42" s="476" t="s">
        <v>73</v>
      </c>
      <c r="C42" s="476" t="s">
        <v>823</v>
      </c>
      <c r="D42" s="18">
        <v>7.25</v>
      </c>
      <c r="E42" s="187">
        <v>9</v>
      </c>
      <c r="F42" s="18">
        <v>9.25</v>
      </c>
      <c r="G42" s="25">
        <v>6</v>
      </c>
      <c r="H42" s="405">
        <v>8</v>
      </c>
      <c r="I42" s="18">
        <v>7.25</v>
      </c>
      <c r="J42" s="18">
        <v>8</v>
      </c>
      <c r="K42" s="370">
        <v>30</v>
      </c>
      <c r="L42" s="25">
        <v>7</v>
      </c>
    </row>
    <row r="43" spans="1:12" ht="18.75">
      <c r="A43" s="64">
        <v>36</v>
      </c>
      <c r="B43" s="476" t="s">
        <v>824</v>
      </c>
      <c r="C43" s="476" t="s">
        <v>825</v>
      </c>
      <c r="D43" s="18">
        <v>3.5</v>
      </c>
      <c r="E43" s="187">
        <v>6</v>
      </c>
      <c r="F43" s="372">
        <v>30.25</v>
      </c>
      <c r="G43" s="370">
        <v>30</v>
      </c>
      <c r="H43" s="405">
        <v>2.5</v>
      </c>
      <c r="I43" s="464">
        <v>30</v>
      </c>
      <c r="J43" s="18">
        <v>6</v>
      </c>
      <c r="K43" s="18">
        <v>9</v>
      </c>
      <c r="L43" s="25">
        <v>8</v>
      </c>
    </row>
    <row r="44" spans="1:12" ht="18.75">
      <c r="A44" s="64">
        <v>37</v>
      </c>
      <c r="B44" s="481" t="s">
        <v>75</v>
      </c>
      <c r="C44" s="481" t="s">
        <v>76</v>
      </c>
      <c r="D44" s="18">
        <v>11.75</v>
      </c>
      <c r="E44" s="187">
        <v>11.25</v>
      </c>
      <c r="F44" s="18">
        <v>8.5</v>
      </c>
      <c r="G44" s="25">
        <v>8.5</v>
      </c>
      <c r="H44" s="405">
        <v>6</v>
      </c>
      <c r="I44" s="18">
        <v>10.75</v>
      </c>
      <c r="J44" s="18">
        <v>10</v>
      </c>
      <c r="K44" s="18">
        <v>15</v>
      </c>
      <c r="L44" s="25">
        <v>10.5</v>
      </c>
    </row>
    <row r="45" spans="1:12" ht="18.75">
      <c r="A45" s="64">
        <v>38</v>
      </c>
      <c r="B45" s="481" t="s">
        <v>77</v>
      </c>
      <c r="C45" s="481" t="s">
        <v>148</v>
      </c>
      <c r="D45" s="18">
        <v>9.5</v>
      </c>
      <c r="E45" s="187">
        <v>7.5</v>
      </c>
      <c r="F45" s="18">
        <v>8</v>
      </c>
      <c r="G45" s="25">
        <v>7.75</v>
      </c>
      <c r="H45" s="405">
        <v>6</v>
      </c>
      <c r="I45" s="18">
        <v>10</v>
      </c>
      <c r="J45" s="18">
        <v>12</v>
      </c>
      <c r="K45" s="18">
        <v>9</v>
      </c>
      <c r="L45" s="25">
        <v>11.5</v>
      </c>
    </row>
    <row r="46" spans="1:12" ht="18.75">
      <c r="A46" s="64">
        <v>39</v>
      </c>
      <c r="B46" s="481" t="s">
        <v>826</v>
      </c>
      <c r="C46" s="481" t="s">
        <v>43</v>
      </c>
      <c r="D46" s="18">
        <v>11</v>
      </c>
      <c r="E46" s="187">
        <v>7.5</v>
      </c>
      <c r="F46" s="18">
        <v>6.5</v>
      </c>
      <c r="G46" s="25">
        <v>3.5</v>
      </c>
      <c r="H46" s="405">
        <v>2.5</v>
      </c>
      <c r="I46" s="357">
        <v>7.5</v>
      </c>
      <c r="J46" s="18">
        <v>11</v>
      </c>
      <c r="K46" s="18">
        <v>9</v>
      </c>
      <c r="L46" s="25">
        <v>4.5</v>
      </c>
    </row>
    <row r="47" spans="1:12" ht="18.75">
      <c r="A47" s="64">
        <v>40</v>
      </c>
      <c r="B47" s="481" t="s">
        <v>79</v>
      </c>
      <c r="C47" s="481" t="s">
        <v>35</v>
      </c>
      <c r="D47" s="18">
        <v>5.75</v>
      </c>
      <c r="E47" s="187">
        <v>3</v>
      </c>
      <c r="F47" s="18">
        <v>5</v>
      </c>
      <c r="G47" s="25">
        <v>1</v>
      </c>
      <c r="H47" s="405">
        <v>2.5</v>
      </c>
      <c r="I47" s="18">
        <v>7</v>
      </c>
      <c r="J47" s="18">
        <v>9</v>
      </c>
      <c r="K47" s="18">
        <v>3</v>
      </c>
      <c r="L47" s="25">
        <v>4</v>
      </c>
    </row>
    <row r="48" spans="1:12" ht="18.75">
      <c r="A48" s="64">
        <v>41</v>
      </c>
      <c r="B48" s="481" t="s">
        <v>80</v>
      </c>
      <c r="C48" s="481" t="s">
        <v>81</v>
      </c>
      <c r="D48" s="18">
        <v>2.25</v>
      </c>
      <c r="E48" s="187">
        <v>6.75</v>
      </c>
      <c r="F48" s="18">
        <v>4.5</v>
      </c>
      <c r="G48" s="25">
        <v>2.25</v>
      </c>
      <c r="H48" s="405">
        <v>2.5</v>
      </c>
      <c r="I48" s="18">
        <v>5.75</v>
      </c>
      <c r="J48" s="18">
        <v>10</v>
      </c>
      <c r="K48" s="18">
        <v>7.25</v>
      </c>
      <c r="L48" s="25">
        <v>6</v>
      </c>
    </row>
    <row r="49" spans="1:12" ht="18.75">
      <c r="A49" s="64">
        <v>42</v>
      </c>
      <c r="B49" s="482" t="s">
        <v>827</v>
      </c>
      <c r="C49" s="482" t="s">
        <v>87</v>
      </c>
      <c r="D49" s="18">
        <v>5</v>
      </c>
      <c r="E49" s="187">
        <v>6</v>
      </c>
      <c r="F49" s="372">
        <v>33</v>
      </c>
      <c r="G49" s="25">
        <v>3.75</v>
      </c>
      <c r="H49" s="405">
        <v>1.5</v>
      </c>
      <c r="I49" s="18">
        <v>10.5</v>
      </c>
      <c r="J49" s="18">
        <v>10</v>
      </c>
      <c r="K49" s="370">
        <v>39</v>
      </c>
      <c r="L49" s="25">
        <v>4.5</v>
      </c>
    </row>
    <row r="50" spans="1:12" ht="18.75">
      <c r="A50" s="64">
        <v>43</v>
      </c>
      <c r="B50" s="481" t="s">
        <v>828</v>
      </c>
      <c r="C50" s="481" t="s">
        <v>83</v>
      </c>
      <c r="D50" s="18">
        <v>8.5</v>
      </c>
      <c r="E50" s="187">
        <v>6</v>
      </c>
      <c r="F50" s="18">
        <v>7</v>
      </c>
      <c r="G50" s="25">
        <v>2.5</v>
      </c>
      <c r="H50" s="405">
        <v>1.5</v>
      </c>
      <c r="I50" s="18">
        <v>6</v>
      </c>
      <c r="J50" s="18">
        <v>10</v>
      </c>
      <c r="K50" s="18">
        <v>3</v>
      </c>
      <c r="L50" s="25">
        <v>3</v>
      </c>
    </row>
    <row r="51" spans="1:12" ht="18.75">
      <c r="A51" s="64">
        <v>44</v>
      </c>
      <c r="B51" s="481" t="s">
        <v>84</v>
      </c>
      <c r="C51" s="481" t="s">
        <v>85</v>
      </c>
      <c r="D51" s="18">
        <v>15.5</v>
      </c>
      <c r="E51" s="187">
        <v>9.75</v>
      </c>
      <c r="F51" s="18">
        <v>8.5</v>
      </c>
      <c r="G51" s="25">
        <v>11</v>
      </c>
      <c r="H51" s="405">
        <v>2.5</v>
      </c>
      <c r="I51" s="18">
        <v>11</v>
      </c>
      <c r="J51" s="18">
        <v>10</v>
      </c>
      <c r="K51" s="18">
        <v>14.25</v>
      </c>
      <c r="L51" s="25">
        <v>7.5</v>
      </c>
    </row>
    <row r="52" spans="1:12" ht="18.75">
      <c r="A52" s="64">
        <v>45</v>
      </c>
      <c r="B52" s="481" t="s">
        <v>829</v>
      </c>
      <c r="C52" s="481" t="s">
        <v>86</v>
      </c>
      <c r="D52" s="18">
        <v>13.25</v>
      </c>
      <c r="E52" s="187">
        <v>11</v>
      </c>
      <c r="F52" s="18">
        <v>12</v>
      </c>
      <c r="G52" s="25">
        <v>14.5</v>
      </c>
      <c r="H52" s="405">
        <v>7.5</v>
      </c>
      <c r="I52" s="18">
        <v>9.5</v>
      </c>
      <c r="J52" s="18">
        <v>9</v>
      </c>
      <c r="K52" s="18">
        <v>15.25</v>
      </c>
      <c r="L52" s="25">
        <v>9</v>
      </c>
    </row>
    <row r="53" spans="1:12" ht="18.75">
      <c r="A53" s="64">
        <v>46</v>
      </c>
      <c r="B53" s="483" t="s">
        <v>830</v>
      </c>
      <c r="C53" s="483" t="s">
        <v>82</v>
      </c>
      <c r="D53" s="18">
        <v>11.75</v>
      </c>
      <c r="E53" s="187">
        <v>11.75</v>
      </c>
      <c r="F53" s="18">
        <v>7.5</v>
      </c>
      <c r="G53" s="25">
        <v>7.5</v>
      </c>
      <c r="H53" s="405">
        <v>2.5</v>
      </c>
      <c r="I53" s="18">
        <v>5.75</v>
      </c>
      <c r="J53" s="18">
        <v>14</v>
      </c>
      <c r="K53" s="18">
        <v>6.75</v>
      </c>
      <c r="L53" s="25">
        <v>7</v>
      </c>
    </row>
    <row r="54" spans="1:12" ht="18.75">
      <c r="A54" s="64">
        <v>47</v>
      </c>
      <c r="B54" s="484" t="s">
        <v>88</v>
      </c>
      <c r="C54" s="484" t="s">
        <v>831</v>
      </c>
      <c r="D54" s="18">
        <v>7.5</v>
      </c>
      <c r="E54" s="187">
        <v>5.25</v>
      </c>
      <c r="F54" s="18">
        <v>6</v>
      </c>
      <c r="G54" s="25">
        <v>7</v>
      </c>
      <c r="H54" s="405">
        <v>2.5</v>
      </c>
      <c r="I54" s="18">
        <v>8.75</v>
      </c>
      <c r="J54" s="18">
        <v>5</v>
      </c>
      <c r="K54" s="18">
        <v>13</v>
      </c>
      <c r="L54" s="25">
        <v>6</v>
      </c>
    </row>
    <row r="55" spans="1:12" ht="18.75">
      <c r="A55" s="64">
        <v>48</v>
      </c>
      <c r="B55" s="481" t="s">
        <v>832</v>
      </c>
      <c r="C55" s="481" t="s">
        <v>35</v>
      </c>
      <c r="D55" s="18">
        <v>12</v>
      </c>
      <c r="E55" s="187">
        <v>15</v>
      </c>
      <c r="F55" s="18">
        <v>8</v>
      </c>
      <c r="G55" s="25">
        <v>9</v>
      </c>
      <c r="H55" s="405">
        <v>7</v>
      </c>
      <c r="I55" s="18">
        <v>10.75</v>
      </c>
      <c r="J55" s="18">
        <v>17</v>
      </c>
      <c r="K55" s="18">
        <v>12.75</v>
      </c>
      <c r="L55" s="25">
        <v>13.5</v>
      </c>
    </row>
    <row r="56" spans="1:12" ht="18.75">
      <c r="A56" s="64">
        <v>49</v>
      </c>
      <c r="B56" s="481" t="s">
        <v>89</v>
      </c>
      <c r="C56" s="481" t="s">
        <v>90</v>
      </c>
      <c r="D56" s="18">
        <v>9.25</v>
      </c>
      <c r="E56" s="187">
        <v>5.25</v>
      </c>
      <c r="F56" s="18">
        <v>8.5</v>
      </c>
      <c r="G56" s="25">
        <v>7</v>
      </c>
      <c r="H56" s="405">
        <v>1.5</v>
      </c>
      <c r="I56" s="18">
        <v>7.5</v>
      </c>
      <c r="J56" s="18">
        <v>17</v>
      </c>
      <c r="K56" s="18">
        <v>8.75</v>
      </c>
      <c r="L56" s="25">
        <v>5.5</v>
      </c>
    </row>
    <row r="57" spans="1:12" ht="18.75">
      <c r="A57" s="64">
        <v>50</v>
      </c>
      <c r="B57" s="481" t="s">
        <v>833</v>
      </c>
      <c r="C57" s="481" t="s">
        <v>834</v>
      </c>
      <c r="D57" s="18">
        <v>1.75</v>
      </c>
      <c r="E57" s="187">
        <v>9</v>
      </c>
      <c r="F57" s="18">
        <v>6</v>
      </c>
      <c r="G57" s="25">
        <v>6</v>
      </c>
      <c r="H57" s="405">
        <v>2.5</v>
      </c>
      <c r="I57" s="357">
        <v>0</v>
      </c>
      <c r="J57" s="18">
        <v>7</v>
      </c>
      <c r="K57" s="18">
        <v>7.5</v>
      </c>
      <c r="L57" s="25">
        <v>7.5</v>
      </c>
    </row>
    <row r="58" spans="1:12" ht="18.75">
      <c r="A58" s="64">
        <v>51</v>
      </c>
      <c r="B58" s="481" t="s">
        <v>92</v>
      </c>
      <c r="C58" s="481" t="s">
        <v>93</v>
      </c>
      <c r="D58" s="18">
        <v>10</v>
      </c>
      <c r="E58" s="187">
        <v>11.25</v>
      </c>
      <c r="F58" s="18">
        <v>9</v>
      </c>
      <c r="G58" s="25">
        <v>5.5</v>
      </c>
      <c r="H58" s="405">
        <v>2.5</v>
      </c>
      <c r="I58" s="18">
        <v>8.25</v>
      </c>
      <c r="J58" s="18">
        <v>9</v>
      </c>
      <c r="K58" s="18">
        <v>6</v>
      </c>
      <c r="L58" s="25">
        <v>7</v>
      </c>
    </row>
    <row r="59" spans="1:12" ht="18.75">
      <c r="A59" s="64">
        <v>52</v>
      </c>
      <c r="B59" s="481" t="s">
        <v>94</v>
      </c>
      <c r="C59" s="481" t="s">
        <v>95</v>
      </c>
      <c r="D59" s="18">
        <v>12.5</v>
      </c>
      <c r="E59" s="187">
        <v>14.25</v>
      </c>
      <c r="F59" s="18">
        <v>8</v>
      </c>
      <c r="G59" s="25">
        <v>10.25</v>
      </c>
      <c r="H59" s="405">
        <v>6</v>
      </c>
      <c r="I59" s="18">
        <v>13.25</v>
      </c>
      <c r="J59" s="18">
        <v>8</v>
      </c>
      <c r="K59" s="18">
        <v>9</v>
      </c>
      <c r="L59" s="25">
        <v>11</v>
      </c>
    </row>
    <row r="60" spans="1:12" ht="18.75">
      <c r="A60" s="64">
        <v>53</v>
      </c>
      <c r="B60" s="476" t="s">
        <v>96</v>
      </c>
      <c r="C60" s="476" t="s">
        <v>835</v>
      </c>
      <c r="D60" s="18">
        <v>4.75</v>
      </c>
      <c r="E60" s="187">
        <v>4.5</v>
      </c>
      <c r="F60" s="18">
        <v>5</v>
      </c>
      <c r="G60" s="370">
        <v>45</v>
      </c>
      <c r="H60" s="405">
        <v>2.5</v>
      </c>
      <c r="I60" s="18">
        <v>8</v>
      </c>
      <c r="J60" s="370">
        <v>20</v>
      </c>
      <c r="K60" s="370">
        <v>36</v>
      </c>
      <c r="L60" s="25">
        <v>3.5</v>
      </c>
    </row>
    <row r="61" spans="1:12" ht="18.75">
      <c r="A61" s="64">
        <v>54</v>
      </c>
      <c r="B61" s="481" t="s">
        <v>97</v>
      </c>
      <c r="C61" s="481" t="s">
        <v>93</v>
      </c>
      <c r="D61" s="18">
        <v>16.75</v>
      </c>
      <c r="E61" s="187">
        <v>10.5</v>
      </c>
      <c r="F61" s="18">
        <v>11</v>
      </c>
      <c r="G61" s="25">
        <v>9.5</v>
      </c>
      <c r="H61" s="405">
        <v>6</v>
      </c>
      <c r="I61" s="18">
        <v>7.5</v>
      </c>
      <c r="J61" s="18">
        <v>8</v>
      </c>
      <c r="K61" s="18">
        <v>11</v>
      </c>
      <c r="L61" s="25">
        <v>8.5</v>
      </c>
    </row>
    <row r="62" spans="1:12" ht="18.75">
      <c r="A62" s="64">
        <v>55</v>
      </c>
      <c r="B62" s="483" t="s">
        <v>836</v>
      </c>
      <c r="C62" s="483" t="s">
        <v>87</v>
      </c>
      <c r="D62" s="18">
        <v>15.75</v>
      </c>
      <c r="E62" s="187">
        <v>15</v>
      </c>
      <c r="F62" s="18">
        <v>12.5</v>
      </c>
      <c r="G62" s="25">
        <v>9</v>
      </c>
      <c r="H62" s="405">
        <v>7.5</v>
      </c>
      <c r="I62" s="18">
        <v>13.25</v>
      </c>
      <c r="J62" s="18">
        <v>13</v>
      </c>
      <c r="K62" s="18">
        <v>10.75</v>
      </c>
      <c r="L62" s="25">
        <v>12</v>
      </c>
    </row>
    <row r="63" spans="1:12" ht="18.75">
      <c r="A63" s="64">
        <v>56</v>
      </c>
      <c r="B63" s="476" t="s">
        <v>837</v>
      </c>
      <c r="C63" s="476" t="s">
        <v>838</v>
      </c>
      <c r="D63" s="25">
        <v>4.5</v>
      </c>
      <c r="E63" s="187">
        <v>8.25</v>
      </c>
      <c r="F63" s="18">
        <v>9</v>
      </c>
      <c r="G63" s="25">
        <v>3.25</v>
      </c>
      <c r="H63" s="405">
        <v>2.5</v>
      </c>
      <c r="I63" s="464">
        <v>30</v>
      </c>
      <c r="J63" s="372">
        <v>22</v>
      </c>
      <c r="K63" s="370">
        <v>36</v>
      </c>
      <c r="L63" s="25">
        <v>4.5</v>
      </c>
    </row>
    <row r="64" spans="1:12" ht="18.75">
      <c r="A64" s="64">
        <v>57</v>
      </c>
      <c r="B64" s="481" t="s">
        <v>839</v>
      </c>
      <c r="C64" s="481" t="s">
        <v>840</v>
      </c>
      <c r="D64" s="376">
        <v>30</v>
      </c>
      <c r="E64" s="187">
        <v>9</v>
      </c>
      <c r="F64" s="18">
        <v>2</v>
      </c>
      <c r="G64" s="25">
        <v>2.25</v>
      </c>
      <c r="H64" s="405">
        <v>2.5</v>
      </c>
      <c r="I64" s="464">
        <v>30</v>
      </c>
      <c r="J64" s="370">
        <v>20</v>
      </c>
      <c r="K64" s="370">
        <v>30</v>
      </c>
      <c r="L64" s="25">
        <v>6.5</v>
      </c>
    </row>
    <row r="65" spans="1:12" ht="18.75">
      <c r="A65" s="64">
        <v>58</v>
      </c>
      <c r="B65" s="481" t="s">
        <v>98</v>
      </c>
      <c r="C65" s="481" t="s">
        <v>99</v>
      </c>
      <c r="D65" s="18">
        <v>13.25</v>
      </c>
      <c r="E65" s="187">
        <v>15</v>
      </c>
      <c r="F65" s="18">
        <v>9</v>
      </c>
      <c r="G65" s="25">
        <v>10</v>
      </c>
      <c r="H65" s="405">
        <v>6</v>
      </c>
      <c r="I65" s="18">
        <v>9.5</v>
      </c>
      <c r="J65" s="18">
        <v>17</v>
      </c>
      <c r="K65" s="18">
        <v>14</v>
      </c>
      <c r="L65" s="25">
        <v>13</v>
      </c>
    </row>
    <row r="66" spans="1:12" ht="18.75">
      <c r="A66" s="64">
        <v>59</v>
      </c>
      <c r="B66" s="481" t="s">
        <v>100</v>
      </c>
      <c r="C66" s="481" t="s">
        <v>101</v>
      </c>
      <c r="D66" s="18">
        <v>12</v>
      </c>
      <c r="E66" s="187">
        <v>7.5</v>
      </c>
      <c r="F66" s="18">
        <v>8</v>
      </c>
      <c r="G66" s="25">
        <v>10.25</v>
      </c>
      <c r="H66" s="405">
        <v>10</v>
      </c>
      <c r="I66" s="18">
        <v>9.5</v>
      </c>
      <c r="J66" s="18">
        <v>9</v>
      </c>
      <c r="K66" s="18">
        <v>11.5</v>
      </c>
      <c r="L66" s="25">
        <v>8.5</v>
      </c>
    </row>
    <row r="67" spans="1:12" ht="18.75">
      <c r="A67" s="64">
        <v>60</v>
      </c>
      <c r="B67" s="481" t="s">
        <v>102</v>
      </c>
      <c r="C67" s="481" t="s">
        <v>103</v>
      </c>
      <c r="D67" s="18">
        <v>13</v>
      </c>
      <c r="E67" s="187">
        <v>7.5</v>
      </c>
      <c r="F67" s="18">
        <v>10</v>
      </c>
      <c r="G67" s="25">
        <v>12</v>
      </c>
      <c r="H67" s="405">
        <v>3.5</v>
      </c>
      <c r="I67" s="18">
        <v>10</v>
      </c>
      <c r="J67" s="18">
        <v>11</v>
      </c>
      <c r="K67" s="18">
        <v>10</v>
      </c>
      <c r="L67" s="25">
        <v>9</v>
      </c>
    </row>
    <row r="68" spans="1:12" ht="18.75">
      <c r="A68" s="64">
        <v>61</v>
      </c>
      <c r="B68" s="481" t="s">
        <v>104</v>
      </c>
      <c r="C68" s="481" t="s">
        <v>25</v>
      </c>
      <c r="D68" s="25">
        <v>14.75</v>
      </c>
      <c r="E68" s="187">
        <v>8.25</v>
      </c>
      <c r="F68" s="18">
        <v>9</v>
      </c>
      <c r="G68" s="25">
        <v>8.25</v>
      </c>
      <c r="H68" s="405">
        <v>2.5</v>
      </c>
      <c r="I68" s="18">
        <v>8.25</v>
      </c>
      <c r="J68" s="18">
        <v>11</v>
      </c>
      <c r="K68" s="18">
        <v>13.75</v>
      </c>
      <c r="L68" s="25">
        <v>12</v>
      </c>
    </row>
    <row r="69" spans="1:12" ht="18.75">
      <c r="A69" s="64">
        <v>62</v>
      </c>
      <c r="B69" s="485" t="s">
        <v>105</v>
      </c>
      <c r="C69" s="485" t="s">
        <v>842</v>
      </c>
      <c r="D69" s="18">
        <v>13.5</v>
      </c>
      <c r="E69" s="187">
        <v>9.75</v>
      </c>
      <c r="F69" s="18">
        <v>7</v>
      </c>
      <c r="G69" s="25">
        <v>8</v>
      </c>
      <c r="H69" s="405">
        <v>4</v>
      </c>
      <c r="I69" s="18">
        <v>8.25</v>
      </c>
      <c r="J69" s="18">
        <v>6</v>
      </c>
      <c r="K69" s="18">
        <v>15.75</v>
      </c>
      <c r="L69" s="25">
        <v>12</v>
      </c>
    </row>
    <row r="70" spans="1:12" ht="18.75">
      <c r="A70" s="64">
        <v>63</v>
      </c>
      <c r="B70" s="481" t="s">
        <v>106</v>
      </c>
      <c r="C70" s="481" t="s">
        <v>107</v>
      </c>
      <c r="D70" s="18">
        <v>17.5</v>
      </c>
      <c r="E70" s="187">
        <v>10.5</v>
      </c>
      <c r="F70" s="18">
        <v>6.5</v>
      </c>
      <c r="G70" s="25">
        <v>9</v>
      </c>
      <c r="H70" s="405">
        <v>6</v>
      </c>
      <c r="I70" s="18">
        <v>10</v>
      </c>
      <c r="J70" s="18">
        <v>8</v>
      </c>
      <c r="K70" s="18">
        <v>11.25</v>
      </c>
      <c r="L70" s="25">
        <v>12</v>
      </c>
    </row>
    <row r="71" spans="1:12" ht="18.75">
      <c r="A71" s="64">
        <v>64</v>
      </c>
      <c r="B71" s="481" t="s">
        <v>108</v>
      </c>
      <c r="C71" s="481" t="s">
        <v>109</v>
      </c>
      <c r="D71" s="18">
        <v>13.25</v>
      </c>
      <c r="E71" s="187">
        <v>6.75</v>
      </c>
      <c r="F71" s="18">
        <v>8</v>
      </c>
      <c r="G71" s="25">
        <v>8.5</v>
      </c>
      <c r="H71" s="405">
        <v>10.5</v>
      </c>
      <c r="I71" s="18">
        <v>6.25</v>
      </c>
      <c r="J71" s="18">
        <v>8</v>
      </c>
      <c r="K71" s="18">
        <v>5</v>
      </c>
      <c r="L71" s="25">
        <v>9.5</v>
      </c>
    </row>
    <row r="72" spans="1:12" ht="18.75">
      <c r="A72" s="64">
        <v>65</v>
      </c>
      <c r="B72" s="476" t="s">
        <v>110</v>
      </c>
      <c r="C72" s="476" t="s">
        <v>843</v>
      </c>
      <c r="D72" s="18">
        <v>3</v>
      </c>
      <c r="E72" s="187">
        <v>3.75</v>
      </c>
      <c r="F72" s="18">
        <v>6</v>
      </c>
      <c r="G72" s="25">
        <v>0.75</v>
      </c>
      <c r="H72" s="405">
        <v>1.5</v>
      </c>
      <c r="I72" s="18">
        <v>6.25</v>
      </c>
      <c r="J72" s="18">
        <v>4</v>
      </c>
      <c r="K72" s="370">
        <v>36</v>
      </c>
      <c r="L72" s="25">
        <v>4</v>
      </c>
    </row>
    <row r="73" spans="1:12" ht="18.75">
      <c r="A73" s="64">
        <v>66</v>
      </c>
      <c r="B73" s="483" t="s">
        <v>844</v>
      </c>
      <c r="C73" s="483" t="s">
        <v>111</v>
      </c>
      <c r="D73" s="18">
        <v>17.5</v>
      </c>
      <c r="E73" s="187">
        <v>13.5</v>
      </c>
      <c r="F73" s="18">
        <v>10</v>
      </c>
      <c r="G73" s="25">
        <v>7.5</v>
      </c>
      <c r="H73" s="405">
        <v>7</v>
      </c>
      <c r="I73" s="18">
        <v>9.25</v>
      </c>
      <c r="J73" s="18">
        <v>16</v>
      </c>
      <c r="K73" s="18">
        <v>8.75</v>
      </c>
      <c r="L73" s="25">
        <v>15</v>
      </c>
    </row>
    <row r="74" spans="1:12" ht="18.75">
      <c r="A74" s="64">
        <v>67</v>
      </c>
      <c r="B74" s="481" t="s">
        <v>112</v>
      </c>
      <c r="C74" s="481" t="s">
        <v>845</v>
      </c>
      <c r="D74" s="18">
        <v>7.75</v>
      </c>
      <c r="E74" s="187">
        <v>6</v>
      </c>
      <c r="F74" s="18">
        <v>8.5</v>
      </c>
      <c r="G74" s="25">
        <v>8.5</v>
      </c>
      <c r="H74" s="405">
        <v>7</v>
      </c>
      <c r="I74" s="18">
        <v>7.75</v>
      </c>
      <c r="J74" s="463">
        <v>11</v>
      </c>
      <c r="K74" s="18">
        <v>6.25</v>
      </c>
      <c r="L74" s="25">
        <v>6.5</v>
      </c>
    </row>
    <row r="75" spans="1:12" ht="18.75">
      <c r="A75" s="64">
        <v>68</v>
      </c>
      <c r="B75" s="481" t="s">
        <v>846</v>
      </c>
      <c r="C75" s="481" t="s">
        <v>85</v>
      </c>
      <c r="D75" s="18">
        <v>4.5</v>
      </c>
      <c r="E75" s="187">
        <v>7.5</v>
      </c>
      <c r="F75" s="18">
        <v>2.5</v>
      </c>
      <c r="G75" s="25">
        <v>1.5</v>
      </c>
      <c r="H75" s="405">
        <v>3.5</v>
      </c>
      <c r="I75" s="18">
        <v>5.5</v>
      </c>
      <c r="J75" s="18">
        <v>4</v>
      </c>
      <c r="K75" s="18">
        <v>7.75</v>
      </c>
      <c r="L75" s="25">
        <v>6</v>
      </c>
    </row>
    <row r="76" spans="1:12" ht="18.75">
      <c r="A76" s="64">
        <v>69</v>
      </c>
      <c r="B76" s="484" t="s">
        <v>113</v>
      </c>
      <c r="C76" s="484" t="s">
        <v>847</v>
      </c>
      <c r="D76" s="18">
        <v>5.5</v>
      </c>
      <c r="E76" s="187">
        <v>6.75</v>
      </c>
      <c r="F76" s="18">
        <v>7</v>
      </c>
      <c r="G76" s="25">
        <v>1</v>
      </c>
      <c r="H76" s="405">
        <v>9.5</v>
      </c>
      <c r="I76" s="18">
        <v>6.5</v>
      </c>
      <c r="J76" s="18">
        <v>6</v>
      </c>
      <c r="K76" s="18">
        <v>8.5</v>
      </c>
      <c r="L76" s="25">
        <v>5</v>
      </c>
    </row>
    <row r="77" spans="1:12" ht="18.75">
      <c r="A77" s="64">
        <v>70</v>
      </c>
      <c r="B77" s="484" t="s">
        <v>114</v>
      </c>
      <c r="C77" s="484" t="s">
        <v>27</v>
      </c>
      <c r="D77" s="18">
        <v>14.25</v>
      </c>
      <c r="E77" s="187">
        <v>12</v>
      </c>
      <c r="F77" s="18">
        <v>8</v>
      </c>
      <c r="G77" s="25">
        <v>12.5</v>
      </c>
      <c r="H77" s="405">
        <v>4</v>
      </c>
      <c r="I77" s="18">
        <v>10</v>
      </c>
      <c r="J77" s="18">
        <v>17</v>
      </c>
      <c r="K77" s="18">
        <v>15.75</v>
      </c>
      <c r="L77" s="25">
        <v>11.5</v>
      </c>
    </row>
    <row r="78" spans="1:12" ht="18.75">
      <c r="A78" s="64">
        <v>71</v>
      </c>
      <c r="B78" s="484" t="s">
        <v>115</v>
      </c>
      <c r="C78" s="484" t="s">
        <v>116</v>
      </c>
      <c r="D78" s="18">
        <v>5.5</v>
      </c>
      <c r="E78" s="187">
        <v>6</v>
      </c>
      <c r="F78" s="18">
        <v>8</v>
      </c>
      <c r="G78" s="25">
        <v>1.5</v>
      </c>
      <c r="H78" s="405">
        <v>6</v>
      </c>
      <c r="I78" s="18">
        <v>9.25</v>
      </c>
      <c r="J78" s="18">
        <v>11</v>
      </c>
      <c r="K78" s="18">
        <v>8</v>
      </c>
      <c r="L78" s="25">
        <v>7.5</v>
      </c>
    </row>
    <row r="79" spans="1:12" ht="18.75">
      <c r="A79" s="64">
        <v>72</v>
      </c>
      <c r="B79" s="484" t="s">
        <v>848</v>
      </c>
      <c r="C79" s="484" t="s">
        <v>849</v>
      </c>
      <c r="D79" s="18">
        <v>14</v>
      </c>
      <c r="E79" s="187">
        <v>9.75</v>
      </c>
      <c r="F79" s="18">
        <v>9.5</v>
      </c>
      <c r="G79" s="25">
        <v>11</v>
      </c>
      <c r="H79" s="405">
        <v>11</v>
      </c>
      <c r="I79" s="18">
        <v>12.25</v>
      </c>
      <c r="J79" s="463">
        <v>11</v>
      </c>
      <c r="K79" s="18">
        <v>14.25</v>
      </c>
      <c r="L79" s="25">
        <v>15.5</v>
      </c>
    </row>
    <row r="80" spans="1:12" ht="18.75">
      <c r="A80" s="64">
        <v>73</v>
      </c>
      <c r="B80" s="481" t="s">
        <v>117</v>
      </c>
      <c r="C80" s="481" t="s">
        <v>293</v>
      </c>
      <c r="D80" s="18">
        <v>11</v>
      </c>
      <c r="E80" s="187">
        <v>6</v>
      </c>
      <c r="F80" s="18">
        <v>8.5</v>
      </c>
      <c r="G80" s="25">
        <v>10</v>
      </c>
      <c r="H80" s="405">
        <v>6</v>
      </c>
      <c r="I80" s="18">
        <v>11.5</v>
      </c>
      <c r="J80" s="18">
        <v>10</v>
      </c>
      <c r="K80" s="18">
        <v>10.25</v>
      </c>
      <c r="L80" s="25">
        <v>4.5</v>
      </c>
    </row>
    <row r="81" spans="1:12" ht="18.75">
      <c r="A81" s="64">
        <v>74</v>
      </c>
      <c r="B81" s="481" t="s">
        <v>119</v>
      </c>
      <c r="C81" s="481" t="s">
        <v>850</v>
      </c>
      <c r="D81" s="18">
        <v>14.75</v>
      </c>
      <c r="E81" s="187">
        <v>10.5</v>
      </c>
      <c r="F81" s="18">
        <v>10</v>
      </c>
      <c r="G81" s="25">
        <v>9.5</v>
      </c>
      <c r="H81" s="405">
        <v>6</v>
      </c>
      <c r="I81" s="18">
        <v>11.5</v>
      </c>
      <c r="J81" s="18">
        <v>11</v>
      </c>
      <c r="K81" s="18">
        <v>14.75</v>
      </c>
      <c r="L81" s="25">
        <v>12</v>
      </c>
    </row>
    <row r="82" spans="1:12" ht="18.75">
      <c r="A82" s="64">
        <v>75</v>
      </c>
      <c r="B82" s="481" t="s">
        <v>119</v>
      </c>
      <c r="C82" s="481" t="s">
        <v>72</v>
      </c>
      <c r="D82" s="18">
        <v>14.75</v>
      </c>
      <c r="E82" s="187">
        <v>10.5</v>
      </c>
      <c r="F82" s="18">
        <v>12</v>
      </c>
      <c r="G82" s="25">
        <v>8</v>
      </c>
      <c r="H82" s="405">
        <v>10.5</v>
      </c>
      <c r="I82" s="18">
        <v>12.75</v>
      </c>
      <c r="J82" s="18">
        <v>12</v>
      </c>
      <c r="K82" s="18">
        <v>12</v>
      </c>
      <c r="L82" s="25">
        <v>13.5</v>
      </c>
    </row>
    <row r="83" spans="1:12" ht="18.75">
      <c r="A83" s="64">
        <v>76</v>
      </c>
      <c r="B83" s="481" t="s">
        <v>119</v>
      </c>
      <c r="C83" s="481" t="s">
        <v>851</v>
      </c>
      <c r="D83" s="18">
        <v>15.25</v>
      </c>
      <c r="E83" s="187">
        <v>10.5</v>
      </c>
      <c r="F83" s="18">
        <v>9.25</v>
      </c>
      <c r="G83" s="25">
        <v>8</v>
      </c>
      <c r="H83" s="405">
        <v>6</v>
      </c>
      <c r="I83" s="18">
        <v>9</v>
      </c>
      <c r="J83" s="18">
        <v>15</v>
      </c>
      <c r="K83" s="18">
        <v>13.25</v>
      </c>
      <c r="L83" s="25">
        <v>10</v>
      </c>
    </row>
    <row r="84" spans="1:12" ht="18.75">
      <c r="A84" s="64">
        <v>77</v>
      </c>
      <c r="B84" s="476" t="s">
        <v>121</v>
      </c>
      <c r="C84" s="476" t="s">
        <v>852</v>
      </c>
      <c r="D84" s="18">
        <v>8.75</v>
      </c>
      <c r="E84" s="187">
        <v>8.25</v>
      </c>
      <c r="F84" s="18">
        <v>11</v>
      </c>
      <c r="G84" s="25">
        <v>6.5</v>
      </c>
      <c r="H84" s="405">
        <v>2.5</v>
      </c>
      <c r="I84" s="18">
        <v>6.5</v>
      </c>
      <c r="J84" s="370">
        <v>22</v>
      </c>
      <c r="K84" s="370">
        <v>39</v>
      </c>
      <c r="L84" s="25">
        <v>2</v>
      </c>
    </row>
    <row r="85" spans="1:12" ht="18.75">
      <c r="A85" s="64">
        <v>78</v>
      </c>
      <c r="B85" s="484" t="s">
        <v>123</v>
      </c>
      <c r="C85" s="484" t="s">
        <v>707</v>
      </c>
      <c r="D85" s="18">
        <v>17.75</v>
      </c>
      <c r="E85" s="187">
        <v>14</v>
      </c>
      <c r="F85" s="18">
        <v>10</v>
      </c>
      <c r="G85" s="25">
        <v>9.5</v>
      </c>
      <c r="H85" s="405">
        <v>13</v>
      </c>
      <c r="I85" s="18">
        <v>18.25</v>
      </c>
      <c r="J85" s="18">
        <v>9</v>
      </c>
      <c r="K85" s="18">
        <v>13.25</v>
      </c>
      <c r="L85" s="25">
        <v>14.5</v>
      </c>
    </row>
    <row r="86" spans="1:12" ht="21.75" customHeight="1">
      <c r="A86" s="64">
        <v>79</v>
      </c>
      <c r="B86" s="481" t="s">
        <v>124</v>
      </c>
      <c r="C86" s="481" t="s">
        <v>853</v>
      </c>
      <c r="D86" s="18">
        <v>12.25</v>
      </c>
      <c r="E86" s="187">
        <v>12</v>
      </c>
      <c r="F86" s="18">
        <v>8.5</v>
      </c>
      <c r="G86" s="25">
        <v>10.5</v>
      </c>
      <c r="H86" s="405">
        <v>6</v>
      </c>
      <c r="I86" s="18">
        <v>10</v>
      </c>
      <c r="J86" s="18">
        <v>14</v>
      </c>
      <c r="K86" s="18">
        <v>14</v>
      </c>
      <c r="L86" s="25">
        <v>9.5</v>
      </c>
    </row>
    <row r="87" spans="1:12" ht="18.75">
      <c r="A87" s="64">
        <v>80</v>
      </c>
      <c r="B87" s="481" t="s">
        <v>124</v>
      </c>
      <c r="C87" s="481" t="s">
        <v>125</v>
      </c>
      <c r="D87" s="18">
        <v>11</v>
      </c>
      <c r="E87" s="187">
        <v>6</v>
      </c>
      <c r="F87" s="18">
        <v>9</v>
      </c>
      <c r="G87" s="25">
        <v>7.25</v>
      </c>
      <c r="H87" s="405">
        <v>6</v>
      </c>
      <c r="I87" s="18">
        <v>9.5</v>
      </c>
      <c r="J87" s="18">
        <v>12</v>
      </c>
      <c r="K87" s="18">
        <v>12.5</v>
      </c>
      <c r="L87" s="25">
        <v>8</v>
      </c>
    </row>
    <row r="88" spans="1:12" ht="18.75">
      <c r="A88" s="64">
        <v>81</v>
      </c>
      <c r="B88" s="481" t="s">
        <v>126</v>
      </c>
      <c r="C88" s="481" t="s">
        <v>127</v>
      </c>
      <c r="D88" s="18">
        <v>3.75</v>
      </c>
      <c r="E88" s="187">
        <v>6.75</v>
      </c>
      <c r="F88" s="18">
        <v>6.5</v>
      </c>
      <c r="G88" s="25">
        <v>2</v>
      </c>
      <c r="H88" s="405">
        <v>2.5</v>
      </c>
      <c r="I88" s="18">
        <v>9</v>
      </c>
      <c r="J88" s="18">
        <v>10</v>
      </c>
      <c r="K88" s="18">
        <v>7.25</v>
      </c>
      <c r="L88" s="25">
        <v>7.5</v>
      </c>
    </row>
    <row r="89" spans="1:12" ht="18.75">
      <c r="A89" s="64">
        <v>82</v>
      </c>
      <c r="B89" s="481" t="s">
        <v>128</v>
      </c>
      <c r="C89" s="481" t="s">
        <v>129</v>
      </c>
      <c r="D89" s="18">
        <v>11.25</v>
      </c>
      <c r="E89" s="187">
        <v>12</v>
      </c>
      <c r="F89" s="18">
        <v>8</v>
      </c>
      <c r="G89" s="25">
        <v>13</v>
      </c>
      <c r="H89" s="405">
        <v>2.5</v>
      </c>
      <c r="I89" s="18">
        <v>7.25</v>
      </c>
      <c r="J89" s="18">
        <v>13</v>
      </c>
      <c r="K89" s="18">
        <v>13.75</v>
      </c>
      <c r="L89" s="25">
        <v>6.5</v>
      </c>
    </row>
    <row r="90" spans="1:12" ht="18.75">
      <c r="A90" s="64">
        <v>83</v>
      </c>
      <c r="B90" s="481" t="s">
        <v>128</v>
      </c>
      <c r="C90" s="481" t="s">
        <v>130</v>
      </c>
      <c r="D90" s="18">
        <v>12.75</v>
      </c>
      <c r="E90" s="187">
        <v>9</v>
      </c>
      <c r="F90" s="18">
        <v>9.5</v>
      </c>
      <c r="G90" s="25">
        <v>11</v>
      </c>
      <c r="H90" s="405">
        <v>6</v>
      </c>
      <c r="I90" s="18">
        <v>9.5</v>
      </c>
      <c r="J90" s="18">
        <v>4</v>
      </c>
      <c r="K90" s="18">
        <v>12.5</v>
      </c>
      <c r="L90" s="25">
        <v>10</v>
      </c>
    </row>
    <row r="91" spans="1:12" ht="18.75">
      <c r="A91" s="64">
        <v>84</v>
      </c>
      <c r="B91" s="481" t="s">
        <v>131</v>
      </c>
      <c r="C91" s="481" t="s">
        <v>841</v>
      </c>
      <c r="D91" s="18">
        <v>11.25</v>
      </c>
      <c r="E91" s="187">
        <v>9.5</v>
      </c>
      <c r="F91" s="18">
        <v>7</v>
      </c>
      <c r="G91" s="25">
        <v>10</v>
      </c>
      <c r="H91" s="405">
        <v>6</v>
      </c>
      <c r="I91" s="18">
        <v>9.25</v>
      </c>
      <c r="J91" s="18">
        <v>8</v>
      </c>
      <c r="K91" s="18">
        <v>6.5</v>
      </c>
      <c r="L91" s="25">
        <v>6.5</v>
      </c>
    </row>
    <row r="92" spans="1:12" ht="18.75">
      <c r="A92" s="64">
        <v>85</v>
      </c>
      <c r="B92" s="476" t="s">
        <v>854</v>
      </c>
      <c r="C92" s="476" t="s">
        <v>855</v>
      </c>
      <c r="D92" s="18">
        <v>3</v>
      </c>
      <c r="E92" s="187">
        <v>5.25</v>
      </c>
      <c r="F92" s="18">
        <v>4</v>
      </c>
      <c r="G92" s="25">
        <v>2</v>
      </c>
      <c r="H92" s="405">
        <v>1.5</v>
      </c>
      <c r="I92" s="465">
        <v>30.75</v>
      </c>
      <c r="J92" s="18">
        <v>7</v>
      </c>
      <c r="K92" s="18">
        <v>5.75</v>
      </c>
      <c r="L92" s="25">
        <v>8</v>
      </c>
    </row>
    <row r="93" spans="1:12" ht="18.75">
      <c r="A93" s="64">
        <v>86</v>
      </c>
      <c r="B93" s="486" t="s">
        <v>133</v>
      </c>
      <c r="C93" s="486" t="s">
        <v>148</v>
      </c>
      <c r="D93" s="18">
        <v>2</v>
      </c>
      <c r="E93" s="187">
        <v>7.5</v>
      </c>
      <c r="F93" s="18">
        <v>6</v>
      </c>
      <c r="G93" s="25">
        <v>1.5</v>
      </c>
      <c r="H93" s="405">
        <v>1.5</v>
      </c>
      <c r="I93" s="18">
        <v>8</v>
      </c>
      <c r="J93" s="408">
        <v>0</v>
      </c>
      <c r="K93" s="18">
        <v>5.25</v>
      </c>
      <c r="L93" s="25">
        <v>7</v>
      </c>
    </row>
    <row r="94" spans="1:12" ht="18.75">
      <c r="A94" s="64">
        <v>87</v>
      </c>
      <c r="B94" s="481" t="s">
        <v>135</v>
      </c>
      <c r="C94" s="481" t="s">
        <v>136</v>
      </c>
      <c r="D94" s="18">
        <v>15.25</v>
      </c>
      <c r="E94" s="187">
        <v>12.75</v>
      </c>
      <c r="F94" s="18">
        <v>12.5</v>
      </c>
      <c r="G94" s="25">
        <v>11</v>
      </c>
      <c r="H94" s="405">
        <v>6</v>
      </c>
      <c r="I94" s="18">
        <v>10.5</v>
      </c>
      <c r="J94" s="18">
        <v>14</v>
      </c>
      <c r="K94" s="18">
        <v>13.25</v>
      </c>
      <c r="L94" s="25">
        <v>11</v>
      </c>
    </row>
    <row r="95" spans="1:12" ht="18.75">
      <c r="A95" s="64">
        <v>88</v>
      </c>
      <c r="B95" s="484" t="s">
        <v>137</v>
      </c>
      <c r="C95" s="484" t="s">
        <v>138</v>
      </c>
      <c r="D95" s="18">
        <v>1.25</v>
      </c>
      <c r="E95" s="187">
        <v>6</v>
      </c>
      <c r="F95" s="18">
        <v>4.5</v>
      </c>
      <c r="G95" s="25">
        <v>1</v>
      </c>
      <c r="H95" s="405">
        <v>1.5</v>
      </c>
      <c r="I95" s="18">
        <v>5</v>
      </c>
      <c r="J95" s="18">
        <v>5</v>
      </c>
      <c r="K95" s="18">
        <v>3.5</v>
      </c>
      <c r="L95" s="25">
        <v>2.5</v>
      </c>
    </row>
    <row r="96" spans="1:12" ht="18.75">
      <c r="A96" s="64">
        <v>89</v>
      </c>
      <c r="B96" s="481" t="s">
        <v>856</v>
      </c>
      <c r="C96" s="481" t="s">
        <v>857</v>
      </c>
      <c r="D96" s="18">
        <v>14.75</v>
      </c>
      <c r="E96" s="187">
        <v>7.5</v>
      </c>
      <c r="F96" s="18">
        <v>7.75</v>
      </c>
      <c r="G96" s="25">
        <v>12.5</v>
      </c>
      <c r="H96" s="405">
        <v>11</v>
      </c>
      <c r="I96" s="18">
        <v>7.75</v>
      </c>
      <c r="J96" s="18">
        <v>10</v>
      </c>
      <c r="K96" s="18">
        <v>12.75</v>
      </c>
      <c r="L96" s="25">
        <v>10.5</v>
      </c>
    </row>
    <row r="97" spans="1:12" ht="18.75">
      <c r="A97" s="64">
        <v>90</v>
      </c>
      <c r="B97" s="481" t="s">
        <v>139</v>
      </c>
      <c r="C97" s="481" t="s">
        <v>671</v>
      </c>
      <c r="D97" s="18">
        <v>13</v>
      </c>
      <c r="E97" s="187">
        <v>10.25</v>
      </c>
      <c r="F97" s="18">
        <v>8</v>
      </c>
      <c r="G97" s="25">
        <v>9</v>
      </c>
      <c r="H97" s="405">
        <v>4</v>
      </c>
      <c r="I97" s="18">
        <v>7.25</v>
      </c>
      <c r="J97" s="18">
        <v>11</v>
      </c>
      <c r="K97" s="18">
        <v>7.75</v>
      </c>
      <c r="L97" s="25">
        <v>8</v>
      </c>
    </row>
    <row r="98" spans="1:12" ht="18.75">
      <c r="A98" s="64">
        <v>91</v>
      </c>
      <c r="B98" s="484" t="s">
        <v>140</v>
      </c>
      <c r="C98" s="484" t="s">
        <v>141</v>
      </c>
      <c r="D98" s="18">
        <v>12.75</v>
      </c>
      <c r="E98" s="187">
        <v>12.75</v>
      </c>
      <c r="F98" s="18">
        <v>9</v>
      </c>
      <c r="G98" s="25">
        <v>9</v>
      </c>
      <c r="H98" s="405">
        <v>7.5</v>
      </c>
      <c r="I98" s="18">
        <v>9.5</v>
      </c>
      <c r="J98" s="18">
        <v>9</v>
      </c>
      <c r="K98" s="18">
        <v>13.25</v>
      </c>
      <c r="L98" s="25">
        <v>10</v>
      </c>
    </row>
    <row r="99" spans="1:12" ht="18.75">
      <c r="A99" s="64">
        <v>92</v>
      </c>
      <c r="B99" s="472" t="s">
        <v>142</v>
      </c>
      <c r="C99" s="472" t="s">
        <v>172</v>
      </c>
      <c r="D99" s="25">
        <v>10.25</v>
      </c>
      <c r="E99" s="187">
        <v>10.5</v>
      </c>
      <c r="F99" s="18">
        <v>9.25</v>
      </c>
      <c r="G99" s="25">
        <v>12</v>
      </c>
      <c r="H99" s="405">
        <v>6</v>
      </c>
      <c r="I99" s="18">
        <v>8.5</v>
      </c>
      <c r="J99" s="18">
        <v>10</v>
      </c>
      <c r="K99" s="18">
        <v>12</v>
      </c>
      <c r="L99" s="25">
        <v>9.5</v>
      </c>
    </row>
    <row r="100" spans="1:12" ht="18.75">
      <c r="A100" s="64">
        <v>93</v>
      </c>
      <c r="B100" s="481" t="s">
        <v>144</v>
      </c>
      <c r="C100" s="481" t="s">
        <v>145</v>
      </c>
      <c r="D100" s="25">
        <v>3.75</v>
      </c>
      <c r="E100" s="187">
        <v>10.5</v>
      </c>
      <c r="F100" s="18">
        <v>5</v>
      </c>
      <c r="G100" s="25">
        <v>7</v>
      </c>
      <c r="H100" s="405">
        <v>4</v>
      </c>
      <c r="I100" s="18">
        <v>8.25</v>
      </c>
      <c r="J100" s="18">
        <v>4</v>
      </c>
      <c r="K100" s="18">
        <v>5.25</v>
      </c>
      <c r="L100" s="25">
        <v>5</v>
      </c>
    </row>
    <row r="101" spans="1:12" ht="18.75">
      <c r="A101" s="64">
        <v>94</v>
      </c>
      <c r="B101" s="481" t="s">
        <v>146</v>
      </c>
      <c r="C101" s="481" t="s">
        <v>147</v>
      </c>
      <c r="D101" s="25">
        <v>12.75</v>
      </c>
      <c r="E101" s="187">
        <v>11</v>
      </c>
      <c r="F101" s="18">
        <v>11</v>
      </c>
      <c r="G101" s="25">
        <v>11</v>
      </c>
      <c r="H101" s="405">
        <v>10</v>
      </c>
      <c r="I101" s="18">
        <v>8.5</v>
      </c>
      <c r="J101" s="18">
        <v>12</v>
      </c>
      <c r="K101" s="18">
        <v>15.25</v>
      </c>
      <c r="L101" s="25">
        <v>12</v>
      </c>
    </row>
    <row r="102" spans="1:12" ht="18.75">
      <c r="A102" s="64">
        <v>95</v>
      </c>
      <c r="B102" s="481" t="s">
        <v>146</v>
      </c>
      <c r="C102" s="481" t="s">
        <v>148</v>
      </c>
      <c r="D102" s="25">
        <v>16.75</v>
      </c>
      <c r="E102" s="187">
        <v>9</v>
      </c>
      <c r="F102" s="18">
        <v>7</v>
      </c>
      <c r="G102" s="25">
        <v>9.5</v>
      </c>
      <c r="H102" s="405">
        <v>2.5</v>
      </c>
      <c r="I102" s="18">
        <v>7.75</v>
      </c>
      <c r="J102" s="18">
        <v>10</v>
      </c>
      <c r="K102" s="18">
        <v>15.75</v>
      </c>
      <c r="L102" s="25">
        <v>9</v>
      </c>
    </row>
    <row r="103" spans="1:12" ht="18.75">
      <c r="A103" s="64">
        <v>96</v>
      </c>
      <c r="B103" s="476" t="s">
        <v>149</v>
      </c>
      <c r="C103" s="476" t="s">
        <v>858</v>
      </c>
      <c r="D103" s="25">
        <v>1.75</v>
      </c>
      <c r="E103" s="187">
        <v>4.5</v>
      </c>
      <c r="F103" s="18">
        <v>1</v>
      </c>
      <c r="G103" s="25">
        <v>0.5</v>
      </c>
      <c r="H103" s="405">
        <v>2.5</v>
      </c>
      <c r="I103" s="466">
        <v>30</v>
      </c>
      <c r="J103" s="18">
        <v>7</v>
      </c>
      <c r="K103" s="18">
        <v>3.5</v>
      </c>
      <c r="L103" s="25">
        <v>3</v>
      </c>
    </row>
    <row r="104" spans="1:12" ht="18.75">
      <c r="A104" s="64">
        <v>97</v>
      </c>
      <c r="B104" s="481" t="s">
        <v>150</v>
      </c>
      <c r="C104" s="481" t="s">
        <v>151</v>
      </c>
      <c r="D104" s="25">
        <v>11</v>
      </c>
      <c r="E104" s="187">
        <v>8.25</v>
      </c>
      <c r="F104" s="18">
        <v>9</v>
      </c>
      <c r="G104" s="25">
        <v>6</v>
      </c>
      <c r="H104" s="405">
        <v>1.5</v>
      </c>
      <c r="I104" s="18">
        <v>8.25</v>
      </c>
      <c r="J104" s="18">
        <v>11</v>
      </c>
      <c r="K104" s="18">
        <v>13</v>
      </c>
      <c r="L104" s="25">
        <v>7.5</v>
      </c>
    </row>
    <row r="105" spans="1:12" ht="18.75">
      <c r="A105" s="64">
        <v>98</v>
      </c>
      <c r="B105" s="481" t="s">
        <v>152</v>
      </c>
      <c r="C105" s="481" t="s">
        <v>67</v>
      </c>
      <c r="D105" s="25">
        <v>16.5</v>
      </c>
      <c r="E105" s="187">
        <v>11.25</v>
      </c>
      <c r="F105" s="18">
        <v>9.25</v>
      </c>
      <c r="G105" s="25">
        <v>12.5</v>
      </c>
      <c r="H105" s="405">
        <v>3.5</v>
      </c>
      <c r="I105" s="18">
        <v>10</v>
      </c>
      <c r="J105" s="18">
        <v>12</v>
      </c>
      <c r="K105" s="18">
        <v>11</v>
      </c>
      <c r="L105" s="25">
        <v>13.5</v>
      </c>
    </row>
    <row r="106" spans="1:12" ht="18.75">
      <c r="A106" s="64">
        <v>99</v>
      </c>
      <c r="B106" s="484" t="s">
        <v>153</v>
      </c>
      <c r="C106" s="484" t="s">
        <v>154</v>
      </c>
      <c r="D106" s="25">
        <v>14.5</v>
      </c>
      <c r="E106" s="187">
        <v>11.25</v>
      </c>
      <c r="F106" s="18">
        <v>11</v>
      </c>
      <c r="G106" s="25">
        <v>11</v>
      </c>
      <c r="H106" s="405">
        <v>6</v>
      </c>
      <c r="I106" s="18">
        <v>9</v>
      </c>
      <c r="J106" s="18">
        <v>11</v>
      </c>
      <c r="K106" s="18">
        <v>14.5</v>
      </c>
      <c r="L106" s="25">
        <v>14</v>
      </c>
    </row>
    <row r="107" spans="1:12" ht="18.75">
      <c r="A107" s="64">
        <v>100</v>
      </c>
      <c r="B107" s="481" t="s">
        <v>155</v>
      </c>
      <c r="C107" s="481" t="s">
        <v>156</v>
      </c>
      <c r="D107" s="357">
        <v>0</v>
      </c>
      <c r="E107" s="187">
        <v>0</v>
      </c>
      <c r="F107" s="408">
        <v>0</v>
      </c>
      <c r="G107" s="357">
        <v>0</v>
      </c>
      <c r="H107" s="383">
        <v>0</v>
      </c>
      <c r="I107" s="357">
        <v>0</v>
      </c>
      <c r="J107" s="408">
        <v>0</v>
      </c>
      <c r="K107" s="18">
        <v>0</v>
      </c>
      <c r="L107" s="357">
        <v>0</v>
      </c>
    </row>
    <row r="108" spans="1:12" ht="18.75">
      <c r="A108" s="64">
        <v>101</v>
      </c>
      <c r="B108" s="481" t="s">
        <v>157</v>
      </c>
      <c r="C108" s="481" t="s">
        <v>158</v>
      </c>
      <c r="D108" s="25">
        <v>15.25</v>
      </c>
      <c r="E108" s="187">
        <v>13.25</v>
      </c>
      <c r="F108" s="18">
        <v>10.5</v>
      </c>
      <c r="G108" s="25">
        <v>6</v>
      </c>
      <c r="H108" s="405">
        <v>6</v>
      </c>
      <c r="I108" s="18">
        <v>8.5</v>
      </c>
      <c r="J108" s="18">
        <v>11</v>
      </c>
      <c r="K108" s="18">
        <v>10</v>
      </c>
      <c r="L108" s="25">
        <v>10</v>
      </c>
    </row>
    <row r="109" spans="1:12" ht="18.75">
      <c r="A109" s="64">
        <v>102</v>
      </c>
      <c r="B109" s="476" t="s">
        <v>159</v>
      </c>
      <c r="C109" s="476" t="s">
        <v>859</v>
      </c>
      <c r="D109" s="376">
        <v>30</v>
      </c>
      <c r="E109" s="187">
        <v>7</v>
      </c>
      <c r="F109" s="18">
        <v>8</v>
      </c>
      <c r="G109" s="25">
        <v>4.5</v>
      </c>
      <c r="H109" s="405">
        <v>3.5</v>
      </c>
      <c r="I109" s="466">
        <v>32.25</v>
      </c>
      <c r="J109" s="18">
        <v>6</v>
      </c>
      <c r="K109" s="370">
        <v>30</v>
      </c>
      <c r="L109" s="25">
        <v>3.5</v>
      </c>
    </row>
    <row r="110" spans="1:12" ht="18.75">
      <c r="A110" s="64">
        <v>103</v>
      </c>
      <c r="B110" s="483" t="s">
        <v>860</v>
      </c>
      <c r="C110" s="483" t="s">
        <v>51</v>
      </c>
      <c r="D110" s="25">
        <v>16.25</v>
      </c>
      <c r="E110" s="187">
        <v>15.25</v>
      </c>
      <c r="F110" s="463">
        <v>10</v>
      </c>
      <c r="G110" s="25">
        <v>16.5</v>
      </c>
      <c r="H110" s="405">
        <v>11</v>
      </c>
      <c r="I110" s="18">
        <v>12</v>
      </c>
      <c r="J110" s="463">
        <v>15</v>
      </c>
      <c r="K110" s="18">
        <v>14</v>
      </c>
      <c r="L110" s="25">
        <v>15</v>
      </c>
    </row>
    <row r="111" spans="1:12" ht="18.75">
      <c r="A111" s="64">
        <v>104</v>
      </c>
      <c r="B111" s="481" t="s">
        <v>861</v>
      </c>
      <c r="C111" s="481" t="s">
        <v>161</v>
      </c>
      <c r="D111" s="25">
        <v>6.5</v>
      </c>
      <c r="E111" s="187">
        <v>12</v>
      </c>
      <c r="F111" s="18">
        <v>6.5</v>
      </c>
      <c r="G111" s="25">
        <v>5</v>
      </c>
      <c r="H111" s="405">
        <v>3.5</v>
      </c>
      <c r="I111" s="18">
        <v>7.75</v>
      </c>
      <c r="J111" s="18">
        <v>7</v>
      </c>
      <c r="K111" s="18">
        <v>12.5</v>
      </c>
      <c r="L111" s="25">
        <v>5.5</v>
      </c>
    </row>
    <row r="112" spans="1:12" ht="18.75">
      <c r="A112" s="64">
        <v>105</v>
      </c>
      <c r="B112" s="484" t="s">
        <v>162</v>
      </c>
      <c r="C112" s="484" t="s">
        <v>862</v>
      </c>
      <c r="D112" s="18">
        <v>5.25</v>
      </c>
      <c r="E112" s="187">
        <v>8.25</v>
      </c>
      <c r="F112" s="18">
        <v>9</v>
      </c>
      <c r="G112" s="25">
        <v>8.25</v>
      </c>
      <c r="H112" s="405">
        <v>2.5</v>
      </c>
      <c r="I112" s="18">
        <v>8</v>
      </c>
      <c r="J112" s="18">
        <v>11</v>
      </c>
      <c r="K112" s="18">
        <v>11</v>
      </c>
      <c r="L112" s="25">
        <v>8</v>
      </c>
    </row>
    <row r="113" spans="1:12" ht="18.75">
      <c r="A113" s="64">
        <v>106</v>
      </c>
      <c r="B113" s="481" t="s">
        <v>163</v>
      </c>
      <c r="C113" s="481" t="s">
        <v>164</v>
      </c>
      <c r="D113" s="25">
        <v>16.5</v>
      </c>
      <c r="E113" s="187">
        <v>11.25</v>
      </c>
      <c r="F113" s="18">
        <v>12</v>
      </c>
      <c r="G113" s="25">
        <v>13</v>
      </c>
      <c r="H113" s="405">
        <v>13.5</v>
      </c>
      <c r="I113" s="18">
        <v>10</v>
      </c>
      <c r="J113" s="18">
        <v>13</v>
      </c>
      <c r="K113" s="18">
        <v>16.25</v>
      </c>
      <c r="L113" s="25">
        <v>16.5</v>
      </c>
    </row>
    <row r="114" spans="1:12" ht="18.75">
      <c r="A114" s="64">
        <v>107</v>
      </c>
      <c r="B114" s="485" t="s">
        <v>165</v>
      </c>
      <c r="C114" s="485" t="s">
        <v>863</v>
      </c>
      <c r="D114" s="18">
        <v>10.5</v>
      </c>
      <c r="E114" s="187">
        <v>8.25</v>
      </c>
      <c r="F114" s="18">
        <v>7.5</v>
      </c>
      <c r="G114" s="25">
        <v>5</v>
      </c>
      <c r="H114" s="405">
        <v>3</v>
      </c>
      <c r="I114" s="18">
        <v>5.25</v>
      </c>
      <c r="J114" s="18">
        <v>6</v>
      </c>
      <c r="K114" s="18">
        <v>7.5</v>
      </c>
      <c r="L114" s="25">
        <v>3.5</v>
      </c>
    </row>
    <row r="115" spans="1:12" ht="18.75">
      <c r="A115" s="64">
        <v>108</v>
      </c>
      <c r="B115" s="481" t="s">
        <v>167</v>
      </c>
      <c r="C115" s="481" t="s">
        <v>303</v>
      </c>
      <c r="D115" s="18">
        <v>12.75</v>
      </c>
      <c r="E115" s="187">
        <v>5.25</v>
      </c>
      <c r="F115" s="18">
        <v>6.5</v>
      </c>
      <c r="G115" s="25">
        <v>11.5</v>
      </c>
      <c r="H115" s="405">
        <v>2.5</v>
      </c>
      <c r="I115" s="18">
        <v>6.75</v>
      </c>
      <c r="J115" s="18">
        <v>7</v>
      </c>
      <c r="K115" s="18">
        <v>7.75</v>
      </c>
      <c r="L115" s="25">
        <v>12.5</v>
      </c>
    </row>
    <row r="116" spans="1:12" ht="18.75">
      <c r="A116" s="64">
        <v>109</v>
      </c>
      <c r="B116" s="481" t="s">
        <v>168</v>
      </c>
      <c r="C116" s="481" t="s">
        <v>169</v>
      </c>
      <c r="D116" s="18">
        <v>18</v>
      </c>
      <c r="E116" s="187">
        <v>13.5</v>
      </c>
      <c r="F116" s="18">
        <v>8</v>
      </c>
      <c r="G116" s="25">
        <v>11</v>
      </c>
      <c r="H116" s="405">
        <v>10</v>
      </c>
      <c r="I116" s="18">
        <v>13.5</v>
      </c>
      <c r="J116" s="18">
        <v>14</v>
      </c>
      <c r="K116" s="18">
        <v>15</v>
      </c>
      <c r="L116" s="25">
        <v>16</v>
      </c>
    </row>
    <row r="117" spans="1:12" ht="18.75">
      <c r="A117" s="64">
        <v>110</v>
      </c>
      <c r="B117" s="481" t="s">
        <v>864</v>
      </c>
      <c r="C117" s="481" t="s">
        <v>865</v>
      </c>
      <c r="D117" s="18">
        <v>10</v>
      </c>
      <c r="E117" s="187">
        <v>14.25</v>
      </c>
      <c r="F117" s="18">
        <v>7</v>
      </c>
      <c r="G117" s="25">
        <v>10.5</v>
      </c>
      <c r="H117" s="405">
        <v>2.5</v>
      </c>
      <c r="I117" s="18">
        <v>10</v>
      </c>
      <c r="J117" s="18">
        <v>8</v>
      </c>
      <c r="K117" s="18">
        <v>12.25</v>
      </c>
      <c r="L117" s="25">
        <v>7.5</v>
      </c>
    </row>
    <row r="118" spans="1:12" ht="18.75">
      <c r="A118" s="64">
        <v>111</v>
      </c>
      <c r="B118" s="481" t="s">
        <v>866</v>
      </c>
      <c r="C118" s="481" t="s">
        <v>170</v>
      </c>
      <c r="D118" s="18">
        <v>5</v>
      </c>
      <c r="E118" s="187">
        <v>4.5</v>
      </c>
      <c r="F118" s="18">
        <v>5.5</v>
      </c>
      <c r="G118" s="25">
        <v>3.5</v>
      </c>
      <c r="H118" s="405">
        <v>3</v>
      </c>
      <c r="I118" s="18">
        <v>6</v>
      </c>
      <c r="J118" s="18">
        <v>4</v>
      </c>
      <c r="K118" s="18">
        <v>14.75</v>
      </c>
      <c r="L118" s="25">
        <v>5</v>
      </c>
    </row>
    <row r="119" spans="1:12" ht="18.75">
      <c r="A119" s="64">
        <v>112</v>
      </c>
      <c r="B119" s="481" t="s">
        <v>171</v>
      </c>
      <c r="C119" s="481" t="s">
        <v>172</v>
      </c>
      <c r="D119" s="18">
        <v>13.75</v>
      </c>
      <c r="E119" s="187">
        <v>10.5</v>
      </c>
      <c r="F119" s="18">
        <v>7</v>
      </c>
      <c r="G119" s="25">
        <v>9</v>
      </c>
      <c r="H119" s="405">
        <v>4</v>
      </c>
      <c r="I119" s="18">
        <v>8.5</v>
      </c>
      <c r="J119" s="18">
        <v>13</v>
      </c>
      <c r="K119" s="18">
        <v>7.5</v>
      </c>
      <c r="L119" s="25">
        <v>11</v>
      </c>
    </row>
    <row r="120" spans="1:12" ht="18.75">
      <c r="A120" s="64">
        <v>113</v>
      </c>
      <c r="B120" s="481" t="s">
        <v>173</v>
      </c>
      <c r="C120" s="481" t="s">
        <v>174</v>
      </c>
      <c r="D120" s="18">
        <v>11</v>
      </c>
      <c r="E120" s="187">
        <v>9</v>
      </c>
      <c r="F120" s="18">
        <v>9</v>
      </c>
      <c r="G120" s="25">
        <v>12.5</v>
      </c>
      <c r="H120" s="405">
        <v>9</v>
      </c>
      <c r="I120" s="18">
        <v>8</v>
      </c>
      <c r="J120" s="18">
        <v>15</v>
      </c>
      <c r="K120" s="18">
        <v>9.5</v>
      </c>
      <c r="L120" s="25">
        <v>15.5</v>
      </c>
    </row>
    <row r="121" spans="1:12" ht="18.75">
      <c r="A121" s="64">
        <v>114</v>
      </c>
      <c r="B121" s="481" t="s">
        <v>175</v>
      </c>
      <c r="C121" s="481" t="s">
        <v>867</v>
      </c>
      <c r="D121" s="376">
        <v>30.5</v>
      </c>
      <c r="E121" s="187">
        <v>9.75</v>
      </c>
      <c r="F121" s="18">
        <v>7</v>
      </c>
      <c r="G121" s="25">
        <v>3.5</v>
      </c>
      <c r="H121" s="405">
        <v>2.5</v>
      </c>
      <c r="I121" s="464">
        <v>30</v>
      </c>
      <c r="J121" s="18">
        <v>7</v>
      </c>
      <c r="K121" s="370">
        <v>33</v>
      </c>
      <c r="L121" s="25">
        <v>5</v>
      </c>
    </row>
    <row r="122" spans="1:12" ht="18.75">
      <c r="A122" s="64">
        <v>115</v>
      </c>
      <c r="B122" s="481" t="s">
        <v>176</v>
      </c>
      <c r="C122" s="481" t="s">
        <v>177</v>
      </c>
      <c r="D122" s="18">
        <v>7.25</v>
      </c>
      <c r="E122" s="187">
        <v>9</v>
      </c>
      <c r="F122" s="18">
        <v>7</v>
      </c>
      <c r="G122" s="25">
        <v>10.5</v>
      </c>
      <c r="H122" s="405">
        <v>1.5</v>
      </c>
      <c r="I122" s="18">
        <v>8</v>
      </c>
      <c r="J122" s="18">
        <v>6</v>
      </c>
      <c r="K122" s="18">
        <v>14</v>
      </c>
      <c r="L122" s="25">
        <v>12</v>
      </c>
    </row>
    <row r="123" spans="1:12" ht="18.75">
      <c r="A123" s="64">
        <v>116</v>
      </c>
      <c r="B123" s="476" t="s">
        <v>178</v>
      </c>
      <c r="C123" s="476" t="s">
        <v>43</v>
      </c>
      <c r="D123" s="18">
        <v>2</v>
      </c>
      <c r="E123" s="187">
        <v>3.75</v>
      </c>
      <c r="F123" s="18">
        <v>3</v>
      </c>
      <c r="G123" s="370">
        <v>49.79</v>
      </c>
      <c r="H123" s="405">
        <v>2.5</v>
      </c>
      <c r="I123" s="464">
        <v>30</v>
      </c>
      <c r="J123" s="18">
        <v>5</v>
      </c>
      <c r="K123" s="370">
        <v>36</v>
      </c>
      <c r="L123" s="25">
        <v>5</v>
      </c>
    </row>
    <row r="124" spans="1:12" ht="18.75">
      <c r="A124" s="64">
        <v>117</v>
      </c>
      <c r="B124" s="481" t="s">
        <v>179</v>
      </c>
      <c r="C124" s="481" t="s">
        <v>180</v>
      </c>
      <c r="D124" s="18">
        <v>5.75</v>
      </c>
      <c r="E124" s="187">
        <v>8.25</v>
      </c>
      <c r="F124" s="18">
        <v>6.5</v>
      </c>
      <c r="G124" s="25">
        <v>7.5</v>
      </c>
      <c r="H124" s="405">
        <v>8.5</v>
      </c>
      <c r="I124" s="18">
        <v>8.25</v>
      </c>
      <c r="J124" s="18">
        <v>10</v>
      </c>
      <c r="K124" s="18">
        <v>14.75</v>
      </c>
      <c r="L124" s="25">
        <v>11.5</v>
      </c>
    </row>
    <row r="125" spans="1:12" ht="18.75">
      <c r="A125" s="64">
        <v>118</v>
      </c>
      <c r="B125" s="484" t="s">
        <v>868</v>
      </c>
      <c r="C125" s="484" t="s">
        <v>181</v>
      </c>
      <c r="D125" s="18">
        <v>15.25</v>
      </c>
      <c r="E125" s="187">
        <v>12.75</v>
      </c>
      <c r="F125" s="18">
        <v>9.25</v>
      </c>
      <c r="G125" s="25">
        <v>10.5</v>
      </c>
      <c r="H125" s="405">
        <v>8.5</v>
      </c>
      <c r="I125" s="18">
        <v>6.75</v>
      </c>
      <c r="J125" s="18">
        <v>14</v>
      </c>
      <c r="K125" s="18">
        <v>6.75</v>
      </c>
      <c r="L125" s="25">
        <v>15</v>
      </c>
    </row>
    <row r="126" spans="1:12" ht="18.75">
      <c r="A126" s="64">
        <v>119</v>
      </c>
      <c r="B126" s="481" t="s">
        <v>182</v>
      </c>
      <c r="C126" s="481" t="s">
        <v>183</v>
      </c>
      <c r="D126" s="18">
        <v>7.75</v>
      </c>
      <c r="E126" s="187">
        <v>6.75</v>
      </c>
      <c r="F126" s="18">
        <v>5.5</v>
      </c>
      <c r="G126" s="25">
        <v>3.25</v>
      </c>
      <c r="H126" s="405">
        <v>3</v>
      </c>
      <c r="I126" s="18">
        <v>5.75</v>
      </c>
      <c r="J126" s="18">
        <v>9</v>
      </c>
      <c r="K126" s="18">
        <v>6.5</v>
      </c>
      <c r="L126" s="25">
        <v>5</v>
      </c>
    </row>
    <row r="127" spans="1:12" ht="18.75">
      <c r="A127" s="64">
        <v>120</v>
      </c>
      <c r="B127" s="476" t="s">
        <v>184</v>
      </c>
      <c r="C127" s="476" t="s">
        <v>185</v>
      </c>
      <c r="D127" s="18">
        <v>1.75</v>
      </c>
      <c r="E127" s="187">
        <v>4.5</v>
      </c>
      <c r="F127" s="18">
        <v>2</v>
      </c>
      <c r="G127" s="25">
        <v>0.5</v>
      </c>
      <c r="H127" s="405">
        <v>6</v>
      </c>
      <c r="I127" s="464">
        <v>30.75</v>
      </c>
      <c r="J127" s="18">
        <v>8</v>
      </c>
      <c r="K127" s="370">
        <v>36</v>
      </c>
      <c r="L127" s="25">
        <v>4</v>
      </c>
    </row>
    <row r="128" spans="1:12" ht="18.75">
      <c r="A128" s="64">
        <v>121</v>
      </c>
      <c r="B128" s="476" t="s">
        <v>186</v>
      </c>
      <c r="C128" s="476" t="s">
        <v>869</v>
      </c>
      <c r="D128" s="376">
        <v>30</v>
      </c>
      <c r="E128" s="187">
        <v>6</v>
      </c>
      <c r="F128" s="372">
        <v>31.5</v>
      </c>
      <c r="G128" s="25">
        <v>6</v>
      </c>
      <c r="H128" s="405">
        <v>6</v>
      </c>
      <c r="I128" s="464">
        <v>31.13</v>
      </c>
      <c r="J128" s="18">
        <v>15</v>
      </c>
      <c r="K128" s="370">
        <v>36</v>
      </c>
      <c r="L128" s="25">
        <v>4.5</v>
      </c>
    </row>
    <row r="129" spans="1:12" ht="18.75">
      <c r="A129" s="64">
        <v>122</v>
      </c>
      <c r="B129" s="476" t="s">
        <v>187</v>
      </c>
      <c r="C129" s="476" t="s">
        <v>870</v>
      </c>
      <c r="D129" s="18">
        <v>1</v>
      </c>
      <c r="E129" s="187">
        <v>5.25</v>
      </c>
      <c r="F129" s="372">
        <v>39</v>
      </c>
      <c r="G129" s="25">
        <v>0.5</v>
      </c>
      <c r="H129" s="405">
        <v>10</v>
      </c>
      <c r="I129" s="464">
        <v>30.75</v>
      </c>
      <c r="J129" s="370">
        <v>20</v>
      </c>
      <c r="K129" s="370">
        <v>31.75</v>
      </c>
      <c r="L129" s="25">
        <v>2</v>
      </c>
    </row>
    <row r="130" spans="1:12" ht="18.75">
      <c r="A130" s="64">
        <v>123</v>
      </c>
      <c r="B130" s="481" t="s">
        <v>871</v>
      </c>
      <c r="C130" s="481" t="s">
        <v>188</v>
      </c>
      <c r="D130" s="18">
        <v>19</v>
      </c>
      <c r="E130" s="187">
        <v>11.75</v>
      </c>
      <c r="F130" s="18">
        <v>12</v>
      </c>
      <c r="G130" s="25">
        <v>14.5</v>
      </c>
      <c r="H130" s="405">
        <v>13.5</v>
      </c>
      <c r="I130" s="18">
        <v>13.5</v>
      </c>
      <c r="J130" s="18">
        <v>17</v>
      </c>
      <c r="K130" s="18">
        <v>17.25</v>
      </c>
      <c r="L130" s="25">
        <v>17</v>
      </c>
    </row>
    <row r="131" spans="1:12" ht="18.75">
      <c r="A131" s="64">
        <v>124</v>
      </c>
      <c r="B131" s="481" t="s">
        <v>189</v>
      </c>
      <c r="C131" s="481" t="s">
        <v>31</v>
      </c>
      <c r="D131" s="18">
        <v>9.5</v>
      </c>
      <c r="E131" s="187">
        <v>9.5</v>
      </c>
      <c r="F131" s="18">
        <v>8</v>
      </c>
      <c r="G131" s="25">
        <v>11</v>
      </c>
      <c r="H131" s="405">
        <v>4</v>
      </c>
      <c r="I131" s="18">
        <v>8</v>
      </c>
      <c r="J131" s="18">
        <v>7</v>
      </c>
      <c r="K131" s="18">
        <v>8.75</v>
      </c>
      <c r="L131" s="25">
        <v>9.5</v>
      </c>
    </row>
    <row r="132" spans="1:12" ht="18.75">
      <c r="A132" s="64">
        <v>125</v>
      </c>
      <c r="B132" s="481" t="s">
        <v>190</v>
      </c>
      <c r="C132" s="481" t="s">
        <v>191</v>
      </c>
      <c r="D132" s="18">
        <v>9.5</v>
      </c>
      <c r="E132" s="187">
        <v>9</v>
      </c>
      <c r="F132" s="18">
        <v>6</v>
      </c>
      <c r="G132" s="25">
        <v>2</v>
      </c>
      <c r="H132" s="405">
        <v>2.5</v>
      </c>
      <c r="I132" s="18">
        <v>10.25</v>
      </c>
      <c r="J132" s="18">
        <v>5</v>
      </c>
      <c r="K132" s="18">
        <v>10</v>
      </c>
      <c r="L132" s="25">
        <v>3</v>
      </c>
    </row>
    <row r="133" spans="1:12" ht="18.75">
      <c r="A133" s="64">
        <v>126</v>
      </c>
      <c r="B133" s="483" t="s">
        <v>192</v>
      </c>
      <c r="C133" s="483" t="s">
        <v>193</v>
      </c>
      <c r="D133" s="18">
        <v>6.75</v>
      </c>
      <c r="E133" s="187">
        <v>9</v>
      </c>
      <c r="F133" s="18">
        <v>9</v>
      </c>
      <c r="G133" s="25">
        <v>11</v>
      </c>
      <c r="H133" s="405">
        <v>6</v>
      </c>
      <c r="I133" s="18">
        <v>8.25</v>
      </c>
      <c r="J133" s="18">
        <v>3</v>
      </c>
      <c r="K133" s="18">
        <v>13</v>
      </c>
      <c r="L133" s="25">
        <v>11</v>
      </c>
    </row>
    <row r="134" spans="1:12" ht="18.75">
      <c r="A134" s="64">
        <v>127</v>
      </c>
      <c r="B134" s="484" t="s">
        <v>194</v>
      </c>
      <c r="C134" s="484" t="s">
        <v>195</v>
      </c>
      <c r="D134" s="18">
        <v>7.25</v>
      </c>
      <c r="E134" s="187">
        <v>6</v>
      </c>
      <c r="F134" s="18">
        <v>6</v>
      </c>
      <c r="G134" s="25">
        <v>5.5</v>
      </c>
      <c r="H134" s="405">
        <v>1.5</v>
      </c>
      <c r="I134" s="18">
        <v>7.5</v>
      </c>
      <c r="J134" s="18">
        <v>0</v>
      </c>
      <c r="K134" s="18">
        <v>4</v>
      </c>
      <c r="L134" s="25">
        <v>4.5</v>
      </c>
    </row>
    <row r="135" spans="1:12" ht="18.75">
      <c r="A135" s="64">
        <v>128</v>
      </c>
      <c r="B135" s="481" t="s">
        <v>196</v>
      </c>
      <c r="C135" s="481" t="s">
        <v>197</v>
      </c>
      <c r="D135" s="18">
        <v>16</v>
      </c>
      <c r="E135" s="187">
        <v>10.5</v>
      </c>
      <c r="F135" s="18">
        <v>10.75</v>
      </c>
      <c r="G135" s="25">
        <v>15.5</v>
      </c>
      <c r="H135" s="405">
        <v>12</v>
      </c>
      <c r="I135" s="18">
        <v>12.75</v>
      </c>
      <c r="J135" s="18">
        <v>13</v>
      </c>
      <c r="K135" s="18">
        <v>16.25</v>
      </c>
      <c r="L135" s="25">
        <v>15</v>
      </c>
    </row>
    <row r="136" spans="1:12" ht="18.75">
      <c r="A136" s="64">
        <v>129</v>
      </c>
      <c r="B136" s="481" t="s">
        <v>198</v>
      </c>
      <c r="C136" s="481" t="s">
        <v>160</v>
      </c>
      <c r="D136" s="18">
        <v>9.75</v>
      </c>
      <c r="E136" s="187">
        <v>5</v>
      </c>
      <c r="F136" s="18">
        <v>5.5</v>
      </c>
      <c r="G136" s="25">
        <v>6</v>
      </c>
      <c r="H136" s="405">
        <v>3.5</v>
      </c>
      <c r="I136" s="18">
        <v>8</v>
      </c>
      <c r="J136" s="18">
        <v>6</v>
      </c>
      <c r="K136" s="18">
        <v>5.25</v>
      </c>
      <c r="L136" s="25">
        <v>7.5</v>
      </c>
    </row>
    <row r="137" spans="1:12" ht="18.75">
      <c r="A137" s="64">
        <v>130</v>
      </c>
      <c r="B137" s="476" t="s">
        <v>199</v>
      </c>
      <c r="C137" s="476" t="s">
        <v>872</v>
      </c>
      <c r="D137" s="18">
        <v>6.5</v>
      </c>
      <c r="E137" s="187">
        <v>7.5</v>
      </c>
      <c r="F137" s="372">
        <v>32.5</v>
      </c>
      <c r="G137" s="372">
        <v>36</v>
      </c>
      <c r="H137" s="405">
        <v>9</v>
      </c>
      <c r="I137" s="18">
        <v>6.25</v>
      </c>
      <c r="J137" s="18">
        <v>12</v>
      </c>
      <c r="K137" s="370">
        <v>36</v>
      </c>
      <c r="L137" s="25">
        <v>3.5</v>
      </c>
    </row>
    <row r="138" spans="1:12" ht="18.75">
      <c r="A138" s="64">
        <v>131</v>
      </c>
      <c r="B138" s="481" t="s">
        <v>200</v>
      </c>
      <c r="C138" s="481" t="s">
        <v>201</v>
      </c>
      <c r="D138" s="18">
        <v>17.25</v>
      </c>
      <c r="E138" s="187">
        <v>20</v>
      </c>
      <c r="F138" s="18">
        <v>14</v>
      </c>
      <c r="G138" s="25">
        <v>12.5</v>
      </c>
      <c r="H138" s="405">
        <v>10.5</v>
      </c>
      <c r="I138" s="18">
        <v>16.75</v>
      </c>
      <c r="J138" s="18">
        <v>15</v>
      </c>
      <c r="K138" s="18">
        <v>17.25</v>
      </c>
      <c r="L138" s="25">
        <v>18</v>
      </c>
    </row>
    <row r="139" spans="1:12" ht="18.75">
      <c r="A139" s="64">
        <v>132</v>
      </c>
      <c r="B139" s="481" t="s">
        <v>202</v>
      </c>
      <c r="C139" s="481" t="s">
        <v>203</v>
      </c>
      <c r="D139" s="18">
        <v>5.5</v>
      </c>
      <c r="E139" s="187">
        <v>5.25</v>
      </c>
      <c r="F139" s="18">
        <v>6</v>
      </c>
      <c r="G139" s="25">
        <v>8.5</v>
      </c>
      <c r="H139" s="405">
        <v>3</v>
      </c>
      <c r="I139" s="18">
        <v>8</v>
      </c>
      <c r="J139" s="463">
        <v>11</v>
      </c>
      <c r="K139" s="18">
        <v>10.25</v>
      </c>
      <c r="L139" s="25">
        <v>5</v>
      </c>
    </row>
    <row r="140" spans="1:12" ht="18.75">
      <c r="A140" s="64">
        <v>133</v>
      </c>
      <c r="B140" s="481" t="s">
        <v>873</v>
      </c>
      <c r="C140" s="481" t="s">
        <v>204</v>
      </c>
      <c r="D140" s="18">
        <v>12.5</v>
      </c>
      <c r="E140" s="187">
        <v>10.5</v>
      </c>
      <c r="F140" s="18">
        <v>9</v>
      </c>
      <c r="G140" s="25">
        <v>5</v>
      </c>
      <c r="H140" s="405">
        <v>1.5</v>
      </c>
      <c r="I140" s="18">
        <v>7.5</v>
      </c>
      <c r="J140" s="18">
        <v>16</v>
      </c>
      <c r="K140" s="18">
        <v>13.25</v>
      </c>
      <c r="L140" s="25">
        <v>7.5</v>
      </c>
    </row>
    <row r="141" spans="1:12" ht="18.75">
      <c r="A141" s="64">
        <v>134</v>
      </c>
      <c r="B141" s="481" t="s">
        <v>205</v>
      </c>
      <c r="C141" s="481" t="s">
        <v>185</v>
      </c>
      <c r="D141" s="18">
        <v>16.25</v>
      </c>
      <c r="E141" s="187">
        <v>8</v>
      </c>
      <c r="F141" s="18">
        <v>7</v>
      </c>
      <c r="G141" s="25">
        <v>8.5</v>
      </c>
      <c r="H141" s="405">
        <v>6</v>
      </c>
      <c r="I141" s="18">
        <v>10.25</v>
      </c>
      <c r="J141" s="18">
        <v>12</v>
      </c>
      <c r="K141" s="18">
        <v>15.75</v>
      </c>
      <c r="L141" s="25">
        <v>9.5</v>
      </c>
    </row>
    <row r="142" spans="1:12" ht="18.75">
      <c r="A142" s="64">
        <v>135</v>
      </c>
      <c r="B142" s="481" t="s">
        <v>206</v>
      </c>
      <c r="C142" s="481" t="s">
        <v>207</v>
      </c>
      <c r="D142" s="18">
        <v>2</v>
      </c>
      <c r="E142" s="187">
        <v>6.75</v>
      </c>
      <c r="F142" s="18">
        <v>6</v>
      </c>
      <c r="G142" s="25">
        <v>8.5</v>
      </c>
      <c r="H142" s="405">
        <v>2.5</v>
      </c>
      <c r="I142" s="18">
        <v>8.25</v>
      </c>
      <c r="J142" s="18">
        <v>6</v>
      </c>
      <c r="K142" s="18">
        <v>5.75</v>
      </c>
      <c r="L142" s="25">
        <v>8</v>
      </c>
    </row>
    <row r="143" spans="1:12" ht="18.75">
      <c r="A143" s="64">
        <v>136</v>
      </c>
      <c r="B143" s="486" t="s">
        <v>874</v>
      </c>
      <c r="C143" s="484" t="s">
        <v>875</v>
      </c>
      <c r="D143" s="18">
        <v>4.25</v>
      </c>
      <c r="E143" s="187">
        <v>9</v>
      </c>
      <c r="F143" s="18">
        <v>5.5</v>
      </c>
      <c r="G143" s="25">
        <v>3.75</v>
      </c>
      <c r="H143" s="405">
        <v>2.5</v>
      </c>
      <c r="I143" s="18">
        <v>5.25</v>
      </c>
      <c r="J143" s="18">
        <v>7</v>
      </c>
      <c r="K143" s="18">
        <v>4</v>
      </c>
      <c r="L143" s="25">
        <v>3.5</v>
      </c>
    </row>
    <row r="144" spans="1:12" ht="18.75">
      <c r="A144" s="64">
        <v>137</v>
      </c>
      <c r="B144" s="484" t="s">
        <v>208</v>
      </c>
      <c r="C144" s="484" t="s">
        <v>876</v>
      </c>
      <c r="D144" s="18">
        <v>16</v>
      </c>
      <c r="E144" s="187">
        <v>11.25</v>
      </c>
      <c r="F144" s="18">
        <v>11.25</v>
      </c>
      <c r="G144" s="25">
        <v>14</v>
      </c>
      <c r="H144" s="405">
        <v>7.5</v>
      </c>
      <c r="I144" s="18">
        <v>9.25</v>
      </c>
      <c r="J144" s="18">
        <v>11</v>
      </c>
      <c r="K144" s="18">
        <v>11</v>
      </c>
      <c r="L144" s="25">
        <v>11</v>
      </c>
    </row>
    <row r="145" spans="1:12" ht="18.75">
      <c r="A145" s="64">
        <v>138</v>
      </c>
      <c r="B145" s="481" t="s">
        <v>209</v>
      </c>
      <c r="C145" s="481" t="s">
        <v>132</v>
      </c>
      <c r="D145" s="18">
        <v>11.75</v>
      </c>
      <c r="E145" s="187">
        <v>6.75</v>
      </c>
      <c r="F145" s="18">
        <v>8</v>
      </c>
      <c r="G145" s="25">
        <v>7</v>
      </c>
      <c r="H145" s="405">
        <v>7.5</v>
      </c>
      <c r="I145" s="18">
        <v>9</v>
      </c>
      <c r="J145" s="18">
        <v>4</v>
      </c>
      <c r="K145" s="18">
        <v>13.25</v>
      </c>
      <c r="L145" s="25">
        <v>8.5</v>
      </c>
    </row>
    <row r="146" spans="1:12" ht="18.75">
      <c r="A146" s="64">
        <v>139</v>
      </c>
      <c r="B146" s="481" t="s">
        <v>210</v>
      </c>
      <c r="C146" s="481" t="s">
        <v>757</v>
      </c>
      <c r="D146" s="18">
        <v>12.25</v>
      </c>
      <c r="E146" s="187">
        <v>10.25</v>
      </c>
      <c r="F146" s="18">
        <v>8.5</v>
      </c>
      <c r="G146" s="25">
        <v>13.5</v>
      </c>
      <c r="H146" s="405">
        <v>3.5</v>
      </c>
      <c r="I146" s="18">
        <v>7.75</v>
      </c>
      <c r="J146" s="18">
        <v>10</v>
      </c>
      <c r="K146" s="18">
        <v>12</v>
      </c>
      <c r="L146" s="25">
        <v>10.5</v>
      </c>
    </row>
    <row r="147" spans="1:12" ht="18.75">
      <c r="A147" s="64">
        <v>140</v>
      </c>
      <c r="B147" s="481" t="s">
        <v>211</v>
      </c>
      <c r="C147" s="481" t="s">
        <v>212</v>
      </c>
      <c r="D147" s="18">
        <v>15</v>
      </c>
      <c r="E147" s="187">
        <v>10.5</v>
      </c>
      <c r="F147" s="18">
        <v>7</v>
      </c>
      <c r="G147" s="25">
        <v>15.5</v>
      </c>
      <c r="H147" s="405">
        <v>3.5</v>
      </c>
      <c r="I147" s="18">
        <v>11.5</v>
      </c>
      <c r="J147" s="18">
        <v>11</v>
      </c>
      <c r="K147" s="18">
        <v>17</v>
      </c>
      <c r="L147" s="25">
        <v>13</v>
      </c>
    </row>
    <row r="148" spans="1:12" ht="18.75">
      <c r="A148" s="64">
        <v>141</v>
      </c>
      <c r="B148" s="481" t="s">
        <v>877</v>
      </c>
      <c r="C148" s="481" t="s">
        <v>878</v>
      </c>
      <c r="D148" s="18">
        <v>9.75</v>
      </c>
      <c r="E148" s="187">
        <v>8.75</v>
      </c>
      <c r="F148" s="18">
        <v>6</v>
      </c>
      <c r="G148" s="25">
        <v>5.25</v>
      </c>
      <c r="H148" s="405">
        <v>1.5</v>
      </c>
      <c r="I148" s="18">
        <v>10</v>
      </c>
      <c r="J148" s="18">
        <v>10</v>
      </c>
      <c r="K148" s="18">
        <v>11.75</v>
      </c>
      <c r="L148" s="25">
        <v>8</v>
      </c>
    </row>
    <row r="149" spans="1:12" ht="18.75">
      <c r="A149" s="64">
        <v>142</v>
      </c>
      <c r="B149" s="481" t="s">
        <v>213</v>
      </c>
      <c r="C149" s="481" t="s">
        <v>879</v>
      </c>
      <c r="D149" s="18">
        <v>12.25</v>
      </c>
      <c r="E149" s="187">
        <v>9.75</v>
      </c>
      <c r="F149" s="18">
        <v>11.5</v>
      </c>
      <c r="G149" s="25">
        <v>5.75</v>
      </c>
      <c r="H149" s="405">
        <v>6</v>
      </c>
      <c r="I149" s="18">
        <v>8</v>
      </c>
      <c r="J149" s="18">
        <v>9</v>
      </c>
      <c r="K149" s="18">
        <v>10.75</v>
      </c>
      <c r="L149" s="25">
        <v>8</v>
      </c>
    </row>
    <row r="150" spans="1:12" ht="18.75">
      <c r="A150" s="64">
        <v>143</v>
      </c>
      <c r="B150" s="484" t="s">
        <v>880</v>
      </c>
      <c r="C150" s="484" t="s">
        <v>214</v>
      </c>
      <c r="D150" s="18">
        <v>5.5</v>
      </c>
      <c r="E150" s="187">
        <v>7.5</v>
      </c>
      <c r="F150" s="18">
        <v>6.5</v>
      </c>
      <c r="G150" s="25">
        <v>7.25</v>
      </c>
      <c r="H150" s="405">
        <v>3.5</v>
      </c>
      <c r="I150" s="18">
        <v>8.75</v>
      </c>
      <c r="J150" s="18">
        <v>5</v>
      </c>
      <c r="K150" s="18">
        <v>12</v>
      </c>
      <c r="L150" s="25">
        <v>7</v>
      </c>
    </row>
    <row r="151" spans="1:12" ht="18.75">
      <c r="A151" s="64">
        <v>144</v>
      </c>
      <c r="B151" s="484" t="s">
        <v>215</v>
      </c>
      <c r="C151" s="484" t="s">
        <v>216</v>
      </c>
      <c r="D151" s="18">
        <v>7</v>
      </c>
      <c r="E151" s="187">
        <v>6.75</v>
      </c>
      <c r="F151" s="18">
        <v>9</v>
      </c>
      <c r="G151" s="25">
        <v>7.75</v>
      </c>
      <c r="H151" s="405">
        <v>6</v>
      </c>
      <c r="I151" s="18">
        <v>5.25</v>
      </c>
      <c r="J151" s="18">
        <v>12</v>
      </c>
      <c r="K151" s="18">
        <v>13.5</v>
      </c>
      <c r="L151" s="25">
        <v>7</v>
      </c>
    </row>
    <row r="152" spans="1:12" ht="18.75">
      <c r="A152" s="64">
        <v>145</v>
      </c>
      <c r="B152" s="484" t="s">
        <v>217</v>
      </c>
      <c r="C152" s="484" t="s">
        <v>218</v>
      </c>
      <c r="D152" s="375">
        <v>38.75</v>
      </c>
      <c r="E152" s="187">
        <v>9</v>
      </c>
      <c r="F152" s="372">
        <v>33</v>
      </c>
      <c r="G152" s="25">
        <v>6</v>
      </c>
      <c r="H152" s="405">
        <v>8.5</v>
      </c>
      <c r="I152" s="372">
        <v>30</v>
      </c>
      <c r="J152" s="18">
        <v>11</v>
      </c>
      <c r="K152" s="370">
        <v>30</v>
      </c>
      <c r="L152" s="25">
        <v>8</v>
      </c>
    </row>
    <row r="153" spans="1:12" ht="18.75">
      <c r="A153" s="64">
        <v>146</v>
      </c>
      <c r="B153" s="472" t="s">
        <v>217</v>
      </c>
      <c r="C153" s="472" t="s">
        <v>47</v>
      </c>
      <c r="D153" s="18">
        <v>8.75</v>
      </c>
      <c r="E153" s="187">
        <v>9</v>
      </c>
      <c r="F153" s="18">
        <v>8</v>
      </c>
      <c r="G153" s="25">
        <v>3.75</v>
      </c>
      <c r="H153" s="405">
        <v>6</v>
      </c>
      <c r="I153" s="18">
        <v>6.75</v>
      </c>
      <c r="J153" s="18">
        <v>8</v>
      </c>
      <c r="K153" s="18">
        <v>7.75</v>
      </c>
      <c r="L153" s="25">
        <v>5</v>
      </c>
    </row>
    <row r="154" spans="1:12" ht="18.75">
      <c r="A154" s="64">
        <v>147</v>
      </c>
      <c r="B154" s="481" t="s">
        <v>219</v>
      </c>
      <c r="C154" s="481" t="s">
        <v>220</v>
      </c>
      <c r="D154" s="18">
        <v>15.25</v>
      </c>
      <c r="E154" s="187">
        <v>6.75</v>
      </c>
      <c r="F154" s="18">
        <v>10</v>
      </c>
      <c r="G154" s="25">
        <v>11.5</v>
      </c>
      <c r="H154" s="405">
        <v>11</v>
      </c>
      <c r="I154" s="18">
        <v>10.25</v>
      </c>
      <c r="J154" s="18">
        <v>11</v>
      </c>
      <c r="K154" s="18">
        <v>15.25</v>
      </c>
      <c r="L154" s="25">
        <v>8</v>
      </c>
    </row>
    <row r="155" spans="1:12" ht="18.75">
      <c r="A155" s="64">
        <v>148</v>
      </c>
      <c r="B155" s="481" t="s">
        <v>221</v>
      </c>
      <c r="C155" s="481" t="s">
        <v>222</v>
      </c>
      <c r="D155" s="18">
        <v>15.25</v>
      </c>
      <c r="E155" s="187">
        <v>12.5</v>
      </c>
      <c r="F155" s="18">
        <v>8.5</v>
      </c>
      <c r="G155" s="25">
        <v>13.25</v>
      </c>
      <c r="H155" s="405">
        <v>3.5</v>
      </c>
      <c r="I155" s="18">
        <v>10.5</v>
      </c>
      <c r="J155" s="18">
        <v>12</v>
      </c>
      <c r="K155" s="18">
        <v>15.25</v>
      </c>
      <c r="L155" s="25">
        <v>10</v>
      </c>
    </row>
    <row r="156" spans="1:12" ht="18.75">
      <c r="A156" s="64">
        <v>149</v>
      </c>
      <c r="B156" s="481" t="s">
        <v>881</v>
      </c>
      <c r="C156" s="481" t="s">
        <v>212</v>
      </c>
      <c r="D156" s="18">
        <v>13</v>
      </c>
      <c r="E156" s="187">
        <v>13.5</v>
      </c>
      <c r="F156" s="18">
        <v>10.5</v>
      </c>
      <c r="G156" s="25">
        <v>12.5</v>
      </c>
      <c r="H156" s="405">
        <v>4</v>
      </c>
      <c r="I156" s="18">
        <v>13.25</v>
      </c>
      <c r="J156" s="18">
        <v>12</v>
      </c>
      <c r="K156" s="18">
        <v>12.5</v>
      </c>
      <c r="L156" s="25">
        <v>11</v>
      </c>
    </row>
    <row r="157" spans="1:12" ht="18.75">
      <c r="A157" s="64">
        <v>150</v>
      </c>
      <c r="B157" s="484" t="s">
        <v>223</v>
      </c>
      <c r="C157" s="484" t="s">
        <v>882</v>
      </c>
      <c r="D157" s="18">
        <v>11.75</v>
      </c>
      <c r="E157" s="187">
        <v>7.5</v>
      </c>
      <c r="F157" s="18">
        <v>5</v>
      </c>
      <c r="G157" s="25">
        <v>4</v>
      </c>
      <c r="H157" s="405">
        <v>2.5</v>
      </c>
      <c r="I157" s="18">
        <v>9.5</v>
      </c>
      <c r="J157" s="18">
        <v>11</v>
      </c>
      <c r="K157" s="18">
        <v>4.75</v>
      </c>
      <c r="L157" s="25">
        <v>6</v>
      </c>
    </row>
    <row r="158" spans="1:12" ht="18.75">
      <c r="A158" s="64">
        <v>151</v>
      </c>
      <c r="B158" s="483" t="s">
        <v>224</v>
      </c>
      <c r="C158" s="483" t="s">
        <v>225</v>
      </c>
      <c r="D158" s="18">
        <v>11.25</v>
      </c>
      <c r="E158" s="187">
        <v>10.5</v>
      </c>
      <c r="F158" s="18">
        <v>8.5</v>
      </c>
      <c r="G158" s="25">
        <v>8</v>
      </c>
      <c r="H158" s="405">
        <v>8</v>
      </c>
      <c r="I158" s="18">
        <v>8.5</v>
      </c>
      <c r="J158" s="18">
        <v>5</v>
      </c>
      <c r="K158" s="18">
        <v>14.75</v>
      </c>
      <c r="L158" s="25">
        <v>5.5</v>
      </c>
    </row>
    <row r="159" spans="1:12" ht="18.75">
      <c r="A159" s="64">
        <v>152</v>
      </c>
      <c r="B159" s="481" t="s">
        <v>226</v>
      </c>
      <c r="C159" s="481" t="s">
        <v>227</v>
      </c>
      <c r="D159" s="18">
        <v>14.5</v>
      </c>
      <c r="E159" s="187">
        <v>11.25</v>
      </c>
      <c r="F159" s="18">
        <v>9</v>
      </c>
      <c r="G159" s="25">
        <v>9.5</v>
      </c>
      <c r="H159" s="405">
        <v>10</v>
      </c>
      <c r="I159" s="18">
        <v>9.25</v>
      </c>
      <c r="J159" s="18">
        <v>11</v>
      </c>
      <c r="K159" s="18">
        <v>15.5</v>
      </c>
      <c r="L159" s="25">
        <v>9.5</v>
      </c>
    </row>
    <row r="160" spans="1:12" ht="18.75">
      <c r="A160" s="64">
        <v>153</v>
      </c>
      <c r="B160" s="481" t="s">
        <v>228</v>
      </c>
      <c r="C160" s="481" t="s">
        <v>229</v>
      </c>
      <c r="D160" s="18">
        <v>12.75</v>
      </c>
      <c r="E160" s="187">
        <v>7.25</v>
      </c>
      <c r="F160" s="18">
        <v>5</v>
      </c>
      <c r="G160" s="25">
        <v>3</v>
      </c>
      <c r="H160" s="405">
        <v>3</v>
      </c>
      <c r="I160" s="18">
        <v>7.5</v>
      </c>
      <c r="J160" s="18">
        <v>6</v>
      </c>
      <c r="K160" s="18">
        <v>8.5</v>
      </c>
      <c r="L160" s="25">
        <v>6</v>
      </c>
    </row>
    <row r="161" spans="1:12" ht="18.75">
      <c r="A161" s="64">
        <v>154</v>
      </c>
      <c r="B161" s="481" t="s">
        <v>230</v>
      </c>
      <c r="C161" s="481" t="s">
        <v>231</v>
      </c>
      <c r="D161" s="18">
        <v>13</v>
      </c>
      <c r="E161" s="187">
        <v>9</v>
      </c>
      <c r="F161" s="18">
        <v>6.5</v>
      </c>
      <c r="G161" s="25">
        <v>9.5</v>
      </c>
      <c r="H161" s="405">
        <v>6</v>
      </c>
      <c r="I161" s="18">
        <v>10.75</v>
      </c>
      <c r="J161" s="18">
        <v>12</v>
      </c>
      <c r="K161" s="18">
        <v>14.5</v>
      </c>
      <c r="L161" s="25">
        <v>12.5</v>
      </c>
    </row>
    <row r="162" spans="1:12" ht="18.75">
      <c r="A162" s="64">
        <v>155</v>
      </c>
      <c r="B162" s="481" t="s">
        <v>232</v>
      </c>
      <c r="C162" s="481" t="s">
        <v>233</v>
      </c>
      <c r="D162" s="376">
        <v>30</v>
      </c>
      <c r="E162" s="187">
        <v>4.5</v>
      </c>
      <c r="F162" s="372">
        <v>31.5</v>
      </c>
      <c r="G162" s="25">
        <v>4.5</v>
      </c>
      <c r="H162" s="405">
        <v>1.5</v>
      </c>
      <c r="I162" s="464">
        <v>38.25</v>
      </c>
      <c r="J162" s="18">
        <v>7</v>
      </c>
      <c r="K162" s="18">
        <v>5</v>
      </c>
      <c r="L162" s="25">
        <v>5.5</v>
      </c>
    </row>
    <row r="163" spans="1:12" ht="18.75">
      <c r="A163" s="64">
        <v>156</v>
      </c>
      <c r="B163" s="481" t="s">
        <v>234</v>
      </c>
      <c r="C163" s="481" t="s">
        <v>235</v>
      </c>
      <c r="D163" s="18">
        <v>5.5</v>
      </c>
      <c r="E163" s="187">
        <v>8.25</v>
      </c>
      <c r="F163" s="18">
        <v>8.5</v>
      </c>
      <c r="G163" s="25">
        <v>5</v>
      </c>
      <c r="H163" s="405">
        <v>2.5</v>
      </c>
      <c r="I163" s="18">
        <v>8</v>
      </c>
      <c r="J163" s="18">
        <v>13</v>
      </c>
      <c r="K163" s="18">
        <v>14.5</v>
      </c>
      <c r="L163" s="25">
        <v>8</v>
      </c>
    </row>
    <row r="164" spans="1:12" ht="18.75">
      <c r="A164" s="64">
        <v>157</v>
      </c>
      <c r="B164" s="481" t="s">
        <v>236</v>
      </c>
      <c r="C164" s="481" t="s">
        <v>237</v>
      </c>
      <c r="D164" s="18">
        <v>10.5</v>
      </c>
      <c r="E164" s="187">
        <v>10.5</v>
      </c>
      <c r="F164" s="18">
        <v>7.5</v>
      </c>
      <c r="G164" s="25">
        <v>12</v>
      </c>
      <c r="H164" s="405">
        <v>8.5</v>
      </c>
      <c r="I164" s="18">
        <v>9.5</v>
      </c>
      <c r="J164" s="18">
        <v>15</v>
      </c>
      <c r="K164" s="18">
        <v>14.5</v>
      </c>
      <c r="L164" s="25">
        <v>11</v>
      </c>
    </row>
    <row r="165" spans="1:12" ht="18.75">
      <c r="A165" s="64">
        <v>158</v>
      </c>
      <c r="B165" s="481" t="s">
        <v>238</v>
      </c>
      <c r="C165" s="481" t="s">
        <v>883</v>
      </c>
      <c r="D165" s="18">
        <v>2</v>
      </c>
      <c r="E165" s="187">
        <v>5.25</v>
      </c>
      <c r="F165" s="18">
        <v>5</v>
      </c>
      <c r="G165" s="25">
        <v>6</v>
      </c>
      <c r="H165" s="405">
        <v>2.5</v>
      </c>
      <c r="I165" s="18">
        <v>7</v>
      </c>
      <c r="J165" s="18">
        <v>10</v>
      </c>
      <c r="K165" s="370">
        <v>42</v>
      </c>
      <c r="L165" s="25">
        <v>6.5</v>
      </c>
    </row>
    <row r="166" spans="1:12" ht="18.75">
      <c r="A166" s="64">
        <v>159</v>
      </c>
      <c r="B166" s="484" t="s">
        <v>239</v>
      </c>
      <c r="C166" s="484" t="s">
        <v>671</v>
      </c>
      <c r="D166" s="18">
        <v>17</v>
      </c>
      <c r="E166" s="187">
        <v>14</v>
      </c>
      <c r="F166" s="18">
        <v>9</v>
      </c>
      <c r="G166" s="25">
        <v>9</v>
      </c>
      <c r="H166" s="405">
        <v>13</v>
      </c>
      <c r="I166" s="18">
        <v>14.75</v>
      </c>
      <c r="J166" s="18">
        <v>15</v>
      </c>
      <c r="K166" s="18">
        <v>15.25</v>
      </c>
      <c r="L166" s="25">
        <v>18.5</v>
      </c>
    </row>
    <row r="167" spans="1:12" ht="18.75">
      <c r="A167" s="64">
        <v>160</v>
      </c>
      <c r="B167" s="481" t="s">
        <v>240</v>
      </c>
      <c r="C167" s="481" t="s">
        <v>241</v>
      </c>
      <c r="D167" s="18">
        <v>13.5</v>
      </c>
      <c r="E167" s="187">
        <v>7.5</v>
      </c>
      <c r="F167" s="18">
        <v>8</v>
      </c>
      <c r="G167" s="25">
        <v>9</v>
      </c>
      <c r="H167" s="405">
        <v>6</v>
      </c>
      <c r="I167" s="18">
        <v>6</v>
      </c>
      <c r="J167" s="18">
        <v>13</v>
      </c>
      <c r="K167" s="18">
        <v>13</v>
      </c>
      <c r="L167" s="25">
        <v>10</v>
      </c>
    </row>
    <row r="168" spans="1:12" ht="18.75">
      <c r="A168" s="64">
        <v>161</v>
      </c>
      <c r="B168" s="481" t="s">
        <v>242</v>
      </c>
      <c r="C168" s="481" t="s">
        <v>884</v>
      </c>
      <c r="D168" s="376">
        <v>36</v>
      </c>
      <c r="E168" s="187">
        <v>3.75</v>
      </c>
      <c r="F168" s="18">
        <v>8</v>
      </c>
      <c r="G168" s="25">
        <v>1.75</v>
      </c>
      <c r="H168" s="405">
        <v>2.5</v>
      </c>
      <c r="I168" s="18">
        <v>7.75</v>
      </c>
      <c r="J168" s="18">
        <v>16</v>
      </c>
      <c r="K168" s="370">
        <v>33</v>
      </c>
      <c r="L168" s="25">
        <v>6.5</v>
      </c>
    </row>
    <row r="169" spans="1:12" ht="18.75">
      <c r="A169" s="64">
        <v>162</v>
      </c>
      <c r="B169" s="472" t="s">
        <v>243</v>
      </c>
      <c r="C169" s="472" t="s">
        <v>25</v>
      </c>
      <c r="D169" s="18">
        <v>12</v>
      </c>
      <c r="E169" s="187">
        <v>9</v>
      </c>
      <c r="F169" s="18">
        <v>12</v>
      </c>
      <c r="G169" s="25">
        <v>10</v>
      </c>
      <c r="H169" s="405">
        <v>9</v>
      </c>
      <c r="I169" s="18">
        <v>10</v>
      </c>
      <c r="J169" s="18">
        <v>6</v>
      </c>
      <c r="K169" s="18">
        <v>14</v>
      </c>
      <c r="L169" s="25">
        <v>11</v>
      </c>
    </row>
    <row r="170" spans="1:12" ht="18.75">
      <c r="A170" s="64">
        <v>163</v>
      </c>
      <c r="B170" s="472" t="s">
        <v>244</v>
      </c>
      <c r="C170" s="472" t="s">
        <v>245</v>
      </c>
      <c r="D170" s="376">
        <v>33</v>
      </c>
      <c r="E170" s="187">
        <v>7.5</v>
      </c>
      <c r="F170" s="372">
        <v>34.5</v>
      </c>
      <c r="G170" s="25">
        <v>4.25</v>
      </c>
      <c r="H170" s="405">
        <v>3</v>
      </c>
      <c r="I170" s="18">
        <v>7.5</v>
      </c>
      <c r="J170" s="18">
        <v>6</v>
      </c>
      <c r="K170" s="18">
        <v>4.25</v>
      </c>
      <c r="L170" s="25">
        <v>3.5</v>
      </c>
    </row>
    <row r="171" spans="1:12" ht="18.75">
      <c r="A171" s="64">
        <v>164</v>
      </c>
      <c r="B171" s="472" t="s">
        <v>246</v>
      </c>
      <c r="C171" s="472" t="s">
        <v>247</v>
      </c>
      <c r="D171" s="376">
        <v>37.5</v>
      </c>
      <c r="E171" s="187">
        <v>6</v>
      </c>
      <c r="F171" s="18">
        <v>8.5</v>
      </c>
      <c r="G171" s="370">
        <v>33</v>
      </c>
      <c r="H171" s="405">
        <v>1.5</v>
      </c>
      <c r="I171" s="464">
        <v>30.75</v>
      </c>
      <c r="J171" s="18">
        <v>6</v>
      </c>
      <c r="K171" s="18">
        <v>5.75</v>
      </c>
      <c r="L171" s="25">
        <v>7</v>
      </c>
    </row>
    <row r="172" spans="1:12" ht="18.75">
      <c r="A172" s="64">
        <v>165</v>
      </c>
      <c r="B172" s="477" t="s">
        <v>885</v>
      </c>
      <c r="C172" s="477" t="s">
        <v>886</v>
      </c>
      <c r="D172" s="18">
        <v>14.25</v>
      </c>
      <c r="E172" s="187">
        <v>12</v>
      </c>
      <c r="F172" s="18">
        <v>7.5</v>
      </c>
      <c r="G172" s="25">
        <v>6</v>
      </c>
      <c r="H172" s="405">
        <v>6</v>
      </c>
      <c r="I172" s="18">
        <v>7.25</v>
      </c>
      <c r="J172" s="18">
        <v>7</v>
      </c>
      <c r="K172" s="18">
        <v>8.5</v>
      </c>
      <c r="L172" s="25">
        <v>11.5</v>
      </c>
    </row>
    <row r="173" spans="1:12" ht="18.75">
      <c r="A173" s="64">
        <v>166</v>
      </c>
      <c r="B173" s="472" t="s">
        <v>887</v>
      </c>
      <c r="C173" s="472" t="s">
        <v>248</v>
      </c>
      <c r="D173" s="18">
        <v>8.25</v>
      </c>
      <c r="E173" s="187">
        <v>6.75</v>
      </c>
      <c r="F173" s="18">
        <v>6</v>
      </c>
      <c r="G173" s="25">
        <v>1</v>
      </c>
      <c r="H173" s="405">
        <v>6</v>
      </c>
      <c r="I173" s="464">
        <v>30.75</v>
      </c>
      <c r="J173" s="370">
        <v>20</v>
      </c>
      <c r="K173" s="370">
        <v>39</v>
      </c>
      <c r="L173" s="25">
        <v>6</v>
      </c>
    </row>
    <row r="174" spans="1:12" ht="18.75">
      <c r="A174" s="64">
        <v>167</v>
      </c>
      <c r="B174" s="472" t="s">
        <v>249</v>
      </c>
      <c r="C174" s="472" t="s">
        <v>154</v>
      </c>
      <c r="D174" s="18">
        <v>10.75</v>
      </c>
      <c r="E174" s="187">
        <v>6.75</v>
      </c>
      <c r="F174" s="18">
        <v>9.25</v>
      </c>
      <c r="G174" s="25">
        <v>7.25</v>
      </c>
      <c r="H174" s="405">
        <v>6</v>
      </c>
      <c r="I174" s="18">
        <v>8.5</v>
      </c>
      <c r="J174" s="18">
        <v>3</v>
      </c>
      <c r="K174" s="18">
        <v>9.75</v>
      </c>
      <c r="L174" s="25">
        <v>7</v>
      </c>
    </row>
    <row r="175" spans="1:12" ht="18.75">
      <c r="A175" s="64">
        <v>168</v>
      </c>
      <c r="B175" s="472" t="s">
        <v>250</v>
      </c>
      <c r="C175" s="472" t="s">
        <v>692</v>
      </c>
      <c r="D175" s="18">
        <v>15.75</v>
      </c>
      <c r="E175" s="187">
        <v>7.25</v>
      </c>
      <c r="F175" s="18">
        <v>10.5</v>
      </c>
      <c r="G175" s="25">
        <v>12</v>
      </c>
      <c r="H175" s="405">
        <v>10</v>
      </c>
      <c r="I175" s="18">
        <v>10</v>
      </c>
      <c r="J175" s="18">
        <v>10</v>
      </c>
      <c r="K175" s="18">
        <v>16.25</v>
      </c>
      <c r="L175" s="25">
        <v>12.5</v>
      </c>
    </row>
    <row r="176" spans="1:12" ht="18.75">
      <c r="A176" s="64">
        <v>169</v>
      </c>
      <c r="B176" s="477" t="s">
        <v>251</v>
      </c>
      <c r="C176" s="477" t="s">
        <v>252</v>
      </c>
      <c r="D176" s="18">
        <v>0.75</v>
      </c>
      <c r="E176" s="187">
        <v>8.25</v>
      </c>
      <c r="F176" s="18">
        <v>0.5</v>
      </c>
      <c r="G176" s="25">
        <v>1</v>
      </c>
      <c r="H176" s="405">
        <v>10.5</v>
      </c>
      <c r="I176" s="18">
        <v>7</v>
      </c>
      <c r="J176" s="18">
        <v>15</v>
      </c>
      <c r="K176" s="18">
        <v>8.25</v>
      </c>
      <c r="L176" s="25">
        <v>14.5</v>
      </c>
    </row>
    <row r="177" spans="1:12" ht="18.75">
      <c r="A177" s="64">
        <v>170</v>
      </c>
      <c r="B177" s="472" t="s">
        <v>251</v>
      </c>
      <c r="C177" s="472" t="s">
        <v>69</v>
      </c>
      <c r="D177" s="18">
        <v>9.25</v>
      </c>
      <c r="E177" s="187">
        <v>0</v>
      </c>
      <c r="F177" s="18">
        <v>4.5</v>
      </c>
      <c r="G177" s="25">
        <v>4</v>
      </c>
      <c r="H177" s="405">
        <v>3</v>
      </c>
      <c r="I177" s="18">
        <v>7</v>
      </c>
      <c r="J177" s="18">
        <v>5</v>
      </c>
      <c r="K177" s="18">
        <v>4.25</v>
      </c>
      <c r="L177" s="25">
        <v>4</v>
      </c>
    </row>
    <row r="178" spans="1:12" ht="18.75">
      <c r="A178" s="64">
        <v>171</v>
      </c>
      <c r="B178" s="472" t="s">
        <v>253</v>
      </c>
      <c r="C178" s="472" t="s">
        <v>233</v>
      </c>
      <c r="D178" s="376">
        <v>30</v>
      </c>
      <c r="E178" s="187">
        <v>9.75</v>
      </c>
      <c r="F178" s="372">
        <v>30.25</v>
      </c>
      <c r="G178" s="25">
        <v>6</v>
      </c>
      <c r="H178" s="405">
        <v>1.5</v>
      </c>
      <c r="I178" s="464">
        <v>30</v>
      </c>
      <c r="J178" s="18">
        <v>11</v>
      </c>
      <c r="K178" s="370">
        <v>36</v>
      </c>
      <c r="L178" s="25">
        <v>5.5</v>
      </c>
    </row>
    <row r="179" spans="1:12" ht="18.75">
      <c r="A179" s="64">
        <v>172</v>
      </c>
      <c r="B179" s="472" t="s">
        <v>254</v>
      </c>
      <c r="C179" s="472" t="s">
        <v>255</v>
      </c>
      <c r="D179" s="376">
        <v>30.25</v>
      </c>
      <c r="E179" s="187">
        <v>8.25</v>
      </c>
      <c r="F179" s="372">
        <v>31.5</v>
      </c>
      <c r="G179" s="370">
        <v>30.75</v>
      </c>
      <c r="H179" s="405">
        <v>8.5</v>
      </c>
      <c r="I179" s="18">
        <v>9.5</v>
      </c>
      <c r="J179" s="370">
        <v>20</v>
      </c>
      <c r="K179" s="370">
        <v>36</v>
      </c>
      <c r="L179" s="25">
        <v>8.5</v>
      </c>
    </row>
    <row r="180" spans="1:12" ht="18.75">
      <c r="A180" s="64">
        <v>173</v>
      </c>
      <c r="B180" s="472" t="s">
        <v>256</v>
      </c>
      <c r="C180" s="472" t="s">
        <v>888</v>
      </c>
      <c r="D180" s="18">
        <v>15</v>
      </c>
      <c r="E180" s="187">
        <v>13.5</v>
      </c>
      <c r="F180" s="18">
        <v>7</v>
      </c>
      <c r="G180" s="25">
        <v>8.5</v>
      </c>
      <c r="H180" s="405">
        <v>10.5</v>
      </c>
      <c r="I180" s="18">
        <v>12.75</v>
      </c>
      <c r="J180" s="463">
        <v>12</v>
      </c>
      <c r="K180" s="18">
        <v>7.25</v>
      </c>
      <c r="L180" s="25">
        <v>11</v>
      </c>
    </row>
    <row r="181" spans="1:12" ht="18.75">
      <c r="A181" s="64">
        <v>174</v>
      </c>
      <c r="B181" s="477" t="s">
        <v>889</v>
      </c>
      <c r="C181" s="477" t="s">
        <v>890</v>
      </c>
      <c r="D181" s="18">
        <v>14.25</v>
      </c>
      <c r="E181" s="187">
        <v>15</v>
      </c>
      <c r="F181" s="18">
        <v>7</v>
      </c>
      <c r="G181" s="25">
        <v>7.5</v>
      </c>
      <c r="H181" s="405">
        <v>8.5</v>
      </c>
      <c r="I181" s="18">
        <v>14.75</v>
      </c>
      <c r="J181" s="463">
        <v>9</v>
      </c>
      <c r="K181" s="18">
        <v>14.5</v>
      </c>
      <c r="L181" s="25">
        <v>12</v>
      </c>
    </row>
    <row r="182" spans="1:12" ht="18.75">
      <c r="A182" s="64">
        <v>175</v>
      </c>
      <c r="B182" s="472" t="s">
        <v>257</v>
      </c>
      <c r="C182" s="472" t="s">
        <v>891</v>
      </c>
      <c r="D182" s="18">
        <v>9.25</v>
      </c>
      <c r="E182" s="187">
        <v>9</v>
      </c>
      <c r="F182" s="18">
        <v>6</v>
      </c>
      <c r="G182" s="25">
        <v>10</v>
      </c>
      <c r="H182" s="405">
        <v>6</v>
      </c>
      <c r="I182" s="18">
        <v>10.5</v>
      </c>
      <c r="J182" s="463">
        <v>13</v>
      </c>
      <c r="K182" s="18">
        <v>7.75</v>
      </c>
      <c r="L182" s="25">
        <v>11.5</v>
      </c>
    </row>
    <row r="183" spans="1:12" ht="18.75">
      <c r="A183" s="64">
        <v>176</v>
      </c>
      <c r="B183" s="477" t="s">
        <v>892</v>
      </c>
      <c r="C183" s="477" t="s">
        <v>533</v>
      </c>
      <c r="D183" s="18">
        <v>16</v>
      </c>
      <c r="E183" s="187">
        <v>14</v>
      </c>
      <c r="F183" s="18">
        <v>14</v>
      </c>
      <c r="G183" s="25">
        <v>12</v>
      </c>
      <c r="H183" s="405">
        <v>11</v>
      </c>
      <c r="I183" s="18">
        <v>13.5</v>
      </c>
      <c r="J183" s="463">
        <v>10</v>
      </c>
      <c r="K183" s="18">
        <v>15</v>
      </c>
      <c r="L183" s="25">
        <v>15</v>
      </c>
    </row>
    <row r="184" spans="1:12" ht="18.75">
      <c r="A184" s="64">
        <v>177</v>
      </c>
      <c r="B184" s="477" t="s">
        <v>258</v>
      </c>
      <c r="C184" s="477" t="s">
        <v>259</v>
      </c>
      <c r="D184" s="18">
        <v>8.5</v>
      </c>
      <c r="E184" s="187">
        <v>7.5</v>
      </c>
      <c r="F184" s="18">
        <v>8</v>
      </c>
      <c r="G184" s="370">
        <v>34.5</v>
      </c>
      <c r="H184" s="405">
        <v>6</v>
      </c>
      <c r="I184" s="18">
        <v>5.75</v>
      </c>
      <c r="J184" s="463">
        <v>9</v>
      </c>
      <c r="K184" s="370">
        <v>30</v>
      </c>
      <c r="L184" s="25">
        <v>9</v>
      </c>
    </row>
    <row r="185" spans="1:12" ht="18.75">
      <c r="A185" s="64">
        <v>178</v>
      </c>
      <c r="B185" s="472" t="s">
        <v>260</v>
      </c>
      <c r="C185" s="472" t="s">
        <v>893</v>
      </c>
      <c r="D185" s="18">
        <v>8.5</v>
      </c>
      <c r="E185" s="187">
        <v>9.75</v>
      </c>
      <c r="F185" s="18">
        <v>8.25</v>
      </c>
      <c r="G185" s="25">
        <v>8</v>
      </c>
      <c r="H185" s="405">
        <v>7.5</v>
      </c>
      <c r="I185" s="18">
        <v>8.25</v>
      </c>
      <c r="J185" s="463">
        <v>11</v>
      </c>
      <c r="K185" s="18">
        <v>14.75</v>
      </c>
      <c r="L185" s="25">
        <v>8</v>
      </c>
    </row>
    <row r="186" spans="1:12" ht="18.75">
      <c r="A186" s="64">
        <v>179</v>
      </c>
      <c r="B186" s="472" t="s">
        <v>261</v>
      </c>
      <c r="C186" s="472" t="s">
        <v>172</v>
      </c>
      <c r="D186" s="18">
        <v>12.5</v>
      </c>
      <c r="E186" s="187">
        <v>9</v>
      </c>
      <c r="F186" s="18">
        <v>11</v>
      </c>
      <c r="G186" s="25">
        <v>7.5</v>
      </c>
      <c r="H186" s="405">
        <v>6</v>
      </c>
      <c r="I186" s="18">
        <v>8.25</v>
      </c>
      <c r="J186" s="463">
        <v>15</v>
      </c>
      <c r="K186" s="18">
        <v>8.25</v>
      </c>
      <c r="L186" s="25">
        <v>7</v>
      </c>
    </row>
    <row r="187" spans="1:12" ht="18.75">
      <c r="A187" s="64">
        <v>180</v>
      </c>
      <c r="B187" s="472" t="s">
        <v>262</v>
      </c>
      <c r="C187" s="472" t="s">
        <v>263</v>
      </c>
      <c r="D187" s="18">
        <v>12</v>
      </c>
      <c r="E187" s="187">
        <v>10.75</v>
      </c>
      <c r="F187" s="18">
        <v>11.5</v>
      </c>
      <c r="G187" s="25">
        <v>7</v>
      </c>
      <c r="H187" s="405">
        <v>14.5</v>
      </c>
      <c r="I187" s="18">
        <v>7.5</v>
      </c>
      <c r="J187" s="463">
        <v>12</v>
      </c>
      <c r="K187" s="18">
        <v>9.25</v>
      </c>
      <c r="L187" s="25">
        <v>11</v>
      </c>
    </row>
    <row r="188" spans="1:12" ht="18.75">
      <c r="A188" s="64">
        <v>181</v>
      </c>
      <c r="B188" s="472" t="s">
        <v>264</v>
      </c>
      <c r="C188" s="472" t="s">
        <v>894</v>
      </c>
      <c r="D188" s="18">
        <v>3.25</v>
      </c>
      <c r="E188" s="187">
        <v>6</v>
      </c>
      <c r="F188" s="18">
        <v>8.5</v>
      </c>
      <c r="G188" s="25">
        <v>5.5</v>
      </c>
      <c r="H188" s="383">
        <v>0</v>
      </c>
      <c r="I188" s="18">
        <v>8.5</v>
      </c>
      <c r="J188" s="463">
        <v>5</v>
      </c>
      <c r="K188" s="18">
        <v>7</v>
      </c>
      <c r="L188" s="25">
        <v>4</v>
      </c>
    </row>
    <row r="189" spans="1:12" ht="25.5" customHeight="1">
      <c r="A189" s="64">
        <v>182</v>
      </c>
      <c r="B189" s="472" t="s">
        <v>265</v>
      </c>
      <c r="C189" s="472" t="s">
        <v>895</v>
      </c>
      <c r="D189" s="18">
        <v>9.75</v>
      </c>
      <c r="E189" s="187">
        <v>12</v>
      </c>
      <c r="F189" s="18">
        <v>8.5</v>
      </c>
      <c r="G189" s="25">
        <v>6</v>
      </c>
      <c r="H189" s="405">
        <v>11</v>
      </c>
      <c r="I189" s="18">
        <v>8.5</v>
      </c>
      <c r="J189" s="463">
        <v>11</v>
      </c>
      <c r="K189" s="18">
        <v>11.25</v>
      </c>
      <c r="L189" s="25">
        <v>4</v>
      </c>
    </row>
    <row r="190" spans="1:12" ht="18.75">
      <c r="A190" s="64">
        <v>183</v>
      </c>
      <c r="B190" s="472" t="s">
        <v>896</v>
      </c>
      <c r="C190" s="472" t="s">
        <v>897</v>
      </c>
      <c r="D190" s="18">
        <v>7.25</v>
      </c>
      <c r="E190" s="187">
        <v>8.75</v>
      </c>
      <c r="F190" s="18">
        <v>8</v>
      </c>
      <c r="G190" s="25">
        <v>2</v>
      </c>
      <c r="H190" s="405">
        <v>6</v>
      </c>
      <c r="I190" s="18">
        <v>9</v>
      </c>
      <c r="J190" s="463">
        <v>8</v>
      </c>
      <c r="K190" s="18">
        <v>6.5</v>
      </c>
      <c r="L190" s="25">
        <v>10</v>
      </c>
    </row>
    <row r="191" spans="1:12" ht="18.75">
      <c r="A191" s="64">
        <v>184</v>
      </c>
      <c r="B191" s="472" t="s">
        <v>266</v>
      </c>
      <c r="C191" s="472" t="s">
        <v>136</v>
      </c>
      <c r="D191" s="18">
        <v>12.5</v>
      </c>
      <c r="E191" s="187">
        <v>11.25</v>
      </c>
      <c r="F191" s="18">
        <v>8.5</v>
      </c>
      <c r="G191" s="25">
        <v>6.75</v>
      </c>
      <c r="H191" s="405">
        <v>8</v>
      </c>
      <c r="I191" s="18">
        <v>13.5</v>
      </c>
      <c r="J191" s="463">
        <v>7</v>
      </c>
      <c r="K191" s="18">
        <v>9</v>
      </c>
      <c r="L191" s="25">
        <v>8</v>
      </c>
    </row>
    <row r="192" spans="1:12" ht="18.75">
      <c r="A192" s="64">
        <v>185</v>
      </c>
      <c r="B192" s="483" t="s">
        <v>898</v>
      </c>
      <c r="C192" s="483" t="s">
        <v>267</v>
      </c>
      <c r="D192" s="18">
        <v>13.75</v>
      </c>
      <c r="E192" s="187">
        <v>10.5</v>
      </c>
      <c r="F192" s="18">
        <v>6</v>
      </c>
      <c r="G192" s="25">
        <v>7</v>
      </c>
      <c r="H192" s="405">
        <v>6</v>
      </c>
      <c r="I192" s="18">
        <v>8.75</v>
      </c>
      <c r="J192" s="463">
        <v>15</v>
      </c>
      <c r="K192" s="18">
        <v>12</v>
      </c>
      <c r="L192" s="25">
        <v>11.5</v>
      </c>
    </row>
    <row r="193" spans="1:12" ht="18.75">
      <c r="A193" s="64">
        <v>186</v>
      </c>
      <c r="B193" s="472" t="s">
        <v>268</v>
      </c>
      <c r="C193" s="472" t="s">
        <v>95</v>
      </c>
      <c r="D193" s="18">
        <v>11</v>
      </c>
      <c r="E193" s="187">
        <v>8.75</v>
      </c>
      <c r="F193" s="18">
        <v>9</v>
      </c>
      <c r="G193" s="25">
        <v>10</v>
      </c>
      <c r="H193" s="405">
        <v>9</v>
      </c>
      <c r="I193" s="18">
        <v>12.5</v>
      </c>
      <c r="J193" s="463">
        <v>10</v>
      </c>
      <c r="K193" s="18">
        <v>15.5</v>
      </c>
      <c r="L193" s="25">
        <v>10</v>
      </c>
    </row>
    <row r="194" spans="1:12" ht="18.75">
      <c r="A194" s="64">
        <v>187</v>
      </c>
      <c r="B194" s="477" t="s">
        <v>899</v>
      </c>
      <c r="C194" s="477" t="s">
        <v>900</v>
      </c>
      <c r="D194" s="18">
        <v>12.5</v>
      </c>
      <c r="E194" s="187">
        <v>10.5</v>
      </c>
      <c r="F194" s="18">
        <v>11</v>
      </c>
      <c r="G194" s="25">
        <v>11</v>
      </c>
      <c r="H194" s="405">
        <v>3</v>
      </c>
      <c r="I194" s="18">
        <v>7.5</v>
      </c>
      <c r="J194" s="463">
        <v>13</v>
      </c>
      <c r="K194" s="370">
        <v>36</v>
      </c>
      <c r="L194" s="25">
        <v>13.5</v>
      </c>
    </row>
    <row r="195" spans="1:12" ht="18.75">
      <c r="A195" s="64">
        <v>188</v>
      </c>
      <c r="B195" s="472" t="s">
        <v>269</v>
      </c>
      <c r="C195" s="472" t="s">
        <v>270</v>
      </c>
      <c r="D195" s="18">
        <v>5.5</v>
      </c>
      <c r="E195" s="187">
        <v>4.5</v>
      </c>
      <c r="F195" s="18">
        <v>8</v>
      </c>
      <c r="G195" s="25">
        <v>3.25</v>
      </c>
      <c r="H195" s="405">
        <v>1.5</v>
      </c>
      <c r="I195" s="18">
        <v>8.5</v>
      </c>
      <c r="J195" s="370">
        <v>20</v>
      </c>
      <c r="K195" s="18">
        <v>14.25</v>
      </c>
      <c r="L195" s="25">
        <v>5.5</v>
      </c>
    </row>
    <row r="196" spans="1:12" ht="18.75">
      <c r="A196" s="64">
        <v>189</v>
      </c>
      <c r="B196" s="472" t="s">
        <v>271</v>
      </c>
      <c r="C196" s="472" t="s">
        <v>272</v>
      </c>
      <c r="D196" s="356">
        <v>19.25</v>
      </c>
      <c r="E196" s="187">
        <v>11</v>
      </c>
      <c r="F196" s="18">
        <v>9</v>
      </c>
      <c r="G196" s="25">
        <v>14.5</v>
      </c>
      <c r="H196" s="405">
        <v>15</v>
      </c>
      <c r="I196" s="25">
        <v>12</v>
      </c>
      <c r="J196" s="18">
        <v>15</v>
      </c>
      <c r="K196" s="18">
        <v>14.5</v>
      </c>
      <c r="L196" s="25">
        <v>9.5</v>
      </c>
    </row>
    <row r="197" spans="1:12" ht="18.75">
      <c r="A197" s="64">
        <v>190</v>
      </c>
      <c r="B197" s="472" t="s">
        <v>273</v>
      </c>
      <c r="C197" s="472" t="s">
        <v>607</v>
      </c>
      <c r="D197" s="18">
        <v>16.25</v>
      </c>
      <c r="E197" s="187">
        <v>13.5</v>
      </c>
      <c r="F197" s="18">
        <v>9</v>
      </c>
      <c r="G197" s="25">
        <v>15</v>
      </c>
      <c r="H197" s="405">
        <v>8</v>
      </c>
      <c r="I197" s="18">
        <v>12.5</v>
      </c>
      <c r="J197" s="18">
        <v>10</v>
      </c>
      <c r="K197" s="370">
        <v>35.75</v>
      </c>
      <c r="L197" s="25">
        <v>13.5</v>
      </c>
    </row>
    <row r="198" spans="1:12" ht="18.75">
      <c r="A198" s="64">
        <v>191</v>
      </c>
      <c r="B198" s="477" t="s">
        <v>274</v>
      </c>
      <c r="C198" s="477" t="s">
        <v>245</v>
      </c>
      <c r="D198" s="376">
        <v>30</v>
      </c>
      <c r="E198" s="187">
        <v>10.5</v>
      </c>
      <c r="F198" s="18">
        <v>9.25</v>
      </c>
      <c r="G198" s="370">
        <v>33</v>
      </c>
      <c r="H198" s="405">
        <v>2.5</v>
      </c>
      <c r="I198" s="18">
        <v>7.75</v>
      </c>
      <c r="J198" s="370">
        <v>20</v>
      </c>
      <c r="K198" s="18">
        <v>13.5</v>
      </c>
      <c r="L198" s="25">
        <v>8.5</v>
      </c>
    </row>
    <row r="199" spans="1:12" ht="18.75">
      <c r="A199" s="64">
        <v>192</v>
      </c>
      <c r="B199" s="472" t="s">
        <v>275</v>
      </c>
      <c r="C199" s="472" t="s">
        <v>901</v>
      </c>
      <c r="D199" s="18">
        <v>12</v>
      </c>
      <c r="E199" s="187">
        <v>10.5</v>
      </c>
      <c r="F199" s="18">
        <v>8</v>
      </c>
      <c r="G199" s="25">
        <v>8.5</v>
      </c>
      <c r="H199" s="405">
        <v>2.5</v>
      </c>
      <c r="I199" s="18">
        <v>6.75</v>
      </c>
      <c r="J199" s="463">
        <v>11</v>
      </c>
      <c r="K199" s="18">
        <v>15.25</v>
      </c>
      <c r="L199" s="25">
        <v>5.5</v>
      </c>
    </row>
    <row r="200" spans="1:12" ht="18.75">
      <c r="A200" s="64">
        <v>193</v>
      </c>
      <c r="B200" s="472" t="s">
        <v>276</v>
      </c>
      <c r="C200" s="472" t="s">
        <v>902</v>
      </c>
      <c r="D200" s="18">
        <v>12.75</v>
      </c>
      <c r="E200" s="187">
        <v>12</v>
      </c>
      <c r="F200" s="18">
        <v>13</v>
      </c>
      <c r="G200" s="25">
        <v>6.5</v>
      </c>
      <c r="H200" s="405">
        <v>6</v>
      </c>
      <c r="I200" s="18">
        <v>8.25</v>
      </c>
      <c r="J200" s="463">
        <v>12</v>
      </c>
      <c r="K200" s="18">
        <v>14</v>
      </c>
      <c r="L200" s="25">
        <v>11.5</v>
      </c>
    </row>
    <row r="201" spans="1:12" ht="18.75">
      <c r="A201" s="64">
        <v>194</v>
      </c>
      <c r="B201" s="472" t="s">
        <v>277</v>
      </c>
      <c r="C201" s="472" t="s">
        <v>278</v>
      </c>
      <c r="D201" s="18">
        <v>17</v>
      </c>
      <c r="E201" s="187">
        <v>12.25</v>
      </c>
      <c r="F201" s="463">
        <v>13.5</v>
      </c>
      <c r="G201" s="25">
        <v>19</v>
      </c>
      <c r="H201" s="405">
        <v>16</v>
      </c>
      <c r="I201" s="18">
        <v>15.75</v>
      </c>
      <c r="J201" s="463">
        <v>14</v>
      </c>
      <c r="K201" s="18">
        <v>16.75</v>
      </c>
      <c r="L201" s="25">
        <v>16</v>
      </c>
    </row>
    <row r="202" spans="1:12" ht="18.75">
      <c r="A202" s="64">
        <v>195</v>
      </c>
      <c r="B202" s="472" t="s">
        <v>277</v>
      </c>
      <c r="C202" s="472" t="s">
        <v>903</v>
      </c>
      <c r="D202" s="18">
        <v>13.25</v>
      </c>
      <c r="E202" s="187">
        <v>11</v>
      </c>
      <c r="F202" s="463">
        <v>12.25</v>
      </c>
      <c r="G202" s="25">
        <v>15.5</v>
      </c>
      <c r="H202" s="405">
        <v>13</v>
      </c>
      <c r="I202" s="18">
        <v>14.5</v>
      </c>
      <c r="J202" s="463">
        <v>10</v>
      </c>
      <c r="K202" s="18">
        <v>17</v>
      </c>
      <c r="L202" s="25">
        <v>14</v>
      </c>
    </row>
    <row r="203" spans="1:12" ht="18.75">
      <c r="A203" s="64">
        <v>196</v>
      </c>
      <c r="B203" s="472" t="s">
        <v>279</v>
      </c>
      <c r="C203" s="472" t="s">
        <v>362</v>
      </c>
      <c r="D203" s="18">
        <v>12.75</v>
      </c>
      <c r="E203" s="187">
        <v>7.5</v>
      </c>
      <c r="F203" s="463">
        <v>6.5</v>
      </c>
      <c r="G203" s="25">
        <v>5.25</v>
      </c>
      <c r="H203" s="405">
        <v>6</v>
      </c>
      <c r="I203" s="18">
        <v>8.25</v>
      </c>
      <c r="J203" s="463">
        <v>8</v>
      </c>
      <c r="K203" s="18">
        <v>9</v>
      </c>
      <c r="L203" s="25">
        <v>5.5</v>
      </c>
    </row>
    <row r="204" spans="1:12" ht="18.75">
      <c r="A204" s="64">
        <v>197</v>
      </c>
      <c r="B204" s="477" t="s">
        <v>280</v>
      </c>
      <c r="C204" s="477" t="s">
        <v>281</v>
      </c>
      <c r="D204" s="18">
        <v>9.75</v>
      </c>
      <c r="E204" s="187">
        <v>9</v>
      </c>
      <c r="F204" s="463">
        <v>7.5</v>
      </c>
      <c r="G204" s="25">
        <v>7.5</v>
      </c>
      <c r="H204" s="405">
        <v>7.5</v>
      </c>
      <c r="I204" s="18">
        <v>8.5</v>
      </c>
      <c r="J204" s="463">
        <v>16</v>
      </c>
      <c r="K204" s="18">
        <v>12</v>
      </c>
      <c r="L204" s="25">
        <v>9</v>
      </c>
    </row>
    <row r="205" spans="1:12" ht="18.75">
      <c r="A205" s="64">
        <v>198</v>
      </c>
      <c r="B205" s="472" t="s">
        <v>282</v>
      </c>
      <c r="C205" s="472" t="s">
        <v>904</v>
      </c>
      <c r="D205" s="18">
        <v>16</v>
      </c>
      <c r="E205" s="187">
        <v>12</v>
      </c>
      <c r="F205" s="463">
        <v>9.25</v>
      </c>
      <c r="G205" s="25">
        <v>10</v>
      </c>
      <c r="H205" s="405">
        <v>3.5</v>
      </c>
      <c r="I205" s="18">
        <v>7.5</v>
      </c>
      <c r="J205" s="463">
        <v>10</v>
      </c>
      <c r="K205" s="18">
        <v>15.5</v>
      </c>
      <c r="L205" s="25">
        <v>7.5</v>
      </c>
    </row>
    <row r="206" spans="1:12" ht="18.75">
      <c r="A206" s="64">
        <v>199</v>
      </c>
      <c r="B206" s="472" t="s">
        <v>283</v>
      </c>
      <c r="C206" s="472" t="s">
        <v>905</v>
      </c>
      <c r="D206" s="376">
        <v>30</v>
      </c>
      <c r="E206" s="187">
        <v>8.25</v>
      </c>
      <c r="F206" s="463">
        <v>8.5</v>
      </c>
      <c r="G206" s="25">
        <v>6</v>
      </c>
      <c r="H206" s="405">
        <v>6</v>
      </c>
      <c r="I206" s="18">
        <v>10.5</v>
      </c>
      <c r="J206" s="463">
        <v>6</v>
      </c>
      <c r="K206" s="370">
        <v>36</v>
      </c>
      <c r="L206" s="25">
        <v>7.5</v>
      </c>
    </row>
    <row r="207" spans="1:12" ht="18.75">
      <c r="A207" s="64">
        <v>200</v>
      </c>
      <c r="B207" s="477" t="s">
        <v>906</v>
      </c>
      <c r="C207" s="477" t="s">
        <v>907</v>
      </c>
      <c r="D207" s="18">
        <v>9.75</v>
      </c>
      <c r="E207" s="187">
        <v>9.75</v>
      </c>
      <c r="F207" s="463">
        <v>5.5</v>
      </c>
      <c r="G207" s="25">
        <v>10.25</v>
      </c>
      <c r="H207" s="405">
        <v>9.5</v>
      </c>
      <c r="I207" s="18">
        <v>7.75</v>
      </c>
      <c r="J207" s="463">
        <v>8</v>
      </c>
      <c r="K207" s="18">
        <v>10</v>
      </c>
      <c r="L207" s="25">
        <v>8</v>
      </c>
    </row>
    <row r="208" spans="1:12" ht="18.75">
      <c r="A208" s="64">
        <v>201</v>
      </c>
      <c r="B208" s="472" t="s">
        <v>284</v>
      </c>
      <c r="C208" s="472" t="s">
        <v>908</v>
      </c>
      <c r="D208" s="18">
        <v>17.5</v>
      </c>
      <c r="E208" s="187">
        <v>8.25</v>
      </c>
      <c r="F208" s="463">
        <v>9.25</v>
      </c>
      <c r="G208" s="25">
        <v>11</v>
      </c>
      <c r="H208" s="405">
        <v>12.5</v>
      </c>
      <c r="I208" s="18">
        <v>9</v>
      </c>
      <c r="J208" s="463">
        <v>14</v>
      </c>
      <c r="K208" s="18">
        <v>16.25</v>
      </c>
      <c r="L208" s="25">
        <v>13.5</v>
      </c>
    </row>
    <row r="209" spans="1:12" ht="18.75">
      <c r="A209" s="64">
        <v>202</v>
      </c>
      <c r="B209" s="472" t="s">
        <v>285</v>
      </c>
      <c r="C209" s="472" t="s">
        <v>67</v>
      </c>
      <c r="D209" s="18">
        <v>5.75</v>
      </c>
      <c r="E209" s="187">
        <v>11.25</v>
      </c>
      <c r="F209" s="463">
        <v>6</v>
      </c>
      <c r="G209" s="25">
        <v>8</v>
      </c>
      <c r="H209" s="405">
        <v>2.5</v>
      </c>
      <c r="I209" s="18">
        <v>7.5</v>
      </c>
      <c r="J209" s="463">
        <v>9</v>
      </c>
      <c r="K209" s="18">
        <v>7.75</v>
      </c>
      <c r="L209" s="25">
        <v>4</v>
      </c>
    </row>
    <row r="210" spans="1:12" ht="18.75">
      <c r="A210" s="64">
        <v>203</v>
      </c>
      <c r="B210" s="472" t="s">
        <v>285</v>
      </c>
      <c r="C210" s="472" t="s">
        <v>43</v>
      </c>
      <c r="D210" s="18">
        <v>10.25</v>
      </c>
      <c r="E210" s="187">
        <v>8</v>
      </c>
      <c r="F210" s="463">
        <v>8</v>
      </c>
      <c r="G210" s="25">
        <v>9.5</v>
      </c>
      <c r="H210" s="405">
        <v>2.5</v>
      </c>
      <c r="I210" s="18">
        <v>8.75</v>
      </c>
      <c r="J210" s="463">
        <v>13</v>
      </c>
      <c r="K210" s="18">
        <v>11.75</v>
      </c>
      <c r="L210" s="25">
        <v>5</v>
      </c>
    </row>
    <row r="211" spans="1:12" ht="18.75">
      <c r="A211" s="64">
        <v>204</v>
      </c>
      <c r="B211" s="472" t="s">
        <v>909</v>
      </c>
      <c r="C211" s="472" t="s">
        <v>286</v>
      </c>
      <c r="D211" s="18">
        <v>13.5</v>
      </c>
      <c r="E211" s="187">
        <v>9.75</v>
      </c>
      <c r="F211" s="463">
        <v>7</v>
      </c>
      <c r="G211" s="25">
        <v>8</v>
      </c>
      <c r="H211" s="405">
        <v>7.5</v>
      </c>
      <c r="I211" s="18">
        <v>8</v>
      </c>
      <c r="J211" s="463">
        <v>11</v>
      </c>
      <c r="K211" s="18">
        <v>15.5</v>
      </c>
      <c r="L211" s="25">
        <v>12</v>
      </c>
    </row>
    <row r="212" spans="1:12" ht="18.75">
      <c r="A212" s="64">
        <v>205</v>
      </c>
      <c r="B212" s="472" t="s">
        <v>287</v>
      </c>
      <c r="C212" s="472" t="s">
        <v>91</v>
      </c>
      <c r="D212" s="18">
        <v>14.75</v>
      </c>
      <c r="E212" s="187">
        <v>11</v>
      </c>
      <c r="F212" s="463">
        <v>8</v>
      </c>
      <c r="G212" s="25">
        <v>6.5</v>
      </c>
      <c r="H212" s="405">
        <v>1.5</v>
      </c>
      <c r="I212" s="18">
        <v>13</v>
      </c>
      <c r="J212" s="463">
        <v>11</v>
      </c>
      <c r="K212" s="18">
        <v>13</v>
      </c>
      <c r="L212" s="25">
        <v>7</v>
      </c>
    </row>
    <row r="213" spans="1:12" ht="18.75">
      <c r="A213" s="64">
        <v>206</v>
      </c>
      <c r="B213" s="477" t="s">
        <v>288</v>
      </c>
      <c r="C213" s="477" t="s">
        <v>51</v>
      </c>
      <c r="D213" s="18">
        <v>12</v>
      </c>
      <c r="E213" s="187">
        <v>12</v>
      </c>
      <c r="F213" s="463">
        <v>8.5</v>
      </c>
      <c r="G213" s="25">
        <v>8.5</v>
      </c>
      <c r="H213" s="405">
        <v>6</v>
      </c>
      <c r="I213" s="18">
        <v>9.5</v>
      </c>
      <c r="J213" s="463">
        <v>12</v>
      </c>
      <c r="K213" s="18">
        <v>14.75</v>
      </c>
      <c r="L213" s="25">
        <v>12.5</v>
      </c>
    </row>
    <row r="214" spans="1:12" ht="18.75">
      <c r="A214" s="64">
        <v>207</v>
      </c>
      <c r="B214" s="472" t="s">
        <v>910</v>
      </c>
      <c r="C214" s="472" t="s">
        <v>289</v>
      </c>
      <c r="D214" s="18">
        <v>11</v>
      </c>
      <c r="E214" s="187">
        <v>8.75</v>
      </c>
      <c r="F214" s="463">
        <v>9.25</v>
      </c>
      <c r="G214" s="25">
        <v>6</v>
      </c>
      <c r="H214" s="405">
        <v>2.5</v>
      </c>
      <c r="I214" s="18">
        <v>6.5</v>
      </c>
      <c r="J214" s="463">
        <v>6</v>
      </c>
      <c r="K214" s="18">
        <v>10.25</v>
      </c>
      <c r="L214" s="25">
        <v>7</v>
      </c>
    </row>
    <row r="215" spans="1:12" ht="18.75">
      <c r="A215" s="64">
        <v>208</v>
      </c>
      <c r="B215" s="472" t="s">
        <v>290</v>
      </c>
      <c r="C215" s="472" t="s">
        <v>911</v>
      </c>
      <c r="D215" s="18">
        <v>14.5</v>
      </c>
      <c r="E215" s="187">
        <v>14</v>
      </c>
      <c r="F215" s="18">
        <v>12</v>
      </c>
      <c r="G215" s="25">
        <v>8.5</v>
      </c>
      <c r="H215" s="405">
        <v>6</v>
      </c>
      <c r="I215" s="18">
        <v>7.75</v>
      </c>
      <c r="J215" s="463">
        <v>10</v>
      </c>
      <c r="K215" s="18">
        <v>12.25</v>
      </c>
      <c r="L215" s="25">
        <v>13.5</v>
      </c>
    </row>
    <row r="216" spans="1:12" ht="18.75">
      <c r="A216" s="64">
        <v>209</v>
      </c>
      <c r="B216" s="477" t="s">
        <v>912</v>
      </c>
      <c r="C216" s="477" t="s">
        <v>95</v>
      </c>
      <c r="D216" s="18">
        <v>16.25</v>
      </c>
      <c r="E216" s="187">
        <v>12.5</v>
      </c>
      <c r="F216" s="18">
        <v>13</v>
      </c>
      <c r="G216" s="25">
        <v>8.5</v>
      </c>
      <c r="H216" s="405">
        <v>7.5</v>
      </c>
      <c r="I216" s="18">
        <v>10</v>
      </c>
      <c r="J216" s="463">
        <v>7</v>
      </c>
      <c r="K216" s="18">
        <v>5.25</v>
      </c>
      <c r="L216" s="25">
        <v>12</v>
      </c>
    </row>
    <row r="217" spans="1:12" ht="18.75">
      <c r="A217" s="64">
        <v>210</v>
      </c>
      <c r="B217" s="472" t="s">
        <v>291</v>
      </c>
      <c r="C217" s="472" t="s">
        <v>913</v>
      </c>
      <c r="D217" s="18">
        <v>10.25</v>
      </c>
      <c r="E217" s="187">
        <v>12</v>
      </c>
      <c r="F217" s="18">
        <v>9.5</v>
      </c>
      <c r="G217" s="25">
        <v>5.25</v>
      </c>
      <c r="H217" s="405">
        <v>6</v>
      </c>
      <c r="I217" s="18">
        <v>8</v>
      </c>
      <c r="J217" s="18">
        <v>14</v>
      </c>
      <c r="K217" s="18">
        <v>13.5</v>
      </c>
      <c r="L217" s="25">
        <v>6.5</v>
      </c>
    </row>
    <row r="218" spans="1:12" ht="18.75">
      <c r="A218" s="64">
        <v>211</v>
      </c>
      <c r="B218" s="472" t="s">
        <v>291</v>
      </c>
      <c r="C218" s="472" t="s">
        <v>292</v>
      </c>
      <c r="D218" s="18">
        <v>7.5</v>
      </c>
      <c r="E218" s="187">
        <v>6</v>
      </c>
      <c r="F218" s="18">
        <v>5.5</v>
      </c>
      <c r="G218" s="25">
        <v>5</v>
      </c>
      <c r="H218" s="405">
        <v>1.5</v>
      </c>
      <c r="I218" s="357">
        <v>8</v>
      </c>
      <c r="J218" s="18">
        <v>10</v>
      </c>
      <c r="K218" s="18">
        <v>7.5</v>
      </c>
      <c r="L218" s="25">
        <v>6.5</v>
      </c>
    </row>
    <row r="219" spans="1:12" ht="18.75">
      <c r="A219" s="64">
        <v>212</v>
      </c>
      <c r="B219" s="477" t="s">
        <v>291</v>
      </c>
      <c r="C219" s="477" t="s">
        <v>293</v>
      </c>
      <c r="D219" s="18">
        <v>8.25</v>
      </c>
      <c r="E219" s="187">
        <v>3.75</v>
      </c>
      <c r="F219" s="18">
        <v>5</v>
      </c>
      <c r="G219" s="25">
        <v>0.5</v>
      </c>
      <c r="H219" s="405">
        <v>1.5</v>
      </c>
      <c r="I219" s="18">
        <v>4.5</v>
      </c>
      <c r="J219" s="18">
        <v>4</v>
      </c>
      <c r="K219" s="18">
        <v>5</v>
      </c>
      <c r="L219" s="25">
        <v>5.5</v>
      </c>
    </row>
    <row r="220" spans="1:12" ht="18.75">
      <c r="A220" s="64">
        <v>213</v>
      </c>
      <c r="B220" s="472" t="s">
        <v>294</v>
      </c>
      <c r="C220" s="472" t="s">
        <v>185</v>
      </c>
      <c r="D220" s="18">
        <v>11.25</v>
      </c>
      <c r="E220" s="187">
        <v>6.75</v>
      </c>
      <c r="F220" s="18">
        <v>8</v>
      </c>
      <c r="G220" s="25">
        <v>5.5</v>
      </c>
      <c r="H220" s="405">
        <v>2.5</v>
      </c>
      <c r="I220" s="18">
        <v>6.25</v>
      </c>
      <c r="J220" s="18">
        <v>10</v>
      </c>
      <c r="K220" s="18">
        <v>11.5</v>
      </c>
      <c r="L220" s="25">
        <v>4.5</v>
      </c>
    </row>
    <row r="221" spans="1:12" ht="18.75">
      <c r="A221" s="64">
        <v>214</v>
      </c>
      <c r="B221" s="472" t="s">
        <v>295</v>
      </c>
      <c r="C221" s="472" t="s">
        <v>914</v>
      </c>
      <c r="D221" s="18">
        <v>12.25</v>
      </c>
      <c r="E221" s="187">
        <v>11.25</v>
      </c>
      <c r="F221" s="18">
        <v>13</v>
      </c>
      <c r="G221" s="25">
        <v>8.5</v>
      </c>
      <c r="H221" s="405">
        <v>8.5</v>
      </c>
      <c r="I221" s="18">
        <v>9.5</v>
      </c>
      <c r="J221" s="18">
        <v>14</v>
      </c>
      <c r="K221" s="18">
        <v>8.5</v>
      </c>
      <c r="L221" s="25">
        <v>7</v>
      </c>
    </row>
    <row r="222" spans="1:12" ht="18.75">
      <c r="A222" s="64">
        <v>215</v>
      </c>
      <c r="B222" s="477" t="s">
        <v>296</v>
      </c>
      <c r="C222" s="477" t="s">
        <v>297</v>
      </c>
      <c r="D222" s="18">
        <v>14</v>
      </c>
      <c r="E222" s="187">
        <v>12.75</v>
      </c>
      <c r="F222" s="18">
        <v>8</v>
      </c>
      <c r="G222" s="25">
        <v>7</v>
      </c>
      <c r="H222" s="405">
        <v>2.5</v>
      </c>
      <c r="I222" s="18">
        <v>11</v>
      </c>
      <c r="J222" s="18">
        <v>8</v>
      </c>
      <c r="K222" s="18">
        <v>13</v>
      </c>
      <c r="L222" s="25">
        <v>9.5</v>
      </c>
    </row>
    <row r="223" spans="1:12" ht="18.75">
      <c r="A223" s="64">
        <v>216</v>
      </c>
      <c r="B223" s="477" t="s">
        <v>298</v>
      </c>
      <c r="C223" s="477" t="s">
        <v>299</v>
      </c>
      <c r="D223" s="18">
        <v>13.5</v>
      </c>
      <c r="E223" s="187">
        <v>8.25</v>
      </c>
      <c r="F223" s="18">
        <v>8</v>
      </c>
      <c r="G223" s="25">
        <v>4.5</v>
      </c>
      <c r="H223" s="405">
        <v>6</v>
      </c>
      <c r="I223" s="18">
        <v>9</v>
      </c>
      <c r="J223" s="18">
        <v>16</v>
      </c>
      <c r="K223" s="18">
        <v>9.75</v>
      </c>
      <c r="L223" s="25">
        <v>8.5</v>
      </c>
    </row>
    <row r="224" spans="1:12" ht="18.75">
      <c r="A224" s="64">
        <v>217</v>
      </c>
      <c r="B224" s="477" t="s">
        <v>300</v>
      </c>
      <c r="C224" s="477" t="s">
        <v>301</v>
      </c>
      <c r="D224" s="18">
        <v>12</v>
      </c>
      <c r="E224" s="187">
        <v>14</v>
      </c>
      <c r="F224" s="18">
        <v>10</v>
      </c>
      <c r="G224" s="25">
        <v>9</v>
      </c>
      <c r="H224" s="405">
        <v>3</v>
      </c>
      <c r="I224" s="18">
        <v>15.25</v>
      </c>
      <c r="J224" s="18">
        <v>19</v>
      </c>
      <c r="K224" s="18">
        <v>14</v>
      </c>
      <c r="L224" s="25">
        <v>13.5</v>
      </c>
    </row>
    <row r="225" spans="1:12" ht="18.75">
      <c r="A225" s="64">
        <v>218</v>
      </c>
      <c r="B225" s="476" t="s">
        <v>302</v>
      </c>
      <c r="C225" s="476" t="s">
        <v>915</v>
      </c>
      <c r="D225" s="18">
        <v>2.75</v>
      </c>
      <c r="E225" s="187">
        <v>7.25</v>
      </c>
      <c r="F225" s="18">
        <v>1.5</v>
      </c>
      <c r="G225" s="25">
        <v>1.5</v>
      </c>
      <c r="H225" s="405">
        <v>1.5</v>
      </c>
      <c r="I225" s="18">
        <v>9.25</v>
      </c>
      <c r="J225" s="18">
        <v>14</v>
      </c>
      <c r="K225" s="370">
        <v>39</v>
      </c>
      <c r="L225" s="25">
        <v>0.5</v>
      </c>
    </row>
    <row r="226" spans="1:12" ht="18.75">
      <c r="A226" s="64">
        <v>219</v>
      </c>
      <c r="B226" s="472" t="s">
        <v>304</v>
      </c>
      <c r="C226" s="472" t="s">
        <v>305</v>
      </c>
      <c r="D226" s="18">
        <v>1.75</v>
      </c>
      <c r="E226" s="187">
        <v>6</v>
      </c>
      <c r="F226" s="18">
        <v>4</v>
      </c>
      <c r="G226" s="25">
        <v>0.25</v>
      </c>
      <c r="H226" s="405">
        <v>1.5</v>
      </c>
      <c r="I226" s="18">
        <v>8.5</v>
      </c>
      <c r="J226" s="18">
        <v>8</v>
      </c>
      <c r="K226" s="18">
        <v>10</v>
      </c>
      <c r="L226" s="25">
        <v>7</v>
      </c>
    </row>
    <row r="227" spans="1:12" ht="18.75">
      <c r="A227" s="64">
        <v>220</v>
      </c>
      <c r="B227" s="472" t="s">
        <v>306</v>
      </c>
      <c r="C227" s="472" t="s">
        <v>916</v>
      </c>
      <c r="D227" s="376">
        <v>30</v>
      </c>
      <c r="E227" s="187">
        <v>5.75</v>
      </c>
      <c r="F227" s="18">
        <v>8</v>
      </c>
      <c r="G227" s="370">
        <v>31.5</v>
      </c>
      <c r="H227" s="405">
        <v>1.5</v>
      </c>
      <c r="I227" s="464">
        <v>30.75</v>
      </c>
      <c r="J227" s="370">
        <v>20</v>
      </c>
      <c r="K227" s="370">
        <v>39</v>
      </c>
      <c r="L227" s="25">
        <v>7</v>
      </c>
    </row>
    <row r="228" spans="1:12" ht="18.75">
      <c r="A228" s="64">
        <v>221</v>
      </c>
      <c r="B228" s="477" t="s">
        <v>307</v>
      </c>
      <c r="C228" s="477" t="s">
        <v>212</v>
      </c>
      <c r="D228" s="18">
        <v>3.25</v>
      </c>
      <c r="E228" s="187">
        <v>3.75</v>
      </c>
      <c r="F228" s="18">
        <v>4.75</v>
      </c>
      <c r="G228" s="25">
        <v>3.5</v>
      </c>
      <c r="H228" s="405">
        <v>3</v>
      </c>
      <c r="I228" s="18">
        <v>7.25</v>
      </c>
      <c r="J228" s="18">
        <v>6</v>
      </c>
      <c r="K228" s="18">
        <v>3</v>
      </c>
      <c r="L228" s="25">
        <v>6.5</v>
      </c>
    </row>
    <row r="229" spans="1:12" ht="18.75">
      <c r="A229" s="64">
        <v>222</v>
      </c>
      <c r="B229" s="472" t="s">
        <v>308</v>
      </c>
      <c r="C229" s="472" t="s">
        <v>635</v>
      </c>
      <c r="D229" s="18">
        <v>16.75</v>
      </c>
      <c r="E229" s="187">
        <v>16.25</v>
      </c>
      <c r="F229" s="18">
        <v>10.5</v>
      </c>
      <c r="G229" s="25">
        <v>14</v>
      </c>
      <c r="H229" s="405">
        <v>9.5</v>
      </c>
      <c r="I229" s="18">
        <v>17</v>
      </c>
      <c r="J229" s="18">
        <v>17</v>
      </c>
      <c r="K229" s="18">
        <v>10.5</v>
      </c>
      <c r="L229" s="25">
        <v>18.5</v>
      </c>
    </row>
    <row r="230" spans="1:12" ht="18.75">
      <c r="A230" s="64">
        <v>223</v>
      </c>
      <c r="B230" s="472" t="s">
        <v>309</v>
      </c>
      <c r="C230" s="472" t="s">
        <v>161</v>
      </c>
      <c r="D230" s="18">
        <v>3.75</v>
      </c>
      <c r="E230" s="187">
        <v>4.5</v>
      </c>
      <c r="F230" s="18">
        <v>9.5</v>
      </c>
      <c r="G230" s="25">
        <v>3</v>
      </c>
      <c r="H230" s="405">
        <v>1.5</v>
      </c>
      <c r="I230" s="18">
        <v>8</v>
      </c>
      <c r="J230" s="18">
        <v>13</v>
      </c>
      <c r="K230" s="18">
        <v>6.5</v>
      </c>
      <c r="L230" s="25">
        <v>4.5</v>
      </c>
    </row>
    <row r="231" spans="1:12" ht="18.75">
      <c r="A231" s="64">
        <v>224</v>
      </c>
      <c r="B231" s="472" t="s">
        <v>310</v>
      </c>
      <c r="C231" s="472" t="s">
        <v>311</v>
      </c>
      <c r="D231" s="18">
        <v>14</v>
      </c>
      <c r="E231" s="187">
        <v>10.5</v>
      </c>
      <c r="F231" s="18">
        <v>12</v>
      </c>
      <c r="G231" s="25">
        <v>10.5</v>
      </c>
      <c r="H231" s="405">
        <v>7.5</v>
      </c>
      <c r="I231" s="18">
        <v>12.75</v>
      </c>
      <c r="J231" s="18">
        <v>13</v>
      </c>
      <c r="K231" s="18">
        <v>15.5</v>
      </c>
      <c r="L231" s="25">
        <v>11</v>
      </c>
    </row>
    <row r="232" spans="1:12" ht="18.75">
      <c r="A232" s="64">
        <v>225</v>
      </c>
      <c r="B232" s="472" t="s">
        <v>312</v>
      </c>
      <c r="C232" s="472" t="s">
        <v>917</v>
      </c>
      <c r="D232" s="357">
        <v>0</v>
      </c>
      <c r="E232" s="187">
        <v>0</v>
      </c>
      <c r="F232" s="372">
        <v>30</v>
      </c>
      <c r="G232" s="25">
        <v>0.25</v>
      </c>
      <c r="H232" s="383">
        <v>0</v>
      </c>
      <c r="I232" s="464">
        <v>33</v>
      </c>
      <c r="J232" s="370">
        <v>20</v>
      </c>
      <c r="K232" s="370">
        <v>39</v>
      </c>
      <c r="L232" s="357">
        <v>0</v>
      </c>
    </row>
    <row r="233" spans="1:12" ht="18.75">
      <c r="A233" s="64">
        <v>226</v>
      </c>
      <c r="B233" s="472" t="s">
        <v>313</v>
      </c>
      <c r="C233" s="472" t="s">
        <v>314</v>
      </c>
      <c r="D233" s="18">
        <v>12.25</v>
      </c>
      <c r="E233" s="187">
        <v>9</v>
      </c>
      <c r="F233" s="18">
        <v>10.5</v>
      </c>
      <c r="G233" s="25">
        <v>7.5</v>
      </c>
      <c r="H233" s="405">
        <v>8</v>
      </c>
      <c r="I233" s="18">
        <v>10</v>
      </c>
      <c r="J233" s="18">
        <v>10</v>
      </c>
      <c r="K233" s="18">
        <v>6.75</v>
      </c>
      <c r="L233" s="25">
        <v>10</v>
      </c>
    </row>
    <row r="234" spans="1:12" ht="18.75">
      <c r="A234" s="64">
        <v>227</v>
      </c>
      <c r="B234" s="472" t="s">
        <v>315</v>
      </c>
      <c r="C234" s="472" t="s">
        <v>20</v>
      </c>
      <c r="D234" s="18">
        <v>13</v>
      </c>
      <c r="E234" s="187">
        <v>11.75</v>
      </c>
      <c r="F234" s="18">
        <v>8.5</v>
      </c>
      <c r="G234" s="25">
        <v>11</v>
      </c>
      <c r="H234" s="405">
        <v>2.5</v>
      </c>
      <c r="I234" s="18">
        <v>5.75</v>
      </c>
      <c r="J234" s="18">
        <v>12</v>
      </c>
      <c r="K234" s="18">
        <v>9.25</v>
      </c>
      <c r="L234" s="25">
        <v>9.5</v>
      </c>
    </row>
    <row r="235" spans="1:12" ht="18.75">
      <c r="A235" s="64">
        <v>228</v>
      </c>
      <c r="B235" s="483" t="s">
        <v>918</v>
      </c>
      <c r="C235" s="483" t="s">
        <v>317</v>
      </c>
      <c r="D235" s="18">
        <v>11.75</v>
      </c>
      <c r="E235" s="187">
        <v>6.75</v>
      </c>
      <c r="F235" s="18">
        <v>7</v>
      </c>
      <c r="G235" s="25">
        <v>8.5</v>
      </c>
      <c r="H235" s="405">
        <v>1.5</v>
      </c>
      <c r="I235" s="18">
        <v>4.75</v>
      </c>
      <c r="J235" s="18">
        <v>11</v>
      </c>
      <c r="K235" s="18">
        <v>6</v>
      </c>
      <c r="L235" s="25">
        <v>3.5</v>
      </c>
    </row>
    <row r="236" spans="1:12" ht="18.75">
      <c r="A236" s="64">
        <v>229</v>
      </c>
      <c r="B236" s="483" t="s">
        <v>318</v>
      </c>
      <c r="C236" s="483" t="s">
        <v>919</v>
      </c>
      <c r="D236" s="18">
        <v>3.75</v>
      </c>
      <c r="E236" s="187">
        <v>6</v>
      </c>
      <c r="F236" s="18">
        <v>6</v>
      </c>
      <c r="G236" s="370">
        <v>31.5</v>
      </c>
      <c r="H236" s="405">
        <v>2.5</v>
      </c>
      <c r="I236" s="18">
        <v>5.75</v>
      </c>
      <c r="J236" s="18">
        <v>9</v>
      </c>
      <c r="K236" s="370">
        <v>39</v>
      </c>
      <c r="L236" s="25">
        <v>3</v>
      </c>
    </row>
    <row r="237" spans="1:12" ht="18.75">
      <c r="A237" s="64">
        <v>230</v>
      </c>
      <c r="B237" s="483" t="s">
        <v>319</v>
      </c>
      <c r="C237" s="483" t="s">
        <v>316</v>
      </c>
      <c r="D237" s="18">
        <v>7.75</v>
      </c>
      <c r="E237" s="187">
        <v>9</v>
      </c>
      <c r="F237" s="18">
        <v>8.5</v>
      </c>
      <c r="G237" s="25">
        <v>5</v>
      </c>
      <c r="H237" s="405">
        <v>2.5</v>
      </c>
      <c r="I237" s="18">
        <v>8</v>
      </c>
      <c r="J237" s="18">
        <v>13</v>
      </c>
      <c r="K237" s="18">
        <v>6</v>
      </c>
      <c r="L237" s="25">
        <v>12</v>
      </c>
    </row>
    <row r="238" spans="1:12" ht="18.75">
      <c r="A238" s="64">
        <v>231</v>
      </c>
      <c r="B238" s="477" t="s">
        <v>920</v>
      </c>
      <c r="C238" s="477" t="s">
        <v>921</v>
      </c>
      <c r="D238" s="18">
        <v>4</v>
      </c>
      <c r="E238" s="187">
        <v>5.75</v>
      </c>
      <c r="F238" s="18">
        <v>3.5</v>
      </c>
      <c r="G238" s="25">
        <v>1.25</v>
      </c>
      <c r="H238" s="405">
        <v>4</v>
      </c>
      <c r="I238" s="18">
        <v>5.25</v>
      </c>
      <c r="J238" s="18">
        <v>2</v>
      </c>
      <c r="K238" s="18">
        <v>9.75</v>
      </c>
      <c r="L238" s="25">
        <v>3</v>
      </c>
    </row>
    <row r="239" spans="1:12" ht="18.75">
      <c r="A239" s="64">
        <v>232</v>
      </c>
      <c r="B239" s="472" t="s">
        <v>320</v>
      </c>
      <c r="C239" s="472" t="s">
        <v>922</v>
      </c>
      <c r="D239" s="18">
        <v>11</v>
      </c>
      <c r="E239" s="187">
        <v>13.5</v>
      </c>
      <c r="F239" s="18">
        <v>7</v>
      </c>
      <c r="G239" s="25">
        <v>8</v>
      </c>
      <c r="H239" s="405">
        <v>6</v>
      </c>
      <c r="I239" s="18">
        <v>10.25</v>
      </c>
      <c r="J239" s="18">
        <v>13</v>
      </c>
      <c r="K239" s="18">
        <v>11.25</v>
      </c>
      <c r="L239" s="25">
        <v>11.5</v>
      </c>
    </row>
    <row r="240" spans="1:12" ht="18.75">
      <c r="A240" s="64">
        <v>233</v>
      </c>
      <c r="B240" s="472" t="s">
        <v>321</v>
      </c>
      <c r="C240" s="472" t="s">
        <v>923</v>
      </c>
      <c r="D240" s="18">
        <v>11.25</v>
      </c>
      <c r="E240" s="187">
        <v>8</v>
      </c>
      <c r="F240" s="18">
        <v>9</v>
      </c>
      <c r="G240" s="25">
        <v>10</v>
      </c>
      <c r="H240" s="405">
        <v>7</v>
      </c>
      <c r="I240" s="18">
        <v>7.25</v>
      </c>
      <c r="J240" s="18">
        <v>8</v>
      </c>
      <c r="K240" s="18">
        <v>12</v>
      </c>
      <c r="L240" s="25">
        <v>9</v>
      </c>
    </row>
    <row r="241" spans="1:12" ht="18.75">
      <c r="A241" s="64">
        <v>234</v>
      </c>
      <c r="B241" s="477" t="s">
        <v>321</v>
      </c>
      <c r="C241" s="477" t="s">
        <v>322</v>
      </c>
      <c r="D241" s="18">
        <v>12.5</v>
      </c>
      <c r="E241" s="187">
        <v>8.25</v>
      </c>
      <c r="F241" s="18">
        <v>7.5</v>
      </c>
      <c r="G241" s="25">
        <v>9</v>
      </c>
      <c r="H241" s="405">
        <v>10.5</v>
      </c>
      <c r="I241" s="18">
        <v>9.25</v>
      </c>
      <c r="J241" s="18">
        <v>12</v>
      </c>
      <c r="K241" s="18">
        <v>12</v>
      </c>
      <c r="L241" s="25">
        <v>10.5</v>
      </c>
    </row>
    <row r="242" spans="1:12" ht="18.75">
      <c r="A242" s="64">
        <v>235</v>
      </c>
      <c r="B242" s="472" t="s">
        <v>323</v>
      </c>
      <c r="C242" s="472" t="s">
        <v>924</v>
      </c>
      <c r="D242" s="18">
        <v>13.25</v>
      </c>
      <c r="E242" s="187">
        <v>12</v>
      </c>
      <c r="F242" s="18">
        <v>9.5</v>
      </c>
      <c r="G242" s="25">
        <v>12</v>
      </c>
      <c r="H242" s="405">
        <v>2.5</v>
      </c>
      <c r="I242" s="18">
        <v>11.5</v>
      </c>
      <c r="J242" s="18">
        <v>6</v>
      </c>
      <c r="K242" s="18">
        <v>12.5</v>
      </c>
      <c r="L242" s="25">
        <v>9</v>
      </c>
    </row>
    <row r="243" spans="1:12" ht="18.75">
      <c r="A243" s="64">
        <v>236</v>
      </c>
      <c r="B243" s="472" t="s">
        <v>324</v>
      </c>
      <c r="C243" s="472" t="s">
        <v>925</v>
      </c>
      <c r="D243" s="376">
        <v>30</v>
      </c>
      <c r="E243" s="187">
        <v>9</v>
      </c>
      <c r="F243" s="372">
        <v>30.75</v>
      </c>
      <c r="G243" s="25">
        <v>1</v>
      </c>
      <c r="H243" s="405">
        <v>2.5</v>
      </c>
      <c r="I243" s="372">
        <v>30</v>
      </c>
      <c r="J243" s="370">
        <v>22</v>
      </c>
      <c r="K243" s="370">
        <v>30</v>
      </c>
      <c r="L243" s="25">
        <v>3.5</v>
      </c>
    </row>
    <row r="244" spans="1:12" ht="18.75">
      <c r="A244" s="64">
        <v>237</v>
      </c>
      <c r="B244" s="472" t="s">
        <v>326</v>
      </c>
      <c r="C244" s="472" t="s">
        <v>327</v>
      </c>
      <c r="D244" s="18">
        <v>1</v>
      </c>
      <c r="E244" s="187">
        <v>4.5</v>
      </c>
      <c r="F244" s="18">
        <v>5</v>
      </c>
      <c r="G244" s="25">
        <v>1</v>
      </c>
      <c r="H244" s="405">
        <v>2.5</v>
      </c>
      <c r="I244" s="18">
        <v>8.5</v>
      </c>
      <c r="J244" s="18">
        <v>5</v>
      </c>
      <c r="K244" s="18">
        <v>3.75</v>
      </c>
      <c r="L244" s="25">
        <v>6</v>
      </c>
    </row>
    <row r="245" spans="1:12" ht="18.75">
      <c r="A245" s="64">
        <v>238</v>
      </c>
      <c r="B245" s="472" t="s">
        <v>328</v>
      </c>
      <c r="C245" s="472" t="s">
        <v>43</v>
      </c>
      <c r="D245" s="18">
        <v>10</v>
      </c>
      <c r="E245" s="187">
        <v>8.75</v>
      </c>
      <c r="F245" s="18">
        <v>8.5</v>
      </c>
      <c r="G245" s="25">
        <v>11</v>
      </c>
      <c r="H245" s="405">
        <v>10</v>
      </c>
      <c r="I245" s="18">
        <v>10.5</v>
      </c>
      <c r="J245" s="18">
        <v>16</v>
      </c>
      <c r="K245" s="18">
        <v>14.75</v>
      </c>
      <c r="L245" s="25">
        <v>7.5</v>
      </c>
    </row>
    <row r="246" spans="1:12" ht="18.75">
      <c r="A246" s="64">
        <v>239</v>
      </c>
      <c r="B246" s="477" t="s">
        <v>926</v>
      </c>
      <c r="C246" s="477" t="s">
        <v>927</v>
      </c>
      <c r="D246" s="18">
        <v>6.75</v>
      </c>
      <c r="E246" s="187">
        <v>3</v>
      </c>
      <c r="F246" s="18">
        <v>4.5</v>
      </c>
      <c r="G246" s="25">
        <v>6.5</v>
      </c>
      <c r="H246" s="405">
        <v>2.5</v>
      </c>
      <c r="I246" s="18">
        <v>7</v>
      </c>
      <c r="J246" s="18">
        <v>7</v>
      </c>
      <c r="K246" s="18">
        <v>7</v>
      </c>
      <c r="L246" s="25">
        <v>4</v>
      </c>
    </row>
    <row r="247" spans="1:12" ht="18.75">
      <c r="A247" s="64">
        <v>240</v>
      </c>
      <c r="B247" s="472" t="s">
        <v>329</v>
      </c>
      <c r="C247" s="472" t="s">
        <v>164</v>
      </c>
      <c r="D247" s="18">
        <v>11.5</v>
      </c>
      <c r="E247" s="187">
        <v>9.75</v>
      </c>
      <c r="F247" s="18">
        <v>10</v>
      </c>
      <c r="G247" s="25">
        <v>9</v>
      </c>
      <c r="H247" s="405">
        <v>2.5</v>
      </c>
      <c r="I247" s="18">
        <v>5.25</v>
      </c>
      <c r="J247" s="18">
        <v>12</v>
      </c>
      <c r="K247" s="18">
        <v>12.5</v>
      </c>
      <c r="L247" s="25">
        <v>10.5</v>
      </c>
    </row>
    <row r="248" spans="1:12" ht="18.75">
      <c r="A248" s="64">
        <v>241</v>
      </c>
      <c r="B248" s="477" t="s">
        <v>330</v>
      </c>
      <c r="C248" s="477" t="s">
        <v>331</v>
      </c>
      <c r="D248" s="18">
        <v>7.75</v>
      </c>
      <c r="E248" s="187">
        <v>7.25</v>
      </c>
      <c r="F248" s="18">
        <v>12.25</v>
      </c>
      <c r="G248" s="25">
        <v>10</v>
      </c>
      <c r="H248" s="405">
        <v>3</v>
      </c>
      <c r="I248" s="18">
        <v>9.5</v>
      </c>
      <c r="J248" s="18">
        <v>7</v>
      </c>
      <c r="K248" s="18">
        <v>14.25</v>
      </c>
      <c r="L248" s="25">
        <v>10.5</v>
      </c>
    </row>
    <row r="249" spans="1:12" ht="18.75">
      <c r="A249" s="64">
        <v>242</v>
      </c>
      <c r="B249" s="472" t="s">
        <v>332</v>
      </c>
      <c r="C249" s="472" t="s">
        <v>333</v>
      </c>
      <c r="D249" s="18">
        <v>11</v>
      </c>
      <c r="E249" s="187">
        <v>11</v>
      </c>
      <c r="F249" s="18">
        <v>7.5</v>
      </c>
      <c r="G249" s="25">
        <v>11</v>
      </c>
      <c r="H249" s="405">
        <v>2.5</v>
      </c>
      <c r="I249" s="18">
        <v>8.75</v>
      </c>
      <c r="J249" s="18">
        <v>7</v>
      </c>
      <c r="K249" s="18">
        <v>15.5</v>
      </c>
      <c r="L249" s="25">
        <v>11</v>
      </c>
    </row>
    <row r="250" spans="1:12" ht="18.75">
      <c r="A250" s="64">
        <v>243</v>
      </c>
      <c r="B250" s="472" t="s">
        <v>332</v>
      </c>
      <c r="C250" s="472" t="s">
        <v>334</v>
      </c>
      <c r="D250" s="18">
        <v>10.25</v>
      </c>
      <c r="E250" s="187">
        <v>8</v>
      </c>
      <c r="F250" s="18">
        <v>7</v>
      </c>
      <c r="G250" s="25">
        <v>6</v>
      </c>
      <c r="H250" s="405">
        <v>7</v>
      </c>
      <c r="I250" s="18">
        <v>8.5</v>
      </c>
      <c r="J250" s="18">
        <v>14</v>
      </c>
      <c r="K250" s="18">
        <v>14.25</v>
      </c>
      <c r="L250" s="25">
        <v>6.5</v>
      </c>
    </row>
    <row r="251" spans="1:12" ht="18.75">
      <c r="A251" s="64">
        <v>244</v>
      </c>
      <c r="B251" s="477" t="s">
        <v>928</v>
      </c>
      <c r="C251" s="477" t="s">
        <v>372</v>
      </c>
      <c r="D251" s="18">
        <v>17.25</v>
      </c>
      <c r="E251" s="187">
        <v>15</v>
      </c>
      <c r="F251" s="18">
        <v>11.5</v>
      </c>
      <c r="G251" s="25">
        <v>14.5</v>
      </c>
      <c r="H251" s="405">
        <v>9</v>
      </c>
      <c r="I251" s="18">
        <v>9</v>
      </c>
      <c r="J251" s="18">
        <v>15</v>
      </c>
      <c r="K251" s="18">
        <v>10</v>
      </c>
      <c r="L251" s="25">
        <v>17</v>
      </c>
    </row>
    <row r="252" spans="1:12" ht="18.75">
      <c r="A252" s="64">
        <v>245</v>
      </c>
      <c r="B252" s="472" t="s">
        <v>335</v>
      </c>
      <c r="C252" s="472" t="s">
        <v>336</v>
      </c>
      <c r="D252" s="18">
        <v>17.25</v>
      </c>
      <c r="E252" s="187">
        <v>12</v>
      </c>
      <c r="F252" s="18">
        <v>9</v>
      </c>
      <c r="G252" s="25">
        <v>14.5</v>
      </c>
      <c r="H252" s="405">
        <v>3.5</v>
      </c>
      <c r="I252" s="18">
        <v>11.25</v>
      </c>
      <c r="J252" s="18">
        <v>6</v>
      </c>
      <c r="K252" s="18">
        <v>15</v>
      </c>
      <c r="L252" s="25">
        <v>12.5</v>
      </c>
    </row>
    <row r="253" spans="1:12" ht="18.75">
      <c r="A253" s="64">
        <v>246</v>
      </c>
      <c r="B253" s="477" t="s">
        <v>337</v>
      </c>
      <c r="C253" s="477" t="s">
        <v>99</v>
      </c>
      <c r="D253" s="376">
        <v>30.25</v>
      </c>
      <c r="E253" s="187">
        <v>9</v>
      </c>
      <c r="F253" s="372">
        <v>35.5</v>
      </c>
      <c r="G253" s="25">
        <v>7.25</v>
      </c>
      <c r="H253" s="405">
        <v>4</v>
      </c>
      <c r="I253" s="464">
        <v>30.38</v>
      </c>
      <c r="J253" s="18">
        <v>13</v>
      </c>
      <c r="K253" s="370">
        <v>33</v>
      </c>
      <c r="L253" s="25">
        <v>10</v>
      </c>
    </row>
    <row r="254" spans="1:12" ht="18.75">
      <c r="A254" s="64">
        <v>247</v>
      </c>
      <c r="B254" s="477" t="s">
        <v>929</v>
      </c>
      <c r="C254" s="477" t="s">
        <v>930</v>
      </c>
      <c r="D254" s="18">
        <v>6</v>
      </c>
      <c r="E254" s="187">
        <v>5.25</v>
      </c>
      <c r="F254" s="18">
        <v>9</v>
      </c>
      <c r="G254" s="25">
        <v>3</v>
      </c>
      <c r="H254" s="405">
        <v>6</v>
      </c>
      <c r="I254" s="18">
        <v>8</v>
      </c>
      <c r="J254" s="18">
        <v>12</v>
      </c>
      <c r="K254" s="18">
        <v>7.75</v>
      </c>
      <c r="L254" s="25">
        <v>4.5</v>
      </c>
    </row>
    <row r="255" spans="1:12" ht="18.75">
      <c r="A255" s="64">
        <v>248</v>
      </c>
      <c r="B255" s="477" t="s">
        <v>338</v>
      </c>
      <c r="C255" s="477" t="s">
        <v>339</v>
      </c>
      <c r="D255" s="18">
        <v>1.5</v>
      </c>
      <c r="E255" s="187">
        <v>3</v>
      </c>
      <c r="F255" s="18">
        <v>2</v>
      </c>
      <c r="G255" s="25">
        <v>0.5</v>
      </c>
      <c r="H255" s="405">
        <v>1.5</v>
      </c>
      <c r="I255" s="25">
        <v>6</v>
      </c>
      <c r="J255" s="370">
        <v>20</v>
      </c>
      <c r="K255" s="18">
        <v>3.25</v>
      </c>
      <c r="L255" s="25">
        <v>5.5</v>
      </c>
    </row>
    <row r="256" spans="1:12" ht="18.75">
      <c r="A256" s="64">
        <v>249</v>
      </c>
      <c r="B256" s="472" t="s">
        <v>340</v>
      </c>
      <c r="C256" s="472" t="s">
        <v>322</v>
      </c>
      <c r="D256" s="18">
        <v>13.25</v>
      </c>
      <c r="E256" s="187">
        <v>6.5</v>
      </c>
      <c r="F256" s="18">
        <v>6.5</v>
      </c>
      <c r="G256" s="25">
        <v>7</v>
      </c>
      <c r="H256" s="405">
        <v>3.5</v>
      </c>
      <c r="I256" s="18">
        <v>6.5</v>
      </c>
      <c r="J256" s="18">
        <v>8</v>
      </c>
      <c r="K256" s="18">
        <v>10</v>
      </c>
      <c r="L256" s="25">
        <v>6.5</v>
      </c>
    </row>
    <row r="257" spans="1:12" ht="18.75">
      <c r="A257" s="64">
        <v>250</v>
      </c>
      <c r="B257" s="476" t="s">
        <v>341</v>
      </c>
      <c r="C257" s="476" t="s">
        <v>342</v>
      </c>
      <c r="D257" s="376">
        <v>30</v>
      </c>
      <c r="E257" s="187">
        <v>9.75</v>
      </c>
      <c r="F257" s="372">
        <v>31.5</v>
      </c>
      <c r="G257" s="25">
        <v>10</v>
      </c>
      <c r="H257" s="405">
        <v>3</v>
      </c>
      <c r="I257" s="464">
        <v>30.38</v>
      </c>
      <c r="J257" s="18">
        <v>4</v>
      </c>
      <c r="K257" s="370">
        <v>30</v>
      </c>
      <c r="L257" s="25">
        <v>6</v>
      </c>
    </row>
    <row r="258" spans="1:12" ht="18.75">
      <c r="A258" s="64">
        <v>251</v>
      </c>
      <c r="B258" s="487" t="s">
        <v>343</v>
      </c>
      <c r="C258" s="476" t="s">
        <v>857</v>
      </c>
      <c r="D258" s="18">
        <v>4.75</v>
      </c>
      <c r="E258" s="187">
        <v>7.5</v>
      </c>
      <c r="F258" s="18">
        <v>4</v>
      </c>
      <c r="G258" s="25">
        <v>2.5</v>
      </c>
      <c r="H258" s="405">
        <v>2.5</v>
      </c>
      <c r="I258" s="18">
        <v>7.5</v>
      </c>
      <c r="J258" s="18">
        <v>8</v>
      </c>
      <c r="K258" s="370">
        <v>30</v>
      </c>
      <c r="L258" s="25">
        <v>5.5</v>
      </c>
    </row>
    <row r="259" spans="1:12" ht="18.75">
      <c r="A259" s="64">
        <v>252</v>
      </c>
      <c r="B259" s="477" t="s">
        <v>931</v>
      </c>
      <c r="C259" s="477" t="s">
        <v>118</v>
      </c>
      <c r="D259" s="18">
        <v>7.5</v>
      </c>
      <c r="E259" s="187">
        <v>5.25</v>
      </c>
      <c r="F259" s="18">
        <v>5</v>
      </c>
      <c r="G259" s="25">
        <v>0.5</v>
      </c>
      <c r="H259" s="405">
        <v>1.5</v>
      </c>
      <c r="I259" s="18">
        <v>7.25</v>
      </c>
      <c r="J259" s="18">
        <v>11</v>
      </c>
      <c r="K259" s="18">
        <v>5.5</v>
      </c>
      <c r="L259" s="25">
        <v>4</v>
      </c>
    </row>
    <row r="260" spans="1:12" ht="18.75">
      <c r="A260" s="64">
        <v>253</v>
      </c>
      <c r="B260" s="472" t="s">
        <v>344</v>
      </c>
      <c r="C260" s="472" t="s">
        <v>707</v>
      </c>
      <c r="D260" s="18">
        <v>13.75</v>
      </c>
      <c r="E260" s="187">
        <v>10.5</v>
      </c>
      <c r="F260" s="18">
        <v>8.5</v>
      </c>
      <c r="G260" s="25">
        <v>11.5</v>
      </c>
      <c r="H260" s="405">
        <v>3.5</v>
      </c>
      <c r="I260" s="18">
        <v>8.5</v>
      </c>
      <c r="J260" s="18">
        <v>9</v>
      </c>
      <c r="K260" s="18">
        <v>13</v>
      </c>
      <c r="L260" s="25">
        <v>11</v>
      </c>
    </row>
    <row r="261" spans="1:12" ht="18.75">
      <c r="A261" s="64">
        <v>254</v>
      </c>
      <c r="B261" s="477" t="s">
        <v>345</v>
      </c>
      <c r="C261" s="477" t="s">
        <v>346</v>
      </c>
      <c r="D261" s="18">
        <v>7.75</v>
      </c>
      <c r="E261" s="187">
        <v>3</v>
      </c>
      <c r="F261" s="18">
        <v>5</v>
      </c>
      <c r="G261" s="25">
        <v>4</v>
      </c>
      <c r="H261" s="405">
        <v>2.5</v>
      </c>
      <c r="I261" s="18">
        <v>6.5</v>
      </c>
      <c r="J261" s="18">
        <v>5</v>
      </c>
      <c r="K261" s="18">
        <v>4.25</v>
      </c>
      <c r="L261" s="25">
        <v>7.5</v>
      </c>
    </row>
    <row r="262" spans="1:12" ht="18.75">
      <c r="A262" s="64">
        <v>255</v>
      </c>
      <c r="B262" s="477" t="s">
        <v>347</v>
      </c>
      <c r="C262" s="477" t="s">
        <v>348</v>
      </c>
      <c r="D262" s="357">
        <v>0</v>
      </c>
      <c r="E262" s="187">
        <v>0</v>
      </c>
      <c r="F262" s="18">
        <v>4.5</v>
      </c>
      <c r="G262" s="25">
        <v>5</v>
      </c>
      <c r="H262" s="405">
        <v>2.5</v>
      </c>
      <c r="I262" s="18">
        <v>6.5</v>
      </c>
      <c r="J262" s="18">
        <v>11</v>
      </c>
      <c r="K262" s="18">
        <v>4</v>
      </c>
      <c r="L262" s="25">
        <v>7</v>
      </c>
    </row>
    <row r="263" spans="1:12" ht="18.75">
      <c r="A263" s="64">
        <v>256</v>
      </c>
      <c r="B263" s="472" t="s">
        <v>349</v>
      </c>
      <c r="C263" s="472" t="s">
        <v>118</v>
      </c>
      <c r="D263" s="18">
        <v>2</v>
      </c>
      <c r="E263" s="187">
        <v>4.5</v>
      </c>
      <c r="F263" s="18">
        <v>5</v>
      </c>
      <c r="G263" s="25">
        <v>4</v>
      </c>
      <c r="H263" s="405">
        <v>1.5</v>
      </c>
      <c r="I263" s="18">
        <v>8</v>
      </c>
      <c r="J263" s="18">
        <v>9</v>
      </c>
      <c r="K263" s="18">
        <v>4.75</v>
      </c>
      <c r="L263" s="25">
        <v>5</v>
      </c>
    </row>
    <row r="264" spans="1:12" ht="18.75">
      <c r="A264" s="64">
        <v>257</v>
      </c>
      <c r="B264" s="488" t="s">
        <v>932</v>
      </c>
      <c r="C264" s="488" t="s">
        <v>933</v>
      </c>
      <c r="D264" s="376">
        <v>33</v>
      </c>
      <c r="E264" s="187">
        <v>11.25</v>
      </c>
      <c r="F264" s="18">
        <v>9.5</v>
      </c>
      <c r="G264" s="25">
        <v>6.75</v>
      </c>
      <c r="H264" s="405">
        <v>1.5</v>
      </c>
      <c r="I264" s="464">
        <v>31.5</v>
      </c>
      <c r="J264" s="18">
        <v>10</v>
      </c>
      <c r="K264" s="18">
        <v>10.25</v>
      </c>
      <c r="L264" s="25">
        <v>6</v>
      </c>
    </row>
    <row r="265" spans="1:12" ht="18.75">
      <c r="A265" s="64">
        <v>258</v>
      </c>
      <c r="B265" s="472" t="s">
        <v>350</v>
      </c>
      <c r="C265" s="472" t="s">
        <v>351</v>
      </c>
      <c r="D265" s="18">
        <v>14.75</v>
      </c>
      <c r="E265" s="187">
        <v>9</v>
      </c>
      <c r="F265" s="18">
        <v>6.5</v>
      </c>
      <c r="G265" s="25">
        <v>13</v>
      </c>
      <c r="H265" s="405">
        <v>6</v>
      </c>
      <c r="I265" s="18">
        <v>7</v>
      </c>
      <c r="J265" s="18">
        <v>14</v>
      </c>
      <c r="K265" s="18">
        <v>14.5</v>
      </c>
      <c r="L265" s="25">
        <v>11</v>
      </c>
    </row>
    <row r="266" spans="1:12" ht="18.75">
      <c r="A266" s="64">
        <v>259</v>
      </c>
      <c r="B266" s="477" t="s">
        <v>352</v>
      </c>
      <c r="C266" s="477" t="s">
        <v>934</v>
      </c>
      <c r="D266" s="18">
        <v>11.25</v>
      </c>
      <c r="E266" s="187">
        <v>6.75</v>
      </c>
      <c r="F266" s="18">
        <v>10</v>
      </c>
      <c r="G266" s="25">
        <v>13</v>
      </c>
      <c r="H266" s="405">
        <v>2.5</v>
      </c>
      <c r="I266" s="18">
        <v>10.5</v>
      </c>
      <c r="J266" s="18">
        <v>12</v>
      </c>
      <c r="K266" s="18">
        <v>14</v>
      </c>
      <c r="L266" s="25">
        <v>10</v>
      </c>
    </row>
    <row r="267" spans="1:12" ht="18.75">
      <c r="A267" s="64">
        <v>260</v>
      </c>
      <c r="B267" s="487" t="s">
        <v>353</v>
      </c>
      <c r="C267" s="487" t="s">
        <v>935</v>
      </c>
      <c r="D267" s="18">
        <v>7</v>
      </c>
      <c r="E267" s="187">
        <v>6.75</v>
      </c>
      <c r="F267" s="18">
        <v>9</v>
      </c>
      <c r="G267" s="25">
        <v>2</v>
      </c>
      <c r="H267" s="405">
        <v>6</v>
      </c>
      <c r="I267" s="18">
        <v>8.25</v>
      </c>
      <c r="J267" s="18">
        <v>10</v>
      </c>
      <c r="K267" s="18">
        <v>8.25</v>
      </c>
      <c r="L267" s="25">
        <v>5</v>
      </c>
    </row>
    <row r="268" spans="1:12" ht="18.75">
      <c r="A268" s="64">
        <v>261</v>
      </c>
      <c r="B268" s="487" t="s">
        <v>354</v>
      </c>
      <c r="C268" s="487" t="s">
        <v>355</v>
      </c>
      <c r="D268" s="18">
        <v>8.5</v>
      </c>
      <c r="E268" s="187">
        <v>7.5</v>
      </c>
      <c r="F268" s="18">
        <v>8</v>
      </c>
      <c r="G268" s="25">
        <v>6.5</v>
      </c>
      <c r="H268" s="405">
        <v>3</v>
      </c>
      <c r="I268" s="18">
        <v>9</v>
      </c>
      <c r="J268" s="18">
        <v>5</v>
      </c>
      <c r="K268" s="18">
        <v>14.25</v>
      </c>
      <c r="L268" s="25">
        <v>12</v>
      </c>
    </row>
    <row r="269" spans="1:12" ht="18.75">
      <c r="A269" s="64">
        <v>262</v>
      </c>
      <c r="B269" s="472" t="s">
        <v>356</v>
      </c>
      <c r="C269" s="472" t="s">
        <v>936</v>
      </c>
      <c r="D269" s="18">
        <v>2.5</v>
      </c>
      <c r="E269" s="187">
        <v>8.25</v>
      </c>
      <c r="F269" s="18">
        <v>3</v>
      </c>
      <c r="G269" s="25">
        <v>3.25</v>
      </c>
      <c r="H269" s="405">
        <v>2.5</v>
      </c>
      <c r="I269" s="18">
        <v>7.25</v>
      </c>
      <c r="J269" s="18">
        <v>7</v>
      </c>
      <c r="K269" s="18">
        <v>5</v>
      </c>
      <c r="L269" s="25">
        <v>8.5</v>
      </c>
    </row>
    <row r="270" spans="1:12" ht="18.75">
      <c r="A270" s="64">
        <v>263</v>
      </c>
      <c r="B270" s="483" t="s">
        <v>937</v>
      </c>
      <c r="C270" s="483" t="s">
        <v>357</v>
      </c>
      <c r="D270" s="18">
        <v>15</v>
      </c>
      <c r="E270" s="187">
        <v>10.25</v>
      </c>
      <c r="F270" s="463">
        <v>12</v>
      </c>
      <c r="G270" s="25">
        <v>11.5</v>
      </c>
      <c r="H270" s="405">
        <v>6</v>
      </c>
      <c r="I270" s="18">
        <v>8.75</v>
      </c>
      <c r="J270" s="18">
        <v>14</v>
      </c>
      <c r="K270" s="18">
        <v>14.25</v>
      </c>
      <c r="L270" s="25">
        <v>14</v>
      </c>
    </row>
    <row r="271" spans="1:12" ht="18.75">
      <c r="A271" s="64">
        <v>264</v>
      </c>
      <c r="B271" s="472" t="s">
        <v>358</v>
      </c>
      <c r="C271" s="472" t="s">
        <v>248</v>
      </c>
      <c r="D271" s="18">
        <v>2.75</v>
      </c>
      <c r="E271" s="187">
        <v>8.25</v>
      </c>
      <c r="F271" s="18">
        <v>1.5</v>
      </c>
      <c r="G271" s="25">
        <v>2</v>
      </c>
      <c r="H271" s="405">
        <v>2.5</v>
      </c>
      <c r="I271" s="18">
        <v>5</v>
      </c>
      <c r="J271" s="18">
        <v>6</v>
      </c>
      <c r="K271" s="18">
        <v>6</v>
      </c>
      <c r="L271" s="25">
        <v>4.5</v>
      </c>
    </row>
    <row r="272" spans="1:12" ht="18.75">
      <c r="A272" s="64">
        <v>265</v>
      </c>
      <c r="B272" s="472" t="s">
        <v>359</v>
      </c>
      <c r="C272" s="472" t="s">
        <v>938</v>
      </c>
      <c r="D272" s="18">
        <v>9.75</v>
      </c>
      <c r="E272" s="187">
        <v>9.75</v>
      </c>
      <c r="F272" s="18">
        <v>5.5</v>
      </c>
      <c r="G272" s="25">
        <v>7</v>
      </c>
      <c r="H272" s="405">
        <v>6</v>
      </c>
      <c r="I272" s="18">
        <v>9</v>
      </c>
      <c r="J272" s="18">
        <v>4</v>
      </c>
      <c r="K272" s="18">
        <v>10.5</v>
      </c>
      <c r="L272" s="25">
        <v>7.5</v>
      </c>
    </row>
    <row r="273" spans="1:12" ht="18.75">
      <c r="A273" s="64">
        <v>266</v>
      </c>
      <c r="B273" s="479" t="s">
        <v>360</v>
      </c>
      <c r="C273" s="479" t="s">
        <v>87</v>
      </c>
      <c r="D273" s="18">
        <v>18</v>
      </c>
      <c r="E273" s="187">
        <v>11.25</v>
      </c>
      <c r="F273" s="18">
        <v>11</v>
      </c>
      <c r="G273" s="25">
        <v>13.5</v>
      </c>
      <c r="H273" s="405">
        <v>13.5</v>
      </c>
      <c r="I273" s="18">
        <v>11.5</v>
      </c>
      <c r="J273" s="18">
        <v>16</v>
      </c>
      <c r="K273" s="18">
        <v>12.5</v>
      </c>
      <c r="L273" s="25">
        <v>15</v>
      </c>
    </row>
    <row r="274" spans="1:12" ht="18.75">
      <c r="A274" s="64">
        <v>267</v>
      </c>
      <c r="B274" s="483" t="s">
        <v>939</v>
      </c>
      <c r="C274" s="483" t="s">
        <v>940</v>
      </c>
      <c r="D274" s="18">
        <v>12.5</v>
      </c>
      <c r="E274" s="187">
        <v>3.75</v>
      </c>
      <c r="F274" s="18">
        <v>6.5</v>
      </c>
      <c r="G274" s="25">
        <v>6.5</v>
      </c>
      <c r="H274" s="405">
        <v>6</v>
      </c>
      <c r="I274" s="18">
        <v>7.5</v>
      </c>
      <c r="J274" s="18">
        <v>8</v>
      </c>
      <c r="K274" s="18">
        <v>10.5</v>
      </c>
      <c r="L274" s="25">
        <v>8.5</v>
      </c>
    </row>
    <row r="275" spans="1:12" ht="18.75">
      <c r="A275" s="64">
        <v>268</v>
      </c>
      <c r="B275" s="483" t="s">
        <v>941</v>
      </c>
      <c r="C275" s="483" t="s">
        <v>361</v>
      </c>
      <c r="D275" s="18">
        <v>15.75</v>
      </c>
      <c r="E275" s="187">
        <v>7.5</v>
      </c>
      <c r="F275" s="18">
        <v>8</v>
      </c>
      <c r="G275" s="25">
        <v>11</v>
      </c>
      <c r="H275" s="405">
        <v>3.5</v>
      </c>
      <c r="I275" s="18">
        <v>7.75</v>
      </c>
      <c r="J275" s="18">
        <v>5</v>
      </c>
      <c r="K275" s="18">
        <v>11</v>
      </c>
      <c r="L275" s="25">
        <v>8</v>
      </c>
    </row>
    <row r="276" spans="1:12" ht="18.75">
      <c r="A276" s="64">
        <v>269</v>
      </c>
      <c r="B276" s="489" t="s">
        <v>942</v>
      </c>
      <c r="C276" s="489" t="s">
        <v>362</v>
      </c>
      <c r="D276" s="18">
        <v>6.25</v>
      </c>
      <c r="E276" s="187">
        <v>6.75</v>
      </c>
      <c r="F276" s="18">
        <v>4.5</v>
      </c>
      <c r="G276" s="25">
        <v>2.5</v>
      </c>
      <c r="H276" s="405">
        <v>1.5</v>
      </c>
      <c r="I276" s="18">
        <v>10</v>
      </c>
      <c r="J276" s="18">
        <v>9</v>
      </c>
      <c r="K276" s="370">
        <v>36</v>
      </c>
      <c r="L276" s="25">
        <v>6</v>
      </c>
    </row>
    <row r="277" spans="1:12" ht="18.75">
      <c r="A277" s="64">
        <v>270</v>
      </c>
      <c r="B277" s="472" t="s">
        <v>363</v>
      </c>
      <c r="C277" s="472" t="s">
        <v>220</v>
      </c>
      <c r="D277" s="18">
        <v>11.25</v>
      </c>
      <c r="E277" s="187">
        <v>6.75</v>
      </c>
      <c r="F277" s="18">
        <v>10.5</v>
      </c>
      <c r="G277" s="25">
        <v>12.5</v>
      </c>
      <c r="H277" s="405">
        <v>2.5</v>
      </c>
      <c r="I277" s="18">
        <v>6.25</v>
      </c>
      <c r="J277" s="18">
        <v>5</v>
      </c>
      <c r="K277" s="18">
        <v>13</v>
      </c>
      <c r="L277" s="25">
        <v>7.5</v>
      </c>
    </row>
    <row r="278" spans="1:12" ht="18.75">
      <c r="A278" s="64">
        <v>271</v>
      </c>
      <c r="B278" s="472" t="s">
        <v>364</v>
      </c>
      <c r="C278" s="472" t="s">
        <v>943</v>
      </c>
      <c r="D278" s="18">
        <v>13.25</v>
      </c>
      <c r="E278" s="187">
        <v>10.5</v>
      </c>
      <c r="F278" s="18">
        <v>9.25</v>
      </c>
      <c r="G278" s="25">
        <v>10</v>
      </c>
      <c r="H278" s="405">
        <v>2.5</v>
      </c>
      <c r="I278" s="18">
        <v>7</v>
      </c>
      <c r="J278" s="18">
        <v>13</v>
      </c>
      <c r="K278" s="18">
        <v>6</v>
      </c>
      <c r="L278" s="25">
        <v>3</v>
      </c>
    </row>
    <row r="279" spans="1:12" ht="18.75">
      <c r="A279" s="64">
        <v>272</v>
      </c>
      <c r="B279" s="472" t="s">
        <v>365</v>
      </c>
      <c r="C279" s="472" t="s">
        <v>366</v>
      </c>
      <c r="D279" s="18">
        <v>11.75</v>
      </c>
      <c r="E279" s="187">
        <v>6.75</v>
      </c>
      <c r="F279" s="18">
        <v>8.5</v>
      </c>
      <c r="G279" s="25">
        <v>12</v>
      </c>
      <c r="H279" s="405">
        <v>2.5</v>
      </c>
      <c r="I279" s="18">
        <v>9.25</v>
      </c>
      <c r="J279" s="18">
        <v>11</v>
      </c>
      <c r="K279" s="18">
        <v>13</v>
      </c>
      <c r="L279" s="25">
        <v>12.5</v>
      </c>
    </row>
    <row r="280" spans="1:12" ht="24.75" customHeight="1">
      <c r="A280" s="64">
        <v>273</v>
      </c>
      <c r="B280" s="472" t="s">
        <v>367</v>
      </c>
      <c r="C280" s="472" t="s">
        <v>944</v>
      </c>
      <c r="D280" s="376">
        <v>30</v>
      </c>
      <c r="E280" s="187">
        <v>0</v>
      </c>
      <c r="F280" s="372">
        <v>35.25</v>
      </c>
      <c r="G280" s="25">
        <v>2.25</v>
      </c>
      <c r="H280" s="405">
        <v>4</v>
      </c>
      <c r="I280" s="18">
        <v>6.5</v>
      </c>
      <c r="J280" s="370">
        <v>20</v>
      </c>
      <c r="K280" s="370">
        <v>39</v>
      </c>
      <c r="L280" s="25">
        <v>5.5</v>
      </c>
    </row>
    <row r="281" spans="1:12" ht="18.75">
      <c r="A281" s="64">
        <v>274</v>
      </c>
      <c r="B281" s="472" t="s">
        <v>369</v>
      </c>
      <c r="C281" s="472" t="s">
        <v>370</v>
      </c>
      <c r="D281" s="18">
        <v>6.5</v>
      </c>
      <c r="E281" s="187">
        <v>11.25</v>
      </c>
      <c r="F281" s="18">
        <v>7</v>
      </c>
      <c r="G281" s="25">
        <v>8.5</v>
      </c>
      <c r="H281" s="405">
        <v>2.5</v>
      </c>
      <c r="I281" s="18">
        <v>7.5</v>
      </c>
      <c r="J281" s="18">
        <v>11</v>
      </c>
      <c r="K281" s="18">
        <v>8</v>
      </c>
      <c r="L281" s="25">
        <v>10</v>
      </c>
    </row>
    <row r="282" spans="1:12" ht="18.75">
      <c r="A282" s="64">
        <v>275</v>
      </c>
      <c r="B282" s="472" t="s">
        <v>371</v>
      </c>
      <c r="C282" s="472" t="s">
        <v>372</v>
      </c>
      <c r="D282" s="18">
        <v>9</v>
      </c>
      <c r="E282" s="187">
        <v>7.5</v>
      </c>
      <c r="F282" s="18">
        <v>5</v>
      </c>
      <c r="G282" s="25">
        <v>4</v>
      </c>
      <c r="H282" s="405">
        <v>2.5</v>
      </c>
      <c r="I282" s="18">
        <v>7</v>
      </c>
      <c r="J282" s="18">
        <v>6</v>
      </c>
      <c r="K282" s="18">
        <v>5.25</v>
      </c>
      <c r="L282" s="25">
        <v>5.5</v>
      </c>
    </row>
    <row r="283" spans="1:12" ht="18.75">
      <c r="A283" s="64">
        <v>276</v>
      </c>
      <c r="B283" s="472" t="s">
        <v>373</v>
      </c>
      <c r="C283" s="472" t="s">
        <v>143</v>
      </c>
      <c r="D283" s="18">
        <v>16</v>
      </c>
      <c r="E283" s="187">
        <v>14.25</v>
      </c>
      <c r="F283" s="18">
        <v>13.5</v>
      </c>
      <c r="G283" s="25">
        <v>11</v>
      </c>
      <c r="H283" s="405">
        <v>14.5</v>
      </c>
      <c r="I283" s="18">
        <v>12</v>
      </c>
      <c r="J283" s="18">
        <v>13</v>
      </c>
      <c r="K283" s="18">
        <v>14</v>
      </c>
      <c r="L283" s="25">
        <v>11.5</v>
      </c>
    </row>
    <row r="284" spans="1:12" ht="18.75">
      <c r="A284" s="64">
        <v>277</v>
      </c>
      <c r="B284" s="472" t="s">
        <v>374</v>
      </c>
      <c r="C284" s="472" t="s">
        <v>375</v>
      </c>
      <c r="D284" s="18">
        <v>10.5</v>
      </c>
      <c r="E284" s="187">
        <v>12</v>
      </c>
      <c r="F284" s="18">
        <v>7</v>
      </c>
      <c r="G284" s="25">
        <v>12</v>
      </c>
      <c r="H284" s="405">
        <v>4</v>
      </c>
      <c r="I284" s="18">
        <v>7.25</v>
      </c>
      <c r="J284" s="18">
        <v>13</v>
      </c>
      <c r="K284" s="18">
        <v>12</v>
      </c>
      <c r="L284" s="25">
        <v>7.5</v>
      </c>
    </row>
    <row r="285" spans="1:12" ht="18.75">
      <c r="A285" s="64">
        <v>278</v>
      </c>
      <c r="B285" s="472" t="s">
        <v>376</v>
      </c>
      <c r="C285" s="472" t="s">
        <v>945</v>
      </c>
      <c r="D285" s="18">
        <v>13.75</v>
      </c>
      <c r="E285" s="187">
        <v>15.5</v>
      </c>
      <c r="F285" s="463">
        <v>9</v>
      </c>
      <c r="G285" s="25">
        <v>11.25</v>
      </c>
      <c r="H285" s="405">
        <v>6</v>
      </c>
      <c r="I285" s="18">
        <v>17</v>
      </c>
      <c r="J285" s="18">
        <v>10</v>
      </c>
      <c r="K285" s="18">
        <v>16.25</v>
      </c>
      <c r="L285" s="25">
        <v>9.5</v>
      </c>
    </row>
    <row r="286" spans="1:12" ht="18.75">
      <c r="A286" s="64">
        <v>279</v>
      </c>
      <c r="B286" s="477" t="s">
        <v>946</v>
      </c>
      <c r="C286" s="477" t="s">
        <v>166</v>
      </c>
      <c r="D286" s="18">
        <v>10.25</v>
      </c>
      <c r="E286" s="187">
        <v>9</v>
      </c>
      <c r="F286" s="18">
        <v>9</v>
      </c>
      <c r="G286" s="25">
        <v>8.5</v>
      </c>
      <c r="H286" s="405">
        <v>14.5</v>
      </c>
      <c r="I286" s="18">
        <v>8.5</v>
      </c>
      <c r="J286" s="18">
        <v>5</v>
      </c>
      <c r="K286" s="18">
        <v>13.25</v>
      </c>
      <c r="L286" s="25">
        <v>7.5</v>
      </c>
    </row>
    <row r="287" spans="1:12" ht="18.75">
      <c r="A287" s="64">
        <v>280</v>
      </c>
      <c r="B287" s="477" t="s">
        <v>947</v>
      </c>
      <c r="C287" s="477" t="s">
        <v>948</v>
      </c>
      <c r="D287" s="18">
        <v>4.5</v>
      </c>
      <c r="E287" s="187">
        <v>6.75</v>
      </c>
      <c r="F287" s="18">
        <v>1</v>
      </c>
      <c r="G287" s="25">
        <v>1</v>
      </c>
      <c r="H287" s="405">
        <v>2.5</v>
      </c>
      <c r="I287" s="18">
        <v>9.25</v>
      </c>
      <c r="J287" s="18">
        <v>12</v>
      </c>
      <c r="K287" s="18">
        <v>5.5</v>
      </c>
      <c r="L287" s="25">
        <v>6.5</v>
      </c>
    </row>
    <row r="288" spans="1:12" ht="18.75">
      <c r="A288" s="64">
        <v>281</v>
      </c>
      <c r="B288" s="477" t="s">
        <v>949</v>
      </c>
      <c r="C288" s="477" t="s">
        <v>78</v>
      </c>
      <c r="D288" s="18">
        <v>15.25</v>
      </c>
      <c r="E288" s="187">
        <v>14.25</v>
      </c>
      <c r="F288" s="18">
        <v>10.75</v>
      </c>
      <c r="G288" s="25">
        <v>10</v>
      </c>
      <c r="H288" s="405">
        <v>2.5</v>
      </c>
      <c r="I288" s="18">
        <v>7.75</v>
      </c>
      <c r="J288" s="18">
        <v>13</v>
      </c>
      <c r="K288" s="18">
        <v>13</v>
      </c>
      <c r="L288" s="25">
        <v>12</v>
      </c>
    </row>
    <row r="289" spans="1:12" ht="18.75">
      <c r="A289" s="64">
        <v>282</v>
      </c>
      <c r="B289" s="477" t="s">
        <v>377</v>
      </c>
      <c r="C289" s="477" t="s">
        <v>671</v>
      </c>
      <c r="D289" s="18">
        <v>3.75</v>
      </c>
      <c r="E289" s="187">
        <v>4.5</v>
      </c>
      <c r="F289" s="18">
        <v>3</v>
      </c>
      <c r="G289" s="25">
        <v>2.25</v>
      </c>
      <c r="H289" s="405">
        <v>1.5</v>
      </c>
      <c r="I289" s="18">
        <v>6.75</v>
      </c>
      <c r="J289" s="18">
        <v>6</v>
      </c>
      <c r="K289" s="18">
        <v>0</v>
      </c>
      <c r="L289" s="25">
        <v>4.5</v>
      </c>
    </row>
    <row r="290" spans="1:12" ht="18.75">
      <c r="A290" s="64">
        <v>283</v>
      </c>
      <c r="B290" s="476" t="s">
        <v>378</v>
      </c>
      <c r="C290" s="476" t="s">
        <v>950</v>
      </c>
      <c r="D290" s="18">
        <v>6</v>
      </c>
      <c r="E290" s="187">
        <v>4.5</v>
      </c>
      <c r="F290" s="467">
        <v>30.5</v>
      </c>
      <c r="G290" s="370">
        <v>33</v>
      </c>
      <c r="H290" s="405">
        <v>2.5</v>
      </c>
      <c r="I290" s="18">
        <v>7.5</v>
      </c>
      <c r="J290" s="18">
        <v>6</v>
      </c>
      <c r="K290" s="370">
        <v>36</v>
      </c>
      <c r="L290" s="25">
        <v>4.5</v>
      </c>
    </row>
    <row r="291" spans="1:12" ht="18.75">
      <c r="A291" s="64">
        <v>284</v>
      </c>
      <c r="B291" s="472" t="s">
        <v>379</v>
      </c>
      <c r="C291" s="472" t="s">
        <v>278</v>
      </c>
      <c r="D291" s="18">
        <v>9</v>
      </c>
      <c r="E291" s="187">
        <v>12</v>
      </c>
      <c r="F291" s="18">
        <v>6.5</v>
      </c>
      <c r="G291" s="25">
        <v>4.5</v>
      </c>
      <c r="H291" s="405">
        <v>10.5</v>
      </c>
      <c r="I291" s="18">
        <v>6.75</v>
      </c>
      <c r="J291" s="18">
        <v>12</v>
      </c>
      <c r="K291" s="18">
        <v>5.25</v>
      </c>
      <c r="L291" s="25">
        <v>10.5</v>
      </c>
    </row>
    <row r="292" spans="1:12" ht="18.75">
      <c r="A292" s="64">
        <v>285</v>
      </c>
      <c r="B292" s="477" t="s">
        <v>951</v>
      </c>
      <c r="C292" s="477" t="s">
        <v>952</v>
      </c>
      <c r="D292" s="18">
        <v>8.5</v>
      </c>
      <c r="E292" s="187">
        <v>6</v>
      </c>
      <c r="F292" s="18">
        <v>10.25</v>
      </c>
      <c r="G292" s="25">
        <v>2.5</v>
      </c>
      <c r="H292" s="405">
        <v>6</v>
      </c>
      <c r="I292" s="18">
        <v>6.75</v>
      </c>
      <c r="J292" s="18">
        <v>4</v>
      </c>
      <c r="K292" s="18">
        <v>11.5</v>
      </c>
      <c r="L292" s="25">
        <v>2.5</v>
      </c>
    </row>
    <row r="293" spans="1:12" ht="18.75">
      <c r="A293" s="64">
        <v>286</v>
      </c>
      <c r="B293" s="472" t="s">
        <v>380</v>
      </c>
      <c r="C293" s="472" t="s">
        <v>311</v>
      </c>
      <c r="D293" s="18">
        <v>14.75</v>
      </c>
      <c r="E293" s="187">
        <v>8.25</v>
      </c>
      <c r="F293" s="18">
        <v>8.5</v>
      </c>
      <c r="G293" s="25">
        <v>5.5</v>
      </c>
      <c r="H293" s="405">
        <v>2.5</v>
      </c>
      <c r="I293" s="18">
        <v>8.75</v>
      </c>
      <c r="J293" s="18">
        <v>6</v>
      </c>
      <c r="K293" s="18">
        <v>15.5</v>
      </c>
      <c r="L293" s="25">
        <v>11.5</v>
      </c>
    </row>
    <row r="294" spans="1:12" ht="18.75">
      <c r="A294" s="64">
        <v>287</v>
      </c>
      <c r="B294" s="476" t="s">
        <v>381</v>
      </c>
      <c r="C294" s="476" t="s">
        <v>953</v>
      </c>
      <c r="D294" s="376">
        <v>31.5</v>
      </c>
      <c r="E294" s="187">
        <v>7.5</v>
      </c>
      <c r="F294" s="18">
        <v>6</v>
      </c>
      <c r="G294" s="370">
        <v>30</v>
      </c>
      <c r="H294" s="405">
        <v>2.5</v>
      </c>
      <c r="I294" s="464">
        <v>33.75</v>
      </c>
      <c r="J294" s="18">
        <v>5</v>
      </c>
      <c r="K294" s="370">
        <v>30</v>
      </c>
      <c r="L294" s="25">
        <v>5.5</v>
      </c>
    </row>
    <row r="295" spans="1:12" ht="18.75">
      <c r="A295" s="64">
        <v>288</v>
      </c>
      <c r="B295" s="472" t="s">
        <v>954</v>
      </c>
      <c r="C295" s="472" t="s">
        <v>382</v>
      </c>
      <c r="D295" s="18">
        <v>16.75</v>
      </c>
      <c r="E295" s="187">
        <v>7.5</v>
      </c>
      <c r="F295" s="18">
        <v>7.5</v>
      </c>
      <c r="G295" s="25">
        <v>10</v>
      </c>
      <c r="H295" s="405">
        <v>11.5</v>
      </c>
      <c r="I295" s="18">
        <v>9.5</v>
      </c>
      <c r="J295" s="18">
        <v>8</v>
      </c>
      <c r="K295" s="18">
        <v>9.5</v>
      </c>
      <c r="L295" s="25">
        <v>9.5</v>
      </c>
    </row>
    <row r="296" spans="1:12" ht="18.75">
      <c r="A296" s="64">
        <v>289</v>
      </c>
      <c r="B296" s="483" t="s">
        <v>955</v>
      </c>
      <c r="C296" s="483" t="s">
        <v>83</v>
      </c>
      <c r="D296" s="18">
        <v>9</v>
      </c>
      <c r="E296" s="187">
        <v>8.25</v>
      </c>
      <c r="F296" s="18">
        <v>9</v>
      </c>
      <c r="G296" s="25">
        <v>8.25</v>
      </c>
      <c r="H296" s="405">
        <v>3.5</v>
      </c>
      <c r="I296" s="18">
        <v>10</v>
      </c>
      <c r="J296" s="18">
        <v>12</v>
      </c>
      <c r="K296" s="18">
        <v>9.75</v>
      </c>
      <c r="L296" s="25">
        <v>6</v>
      </c>
    </row>
    <row r="297" spans="1:12" ht="18.75">
      <c r="A297" s="64">
        <v>290</v>
      </c>
      <c r="B297" s="488" t="s">
        <v>383</v>
      </c>
      <c r="C297" s="488" t="s">
        <v>316</v>
      </c>
      <c r="D297" s="18">
        <v>11.25</v>
      </c>
      <c r="E297" s="187">
        <v>11.25</v>
      </c>
      <c r="F297" s="18">
        <v>8.5</v>
      </c>
      <c r="G297" s="25">
        <v>10</v>
      </c>
      <c r="H297" s="405">
        <v>3.5</v>
      </c>
      <c r="I297" s="18">
        <v>9.25</v>
      </c>
      <c r="J297" s="18">
        <v>8</v>
      </c>
      <c r="K297" s="18">
        <v>11.5</v>
      </c>
      <c r="L297" s="25">
        <v>11</v>
      </c>
    </row>
    <row r="298" spans="1:12" ht="18.75">
      <c r="A298" s="64">
        <v>291</v>
      </c>
      <c r="B298" s="472" t="s">
        <v>384</v>
      </c>
      <c r="C298" s="472" t="s">
        <v>67</v>
      </c>
      <c r="D298" s="18">
        <v>17.25</v>
      </c>
      <c r="E298" s="187">
        <v>8.25</v>
      </c>
      <c r="F298" s="18">
        <v>14</v>
      </c>
      <c r="G298" s="25">
        <v>13</v>
      </c>
      <c r="H298" s="405">
        <v>10.5</v>
      </c>
      <c r="I298" s="18">
        <v>10</v>
      </c>
      <c r="J298" s="18">
        <v>10</v>
      </c>
      <c r="K298" s="18">
        <v>14</v>
      </c>
      <c r="L298" s="25">
        <v>13.5</v>
      </c>
    </row>
    <row r="299" spans="1:12" ht="18.75">
      <c r="A299" s="64">
        <v>292</v>
      </c>
      <c r="B299" s="472" t="s">
        <v>385</v>
      </c>
      <c r="C299" s="472" t="s">
        <v>61</v>
      </c>
      <c r="D299" s="18">
        <v>12.5</v>
      </c>
      <c r="E299" s="187">
        <v>9.75</v>
      </c>
      <c r="F299" s="18">
        <v>10.5</v>
      </c>
      <c r="G299" s="25">
        <v>11.5</v>
      </c>
      <c r="H299" s="405">
        <v>6</v>
      </c>
      <c r="I299" s="18">
        <v>8.75</v>
      </c>
      <c r="J299" s="18">
        <v>5</v>
      </c>
      <c r="K299" s="18">
        <v>11</v>
      </c>
      <c r="L299" s="25">
        <v>10</v>
      </c>
    </row>
    <row r="300" spans="1:12" ht="18.75">
      <c r="A300" s="64">
        <v>293</v>
      </c>
      <c r="B300" s="477" t="s">
        <v>956</v>
      </c>
      <c r="C300" s="477" t="s">
        <v>286</v>
      </c>
      <c r="D300" s="18">
        <v>8.5</v>
      </c>
      <c r="E300" s="187">
        <v>10.5</v>
      </c>
      <c r="F300" s="18">
        <v>7</v>
      </c>
      <c r="G300" s="25">
        <v>5.25</v>
      </c>
      <c r="H300" s="405">
        <v>12</v>
      </c>
      <c r="I300" s="18">
        <v>7.5</v>
      </c>
      <c r="J300" s="18">
        <v>13</v>
      </c>
      <c r="K300" s="18">
        <v>15.75</v>
      </c>
      <c r="L300" s="25">
        <v>9.5</v>
      </c>
    </row>
    <row r="301" spans="1:12" ht="18.75">
      <c r="A301" s="64">
        <v>294</v>
      </c>
      <c r="B301" s="472" t="s">
        <v>386</v>
      </c>
      <c r="C301" s="472" t="s">
        <v>387</v>
      </c>
      <c r="D301" s="18">
        <v>14.75</v>
      </c>
      <c r="E301" s="187">
        <v>10.25</v>
      </c>
      <c r="F301" s="18">
        <v>7.25</v>
      </c>
      <c r="G301" s="25">
        <v>14</v>
      </c>
      <c r="H301" s="405">
        <v>3.5</v>
      </c>
      <c r="I301" s="18">
        <v>9.5</v>
      </c>
      <c r="J301" s="18">
        <v>6</v>
      </c>
      <c r="K301" s="18">
        <v>16.25</v>
      </c>
      <c r="L301" s="25">
        <v>11</v>
      </c>
    </row>
    <row r="302" spans="1:12" ht="18.75">
      <c r="A302" s="64">
        <v>295</v>
      </c>
      <c r="B302" s="472" t="s">
        <v>957</v>
      </c>
      <c r="C302" s="472" t="s">
        <v>241</v>
      </c>
      <c r="D302" s="18">
        <v>2</v>
      </c>
      <c r="E302" s="187">
        <v>6.75</v>
      </c>
      <c r="F302" s="18">
        <v>1</v>
      </c>
      <c r="G302" s="25">
        <v>3.5</v>
      </c>
      <c r="H302" s="405">
        <v>1.5</v>
      </c>
      <c r="I302" s="18">
        <v>5.75</v>
      </c>
      <c r="J302" s="18">
        <v>2</v>
      </c>
      <c r="K302" s="18">
        <v>3.5</v>
      </c>
      <c r="L302" s="25">
        <v>3</v>
      </c>
    </row>
    <row r="303" spans="1:12" ht="18.75">
      <c r="A303" s="64">
        <v>296</v>
      </c>
      <c r="B303" s="477" t="s">
        <v>958</v>
      </c>
      <c r="C303" s="477" t="s">
        <v>959</v>
      </c>
      <c r="D303" s="18">
        <v>13</v>
      </c>
      <c r="E303" s="187">
        <v>5.25</v>
      </c>
      <c r="F303" s="18">
        <v>9</v>
      </c>
      <c r="G303" s="25">
        <v>6</v>
      </c>
      <c r="H303" s="405">
        <v>6</v>
      </c>
      <c r="I303" s="18">
        <v>10.25</v>
      </c>
      <c r="J303" s="18">
        <v>10</v>
      </c>
      <c r="K303" s="18">
        <v>10.25</v>
      </c>
      <c r="L303" s="25">
        <v>5.5</v>
      </c>
    </row>
    <row r="304" spans="1:12" ht="18.75">
      <c r="A304" s="64">
        <v>297</v>
      </c>
      <c r="B304" s="472" t="s">
        <v>388</v>
      </c>
      <c r="C304" s="472" t="s">
        <v>960</v>
      </c>
      <c r="D304" s="18">
        <v>12</v>
      </c>
      <c r="E304" s="187">
        <v>9.5</v>
      </c>
      <c r="F304" s="18">
        <v>6.5</v>
      </c>
      <c r="G304" s="25">
        <v>10</v>
      </c>
      <c r="H304" s="405">
        <v>6</v>
      </c>
      <c r="I304" s="18">
        <v>10.25</v>
      </c>
      <c r="J304" s="18">
        <v>13</v>
      </c>
      <c r="K304" s="18">
        <v>16.5</v>
      </c>
      <c r="L304" s="25">
        <v>11</v>
      </c>
    </row>
    <row r="305" spans="1:12" ht="18.75">
      <c r="A305" s="64">
        <v>298</v>
      </c>
      <c r="B305" s="472" t="s">
        <v>389</v>
      </c>
      <c r="C305" s="472" t="s">
        <v>390</v>
      </c>
      <c r="D305" s="18">
        <v>5</v>
      </c>
      <c r="E305" s="187">
        <v>6</v>
      </c>
      <c r="F305" s="18">
        <v>6</v>
      </c>
      <c r="G305" s="25">
        <v>3.5</v>
      </c>
      <c r="H305" s="405">
        <v>2.5</v>
      </c>
      <c r="I305" s="18">
        <v>8</v>
      </c>
      <c r="J305" s="18">
        <v>6</v>
      </c>
      <c r="K305" s="18">
        <v>10.75</v>
      </c>
      <c r="L305" s="25">
        <v>4.5</v>
      </c>
    </row>
    <row r="306" spans="1:12" ht="18.75">
      <c r="A306" s="64">
        <v>299</v>
      </c>
      <c r="B306" s="472" t="s">
        <v>391</v>
      </c>
      <c r="C306" s="472" t="s">
        <v>154</v>
      </c>
      <c r="D306" s="18">
        <v>10</v>
      </c>
      <c r="E306" s="187">
        <v>9.5</v>
      </c>
      <c r="F306" s="18">
        <v>9</v>
      </c>
      <c r="G306" s="25">
        <v>9.5</v>
      </c>
      <c r="H306" s="405">
        <v>3.5</v>
      </c>
      <c r="I306" s="18">
        <v>7.75</v>
      </c>
      <c r="J306" s="18">
        <v>4</v>
      </c>
      <c r="K306" s="18">
        <v>12.75</v>
      </c>
      <c r="L306" s="25">
        <v>10</v>
      </c>
    </row>
    <row r="307" spans="1:12" ht="18.75">
      <c r="A307" s="64">
        <v>300</v>
      </c>
      <c r="B307" s="487" t="s">
        <v>961</v>
      </c>
      <c r="C307" s="487" t="s">
        <v>962</v>
      </c>
      <c r="D307" s="18">
        <v>15.25</v>
      </c>
      <c r="E307" s="187">
        <v>13.5</v>
      </c>
      <c r="F307" s="18">
        <v>8.5</v>
      </c>
      <c r="G307" s="25">
        <v>13.5</v>
      </c>
      <c r="H307" s="405">
        <v>8</v>
      </c>
      <c r="I307" s="18">
        <v>8.75</v>
      </c>
      <c r="J307" s="18">
        <v>19</v>
      </c>
      <c r="K307" s="18">
        <v>8.5</v>
      </c>
      <c r="L307" s="25">
        <v>12.5</v>
      </c>
    </row>
    <row r="308" spans="1:12" ht="18.75">
      <c r="A308" s="64">
        <v>301</v>
      </c>
      <c r="B308" s="472" t="s">
        <v>392</v>
      </c>
      <c r="C308" s="472" t="s">
        <v>129</v>
      </c>
      <c r="D308" s="18">
        <v>15.75</v>
      </c>
      <c r="E308" s="187">
        <v>12.75</v>
      </c>
      <c r="F308" s="18">
        <v>11.5</v>
      </c>
      <c r="G308" s="25">
        <v>12</v>
      </c>
      <c r="H308" s="405">
        <v>10.5</v>
      </c>
      <c r="I308" s="18">
        <v>10.25</v>
      </c>
      <c r="J308" s="18">
        <v>18</v>
      </c>
      <c r="K308" s="18">
        <v>15.75</v>
      </c>
      <c r="L308" s="25">
        <v>15.5</v>
      </c>
    </row>
    <row r="309" spans="1:12" ht="18.75">
      <c r="A309" s="64">
        <v>302</v>
      </c>
      <c r="B309" s="472" t="s">
        <v>393</v>
      </c>
      <c r="C309" s="472" t="s">
        <v>343</v>
      </c>
      <c r="D309" s="18">
        <v>15.5</v>
      </c>
      <c r="E309" s="187">
        <v>15</v>
      </c>
      <c r="F309" s="18">
        <v>11.5</v>
      </c>
      <c r="G309" s="25">
        <v>13.5</v>
      </c>
      <c r="H309" s="405">
        <v>6</v>
      </c>
      <c r="I309" s="18">
        <v>10.25</v>
      </c>
      <c r="J309" s="18">
        <v>14</v>
      </c>
      <c r="K309" s="18">
        <v>11.25</v>
      </c>
      <c r="L309" s="25">
        <v>12.5</v>
      </c>
    </row>
    <row r="310" spans="1:12" ht="18.75">
      <c r="A310" s="64">
        <v>303</v>
      </c>
      <c r="B310" s="472" t="s">
        <v>394</v>
      </c>
      <c r="C310" s="472" t="s">
        <v>281</v>
      </c>
      <c r="D310" s="18">
        <v>4.25</v>
      </c>
      <c r="E310" s="187">
        <v>6</v>
      </c>
      <c r="F310" s="18">
        <v>4</v>
      </c>
      <c r="G310" s="25">
        <v>5</v>
      </c>
      <c r="H310" s="405">
        <v>2.5</v>
      </c>
      <c r="I310" s="18">
        <v>6.5</v>
      </c>
      <c r="J310" s="18">
        <v>5</v>
      </c>
      <c r="K310" s="18">
        <v>8.25</v>
      </c>
      <c r="L310" s="25">
        <v>3.5</v>
      </c>
    </row>
    <row r="311" spans="1:12" ht="18.75">
      <c r="A311" s="64">
        <v>304</v>
      </c>
      <c r="B311" s="472" t="s">
        <v>395</v>
      </c>
      <c r="C311" s="472" t="s">
        <v>963</v>
      </c>
      <c r="D311" s="18">
        <v>5.75</v>
      </c>
      <c r="E311" s="187">
        <v>6.75</v>
      </c>
      <c r="F311" s="18">
        <v>7.5</v>
      </c>
      <c r="G311" s="25">
        <v>3.5</v>
      </c>
      <c r="H311" s="405">
        <v>6</v>
      </c>
      <c r="I311" s="18">
        <v>9.25</v>
      </c>
      <c r="J311" s="18">
        <v>6</v>
      </c>
      <c r="K311" s="18">
        <v>5.75</v>
      </c>
      <c r="L311" s="25">
        <v>6.5</v>
      </c>
    </row>
    <row r="312" spans="1:12" ht="18.75">
      <c r="A312" s="64">
        <v>305</v>
      </c>
      <c r="B312" s="472" t="s">
        <v>964</v>
      </c>
      <c r="C312" s="472" t="s">
        <v>965</v>
      </c>
      <c r="D312" s="18">
        <v>5.5</v>
      </c>
      <c r="E312" s="187">
        <v>7.5</v>
      </c>
      <c r="F312" s="18">
        <v>6</v>
      </c>
      <c r="G312" s="25">
        <v>1.5</v>
      </c>
      <c r="H312" s="405">
        <v>2.5</v>
      </c>
      <c r="I312" s="18">
        <v>9</v>
      </c>
      <c r="J312" s="18">
        <v>4</v>
      </c>
      <c r="K312" s="18">
        <v>5</v>
      </c>
      <c r="L312" s="25">
        <v>7</v>
      </c>
    </row>
    <row r="313" spans="1:12" ht="18.75">
      <c r="A313" s="64">
        <v>306</v>
      </c>
      <c r="B313" s="472" t="s">
        <v>396</v>
      </c>
      <c r="C313" s="472" t="s">
        <v>966</v>
      </c>
      <c r="D313" s="18">
        <v>13.5</v>
      </c>
      <c r="E313" s="187">
        <v>9</v>
      </c>
      <c r="F313" s="18">
        <v>11.5</v>
      </c>
      <c r="G313" s="25">
        <v>12</v>
      </c>
      <c r="H313" s="405">
        <v>2.5</v>
      </c>
      <c r="I313" s="18">
        <v>9.25</v>
      </c>
      <c r="J313" s="18">
        <v>6</v>
      </c>
      <c r="K313" s="18">
        <v>16.25</v>
      </c>
      <c r="L313" s="25">
        <v>10</v>
      </c>
    </row>
    <row r="314" spans="1:12" ht="18.75">
      <c r="A314" s="64">
        <v>307</v>
      </c>
      <c r="B314" s="472" t="s">
        <v>397</v>
      </c>
      <c r="C314" s="472" t="s">
        <v>398</v>
      </c>
      <c r="D314" s="18">
        <v>13.25</v>
      </c>
      <c r="E314" s="187">
        <v>12</v>
      </c>
      <c r="F314" s="18">
        <v>8</v>
      </c>
      <c r="G314" s="25">
        <v>11.5</v>
      </c>
      <c r="H314" s="405">
        <v>7</v>
      </c>
      <c r="I314" s="18">
        <v>9.25</v>
      </c>
      <c r="J314" s="18">
        <v>16</v>
      </c>
      <c r="K314" s="18">
        <v>15.25</v>
      </c>
      <c r="L314" s="25">
        <v>13</v>
      </c>
    </row>
    <row r="315" spans="1:12" ht="18.75">
      <c r="A315" s="64">
        <v>308</v>
      </c>
      <c r="B315" s="472" t="s">
        <v>399</v>
      </c>
      <c r="C315" s="472" t="s">
        <v>967</v>
      </c>
      <c r="D315" s="18">
        <v>10</v>
      </c>
      <c r="E315" s="187">
        <v>6.75</v>
      </c>
      <c r="F315" s="463">
        <v>10</v>
      </c>
      <c r="G315" s="25">
        <v>7.5</v>
      </c>
      <c r="H315" s="405">
        <v>1.5</v>
      </c>
      <c r="I315" s="18">
        <v>6.25</v>
      </c>
      <c r="J315" s="18">
        <v>10</v>
      </c>
      <c r="K315" s="18">
        <v>3.5</v>
      </c>
      <c r="L315" s="25">
        <v>7</v>
      </c>
    </row>
    <row r="316" spans="1:12" ht="18.75">
      <c r="A316" s="64">
        <v>309</v>
      </c>
      <c r="B316" s="472" t="s">
        <v>400</v>
      </c>
      <c r="C316" s="472" t="s">
        <v>968</v>
      </c>
      <c r="D316" s="18">
        <v>15.75</v>
      </c>
      <c r="E316" s="187">
        <v>9.25</v>
      </c>
      <c r="F316" s="18">
        <v>7.5</v>
      </c>
      <c r="G316" s="25">
        <v>10.5</v>
      </c>
      <c r="H316" s="405">
        <v>6</v>
      </c>
      <c r="I316" s="18">
        <v>7.5</v>
      </c>
      <c r="J316" s="18">
        <v>8</v>
      </c>
      <c r="K316" s="18">
        <v>7.25</v>
      </c>
      <c r="L316" s="25">
        <v>5</v>
      </c>
    </row>
    <row r="317" spans="1:12" ht="18.75">
      <c r="A317" s="64">
        <v>310</v>
      </c>
      <c r="B317" s="472" t="s">
        <v>401</v>
      </c>
      <c r="C317" s="472" t="s">
        <v>969</v>
      </c>
      <c r="D317" s="18">
        <v>14.5</v>
      </c>
      <c r="E317" s="187">
        <v>10.5</v>
      </c>
      <c r="F317" s="18">
        <v>9.5</v>
      </c>
      <c r="G317" s="25">
        <v>11</v>
      </c>
      <c r="H317" s="405">
        <v>3</v>
      </c>
      <c r="I317" s="18">
        <v>12.25</v>
      </c>
      <c r="J317" s="18">
        <v>7</v>
      </c>
      <c r="K317" s="18">
        <v>11.75</v>
      </c>
      <c r="L317" s="25">
        <v>15.5</v>
      </c>
    </row>
    <row r="318" spans="1:12" ht="18.75">
      <c r="A318" s="64">
        <v>311</v>
      </c>
      <c r="B318" s="472" t="s">
        <v>402</v>
      </c>
      <c r="C318" s="472" t="s">
        <v>197</v>
      </c>
      <c r="D318" s="18">
        <v>13.75</v>
      </c>
      <c r="E318" s="187">
        <v>9.75</v>
      </c>
      <c r="F318" s="18">
        <v>9</v>
      </c>
      <c r="G318" s="25">
        <v>15.5</v>
      </c>
      <c r="H318" s="405">
        <v>1.5</v>
      </c>
      <c r="I318" s="18">
        <v>9</v>
      </c>
      <c r="J318" s="18">
        <v>10</v>
      </c>
      <c r="K318" s="18">
        <v>8.5</v>
      </c>
      <c r="L318" s="25">
        <v>11.5</v>
      </c>
    </row>
    <row r="319" spans="1:12" ht="18.75">
      <c r="A319" s="64">
        <v>312</v>
      </c>
      <c r="B319" s="472" t="s">
        <v>403</v>
      </c>
      <c r="C319" s="472" t="s">
        <v>765</v>
      </c>
      <c r="D319" s="18">
        <v>3.75</v>
      </c>
      <c r="E319" s="187">
        <v>8</v>
      </c>
      <c r="F319" s="18">
        <v>3.5</v>
      </c>
      <c r="G319" s="25">
        <v>4</v>
      </c>
      <c r="H319" s="405">
        <v>1.5</v>
      </c>
      <c r="I319" s="18">
        <v>5.5</v>
      </c>
      <c r="J319" s="18">
        <v>3</v>
      </c>
      <c r="K319" s="18">
        <v>4</v>
      </c>
      <c r="L319" s="25">
        <v>6</v>
      </c>
    </row>
    <row r="320" spans="1:12" ht="18.75">
      <c r="A320" s="64">
        <v>313</v>
      </c>
      <c r="B320" s="472" t="s">
        <v>404</v>
      </c>
      <c r="C320" s="472" t="s">
        <v>241</v>
      </c>
      <c r="D320" s="18">
        <v>6.5</v>
      </c>
      <c r="E320" s="187">
        <v>6</v>
      </c>
      <c r="F320" s="18">
        <v>7</v>
      </c>
      <c r="G320" s="25">
        <v>6</v>
      </c>
      <c r="H320" s="405">
        <v>1.5</v>
      </c>
      <c r="I320" s="18">
        <v>9.5</v>
      </c>
      <c r="J320" s="18">
        <v>15</v>
      </c>
      <c r="K320" s="18">
        <v>13.25</v>
      </c>
      <c r="L320" s="25">
        <v>4.5</v>
      </c>
    </row>
    <row r="321" spans="1:13" ht="18.75">
      <c r="A321" s="64">
        <v>314</v>
      </c>
      <c r="B321" s="472" t="s">
        <v>405</v>
      </c>
      <c r="C321" s="472" t="s">
        <v>278</v>
      </c>
      <c r="D321" s="18">
        <v>10.75</v>
      </c>
      <c r="E321" s="187">
        <v>8.25</v>
      </c>
      <c r="F321" s="18">
        <v>10</v>
      </c>
      <c r="G321" s="25">
        <v>8.5</v>
      </c>
      <c r="H321" s="405">
        <v>6</v>
      </c>
      <c r="I321" s="18">
        <v>11</v>
      </c>
      <c r="J321" s="18">
        <v>6</v>
      </c>
      <c r="K321" s="18">
        <v>12</v>
      </c>
      <c r="L321" s="25">
        <v>7.5</v>
      </c>
      <c r="M321" s="142">
        <f>AVERAGE(D321:L321)</f>
        <v>8.8888888888888893</v>
      </c>
    </row>
    <row r="322" spans="1:13" ht="18.75">
      <c r="A322" s="64">
        <v>315</v>
      </c>
      <c r="B322" s="472" t="s">
        <v>406</v>
      </c>
      <c r="C322" s="472" t="s">
        <v>31</v>
      </c>
      <c r="D322" s="18">
        <v>0.25</v>
      </c>
      <c r="E322" s="187">
        <v>4.5</v>
      </c>
      <c r="F322" s="372">
        <v>30</v>
      </c>
      <c r="G322" s="370">
        <v>30</v>
      </c>
      <c r="H322" s="405">
        <v>2.5</v>
      </c>
      <c r="I322" s="18">
        <v>6</v>
      </c>
      <c r="J322" s="370">
        <v>20</v>
      </c>
      <c r="K322" s="370">
        <v>30</v>
      </c>
      <c r="L322" s="25">
        <v>8</v>
      </c>
    </row>
    <row r="323" spans="1:13" ht="18.75">
      <c r="A323" s="64">
        <v>316</v>
      </c>
      <c r="B323" s="472" t="s">
        <v>407</v>
      </c>
      <c r="C323" s="472" t="s">
        <v>408</v>
      </c>
      <c r="D323" s="18">
        <v>12.75</v>
      </c>
      <c r="E323" s="187">
        <v>10.5</v>
      </c>
      <c r="F323" s="18">
        <v>6.5</v>
      </c>
      <c r="G323" s="25">
        <v>10.5</v>
      </c>
      <c r="H323" s="405">
        <v>11</v>
      </c>
      <c r="I323" s="18">
        <v>8</v>
      </c>
      <c r="J323" s="18">
        <v>11</v>
      </c>
      <c r="K323" s="18">
        <v>14.25</v>
      </c>
      <c r="L323" s="25">
        <v>10.5</v>
      </c>
    </row>
    <row r="324" spans="1:13" ht="18.75">
      <c r="A324" s="64">
        <v>317</v>
      </c>
      <c r="B324" s="476" t="s">
        <v>409</v>
      </c>
      <c r="C324" s="476" t="s">
        <v>970</v>
      </c>
      <c r="D324" s="376">
        <v>31.5</v>
      </c>
      <c r="E324" s="187">
        <v>5.25</v>
      </c>
      <c r="F324" s="372">
        <v>30.5</v>
      </c>
      <c r="G324" s="25">
        <v>1.5</v>
      </c>
      <c r="H324" s="405">
        <v>6</v>
      </c>
      <c r="I324" s="18">
        <v>8</v>
      </c>
      <c r="J324" s="18">
        <v>13</v>
      </c>
      <c r="K324" s="18">
        <v>8</v>
      </c>
      <c r="L324" s="25">
        <v>8.5</v>
      </c>
    </row>
    <row r="325" spans="1:13" ht="18.75">
      <c r="A325" s="64">
        <v>318</v>
      </c>
      <c r="B325" s="472" t="s">
        <v>410</v>
      </c>
      <c r="C325" s="472" t="s">
        <v>82</v>
      </c>
      <c r="D325" s="376">
        <v>30</v>
      </c>
      <c r="E325" s="187">
        <v>7.5</v>
      </c>
      <c r="F325" s="372">
        <v>36.75</v>
      </c>
      <c r="G325" s="25">
        <v>0.25</v>
      </c>
      <c r="H325" s="405">
        <v>3</v>
      </c>
      <c r="I325" s="464">
        <v>31.5</v>
      </c>
      <c r="J325" s="370">
        <v>20</v>
      </c>
      <c r="K325" s="370">
        <v>30</v>
      </c>
      <c r="L325" s="25">
        <v>7</v>
      </c>
    </row>
    <row r="326" spans="1:13" ht="18.75">
      <c r="A326" s="64">
        <v>319</v>
      </c>
      <c r="B326" s="476" t="s">
        <v>410</v>
      </c>
      <c r="C326" s="476" t="s">
        <v>136</v>
      </c>
      <c r="D326" s="18">
        <v>1.5</v>
      </c>
      <c r="E326" s="187">
        <v>6</v>
      </c>
      <c r="F326" s="18">
        <v>3</v>
      </c>
      <c r="G326" s="25">
        <v>5</v>
      </c>
      <c r="H326" s="405">
        <v>2.5</v>
      </c>
      <c r="I326" s="18">
        <v>9</v>
      </c>
      <c r="J326" s="18">
        <v>12</v>
      </c>
      <c r="K326" s="18">
        <v>12.5</v>
      </c>
      <c r="L326" s="25">
        <v>5.5</v>
      </c>
    </row>
    <row r="327" spans="1:13" ht="18.75">
      <c r="A327" s="64">
        <v>320</v>
      </c>
      <c r="B327" s="472" t="s">
        <v>411</v>
      </c>
      <c r="C327" s="472" t="s">
        <v>971</v>
      </c>
      <c r="D327" s="25">
        <v>16.75</v>
      </c>
      <c r="E327" s="187">
        <v>7.5</v>
      </c>
      <c r="F327" s="18">
        <v>10</v>
      </c>
      <c r="G327" s="25">
        <v>12.5</v>
      </c>
      <c r="H327" s="405">
        <v>8.5</v>
      </c>
      <c r="I327" s="18">
        <v>8.25</v>
      </c>
      <c r="J327" s="463">
        <v>10</v>
      </c>
      <c r="K327" s="18">
        <v>15</v>
      </c>
      <c r="L327" s="25">
        <v>12</v>
      </c>
    </row>
    <row r="328" spans="1:13" ht="18.75">
      <c r="A328" s="64">
        <v>321</v>
      </c>
      <c r="B328" s="472" t="s">
        <v>985</v>
      </c>
      <c r="C328" s="472" t="s">
        <v>443</v>
      </c>
      <c r="D328" s="18">
        <v>12</v>
      </c>
      <c r="E328" s="187">
        <v>6</v>
      </c>
      <c r="F328" s="18">
        <v>8</v>
      </c>
      <c r="G328" s="25">
        <v>10</v>
      </c>
      <c r="H328" s="405">
        <v>2.5</v>
      </c>
      <c r="I328" s="18">
        <v>10</v>
      </c>
      <c r="J328" s="463">
        <v>14</v>
      </c>
      <c r="K328" s="18">
        <v>11.75</v>
      </c>
      <c r="L328" s="25">
        <v>7.5</v>
      </c>
    </row>
    <row r="329" spans="1:13" ht="18.75">
      <c r="A329" s="64">
        <v>322</v>
      </c>
      <c r="B329" s="472" t="s">
        <v>412</v>
      </c>
      <c r="C329" s="472" t="s">
        <v>972</v>
      </c>
      <c r="D329" s="376">
        <v>30</v>
      </c>
      <c r="E329" s="187">
        <v>7.5</v>
      </c>
      <c r="F329" s="372">
        <v>31.5</v>
      </c>
      <c r="G329" s="370">
        <v>30</v>
      </c>
      <c r="H329" s="405">
        <v>0</v>
      </c>
      <c r="I329" s="18">
        <v>8.75</v>
      </c>
      <c r="J329" s="463">
        <v>6</v>
      </c>
      <c r="K329" s="370">
        <v>31.5</v>
      </c>
      <c r="L329" s="25">
        <v>6</v>
      </c>
    </row>
    <row r="330" spans="1:13" ht="18.75">
      <c r="A330" s="64">
        <v>323</v>
      </c>
      <c r="B330" s="477" t="s">
        <v>413</v>
      </c>
      <c r="C330" s="477" t="s">
        <v>414</v>
      </c>
      <c r="D330" s="18">
        <v>5</v>
      </c>
      <c r="E330" s="187">
        <v>9.75</v>
      </c>
      <c r="F330" s="18">
        <v>9</v>
      </c>
      <c r="G330" s="25">
        <v>4.5</v>
      </c>
      <c r="H330" s="405">
        <v>4</v>
      </c>
      <c r="I330" s="18">
        <v>8.25</v>
      </c>
      <c r="J330" s="463">
        <v>7</v>
      </c>
      <c r="K330" s="18">
        <v>7.75</v>
      </c>
      <c r="L330" s="25">
        <v>7</v>
      </c>
    </row>
    <row r="331" spans="1:13" ht="18.75">
      <c r="A331" s="64">
        <v>324</v>
      </c>
      <c r="B331" s="472" t="s">
        <v>415</v>
      </c>
      <c r="C331" s="472" t="s">
        <v>245</v>
      </c>
      <c r="D331" s="25">
        <v>8.5</v>
      </c>
      <c r="E331" s="187">
        <v>8.25</v>
      </c>
      <c r="F331" s="18">
        <v>8</v>
      </c>
      <c r="G331" s="25">
        <v>8.5</v>
      </c>
      <c r="H331" s="405">
        <v>2.5</v>
      </c>
      <c r="I331" s="18">
        <v>8.5</v>
      </c>
      <c r="J331" s="463">
        <v>8</v>
      </c>
      <c r="K331" s="18">
        <v>15.75</v>
      </c>
      <c r="L331" s="25">
        <v>12</v>
      </c>
    </row>
    <row r="332" spans="1:13" ht="18.75">
      <c r="A332" s="64">
        <v>325</v>
      </c>
      <c r="B332" s="472" t="s">
        <v>416</v>
      </c>
      <c r="C332" s="472" t="s">
        <v>417</v>
      </c>
      <c r="D332" s="18">
        <v>9.5</v>
      </c>
      <c r="E332" s="187">
        <v>11.25</v>
      </c>
      <c r="F332" s="18">
        <v>8.25</v>
      </c>
      <c r="G332" s="25">
        <v>7.5</v>
      </c>
      <c r="H332" s="405">
        <v>7</v>
      </c>
      <c r="I332" s="18">
        <v>7.25</v>
      </c>
      <c r="J332" s="463">
        <v>6</v>
      </c>
      <c r="K332" s="18">
        <v>8.25</v>
      </c>
      <c r="L332" s="25">
        <v>8</v>
      </c>
    </row>
    <row r="333" spans="1:13" ht="18.75">
      <c r="A333" s="64">
        <v>326</v>
      </c>
      <c r="B333" s="472" t="s">
        <v>418</v>
      </c>
      <c r="C333" s="472" t="s">
        <v>419</v>
      </c>
      <c r="D333" s="18">
        <v>13.75</v>
      </c>
      <c r="E333" s="187">
        <v>9.25</v>
      </c>
      <c r="F333" s="18">
        <v>9</v>
      </c>
      <c r="G333" s="25">
        <v>11</v>
      </c>
      <c r="H333" s="405">
        <v>7</v>
      </c>
      <c r="I333" s="18">
        <v>10</v>
      </c>
      <c r="J333" s="463">
        <v>13</v>
      </c>
      <c r="K333" s="18">
        <v>6.25</v>
      </c>
      <c r="L333" s="25">
        <v>9</v>
      </c>
    </row>
    <row r="334" spans="1:13" ht="18.75">
      <c r="A334" s="64">
        <v>327</v>
      </c>
      <c r="B334" s="477" t="s">
        <v>418</v>
      </c>
      <c r="C334" s="477" t="s">
        <v>420</v>
      </c>
      <c r="D334" s="18">
        <v>3</v>
      </c>
      <c r="E334" s="187">
        <v>7.5</v>
      </c>
      <c r="F334" s="18">
        <v>5</v>
      </c>
      <c r="G334" s="25">
        <v>3.5</v>
      </c>
      <c r="H334" s="405">
        <v>3.5</v>
      </c>
      <c r="I334" s="18">
        <v>5.25</v>
      </c>
      <c r="J334" s="463">
        <v>9</v>
      </c>
      <c r="K334" s="18">
        <v>12</v>
      </c>
      <c r="L334" s="25">
        <v>7</v>
      </c>
    </row>
    <row r="335" spans="1:13" ht="18.75">
      <c r="A335" s="64">
        <v>328</v>
      </c>
      <c r="B335" s="477" t="s">
        <v>421</v>
      </c>
      <c r="C335" s="477" t="s">
        <v>973</v>
      </c>
      <c r="D335" s="18">
        <v>14.5</v>
      </c>
      <c r="E335" s="187">
        <v>6.25</v>
      </c>
      <c r="F335" s="18">
        <v>8</v>
      </c>
      <c r="G335" s="25">
        <v>10</v>
      </c>
      <c r="H335" s="405">
        <v>6</v>
      </c>
      <c r="I335" s="18">
        <v>14</v>
      </c>
      <c r="J335" s="463">
        <v>11</v>
      </c>
      <c r="K335" s="18">
        <v>14.5</v>
      </c>
      <c r="L335" s="25">
        <v>10</v>
      </c>
    </row>
    <row r="336" spans="1:13" ht="18.75">
      <c r="A336" s="64">
        <v>329</v>
      </c>
      <c r="B336" s="476" t="s">
        <v>422</v>
      </c>
      <c r="C336" s="476" t="s">
        <v>974</v>
      </c>
      <c r="D336" s="376">
        <v>30</v>
      </c>
      <c r="E336" s="187">
        <v>6</v>
      </c>
      <c r="F336" s="372">
        <v>30.75</v>
      </c>
      <c r="G336" s="25">
        <v>6.5</v>
      </c>
      <c r="H336" s="405">
        <v>1.5</v>
      </c>
      <c r="I336" s="18">
        <v>7.25</v>
      </c>
      <c r="J336" s="463">
        <v>10</v>
      </c>
      <c r="K336" s="18">
        <v>13.5</v>
      </c>
      <c r="L336" s="25">
        <v>5.5</v>
      </c>
    </row>
    <row r="337" spans="1:12" ht="18.75">
      <c r="A337" s="64">
        <v>330</v>
      </c>
      <c r="B337" s="477" t="s">
        <v>423</v>
      </c>
      <c r="C337" s="477" t="s">
        <v>975</v>
      </c>
      <c r="D337" s="18">
        <v>9.75</v>
      </c>
      <c r="E337" s="187">
        <v>3</v>
      </c>
      <c r="F337" s="18">
        <v>7.5</v>
      </c>
      <c r="G337" s="25">
        <v>7</v>
      </c>
      <c r="H337" s="405">
        <v>6</v>
      </c>
      <c r="I337" s="18">
        <v>8.25</v>
      </c>
      <c r="J337" s="463">
        <v>9</v>
      </c>
      <c r="K337" s="18">
        <v>11.5</v>
      </c>
      <c r="L337" s="25">
        <v>6</v>
      </c>
    </row>
    <row r="338" spans="1:12" ht="18.75">
      <c r="A338" s="64">
        <v>331</v>
      </c>
      <c r="B338" s="483" t="s">
        <v>424</v>
      </c>
      <c r="C338" s="483" t="s">
        <v>426</v>
      </c>
      <c r="D338" s="18">
        <v>11.75</v>
      </c>
      <c r="E338" s="187">
        <v>6.5</v>
      </c>
      <c r="F338" s="18">
        <v>8</v>
      </c>
      <c r="G338" s="25">
        <v>5.75</v>
      </c>
      <c r="H338" s="405">
        <v>4</v>
      </c>
      <c r="I338" s="18">
        <v>7.25</v>
      </c>
      <c r="J338" s="463">
        <v>10</v>
      </c>
      <c r="K338" s="18">
        <v>10</v>
      </c>
      <c r="L338" s="25">
        <v>3</v>
      </c>
    </row>
    <row r="339" spans="1:12" ht="18.75">
      <c r="A339" s="64">
        <v>332</v>
      </c>
      <c r="B339" s="472" t="s">
        <v>424</v>
      </c>
      <c r="C339" s="472" t="s">
        <v>425</v>
      </c>
      <c r="D339" s="18">
        <v>12.25</v>
      </c>
      <c r="E339" s="187">
        <v>7.5</v>
      </c>
      <c r="F339" s="18">
        <v>6</v>
      </c>
      <c r="G339" s="25">
        <v>6</v>
      </c>
      <c r="H339" s="405">
        <v>6</v>
      </c>
      <c r="I339" s="18">
        <v>6.25</v>
      </c>
      <c r="J339" s="18">
        <v>7</v>
      </c>
      <c r="K339" s="18">
        <v>11.5</v>
      </c>
      <c r="L339" s="25">
        <v>8.5</v>
      </c>
    </row>
    <row r="340" spans="1:12" ht="18.75">
      <c r="A340" s="64">
        <v>333</v>
      </c>
      <c r="B340" s="472" t="s">
        <v>427</v>
      </c>
      <c r="C340" s="472" t="s">
        <v>533</v>
      </c>
      <c r="D340" s="18">
        <v>9</v>
      </c>
      <c r="E340" s="187">
        <v>3.75</v>
      </c>
      <c r="F340" s="18">
        <v>5.5</v>
      </c>
      <c r="G340" s="25">
        <v>3</v>
      </c>
      <c r="H340" s="405">
        <v>2.5</v>
      </c>
      <c r="I340" s="18">
        <v>8</v>
      </c>
      <c r="J340" s="18">
        <v>6</v>
      </c>
      <c r="K340" s="18">
        <v>9.75</v>
      </c>
      <c r="L340" s="25">
        <v>7</v>
      </c>
    </row>
    <row r="341" spans="1:12" ht="18.75">
      <c r="A341" s="64">
        <v>334</v>
      </c>
      <c r="B341" s="472" t="s">
        <v>428</v>
      </c>
      <c r="C341" s="472" t="s">
        <v>316</v>
      </c>
      <c r="D341" s="18">
        <v>13</v>
      </c>
      <c r="E341" s="187">
        <v>7.75</v>
      </c>
      <c r="F341" s="18">
        <v>10</v>
      </c>
      <c r="G341" s="25">
        <v>7.5</v>
      </c>
      <c r="H341" s="405">
        <v>6</v>
      </c>
      <c r="I341" s="18">
        <v>8</v>
      </c>
      <c r="J341" s="18">
        <v>8</v>
      </c>
      <c r="K341" s="18">
        <v>13.25</v>
      </c>
      <c r="L341" s="25">
        <v>5</v>
      </c>
    </row>
    <row r="342" spans="1:12" ht="18.75">
      <c r="A342" s="64">
        <v>335</v>
      </c>
      <c r="B342" s="472" t="s">
        <v>429</v>
      </c>
      <c r="C342" s="472" t="s">
        <v>976</v>
      </c>
      <c r="D342" s="18">
        <v>14.25</v>
      </c>
      <c r="E342" s="187">
        <v>8.25</v>
      </c>
      <c r="F342" s="463">
        <v>8.5</v>
      </c>
      <c r="G342" s="25">
        <v>11.5</v>
      </c>
      <c r="H342" s="405">
        <v>3</v>
      </c>
      <c r="I342" s="18">
        <v>8</v>
      </c>
      <c r="J342" s="18">
        <v>7</v>
      </c>
      <c r="K342" s="18">
        <v>9.5</v>
      </c>
      <c r="L342" s="25">
        <v>7</v>
      </c>
    </row>
    <row r="343" spans="1:12" ht="18.75">
      <c r="A343" s="64">
        <v>336</v>
      </c>
      <c r="B343" s="472" t="s">
        <v>430</v>
      </c>
      <c r="C343" s="472" t="s">
        <v>431</v>
      </c>
      <c r="D343" s="18">
        <v>7.75</v>
      </c>
      <c r="E343" s="187">
        <v>6</v>
      </c>
      <c r="F343" s="18">
        <v>8.5</v>
      </c>
      <c r="G343" s="25">
        <v>5.5</v>
      </c>
      <c r="H343" s="405">
        <v>3</v>
      </c>
      <c r="I343" s="18">
        <v>8.75</v>
      </c>
      <c r="J343" s="18">
        <v>7</v>
      </c>
      <c r="K343" s="18">
        <v>12.5</v>
      </c>
      <c r="L343" s="25">
        <v>5.5</v>
      </c>
    </row>
    <row r="344" spans="1:12" ht="18.75">
      <c r="A344" s="64">
        <v>337</v>
      </c>
      <c r="B344" s="472" t="s">
        <v>432</v>
      </c>
      <c r="C344" s="472" t="s">
        <v>433</v>
      </c>
      <c r="D344" s="18">
        <v>13.25</v>
      </c>
      <c r="E344" s="187">
        <v>11.75</v>
      </c>
      <c r="F344" s="18">
        <v>9.5</v>
      </c>
      <c r="G344" s="25">
        <v>10</v>
      </c>
      <c r="H344" s="405">
        <v>8</v>
      </c>
      <c r="I344" s="18">
        <v>8.5</v>
      </c>
      <c r="J344" s="18">
        <v>9</v>
      </c>
      <c r="K344" s="18">
        <v>14</v>
      </c>
      <c r="L344" s="25">
        <v>7.5</v>
      </c>
    </row>
    <row r="345" spans="1:12" ht="18.75">
      <c r="A345" s="64">
        <v>338</v>
      </c>
      <c r="B345" s="472" t="s">
        <v>434</v>
      </c>
      <c r="C345" s="472" t="s">
        <v>977</v>
      </c>
      <c r="D345" s="18">
        <v>15.25</v>
      </c>
      <c r="E345" s="187">
        <v>9.75</v>
      </c>
      <c r="F345" s="18">
        <v>8.5</v>
      </c>
      <c r="G345" s="25">
        <v>9</v>
      </c>
      <c r="H345" s="405">
        <v>6</v>
      </c>
      <c r="I345" s="18">
        <v>8</v>
      </c>
      <c r="J345" s="18">
        <v>12</v>
      </c>
      <c r="K345" s="18">
        <v>7.75</v>
      </c>
      <c r="L345" s="25">
        <v>11</v>
      </c>
    </row>
    <row r="346" spans="1:12" ht="18.75">
      <c r="A346" s="64">
        <v>339</v>
      </c>
      <c r="B346" s="472" t="s">
        <v>435</v>
      </c>
      <c r="C346" s="472" t="s">
        <v>978</v>
      </c>
      <c r="D346" s="18">
        <v>4.75</v>
      </c>
      <c r="E346" s="187">
        <v>5.75</v>
      </c>
      <c r="F346" s="18">
        <v>9.25</v>
      </c>
      <c r="G346" s="25">
        <v>5.5</v>
      </c>
      <c r="H346" s="405">
        <v>6</v>
      </c>
      <c r="I346" s="18">
        <v>7.25</v>
      </c>
      <c r="J346" s="463">
        <v>6</v>
      </c>
      <c r="K346" s="18">
        <v>10.25</v>
      </c>
      <c r="L346" s="25">
        <v>6</v>
      </c>
    </row>
    <row r="347" spans="1:12" ht="18.75">
      <c r="A347" s="64">
        <v>340</v>
      </c>
      <c r="B347" s="477" t="s">
        <v>979</v>
      </c>
      <c r="C347" s="477" t="s">
        <v>120</v>
      </c>
      <c r="D347" s="25">
        <v>9.5</v>
      </c>
      <c r="E347" s="187">
        <v>10.25</v>
      </c>
      <c r="F347" s="18">
        <v>7</v>
      </c>
      <c r="G347" s="25">
        <v>4</v>
      </c>
      <c r="H347" s="405">
        <v>1.5</v>
      </c>
      <c r="I347" s="18">
        <v>9</v>
      </c>
      <c r="J347" s="18">
        <v>4</v>
      </c>
      <c r="K347" s="18">
        <v>12.25</v>
      </c>
      <c r="L347" s="25">
        <v>6.5</v>
      </c>
    </row>
    <row r="348" spans="1:12" ht="18.75">
      <c r="A348" s="64">
        <v>341</v>
      </c>
      <c r="B348" s="477" t="s">
        <v>436</v>
      </c>
      <c r="C348" s="477" t="s">
        <v>980</v>
      </c>
      <c r="D348" s="376">
        <v>30</v>
      </c>
      <c r="E348" s="187">
        <v>6</v>
      </c>
      <c r="F348" s="18">
        <v>5</v>
      </c>
      <c r="G348" s="25">
        <v>3.25</v>
      </c>
      <c r="H348" s="405">
        <v>2.5</v>
      </c>
      <c r="I348" s="18">
        <v>7.5</v>
      </c>
      <c r="J348" s="370">
        <v>20</v>
      </c>
      <c r="K348" s="370">
        <v>33</v>
      </c>
      <c r="L348" s="25">
        <v>8.5</v>
      </c>
    </row>
    <row r="349" spans="1:12" ht="18.75">
      <c r="A349" s="64">
        <v>342</v>
      </c>
      <c r="B349" s="472" t="s">
        <v>437</v>
      </c>
      <c r="C349" s="472" t="s">
        <v>981</v>
      </c>
      <c r="D349" s="18">
        <v>14.25</v>
      </c>
      <c r="E349" s="187">
        <v>8.25</v>
      </c>
      <c r="F349" s="18">
        <v>11</v>
      </c>
      <c r="G349" s="25">
        <v>10</v>
      </c>
      <c r="H349" s="405">
        <v>6</v>
      </c>
      <c r="I349" s="18">
        <v>9.5</v>
      </c>
      <c r="J349" s="18">
        <v>11</v>
      </c>
      <c r="K349" s="18">
        <v>9.75</v>
      </c>
      <c r="L349" s="25">
        <v>12</v>
      </c>
    </row>
    <row r="350" spans="1:12" ht="18.75">
      <c r="A350" s="64">
        <v>343</v>
      </c>
      <c r="B350" s="472" t="s">
        <v>438</v>
      </c>
      <c r="C350" s="472" t="s">
        <v>982</v>
      </c>
      <c r="D350" s="376">
        <v>36</v>
      </c>
      <c r="E350" s="187">
        <v>7.5</v>
      </c>
      <c r="F350" s="18">
        <v>4</v>
      </c>
      <c r="G350" s="370">
        <v>30</v>
      </c>
      <c r="H350" s="405">
        <v>2.5</v>
      </c>
      <c r="I350" s="18">
        <v>7.75</v>
      </c>
      <c r="J350" s="18">
        <v>14</v>
      </c>
      <c r="K350" s="370">
        <v>30</v>
      </c>
      <c r="L350" s="25">
        <v>5</v>
      </c>
    </row>
    <row r="351" spans="1:12" ht="18.75">
      <c r="A351" s="64">
        <v>344</v>
      </c>
      <c r="B351" s="472" t="s">
        <v>439</v>
      </c>
      <c r="C351" s="472" t="s">
        <v>440</v>
      </c>
      <c r="D351" s="18">
        <v>7.25</v>
      </c>
      <c r="E351" s="187">
        <v>6.75</v>
      </c>
      <c r="F351" s="18">
        <v>7.5</v>
      </c>
      <c r="G351" s="25">
        <v>8.25</v>
      </c>
      <c r="H351" s="405">
        <v>2.5</v>
      </c>
      <c r="I351" s="18">
        <v>6.75</v>
      </c>
      <c r="J351" s="18">
        <v>14</v>
      </c>
      <c r="K351" s="18">
        <v>7</v>
      </c>
      <c r="L351" s="25">
        <v>8</v>
      </c>
    </row>
    <row r="352" spans="1:12" ht="18.75">
      <c r="A352" s="64">
        <v>345</v>
      </c>
      <c r="B352" s="472" t="s">
        <v>439</v>
      </c>
      <c r="C352" s="472" t="s">
        <v>107</v>
      </c>
      <c r="D352" s="18">
        <v>12.25</v>
      </c>
      <c r="E352" s="187">
        <v>9.75</v>
      </c>
      <c r="F352" s="18">
        <v>8.75</v>
      </c>
      <c r="G352" s="25">
        <v>6.25</v>
      </c>
      <c r="H352" s="405">
        <v>3.5</v>
      </c>
      <c r="I352" s="18">
        <v>9</v>
      </c>
      <c r="J352" s="18">
        <v>9</v>
      </c>
      <c r="K352" s="18">
        <v>12</v>
      </c>
      <c r="L352" s="25">
        <v>7.5</v>
      </c>
    </row>
    <row r="353" spans="1:12" ht="18.75">
      <c r="A353" s="64">
        <v>346</v>
      </c>
      <c r="B353" s="483" t="s">
        <v>983</v>
      </c>
      <c r="C353" s="483" t="s">
        <v>984</v>
      </c>
      <c r="D353" s="18">
        <v>12.75</v>
      </c>
      <c r="E353" s="187">
        <v>6.75</v>
      </c>
      <c r="F353" s="18">
        <v>7.5</v>
      </c>
      <c r="G353" s="25">
        <v>7.25</v>
      </c>
      <c r="H353" s="405">
        <v>2.5</v>
      </c>
      <c r="I353" s="18">
        <v>9</v>
      </c>
      <c r="J353" s="18">
        <v>12</v>
      </c>
      <c r="K353" s="18">
        <v>8.25</v>
      </c>
      <c r="L353" s="25">
        <v>4.5</v>
      </c>
    </row>
    <row r="354" spans="1:12" ht="18.75">
      <c r="A354" s="82">
        <v>347</v>
      </c>
      <c r="B354" s="483" t="s">
        <v>441</v>
      </c>
      <c r="C354" s="483" t="s">
        <v>43</v>
      </c>
      <c r="D354" s="376">
        <v>30</v>
      </c>
      <c r="E354" s="187">
        <v>9</v>
      </c>
      <c r="F354" s="468">
        <v>33</v>
      </c>
      <c r="G354" s="25">
        <v>1.25</v>
      </c>
      <c r="H354" s="405">
        <v>3</v>
      </c>
      <c r="I354" s="18">
        <v>5.25</v>
      </c>
      <c r="J354" s="18">
        <v>4</v>
      </c>
      <c r="K354" s="370">
        <v>36</v>
      </c>
      <c r="L354" s="25">
        <v>4</v>
      </c>
    </row>
    <row r="355" spans="1:12" ht="18.75">
      <c r="A355" s="64">
        <v>348</v>
      </c>
      <c r="B355" s="477" t="s">
        <v>442</v>
      </c>
      <c r="C355" s="477" t="s">
        <v>986</v>
      </c>
      <c r="D355" s="18">
        <v>1.5</v>
      </c>
      <c r="E355" s="187">
        <v>9</v>
      </c>
      <c r="F355" s="18">
        <v>3</v>
      </c>
      <c r="G355" s="25">
        <v>0.75</v>
      </c>
      <c r="H355" s="405">
        <v>1.5</v>
      </c>
      <c r="I355" s="18">
        <v>7.5</v>
      </c>
      <c r="J355" s="18">
        <v>5</v>
      </c>
      <c r="K355" s="18">
        <v>3</v>
      </c>
      <c r="L355" s="25">
        <v>4.5</v>
      </c>
    </row>
    <row r="356" spans="1:12" ht="18.75">
      <c r="A356" s="64">
        <v>349</v>
      </c>
      <c r="B356" s="472" t="s">
        <v>444</v>
      </c>
      <c r="C356" s="472" t="s">
        <v>965</v>
      </c>
      <c r="D356" s="18">
        <v>16.25</v>
      </c>
      <c r="E356" s="187">
        <v>15.75</v>
      </c>
      <c r="F356" s="18">
        <v>11.5</v>
      </c>
      <c r="G356" s="25">
        <v>14.5</v>
      </c>
      <c r="H356" s="405">
        <v>3.5</v>
      </c>
      <c r="I356" s="18">
        <v>7.75</v>
      </c>
      <c r="J356" s="463">
        <v>13</v>
      </c>
      <c r="K356" s="18">
        <v>11.5</v>
      </c>
      <c r="L356" s="25">
        <v>14</v>
      </c>
    </row>
    <row r="357" spans="1:12" ht="18.75">
      <c r="A357" s="64">
        <v>350</v>
      </c>
      <c r="B357" s="472" t="s">
        <v>445</v>
      </c>
      <c r="C357" s="472" t="s">
        <v>95</v>
      </c>
      <c r="D357" s="18">
        <v>3.75</v>
      </c>
      <c r="E357" s="187">
        <v>6.75</v>
      </c>
      <c r="F357" s="18">
        <v>4.5</v>
      </c>
      <c r="G357" s="370">
        <v>33</v>
      </c>
      <c r="H357" s="405">
        <v>3</v>
      </c>
      <c r="I357" s="18">
        <v>7.75</v>
      </c>
      <c r="J357" s="463">
        <v>3</v>
      </c>
      <c r="K357" s="370">
        <v>39</v>
      </c>
      <c r="L357" s="25">
        <v>4.5</v>
      </c>
    </row>
    <row r="358" spans="1:12" ht="18.75">
      <c r="A358" s="64">
        <v>351</v>
      </c>
      <c r="B358" s="472" t="s">
        <v>446</v>
      </c>
      <c r="C358" s="472" t="s">
        <v>987</v>
      </c>
      <c r="D358" s="18">
        <v>11</v>
      </c>
      <c r="E358" s="187">
        <v>11.25</v>
      </c>
      <c r="F358" s="18">
        <v>10.25</v>
      </c>
      <c r="G358" s="25">
        <v>14</v>
      </c>
      <c r="H358" s="405">
        <v>4</v>
      </c>
      <c r="I358" s="18">
        <v>12</v>
      </c>
      <c r="J358" s="463">
        <v>7</v>
      </c>
      <c r="K358" s="18">
        <v>14.75</v>
      </c>
      <c r="L358" s="25">
        <v>7</v>
      </c>
    </row>
    <row r="359" spans="1:12" ht="18.75">
      <c r="A359" s="64">
        <v>352</v>
      </c>
      <c r="B359" s="472" t="s">
        <v>447</v>
      </c>
      <c r="C359" s="472" t="s">
        <v>960</v>
      </c>
      <c r="D359" s="25">
        <v>10.25</v>
      </c>
      <c r="E359" s="187">
        <v>11.25</v>
      </c>
      <c r="F359" s="18">
        <v>10</v>
      </c>
      <c r="G359" s="25">
        <v>6.75</v>
      </c>
      <c r="H359" s="405">
        <v>6</v>
      </c>
      <c r="I359" s="18">
        <v>9.25</v>
      </c>
      <c r="J359" s="463">
        <v>9</v>
      </c>
      <c r="K359" s="18">
        <v>8</v>
      </c>
      <c r="L359" s="25">
        <v>12.5</v>
      </c>
    </row>
    <row r="360" spans="1:12" ht="18.75">
      <c r="A360" s="64">
        <v>353</v>
      </c>
      <c r="B360" s="477" t="s">
        <v>988</v>
      </c>
      <c r="C360" s="477" t="s">
        <v>989</v>
      </c>
      <c r="D360" s="25">
        <v>12.25</v>
      </c>
      <c r="E360" s="187">
        <v>5</v>
      </c>
      <c r="F360" s="18">
        <v>6</v>
      </c>
      <c r="G360" s="25">
        <v>5.5</v>
      </c>
      <c r="H360" s="405">
        <v>6</v>
      </c>
      <c r="I360" s="18">
        <v>8.75</v>
      </c>
      <c r="J360" s="463">
        <v>5</v>
      </c>
      <c r="K360" s="18">
        <v>11</v>
      </c>
      <c r="L360" s="25">
        <v>6</v>
      </c>
    </row>
    <row r="361" spans="1:12" ht="18.75">
      <c r="A361" s="64">
        <v>354</v>
      </c>
      <c r="B361" s="477" t="s">
        <v>988</v>
      </c>
      <c r="C361" s="477" t="s">
        <v>448</v>
      </c>
      <c r="D361" s="18">
        <v>4</v>
      </c>
      <c r="E361" s="187">
        <v>3.5</v>
      </c>
      <c r="F361" s="18">
        <v>3.5</v>
      </c>
      <c r="G361" s="25">
        <v>2.5</v>
      </c>
      <c r="H361" s="405">
        <v>3</v>
      </c>
      <c r="I361" s="18">
        <v>7.25</v>
      </c>
      <c r="J361" s="463">
        <v>8</v>
      </c>
      <c r="K361" s="18">
        <v>3.5</v>
      </c>
      <c r="L361" s="25">
        <v>5.5</v>
      </c>
    </row>
    <row r="362" spans="1:12" ht="18.75">
      <c r="A362" s="64">
        <v>355</v>
      </c>
      <c r="B362" s="472" t="s">
        <v>449</v>
      </c>
      <c r="C362" s="472" t="s">
        <v>450</v>
      </c>
      <c r="D362" s="18">
        <v>14.5</v>
      </c>
      <c r="E362" s="187">
        <v>11.25</v>
      </c>
      <c r="F362" s="18">
        <v>8.5</v>
      </c>
      <c r="G362" s="25">
        <v>11</v>
      </c>
      <c r="H362" s="405">
        <v>8</v>
      </c>
      <c r="I362" s="18">
        <v>11.5</v>
      </c>
      <c r="J362" s="463">
        <v>12</v>
      </c>
      <c r="K362" s="18">
        <v>12</v>
      </c>
      <c r="L362" s="25">
        <v>10</v>
      </c>
    </row>
    <row r="363" spans="1:12" ht="18.75">
      <c r="A363" s="64">
        <v>356</v>
      </c>
      <c r="B363" s="472" t="s">
        <v>990</v>
      </c>
      <c r="C363" s="472" t="s">
        <v>185</v>
      </c>
      <c r="D363" s="18">
        <v>9.5</v>
      </c>
      <c r="E363" s="187">
        <v>8.25</v>
      </c>
      <c r="F363" s="18">
        <v>6.5</v>
      </c>
      <c r="G363" s="25">
        <v>6</v>
      </c>
      <c r="H363" s="405">
        <v>3</v>
      </c>
      <c r="I363" s="18">
        <v>6.75</v>
      </c>
      <c r="J363" s="463">
        <v>10</v>
      </c>
      <c r="K363" s="18">
        <v>4.75</v>
      </c>
      <c r="L363" s="25">
        <v>13</v>
      </c>
    </row>
    <row r="364" spans="1:12" ht="18.75">
      <c r="A364" s="64">
        <v>357</v>
      </c>
      <c r="B364" s="472" t="s">
        <v>451</v>
      </c>
      <c r="C364" s="472" t="s">
        <v>452</v>
      </c>
      <c r="D364" s="25">
        <v>14.25</v>
      </c>
      <c r="E364" s="187">
        <v>9.75</v>
      </c>
      <c r="F364" s="18">
        <v>12</v>
      </c>
      <c r="G364" s="25">
        <v>14.5</v>
      </c>
      <c r="H364" s="405">
        <v>9.5</v>
      </c>
      <c r="I364" s="18">
        <v>14.25</v>
      </c>
      <c r="J364" s="463">
        <v>12</v>
      </c>
      <c r="K364" s="18">
        <v>16</v>
      </c>
      <c r="L364" s="25">
        <v>14</v>
      </c>
    </row>
    <row r="365" spans="1:12" ht="18.75">
      <c r="A365" s="64">
        <v>358</v>
      </c>
      <c r="B365" s="472" t="s">
        <v>991</v>
      </c>
      <c r="C365" s="472" t="s">
        <v>43</v>
      </c>
      <c r="D365" s="18">
        <v>4.75</v>
      </c>
      <c r="E365" s="187">
        <v>5.25</v>
      </c>
      <c r="F365" s="18">
        <v>4</v>
      </c>
      <c r="G365" s="25">
        <v>1</v>
      </c>
      <c r="H365" s="405">
        <v>6</v>
      </c>
      <c r="I365" s="464">
        <v>31.5</v>
      </c>
      <c r="J365" s="463">
        <v>9</v>
      </c>
      <c r="K365" s="370">
        <v>36</v>
      </c>
      <c r="L365" s="25">
        <v>4.5</v>
      </c>
    </row>
    <row r="366" spans="1:12" ht="18.75">
      <c r="A366" s="64">
        <v>359</v>
      </c>
      <c r="B366" s="472" t="s">
        <v>453</v>
      </c>
      <c r="C366" s="472" t="s">
        <v>992</v>
      </c>
      <c r="D366" s="18">
        <v>14.25</v>
      </c>
      <c r="E366" s="187">
        <v>12.75</v>
      </c>
      <c r="F366" s="18">
        <v>9</v>
      </c>
      <c r="G366" s="25">
        <v>6.75</v>
      </c>
      <c r="H366" s="405">
        <v>3</v>
      </c>
      <c r="I366" s="18">
        <v>9</v>
      </c>
      <c r="J366" s="463">
        <v>14</v>
      </c>
      <c r="K366" s="18">
        <v>9.5</v>
      </c>
      <c r="L366" s="25">
        <v>10.5</v>
      </c>
    </row>
    <row r="367" spans="1:12" ht="18.75">
      <c r="A367" s="64">
        <v>360</v>
      </c>
      <c r="B367" s="472" t="s">
        <v>454</v>
      </c>
      <c r="C367" s="472" t="s">
        <v>118</v>
      </c>
      <c r="D367" s="18">
        <v>9</v>
      </c>
      <c r="E367" s="187">
        <v>7.5</v>
      </c>
      <c r="F367" s="18">
        <v>5</v>
      </c>
      <c r="G367" s="370">
        <v>30</v>
      </c>
      <c r="H367" s="405">
        <v>4</v>
      </c>
      <c r="I367" s="464">
        <v>30</v>
      </c>
      <c r="J367" s="463">
        <v>9</v>
      </c>
      <c r="K367" s="370">
        <v>30</v>
      </c>
      <c r="L367" s="25">
        <v>5.5</v>
      </c>
    </row>
    <row r="368" spans="1:12" ht="18.75">
      <c r="A368" s="64">
        <v>361</v>
      </c>
      <c r="B368" s="472" t="s">
        <v>455</v>
      </c>
      <c r="C368" s="472" t="s">
        <v>993</v>
      </c>
      <c r="D368" s="25">
        <v>17.5</v>
      </c>
      <c r="E368" s="187">
        <v>13.5</v>
      </c>
      <c r="F368" s="18">
        <v>10.25</v>
      </c>
      <c r="G368" s="25">
        <v>13.5</v>
      </c>
      <c r="H368" s="405">
        <v>3</v>
      </c>
      <c r="I368" s="18">
        <v>8.75</v>
      </c>
      <c r="J368" s="463">
        <v>8</v>
      </c>
      <c r="K368" s="18">
        <v>11.25</v>
      </c>
      <c r="L368" s="25">
        <v>8.5</v>
      </c>
    </row>
    <row r="369" spans="1:12" ht="18.75">
      <c r="A369" s="64">
        <v>362</v>
      </c>
      <c r="B369" s="472" t="s">
        <v>456</v>
      </c>
      <c r="C369" s="472" t="s">
        <v>154</v>
      </c>
      <c r="D369" s="18">
        <v>8.75</v>
      </c>
      <c r="E369" s="187">
        <v>5.25</v>
      </c>
      <c r="F369" s="18">
        <v>7.5</v>
      </c>
      <c r="G369" s="25">
        <v>8.5</v>
      </c>
      <c r="H369" s="405">
        <v>3.5</v>
      </c>
      <c r="I369" s="18">
        <v>10</v>
      </c>
      <c r="J369" s="463">
        <v>9</v>
      </c>
      <c r="K369" s="18">
        <v>13.5</v>
      </c>
      <c r="L369" s="25">
        <v>7.5</v>
      </c>
    </row>
    <row r="370" spans="1:12" ht="18.75">
      <c r="A370" s="64">
        <v>363</v>
      </c>
      <c r="B370" s="472" t="s">
        <v>457</v>
      </c>
      <c r="C370" s="472" t="s">
        <v>994</v>
      </c>
      <c r="D370" s="18">
        <v>14.5</v>
      </c>
      <c r="E370" s="187">
        <v>12.75</v>
      </c>
      <c r="F370" s="18">
        <v>10.5</v>
      </c>
      <c r="G370" s="25">
        <v>17</v>
      </c>
      <c r="H370" s="405">
        <v>6</v>
      </c>
      <c r="I370" s="18">
        <v>9.25</v>
      </c>
      <c r="J370" s="463">
        <v>14</v>
      </c>
      <c r="K370" s="18">
        <v>12.75</v>
      </c>
      <c r="L370" s="25">
        <v>10.5</v>
      </c>
    </row>
    <row r="371" spans="1:12" ht="18.75">
      <c r="A371" s="64">
        <v>364</v>
      </c>
      <c r="B371" s="472" t="s">
        <v>995</v>
      </c>
      <c r="C371" s="472" t="s">
        <v>35</v>
      </c>
      <c r="D371" s="18">
        <v>5.75</v>
      </c>
      <c r="E371" s="187">
        <v>6.75</v>
      </c>
      <c r="F371" s="18">
        <v>10</v>
      </c>
      <c r="G371" s="25">
        <v>9.5</v>
      </c>
      <c r="H371" s="405">
        <v>3</v>
      </c>
      <c r="I371" s="18">
        <v>8</v>
      </c>
      <c r="J371" s="463">
        <v>6</v>
      </c>
      <c r="K371" s="18">
        <v>7.5</v>
      </c>
      <c r="L371" s="25">
        <v>3.5</v>
      </c>
    </row>
    <row r="372" spans="1:12" ht="18.75">
      <c r="A372" s="64">
        <v>365</v>
      </c>
      <c r="B372" s="477" t="s">
        <v>458</v>
      </c>
      <c r="C372" s="477" t="s">
        <v>166</v>
      </c>
      <c r="D372" s="18">
        <v>15.25</v>
      </c>
      <c r="E372" s="187">
        <v>12</v>
      </c>
      <c r="F372" s="18">
        <v>11</v>
      </c>
      <c r="G372" s="25">
        <v>12</v>
      </c>
      <c r="H372" s="405">
        <v>1.5</v>
      </c>
      <c r="I372" s="18">
        <v>17</v>
      </c>
      <c r="J372" s="18">
        <v>12</v>
      </c>
      <c r="K372" s="18">
        <v>16.25</v>
      </c>
      <c r="L372" s="25">
        <v>16.5</v>
      </c>
    </row>
    <row r="373" spans="1:12" ht="18.75">
      <c r="A373" s="64">
        <v>366</v>
      </c>
      <c r="B373" s="472" t="s">
        <v>459</v>
      </c>
      <c r="C373" s="472" t="s">
        <v>996</v>
      </c>
      <c r="D373" s="18">
        <v>12.5</v>
      </c>
      <c r="E373" s="187">
        <v>11</v>
      </c>
      <c r="F373" s="18">
        <v>11</v>
      </c>
      <c r="G373" s="25">
        <v>8</v>
      </c>
      <c r="H373" s="405">
        <v>10</v>
      </c>
      <c r="I373" s="18">
        <v>6.5</v>
      </c>
      <c r="J373" s="18">
        <v>8</v>
      </c>
      <c r="K373" s="18">
        <v>15</v>
      </c>
      <c r="L373" s="25">
        <v>4.5</v>
      </c>
    </row>
    <row r="374" spans="1:12" ht="18.75">
      <c r="A374" s="64">
        <v>367</v>
      </c>
      <c r="B374" s="472" t="s">
        <v>460</v>
      </c>
      <c r="C374" s="472" t="s">
        <v>461</v>
      </c>
      <c r="D374" s="18">
        <v>4.25</v>
      </c>
      <c r="E374" s="187">
        <v>5.25</v>
      </c>
      <c r="F374" s="372">
        <v>33</v>
      </c>
      <c r="G374" s="25">
        <v>0.5</v>
      </c>
      <c r="H374" s="405">
        <v>2.5</v>
      </c>
      <c r="I374" s="464">
        <v>30</v>
      </c>
      <c r="J374" s="370">
        <v>20</v>
      </c>
      <c r="K374" s="370">
        <v>30</v>
      </c>
      <c r="L374" s="370">
        <v>20</v>
      </c>
    </row>
    <row r="375" spans="1:12" ht="18.75">
      <c r="A375" s="64">
        <v>368</v>
      </c>
      <c r="B375" s="472" t="s">
        <v>462</v>
      </c>
      <c r="C375" s="472" t="s">
        <v>997</v>
      </c>
      <c r="D375" s="18">
        <v>14.25</v>
      </c>
      <c r="E375" s="187">
        <v>6.75</v>
      </c>
      <c r="F375" s="18">
        <v>11</v>
      </c>
      <c r="G375" s="25">
        <v>8</v>
      </c>
      <c r="H375" s="405">
        <v>6</v>
      </c>
      <c r="I375" s="18">
        <v>6.75</v>
      </c>
      <c r="J375" s="18">
        <v>7</v>
      </c>
      <c r="K375" s="18">
        <v>8</v>
      </c>
      <c r="L375" s="25">
        <v>6.5</v>
      </c>
    </row>
    <row r="376" spans="1:12" ht="18.75">
      <c r="A376" s="64">
        <v>369</v>
      </c>
      <c r="B376" s="472" t="s">
        <v>463</v>
      </c>
      <c r="C376" s="472" t="s">
        <v>464</v>
      </c>
      <c r="D376" s="18">
        <v>10.5</v>
      </c>
      <c r="E376" s="187">
        <v>10.25</v>
      </c>
      <c r="F376" s="18">
        <v>7.5</v>
      </c>
      <c r="G376" s="25">
        <v>7.5</v>
      </c>
      <c r="H376" s="405">
        <v>1.5</v>
      </c>
      <c r="I376" s="18">
        <v>9</v>
      </c>
      <c r="J376" s="18">
        <v>9</v>
      </c>
      <c r="K376" s="18">
        <v>11.75</v>
      </c>
      <c r="L376" s="25">
        <v>8</v>
      </c>
    </row>
    <row r="377" spans="1:12" ht="18.75">
      <c r="A377" s="64">
        <v>370</v>
      </c>
      <c r="B377" s="472" t="s">
        <v>465</v>
      </c>
      <c r="C377" s="472" t="s">
        <v>466</v>
      </c>
      <c r="D377" s="377">
        <v>30</v>
      </c>
      <c r="E377" s="187">
        <v>8.25</v>
      </c>
      <c r="F377" s="372">
        <v>30.25</v>
      </c>
      <c r="G377" s="370">
        <v>30</v>
      </c>
      <c r="H377" s="405">
        <v>6</v>
      </c>
      <c r="I377" s="18">
        <v>9</v>
      </c>
      <c r="J377" s="370">
        <v>22</v>
      </c>
      <c r="K377" s="370">
        <v>30</v>
      </c>
      <c r="L377" s="25">
        <v>9</v>
      </c>
    </row>
    <row r="378" spans="1:12" ht="18.75">
      <c r="A378" s="64">
        <v>371</v>
      </c>
      <c r="B378" s="472" t="s">
        <v>467</v>
      </c>
      <c r="C378" s="472" t="s">
        <v>85</v>
      </c>
      <c r="D378" s="18">
        <v>10.75</v>
      </c>
      <c r="E378" s="187">
        <v>9</v>
      </c>
      <c r="F378" s="18">
        <v>7</v>
      </c>
      <c r="G378" s="25">
        <v>10</v>
      </c>
      <c r="H378" s="405">
        <v>4</v>
      </c>
      <c r="I378" s="18">
        <v>9.25</v>
      </c>
      <c r="J378" s="463">
        <v>9</v>
      </c>
      <c r="K378" s="18">
        <v>12</v>
      </c>
      <c r="L378" s="25">
        <v>8</v>
      </c>
    </row>
    <row r="379" spans="1:12" ht="18.75">
      <c r="A379" s="64">
        <v>372</v>
      </c>
      <c r="B379" s="477" t="s">
        <v>998</v>
      </c>
      <c r="C379" s="477" t="s">
        <v>218</v>
      </c>
      <c r="D379" s="18">
        <v>4.75</v>
      </c>
      <c r="E379" s="187">
        <v>3.75</v>
      </c>
      <c r="F379" s="18">
        <v>6.5</v>
      </c>
      <c r="G379" s="25">
        <v>6.75</v>
      </c>
      <c r="H379" s="405">
        <v>2.5</v>
      </c>
      <c r="I379" s="18">
        <v>7.25</v>
      </c>
      <c r="J379" s="463">
        <v>5</v>
      </c>
      <c r="K379" s="18">
        <v>7.75</v>
      </c>
      <c r="L379" s="25">
        <v>4.5</v>
      </c>
    </row>
    <row r="380" spans="1:12" ht="18.75">
      <c r="A380" s="64">
        <v>373</v>
      </c>
      <c r="B380" s="477" t="s">
        <v>998</v>
      </c>
      <c r="C380" s="477" t="s">
        <v>468</v>
      </c>
      <c r="D380" s="18">
        <v>10.5</v>
      </c>
      <c r="E380" s="187">
        <v>7.5</v>
      </c>
      <c r="F380" s="18">
        <v>7.25</v>
      </c>
      <c r="G380" s="25">
        <v>7</v>
      </c>
      <c r="H380" s="405">
        <v>2.5</v>
      </c>
      <c r="I380" s="18">
        <v>6.75</v>
      </c>
      <c r="J380" s="463">
        <v>5</v>
      </c>
      <c r="K380" s="18">
        <v>13.75</v>
      </c>
      <c r="L380" s="25">
        <v>6</v>
      </c>
    </row>
    <row r="381" spans="1:12" ht="18.75">
      <c r="A381" s="64">
        <v>374</v>
      </c>
      <c r="B381" s="472" t="s">
        <v>999</v>
      </c>
      <c r="C381" s="472" t="s">
        <v>469</v>
      </c>
      <c r="D381" s="18">
        <v>15.5</v>
      </c>
      <c r="E381" s="187">
        <v>8.25</v>
      </c>
      <c r="F381" s="18">
        <v>7.5</v>
      </c>
      <c r="G381" s="25">
        <v>7</v>
      </c>
      <c r="H381" s="405">
        <v>10</v>
      </c>
      <c r="I381" s="18">
        <v>7.75</v>
      </c>
      <c r="J381" s="463">
        <v>11</v>
      </c>
      <c r="K381" s="18">
        <v>9</v>
      </c>
      <c r="L381" s="25">
        <v>4</v>
      </c>
    </row>
    <row r="382" spans="1:12" ht="18.75">
      <c r="A382" s="64">
        <v>375</v>
      </c>
      <c r="B382" s="472" t="s">
        <v>470</v>
      </c>
      <c r="C382" s="472" t="s">
        <v>777</v>
      </c>
      <c r="D382" s="18">
        <v>11.5</v>
      </c>
      <c r="E382" s="187">
        <v>8.25</v>
      </c>
      <c r="F382" s="18">
        <v>10</v>
      </c>
      <c r="G382" s="25">
        <v>11.25</v>
      </c>
      <c r="H382" s="405">
        <v>2.5</v>
      </c>
      <c r="I382" s="18">
        <v>9.25</v>
      </c>
      <c r="J382" s="463">
        <v>11</v>
      </c>
      <c r="K382" s="18">
        <v>14.25</v>
      </c>
      <c r="L382" s="25">
        <v>11</v>
      </c>
    </row>
    <row r="383" spans="1:12" ht="18.75">
      <c r="A383" s="64">
        <v>376</v>
      </c>
      <c r="B383" s="472" t="s">
        <v>471</v>
      </c>
      <c r="C383" s="472" t="s">
        <v>74</v>
      </c>
      <c r="D383" s="18">
        <v>12.75</v>
      </c>
      <c r="E383" s="187">
        <v>9</v>
      </c>
      <c r="F383" s="18">
        <v>10</v>
      </c>
      <c r="G383" s="25">
        <v>9.5</v>
      </c>
      <c r="H383" s="405">
        <v>10</v>
      </c>
      <c r="I383" s="18">
        <v>11.75</v>
      </c>
      <c r="J383" s="463">
        <v>9</v>
      </c>
      <c r="K383" s="18">
        <v>11.5</v>
      </c>
      <c r="L383" s="25">
        <v>13</v>
      </c>
    </row>
    <row r="384" spans="1:12" ht="18.75">
      <c r="A384" s="64">
        <v>377</v>
      </c>
      <c r="B384" s="472" t="s">
        <v>472</v>
      </c>
      <c r="C384" s="472" t="s">
        <v>1000</v>
      </c>
      <c r="D384" s="18">
        <v>14</v>
      </c>
      <c r="E384" s="187">
        <v>9.75</v>
      </c>
      <c r="F384" s="18">
        <v>14</v>
      </c>
      <c r="G384" s="25">
        <v>9</v>
      </c>
      <c r="H384" s="405">
        <v>6</v>
      </c>
      <c r="I384" s="18">
        <v>5.75</v>
      </c>
      <c r="J384" s="463">
        <v>6</v>
      </c>
      <c r="K384" s="18">
        <v>5.5</v>
      </c>
      <c r="L384" s="25">
        <v>6</v>
      </c>
    </row>
    <row r="385" spans="1:12" ht="18.75">
      <c r="A385" s="64">
        <v>378</v>
      </c>
      <c r="B385" s="472" t="s">
        <v>1001</v>
      </c>
      <c r="C385" s="472" t="s">
        <v>222</v>
      </c>
      <c r="D385" s="18">
        <v>2.25</v>
      </c>
      <c r="E385" s="187">
        <v>7.5</v>
      </c>
      <c r="F385" s="18">
        <v>3.5</v>
      </c>
      <c r="G385" s="25">
        <v>3.5</v>
      </c>
      <c r="H385" s="405">
        <v>6</v>
      </c>
      <c r="I385" s="18">
        <v>8.25</v>
      </c>
      <c r="J385" s="463">
        <v>13</v>
      </c>
      <c r="K385" s="18">
        <v>5.75</v>
      </c>
      <c r="L385" s="25">
        <v>7</v>
      </c>
    </row>
    <row r="386" spans="1:12" ht="18.75">
      <c r="A386" s="64">
        <v>379</v>
      </c>
      <c r="B386" s="477" t="s">
        <v>1002</v>
      </c>
      <c r="C386" s="477" t="s">
        <v>1003</v>
      </c>
      <c r="D386" s="18">
        <v>4.5</v>
      </c>
      <c r="E386" s="187">
        <v>7.5</v>
      </c>
      <c r="F386" s="18">
        <v>9</v>
      </c>
      <c r="G386" s="25">
        <v>8.5</v>
      </c>
      <c r="H386" s="405">
        <v>1.5</v>
      </c>
      <c r="I386" s="18">
        <v>7</v>
      </c>
      <c r="J386" s="463">
        <v>10</v>
      </c>
      <c r="K386" s="18">
        <v>5.75</v>
      </c>
      <c r="L386" s="25">
        <v>8</v>
      </c>
    </row>
    <row r="387" spans="1:12" ht="18.75">
      <c r="A387" s="64">
        <v>380</v>
      </c>
      <c r="B387" s="472" t="s">
        <v>473</v>
      </c>
      <c r="C387" s="472" t="s">
        <v>1004</v>
      </c>
      <c r="D387" s="18">
        <v>17.25</v>
      </c>
      <c r="E387" s="187">
        <v>13.25</v>
      </c>
      <c r="F387" s="18">
        <v>9.25</v>
      </c>
      <c r="G387" s="25">
        <v>9.5</v>
      </c>
      <c r="H387" s="405">
        <v>10.5</v>
      </c>
      <c r="I387" s="18">
        <v>8</v>
      </c>
      <c r="J387" s="463">
        <v>16</v>
      </c>
      <c r="K387" s="18">
        <v>18.25</v>
      </c>
      <c r="L387" s="25">
        <v>12.5</v>
      </c>
    </row>
    <row r="388" spans="1:12" ht="18.75">
      <c r="A388" s="64">
        <v>381</v>
      </c>
      <c r="B388" s="472" t="s">
        <v>474</v>
      </c>
      <c r="C388" s="472" t="s">
        <v>212</v>
      </c>
      <c r="D388" s="18">
        <v>16.5</v>
      </c>
      <c r="E388" s="187">
        <v>12</v>
      </c>
      <c r="F388" s="18">
        <v>13</v>
      </c>
      <c r="G388" s="25">
        <v>12.5</v>
      </c>
      <c r="H388" s="405">
        <v>6</v>
      </c>
      <c r="I388" s="18">
        <v>12</v>
      </c>
      <c r="J388" s="463">
        <v>13</v>
      </c>
      <c r="K388" s="18">
        <v>15.75</v>
      </c>
      <c r="L388" s="25">
        <v>17.5</v>
      </c>
    </row>
    <row r="389" spans="1:12" ht="18.75">
      <c r="A389" s="64">
        <v>382</v>
      </c>
      <c r="B389" s="472" t="s">
        <v>1005</v>
      </c>
      <c r="C389" s="472" t="s">
        <v>134</v>
      </c>
      <c r="D389" s="357">
        <v>0</v>
      </c>
      <c r="E389" s="187">
        <v>0</v>
      </c>
      <c r="F389" s="408">
        <v>0</v>
      </c>
      <c r="G389" s="357">
        <v>0</v>
      </c>
      <c r="H389" s="405">
        <v>0</v>
      </c>
      <c r="I389" s="357">
        <v>0</v>
      </c>
      <c r="J389" s="408">
        <v>0</v>
      </c>
      <c r="K389" s="18">
        <v>0</v>
      </c>
      <c r="L389" s="357">
        <v>0</v>
      </c>
    </row>
    <row r="390" spans="1:12" ht="18.75">
      <c r="A390" s="64">
        <v>383</v>
      </c>
      <c r="B390" s="472" t="s">
        <v>475</v>
      </c>
      <c r="C390" s="472" t="s">
        <v>1006</v>
      </c>
      <c r="D390" s="18">
        <v>10</v>
      </c>
      <c r="E390" s="187">
        <v>9.75</v>
      </c>
      <c r="F390" s="18">
        <v>10.5</v>
      </c>
      <c r="G390" s="25">
        <v>5.5</v>
      </c>
      <c r="H390" s="405">
        <v>2.5</v>
      </c>
      <c r="I390" s="18">
        <v>7.25</v>
      </c>
      <c r="J390" s="408">
        <v>0</v>
      </c>
      <c r="K390" s="18">
        <v>12</v>
      </c>
      <c r="L390" s="25">
        <v>4</v>
      </c>
    </row>
    <row r="391" spans="1:12" ht="18.75">
      <c r="A391" s="64">
        <v>384</v>
      </c>
      <c r="B391" s="472" t="s">
        <v>476</v>
      </c>
      <c r="C391" s="472" t="s">
        <v>477</v>
      </c>
      <c r="D391" s="18">
        <v>14.5</v>
      </c>
      <c r="E391" s="187">
        <v>12</v>
      </c>
      <c r="F391" s="18">
        <v>8</v>
      </c>
      <c r="G391" s="25">
        <v>13</v>
      </c>
      <c r="H391" s="405">
        <v>10.5</v>
      </c>
      <c r="I391" s="18">
        <v>14</v>
      </c>
      <c r="J391" s="463">
        <v>13</v>
      </c>
      <c r="K391" s="18">
        <v>14</v>
      </c>
      <c r="L391" s="25">
        <v>15</v>
      </c>
    </row>
    <row r="392" spans="1:12" ht="18.75">
      <c r="A392" s="64">
        <v>385</v>
      </c>
      <c r="B392" s="472" t="s">
        <v>478</v>
      </c>
      <c r="C392" s="472" t="s">
        <v>1007</v>
      </c>
      <c r="D392" s="18">
        <v>12</v>
      </c>
      <c r="E392" s="187">
        <v>12.75</v>
      </c>
      <c r="F392" s="18">
        <v>9.5</v>
      </c>
      <c r="G392" s="25">
        <v>8.5</v>
      </c>
      <c r="H392" s="405">
        <v>1.5</v>
      </c>
      <c r="I392" s="18">
        <v>8.5</v>
      </c>
      <c r="J392" s="463">
        <v>10</v>
      </c>
      <c r="K392" s="18">
        <v>9</v>
      </c>
      <c r="L392" s="25">
        <v>6</v>
      </c>
    </row>
    <row r="393" spans="1:12" ht="18.75">
      <c r="A393" s="64">
        <v>386</v>
      </c>
      <c r="B393" s="472" t="s">
        <v>479</v>
      </c>
      <c r="C393" s="472" t="s">
        <v>1008</v>
      </c>
      <c r="D393" s="18">
        <v>11</v>
      </c>
      <c r="E393" s="187">
        <v>6.75</v>
      </c>
      <c r="F393" s="18">
        <v>5.5</v>
      </c>
      <c r="G393" s="25">
        <v>7</v>
      </c>
      <c r="H393" s="405">
        <v>2.5</v>
      </c>
      <c r="I393" s="18">
        <v>9.5</v>
      </c>
      <c r="J393" s="463">
        <v>15</v>
      </c>
      <c r="K393" s="18">
        <v>7.25</v>
      </c>
      <c r="L393" s="25">
        <v>11.5</v>
      </c>
    </row>
    <row r="394" spans="1:12" ht="18.75">
      <c r="A394" s="64">
        <v>387</v>
      </c>
      <c r="B394" s="472" t="s">
        <v>480</v>
      </c>
      <c r="C394" s="472" t="s">
        <v>1009</v>
      </c>
      <c r="D394" s="18">
        <v>15</v>
      </c>
      <c r="E394" s="187">
        <v>12</v>
      </c>
      <c r="F394" s="18">
        <v>9</v>
      </c>
      <c r="G394" s="25">
        <v>11.5</v>
      </c>
      <c r="H394" s="405">
        <v>9.5</v>
      </c>
      <c r="I394" s="357">
        <v>9</v>
      </c>
      <c r="J394" s="463">
        <v>8</v>
      </c>
      <c r="K394" s="18">
        <v>13.5</v>
      </c>
      <c r="L394" s="25">
        <v>11.5</v>
      </c>
    </row>
    <row r="395" spans="1:12" ht="18.75">
      <c r="A395" s="64">
        <v>388</v>
      </c>
      <c r="B395" s="472" t="s">
        <v>481</v>
      </c>
      <c r="C395" s="472" t="s">
        <v>1010</v>
      </c>
      <c r="D395" s="18">
        <v>13.25</v>
      </c>
      <c r="E395" s="187">
        <v>6.75</v>
      </c>
      <c r="F395" s="18">
        <v>10.5</v>
      </c>
      <c r="G395" s="25">
        <v>7.5</v>
      </c>
      <c r="H395" s="405">
        <v>6</v>
      </c>
      <c r="I395" s="18">
        <v>8.25</v>
      </c>
      <c r="J395" s="463">
        <v>11</v>
      </c>
      <c r="K395" s="18">
        <v>5</v>
      </c>
      <c r="L395" s="25">
        <v>8</v>
      </c>
    </row>
    <row r="396" spans="1:12" ht="18.75">
      <c r="A396" s="64">
        <v>389</v>
      </c>
      <c r="B396" s="472" t="s">
        <v>482</v>
      </c>
      <c r="C396" s="472" t="s">
        <v>1011</v>
      </c>
      <c r="D396" s="18">
        <v>5.75</v>
      </c>
      <c r="E396" s="187">
        <v>6</v>
      </c>
      <c r="F396" s="18">
        <v>7</v>
      </c>
      <c r="G396" s="25">
        <v>4.5</v>
      </c>
      <c r="H396" s="405">
        <v>4</v>
      </c>
      <c r="I396" s="18">
        <v>6.5</v>
      </c>
      <c r="J396" s="463">
        <v>9</v>
      </c>
      <c r="K396" s="18">
        <v>6.5</v>
      </c>
      <c r="L396" s="25">
        <v>6</v>
      </c>
    </row>
    <row r="397" spans="1:12" ht="18.75">
      <c r="A397" s="64">
        <v>390</v>
      </c>
      <c r="B397" s="472" t="s">
        <v>483</v>
      </c>
      <c r="C397" s="472" t="s">
        <v>286</v>
      </c>
      <c r="D397" s="18">
        <v>8</v>
      </c>
      <c r="E397" s="187">
        <v>10.5</v>
      </c>
      <c r="F397" s="18">
        <v>10</v>
      </c>
      <c r="G397" s="25">
        <v>7.75</v>
      </c>
      <c r="H397" s="405">
        <v>8.5</v>
      </c>
      <c r="I397" s="18">
        <v>9</v>
      </c>
      <c r="J397" s="463">
        <v>14</v>
      </c>
      <c r="K397" s="18">
        <v>5</v>
      </c>
      <c r="L397" s="25">
        <v>5</v>
      </c>
    </row>
    <row r="398" spans="1:12" ht="18.75">
      <c r="A398" s="64">
        <v>391</v>
      </c>
      <c r="B398" s="472" t="s">
        <v>484</v>
      </c>
      <c r="C398" s="472" t="s">
        <v>1012</v>
      </c>
      <c r="D398" s="18">
        <v>12</v>
      </c>
      <c r="E398" s="187">
        <v>9.75</v>
      </c>
      <c r="F398" s="18">
        <v>9.25</v>
      </c>
      <c r="G398" s="25">
        <v>6.5</v>
      </c>
      <c r="H398" s="405">
        <v>1.5</v>
      </c>
      <c r="I398" s="18">
        <v>7</v>
      </c>
      <c r="J398" s="18">
        <v>9</v>
      </c>
      <c r="K398" s="18">
        <v>6.25</v>
      </c>
      <c r="L398" s="25">
        <v>9</v>
      </c>
    </row>
    <row r="399" spans="1:12" ht="18.75">
      <c r="A399" s="64">
        <v>392</v>
      </c>
      <c r="B399" s="487" t="s">
        <v>485</v>
      </c>
      <c r="C399" s="487" t="s">
        <v>1013</v>
      </c>
      <c r="D399" s="357">
        <v>0</v>
      </c>
      <c r="E399" s="187">
        <v>6.75</v>
      </c>
      <c r="F399" s="18">
        <v>7</v>
      </c>
      <c r="G399" s="25">
        <v>7</v>
      </c>
      <c r="H399" s="405">
        <v>3</v>
      </c>
      <c r="I399" s="18">
        <v>7.5</v>
      </c>
      <c r="J399" s="18">
        <v>7</v>
      </c>
      <c r="K399" s="18">
        <v>0</v>
      </c>
      <c r="L399" s="25">
        <v>5</v>
      </c>
    </row>
    <row r="400" spans="1:12" ht="18.75">
      <c r="A400" s="64">
        <v>393</v>
      </c>
      <c r="B400" s="477" t="s">
        <v>486</v>
      </c>
      <c r="C400" s="477" t="s">
        <v>487</v>
      </c>
      <c r="D400" s="18">
        <v>11</v>
      </c>
      <c r="E400" s="187">
        <v>11</v>
      </c>
      <c r="F400" s="18">
        <v>6.5</v>
      </c>
      <c r="G400" s="25">
        <v>10</v>
      </c>
      <c r="H400" s="405">
        <v>6</v>
      </c>
      <c r="I400" s="18">
        <v>11</v>
      </c>
      <c r="J400" s="18">
        <v>14</v>
      </c>
      <c r="K400" s="18">
        <v>14.5</v>
      </c>
      <c r="L400" s="25">
        <v>12.5</v>
      </c>
    </row>
    <row r="401" spans="1:12" ht="18.75">
      <c r="A401" s="64">
        <v>394</v>
      </c>
      <c r="B401" s="472" t="s">
        <v>488</v>
      </c>
      <c r="C401" s="472" t="s">
        <v>1014</v>
      </c>
      <c r="D401" s="18">
        <v>12.5</v>
      </c>
      <c r="E401" s="187">
        <v>12</v>
      </c>
      <c r="F401" s="18">
        <v>12</v>
      </c>
      <c r="G401" s="25">
        <v>14</v>
      </c>
      <c r="H401" s="405">
        <v>2.5</v>
      </c>
      <c r="I401" s="18">
        <v>10.25</v>
      </c>
      <c r="J401" s="18">
        <v>13</v>
      </c>
      <c r="K401" s="18">
        <v>17</v>
      </c>
      <c r="L401" s="25">
        <v>10</v>
      </c>
    </row>
    <row r="402" spans="1:12" ht="18.75">
      <c r="A402" s="64">
        <v>395</v>
      </c>
      <c r="B402" s="472" t="s">
        <v>489</v>
      </c>
      <c r="C402" s="472" t="s">
        <v>490</v>
      </c>
      <c r="D402" s="18">
        <v>2.25</v>
      </c>
      <c r="E402" s="187">
        <v>8.25</v>
      </c>
      <c r="F402" s="372">
        <v>30.75</v>
      </c>
      <c r="G402" s="25">
        <v>0.5</v>
      </c>
      <c r="H402" s="405">
        <v>2.5</v>
      </c>
      <c r="I402" s="18">
        <v>8</v>
      </c>
      <c r="J402" s="18">
        <v>2</v>
      </c>
      <c r="K402" s="370">
        <v>42</v>
      </c>
      <c r="L402" s="25">
        <v>5</v>
      </c>
    </row>
    <row r="403" spans="1:12" ht="18.75">
      <c r="A403" s="64">
        <v>396</v>
      </c>
      <c r="B403" s="477" t="s">
        <v>1015</v>
      </c>
      <c r="C403" s="477" t="s">
        <v>1016</v>
      </c>
      <c r="D403" s="18">
        <v>15.5</v>
      </c>
      <c r="E403" s="187">
        <v>9</v>
      </c>
      <c r="F403" s="18">
        <v>8.5</v>
      </c>
      <c r="G403" s="25">
        <v>9</v>
      </c>
      <c r="H403" s="405">
        <v>1.5</v>
      </c>
      <c r="I403" s="18">
        <v>6.75</v>
      </c>
      <c r="J403" s="18">
        <v>12</v>
      </c>
      <c r="K403" s="18">
        <v>14.75</v>
      </c>
      <c r="L403" s="25">
        <v>11</v>
      </c>
    </row>
    <row r="404" spans="1:12" ht="18.75">
      <c r="A404" s="64">
        <v>397</v>
      </c>
      <c r="B404" s="472" t="s">
        <v>491</v>
      </c>
      <c r="C404" s="472" t="s">
        <v>1017</v>
      </c>
      <c r="D404" s="18">
        <v>15</v>
      </c>
      <c r="E404" s="187">
        <v>10.5</v>
      </c>
      <c r="F404" s="18">
        <v>3.75</v>
      </c>
      <c r="G404" s="25">
        <v>7.75</v>
      </c>
      <c r="H404" s="405">
        <v>7</v>
      </c>
      <c r="I404" s="18">
        <v>10.75</v>
      </c>
      <c r="J404" s="18">
        <v>11</v>
      </c>
      <c r="K404" s="18">
        <v>5.5</v>
      </c>
      <c r="L404" s="25">
        <v>9.5</v>
      </c>
    </row>
    <row r="405" spans="1:12" ht="18.75">
      <c r="A405" s="64">
        <v>398</v>
      </c>
      <c r="B405" s="472" t="s">
        <v>491</v>
      </c>
      <c r="C405" s="472" t="s">
        <v>233</v>
      </c>
      <c r="D405" s="18">
        <v>10.75</v>
      </c>
      <c r="E405" s="187">
        <v>8.25</v>
      </c>
      <c r="F405" s="18">
        <v>9.5</v>
      </c>
      <c r="G405" s="25">
        <v>4.5</v>
      </c>
      <c r="H405" s="405">
        <v>6</v>
      </c>
      <c r="I405" s="18">
        <v>10.75</v>
      </c>
      <c r="J405" s="18">
        <v>8</v>
      </c>
      <c r="K405" s="18">
        <v>10</v>
      </c>
      <c r="L405" s="25">
        <v>9.5</v>
      </c>
    </row>
    <row r="406" spans="1:12" ht="18.75">
      <c r="A406" s="64">
        <v>399</v>
      </c>
      <c r="B406" s="472" t="s">
        <v>492</v>
      </c>
      <c r="C406" s="472" t="s">
        <v>1018</v>
      </c>
      <c r="D406" s="18">
        <v>13.5</v>
      </c>
      <c r="E406" s="187">
        <v>12.5</v>
      </c>
      <c r="F406" s="18">
        <v>10</v>
      </c>
      <c r="G406" s="25">
        <v>7.5</v>
      </c>
      <c r="H406" s="405">
        <v>3</v>
      </c>
      <c r="I406" s="18">
        <v>13.75</v>
      </c>
      <c r="J406" s="18">
        <v>6</v>
      </c>
      <c r="K406" s="18">
        <v>16</v>
      </c>
      <c r="L406" s="25">
        <v>15</v>
      </c>
    </row>
    <row r="407" spans="1:12" ht="18.75">
      <c r="A407" s="64">
        <v>400</v>
      </c>
      <c r="B407" s="472" t="s">
        <v>493</v>
      </c>
      <c r="C407" s="472" t="s">
        <v>83</v>
      </c>
      <c r="D407" s="18">
        <v>8</v>
      </c>
      <c r="E407" s="187">
        <v>5.25</v>
      </c>
      <c r="F407" s="18">
        <v>5</v>
      </c>
      <c r="G407" s="25">
        <v>5</v>
      </c>
      <c r="H407" s="405">
        <v>2.5</v>
      </c>
      <c r="I407" s="18">
        <v>6.25</v>
      </c>
      <c r="J407" s="18">
        <v>4</v>
      </c>
      <c r="K407" s="18">
        <v>7.25</v>
      </c>
      <c r="L407" s="25">
        <v>5</v>
      </c>
    </row>
    <row r="408" spans="1:12" ht="18.75">
      <c r="A408" s="64">
        <v>401</v>
      </c>
      <c r="B408" s="472" t="s">
        <v>494</v>
      </c>
      <c r="C408" s="472" t="s">
        <v>1019</v>
      </c>
      <c r="D408" s="18">
        <v>15</v>
      </c>
      <c r="E408" s="187">
        <v>14.25</v>
      </c>
      <c r="F408" s="18">
        <v>12.5</v>
      </c>
      <c r="G408" s="25">
        <v>10</v>
      </c>
      <c r="H408" s="405">
        <v>8.5</v>
      </c>
      <c r="I408" s="18">
        <v>11</v>
      </c>
      <c r="J408" s="18">
        <v>15</v>
      </c>
      <c r="K408" s="18">
        <v>9</v>
      </c>
      <c r="L408" s="25">
        <v>10.5</v>
      </c>
    </row>
    <row r="409" spans="1:12" ht="18.75">
      <c r="A409" s="64">
        <v>402</v>
      </c>
      <c r="B409" s="477" t="s">
        <v>1020</v>
      </c>
      <c r="C409" s="477" t="s">
        <v>495</v>
      </c>
      <c r="D409" s="18">
        <v>1.75</v>
      </c>
      <c r="E409" s="187">
        <v>5.25</v>
      </c>
      <c r="F409" s="18">
        <v>4.75</v>
      </c>
      <c r="G409" s="25">
        <v>3.25</v>
      </c>
      <c r="H409" s="405">
        <v>2.5</v>
      </c>
      <c r="I409" s="18">
        <v>7.25</v>
      </c>
      <c r="J409" s="18">
        <v>8</v>
      </c>
      <c r="K409" s="18">
        <v>6.75</v>
      </c>
      <c r="L409" s="25">
        <v>7.5</v>
      </c>
    </row>
    <row r="410" spans="1:12" ht="18.75">
      <c r="A410" s="64">
        <v>403</v>
      </c>
      <c r="B410" s="472" t="s">
        <v>496</v>
      </c>
      <c r="C410" s="472" t="s">
        <v>1021</v>
      </c>
      <c r="D410" s="18">
        <v>14.5</v>
      </c>
      <c r="E410" s="187">
        <v>10.5</v>
      </c>
      <c r="F410" s="18">
        <v>13</v>
      </c>
      <c r="G410" s="25">
        <v>10</v>
      </c>
      <c r="H410" s="405">
        <v>2.5</v>
      </c>
      <c r="I410" s="18">
        <v>7.75</v>
      </c>
      <c r="J410" s="18">
        <v>9</v>
      </c>
      <c r="K410" s="18">
        <v>13</v>
      </c>
      <c r="L410" s="25">
        <v>8.5</v>
      </c>
    </row>
    <row r="411" spans="1:12" ht="18.75">
      <c r="A411" s="64">
        <v>404</v>
      </c>
      <c r="B411" s="472" t="s">
        <v>497</v>
      </c>
      <c r="C411" s="472" t="s">
        <v>1022</v>
      </c>
      <c r="D411" s="18">
        <v>10</v>
      </c>
      <c r="E411" s="187">
        <v>11.25</v>
      </c>
      <c r="F411" s="18">
        <v>8.5</v>
      </c>
      <c r="G411" s="25">
        <v>12</v>
      </c>
      <c r="H411" s="405">
        <v>3.5</v>
      </c>
      <c r="I411" s="18">
        <v>9</v>
      </c>
      <c r="J411" s="18">
        <v>3</v>
      </c>
      <c r="K411" s="18">
        <v>15.25</v>
      </c>
      <c r="L411" s="25">
        <v>11.5</v>
      </c>
    </row>
    <row r="412" spans="1:12" ht="18.75">
      <c r="A412" s="64">
        <v>405</v>
      </c>
      <c r="B412" s="477" t="s">
        <v>1023</v>
      </c>
      <c r="C412" s="477" t="s">
        <v>1024</v>
      </c>
      <c r="D412" s="18">
        <v>6.5</v>
      </c>
      <c r="E412" s="187">
        <v>8.25</v>
      </c>
      <c r="F412" s="18">
        <v>7.5</v>
      </c>
      <c r="G412" s="25">
        <v>8</v>
      </c>
      <c r="H412" s="405">
        <v>1.5</v>
      </c>
      <c r="I412" s="18">
        <v>8.25</v>
      </c>
      <c r="J412" s="18">
        <v>5</v>
      </c>
      <c r="K412" s="18">
        <v>7.75</v>
      </c>
      <c r="L412" s="25">
        <v>4</v>
      </c>
    </row>
    <row r="413" spans="1:12" ht="18.75">
      <c r="A413" s="64">
        <v>406</v>
      </c>
      <c r="B413" s="487" t="s">
        <v>498</v>
      </c>
      <c r="C413" s="487" t="s">
        <v>1025</v>
      </c>
      <c r="D413" s="18">
        <v>15.75</v>
      </c>
      <c r="E413" s="187">
        <v>9.75</v>
      </c>
      <c r="F413" s="18">
        <v>11</v>
      </c>
      <c r="G413" s="25">
        <v>10.25</v>
      </c>
      <c r="H413" s="405">
        <v>11</v>
      </c>
      <c r="I413" s="18">
        <v>9.25</v>
      </c>
      <c r="J413" s="18">
        <v>7</v>
      </c>
      <c r="K413" s="18">
        <v>11.75</v>
      </c>
      <c r="L413" s="25">
        <v>12</v>
      </c>
    </row>
    <row r="414" spans="1:12" ht="18.75">
      <c r="A414" s="64">
        <v>407</v>
      </c>
      <c r="B414" s="472" t="s">
        <v>499</v>
      </c>
      <c r="C414" s="472" t="s">
        <v>500</v>
      </c>
      <c r="D414" s="18">
        <v>7</v>
      </c>
      <c r="E414" s="187">
        <v>9</v>
      </c>
      <c r="F414" s="18">
        <v>7</v>
      </c>
      <c r="G414" s="25">
        <v>7.25</v>
      </c>
      <c r="H414" s="405">
        <v>2.5</v>
      </c>
      <c r="I414" s="18">
        <v>5</v>
      </c>
      <c r="J414" s="18">
        <v>5</v>
      </c>
      <c r="K414" s="18">
        <v>5.5</v>
      </c>
      <c r="L414" s="25">
        <v>8</v>
      </c>
    </row>
    <row r="415" spans="1:12" ht="18.75">
      <c r="A415" s="64">
        <v>408</v>
      </c>
      <c r="B415" s="472" t="s">
        <v>501</v>
      </c>
      <c r="C415" s="472" t="s">
        <v>101</v>
      </c>
      <c r="D415" s="18">
        <v>11.5</v>
      </c>
      <c r="E415" s="187">
        <v>8.25</v>
      </c>
      <c r="F415" s="18">
        <v>6.5</v>
      </c>
      <c r="G415" s="25">
        <v>10.5</v>
      </c>
      <c r="H415" s="405">
        <v>6</v>
      </c>
      <c r="I415" s="18">
        <v>9.25</v>
      </c>
      <c r="J415" s="18">
        <v>13</v>
      </c>
      <c r="K415" s="18">
        <v>13.25</v>
      </c>
      <c r="L415" s="25">
        <v>6.5</v>
      </c>
    </row>
    <row r="416" spans="1:12" ht="18.75">
      <c r="A416" s="64">
        <v>409</v>
      </c>
      <c r="B416" s="472" t="s">
        <v>1026</v>
      </c>
      <c r="C416" s="472" t="s">
        <v>468</v>
      </c>
      <c r="D416" s="18">
        <v>11</v>
      </c>
      <c r="E416" s="187">
        <v>12</v>
      </c>
      <c r="F416" s="18">
        <v>13</v>
      </c>
      <c r="G416" s="25">
        <v>9</v>
      </c>
      <c r="H416" s="405">
        <v>2.5</v>
      </c>
      <c r="I416" s="18">
        <v>8.25</v>
      </c>
      <c r="J416" s="18">
        <v>8</v>
      </c>
      <c r="K416" s="18">
        <v>9.75</v>
      </c>
      <c r="L416" s="25">
        <v>10</v>
      </c>
    </row>
    <row r="417" spans="1:12" ht="18.75">
      <c r="A417" s="64">
        <v>410</v>
      </c>
      <c r="B417" s="472" t="s">
        <v>502</v>
      </c>
      <c r="C417" s="472" t="s">
        <v>1027</v>
      </c>
      <c r="D417" s="18">
        <v>4</v>
      </c>
      <c r="E417" s="187">
        <v>5.25</v>
      </c>
      <c r="F417" s="18">
        <v>8.5</v>
      </c>
      <c r="G417" s="25">
        <v>7</v>
      </c>
      <c r="H417" s="405">
        <v>2.5</v>
      </c>
      <c r="I417" s="18">
        <v>6.5</v>
      </c>
      <c r="J417" s="18">
        <v>11</v>
      </c>
      <c r="K417" s="18">
        <v>4.75</v>
      </c>
      <c r="L417" s="25">
        <v>5</v>
      </c>
    </row>
    <row r="418" spans="1:12" ht="18.75">
      <c r="A418" s="64">
        <v>411</v>
      </c>
      <c r="B418" s="477" t="s">
        <v>503</v>
      </c>
      <c r="C418" s="477" t="s">
        <v>1028</v>
      </c>
      <c r="D418" s="18">
        <v>9.5</v>
      </c>
      <c r="E418" s="187">
        <v>11.75</v>
      </c>
      <c r="F418" s="18">
        <v>10.5</v>
      </c>
      <c r="G418" s="25">
        <v>11.5</v>
      </c>
      <c r="H418" s="405">
        <v>3</v>
      </c>
      <c r="I418" s="18">
        <v>7</v>
      </c>
      <c r="J418" s="18">
        <v>11</v>
      </c>
      <c r="K418" s="18">
        <v>6.5</v>
      </c>
      <c r="L418" s="25">
        <v>8</v>
      </c>
    </row>
    <row r="419" spans="1:12" ht="18.75">
      <c r="A419" s="64">
        <v>412</v>
      </c>
      <c r="B419" s="472" t="s">
        <v>504</v>
      </c>
      <c r="C419" s="472" t="s">
        <v>1029</v>
      </c>
      <c r="D419" s="25">
        <v>9.25</v>
      </c>
      <c r="E419" s="187">
        <v>7.5</v>
      </c>
      <c r="F419" s="18">
        <v>11</v>
      </c>
      <c r="G419" s="25">
        <v>9.5</v>
      </c>
      <c r="H419" s="405">
        <v>6</v>
      </c>
      <c r="I419" s="18">
        <v>8.25</v>
      </c>
      <c r="J419" s="18">
        <v>9</v>
      </c>
      <c r="K419" s="18">
        <v>15.25</v>
      </c>
      <c r="L419" s="25">
        <v>6</v>
      </c>
    </row>
    <row r="420" spans="1:12" ht="18.75">
      <c r="A420" s="64">
        <v>413</v>
      </c>
      <c r="B420" s="472" t="s">
        <v>505</v>
      </c>
      <c r="C420" s="472" t="s">
        <v>1030</v>
      </c>
      <c r="D420" s="18">
        <v>2.5</v>
      </c>
      <c r="E420" s="187">
        <v>6</v>
      </c>
      <c r="F420" s="18">
        <v>3.5</v>
      </c>
      <c r="G420" s="25">
        <v>0.5</v>
      </c>
      <c r="H420" s="405">
        <v>3</v>
      </c>
      <c r="I420" s="18">
        <v>6</v>
      </c>
      <c r="J420" s="18">
        <v>3</v>
      </c>
      <c r="K420" s="18">
        <v>6</v>
      </c>
      <c r="L420" s="25">
        <v>5</v>
      </c>
    </row>
    <row r="421" spans="1:12" ht="18.75">
      <c r="A421" s="64">
        <v>414</v>
      </c>
      <c r="B421" s="472" t="s">
        <v>505</v>
      </c>
      <c r="C421" s="472" t="s">
        <v>1031</v>
      </c>
      <c r="D421" s="18">
        <v>10.5</v>
      </c>
      <c r="E421" s="187">
        <v>12</v>
      </c>
      <c r="F421" s="18">
        <v>10</v>
      </c>
      <c r="G421" s="25">
        <v>9</v>
      </c>
      <c r="H421" s="405">
        <v>8.5</v>
      </c>
      <c r="I421" s="18">
        <v>9.25</v>
      </c>
      <c r="J421" s="18">
        <v>6</v>
      </c>
      <c r="K421" s="18">
        <v>12.5</v>
      </c>
      <c r="L421" s="25">
        <v>11</v>
      </c>
    </row>
    <row r="422" spans="1:12" ht="18.75">
      <c r="A422" s="64">
        <v>415</v>
      </c>
      <c r="B422" s="472" t="s">
        <v>506</v>
      </c>
      <c r="C422" s="472" t="s">
        <v>936</v>
      </c>
      <c r="D422" s="377">
        <v>31.5</v>
      </c>
      <c r="E422" s="187">
        <v>6</v>
      </c>
      <c r="F422" s="18">
        <v>9</v>
      </c>
      <c r="G422" s="370">
        <v>30</v>
      </c>
      <c r="H422" s="405">
        <v>6</v>
      </c>
      <c r="I422" s="18">
        <v>7</v>
      </c>
      <c r="J422" s="370">
        <v>20</v>
      </c>
      <c r="K422" s="18">
        <v>5.75</v>
      </c>
      <c r="L422" s="25">
        <v>4.5</v>
      </c>
    </row>
    <row r="423" spans="1:12" ht="18.75">
      <c r="A423" s="64">
        <v>416</v>
      </c>
      <c r="B423" s="472" t="s">
        <v>507</v>
      </c>
      <c r="C423" s="472" t="s">
        <v>1032</v>
      </c>
      <c r="D423" s="25">
        <v>15.75</v>
      </c>
      <c r="E423" s="187">
        <v>12</v>
      </c>
      <c r="F423" s="18">
        <v>10</v>
      </c>
      <c r="G423" s="25">
        <v>8</v>
      </c>
      <c r="H423" s="405">
        <v>3.5</v>
      </c>
      <c r="I423" s="18">
        <v>10.75</v>
      </c>
      <c r="J423" s="18">
        <v>12</v>
      </c>
      <c r="K423" s="18">
        <v>14.5</v>
      </c>
      <c r="L423" s="25">
        <v>10</v>
      </c>
    </row>
    <row r="424" spans="1:12" ht="18.75">
      <c r="A424" s="64">
        <v>417</v>
      </c>
      <c r="B424" s="490" t="s">
        <v>508</v>
      </c>
      <c r="C424" s="476" t="s">
        <v>1033</v>
      </c>
      <c r="D424" s="18">
        <v>5</v>
      </c>
      <c r="E424" s="187">
        <v>6</v>
      </c>
      <c r="F424" s="18">
        <v>8</v>
      </c>
      <c r="G424" s="25">
        <v>3</v>
      </c>
      <c r="H424" s="405">
        <v>2.5</v>
      </c>
      <c r="I424" s="18">
        <v>9.25</v>
      </c>
      <c r="J424" s="18">
        <v>6</v>
      </c>
      <c r="K424" s="370">
        <v>30</v>
      </c>
      <c r="L424" s="25">
        <v>3.5</v>
      </c>
    </row>
    <row r="425" spans="1:12" ht="18.75">
      <c r="A425" s="64">
        <v>418</v>
      </c>
      <c r="B425" s="472" t="s">
        <v>1034</v>
      </c>
      <c r="C425" s="472" t="s">
        <v>67</v>
      </c>
      <c r="D425" s="377">
        <v>33</v>
      </c>
      <c r="E425" s="187">
        <v>6.75</v>
      </c>
      <c r="F425" s="18">
        <v>6.5</v>
      </c>
      <c r="G425" s="25">
        <v>1</v>
      </c>
      <c r="H425" s="405">
        <v>1.5</v>
      </c>
      <c r="I425" s="464">
        <v>30</v>
      </c>
      <c r="J425" s="18">
        <v>9</v>
      </c>
      <c r="K425" s="370">
        <v>42</v>
      </c>
      <c r="L425" s="25">
        <v>4</v>
      </c>
    </row>
    <row r="426" spans="1:12" ht="18.75">
      <c r="A426" s="64">
        <v>419</v>
      </c>
      <c r="B426" s="483" t="s">
        <v>1035</v>
      </c>
      <c r="C426" s="483" t="s">
        <v>1036</v>
      </c>
      <c r="D426" s="18">
        <v>10.5</v>
      </c>
      <c r="E426" s="187">
        <v>11.25</v>
      </c>
      <c r="F426" s="18">
        <v>9</v>
      </c>
      <c r="G426" s="25">
        <v>10.5</v>
      </c>
      <c r="H426" s="405">
        <v>4</v>
      </c>
      <c r="I426" s="18">
        <v>8.75</v>
      </c>
      <c r="J426" s="18">
        <v>14</v>
      </c>
      <c r="K426" s="18">
        <v>15</v>
      </c>
      <c r="L426" s="25">
        <v>12</v>
      </c>
    </row>
    <row r="427" spans="1:12" ht="18.75">
      <c r="A427" s="64">
        <v>420</v>
      </c>
      <c r="B427" s="472" t="s">
        <v>509</v>
      </c>
      <c r="C427" s="472" t="s">
        <v>1037</v>
      </c>
      <c r="D427" s="18">
        <v>11.25</v>
      </c>
      <c r="E427" s="187">
        <v>8.25</v>
      </c>
      <c r="F427" s="18">
        <v>9</v>
      </c>
      <c r="G427" s="25">
        <v>7</v>
      </c>
      <c r="H427" s="405">
        <v>3.5</v>
      </c>
      <c r="I427" s="18">
        <v>8.5</v>
      </c>
      <c r="J427" s="18">
        <v>6</v>
      </c>
      <c r="K427" s="18">
        <v>12.5</v>
      </c>
      <c r="L427" s="25">
        <v>7.5</v>
      </c>
    </row>
    <row r="428" spans="1:12" ht="18.75">
      <c r="A428" s="64">
        <v>421</v>
      </c>
      <c r="B428" s="477" t="s">
        <v>1038</v>
      </c>
      <c r="C428" s="477" t="s">
        <v>1039</v>
      </c>
      <c r="D428" s="18">
        <v>14.5</v>
      </c>
      <c r="E428" s="187">
        <v>6</v>
      </c>
      <c r="F428" s="18">
        <v>6.5</v>
      </c>
      <c r="G428" s="25">
        <v>8.75</v>
      </c>
      <c r="H428" s="405">
        <v>3.5</v>
      </c>
      <c r="I428" s="18">
        <v>8.5</v>
      </c>
      <c r="J428" s="18">
        <v>11</v>
      </c>
      <c r="K428" s="18">
        <v>6.25</v>
      </c>
      <c r="L428" s="25">
        <v>5</v>
      </c>
    </row>
    <row r="429" spans="1:12" ht="18.75">
      <c r="A429" s="64">
        <v>422</v>
      </c>
      <c r="B429" s="477" t="s">
        <v>510</v>
      </c>
      <c r="C429" s="477" t="s">
        <v>511</v>
      </c>
      <c r="D429" s="18">
        <v>7.5</v>
      </c>
      <c r="E429" s="187">
        <v>6</v>
      </c>
      <c r="F429" s="18">
        <v>9.25</v>
      </c>
      <c r="G429" s="25">
        <v>2.5</v>
      </c>
      <c r="H429" s="405">
        <v>2.5</v>
      </c>
      <c r="I429" s="18">
        <v>8</v>
      </c>
      <c r="J429" s="18">
        <v>8</v>
      </c>
      <c r="K429" s="18">
        <v>6.75</v>
      </c>
      <c r="L429" s="25">
        <v>5</v>
      </c>
    </row>
    <row r="430" spans="1:12" ht="18.75">
      <c r="A430" s="64">
        <v>423</v>
      </c>
      <c r="B430" s="487" t="s">
        <v>512</v>
      </c>
      <c r="C430" s="487" t="s">
        <v>1040</v>
      </c>
      <c r="D430" s="18">
        <v>10</v>
      </c>
      <c r="E430" s="187">
        <v>11.25</v>
      </c>
      <c r="F430" s="18">
        <v>8</v>
      </c>
      <c r="G430" s="25">
        <v>9.5</v>
      </c>
      <c r="H430" s="405">
        <v>3.5</v>
      </c>
      <c r="I430" s="18">
        <v>6.75</v>
      </c>
      <c r="J430" s="18">
        <v>13</v>
      </c>
      <c r="K430" s="18">
        <v>7</v>
      </c>
      <c r="L430" s="25">
        <v>7.5</v>
      </c>
    </row>
    <row r="431" spans="1:12" ht="18.75">
      <c r="A431" s="64">
        <v>424</v>
      </c>
      <c r="B431" s="472" t="s">
        <v>513</v>
      </c>
      <c r="C431" s="472" t="s">
        <v>1041</v>
      </c>
      <c r="D431" s="18">
        <v>9</v>
      </c>
      <c r="E431" s="187">
        <v>8</v>
      </c>
      <c r="F431" s="18">
        <v>7</v>
      </c>
      <c r="G431" s="25">
        <v>11.5</v>
      </c>
      <c r="H431" s="405">
        <v>6</v>
      </c>
      <c r="I431" s="18">
        <v>7.25</v>
      </c>
      <c r="J431" s="18">
        <v>11</v>
      </c>
      <c r="K431" s="18">
        <v>7.25</v>
      </c>
      <c r="L431" s="25">
        <v>9</v>
      </c>
    </row>
    <row r="432" spans="1:12" ht="18.75">
      <c r="A432" s="64">
        <v>425</v>
      </c>
      <c r="B432" s="472" t="s">
        <v>514</v>
      </c>
      <c r="C432" s="472" t="s">
        <v>515</v>
      </c>
      <c r="D432" s="18">
        <v>9.25</v>
      </c>
      <c r="E432" s="187">
        <v>5.25</v>
      </c>
      <c r="F432" s="18">
        <v>11</v>
      </c>
      <c r="G432" s="25">
        <v>4.5</v>
      </c>
      <c r="H432" s="405">
        <v>6.5</v>
      </c>
      <c r="I432" s="18">
        <v>10.5</v>
      </c>
      <c r="J432" s="18">
        <v>10</v>
      </c>
      <c r="K432" s="18">
        <v>11.5</v>
      </c>
      <c r="L432" s="25">
        <v>4</v>
      </c>
    </row>
    <row r="433" spans="1:12" ht="18.75">
      <c r="A433" s="64">
        <v>426</v>
      </c>
      <c r="B433" s="472" t="s">
        <v>1042</v>
      </c>
      <c r="C433" s="472" t="s">
        <v>101</v>
      </c>
      <c r="D433" s="25">
        <v>4.25</v>
      </c>
      <c r="E433" s="187">
        <v>12</v>
      </c>
      <c r="F433" s="18">
        <v>8.5</v>
      </c>
      <c r="G433" s="25">
        <v>5.5</v>
      </c>
      <c r="H433" s="405">
        <v>2.5</v>
      </c>
      <c r="I433" s="18">
        <v>7.75</v>
      </c>
      <c r="J433" s="18">
        <v>5</v>
      </c>
      <c r="K433" s="18">
        <v>8.5</v>
      </c>
      <c r="L433" s="25">
        <v>9.5</v>
      </c>
    </row>
    <row r="434" spans="1:12" ht="18.75">
      <c r="A434" s="64">
        <v>427</v>
      </c>
      <c r="B434" s="472" t="s">
        <v>516</v>
      </c>
      <c r="C434" s="472" t="s">
        <v>996</v>
      </c>
      <c r="D434" s="18">
        <v>16.25</v>
      </c>
      <c r="E434" s="187">
        <v>12.75</v>
      </c>
      <c r="F434" s="18">
        <v>12</v>
      </c>
      <c r="G434" s="25">
        <v>13.5</v>
      </c>
      <c r="H434" s="405">
        <v>6</v>
      </c>
      <c r="I434" s="18">
        <v>12.75</v>
      </c>
      <c r="J434" s="18">
        <v>10</v>
      </c>
      <c r="K434" s="18">
        <v>16.25</v>
      </c>
      <c r="L434" s="25">
        <v>15.5</v>
      </c>
    </row>
    <row r="435" spans="1:12" ht="18.75">
      <c r="A435" s="64">
        <v>428</v>
      </c>
      <c r="B435" s="472" t="s">
        <v>517</v>
      </c>
      <c r="C435" s="472" t="s">
        <v>72</v>
      </c>
      <c r="D435" s="25">
        <v>16.5</v>
      </c>
      <c r="E435" s="187">
        <v>11.25</v>
      </c>
      <c r="F435" s="18">
        <v>11</v>
      </c>
      <c r="G435" s="25">
        <v>14.5</v>
      </c>
      <c r="H435" s="405">
        <v>12</v>
      </c>
      <c r="I435" s="18">
        <v>12.5</v>
      </c>
      <c r="J435" s="18">
        <v>6</v>
      </c>
      <c r="K435" s="18">
        <v>10.75</v>
      </c>
      <c r="L435" s="25">
        <v>15.5</v>
      </c>
    </row>
    <row r="436" spans="1:12" ht="18.75">
      <c r="A436" s="64">
        <v>429</v>
      </c>
      <c r="B436" s="472" t="s">
        <v>518</v>
      </c>
      <c r="C436" s="472" t="s">
        <v>1043</v>
      </c>
      <c r="D436" s="18">
        <v>14</v>
      </c>
      <c r="E436" s="187">
        <v>6.5</v>
      </c>
      <c r="F436" s="18">
        <v>12</v>
      </c>
      <c r="G436" s="25">
        <v>8.75</v>
      </c>
      <c r="H436" s="405">
        <v>2.5</v>
      </c>
      <c r="I436" s="18">
        <v>8.75</v>
      </c>
      <c r="J436" s="18">
        <v>8</v>
      </c>
      <c r="K436" s="18">
        <v>7.5</v>
      </c>
      <c r="L436" s="25">
        <v>9</v>
      </c>
    </row>
    <row r="437" spans="1:12" ht="18.75">
      <c r="A437" s="64">
        <v>430</v>
      </c>
      <c r="B437" s="472" t="s">
        <v>518</v>
      </c>
      <c r="C437" s="472" t="s">
        <v>519</v>
      </c>
      <c r="D437" s="18">
        <v>9.25</v>
      </c>
      <c r="E437" s="187">
        <v>6.75</v>
      </c>
      <c r="F437" s="18">
        <v>9</v>
      </c>
      <c r="G437" s="25">
        <v>3.5</v>
      </c>
      <c r="H437" s="405">
        <v>1.5</v>
      </c>
      <c r="I437" s="18">
        <v>6.75</v>
      </c>
      <c r="J437" s="18">
        <v>9</v>
      </c>
      <c r="K437" s="18">
        <v>5.25</v>
      </c>
      <c r="L437" s="25">
        <v>6.5</v>
      </c>
    </row>
    <row r="438" spans="1:12" ht="18.75">
      <c r="A438" s="64">
        <v>431</v>
      </c>
      <c r="B438" s="472" t="s">
        <v>520</v>
      </c>
      <c r="C438" s="472" t="s">
        <v>777</v>
      </c>
      <c r="D438" s="18">
        <v>10.5</v>
      </c>
      <c r="E438" s="187">
        <v>10.5</v>
      </c>
      <c r="F438" s="18">
        <v>8.5</v>
      </c>
      <c r="G438" s="25">
        <v>5.5</v>
      </c>
      <c r="H438" s="405">
        <v>2.5</v>
      </c>
      <c r="I438" s="18">
        <v>7.75</v>
      </c>
      <c r="J438" s="18">
        <v>11</v>
      </c>
      <c r="K438" s="18">
        <v>6.75</v>
      </c>
      <c r="L438" s="25">
        <v>6.5</v>
      </c>
    </row>
    <row r="439" spans="1:12" ht="18.75">
      <c r="A439" s="64">
        <v>432</v>
      </c>
      <c r="B439" s="476" t="s">
        <v>521</v>
      </c>
      <c r="C439" s="476" t="s">
        <v>1044</v>
      </c>
      <c r="D439" s="377">
        <v>30</v>
      </c>
      <c r="E439" s="187">
        <v>5.25</v>
      </c>
      <c r="F439" s="18">
        <v>5.5</v>
      </c>
      <c r="G439" s="25">
        <v>6</v>
      </c>
      <c r="H439" s="405">
        <v>2.5</v>
      </c>
      <c r="I439" s="18">
        <v>5.5</v>
      </c>
      <c r="J439" s="18">
        <v>6</v>
      </c>
      <c r="K439" s="370">
        <v>30</v>
      </c>
      <c r="L439" s="25">
        <v>4</v>
      </c>
    </row>
    <row r="440" spans="1:12" ht="18.75">
      <c r="A440" s="64">
        <v>433</v>
      </c>
      <c r="B440" s="472" t="s">
        <v>522</v>
      </c>
      <c r="C440" s="472" t="s">
        <v>523</v>
      </c>
      <c r="D440" s="18">
        <v>3</v>
      </c>
      <c r="E440" s="187">
        <v>9</v>
      </c>
      <c r="F440" s="18">
        <v>5.25</v>
      </c>
      <c r="G440" s="25">
        <v>1</v>
      </c>
      <c r="H440" s="405">
        <v>2.5</v>
      </c>
      <c r="I440" s="18">
        <v>8.25</v>
      </c>
      <c r="J440" s="18">
        <v>4</v>
      </c>
      <c r="K440" s="18">
        <v>4.25</v>
      </c>
      <c r="L440" s="25">
        <v>3.5</v>
      </c>
    </row>
    <row r="441" spans="1:12" ht="18.75">
      <c r="A441" s="64">
        <v>434</v>
      </c>
      <c r="B441" s="477" t="s">
        <v>1045</v>
      </c>
      <c r="C441" s="477" t="s">
        <v>1046</v>
      </c>
      <c r="D441" s="18">
        <v>9.25</v>
      </c>
      <c r="E441" s="187">
        <v>7.5</v>
      </c>
      <c r="F441" s="18">
        <v>9.25</v>
      </c>
      <c r="G441" s="25">
        <v>8</v>
      </c>
      <c r="H441" s="405">
        <v>2.5</v>
      </c>
      <c r="I441" s="18">
        <v>6.75</v>
      </c>
      <c r="J441" s="18">
        <v>12</v>
      </c>
      <c r="K441" s="18">
        <v>12.5</v>
      </c>
      <c r="L441" s="25">
        <v>11</v>
      </c>
    </row>
    <row r="442" spans="1:12" ht="18.75">
      <c r="A442" s="64">
        <v>435</v>
      </c>
      <c r="B442" s="472" t="s">
        <v>524</v>
      </c>
      <c r="C442" s="472" t="s">
        <v>325</v>
      </c>
      <c r="D442" s="18">
        <v>15.75</v>
      </c>
      <c r="E442" s="187">
        <v>15.75</v>
      </c>
      <c r="F442" s="18">
        <v>9</v>
      </c>
      <c r="G442" s="25">
        <v>11</v>
      </c>
      <c r="H442" s="405">
        <v>6</v>
      </c>
      <c r="I442" s="18">
        <v>14.25</v>
      </c>
      <c r="J442" s="18">
        <v>15</v>
      </c>
      <c r="K442" s="18">
        <v>15.5</v>
      </c>
      <c r="L442" s="25">
        <v>13.5</v>
      </c>
    </row>
    <row r="443" spans="1:12" ht="18.75">
      <c r="A443" s="64">
        <v>436</v>
      </c>
      <c r="B443" s="472" t="s">
        <v>525</v>
      </c>
      <c r="C443" s="472" t="s">
        <v>372</v>
      </c>
      <c r="D443" s="18">
        <v>4</v>
      </c>
      <c r="E443" s="187">
        <v>8.25</v>
      </c>
      <c r="F443" s="18">
        <v>4</v>
      </c>
      <c r="G443" s="25">
        <v>1</v>
      </c>
      <c r="H443" s="405">
        <v>2.5</v>
      </c>
      <c r="I443" s="18">
        <v>8</v>
      </c>
      <c r="J443" s="18">
        <v>7</v>
      </c>
      <c r="K443" s="18">
        <v>3.5</v>
      </c>
      <c r="L443" s="25">
        <v>6.5</v>
      </c>
    </row>
    <row r="444" spans="1:12" ht="18.75">
      <c r="A444" s="64">
        <v>437</v>
      </c>
      <c r="B444" s="472" t="s">
        <v>526</v>
      </c>
      <c r="C444" s="472" t="s">
        <v>1047</v>
      </c>
      <c r="D444" s="18">
        <v>6.25</v>
      </c>
      <c r="E444" s="187">
        <v>6</v>
      </c>
      <c r="F444" s="18">
        <v>4</v>
      </c>
      <c r="G444" s="25">
        <v>1.25</v>
      </c>
      <c r="H444" s="405">
        <v>6</v>
      </c>
      <c r="I444" s="18">
        <v>6.25</v>
      </c>
      <c r="J444" s="18">
        <v>10</v>
      </c>
      <c r="K444" s="18">
        <v>3.75</v>
      </c>
      <c r="L444" s="25">
        <v>6</v>
      </c>
    </row>
    <row r="445" spans="1:12" ht="18.75">
      <c r="A445" s="64">
        <v>438</v>
      </c>
      <c r="B445" s="472" t="s">
        <v>527</v>
      </c>
      <c r="C445" s="472" t="s">
        <v>528</v>
      </c>
      <c r="D445" s="18">
        <v>16.25</v>
      </c>
      <c r="E445" s="187">
        <v>12</v>
      </c>
      <c r="F445" s="18">
        <v>9</v>
      </c>
      <c r="G445" s="25">
        <v>11</v>
      </c>
      <c r="H445" s="405">
        <v>10.5</v>
      </c>
      <c r="I445" s="18">
        <v>9.25</v>
      </c>
      <c r="J445" s="18">
        <v>7</v>
      </c>
      <c r="K445" s="18">
        <v>12</v>
      </c>
      <c r="L445" s="25">
        <v>10</v>
      </c>
    </row>
    <row r="446" spans="1:12" ht="18.75">
      <c r="A446" s="64">
        <v>439</v>
      </c>
      <c r="B446" s="491" t="s">
        <v>527</v>
      </c>
      <c r="C446" s="491" t="s">
        <v>1048</v>
      </c>
      <c r="D446" s="377">
        <v>41.25</v>
      </c>
      <c r="E446" s="187">
        <v>7.25</v>
      </c>
      <c r="F446" s="18">
        <v>5</v>
      </c>
      <c r="G446" s="25">
        <v>1.5</v>
      </c>
      <c r="H446" s="405">
        <v>3</v>
      </c>
      <c r="I446" s="18">
        <v>9</v>
      </c>
      <c r="J446" s="18">
        <v>9</v>
      </c>
      <c r="K446" s="370">
        <v>36</v>
      </c>
      <c r="L446" s="25">
        <v>7</v>
      </c>
    </row>
    <row r="447" spans="1:12" ht="18.75">
      <c r="A447" s="64">
        <v>440</v>
      </c>
      <c r="B447" s="472" t="s">
        <v>530</v>
      </c>
      <c r="C447" s="472" t="s">
        <v>1049</v>
      </c>
      <c r="D447" s="25">
        <v>16.5</v>
      </c>
      <c r="E447" s="187">
        <v>11.75</v>
      </c>
      <c r="F447" s="18">
        <v>9</v>
      </c>
      <c r="G447" s="25">
        <v>12</v>
      </c>
      <c r="H447" s="405">
        <v>16.5</v>
      </c>
      <c r="I447" s="18">
        <v>12.75</v>
      </c>
      <c r="J447" s="463">
        <v>15</v>
      </c>
      <c r="K447" s="18">
        <v>14.75</v>
      </c>
      <c r="L447" s="25">
        <v>14.5</v>
      </c>
    </row>
    <row r="448" spans="1:12" ht="18.75">
      <c r="A448" s="64">
        <v>441</v>
      </c>
      <c r="B448" s="488" t="s">
        <v>531</v>
      </c>
      <c r="C448" s="488" t="s">
        <v>721</v>
      </c>
      <c r="D448" s="18">
        <v>11.5</v>
      </c>
      <c r="E448" s="187">
        <v>9.75</v>
      </c>
      <c r="F448" s="18">
        <v>8</v>
      </c>
      <c r="G448" s="25">
        <v>9</v>
      </c>
      <c r="H448" s="405">
        <v>7</v>
      </c>
      <c r="I448" s="18">
        <v>7.5</v>
      </c>
      <c r="J448" s="18">
        <v>12</v>
      </c>
      <c r="K448" s="18">
        <v>11.75</v>
      </c>
      <c r="L448" s="25">
        <v>11</v>
      </c>
    </row>
    <row r="449" spans="1:12" ht="18.75">
      <c r="A449" s="64">
        <v>442</v>
      </c>
      <c r="B449" s="472" t="s">
        <v>1050</v>
      </c>
      <c r="C449" s="472" t="s">
        <v>850</v>
      </c>
      <c r="D449" s="18">
        <v>9</v>
      </c>
      <c r="E449" s="187">
        <v>3.75</v>
      </c>
      <c r="F449" s="18">
        <v>9.5</v>
      </c>
      <c r="G449" s="25">
        <v>6</v>
      </c>
      <c r="H449" s="405">
        <v>9.5</v>
      </c>
      <c r="I449" s="18">
        <v>6.75</v>
      </c>
      <c r="J449" s="18">
        <v>9</v>
      </c>
      <c r="K449" s="18">
        <v>6</v>
      </c>
      <c r="L449" s="25">
        <v>11.5</v>
      </c>
    </row>
    <row r="450" spans="1:12" ht="18.75">
      <c r="A450" s="64">
        <v>443</v>
      </c>
      <c r="B450" s="477" t="s">
        <v>790</v>
      </c>
      <c r="C450" s="477" t="s">
        <v>1051</v>
      </c>
      <c r="D450" s="18">
        <v>10.25</v>
      </c>
      <c r="E450" s="187">
        <v>8.75</v>
      </c>
      <c r="F450" s="18">
        <v>9</v>
      </c>
      <c r="G450" s="25">
        <v>7.5</v>
      </c>
      <c r="H450" s="405">
        <v>1.5</v>
      </c>
      <c r="I450" s="18">
        <v>9</v>
      </c>
      <c r="J450" s="18">
        <v>5</v>
      </c>
      <c r="K450" s="18">
        <v>14.75</v>
      </c>
      <c r="L450" s="25">
        <v>7.5</v>
      </c>
    </row>
    <row r="451" spans="1:12" ht="18.75">
      <c r="A451" s="64">
        <v>444</v>
      </c>
      <c r="B451" s="476" t="s">
        <v>790</v>
      </c>
      <c r="C451" s="476" t="s">
        <v>1052</v>
      </c>
      <c r="D451" s="377">
        <v>42</v>
      </c>
      <c r="E451" s="187">
        <v>7.75</v>
      </c>
      <c r="F451" s="18">
        <v>7</v>
      </c>
      <c r="G451" s="25">
        <v>8</v>
      </c>
      <c r="H451" s="405">
        <v>6</v>
      </c>
      <c r="I451" s="464">
        <v>30.75</v>
      </c>
      <c r="J451" s="18">
        <v>17</v>
      </c>
      <c r="K451" s="370">
        <v>42</v>
      </c>
      <c r="L451" s="25">
        <v>10.5</v>
      </c>
    </row>
    <row r="452" spans="1:12" ht="18.75">
      <c r="A452" s="64">
        <v>445</v>
      </c>
      <c r="B452" s="472" t="s">
        <v>532</v>
      </c>
      <c r="C452" s="472" t="s">
        <v>1053</v>
      </c>
      <c r="D452" s="18">
        <v>3.75</v>
      </c>
      <c r="E452" s="187">
        <v>8.25</v>
      </c>
      <c r="F452" s="18">
        <v>3</v>
      </c>
      <c r="G452" s="25">
        <v>2.25</v>
      </c>
      <c r="H452" s="405">
        <v>1.5</v>
      </c>
      <c r="I452" s="18">
        <v>7.25</v>
      </c>
      <c r="J452" s="18">
        <v>7</v>
      </c>
      <c r="K452" s="18">
        <v>3</v>
      </c>
      <c r="L452" s="25">
        <v>4.5</v>
      </c>
    </row>
    <row r="453" spans="1:12" ht="18.75">
      <c r="A453" s="64">
        <v>446</v>
      </c>
      <c r="B453" s="477" t="s">
        <v>532</v>
      </c>
      <c r="C453" s="477" t="s">
        <v>533</v>
      </c>
      <c r="D453" s="18">
        <v>6.5</v>
      </c>
      <c r="E453" s="187">
        <v>5.25</v>
      </c>
      <c r="F453" s="18">
        <v>7</v>
      </c>
      <c r="G453" s="25">
        <v>3</v>
      </c>
      <c r="H453" s="405">
        <v>1.5</v>
      </c>
      <c r="I453" s="18">
        <v>7.5</v>
      </c>
      <c r="J453" s="18">
        <v>7</v>
      </c>
      <c r="K453" s="18">
        <v>7</v>
      </c>
      <c r="L453" s="25">
        <v>5.5</v>
      </c>
    </row>
    <row r="454" spans="1:12" ht="18.75">
      <c r="A454" s="64">
        <v>447</v>
      </c>
      <c r="B454" s="483" t="s">
        <v>532</v>
      </c>
      <c r="C454" s="483" t="s">
        <v>1054</v>
      </c>
      <c r="D454" s="18">
        <v>7.5</v>
      </c>
      <c r="E454" s="187">
        <v>7.5</v>
      </c>
      <c r="F454" s="18">
        <v>5.25</v>
      </c>
      <c r="G454" s="25">
        <v>3.5</v>
      </c>
      <c r="H454" s="405">
        <v>4</v>
      </c>
      <c r="I454" s="18">
        <v>6.75</v>
      </c>
      <c r="J454" s="18">
        <v>10</v>
      </c>
      <c r="K454" s="18">
        <v>4.25</v>
      </c>
      <c r="L454" s="25">
        <v>3</v>
      </c>
    </row>
    <row r="455" spans="1:12" ht="18.75">
      <c r="A455" s="64">
        <v>448</v>
      </c>
      <c r="B455" s="472" t="s">
        <v>534</v>
      </c>
      <c r="C455" s="472" t="s">
        <v>535</v>
      </c>
      <c r="D455" s="25">
        <v>16.5</v>
      </c>
      <c r="E455" s="187">
        <v>13.5</v>
      </c>
      <c r="F455" s="18">
        <v>13.5</v>
      </c>
      <c r="G455" s="25">
        <v>11.5</v>
      </c>
      <c r="H455" s="405">
        <v>4</v>
      </c>
      <c r="I455" s="18">
        <v>9</v>
      </c>
      <c r="J455" s="18">
        <v>10</v>
      </c>
      <c r="K455" s="18">
        <v>15</v>
      </c>
      <c r="L455" s="25">
        <v>12</v>
      </c>
    </row>
    <row r="456" spans="1:12" ht="18.75">
      <c r="A456" s="64">
        <v>449</v>
      </c>
      <c r="B456" s="472" t="s">
        <v>536</v>
      </c>
      <c r="C456" s="472" t="s">
        <v>322</v>
      </c>
      <c r="D456" s="25">
        <v>17.75</v>
      </c>
      <c r="E456" s="187">
        <v>11</v>
      </c>
      <c r="F456" s="18">
        <v>13.25</v>
      </c>
      <c r="G456" s="25">
        <v>13</v>
      </c>
      <c r="H456" s="405">
        <v>9.5</v>
      </c>
      <c r="I456" s="18">
        <v>12</v>
      </c>
      <c r="J456" s="463">
        <v>13</v>
      </c>
      <c r="K456" s="18">
        <v>11.75</v>
      </c>
      <c r="L456" s="25">
        <v>13.5</v>
      </c>
    </row>
    <row r="457" spans="1:12" ht="18.75">
      <c r="A457" s="64">
        <v>450</v>
      </c>
      <c r="B457" s="472" t="s">
        <v>537</v>
      </c>
      <c r="C457" s="472" t="s">
        <v>1055</v>
      </c>
      <c r="D457" s="25">
        <v>17.25</v>
      </c>
      <c r="E457" s="187">
        <v>12</v>
      </c>
      <c r="F457" s="18">
        <v>8.25</v>
      </c>
      <c r="G457" s="25">
        <v>10</v>
      </c>
      <c r="H457" s="405">
        <v>3</v>
      </c>
      <c r="I457" s="18">
        <v>5.75</v>
      </c>
      <c r="J457" s="18">
        <v>8</v>
      </c>
      <c r="K457" s="18">
        <v>15</v>
      </c>
      <c r="L457" s="25">
        <v>10</v>
      </c>
    </row>
  </sheetData>
  <mergeCells count="1">
    <mergeCell ref="A5:C5"/>
  </mergeCells>
  <conditionalFormatting sqref="I367 I178 I171 I162 I152 I127:I129 I123 I121 I109 I103 I92 I43 G184 G179 G171 G123 G60 G40 G35 G37 G198 G227 G236 G294 G367 G350 F28 G357 F43:G43 G422 I253 I257 I264 I294 I365 I425 I451 F402 F377:G377 F374 F354 F336 F329:G329 F324:F325 F322:G322 F290:G290 F280 F257 F253 F243 F232 F178:F179 F170 F162 F152 F137:G137 F128:F129 F49 J422 J377 I374:J374 J348 I325:J325 J322 J280 J255 I243:J243 I232:J232 I227:J227 J198 J195 J179 I173:J173 J129 J84 I63:J64 J60 J39 J28">
    <cfRule type="cellIs" dxfId="6" priority="217" operator="equal">
      <formula>"Juin"</formula>
    </cfRule>
    <cfRule type="cellIs" dxfId="5" priority="218" operator="equal">
      <formula>"Rattrapage"</formula>
    </cfRule>
    <cfRule type="cellIs" dxfId="4" priority="219" operator="equal">
      <formula>"Juin"</formula>
    </cfRule>
    <cfRule type="cellIs" dxfId="3" priority="220" operator="equal">
      <formula>"Synthèse"</formula>
    </cfRule>
  </conditionalFormatting>
  <conditionalFormatting sqref="L374">
    <cfRule type="cellIs" dxfId="2" priority="28" operator="equal">
      <formula>"non"</formula>
    </cfRule>
  </conditionalFormatting>
  <conditionalFormatting sqref="F430:F457 K392:K457">
    <cfRule type="cellIs" dxfId="1" priority="27" operator="equal">
      <formula>"NON"</formula>
    </cfRule>
  </conditionalFormatting>
  <conditionalFormatting sqref="H453:H457">
    <cfRule type="cellIs" dxfId="0" priority="1" operator="equal">
      <formula>"NON"</formula>
    </cfRule>
  </conditionalFormatting>
  <dataValidations count="2">
    <dataValidation type="decimal" allowBlank="1" showInputMessage="1" showErrorMessage="1" sqref="L13:L309 L375:L457 L311:L373 G38:G39 G41:G42 G180:G183 G44:G59 G199:G226 G61:G122 G36 G330:G349 I174:I177 G323:G328 G358:G366 I228:I231 G427:G457 I244:I252 I311:I324 I326:I364 I258:I263 I295:I309 G295:G309 I265:I293 G27:G34 G237:G289 G138:G142 G351:G356 G378:G421 G423:G425 G368:G376 G311:G321 G124:G136 G144:G170 G172:G178 G185:G197 G228:G235 G291:G293 I366 I375:I424 I452:I457 I426:I450 I368:I373 I27:I42 I44:I62 I65:I91 I93:I102 I104:I108 I110:I120 I122 I124:I126 I130:I151 I153:I161 I163:I170 I172 I179:I226 I233:I242 I254:I256 H329 H389">
      <formula1>0</formula1>
      <formula2>20</formula2>
    </dataValidation>
    <dataValidation type="decimal" allowBlank="1" showInputMessage="1" showErrorMessage="1" sqref="K209 K8:K68 K374 K377 K365 K348 K329">
      <formula1>30</formula1>
      <formula2>60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61"/>
  <sheetViews>
    <sheetView topLeftCell="C445" workbookViewId="0">
      <selection activeCell="D458" sqref="D458"/>
    </sheetView>
  </sheetViews>
  <sheetFormatPr baseColWidth="10" defaultColWidth="11.42578125" defaultRowHeight="15"/>
  <cols>
    <col min="1" max="1" width="6" style="23" bestFit="1" customWidth="1"/>
    <col min="2" max="2" width="25.42578125" style="23" customWidth="1"/>
    <col min="3" max="3" width="36" style="23" customWidth="1"/>
    <col min="4" max="4" width="11.42578125" style="49"/>
    <col min="5" max="9" width="11.42578125" style="23"/>
    <col min="10" max="10" width="11.42578125" style="35"/>
    <col min="11" max="13" width="11.42578125" style="23"/>
    <col min="14" max="14" width="10.5703125" style="35" customWidth="1"/>
    <col min="15" max="15" width="12.5703125" style="23" customWidth="1"/>
    <col min="16" max="16" width="19.28515625" style="23" customWidth="1"/>
    <col min="17" max="17" width="25" style="23" customWidth="1"/>
    <col min="18" max="16384" width="11.42578125" style="23"/>
  </cols>
  <sheetData>
    <row r="1" spans="1:14" ht="20.25">
      <c r="A1" s="31"/>
      <c r="B1" s="31"/>
      <c r="C1" s="31"/>
      <c r="D1" s="32"/>
      <c r="E1" s="33" t="s">
        <v>0</v>
      </c>
      <c r="F1" s="33"/>
      <c r="G1" s="33"/>
      <c r="H1" s="33"/>
      <c r="I1" s="31"/>
      <c r="J1" s="33"/>
      <c r="K1" s="31"/>
      <c r="L1" s="34"/>
    </row>
    <row r="2" spans="1:14" ht="20.25">
      <c r="A2" s="31"/>
      <c r="B2" s="31"/>
      <c r="C2" s="31"/>
      <c r="D2" s="32"/>
      <c r="E2" s="33" t="s">
        <v>1</v>
      </c>
      <c r="F2" s="33"/>
      <c r="G2" s="33"/>
      <c r="H2" s="33"/>
      <c r="I2" s="31"/>
      <c r="J2" s="33"/>
      <c r="K2" s="31"/>
      <c r="L2" s="34"/>
    </row>
    <row r="3" spans="1:14" ht="20.25">
      <c r="A3" s="31"/>
      <c r="B3" s="31"/>
      <c r="C3" s="31"/>
      <c r="D3" s="32"/>
      <c r="E3" s="33" t="s">
        <v>539</v>
      </c>
      <c r="F3" s="33"/>
      <c r="G3" s="33"/>
      <c r="H3" s="33"/>
      <c r="I3" s="31"/>
      <c r="J3" s="33"/>
      <c r="K3" s="31"/>
      <c r="L3" s="34"/>
    </row>
    <row r="4" spans="1:14" ht="20.25">
      <c r="A4" s="31"/>
      <c r="B4" s="31"/>
      <c r="C4" s="31"/>
      <c r="D4" s="32"/>
      <c r="E4" s="33" t="s">
        <v>3</v>
      </c>
      <c r="F4" s="33"/>
      <c r="G4" s="33"/>
      <c r="H4" s="33"/>
      <c r="I4" s="31"/>
      <c r="J4" s="33"/>
      <c r="K4" s="31"/>
      <c r="L4" s="34"/>
    </row>
    <row r="5" spans="1:14" ht="20.25">
      <c r="A5" s="31"/>
      <c r="B5" s="31"/>
      <c r="C5" s="31"/>
      <c r="D5" s="32"/>
      <c r="E5" s="33" t="s">
        <v>540</v>
      </c>
      <c r="F5" s="33"/>
      <c r="G5" s="33"/>
      <c r="H5" s="33"/>
      <c r="I5" s="31"/>
      <c r="J5" s="33"/>
      <c r="K5" s="31"/>
      <c r="L5" s="34"/>
    </row>
    <row r="6" spans="1:14" ht="20.25">
      <c r="A6" s="31"/>
      <c r="B6" s="31" t="s">
        <v>541</v>
      </c>
      <c r="C6" s="31"/>
      <c r="D6" s="32"/>
      <c r="E6" s="31"/>
      <c r="F6" s="31"/>
      <c r="G6" s="31"/>
      <c r="H6" s="31"/>
      <c r="I6" s="31"/>
      <c r="J6" s="33"/>
      <c r="K6" s="31"/>
      <c r="L6" s="34"/>
    </row>
    <row r="7" spans="1:14" ht="18">
      <c r="A7" s="37" t="s">
        <v>6</v>
      </c>
      <c r="B7" s="13" t="s">
        <v>7</v>
      </c>
      <c r="C7" s="38" t="s">
        <v>8</v>
      </c>
      <c r="D7" s="39" t="s">
        <v>9</v>
      </c>
      <c r="E7" s="39" t="s">
        <v>10</v>
      </c>
      <c r="F7" s="39" t="s">
        <v>11</v>
      </c>
      <c r="G7" s="39" t="s">
        <v>12</v>
      </c>
      <c r="H7" s="39" t="s">
        <v>542</v>
      </c>
      <c r="I7" s="39" t="s">
        <v>543</v>
      </c>
      <c r="J7" s="39" t="s">
        <v>15</v>
      </c>
      <c r="K7" s="39" t="s">
        <v>544</v>
      </c>
      <c r="L7" s="39" t="s">
        <v>15</v>
      </c>
      <c r="M7" s="39" t="s">
        <v>17</v>
      </c>
      <c r="N7" s="39" t="s">
        <v>18</v>
      </c>
    </row>
    <row r="8" spans="1:14" ht="16.5">
      <c r="A8" s="17">
        <v>1</v>
      </c>
      <c r="B8" s="411" t="s">
        <v>19</v>
      </c>
      <c r="C8" s="411" t="s">
        <v>20</v>
      </c>
      <c r="D8" s="388">
        <v>5.75</v>
      </c>
      <c r="E8" s="19"/>
      <c r="F8" s="19"/>
      <c r="G8" s="396">
        <f>IF(AND(D8=0,E8=0,F8=0),M8/3,(D8+E8+F8)/3)</f>
        <v>1.9166666666666667</v>
      </c>
      <c r="H8" s="396">
        <f t="shared" ref="H8:H70" si="0">G8*3</f>
        <v>5.75</v>
      </c>
      <c r="I8" s="390"/>
      <c r="J8" s="396">
        <f t="shared" ref="J8:J70" si="1">MAX(H8,I8*3)</f>
        <v>5.75</v>
      </c>
      <c r="K8" s="397"/>
      <c r="L8" s="396">
        <f t="shared" ref="L8:L70" si="2">MAX(J8,K8*3)</f>
        <v>5.75</v>
      </c>
      <c r="M8" s="391"/>
      <c r="N8" s="40" t="str">
        <f t="shared" ref="N8:N70" si="3">IF(ISBLANK(K8),IF(ISBLANK(I8),"Juin","Synthèse"),"Rattrapage")</f>
        <v>Juin</v>
      </c>
    </row>
    <row r="9" spans="1:14" ht="16.5">
      <c r="A9" s="17">
        <v>2</v>
      </c>
      <c r="B9" s="412" t="s">
        <v>21</v>
      </c>
      <c r="C9" s="412" t="s">
        <v>20</v>
      </c>
      <c r="D9" s="389">
        <v>10.25</v>
      </c>
      <c r="E9" s="19"/>
      <c r="F9" s="19"/>
      <c r="G9" s="396">
        <f t="shared" ref="G9:G71" si="4">IF(AND(D9=0,E9=0,F9=0),M9/3,(D9+E9+F9)/3)</f>
        <v>3.4166666666666665</v>
      </c>
      <c r="H9" s="396">
        <f t="shared" si="0"/>
        <v>10.25</v>
      </c>
      <c r="I9" s="390"/>
      <c r="J9" s="396">
        <f t="shared" si="1"/>
        <v>10.25</v>
      </c>
      <c r="K9" s="398"/>
      <c r="L9" s="396">
        <f t="shared" si="2"/>
        <v>10.25</v>
      </c>
      <c r="M9" s="391"/>
      <c r="N9" s="40" t="str">
        <f t="shared" si="3"/>
        <v>Juin</v>
      </c>
    </row>
    <row r="10" spans="1:14" ht="15.75">
      <c r="A10" s="17">
        <v>3</v>
      </c>
      <c r="B10" s="413" t="s">
        <v>22</v>
      </c>
      <c r="C10" s="413" t="s">
        <v>23</v>
      </c>
      <c r="D10" s="389">
        <v>13.5</v>
      </c>
      <c r="E10" s="19"/>
      <c r="F10" s="19"/>
      <c r="G10" s="396">
        <f t="shared" si="4"/>
        <v>4.5</v>
      </c>
      <c r="H10" s="396">
        <f t="shared" si="0"/>
        <v>13.5</v>
      </c>
      <c r="I10" s="399"/>
      <c r="J10" s="396">
        <f t="shared" si="1"/>
        <v>13.5</v>
      </c>
      <c r="K10" s="400"/>
      <c r="L10" s="396">
        <f t="shared" si="2"/>
        <v>13.5</v>
      </c>
      <c r="M10" s="391"/>
      <c r="N10" s="40" t="str">
        <f t="shared" si="3"/>
        <v>Juin</v>
      </c>
    </row>
    <row r="11" spans="1:14" ht="16.5">
      <c r="A11" s="17">
        <v>4</v>
      </c>
      <c r="B11" s="414" t="s">
        <v>24</v>
      </c>
      <c r="C11" s="414" t="s">
        <v>25</v>
      </c>
      <c r="D11" s="389">
        <v>11</v>
      </c>
      <c r="E11" s="19"/>
      <c r="F11" s="19"/>
      <c r="G11" s="396">
        <f t="shared" si="4"/>
        <v>3.6666666666666665</v>
      </c>
      <c r="H11" s="396">
        <f t="shared" si="0"/>
        <v>11</v>
      </c>
      <c r="I11" s="390"/>
      <c r="J11" s="396">
        <f t="shared" si="1"/>
        <v>11</v>
      </c>
      <c r="K11" s="398"/>
      <c r="L11" s="396">
        <f t="shared" si="2"/>
        <v>11</v>
      </c>
      <c r="M11" s="391"/>
      <c r="N11" s="40" t="str">
        <f t="shared" si="3"/>
        <v>Juin</v>
      </c>
    </row>
    <row r="12" spans="1:14" ht="16.5">
      <c r="A12" s="17">
        <v>5</v>
      </c>
      <c r="B12" s="414" t="s">
        <v>26</v>
      </c>
      <c r="C12" s="414" t="s">
        <v>811</v>
      </c>
      <c r="D12" s="389">
        <v>5</v>
      </c>
      <c r="E12" s="19"/>
      <c r="F12" s="19"/>
      <c r="G12" s="396">
        <f t="shared" si="4"/>
        <v>1.6666666666666667</v>
      </c>
      <c r="H12" s="396">
        <f t="shared" si="0"/>
        <v>5</v>
      </c>
      <c r="I12" s="399"/>
      <c r="J12" s="396">
        <f t="shared" si="1"/>
        <v>5</v>
      </c>
      <c r="K12" s="401"/>
      <c r="L12" s="396">
        <f t="shared" si="2"/>
        <v>5</v>
      </c>
      <c r="M12" s="391"/>
      <c r="N12" s="40" t="str">
        <f t="shared" si="3"/>
        <v>Juin</v>
      </c>
    </row>
    <row r="13" spans="1:14" ht="15.75">
      <c r="A13" s="17">
        <v>6</v>
      </c>
      <c r="B13" s="415" t="s">
        <v>812</v>
      </c>
      <c r="C13" s="415" t="s">
        <v>813</v>
      </c>
      <c r="D13" s="389">
        <v>10.25</v>
      </c>
      <c r="E13" s="19"/>
      <c r="F13" s="19"/>
      <c r="G13" s="396">
        <f t="shared" si="4"/>
        <v>3.4166666666666665</v>
      </c>
      <c r="H13" s="396">
        <f t="shared" si="0"/>
        <v>10.25</v>
      </c>
      <c r="I13" s="399"/>
      <c r="J13" s="396">
        <f t="shared" si="1"/>
        <v>10.25</v>
      </c>
      <c r="K13" s="400"/>
      <c r="L13" s="396">
        <f t="shared" si="2"/>
        <v>10.25</v>
      </c>
      <c r="M13" s="391"/>
      <c r="N13" s="40" t="str">
        <f t="shared" si="3"/>
        <v>Juin</v>
      </c>
    </row>
    <row r="14" spans="1:14" ht="16.5">
      <c r="A14" s="17">
        <v>7</v>
      </c>
      <c r="B14" s="416" t="s">
        <v>814</v>
      </c>
      <c r="C14" s="416" t="s">
        <v>28</v>
      </c>
      <c r="D14" s="389">
        <v>9.5</v>
      </c>
      <c r="E14" s="19"/>
      <c r="F14" s="19"/>
      <c r="G14" s="396">
        <f t="shared" si="4"/>
        <v>3.1666666666666665</v>
      </c>
      <c r="H14" s="396">
        <f t="shared" si="0"/>
        <v>9.5</v>
      </c>
      <c r="I14" s="399"/>
      <c r="J14" s="396">
        <f t="shared" si="1"/>
        <v>9.5</v>
      </c>
      <c r="K14" s="401"/>
      <c r="L14" s="396">
        <f t="shared" si="2"/>
        <v>9.5</v>
      </c>
      <c r="M14" s="391"/>
      <c r="N14" s="40" t="str">
        <f t="shared" si="3"/>
        <v>Juin</v>
      </c>
    </row>
    <row r="15" spans="1:14" ht="16.5">
      <c r="A15" s="17">
        <v>8</v>
      </c>
      <c r="B15" s="412" t="s">
        <v>815</v>
      </c>
      <c r="C15" s="412" t="s">
        <v>29</v>
      </c>
      <c r="D15" s="389">
        <v>7.25</v>
      </c>
      <c r="E15" s="19"/>
      <c r="F15" s="19"/>
      <c r="G15" s="396">
        <f t="shared" si="4"/>
        <v>2.4166666666666665</v>
      </c>
      <c r="H15" s="396">
        <f t="shared" si="0"/>
        <v>7.25</v>
      </c>
      <c r="I15" s="390"/>
      <c r="J15" s="396">
        <f t="shared" si="1"/>
        <v>7.25</v>
      </c>
      <c r="K15" s="398"/>
      <c r="L15" s="396">
        <f t="shared" si="2"/>
        <v>7.25</v>
      </c>
      <c r="M15" s="391"/>
      <c r="N15" s="40" t="str">
        <f t="shared" si="3"/>
        <v>Juin</v>
      </c>
    </row>
    <row r="16" spans="1:14" ht="15.75">
      <c r="A16" s="17">
        <v>9</v>
      </c>
      <c r="B16" s="417" t="s">
        <v>30</v>
      </c>
      <c r="C16" s="417" t="s">
        <v>31</v>
      </c>
      <c r="D16" s="389">
        <v>5.25</v>
      </c>
      <c r="E16" s="19"/>
      <c r="F16" s="19"/>
      <c r="G16" s="396">
        <f t="shared" si="4"/>
        <v>1.75</v>
      </c>
      <c r="H16" s="396">
        <f t="shared" si="0"/>
        <v>5.25</v>
      </c>
      <c r="I16" s="399"/>
      <c r="J16" s="396">
        <f t="shared" si="1"/>
        <v>5.25</v>
      </c>
      <c r="K16" s="400"/>
      <c r="L16" s="396">
        <f t="shared" si="2"/>
        <v>5.25</v>
      </c>
      <c r="M16" s="391"/>
      <c r="N16" s="40" t="str">
        <f t="shared" si="3"/>
        <v>Juin</v>
      </c>
    </row>
    <row r="17" spans="1:14" ht="16.5">
      <c r="A17" s="17">
        <v>10</v>
      </c>
      <c r="B17" s="412" t="s">
        <v>32</v>
      </c>
      <c r="C17" s="412" t="s">
        <v>33</v>
      </c>
      <c r="D17" s="389">
        <v>12.25</v>
      </c>
      <c r="E17" s="41"/>
      <c r="F17" s="41"/>
      <c r="G17" s="396">
        <f t="shared" si="4"/>
        <v>4.083333333333333</v>
      </c>
      <c r="H17" s="396">
        <f t="shared" si="0"/>
        <v>12.25</v>
      </c>
      <c r="I17" s="390"/>
      <c r="J17" s="396">
        <f t="shared" si="1"/>
        <v>12.25</v>
      </c>
      <c r="K17" s="398"/>
      <c r="L17" s="396">
        <f t="shared" si="2"/>
        <v>12.25</v>
      </c>
      <c r="M17" s="391"/>
      <c r="N17" s="40" t="str">
        <f t="shared" si="3"/>
        <v>Juin</v>
      </c>
    </row>
    <row r="18" spans="1:14" ht="16.5">
      <c r="A18" s="17">
        <v>11</v>
      </c>
      <c r="B18" s="412" t="s">
        <v>34</v>
      </c>
      <c r="C18" s="412" t="s">
        <v>35</v>
      </c>
      <c r="D18" s="389">
        <v>4.5</v>
      </c>
      <c r="E18" s="19"/>
      <c r="F18" s="19"/>
      <c r="G18" s="396">
        <f t="shared" si="4"/>
        <v>1.5</v>
      </c>
      <c r="H18" s="396">
        <f t="shared" si="0"/>
        <v>4.5</v>
      </c>
      <c r="I18" s="390"/>
      <c r="J18" s="396">
        <f t="shared" si="1"/>
        <v>4.5</v>
      </c>
      <c r="K18" s="398"/>
      <c r="L18" s="396">
        <f t="shared" si="2"/>
        <v>4.5</v>
      </c>
      <c r="M18" s="391"/>
      <c r="N18" s="40" t="str">
        <f t="shared" si="3"/>
        <v>Juin</v>
      </c>
    </row>
    <row r="19" spans="1:14" ht="16.5">
      <c r="A19" s="17">
        <v>12</v>
      </c>
      <c r="B19" s="412" t="s">
        <v>36</v>
      </c>
      <c r="C19" s="412" t="s">
        <v>37</v>
      </c>
      <c r="D19" s="389">
        <v>8</v>
      </c>
      <c r="E19" s="19"/>
      <c r="F19" s="19"/>
      <c r="G19" s="396">
        <f t="shared" si="4"/>
        <v>2.6666666666666665</v>
      </c>
      <c r="H19" s="396">
        <f t="shared" si="0"/>
        <v>8</v>
      </c>
      <c r="I19" s="399"/>
      <c r="J19" s="396">
        <f t="shared" si="1"/>
        <v>8</v>
      </c>
      <c r="K19" s="401"/>
      <c r="L19" s="396">
        <f t="shared" si="2"/>
        <v>8</v>
      </c>
      <c r="M19" s="391"/>
      <c r="N19" s="40" t="str">
        <f t="shared" si="3"/>
        <v>Juin</v>
      </c>
    </row>
    <row r="20" spans="1:14" ht="16.5">
      <c r="A20" s="42">
        <v>13</v>
      </c>
      <c r="B20" s="412" t="s">
        <v>38</v>
      </c>
      <c r="C20" s="412" t="s">
        <v>39</v>
      </c>
      <c r="D20" s="389">
        <v>11.25</v>
      </c>
      <c r="E20" s="19"/>
      <c r="F20" s="19"/>
      <c r="G20" s="396">
        <f t="shared" si="4"/>
        <v>3.75</v>
      </c>
      <c r="H20" s="396">
        <f t="shared" si="0"/>
        <v>11.25</v>
      </c>
      <c r="I20" s="399"/>
      <c r="J20" s="396">
        <f t="shared" si="1"/>
        <v>11.25</v>
      </c>
      <c r="K20" s="401"/>
      <c r="L20" s="396">
        <f t="shared" si="2"/>
        <v>11.25</v>
      </c>
      <c r="M20" s="391"/>
      <c r="N20" s="40" t="str">
        <f t="shared" si="3"/>
        <v>Juin</v>
      </c>
    </row>
    <row r="21" spans="1:14" ht="16.5">
      <c r="A21" s="42">
        <v>14</v>
      </c>
      <c r="B21" s="412" t="s">
        <v>40</v>
      </c>
      <c r="C21" s="412" t="s">
        <v>41</v>
      </c>
      <c r="D21" s="389">
        <v>17.5</v>
      </c>
      <c r="E21" s="19"/>
      <c r="F21" s="19"/>
      <c r="G21" s="396">
        <f t="shared" si="4"/>
        <v>5.833333333333333</v>
      </c>
      <c r="H21" s="396">
        <f t="shared" si="0"/>
        <v>17.5</v>
      </c>
      <c r="I21" s="390"/>
      <c r="J21" s="396">
        <f t="shared" si="1"/>
        <v>17.5</v>
      </c>
      <c r="K21" s="398"/>
      <c r="L21" s="396">
        <f t="shared" si="2"/>
        <v>17.5</v>
      </c>
      <c r="M21" s="391"/>
      <c r="N21" s="40" t="str">
        <f t="shared" si="3"/>
        <v>Juin</v>
      </c>
    </row>
    <row r="22" spans="1:14" ht="16.5">
      <c r="A22" s="42">
        <v>15</v>
      </c>
      <c r="B22" s="412" t="s">
        <v>42</v>
      </c>
      <c r="C22" s="412" t="s">
        <v>635</v>
      </c>
      <c r="D22" s="389">
        <v>16.25</v>
      </c>
      <c r="E22" s="19"/>
      <c r="F22" s="19"/>
      <c r="G22" s="396">
        <f t="shared" si="4"/>
        <v>5.416666666666667</v>
      </c>
      <c r="H22" s="396">
        <f t="shared" si="0"/>
        <v>16.25</v>
      </c>
      <c r="I22" s="399"/>
      <c r="J22" s="396">
        <f t="shared" si="1"/>
        <v>16.25</v>
      </c>
      <c r="K22" s="400"/>
      <c r="L22" s="396">
        <f t="shared" si="2"/>
        <v>16.25</v>
      </c>
      <c r="M22" s="391"/>
      <c r="N22" s="40" t="str">
        <f t="shared" si="3"/>
        <v>Juin</v>
      </c>
    </row>
    <row r="23" spans="1:14" ht="16.5">
      <c r="A23" s="42">
        <v>16</v>
      </c>
      <c r="B23" s="412" t="s">
        <v>44</v>
      </c>
      <c r="C23" s="412" t="s">
        <v>27</v>
      </c>
      <c r="D23" s="389">
        <v>11.25</v>
      </c>
      <c r="E23" s="19"/>
      <c r="F23" s="19"/>
      <c r="G23" s="396">
        <f t="shared" si="4"/>
        <v>3.75</v>
      </c>
      <c r="H23" s="396">
        <f t="shared" si="0"/>
        <v>11.25</v>
      </c>
      <c r="I23" s="399"/>
      <c r="J23" s="396">
        <f t="shared" si="1"/>
        <v>11.25</v>
      </c>
      <c r="K23" s="401"/>
      <c r="L23" s="396">
        <f t="shared" si="2"/>
        <v>11.25</v>
      </c>
      <c r="M23" s="391"/>
      <c r="N23" s="40" t="str">
        <f t="shared" si="3"/>
        <v>Juin</v>
      </c>
    </row>
    <row r="24" spans="1:14" ht="15.75">
      <c r="A24" s="42">
        <v>17</v>
      </c>
      <c r="B24" s="418" t="s">
        <v>45</v>
      </c>
      <c r="C24" s="418" t="s">
        <v>23</v>
      </c>
      <c r="D24" s="389">
        <v>9.75</v>
      </c>
      <c r="E24" s="19"/>
      <c r="F24" s="19"/>
      <c r="G24" s="396">
        <f t="shared" si="4"/>
        <v>3.25</v>
      </c>
      <c r="H24" s="396">
        <f t="shared" si="0"/>
        <v>9.75</v>
      </c>
      <c r="I24" s="399"/>
      <c r="J24" s="396">
        <f t="shared" si="1"/>
        <v>9.75</v>
      </c>
      <c r="K24" s="398"/>
      <c r="L24" s="396">
        <f t="shared" si="2"/>
        <v>9.75</v>
      </c>
      <c r="M24" s="391"/>
      <c r="N24" s="40" t="str">
        <f t="shared" si="3"/>
        <v>Juin</v>
      </c>
    </row>
    <row r="25" spans="1:14" ht="15.75">
      <c r="A25" s="42">
        <v>18</v>
      </c>
      <c r="B25" s="419" t="s">
        <v>46</v>
      </c>
      <c r="C25" s="419" t="s">
        <v>47</v>
      </c>
      <c r="D25" s="389">
        <v>6.5</v>
      </c>
      <c r="E25" s="19"/>
      <c r="F25" s="19"/>
      <c r="G25" s="396">
        <f t="shared" si="4"/>
        <v>2.1666666666666665</v>
      </c>
      <c r="H25" s="396">
        <f t="shared" si="0"/>
        <v>6.5</v>
      </c>
      <c r="I25" s="390"/>
      <c r="J25" s="396">
        <f t="shared" si="1"/>
        <v>6.5</v>
      </c>
      <c r="K25" s="398"/>
      <c r="L25" s="396">
        <f t="shared" si="2"/>
        <v>6.5</v>
      </c>
      <c r="M25" s="392"/>
      <c r="N25" s="40" t="str">
        <f t="shared" si="3"/>
        <v>Juin</v>
      </c>
    </row>
    <row r="26" spans="1:14" ht="15.75">
      <c r="A26" s="42">
        <v>19</v>
      </c>
      <c r="B26" s="413" t="s">
        <v>48</v>
      </c>
      <c r="C26" s="413" t="s">
        <v>49</v>
      </c>
      <c r="D26" s="389">
        <v>9.25</v>
      </c>
      <c r="E26" s="19"/>
      <c r="F26" s="19"/>
      <c r="G26" s="396">
        <f t="shared" si="4"/>
        <v>3.0833333333333335</v>
      </c>
      <c r="H26" s="396">
        <f t="shared" si="0"/>
        <v>9.25</v>
      </c>
      <c r="I26" s="399"/>
      <c r="J26" s="396">
        <f t="shared" si="1"/>
        <v>9.25</v>
      </c>
      <c r="K26" s="401"/>
      <c r="L26" s="396">
        <f t="shared" si="2"/>
        <v>9.25</v>
      </c>
      <c r="M26" s="392"/>
      <c r="N26" s="40" t="str">
        <f t="shared" si="3"/>
        <v>Juin</v>
      </c>
    </row>
    <row r="27" spans="1:14" ht="15.75">
      <c r="A27" s="42">
        <v>20</v>
      </c>
      <c r="B27" s="418" t="s">
        <v>50</v>
      </c>
      <c r="C27" s="418" t="s">
        <v>816</v>
      </c>
      <c r="D27" s="389">
        <v>7.75</v>
      </c>
      <c r="E27" s="19"/>
      <c r="F27" s="19"/>
      <c r="G27" s="396">
        <f t="shared" si="4"/>
        <v>2.5833333333333335</v>
      </c>
      <c r="H27" s="396">
        <f t="shared" si="0"/>
        <v>7.75</v>
      </c>
      <c r="I27" s="399"/>
      <c r="J27" s="396">
        <f t="shared" si="1"/>
        <v>7.75</v>
      </c>
      <c r="K27" s="398"/>
      <c r="L27" s="396">
        <f t="shared" si="2"/>
        <v>7.75</v>
      </c>
      <c r="M27" s="392"/>
      <c r="N27" s="40" t="str">
        <f t="shared" si="3"/>
        <v>Juin</v>
      </c>
    </row>
    <row r="28" spans="1:14" ht="15.75">
      <c r="A28" s="17">
        <v>21</v>
      </c>
      <c r="B28" s="418" t="s">
        <v>817</v>
      </c>
      <c r="C28" s="418" t="s">
        <v>818</v>
      </c>
      <c r="D28" s="389">
        <v>13.5</v>
      </c>
      <c r="E28" s="19"/>
      <c r="F28" s="19"/>
      <c r="G28" s="396">
        <f t="shared" si="4"/>
        <v>4.5</v>
      </c>
      <c r="H28" s="396">
        <f t="shared" si="0"/>
        <v>13.5</v>
      </c>
      <c r="I28" s="399"/>
      <c r="J28" s="396">
        <f t="shared" si="1"/>
        <v>13.5</v>
      </c>
      <c r="K28" s="400"/>
      <c r="L28" s="396">
        <f t="shared" si="2"/>
        <v>13.5</v>
      </c>
      <c r="M28" s="392"/>
      <c r="N28" s="40" t="str">
        <f t="shared" si="3"/>
        <v>Juin</v>
      </c>
    </row>
    <row r="29" spans="1:14" ht="15.75">
      <c r="A29" s="17">
        <v>22</v>
      </c>
      <c r="B29" s="413" t="s">
        <v>25</v>
      </c>
      <c r="C29" s="413" t="s">
        <v>51</v>
      </c>
      <c r="D29" s="389">
        <v>8</v>
      </c>
      <c r="E29" s="19"/>
      <c r="F29" s="19"/>
      <c r="G29" s="396">
        <f t="shared" si="4"/>
        <v>2.6666666666666665</v>
      </c>
      <c r="H29" s="396">
        <f t="shared" si="0"/>
        <v>8</v>
      </c>
      <c r="I29" s="390"/>
      <c r="J29" s="396">
        <f t="shared" si="1"/>
        <v>8</v>
      </c>
      <c r="K29" s="398"/>
      <c r="L29" s="396">
        <f t="shared" si="2"/>
        <v>8</v>
      </c>
      <c r="M29" s="392"/>
      <c r="N29" s="40" t="str">
        <f t="shared" si="3"/>
        <v>Juin</v>
      </c>
    </row>
    <row r="30" spans="1:14" ht="15.75">
      <c r="A30" s="17">
        <v>23</v>
      </c>
      <c r="B30" s="413" t="s">
        <v>52</v>
      </c>
      <c r="C30" s="413" t="s">
        <v>53</v>
      </c>
      <c r="D30" s="389">
        <v>15.5</v>
      </c>
      <c r="E30" s="19"/>
      <c r="F30" s="19"/>
      <c r="G30" s="396">
        <f t="shared" si="4"/>
        <v>5.166666666666667</v>
      </c>
      <c r="H30" s="396">
        <f t="shared" si="0"/>
        <v>15.5</v>
      </c>
      <c r="I30" s="399"/>
      <c r="J30" s="396">
        <f t="shared" si="1"/>
        <v>15.5</v>
      </c>
      <c r="K30" s="400"/>
      <c r="L30" s="396">
        <f t="shared" si="2"/>
        <v>15.5</v>
      </c>
      <c r="M30" s="392"/>
      <c r="N30" s="40" t="str">
        <f t="shared" si="3"/>
        <v>Juin</v>
      </c>
    </row>
    <row r="31" spans="1:14" ht="15.75">
      <c r="A31" s="17">
        <v>24</v>
      </c>
      <c r="B31" s="413" t="s">
        <v>54</v>
      </c>
      <c r="C31" s="413" t="s">
        <v>55</v>
      </c>
      <c r="D31" s="389">
        <v>9.75</v>
      </c>
      <c r="E31" s="19"/>
      <c r="F31" s="19"/>
      <c r="G31" s="396">
        <f t="shared" si="4"/>
        <v>3.25</v>
      </c>
      <c r="H31" s="396">
        <f t="shared" si="0"/>
        <v>9.75</v>
      </c>
      <c r="I31" s="399"/>
      <c r="J31" s="396">
        <f t="shared" si="1"/>
        <v>9.75</v>
      </c>
      <c r="K31" s="401"/>
      <c r="L31" s="396">
        <f t="shared" si="2"/>
        <v>9.75</v>
      </c>
      <c r="M31" s="392"/>
      <c r="N31" s="40" t="str">
        <f t="shared" si="3"/>
        <v>Juin</v>
      </c>
    </row>
    <row r="32" spans="1:14" ht="15.75">
      <c r="A32" s="17">
        <v>25</v>
      </c>
      <c r="B32" s="413" t="s">
        <v>56</v>
      </c>
      <c r="C32" s="413" t="s">
        <v>57</v>
      </c>
      <c r="D32" s="389">
        <v>6.75</v>
      </c>
      <c r="E32" s="19"/>
      <c r="F32" s="19"/>
      <c r="G32" s="396">
        <f t="shared" si="4"/>
        <v>2.25</v>
      </c>
      <c r="H32" s="396">
        <f t="shared" si="0"/>
        <v>6.75</v>
      </c>
      <c r="I32" s="399"/>
      <c r="J32" s="396">
        <f t="shared" si="1"/>
        <v>6.75</v>
      </c>
      <c r="K32" s="398"/>
      <c r="L32" s="396">
        <f t="shared" si="2"/>
        <v>6.75</v>
      </c>
      <c r="M32" s="392"/>
      <c r="N32" s="40" t="str">
        <f t="shared" si="3"/>
        <v>Juin</v>
      </c>
    </row>
    <row r="33" spans="1:14" ht="15.75">
      <c r="A33" s="17">
        <v>26</v>
      </c>
      <c r="B33" s="413" t="s">
        <v>58</v>
      </c>
      <c r="C33" s="413" t="s">
        <v>59</v>
      </c>
      <c r="D33" s="389">
        <v>9.5</v>
      </c>
      <c r="E33" s="19"/>
      <c r="F33" s="19"/>
      <c r="G33" s="396">
        <f t="shared" si="4"/>
        <v>3.1666666666666665</v>
      </c>
      <c r="H33" s="396">
        <f t="shared" si="0"/>
        <v>9.5</v>
      </c>
      <c r="I33" s="399"/>
      <c r="J33" s="396">
        <f t="shared" si="1"/>
        <v>9.5</v>
      </c>
      <c r="K33" s="400"/>
      <c r="L33" s="396">
        <f t="shared" si="2"/>
        <v>9.5</v>
      </c>
      <c r="M33" s="392"/>
      <c r="N33" s="40" t="str">
        <f t="shared" si="3"/>
        <v>Juin</v>
      </c>
    </row>
    <row r="34" spans="1:14" ht="15.75">
      <c r="A34" s="42">
        <v>27</v>
      </c>
      <c r="B34" s="413" t="s">
        <v>60</v>
      </c>
      <c r="C34" s="413" t="s">
        <v>61</v>
      </c>
      <c r="D34" s="389">
        <v>10.5</v>
      </c>
      <c r="E34" s="19"/>
      <c r="F34" s="19"/>
      <c r="G34" s="396">
        <f t="shared" si="4"/>
        <v>3.5</v>
      </c>
      <c r="H34" s="396">
        <f t="shared" si="0"/>
        <v>10.5</v>
      </c>
      <c r="I34" s="390"/>
      <c r="J34" s="396">
        <f t="shared" si="1"/>
        <v>10.5</v>
      </c>
      <c r="K34" s="398"/>
      <c r="L34" s="396">
        <f t="shared" si="2"/>
        <v>10.5</v>
      </c>
      <c r="M34" s="392"/>
      <c r="N34" s="40" t="str">
        <f t="shared" si="3"/>
        <v>Juin</v>
      </c>
    </row>
    <row r="35" spans="1:14" ht="15.75">
      <c r="A35" s="42">
        <v>28</v>
      </c>
      <c r="B35" s="413" t="s">
        <v>62</v>
      </c>
      <c r="C35" s="420" t="s">
        <v>63</v>
      </c>
      <c r="D35" s="389">
        <v>3.75</v>
      </c>
      <c r="E35" s="19"/>
      <c r="F35" s="19"/>
      <c r="G35" s="396">
        <f t="shared" si="4"/>
        <v>1.25</v>
      </c>
      <c r="H35" s="396">
        <f t="shared" si="0"/>
        <v>3.75</v>
      </c>
      <c r="I35" s="399"/>
      <c r="J35" s="396">
        <f t="shared" si="1"/>
        <v>3.75</v>
      </c>
      <c r="K35" s="401"/>
      <c r="L35" s="396">
        <f t="shared" si="2"/>
        <v>3.75</v>
      </c>
      <c r="M35" s="392"/>
      <c r="N35" s="40" t="str">
        <f t="shared" si="3"/>
        <v>Juin</v>
      </c>
    </row>
    <row r="36" spans="1:14" ht="15.75">
      <c r="A36" s="42">
        <v>29</v>
      </c>
      <c r="B36" s="413" t="s">
        <v>64</v>
      </c>
      <c r="C36" s="413" t="s">
        <v>65</v>
      </c>
      <c r="D36" s="389">
        <v>5</v>
      </c>
      <c r="E36" s="19"/>
      <c r="F36" s="19"/>
      <c r="G36" s="396">
        <f t="shared" si="4"/>
        <v>1.6666666666666667</v>
      </c>
      <c r="H36" s="396">
        <f t="shared" si="0"/>
        <v>5</v>
      </c>
      <c r="I36" s="399"/>
      <c r="J36" s="396">
        <f t="shared" si="1"/>
        <v>5</v>
      </c>
      <c r="K36" s="401"/>
      <c r="L36" s="396">
        <f t="shared" si="2"/>
        <v>5</v>
      </c>
      <c r="M36" s="392"/>
      <c r="N36" s="40" t="str">
        <f t="shared" si="3"/>
        <v>Juin</v>
      </c>
    </row>
    <row r="37" spans="1:14" ht="15.75">
      <c r="A37" s="42">
        <v>30</v>
      </c>
      <c r="B37" s="421" t="s">
        <v>66</v>
      </c>
      <c r="C37" s="421" t="s">
        <v>819</v>
      </c>
      <c r="D37" s="389">
        <v>6.75</v>
      </c>
      <c r="E37" s="19"/>
      <c r="F37" s="19"/>
      <c r="G37" s="396">
        <f t="shared" si="4"/>
        <v>2.25</v>
      </c>
      <c r="H37" s="396">
        <f t="shared" si="0"/>
        <v>6.75</v>
      </c>
      <c r="I37" s="390"/>
      <c r="J37" s="396">
        <f t="shared" si="1"/>
        <v>6.75</v>
      </c>
      <c r="K37" s="398"/>
      <c r="L37" s="396">
        <f t="shared" si="2"/>
        <v>6.75</v>
      </c>
      <c r="M37" s="392"/>
      <c r="N37" s="40" t="str">
        <f t="shared" si="3"/>
        <v>Juin</v>
      </c>
    </row>
    <row r="38" spans="1:14" ht="15.75">
      <c r="A38" s="42">
        <v>31</v>
      </c>
      <c r="B38" s="419" t="s">
        <v>820</v>
      </c>
      <c r="C38" s="419" t="s">
        <v>821</v>
      </c>
      <c r="D38" s="389">
        <v>7.5</v>
      </c>
      <c r="E38" s="19"/>
      <c r="F38" s="19"/>
      <c r="G38" s="396">
        <f t="shared" si="4"/>
        <v>2.5</v>
      </c>
      <c r="H38" s="396">
        <f t="shared" si="0"/>
        <v>7.5</v>
      </c>
      <c r="I38" s="399"/>
      <c r="J38" s="396">
        <f t="shared" si="1"/>
        <v>7.5</v>
      </c>
      <c r="K38" s="398"/>
      <c r="L38" s="396">
        <f t="shared" si="2"/>
        <v>7.5</v>
      </c>
      <c r="M38" s="392"/>
      <c r="N38" s="40" t="str">
        <f t="shared" si="3"/>
        <v>Juin</v>
      </c>
    </row>
    <row r="39" spans="1:14" ht="15.75">
      <c r="A39" s="42">
        <v>32</v>
      </c>
      <c r="B39" s="419" t="s">
        <v>68</v>
      </c>
      <c r="C39" s="419" t="s">
        <v>69</v>
      </c>
      <c r="D39" s="389">
        <v>6.75</v>
      </c>
      <c r="E39" s="19"/>
      <c r="F39" s="19"/>
      <c r="G39" s="396">
        <f t="shared" si="4"/>
        <v>2.25</v>
      </c>
      <c r="H39" s="396">
        <f t="shared" si="0"/>
        <v>6.75</v>
      </c>
      <c r="I39" s="399"/>
      <c r="J39" s="396">
        <f t="shared" si="1"/>
        <v>6.75</v>
      </c>
      <c r="K39" s="401"/>
      <c r="L39" s="396">
        <f t="shared" si="2"/>
        <v>6.75</v>
      </c>
      <c r="M39" s="392"/>
      <c r="N39" s="40" t="str">
        <f t="shared" si="3"/>
        <v>Juin</v>
      </c>
    </row>
    <row r="40" spans="1:14" ht="15.75">
      <c r="A40" s="17">
        <v>33</v>
      </c>
      <c r="B40" s="422" t="s">
        <v>70</v>
      </c>
      <c r="C40" s="422" t="s">
        <v>822</v>
      </c>
      <c r="D40" s="389">
        <v>8.25</v>
      </c>
      <c r="E40" s="19"/>
      <c r="F40" s="19"/>
      <c r="G40" s="396">
        <f t="shared" si="4"/>
        <v>2.75</v>
      </c>
      <c r="H40" s="396">
        <f t="shared" si="0"/>
        <v>8.25</v>
      </c>
      <c r="I40" s="399"/>
      <c r="J40" s="396">
        <f t="shared" si="1"/>
        <v>8.25</v>
      </c>
      <c r="K40" s="400"/>
      <c r="L40" s="396">
        <f t="shared" si="2"/>
        <v>8.25</v>
      </c>
      <c r="M40" s="392"/>
      <c r="N40" s="40" t="str">
        <f t="shared" si="3"/>
        <v>Juin</v>
      </c>
    </row>
    <row r="41" spans="1:14" ht="15.75">
      <c r="A41" s="17">
        <v>34</v>
      </c>
      <c r="B41" s="423" t="s">
        <v>71</v>
      </c>
      <c r="C41" s="423" t="s">
        <v>440</v>
      </c>
      <c r="D41" s="389">
        <v>10.25</v>
      </c>
      <c r="E41" s="19"/>
      <c r="F41" s="19"/>
      <c r="G41" s="396">
        <f t="shared" si="4"/>
        <v>3.4166666666666665</v>
      </c>
      <c r="H41" s="396">
        <f t="shared" si="0"/>
        <v>10.25</v>
      </c>
      <c r="I41" s="399"/>
      <c r="J41" s="396">
        <f t="shared" si="1"/>
        <v>10.25</v>
      </c>
      <c r="K41" s="398"/>
      <c r="L41" s="396">
        <f t="shared" si="2"/>
        <v>10.25</v>
      </c>
      <c r="M41" s="392"/>
      <c r="N41" s="40" t="str">
        <f t="shared" si="3"/>
        <v>Juin</v>
      </c>
    </row>
    <row r="42" spans="1:14" ht="15.75">
      <c r="A42" s="17">
        <v>35</v>
      </c>
      <c r="B42" s="417" t="s">
        <v>73</v>
      </c>
      <c r="C42" s="417" t="s">
        <v>823</v>
      </c>
      <c r="D42" s="389">
        <v>9</v>
      </c>
      <c r="E42" s="19"/>
      <c r="F42" s="19"/>
      <c r="G42" s="396">
        <f t="shared" si="4"/>
        <v>3</v>
      </c>
      <c r="H42" s="396">
        <f t="shared" si="0"/>
        <v>9</v>
      </c>
      <c r="I42" s="399"/>
      <c r="J42" s="396">
        <f t="shared" si="1"/>
        <v>9</v>
      </c>
      <c r="K42" s="398"/>
      <c r="L42" s="396">
        <f t="shared" si="2"/>
        <v>9</v>
      </c>
      <c r="M42" s="392"/>
      <c r="N42" s="40" t="str">
        <f t="shared" si="3"/>
        <v>Juin</v>
      </c>
    </row>
    <row r="43" spans="1:14" ht="15.75">
      <c r="A43" s="17">
        <v>36</v>
      </c>
      <c r="B43" s="417" t="s">
        <v>824</v>
      </c>
      <c r="C43" s="417" t="s">
        <v>825</v>
      </c>
      <c r="D43" s="389">
        <v>6</v>
      </c>
      <c r="E43" s="19"/>
      <c r="F43" s="19"/>
      <c r="G43" s="396">
        <f t="shared" si="4"/>
        <v>2</v>
      </c>
      <c r="H43" s="396">
        <f t="shared" si="0"/>
        <v>6</v>
      </c>
      <c r="I43" s="390"/>
      <c r="J43" s="396">
        <f t="shared" si="1"/>
        <v>6</v>
      </c>
      <c r="K43" s="398"/>
      <c r="L43" s="396">
        <f t="shared" si="2"/>
        <v>6</v>
      </c>
      <c r="M43" s="392"/>
      <c r="N43" s="40" t="str">
        <f t="shared" si="3"/>
        <v>Juin</v>
      </c>
    </row>
    <row r="44" spans="1:14" ht="15.75">
      <c r="A44" s="17">
        <v>37</v>
      </c>
      <c r="B44" s="424" t="s">
        <v>75</v>
      </c>
      <c r="C44" s="424" t="s">
        <v>76</v>
      </c>
      <c r="D44" s="389">
        <v>11.25</v>
      </c>
      <c r="E44" s="19"/>
      <c r="F44" s="19"/>
      <c r="G44" s="396">
        <f t="shared" si="4"/>
        <v>3.75</v>
      </c>
      <c r="H44" s="396">
        <f t="shared" si="0"/>
        <v>11.25</v>
      </c>
      <c r="I44" s="390"/>
      <c r="J44" s="396">
        <f t="shared" si="1"/>
        <v>11.25</v>
      </c>
      <c r="K44" s="398"/>
      <c r="L44" s="396">
        <f t="shared" si="2"/>
        <v>11.25</v>
      </c>
      <c r="M44" s="392"/>
      <c r="N44" s="40" t="str">
        <f t="shared" si="3"/>
        <v>Juin</v>
      </c>
    </row>
    <row r="45" spans="1:14" ht="15.75">
      <c r="A45" s="17">
        <v>38</v>
      </c>
      <c r="B45" s="424" t="s">
        <v>77</v>
      </c>
      <c r="C45" s="424" t="s">
        <v>148</v>
      </c>
      <c r="D45" s="389">
        <v>7.5</v>
      </c>
      <c r="E45" s="19"/>
      <c r="F45" s="19"/>
      <c r="G45" s="396">
        <f t="shared" si="4"/>
        <v>2.5</v>
      </c>
      <c r="H45" s="396">
        <f t="shared" si="0"/>
        <v>7.5</v>
      </c>
      <c r="I45" s="399"/>
      <c r="J45" s="396">
        <f t="shared" si="1"/>
        <v>7.5</v>
      </c>
      <c r="K45" s="400"/>
      <c r="L45" s="396">
        <f t="shared" si="2"/>
        <v>7.5</v>
      </c>
      <c r="M45" s="392"/>
      <c r="N45" s="40" t="str">
        <f t="shared" si="3"/>
        <v>Juin</v>
      </c>
    </row>
    <row r="46" spans="1:14" ht="15.75">
      <c r="A46" s="17">
        <v>39</v>
      </c>
      <c r="B46" s="424" t="s">
        <v>826</v>
      </c>
      <c r="C46" s="424" t="s">
        <v>43</v>
      </c>
      <c r="D46" s="389">
        <v>7.5</v>
      </c>
      <c r="E46" s="19"/>
      <c r="F46" s="19"/>
      <c r="G46" s="396">
        <f t="shared" si="4"/>
        <v>2.5</v>
      </c>
      <c r="H46" s="396">
        <f t="shared" si="0"/>
        <v>7.5</v>
      </c>
      <c r="I46" s="393"/>
      <c r="J46" s="396">
        <f t="shared" si="1"/>
        <v>7.5</v>
      </c>
      <c r="K46" s="398"/>
      <c r="L46" s="396">
        <f t="shared" si="2"/>
        <v>7.5</v>
      </c>
      <c r="M46" s="392"/>
      <c r="N46" s="40" t="str">
        <f t="shared" si="3"/>
        <v>Juin</v>
      </c>
    </row>
    <row r="47" spans="1:14" ht="15.75">
      <c r="A47" s="17">
        <v>40</v>
      </c>
      <c r="B47" s="424" t="s">
        <v>79</v>
      </c>
      <c r="C47" s="424" t="s">
        <v>35</v>
      </c>
      <c r="D47" s="389">
        <v>3</v>
      </c>
      <c r="E47" s="19"/>
      <c r="F47" s="19"/>
      <c r="G47" s="396">
        <f t="shared" si="4"/>
        <v>1</v>
      </c>
      <c r="H47" s="396">
        <f t="shared" si="0"/>
        <v>3</v>
      </c>
      <c r="I47" s="393"/>
      <c r="J47" s="396">
        <f t="shared" si="1"/>
        <v>3</v>
      </c>
      <c r="K47" s="398"/>
      <c r="L47" s="396">
        <f t="shared" si="2"/>
        <v>3</v>
      </c>
      <c r="M47" s="392"/>
      <c r="N47" s="40" t="str">
        <f t="shared" si="3"/>
        <v>Juin</v>
      </c>
    </row>
    <row r="48" spans="1:14" ht="15.75">
      <c r="A48" s="17">
        <v>41</v>
      </c>
      <c r="B48" s="424" t="s">
        <v>80</v>
      </c>
      <c r="C48" s="424" t="s">
        <v>81</v>
      </c>
      <c r="D48" s="389">
        <v>6.75</v>
      </c>
      <c r="E48" s="19"/>
      <c r="F48" s="19"/>
      <c r="G48" s="396">
        <f t="shared" si="4"/>
        <v>2.25</v>
      </c>
      <c r="H48" s="396">
        <f t="shared" si="0"/>
        <v>6.75</v>
      </c>
      <c r="I48" s="393"/>
      <c r="J48" s="396">
        <f t="shared" si="1"/>
        <v>6.75</v>
      </c>
      <c r="K48" s="398"/>
      <c r="L48" s="396">
        <f t="shared" si="2"/>
        <v>6.75</v>
      </c>
      <c r="M48" s="392"/>
      <c r="N48" s="40" t="str">
        <f t="shared" si="3"/>
        <v>Juin</v>
      </c>
    </row>
    <row r="49" spans="1:14" ht="15.75">
      <c r="A49" s="17">
        <v>42</v>
      </c>
      <c r="B49" s="439" t="s">
        <v>827</v>
      </c>
      <c r="C49" s="439" t="s">
        <v>87</v>
      </c>
      <c r="D49" s="389">
        <v>6</v>
      </c>
      <c r="E49" s="19"/>
      <c r="F49" s="19"/>
      <c r="G49" s="396">
        <f t="shared" si="4"/>
        <v>2</v>
      </c>
      <c r="H49" s="396">
        <f t="shared" si="0"/>
        <v>6</v>
      </c>
      <c r="I49" s="399"/>
      <c r="J49" s="396">
        <f t="shared" si="1"/>
        <v>6</v>
      </c>
      <c r="K49" s="400"/>
      <c r="L49" s="396">
        <f t="shared" si="2"/>
        <v>6</v>
      </c>
      <c r="M49" s="392"/>
      <c r="N49" s="40" t="str">
        <f t="shared" si="3"/>
        <v>Juin</v>
      </c>
    </row>
    <row r="50" spans="1:14" ht="15.75">
      <c r="A50" s="17">
        <v>43</v>
      </c>
      <c r="B50" s="423" t="s">
        <v>828</v>
      </c>
      <c r="C50" s="423" t="s">
        <v>83</v>
      </c>
      <c r="D50" s="389">
        <v>6</v>
      </c>
      <c r="E50" s="19"/>
      <c r="F50" s="19"/>
      <c r="G50" s="396">
        <f t="shared" si="4"/>
        <v>2</v>
      </c>
      <c r="H50" s="396">
        <f t="shared" si="0"/>
        <v>6</v>
      </c>
      <c r="I50" s="393"/>
      <c r="J50" s="396">
        <f t="shared" si="1"/>
        <v>6</v>
      </c>
      <c r="K50" s="398"/>
      <c r="L50" s="396">
        <f t="shared" si="2"/>
        <v>6</v>
      </c>
      <c r="M50" s="392"/>
      <c r="N50" s="40" t="str">
        <f t="shared" si="3"/>
        <v>Juin</v>
      </c>
    </row>
    <row r="51" spans="1:14" ht="15.75">
      <c r="A51" s="17">
        <v>44</v>
      </c>
      <c r="B51" s="424" t="s">
        <v>84</v>
      </c>
      <c r="C51" s="424" t="s">
        <v>85</v>
      </c>
      <c r="D51" s="389">
        <v>9.75</v>
      </c>
      <c r="E51" s="19"/>
      <c r="F51" s="19"/>
      <c r="G51" s="396">
        <f t="shared" si="4"/>
        <v>3.25</v>
      </c>
      <c r="H51" s="396">
        <f t="shared" si="0"/>
        <v>9.75</v>
      </c>
      <c r="I51" s="393"/>
      <c r="J51" s="396">
        <f t="shared" si="1"/>
        <v>9.75</v>
      </c>
      <c r="K51" s="398"/>
      <c r="L51" s="396">
        <f t="shared" si="2"/>
        <v>9.75</v>
      </c>
      <c r="M51" s="392"/>
      <c r="N51" s="40" t="str">
        <f t="shared" si="3"/>
        <v>Juin</v>
      </c>
    </row>
    <row r="52" spans="1:14" ht="15.75">
      <c r="A52" s="17">
        <v>45</v>
      </c>
      <c r="B52" s="423" t="s">
        <v>829</v>
      </c>
      <c r="C52" s="423" t="s">
        <v>86</v>
      </c>
      <c r="D52" s="389">
        <v>11</v>
      </c>
      <c r="E52" s="19"/>
      <c r="F52" s="19"/>
      <c r="G52" s="396">
        <f t="shared" si="4"/>
        <v>3.6666666666666665</v>
      </c>
      <c r="H52" s="396">
        <f t="shared" si="0"/>
        <v>11</v>
      </c>
      <c r="I52" s="399"/>
      <c r="J52" s="396">
        <f t="shared" si="1"/>
        <v>11</v>
      </c>
      <c r="K52" s="401"/>
      <c r="L52" s="396">
        <f t="shared" si="2"/>
        <v>11</v>
      </c>
      <c r="M52" s="392"/>
      <c r="N52" s="40" t="str">
        <f t="shared" si="3"/>
        <v>Juin</v>
      </c>
    </row>
    <row r="53" spans="1:14" ht="15.75">
      <c r="A53" s="17">
        <v>46</v>
      </c>
      <c r="B53" s="425" t="s">
        <v>830</v>
      </c>
      <c r="C53" s="425" t="s">
        <v>82</v>
      </c>
      <c r="D53" s="389">
        <v>11.75</v>
      </c>
      <c r="E53" s="19"/>
      <c r="F53" s="19"/>
      <c r="G53" s="396">
        <f t="shared" si="4"/>
        <v>3.9166666666666665</v>
      </c>
      <c r="H53" s="396">
        <f t="shared" si="0"/>
        <v>11.75</v>
      </c>
      <c r="I53" s="399"/>
      <c r="J53" s="396">
        <f t="shared" si="1"/>
        <v>11.75</v>
      </c>
      <c r="K53" s="400"/>
      <c r="L53" s="396">
        <f t="shared" si="2"/>
        <v>11.75</v>
      </c>
      <c r="M53" s="392"/>
      <c r="N53" s="40" t="str">
        <f t="shared" si="3"/>
        <v>Juin</v>
      </c>
    </row>
    <row r="54" spans="1:14" ht="15.75">
      <c r="A54" s="17">
        <v>47</v>
      </c>
      <c r="B54" s="426" t="s">
        <v>88</v>
      </c>
      <c r="C54" s="426" t="s">
        <v>831</v>
      </c>
      <c r="D54" s="389">
        <v>5.25</v>
      </c>
      <c r="E54" s="19"/>
      <c r="F54" s="19"/>
      <c r="G54" s="396">
        <f t="shared" si="4"/>
        <v>1.75</v>
      </c>
      <c r="H54" s="396">
        <f t="shared" si="0"/>
        <v>5.25</v>
      </c>
      <c r="I54" s="393"/>
      <c r="J54" s="396">
        <f t="shared" si="1"/>
        <v>5.25</v>
      </c>
      <c r="K54" s="398"/>
      <c r="L54" s="396">
        <f t="shared" si="2"/>
        <v>5.25</v>
      </c>
      <c r="M54" s="392"/>
      <c r="N54" s="40" t="str">
        <f t="shared" si="3"/>
        <v>Juin</v>
      </c>
    </row>
    <row r="55" spans="1:14" ht="15.75">
      <c r="A55" s="17">
        <v>48</v>
      </c>
      <c r="B55" s="424" t="s">
        <v>832</v>
      </c>
      <c r="C55" s="424" t="s">
        <v>35</v>
      </c>
      <c r="D55" s="389">
        <v>15</v>
      </c>
      <c r="E55" s="19"/>
      <c r="F55" s="19"/>
      <c r="G55" s="396">
        <f t="shared" si="4"/>
        <v>5</v>
      </c>
      <c r="H55" s="396">
        <f t="shared" si="0"/>
        <v>15</v>
      </c>
      <c r="I55" s="399"/>
      <c r="J55" s="396">
        <f t="shared" si="1"/>
        <v>15</v>
      </c>
      <c r="K55" s="398"/>
      <c r="L55" s="396">
        <f t="shared" si="2"/>
        <v>15</v>
      </c>
      <c r="M55" s="392"/>
      <c r="N55" s="40" t="str">
        <f t="shared" si="3"/>
        <v>Juin</v>
      </c>
    </row>
    <row r="56" spans="1:14" ht="15.75">
      <c r="A56" s="17">
        <v>49</v>
      </c>
      <c r="B56" s="424" t="s">
        <v>89</v>
      </c>
      <c r="C56" s="424" t="s">
        <v>90</v>
      </c>
      <c r="D56" s="389">
        <v>5.25</v>
      </c>
      <c r="E56" s="19"/>
      <c r="F56" s="19"/>
      <c r="G56" s="396">
        <f t="shared" si="4"/>
        <v>1.75</v>
      </c>
      <c r="H56" s="396">
        <f t="shared" si="0"/>
        <v>5.25</v>
      </c>
      <c r="I56" s="399"/>
      <c r="J56" s="396">
        <f t="shared" si="1"/>
        <v>5.25</v>
      </c>
      <c r="K56" s="401"/>
      <c r="L56" s="396">
        <f t="shared" si="2"/>
        <v>5.25</v>
      </c>
      <c r="M56" s="392"/>
      <c r="N56" s="40" t="str">
        <f t="shared" si="3"/>
        <v>Juin</v>
      </c>
    </row>
    <row r="57" spans="1:14" ht="15.75">
      <c r="A57" s="17">
        <v>50</v>
      </c>
      <c r="B57" s="423" t="s">
        <v>833</v>
      </c>
      <c r="C57" s="423" t="s">
        <v>834</v>
      </c>
      <c r="D57" s="389">
        <v>9</v>
      </c>
      <c r="E57" s="41"/>
      <c r="F57" s="41"/>
      <c r="G57" s="396">
        <f t="shared" si="4"/>
        <v>3</v>
      </c>
      <c r="H57" s="396">
        <f t="shared" si="0"/>
        <v>9</v>
      </c>
      <c r="I57" s="393"/>
      <c r="J57" s="396">
        <f t="shared" si="1"/>
        <v>9</v>
      </c>
      <c r="K57" s="398"/>
      <c r="L57" s="396">
        <f t="shared" si="2"/>
        <v>9</v>
      </c>
      <c r="M57" s="392"/>
      <c r="N57" s="40" t="str">
        <f t="shared" si="3"/>
        <v>Juin</v>
      </c>
    </row>
    <row r="58" spans="1:14" ht="15.75">
      <c r="A58" s="17">
        <v>51</v>
      </c>
      <c r="B58" s="424" t="s">
        <v>92</v>
      </c>
      <c r="C58" s="424" t="s">
        <v>93</v>
      </c>
      <c r="D58" s="389">
        <v>11.25</v>
      </c>
      <c r="E58" s="19"/>
      <c r="F58" s="19"/>
      <c r="G58" s="396">
        <f t="shared" si="4"/>
        <v>3.75</v>
      </c>
      <c r="H58" s="396">
        <f t="shared" si="0"/>
        <v>11.25</v>
      </c>
      <c r="I58" s="399"/>
      <c r="J58" s="396">
        <f t="shared" si="1"/>
        <v>11.25</v>
      </c>
      <c r="K58" s="401"/>
      <c r="L58" s="396">
        <f t="shared" si="2"/>
        <v>11.25</v>
      </c>
      <c r="M58" s="392"/>
      <c r="N58" s="40" t="str">
        <f t="shared" si="3"/>
        <v>Juin</v>
      </c>
    </row>
    <row r="59" spans="1:14" ht="15.75">
      <c r="A59" s="17">
        <v>52</v>
      </c>
      <c r="B59" s="424" t="s">
        <v>94</v>
      </c>
      <c r="C59" s="424" t="s">
        <v>95</v>
      </c>
      <c r="D59" s="389">
        <v>14.25</v>
      </c>
      <c r="E59" s="19"/>
      <c r="F59" s="19"/>
      <c r="G59" s="396">
        <f t="shared" si="4"/>
        <v>4.75</v>
      </c>
      <c r="H59" s="396">
        <f t="shared" si="0"/>
        <v>14.25</v>
      </c>
      <c r="I59" s="393"/>
      <c r="J59" s="396">
        <f t="shared" si="1"/>
        <v>14.25</v>
      </c>
      <c r="K59" s="398"/>
      <c r="L59" s="396">
        <f t="shared" si="2"/>
        <v>14.25</v>
      </c>
      <c r="M59" s="392"/>
      <c r="N59" s="40" t="str">
        <f t="shared" si="3"/>
        <v>Juin</v>
      </c>
    </row>
    <row r="60" spans="1:14" ht="15.75">
      <c r="A60" s="17">
        <v>53</v>
      </c>
      <c r="B60" s="417" t="s">
        <v>96</v>
      </c>
      <c r="C60" s="417" t="s">
        <v>835</v>
      </c>
      <c r="D60" s="389">
        <v>4.5</v>
      </c>
      <c r="E60" s="19"/>
      <c r="F60" s="19"/>
      <c r="G60" s="396">
        <f t="shared" si="4"/>
        <v>1.5</v>
      </c>
      <c r="H60" s="396">
        <f t="shared" si="0"/>
        <v>4.5</v>
      </c>
      <c r="I60" s="399"/>
      <c r="J60" s="396">
        <f t="shared" si="1"/>
        <v>4.5</v>
      </c>
      <c r="K60" s="401"/>
      <c r="L60" s="396">
        <f t="shared" si="2"/>
        <v>4.5</v>
      </c>
      <c r="M60" s="392"/>
      <c r="N60" s="40" t="str">
        <f t="shared" si="3"/>
        <v>Juin</v>
      </c>
    </row>
    <row r="61" spans="1:14" ht="15.75">
      <c r="A61" s="17">
        <v>54</v>
      </c>
      <c r="B61" s="424" t="s">
        <v>97</v>
      </c>
      <c r="C61" s="424" t="s">
        <v>93</v>
      </c>
      <c r="D61" s="389">
        <v>10.5</v>
      </c>
      <c r="E61" s="19"/>
      <c r="F61" s="19"/>
      <c r="G61" s="396">
        <f t="shared" si="4"/>
        <v>3.5</v>
      </c>
      <c r="H61" s="396">
        <f t="shared" si="0"/>
        <v>10.5</v>
      </c>
      <c r="I61" s="399"/>
      <c r="J61" s="396">
        <f t="shared" si="1"/>
        <v>10.5</v>
      </c>
      <c r="K61" s="398"/>
      <c r="L61" s="396">
        <f t="shared" si="2"/>
        <v>10.5</v>
      </c>
      <c r="M61" s="392"/>
      <c r="N61" s="40" t="str">
        <f t="shared" si="3"/>
        <v>Juin</v>
      </c>
    </row>
    <row r="62" spans="1:14" ht="15.75">
      <c r="A62" s="17">
        <v>55</v>
      </c>
      <c r="B62" s="427" t="s">
        <v>836</v>
      </c>
      <c r="C62" s="427" t="s">
        <v>87</v>
      </c>
      <c r="D62" s="389">
        <v>15</v>
      </c>
      <c r="E62" s="19"/>
      <c r="F62" s="19"/>
      <c r="G62" s="396">
        <f t="shared" si="4"/>
        <v>5</v>
      </c>
      <c r="H62" s="396">
        <f t="shared" si="0"/>
        <v>15</v>
      </c>
      <c r="I62" s="399"/>
      <c r="J62" s="396">
        <f t="shared" si="1"/>
        <v>15</v>
      </c>
      <c r="K62" s="398"/>
      <c r="L62" s="396">
        <f t="shared" si="2"/>
        <v>15</v>
      </c>
      <c r="M62" s="392"/>
      <c r="N62" s="40" t="str">
        <f t="shared" si="3"/>
        <v>Juin</v>
      </c>
    </row>
    <row r="63" spans="1:14" ht="15.75">
      <c r="A63" s="17">
        <v>56</v>
      </c>
      <c r="B63" s="428" t="s">
        <v>837</v>
      </c>
      <c r="C63" s="428" t="s">
        <v>838</v>
      </c>
      <c r="D63" s="389">
        <v>8.25</v>
      </c>
      <c r="E63" s="19"/>
      <c r="F63" s="19"/>
      <c r="G63" s="396">
        <f t="shared" si="4"/>
        <v>2.75</v>
      </c>
      <c r="H63" s="396">
        <f t="shared" si="0"/>
        <v>8.25</v>
      </c>
      <c r="I63" s="399"/>
      <c r="J63" s="396">
        <f t="shared" si="1"/>
        <v>8.25</v>
      </c>
      <c r="K63" s="400"/>
      <c r="L63" s="396">
        <f t="shared" si="2"/>
        <v>8.25</v>
      </c>
      <c r="M63" s="392"/>
      <c r="N63" s="40" t="str">
        <f t="shared" si="3"/>
        <v>Juin</v>
      </c>
    </row>
    <row r="64" spans="1:14" ht="23.25" customHeight="1">
      <c r="A64" s="17">
        <v>57</v>
      </c>
      <c r="B64" s="424" t="s">
        <v>839</v>
      </c>
      <c r="C64" s="424" t="s">
        <v>840</v>
      </c>
      <c r="D64" s="389">
        <v>9</v>
      </c>
      <c r="E64" s="19"/>
      <c r="F64" s="19"/>
      <c r="G64" s="396">
        <f t="shared" si="4"/>
        <v>3</v>
      </c>
      <c r="H64" s="396">
        <f t="shared" si="0"/>
        <v>9</v>
      </c>
      <c r="I64" s="399"/>
      <c r="J64" s="396">
        <f t="shared" si="1"/>
        <v>9</v>
      </c>
      <c r="K64" s="400"/>
      <c r="L64" s="396">
        <f t="shared" si="2"/>
        <v>9</v>
      </c>
      <c r="M64" s="392"/>
      <c r="N64" s="40" t="str">
        <f t="shared" si="3"/>
        <v>Juin</v>
      </c>
    </row>
    <row r="65" spans="1:14" ht="15.75">
      <c r="A65" s="17">
        <v>58</v>
      </c>
      <c r="B65" s="424" t="s">
        <v>98</v>
      </c>
      <c r="C65" s="424" t="s">
        <v>99</v>
      </c>
      <c r="D65" s="389">
        <v>15</v>
      </c>
      <c r="E65" s="19"/>
      <c r="F65" s="19"/>
      <c r="G65" s="396">
        <f t="shared" si="4"/>
        <v>5</v>
      </c>
      <c r="H65" s="396">
        <f t="shared" si="0"/>
        <v>15</v>
      </c>
      <c r="I65" s="399"/>
      <c r="J65" s="396">
        <f t="shared" si="1"/>
        <v>15</v>
      </c>
      <c r="K65" s="401"/>
      <c r="L65" s="396">
        <f t="shared" si="2"/>
        <v>15</v>
      </c>
      <c r="M65" s="392"/>
      <c r="N65" s="40" t="str">
        <f t="shared" si="3"/>
        <v>Juin</v>
      </c>
    </row>
    <row r="66" spans="1:14" ht="15.75">
      <c r="A66" s="17">
        <v>59</v>
      </c>
      <c r="B66" s="424" t="s">
        <v>100</v>
      </c>
      <c r="C66" s="424" t="s">
        <v>101</v>
      </c>
      <c r="D66" s="389">
        <v>7.5</v>
      </c>
      <c r="E66" s="19"/>
      <c r="F66" s="19"/>
      <c r="G66" s="396">
        <f t="shared" si="4"/>
        <v>2.5</v>
      </c>
      <c r="H66" s="396">
        <f t="shared" si="0"/>
        <v>7.5</v>
      </c>
      <c r="I66" s="399"/>
      <c r="J66" s="396">
        <f t="shared" si="1"/>
        <v>7.5</v>
      </c>
      <c r="K66" s="398"/>
      <c r="L66" s="396">
        <f t="shared" si="2"/>
        <v>7.5</v>
      </c>
      <c r="M66" s="392"/>
      <c r="N66" s="40" t="str">
        <f t="shared" si="3"/>
        <v>Juin</v>
      </c>
    </row>
    <row r="67" spans="1:14" ht="15.75">
      <c r="A67" s="17">
        <v>60</v>
      </c>
      <c r="B67" s="424" t="s">
        <v>102</v>
      </c>
      <c r="C67" s="424" t="s">
        <v>103</v>
      </c>
      <c r="D67" s="389">
        <v>7.5</v>
      </c>
      <c r="E67" s="19"/>
      <c r="F67" s="19"/>
      <c r="G67" s="396">
        <f t="shared" si="4"/>
        <v>2.5</v>
      </c>
      <c r="H67" s="396">
        <f t="shared" si="0"/>
        <v>7.5</v>
      </c>
      <c r="I67" s="399"/>
      <c r="J67" s="396">
        <f t="shared" si="1"/>
        <v>7.5</v>
      </c>
      <c r="K67" s="400"/>
      <c r="L67" s="396">
        <f t="shared" si="2"/>
        <v>7.5</v>
      </c>
      <c r="M67" s="392"/>
      <c r="N67" s="40" t="str">
        <f t="shared" si="3"/>
        <v>Juin</v>
      </c>
    </row>
    <row r="68" spans="1:14" ht="15.75">
      <c r="A68" s="17">
        <v>61</v>
      </c>
      <c r="B68" s="424" t="s">
        <v>104</v>
      </c>
      <c r="C68" s="424" t="s">
        <v>25</v>
      </c>
      <c r="D68" s="389">
        <v>8.25</v>
      </c>
      <c r="E68" s="19"/>
      <c r="F68" s="19"/>
      <c r="G68" s="396">
        <f t="shared" si="4"/>
        <v>2.75</v>
      </c>
      <c r="H68" s="396">
        <f t="shared" si="0"/>
        <v>8.25</v>
      </c>
      <c r="I68" s="399"/>
      <c r="J68" s="396">
        <f t="shared" si="1"/>
        <v>8.25</v>
      </c>
      <c r="K68" s="398"/>
      <c r="L68" s="396">
        <f t="shared" si="2"/>
        <v>8.25</v>
      </c>
      <c r="M68" s="392"/>
      <c r="N68" s="40" t="str">
        <f t="shared" si="3"/>
        <v>Juin</v>
      </c>
    </row>
    <row r="69" spans="1:14" ht="15.75">
      <c r="A69" s="17">
        <v>62</v>
      </c>
      <c r="B69" s="429" t="s">
        <v>105</v>
      </c>
      <c r="C69" s="429" t="s">
        <v>842</v>
      </c>
      <c r="D69" s="389">
        <v>9.75</v>
      </c>
      <c r="E69" s="19"/>
      <c r="F69" s="19"/>
      <c r="G69" s="396">
        <f t="shared" si="4"/>
        <v>3.25</v>
      </c>
      <c r="H69" s="396">
        <f t="shared" si="0"/>
        <v>9.75</v>
      </c>
      <c r="I69" s="399"/>
      <c r="J69" s="396">
        <f t="shared" si="1"/>
        <v>9.75</v>
      </c>
      <c r="K69" s="400"/>
      <c r="L69" s="396">
        <f t="shared" si="2"/>
        <v>9.75</v>
      </c>
      <c r="M69" s="392"/>
      <c r="N69" s="40" t="str">
        <f t="shared" si="3"/>
        <v>Juin</v>
      </c>
    </row>
    <row r="70" spans="1:14" ht="15.75">
      <c r="A70" s="17">
        <v>63</v>
      </c>
      <c r="B70" s="424" t="s">
        <v>106</v>
      </c>
      <c r="C70" s="424" t="s">
        <v>107</v>
      </c>
      <c r="D70" s="389">
        <v>10.5</v>
      </c>
      <c r="E70" s="19"/>
      <c r="F70" s="19"/>
      <c r="G70" s="396">
        <f t="shared" si="4"/>
        <v>3.5</v>
      </c>
      <c r="H70" s="396">
        <f t="shared" si="0"/>
        <v>10.5</v>
      </c>
      <c r="I70" s="399"/>
      <c r="J70" s="396">
        <f t="shared" si="1"/>
        <v>10.5</v>
      </c>
      <c r="K70" s="400"/>
      <c r="L70" s="396">
        <f t="shared" si="2"/>
        <v>10.5</v>
      </c>
      <c r="M70" s="392"/>
      <c r="N70" s="40" t="str">
        <f t="shared" si="3"/>
        <v>Juin</v>
      </c>
    </row>
    <row r="71" spans="1:14" ht="15.75">
      <c r="A71" s="17">
        <v>64</v>
      </c>
      <c r="B71" s="424" t="s">
        <v>108</v>
      </c>
      <c r="C71" s="424" t="s">
        <v>109</v>
      </c>
      <c r="D71" s="389">
        <v>6.75</v>
      </c>
      <c r="E71" s="19"/>
      <c r="F71" s="19"/>
      <c r="G71" s="396">
        <f t="shared" si="4"/>
        <v>2.25</v>
      </c>
      <c r="H71" s="396">
        <f t="shared" ref="H71:H134" si="5">G71*3</f>
        <v>6.75</v>
      </c>
      <c r="I71" s="393"/>
      <c r="J71" s="396">
        <f t="shared" ref="J71:J134" si="6">MAX(H71,I71*3)</f>
        <v>6.75</v>
      </c>
      <c r="K71" s="398"/>
      <c r="L71" s="396">
        <f t="shared" ref="L71:L134" si="7">MAX(J71,K71*3)</f>
        <v>6.75</v>
      </c>
      <c r="M71" s="392"/>
      <c r="N71" s="40" t="str">
        <f t="shared" ref="N71:N134" si="8">IF(ISBLANK(K71),IF(ISBLANK(I71),"Juin","Synthèse"),"Rattrapage")</f>
        <v>Juin</v>
      </c>
    </row>
    <row r="72" spans="1:14" ht="15.75">
      <c r="A72" s="17">
        <v>65</v>
      </c>
      <c r="B72" s="417" t="s">
        <v>110</v>
      </c>
      <c r="C72" s="417" t="s">
        <v>843</v>
      </c>
      <c r="D72" s="389">
        <v>3.75</v>
      </c>
      <c r="E72" s="19"/>
      <c r="F72" s="19"/>
      <c r="G72" s="396">
        <f t="shared" ref="G72:G135" si="9">IF(AND(D72=0,E72=0,F72=0),M72/3,(D72+E72+F72)/3)</f>
        <v>1.25</v>
      </c>
      <c r="H72" s="396">
        <f t="shared" si="5"/>
        <v>3.75</v>
      </c>
      <c r="I72" s="399"/>
      <c r="J72" s="396">
        <f t="shared" si="6"/>
        <v>3.75</v>
      </c>
      <c r="K72" s="401"/>
      <c r="L72" s="396">
        <f t="shared" si="7"/>
        <v>3.75</v>
      </c>
      <c r="M72" s="392"/>
      <c r="N72" s="40" t="str">
        <f t="shared" si="8"/>
        <v>Juin</v>
      </c>
    </row>
    <row r="73" spans="1:14" ht="15.75">
      <c r="A73" s="17">
        <v>66</v>
      </c>
      <c r="B73" s="425" t="s">
        <v>844</v>
      </c>
      <c r="C73" s="425" t="s">
        <v>111</v>
      </c>
      <c r="D73" s="389">
        <v>13.5</v>
      </c>
      <c r="E73" s="19"/>
      <c r="F73" s="19"/>
      <c r="G73" s="396">
        <f t="shared" si="9"/>
        <v>4.5</v>
      </c>
      <c r="H73" s="396">
        <f t="shared" si="5"/>
        <v>13.5</v>
      </c>
      <c r="I73" s="393"/>
      <c r="J73" s="396">
        <f t="shared" si="6"/>
        <v>13.5</v>
      </c>
      <c r="K73" s="398"/>
      <c r="L73" s="396">
        <f t="shared" si="7"/>
        <v>13.5</v>
      </c>
      <c r="M73" s="392"/>
      <c r="N73" s="40" t="str">
        <f t="shared" si="8"/>
        <v>Juin</v>
      </c>
    </row>
    <row r="74" spans="1:14" ht="15.75">
      <c r="A74" s="17">
        <v>67</v>
      </c>
      <c r="B74" s="424" t="s">
        <v>112</v>
      </c>
      <c r="C74" s="424" t="s">
        <v>845</v>
      </c>
      <c r="D74" s="389">
        <v>6</v>
      </c>
      <c r="E74" s="19"/>
      <c r="F74" s="19"/>
      <c r="G74" s="396">
        <f t="shared" si="9"/>
        <v>2</v>
      </c>
      <c r="H74" s="396">
        <f t="shared" si="5"/>
        <v>6</v>
      </c>
      <c r="I74" s="399"/>
      <c r="J74" s="396">
        <f t="shared" si="6"/>
        <v>6</v>
      </c>
      <c r="K74" s="400"/>
      <c r="L74" s="396">
        <f t="shared" si="7"/>
        <v>6</v>
      </c>
      <c r="M74" s="392"/>
      <c r="N74" s="40" t="str">
        <f t="shared" si="8"/>
        <v>Juin</v>
      </c>
    </row>
    <row r="75" spans="1:14" ht="15.75">
      <c r="A75" s="17">
        <v>68</v>
      </c>
      <c r="B75" s="423" t="s">
        <v>846</v>
      </c>
      <c r="C75" s="423" t="s">
        <v>85</v>
      </c>
      <c r="D75" s="389">
        <v>7.5</v>
      </c>
      <c r="E75" s="19"/>
      <c r="F75" s="19"/>
      <c r="G75" s="396">
        <f t="shared" si="9"/>
        <v>2.5</v>
      </c>
      <c r="H75" s="396">
        <f t="shared" si="5"/>
        <v>7.5</v>
      </c>
      <c r="I75" s="393"/>
      <c r="J75" s="396">
        <f t="shared" si="6"/>
        <v>7.5</v>
      </c>
      <c r="K75" s="398"/>
      <c r="L75" s="396">
        <f t="shared" si="7"/>
        <v>7.5</v>
      </c>
      <c r="M75" s="392"/>
      <c r="N75" s="40" t="str">
        <f t="shared" si="8"/>
        <v>Juin</v>
      </c>
    </row>
    <row r="76" spans="1:14" ht="15.75">
      <c r="A76" s="17">
        <v>69</v>
      </c>
      <c r="B76" s="430" t="s">
        <v>113</v>
      </c>
      <c r="C76" s="430" t="s">
        <v>847</v>
      </c>
      <c r="D76" s="389">
        <v>6.75</v>
      </c>
      <c r="E76" s="19"/>
      <c r="F76" s="19"/>
      <c r="G76" s="396">
        <f t="shared" si="9"/>
        <v>2.25</v>
      </c>
      <c r="H76" s="396">
        <f t="shared" si="5"/>
        <v>6.75</v>
      </c>
      <c r="I76" s="399"/>
      <c r="J76" s="396">
        <f t="shared" si="6"/>
        <v>6.75</v>
      </c>
      <c r="K76" s="400"/>
      <c r="L76" s="396">
        <f t="shared" si="7"/>
        <v>6.75</v>
      </c>
      <c r="M76" s="392"/>
      <c r="N76" s="40" t="str">
        <f t="shared" si="8"/>
        <v>Juin</v>
      </c>
    </row>
    <row r="77" spans="1:14" ht="15.75">
      <c r="A77" s="17">
        <v>70</v>
      </c>
      <c r="B77" s="430" t="s">
        <v>114</v>
      </c>
      <c r="C77" s="430" t="s">
        <v>27</v>
      </c>
      <c r="D77" s="389">
        <v>12</v>
      </c>
      <c r="E77" s="19"/>
      <c r="F77" s="19"/>
      <c r="G77" s="396">
        <f t="shared" si="9"/>
        <v>4</v>
      </c>
      <c r="H77" s="396">
        <f t="shared" si="5"/>
        <v>12</v>
      </c>
      <c r="I77" s="393"/>
      <c r="J77" s="396">
        <f t="shared" si="6"/>
        <v>12</v>
      </c>
      <c r="K77" s="398"/>
      <c r="L77" s="396">
        <f t="shared" si="7"/>
        <v>12</v>
      </c>
      <c r="M77" s="392"/>
      <c r="N77" s="40" t="str">
        <f t="shared" si="8"/>
        <v>Juin</v>
      </c>
    </row>
    <row r="78" spans="1:14" ht="15.75">
      <c r="A78" s="17">
        <v>71</v>
      </c>
      <c r="B78" s="426" t="s">
        <v>115</v>
      </c>
      <c r="C78" s="426" t="s">
        <v>116</v>
      </c>
      <c r="D78" s="389">
        <v>6</v>
      </c>
      <c r="E78" s="19"/>
      <c r="F78" s="19"/>
      <c r="G78" s="396">
        <f t="shared" si="9"/>
        <v>2</v>
      </c>
      <c r="H78" s="396">
        <f t="shared" si="5"/>
        <v>6</v>
      </c>
      <c r="I78" s="393"/>
      <c r="J78" s="396">
        <f t="shared" si="6"/>
        <v>6</v>
      </c>
      <c r="K78" s="398"/>
      <c r="L78" s="396">
        <f t="shared" si="7"/>
        <v>6</v>
      </c>
      <c r="M78" s="392"/>
      <c r="N78" s="40" t="str">
        <f t="shared" si="8"/>
        <v>Juin</v>
      </c>
    </row>
    <row r="79" spans="1:14" ht="15.75">
      <c r="A79" s="17">
        <v>72</v>
      </c>
      <c r="B79" s="430" t="s">
        <v>848</v>
      </c>
      <c r="C79" s="430" t="s">
        <v>849</v>
      </c>
      <c r="D79" s="389">
        <v>9.75</v>
      </c>
      <c r="E79" s="19"/>
      <c r="F79" s="19"/>
      <c r="G79" s="396">
        <f t="shared" si="9"/>
        <v>3.25</v>
      </c>
      <c r="H79" s="396">
        <f t="shared" si="5"/>
        <v>9.75</v>
      </c>
      <c r="I79" s="399"/>
      <c r="J79" s="396">
        <f t="shared" si="6"/>
        <v>9.75</v>
      </c>
      <c r="K79" s="400"/>
      <c r="L79" s="396">
        <f t="shared" si="7"/>
        <v>9.75</v>
      </c>
      <c r="M79" s="392"/>
      <c r="N79" s="40" t="str">
        <f t="shared" si="8"/>
        <v>Juin</v>
      </c>
    </row>
    <row r="80" spans="1:14" ht="15.75">
      <c r="A80" s="17">
        <v>73</v>
      </c>
      <c r="B80" s="423" t="s">
        <v>117</v>
      </c>
      <c r="C80" s="423" t="s">
        <v>293</v>
      </c>
      <c r="D80" s="389">
        <v>6</v>
      </c>
      <c r="E80" s="19"/>
      <c r="F80" s="19"/>
      <c r="G80" s="396">
        <f t="shared" si="9"/>
        <v>2</v>
      </c>
      <c r="H80" s="396">
        <f t="shared" si="5"/>
        <v>6</v>
      </c>
      <c r="I80" s="399"/>
      <c r="J80" s="396">
        <f t="shared" si="6"/>
        <v>6</v>
      </c>
      <c r="K80" s="401"/>
      <c r="L80" s="396">
        <f t="shared" si="7"/>
        <v>6</v>
      </c>
      <c r="M80" s="392"/>
      <c r="N80" s="40" t="str">
        <f t="shared" si="8"/>
        <v>Juin</v>
      </c>
    </row>
    <row r="81" spans="1:14" ht="15.75">
      <c r="A81" s="17">
        <v>74</v>
      </c>
      <c r="B81" s="423" t="s">
        <v>119</v>
      </c>
      <c r="C81" s="423" t="s">
        <v>850</v>
      </c>
      <c r="D81" s="389">
        <v>10.5</v>
      </c>
      <c r="E81" s="19"/>
      <c r="F81" s="19"/>
      <c r="G81" s="396">
        <f t="shared" si="9"/>
        <v>3.5</v>
      </c>
      <c r="H81" s="396">
        <f t="shared" si="5"/>
        <v>10.5</v>
      </c>
      <c r="I81" s="399"/>
      <c r="J81" s="396">
        <f t="shared" si="6"/>
        <v>10.5</v>
      </c>
      <c r="K81" s="400"/>
      <c r="L81" s="396">
        <f t="shared" si="7"/>
        <v>10.5</v>
      </c>
      <c r="M81" s="392"/>
      <c r="N81" s="40" t="str">
        <f t="shared" si="8"/>
        <v>Juin</v>
      </c>
    </row>
    <row r="82" spans="1:14" ht="15.75">
      <c r="A82" s="42">
        <v>75</v>
      </c>
      <c r="B82" s="424" t="s">
        <v>119</v>
      </c>
      <c r="C82" s="424" t="s">
        <v>72</v>
      </c>
      <c r="D82" s="389">
        <v>10.5</v>
      </c>
      <c r="E82" s="19"/>
      <c r="F82" s="19"/>
      <c r="G82" s="396">
        <f t="shared" si="9"/>
        <v>3.5</v>
      </c>
      <c r="H82" s="396">
        <f t="shared" si="5"/>
        <v>10.5</v>
      </c>
      <c r="I82" s="399"/>
      <c r="J82" s="396">
        <f t="shared" si="6"/>
        <v>10.5</v>
      </c>
      <c r="K82" s="401"/>
      <c r="L82" s="396">
        <f t="shared" si="7"/>
        <v>10.5</v>
      </c>
      <c r="M82" s="392"/>
      <c r="N82" s="40" t="str">
        <f t="shared" si="8"/>
        <v>Juin</v>
      </c>
    </row>
    <row r="83" spans="1:14" ht="15.75">
      <c r="A83" s="42">
        <v>76</v>
      </c>
      <c r="B83" s="424" t="s">
        <v>119</v>
      </c>
      <c r="C83" s="424" t="s">
        <v>851</v>
      </c>
      <c r="D83" s="389">
        <v>10.5</v>
      </c>
      <c r="E83" s="19"/>
      <c r="F83" s="19"/>
      <c r="G83" s="396">
        <f t="shared" si="9"/>
        <v>3.5</v>
      </c>
      <c r="H83" s="396">
        <f t="shared" si="5"/>
        <v>10.5</v>
      </c>
      <c r="I83" s="399"/>
      <c r="J83" s="396">
        <f t="shared" si="6"/>
        <v>10.5</v>
      </c>
      <c r="K83" s="401"/>
      <c r="L83" s="396">
        <f t="shared" si="7"/>
        <v>10.5</v>
      </c>
      <c r="M83" s="392"/>
      <c r="N83" s="40" t="str">
        <f t="shared" si="8"/>
        <v>Juin</v>
      </c>
    </row>
    <row r="84" spans="1:14" ht="15.75">
      <c r="A84" s="42">
        <v>77</v>
      </c>
      <c r="B84" s="417" t="s">
        <v>121</v>
      </c>
      <c r="C84" s="417" t="s">
        <v>852</v>
      </c>
      <c r="D84" s="389">
        <v>8.25</v>
      </c>
      <c r="E84" s="41"/>
      <c r="F84" s="41"/>
      <c r="G84" s="396">
        <f t="shared" si="9"/>
        <v>2.75</v>
      </c>
      <c r="H84" s="396">
        <f t="shared" si="5"/>
        <v>8.25</v>
      </c>
      <c r="I84" s="393"/>
      <c r="J84" s="396">
        <f t="shared" si="6"/>
        <v>8.25</v>
      </c>
      <c r="K84" s="398"/>
      <c r="L84" s="396">
        <f t="shared" si="7"/>
        <v>8.25</v>
      </c>
      <c r="M84" s="392"/>
      <c r="N84" s="40" t="str">
        <f t="shared" si="8"/>
        <v>Juin</v>
      </c>
    </row>
    <row r="85" spans="1:14" ht="15.75">
      <c r="A85" s="42">
        <v>78</v>
      </c>
      <c r="B85" s="426" t="s">
        <v>123</v>
      </c>
      <c r="C85" s="426" t="s">
        <v>707</v>
      </c>
      <c r="D85" s="389">
        <v>14</v>
      </c>
      <c r="E85" s="19"/>
      <c r="F85" s="19"/>
      <c r="G85" s="396">
        <f t="shared" si="9"/>
        <v>4.666666666666667</v>
      </c>
      <c r="H85" s="396">
        <f t="shared" si="5"/>
        <v>14</v>
      </c>
      <c r="I85" s="399"/>
      <c r="J85" s="396">
        <f t="shared" si="6"/>
        <v>14</v>
      </c>
      <c r="K85" s="400"/>
      <c r="L85" s="396">
        <f t="shared" si="7"/>
        <v>14</v>
      </c>
      <c r="M85" s="392"/>
      <c r="N85" s="40" t="str">
        <f t="shared" si="8"/>
        <v>Juin</v>
      </c>
    </row>
    <row r="86" spans="1:14" ht="15.75">
      <c r="A86" s="42">
        <v>79</v>
      </c>
      <c r="B86" s="424" t="s">
        <v>124</v>
      </c>
      <c r="C86" s="424" t="s">
        <v>853</v>
      </c>
      <c r="D86" s="389">
        <v>12</v>
      </c>
      <c r="E86" s="19"/>
      <c r="F86" s="19"/>
      <c r="G86" s="396">
        <f t="shared" si="9"/>
        <v>4</v>
      </c>
      <c r="H86" s="396">
        <f t="shared" si="5"/>
        <v>12</v>
      </c>
      <c r="I86" s="399"/>
      <c r="J86" s="396">
        <f t="shared" si="6"/>
        <v>12</v>
      </c>
      <c r="K86" s="401"/>
      <c r="L86" s="396">
        <f t="shared" si="7"/>
        <v>12</v>
      </c>
      <c r="M86" s="392"/>
      <c r="N86" s="40" t="str">
        <f t="shared" si="8"/>
        <v>Juin</v>
      </c>
    </row>
    <row r="87" spans="1:14" ht="15.75">
      <c r="A87" s="42">
        <v>80</v>
      </c>
      <c r="B87" s="424" t="s">
        <v>124</v>
      </c>
      <c r="C87" s="424" t="s">
        <v>125</v>
      </c>
      <c r="D87" s="389">
        <v>6</v>
      </c>
      <c r="E87" s="19"/>
      <c r="F87" s="19"/>
      <c r="G87" s="396">
        <f t="shared" si="9"/>
        <v>2</v>
      </c>
      <c r="H87" s="396">
        <f t="shared" si="5"/>
        <v>6</v>
      </c>
      <c r="I87" s="393"/>
      <c r="J87" s="396">
        <f t="shared" si="6"/>
        <v>6</v>
      </c>
      <c r="K87" s="398"/>
      <c r="L87" s="396">
        <f t="shared" si="7"/>
        <v>6</v>
      </c>
      <c r="M87" s="392"/>
      <c r="N87" s="40" t="str">
        <f t="shared" si="8"/>
        <v>Juin</v>
      </c>
    </row>
    <row r="88" spans="1:14" ht="15.75">
      <c r="A88" s="42">
        <v>81</v>
      </c>
      <c r="B88" s="424" t="s">
        <v>126</v>
      </c>
      <c r="C88" s="424" t="s">
        <v>127</v>
      </c>
      <c r="D88" s="389">
        <v>6.75</v>
      </c>
      <c r="E88" s="19"/>
      <c r="F88" s="19"/>
      <c r="G88" s="396">
        <f t="shared" si="9"/>
        <v>2.25</v>
      </c>
      <c r="H88" s="396">
        <f t="shared" si="5"/>
        <v>6.75</v>
      </c>
      <c r="I88" s="393"/>
      <c r="J88" s="396">
        <f t="shared" si="6"/>
        <v>6.75</v>
      </c>
      <c r="K88" s="398"/>
      <c r="L88" s="396">
        <f t="shared" si="7"/>
        <v>6.75</v>
      </c>
      <c r="M88" s="392"/>
      <c r="N88" s="40" t="str">
        <f t="shared" si="8"/>
        <v>Juin</v>
      </c>
    </row>
    <row r="89" spans="1:14" ht="15.75">
      <c r="A89" s="42">
        <v>82</v>
      </c>
      <c r="B89" s="424" t="s">
        <v>128</v>
      </c>
      <c r="C89" s="424" t="s">
        <v>129</v>
      </c>
      <c r="D89" s="389">
        <v>12</v>
      </c>
      <c r="E89" s="19"/>
      <c r="F89" s="19"/>
      <c r="G89" s="396">
        <f t="shared" si="9"/>
        <v>4</v>
      </c>
      <c r="H89" s="396">
        <f t="shared" si="5"/>
        <v>12</v>
      </c>
      <c r="I89" s="399"/>
      <c r="J89" s="396">
        <f t="shared" si="6"/>
        <v>12</v>
      </c>
      <c r="K89" s="400"/>
      <c r="L89" s="396">
        <f t="shared" si="7"/>
        <v>12</v>
      </c>
      <c r="M89" s="392"/>
      <c r="N89" s="40" t="str">
        <f t="shared" si="8"/>
        <v>Juin</v>
      </c>
    </row>
    <row r="90" spans="1:14" ht="15.75">
      <c r="A90" s="42">
        <v>83</v>
      </c>
      <c r="B90" s="424" t="s">
        <v>128</v>
      </c>
      <c r="C90" s="424" t="s">
        <v>130</v>
      </c>
      <c r="D90" s="389">
        <v>9</v>
      </c>
      <c r="E90" s="19"/>
      <c r="F90" s="19"/>
      <c r="G90" s="396">
        <f t="shared" si="9"/>
        <v>3</v>
      </c>
      <c r="H90" s="396">
        <f t="shared" si="5"/>
        <v>9</v>
      </c>
      <c r="I90" s="399"/>
      <c r="J90" s="396">
        <f t="shared" si="6"/>
        <v>9</v>
      </c>
      <c r="K90" s="398"/>
      <c r="L90" s="396">
        <f t="shared" si="7"/>
        <v>9</v>
      </c>
      <c r="M90" s="392"/>
      <c r="N90" s="40" t="str">
        <f t="shared" si="8"/>
        <v>Juin</v>
      </c>
    </row>
    <row r="91" spans="1:14" ht="15.75">
      <c r="A91" s="42">
        <v>84</v>
      </c>
      <c r="B91" s="423" t="s">
        <v>131</v>
      </c>
      <c r="C91" s="423" t="s">
        <v>841</v>
      </c>
      <c r="D91" s="389">
        <v>9.5</v>
      </c>
      <c r="E91" s="19"/>
      <c r="F91" s="19"/>
      <c r="G91" s="396">
        <f t="shared" si="9"/>
        <v>3.1666666666666665</v>
      </c>
      <c r="H91" s="396">
        <f t="shared" si="5"/>
        <v>9.5</v>
      </c>
      <c r="I91" s="393"/>
      <c r="J91" s="396">
        <f t="shared" si="6"/>
        <v>9.5</v>
      </c>
      <c r="K91" s="398"/>
      <c r="L91" s="396">
        <f t="shared" si="7"/>
        <v>9.5</v>
      </c>
      <c r="M91" s="392"/>
      <c r="N91" s="40" t="str">
        <f t="shared" si="8"/>
        <v>Juin</v>
      </c>
    </row>
    <row r="92" spans="1:14" ht="15.75">
      <c r="A92" s="42">
        <v>85</v>
      </c>
      <c r="B92" s="417" t="s">
        <v>854</v>
      </c>
      <c r="C92" s="417" t="s">
        <v>855</v>
      </c>
      <c r="D92" s="389">
        <v>5.25</v>
      </c>
      <c r="E92" s="19"/>
      <c r="F92" s="19"/>
      <c r="G92" s="396">
        <f t="shared" si="9"/>
        <v>1.75</v>
      </c>
      <c r="H92" s="396">
        <f t="shared" si="5"/>
        <v>5.25</v>
      </c>
      <c r="I92" s="399"/>
      <c r="J92" s="396">
        <f t="shared" si="6"/>
        <v>5.25</v>
      </c>
      <c r="K92" s="398"/>
      <c r="L92" s="396">
        <f t="shared" si="7"/>
        <v>5.25</v>
      </c>
      <c r="M92" s="392"/>
      <c r="N92" s="40" t="str">
        <f t="shared" si="8"/>
        <v>Juin</v>
      </c>
    </row>
    <row r="93" spans="1:14" ht="15.75">
      <c r="A93" s="42">
        <v>86</v>
      </c>
      <c r="B93" s="431" t="s">
        <v>133</v>
      </c>
      <c r="C93" s="431" t="s">
        <v>148</v>
      </c>
      <c r="D93" s="389">
        <v>7.5</v>
      </c>
      <c r="E93" s="19"/>
      <c r="F93" s="19"/>
      <c r="G93" s="396">
        <f t="shared" si="9"/>
        <v>2.5</v>
      </c>
      <c r="H93" s="396">
        <f t="shared" si="5"/>
        <v>7.5</v>
      </c>
      <c r="I93" s="393"/>
      <c r="J93" s="396">
        <f t="shared" si="6"/>
        <v>7.5</v>
      </c>
      <c r="K93" s="398"/>
      <c r="L93" s="396">
        <f t="shared" si="7"/>
        <v>7.5</v>
      </c>
      <c r="M93" s="392"/>
      <c r="N93" s="40" t="str">
        <f t="shared" si="8"/>
        <v>Juin</v>
      </c>
    </row>
    <row r="94" spans="1:14" ht="15.75">
      <c r="A94" s="42">
        <v>87</v>
      </c>
      <c r="B94" s="423" t="s">
        <v>135</v>
      </c>
      <c r="C94" s="423" t="s">
        <v>136</v>
      </c>
      <c r="D94" s="389">
        <v>12.75</v>
      </c>
      <c r="E94" s="19"/>
      <c r="F94" s="19"/>
      <c r="G94" s="396">
        <f t="shared" si="9"/>
        <v>4.25</v>
      </c>
      <c r="H94" s="396">
        <f t="shared" si="5"/>
        <v>12.75</v>
      </c>
      <c r="I94" s="393"/>
      <c r="J94" s="396">
        <f t="shared" si="6"/>
        <v>12.75</v>
      </c>
      <c r="K94" s="398"/>
      <c r="L94" s="396">
        <f t="shared" si="7"/>
        <v>12.75</v>
      </c>
      <c r="M94" s="392"/>
      <c r="N94" s="40" t="str">
        <f t="shared" si="8"/>
        <v>Juin</v>
      </c>
    </row>
    <row r="95" spans="1:14" ht="15.75">
      <c r="A95" s="17">
        <v>88</v>
      </c>
      <c r="B95" s="426" t="s">
        <v>137</v>
      </c>
      <c r="C95" s="426" t="s">
        <v>138</v>
      </c>
      <c r="D95" s="389">
        <v>6</v>
      </c>
      <c r="E95" s="19"/>
      <c r="F95" s="19"/>
      <c r="G95" s="396">
        <f t="shared" si="9"/>
        <v>2</v>
      </c>
      <c r="H95" s="396">
        <f t="shared" si="5"/>
        <v>6</v>
      </c>
      <c r="I95" s="399"/>
      <c r="J95" s="396">
        <f t="shared" si="6"/>
        <v>6</v>
      </c>
      <c r="K95" s="401"/>
      <c r="L95" s="396">
        <f t="shared" si="7"/>
        <v>6</v>
      </c>
      <c r="M95" s="392"/>
      <c r="N95" s="40" t="str">
        <f t="shared" si="8"/>
        <v>Juin</v>
      </c>
    </row>
    <row r="96" spans="1:14" ht="15.75">
      <c r="A96" s="17">
        <v>89</v>
      </c>
      <c r="B96" s="423" t="s">
        <v>856</v>
      </c>
      <c r="C96" s="423" t="s">
        <v>857</v>
      </c>
      <c r="D96" s="389">
        <v>7.5</v>
      </c>
      <c r="E96" s="19"/>
      <c r="F96" s="19"/>
      <c r="G96" s="396">
        <f t="shared" si="9"/>
        <v>2.5</v>
      </c>
      <c r="H96" s="396">
        <f t="shared" si="5"/>
        <v>7.5</v>
      </c>
      <c r="I96" s="393"/>
      <c r="J96" s="396">
        <f t="shared" si="6"/>
        <v>7.5</v>
      </c>
      <c r="K96" s="398"/>
      <c r="L96" s="396">
        <f t="shared" si="7"/>
        <v>7.5</v>
      </c>
      <c r="M96" s="392"/>
      <c r="N96" s="40" t="str">
        <f t="shared" si="8"/>
        <v>Juin</v>
      </c>
    </row>
    <row r="97" spans="1:14" ht="15.75">
      <c r="A97" s="17">
        <v>90</v>
      </c>
      <c r="B97" s="424" t="s">
        <v>139</v>
      </c>
      <c r="C97" s="424" t="s">
        <v>671</v>
      </c>
      <c r="D97" s="389">
        <v>10.25</v>
      </c>
      <c r="E97" s="19"/>
      <c r="F97" s="19"/>
      <c r="G97" s="396">
        <f t="shared" si="9"/>
        <v>3.4166666666666665</v>
      </c>
      <c r="H97" s="396">
        <f t="shared" si="5"/>
        <v>10.25</v>
      </c>
      <c r="I97" s="399"/>
      <c r="J97" s="396">
        <f t="shared" si="6"/>
        <v>10.25</v>
      </c>
      <c r="K97" s="398"/>
      <c r="L97" s="396">
        <f t="shared" si="7"/>
        <v>10.25</v>
      </c>
      <c r="M97" s="392"/>
      <c r="N97" s="40" t="str">
        <f t="shared" si="8"/>
        <v>Juin</v>
      </c>
    </row>
    <row r="98" spans="1:14" ht="15.75">
      <c r="A98" s="17">
        <v>91</v>
      </c>
      <c r="B98" s="426" t="s">
        <v>140</v>
      </c>
      <c r="C98" s="426" t="s">
        <v>141</v>
      </c>
      <c r="D98" s="389">
        <v>12.75</v>
      </c>
      <c r="E98" s="19"/>
      <c r="F98" s="19"/>
      <c r="G98" s="396">
        <f t="shared" si="9"/>
        <v>4.25</v>
      </c>
      <c r="H98" s="396">
        <f t="shared" si="5"/>
        <v>12.75</v>
      </c>
      <c r="I98" s="393"/>
      <c r="J98" s="396">
        <f t="shared" si="6"/>
        <v>12.75</v>
      </c>
      <c r="K98" s="398"/>
      <c r="L98" s="396">
        <f t="shared" si="7"/>
        <v>12.75</v>
      </c>
      <c r="M98" s="392"/>
      <c r="N98" s="40" t="str">
        <f t="shared" si="8"/>
        <v>Juin</v>
      </c>
    </row>
    <row r="99" spans="1:14" ht="15.75">
      <c r="A99" s="17">
        <v>92</v>
      </c>
      <c r="B99" s="432" t="s">
        <v>142</v>
      </c>
      <c r="C99" s="432" t="s">
        <v>172</v>
      </c>
      <c r="D99" s="389">
        <v>10.5</v>
      </c>
      <c r="E99" s="19"/>
      <c r="F99" s="19"/>
      <c r="G99" s="396">
        <f t="shared" si="9"/>
        <v>3.5</v>
      </c>
      <c r="H99" s="396">
        <f t="shared" si="5"/>
        <v>10.5</v>
      </c>
      <c r="I99" s="399"/>
      <c r="J99" s="396">
        <f t="shared" si="6"/>
        <v>10.5</v>
      </c>
      <c r="K99" s="401"/>
      <c r="L99" s="396">
        <f t="shared" si="7"/>
        <v>10.5</v>
      </c>
      <c r="M99" s="392"/>
      <c r="N99" s="40" t="str">
        <f t="shared" si="8"/>
        <v>Juin</v>
      </c>
    </row>
    <row r="100" spans="1:14" ht="15.75">
      <c r="A100" s="42">
        <v>93</v>
      </c>
      <c r="B100" s="423" t="s">
        <v>144</v>
      </c>
      <c r="C100" s="423" t="s">
        <v>145</v>
      </c>
      <c r="D100" s="389">
        <v>10.5</v>
      </c>
      <c r="E100" s="19"/>
      <c r="F100" s="19"/>
      <c r="G100" s="396">
        <f t="shared" si="9"/>
        <v>3.5</v>
      </c>
      <c r="H100" s="396">
        <f t="shared" si="5"/>
        <v>10.5</v>
      </c>
      <c r="I100" s="399"/>
      <c r="J100" s="396">
        <f t="shared" si="6"/>
        <v>10.5</v>
      </c>
      <c r="K100" s="400"/>
      <c r="L100" s="396">
        <f t="shared" si="7"/>
        <v>10.5</v>
      </c>
      <c r="M100" s="392"/>
      <c r="N100" s="40" t="str">
        <f t="shared" si="8"/>
        <v>Juin</v>
      </c>
    </row>
    <row r="101" spans="1:14" ht="15.75">
      <c r="A101" s="42">
        <v>94</v>
      </c>
      <c r="B101" s="423" t="s">
        <v>146</v>
      </c>
      <c r="C101" s="423" t="s">
        <v>147</v>
      </c>
      <c r="D101" s="389">
        <v>11</v>
      </c>
      <c r="E101" s="19"/>
      <c r="F101" s="19"/>
      <c r="G101" s="396">
        <f t="shared" si="9"/>
        <v>3.6666666666666665</v>
      </c>
      <c r="H101" s="396">
        <f t="shared" si="5"/>
        <v>11</v>
      </c>
      <c r="I101" s="393"/>
      <c r="J101" s="396">
        <f t="shared" si="6"/>
        <v>11</v>
      </c>
      <c r="K101" s="398"/>
      <c r="L101" s="396">
        <f t="shared" si="7"/>
        <v>11</v>
      </c>
      <c r="M101" s="392"/>
      <c r="N101" s="40" t="str">
        <f t="shared" si="8"/>
        <v>Juin</v>
      </c>
    </row>
    <row r="102" spans="1:14" ht="15.75">
      <c r="A102" s="42">
        <v>95</v>
      </c>
      <c r="B102" s="424" t="s">
        <v>146</v>
      </c>
      <c r="C102" s="424" t="s">
        <v>148</v>
      </c>
      <c r="D102" s="389">
        <v>9</v>
      </c>
      <c r="E102" s="19"/>
      <c r="F102" s="19"/>
      <c r="G102" s="396">
        <f t="shared" si="9"/>
        <v>3</v>
      </c>
      <c r="H102" s="396">
        <f t="shared" si="5"/>
        <v>9</v>
      </c>
      <c r="I102" s="399"/>
      <c r="J102" s="396">
        <f t="shared" si="6"/>
        <v>9</v>
      </c>
      <c r="K102" s="400"/>
      <c r="L102" s="396">
        <f t="shared" si="7"/>
        <v>9</v>
      </c>
      <c r="M102" s="392"/>
      <c r="N102" s="40" t="str">
        <f t="shared" si="8"/>
        <v>Juin</v>
      </c>
    </row>
    <row r="103" spans="1:14" ht="15.75">
      <c r="A103" s="42">
        <v>96</v>
      </c>
      <c r="B103" s="417" t="s">
        <v>149</v>
      </c>
      <c r="C103" s="417" t="s">
        <v>858</v>
      </c>
      <c r="D103" s="389">
        <v>4.5</v>
      </c>
      <c r="E103" s="19"/>
      <c r="F103" s="19"/>
      <c r="G103" s="396">
        <f t="shared" si="9"/>
        <v>1.5</v>
      </c>
      <c r="H103" s="396">
        <f t="shared" si="5"/>
        <v>4.5</v>
      </c>
      <c r="I103" s="399"/>
      <c r="J103" s="396">
        <f t="shared" si="6"/>
        <v>4.5</v>
      </c>
      <c r="K103" s="401"/>
      <c r="L103" s="396">
        <f t="shared" si="7"/>
        <v>4.5</v>
      </c>
      <c r="M103" s="392"/>
      <c r="N103" s="40" t="str">
        <f t="shared" si="8"/>
        <v>Juin</v>
      </c>
    </row>
    <row r="104" spans="1:14" ht="15.75">
      <c r="A104" s="42">
        <v>97</v>
      </c>
      <c r="B104" s="424" t="s">
        <v>150</v>
      </c>
      <c r="C104" s="424" t="s">
        <v>151</v>
      </c>
      <c r="D104" s="389">
        <v>8.25</v>
      </c>
      <c r="E104" s="19"/>
      <c r="F104" s="19"/>
      <c r="G104" s="396">
        <f t="shared" si="9"/>
        <v>2.75</v>
      </c>
      <c r="H104" s="396">
        <f t="shared" si="5"/>
        <v>8.25</v>
      </c>
      <c r="I104" s="399"/>
      <c r="J104" s="396">
        <f t="shared" si="6"/>
        <v>8.25</v>
      </c>
      <c r="K104" s="398"/>
      <c r="L104" s="396">
        <f t="shared" si="7"/>
        <v>8.25</v>
      </c>
      <c r="M104" s="392"/>
      <c r="N104" s="40" t="str">
        <f t="shared" si="8"/>
        <v>Juin</v>
      </c>
    </row>
    <row r="105" spans="1:14" ht="15.75">
      <c r="A105" s="42">
        <v>98</v>
      </c>
      <c r="B105" s="424" t="s">
        <v>152</v>
      </c>
      <c r="C105" s="424" t="s">
        <v>67</v>
      </c>
      <c r="D105" s="389">
        <v>11.25</v>
      </c>
      <c r="E105" s="19"/>
      <c r="F105" s="19"/>
      <c r="G105" s="396">
        <f t="shared" si="9"/>
        <v>3.75</v>
      </c>
      <c r="H105" s="396">
        <f t="shared" si="5"/>
        <v>11.25</v>
      </c>
      <c r="I105" s="399"/>
      <c r="J105" s="396">
        <f t="shared" si="6"/>
        <v>11.25</v>
      </c>
      <c r="K105" s="401"/>
      <c r="L105" s="396">
        <f t="shared" si="7"/>
        <v>11.25</v>
      </c>
      <c r="M105" s="392"/>
      <c r="N105" s="40" t="str">
        <f t="shared" si="8"/>
        <v>Juin</v>
      </c>
    </row>
    <row r="106" spans="1:14" ht="15.75">
      <c r="A106" s="42">
        <v>99</v>
      </c>
      <c r="B106" s="426" t="s">
        <v>153</v>
      </c>
      <c r="C106" s="426" t="s">
        <v>154</v>
      </c>
      <c r="D106" s="389">
        <v>11.25</v>
      </c>
      <c r="E106" s="19"/>
      <c r="F106" s="19"/>
      <c r="G106" s="396">
        <f t="shared" si="9"/>
        <v>3.75</v>
      </c>
      <c r="H106" s="396">
        <f t="shared" si="5"/>
        <v>11.25</v>
      </c>
      <c r="I106" s="399"/>
      <c r="J106" s="396">
        <f t="shared" si="6"/>
        <v>11.25</v>
      </c>
      <c r="K106" s="400"/>
      <c r="L106" s="396">
        <f t="shared" si="7"/>
        <v>11.25</v>
      </c>
      <c r="M106" s="392"/>
      <c r="N106" s="40" t="str">
        <f t="shared" si="8"/>
        <v>Juin</v>
      </c>
    </row>
    <row r="107" spans="1:14" ht="15.75">
      <c r="A107" s="42">
        <v>100</v>
      </c>
      <c r="B107" s="424" t="s">
        <v>155</v>
      </c>
      <c r="C107" s="424" t="s">
        <v>156</v>
      </c>
      <c r="D107" s="389">
        <v>0</v>
      </c>
      <c r="E107" s="19"/>
      <c r="F107" s="19"/>
      <c r="G107" s="396">
        <f t="shared" si="9"/>
        <v>0</v>
      </c>
      <c r="H107" s="396">
        <f t="shared" si="5"/>
        <v>0</v>
      </c>
      <c r="I107" s="399"/>
      <c r="J107" s="396">
        <f t="shared" si="6"/>
        <v>0</v>
      </c>
      <c r="K107" s="401"/>
      <c r="L107" s="396">
        <f t="shared" si="7"/>
        <v>0</v>
      </c>
      <c r="M107" s="392"/>
      <c r="N107" s="40" t="str">
        <f t="shared" si="8"/>
        <v>Juin</v>
      </c>
    </row>
    <row r="108" spans="1:14" ht="15.75">
      <c r="A108" s="42">
        <v>101</v>
      </c>
      <c r="B108" s="424" t="s">
        <v>157</v>
      </c>
      <c r="C108" s="424" t="s">
        <v>158</v>
      </c>
      <c r="D108" s="389">
        <v>13.25</v>
      </c>
      <c r="E108" s="19"/>
      <c r="F108" s="19"/>
      <c r="G108" s="396">
        <f t="shared" si="9"/>
        <v>4.416666666666667</v>
      </c>
      <c r="H108" s="396">
        <f t="shared" si="5"/>
        <v>13.25</v>
      </c>
      <c r="I108" s="393"/>
      <c r="J108" s="396">
        <f t="shared" si="6"/>
        <v>13.25</v>
      </c>
      <c r="K108" s="398"/>
      <c r="L108" s="396">
        <f t="shared" si="7"/>
        <v>13.25</v>
      </c>
      <c r="M108" s="392"/>
      <c r="N108" s="40" t="str">
        <f t="shared" si="8"/>
        <v>Juin</v>
      </c>
    </row>
    <row r="109" spans="1:14" ht="15.75">
      <c r="A109" s="42">
        <v>102</v>
      </c>
      <c r="B109" s="417" t="s">
        <v>159</v>
      </c>
      <c r="C109" s="417" t="s">
        <v>859</v>
      </c>
      <c r="D109" s="389">
        <v>7</v>
      </c>
      <c r="E109" s="19"/>
      <c r="F109" s="19"/>
      <c r="G109" s="396">
        <f t="shared" si="9"/>
        <v>2.3333333333333335</v>
      </c>
      <c r="H109" s="396">
        <f t="shared" si="5"/>
        <v>7</v>
      </c>
      <c r="I109" s="399"/>
      <c r="J109" s="396">
        <f t="shared" si="6"/>
        <v>7</v>
      </c>
      <c r="K109" s="401"/>
      <c r="L109" s="396">
        <f t="shared" si="7"/>
        <v>7</v>
      </c>
      <c r="M109" s="392"/>
      <c r="N109" s="40" t="str">
        <f t="shared" si="8"/>
        <v>Juin</v>
      </c>
    </row>
    <row r="110" spans="1:14" ht="15.75">
      <c r="A110" s="42">
        <v>103</v>
      </c>
      <c r="B110" s="425" t="s">
        <v>860</v>
      </c>
      <c r="C110" s="425" t="s">
        <v>51</v>
      </c>
      <c r="D110" s="389">
        <v>15.25</v>
      </c>
      <c r="E110" s="19"/>
      <c r="F110" s="19"/>
      <c r="G110" s="396">
        <f t="shared" si="9"/>
        <v>5.083333333333333</v>
      </c>
      <c r="H110" s="396">
        <f t="shared" si="5"/>
        <v>15.25</v>
      </c>
      <c r="I110" s="399"/>
      <c r="J110" s="396">
        <f t="shared" si="6"/>
        <v>15.25</v>
      </c>
      <c r="K110" s="400"/>
      <c r="L110" s="396">
        <f t="shared" si="7"/>
        <v>15.25</v>
      </c>
      <c r="M110" s="392"/>
      <c r="N110" s="40" t="str">
        <f t="shared" si="8"/>
        <v>Juin</v>
      </c>
    </row>
    <row r="111" spans="1:14" ht="15.75">
      <c r="A111" s="42">
        <v>104</v>
      </c>
      <c r="B111" s="423" t="s">
        <v>861</v>
      </c>
      <c r="C111" s="423" t="s">
        <v>161</v>
      </c>
      <c r="D111" s="389">
        <v>12</v>
      </c>
      <c r="E111" s="19"/>
      <c r="F111" s="19"/>
      <c r="G111" s="396">
        <f t="shared" si="9"/>
        <v>4</v>
      </c>
      <c r="H111" s="396">
        <f t="shared" si="5"/>
        <v>12</v>
      </c>
      <c r="I111" s="399"/>
      <c r="J111" s="396">
        <f t="shared" si="6"/>
        <v>12</v>
      </c>
      <c r="K111" s="398"/>
      <c r="L111" s="396">
        <f t="shared" si="7"/>
        <v>12</v>
      </c>
      <c r="M111" s="392"/>
      <c r="N111" s="40" t="str">
        <f t="shared" si="8"/>
        <v>Juin</v>
      </c>
    </row>
    <row r="112" spans="1:14" ht="15.75">
      <c r="A112" s="42">
        <v>105</v>
      </c>
      <c r="B112" s="426" t="s">
        <v>162</v>
      </c>
      <c r="C112" s="426" t="s">
        <v>862</v>
      </c>
      <c r="D112" s="389">
        <v>8.25</v>
      </c>
      <c r="E112" s="19"/>
      <c r="F112" s="19"/>
      <c r="G112" s="396">
        <f t="shared" si="9"/>
        <v>2.75</v>
      </c>
      <c r="H112" s="396">
        <f t="shared" si="5"/>
        <v>8.25</v>
      </c>
      <c r="I112" s="399"/>
      <c r="J112" s="396">
        <f t="shared" si="6"/>
        <v>8.25</v>
      </c>
      <c r="K112" s="401"/>
      <c r="L112" s="396">
        <f t="shared" si="7"/>
        <v>8.25</v>
      </c>
      <c r="M112" s="392"/>
      <c r="N112" s="40" t="str">
        <f t="shared" si="8"/>
        <v>Juin</v>
      </c>
    </row>
    <row r="113" spans="1:14" ht="15.75">
      <c r="A113" s="42">
        <v>106</v>
      </c>
      <c r="B113" s="424" t="s">
        <v>163</v>
      </c>
      <c r="C113" s="424" t="s">
        <v>164</v>
      </c>
      <c r="D113" s="389">
        <v>11.25</v>
      </c>
      <c r="E113" s="19"/>
      <c r="F113" s="19"/>
      <c r="G113" s="396">
        <f t="shared" si="9"/>
        <v>3.75</v>
      </c>
      <c r="H113" s="396">
        <f t="shared" si="5"/>
        <v>11.25</v>
      </c>
      <c r="I113" s="393"/>
      <c r="J113" s="396">
        <f t="shared" si="6"/>
        <v>11.25</v>
      </c>
      <c r="K113" s="398"/>
      <c r="L113" s="396">
        <f t="shared" si="7"/>
        <v>11.25</v>
      </c>
      <c r="M113" s="392"/>
      <c r="N113" s="40" t="str">
        <f t="shared" si="8"/>
        <v>Juin</v>
      </c>
    </row>
    <row r="114" spans="1:14" ht="15.75">
      <c r="A114" s="42">
        <v>107</v>
      </c>
      <c r="B114" s="440" t="s">
        <v>165</v>
      </c>
      <c r="C114" s="440" t="s">
        <v>863</v>
      </c>
      <c r="D114" s="389">
        <v>8.25</v>
      </c>
      <c r="E114" s="19"/>
      <c r="F114" s="19"/>
      <c r="G114" s="396">
        <f t="shared" si="9"/>
        <v>2.75</v>
      </c>
      <c r="H114" s="396">
        <f t="shared" si="5"/>
        <v>8.25</v>
      </c>
      <c r="I114" s="399"/>
      <c r="J114" s="396">
        <f t="shared" si="6"/>
        <v>8.25</v>
      </c>
      <c r="K114" s="401"/>
      <c r="L114" s="396">
        <f t="shared" si="7"/>
        <v>8.25</v>
      </c>
      <c r="M114" s="392"/>
      <c r="N114" s="40" t="str">
        <f t="shared" si="8"/>
        <v>Juin</v>
      </c>
    </row>
    <row r="115" spans="1:14" ht="15.75">
      <c r="A115" s="42">
        <v>108</v>
      </c>
      <c r="B115" s="424" t="s">
        <v>167</v>
      </c>
      <c r="C115" s="424" t="s">
        <v>303</v>
      </c>
      <c r="D115" s="389">
        <v>5.25</v>
      </c>
      <c r="E115" s="19"/>
      <c r="F115" s="19"/>
      <c r="G115" s="396">
        <f t="shared" si="9"/>
        <v>1.75</v>
      </c>
      <c r="H115" s="396">
        <f t="shared" si="5"/>
        <v>5.25</v>
      </c>
      <c r="I115" s="393"/>
      <c r="J115" s="396">
        <f t="shared" si="6"/>
        <v>5.25</v>
      </c>
      <c r="K115" s="398"/>
      <c r="L115" s="396">
        <f t="shared" si="7"/>
        <v>5.25</v>
      </c>
      <c r="M115" s="392"/>
      <c r="N115" s="40" t="str">
        <f t="shared" si="8"/>
        <v>Juin</v>
      </c>
    </row>
    <row r="116" spans="1:14" ht="15.75">
      <c r="A116" s="42">
        <v>109</v>
      </c>
      <c r="B116" s="424" t="s">
        <v>168</v>
      </c>
      <c r="C116" s="424" t="s">
        <v>169</v>
      </c>
      <c r="D116" s="389">
        <v>13.5</v>
      </c>
      <c r="E116" s="19"/>
      <c r="F116" s="19"/>
      <c r="G116" s="396">
        <f t="shared" si="9"/>
        <v>4.5</v>
      </c>
      <c r="H116" s="396">
        <f t="shared" si="5"/>
        <v>13.5</v>
      </c>
      <c r="I116" s="399"/>
      <c r="J116" s="396">
        <f t="shared" si="6"/>
        <v>13.5</v>
      </c>
      <c r="K116" s="398"/>
      <c r="L116" s="396">
        <f t="shared" si="7"/>
        <v>13.5</v>
      </c>
      <c r="M116" s="392"/>
      <c r="N116" s="40" t="str">
        <f t="shared" si="8"/>
        <v>Juin</v>
      </c>
    </row>
    <row r="117" spans="1:14" ht="15.75">
      <c r="A117" s="42">
        <v>110</v>
      </c>
      <c r="B117" s="424" t="s">
        <v>864</v>
      </c>
      <c r="C117" s="424" t="s">
        <v>865</v>
      </c>
      <c r="D117" s="389">
        <v>14.25</v>
      </c>
      <c r="E117" s="19"/>
      <c r="F117" s="19"/>
      <c r="G117" s="396">
        <f t="shared" si="9"/>
        <v>4.75</v>
      </c>
      <c r="H117" s="396">
        <f t="shared" si="5"/>
        <v>14.25</v>
      </c>
      <c r="I117" s="399"/>
      <c r="J117" s="396">
        <f t="shared" si="6"/>
        <v>14.25</v>
      </c>
      <c r="K117" s="398"/>
      <c r="L117" s="396">
        <f t="shared" si="7"/>
        <v>14.25</v>
      </c>
      <c r="M117" s="392"/>
      <c r="N117" s="40" t="str">
        <f t="shared" si="8"/>
        <v>Juin</v>
      </c>
    </row>
    <row r="118" spans="1:14" ht="15.75">
      <c r="A118" s="42">
        <v>111</v>
      </c>
      <c r="B118" s="424" t="s">
        <v>866</v>
      </c>
      <c r="C118" s="424" t="s">
        <v>170</v>
      </c>
      <c r="D118" s="389">
        <v>4.5</v>
      </c>
      <c r="E118" s="19"/>
      <c r="F118" s="19"/>
      <c r="G118" s="396">
        <f t="shared" si="9"/>
        <v>1.5</v>
      </c>
      <c r="H118" s="396">
        <f t="shared" si="5"/>
        <v>4.5</v>
      </c>
      <c r="I118" s="399"/>
      <c r="J118" s="396">
        <f t="shared" si="6"/>
        <v>4.5</v>
      </c>
      <c r="K118" s="401"/>
      <c r="L118" s="396">
        <f t="shared" si="7"/>
        <v>4.5</v>
      </c>
      <c r="M118" s="392"/>
      <c r="N118" s="40" t="str">
        <f t="shared" si="8"/>
        <v>Juin</v>
      </c>
    </row>
    <row r="119" spans="1:14" ht="15.75">
      <c r="A119" s="42">
        <v>112</v>
      </c>
      <c r="B119" s="424" t="s">
        <v>171</v>
      </c>
      <c r="C119" s="424" t="s">
        <v>172</v>
      </c>
      <c r="D119" s="389">
        <v>10.5</v>
      </c>
      <c r="E119" s="19"/>
      <c r="F119" s="19"/>
      <c r="G119" s="396">
        <f t="shared" si="9"/>
        <v>3.5</v>
      </c>
      <c r="H119" s="396">
        <f t="shared" si="5"/>
        <v>10.5</v>
      </c>
      <c r="I119" s="393"/>
      <c r="J119" s="396">
        <f t="shared" si="6"/>
        <v>10.5</v>
      </c>
      <c r="K119" s="398"/>
      <c r="L119" s="396">
        <f t="shared" si="7"/>
        <v>10.5</v>
      </c>
      <c r="M119" s="392"/>
      <c r="N119" s="40" t="str">
        <f t="shared" si="8"/>
        <v>Juin</v>
      </c>
    </row>
    <row r="120" spans="1:14" ht="15.75">
      <c r="A120" s="42">
        <v>113</v>
      </c>
      <c r="B120" s="424" t="s">
        <v>173</v>
      </c>
      <c r="C120" s="424" t="s">
        <v>174</v>
      </c>
      <c r="D120" s="389">
        <v>9</v>
      </c>
      <c r="E120" s="19"/>
      <c r="F120" s="19"/>
      <c r="G120" s="396">
        <f t="shared" si="9"/>
        <v>3</v>
      </c>
      <c r="H120" s="396">
        <f t="shared" si="5"/>
        <v>9</v>
      </c>
      <c r="I120" s="399"/>
      <c r="J120" s="396">
        <f t="shared" si="6"/>
        <v>9</v>
      </c>
      <c r="K120" s="400"/>
      <c r="L120" s="396">
        <f t="shared" si="7"/>
        <v>9</v>
      </c>
      <c r="M120" s="392"/>
      <c r="N120" s="40" t="str">
        <f t="shared" si="8"/>
        <v>Juin</v>
      </c>
    </row>
    <row r="121" spans="1:14" ht="15.75">
      <c r="A121" s="42">
        <v>114</v>
      </c>
      <c r="B121" s="424" t="s">
        <v>175</v>
      </c>
      <c r="C121" s="424" t="s">
        <v>867</v>
      </c>
      <c r="D121" s="389">
        <v>9.75</v>
      </c>
      <c r="E121" s="19"/>
      <c r="F121" s="19"/>
      <c r="G121" s="396">
        <f t="shared" si="9"/>
        <v>3.25</v>
      </c>
      <c r="H121" s="396">
        <f t="shared" si="5"/>
        <v>9.75</v>
      </c>
      <c r="I121" s="399"/>
      <c r="J121" s="396">
        <f t="shared" si="6"/>
        <v>9.75</v>
      </c>
      <c r="K121" s="398"/>
      <c r="L121" s="396">
        <f t="shared" si="7"/>
        <v>9.75</v>
      </c>
      <c r="M121" s="392"/>
      <c r="N121" s="40" t="str">
        <f t="shared" si="8"/>
        <v>Juin</v>
      </c>
    </row>
    <row r="122" spans="1:14" ht="15.75">
      <c r="A122" s="17">
        <v>115</v>
      </c>
      <c r="B122" s="424" t="s">
        <v>176</v>
      </c>
      <c r="C122" s="424" t="s">
        <v>177</v>
      </c>
      <c r="D122" s="389">
        <v>9</v>
      </c>
      <c r="E122" s="19"/>
      <c r="F122" s="19"/>
      <c r="G122" s="396">
        <f t="shared" si="9"/>
        <v>3</v>
      </c>
      <c r="H122" s="396">
        <f t="shared" si="5"/>
        <v>9</v>
      </c>
      <c r="I122" s="399"/>
      <c r="J122" s="396">
        <f t="shared" si="6"/>
        <v>9</v>
      </c>
      <c r="K122" s="401"/>
      <c r="L122" s="396">
        <f t="shared" si="7"/>
        <v>9</v>
      </c>
      <c r="M122" s="392"/>
      <c r="N122" s="40" t="str">
        <f t="shared" si="8"/>
        <v>Juin</v>
      </c>
    </row>
    <row r="123" spans="1:14" ht="15.75">
      <c r="A123" s="42">
        <v>116</v>
      </c>
      <c r="B123" s="417" t="s">
        <v>178</v>
      </c>
      <c r="C123" s="417" t="s">
        <v>43</v>
      </c>
      <c r="D123" s="389">
        <v>3.75</v>
      </c>
      <c r="E123" s="19"/>
      <c r="F123" s="19"/>
      <c r="G123" s="396">
        <f t="shared" si="9"/>
        <v>1.25</v>
      </c>
      <c r="H123" s="396">
        <f t="shared" si="5"/>
        <v>3.75</v>
      </c>
      <c r="I123" s="399"/>
      <c r="J123" s="396">
        <f t="shared" si="6"/>
        <v>3.75</v>
      </c>
      <c r="K123" s="401"/>
      <c r="L123" s="396">
        <f t="shared" si="7"/>
        <v>3.75</v>
      </c>
      <c r="M123" s="392"/>
      <c r="N123" s="40" t="str">
        <f t="shared" si="8"/>
        <v>Juin</v>
      </c>
    </row>
    <row r="124" spans="1:14" ht="15.75">
      <c r="A124" s="42">
        <v>117</v>
      </c>
      <c r="B124" s="424" t="s">
        <v>179</v>
      </c>
      <c r="C124" s="424" t="s">
        <v>180</v>
      </c>
      <c r="D124" s="389">
        <v>8.25</v>
      </c>
      <c r="E124" s="19"/>
      <c r="F124" s="19"/>
      <c r="G124" s="396">
        <f t="shared" si="9"/>
        <v>2.75</v>
      </c>
      <c r="H124" s="396">
        <f t="shared" si="5"/>
        <v>8.25</v>
      </c>
      <c r="I124" s="393"/>
      <c r="J124" s="396">
        <f t="shared" si="6"/>
        <v>8.25</v>
      </c>
      <c r="K124" s="398"/>
      <c r="L124" s="396">
        <f t="shared" si="7"/>
        <v>8.25</v>
      </c>
      <c r="M124" s="392"/>
      <c r="N124" s="40" t="str">
        <f t="shared" si="8"/>
        <v>Juin</v>
      </c>
    </row>
    <row r="125" spans="1:14" ht="15.75">
      <c r="A125" s="42">
        <v>118</v>
      </c>
      <c r="B125" s="430" t="s">
        <v>868</v>
      </c>
      <c r="C125" s="430" t="s">
        <v>181</v>
      </c>
      <c r="D125" s="389">
        <v>12.75</v>
      </c>
      <c r="E125" s="19"/>
      <c r="F125" s="19"/>
      <c r="G125" s="396">
        <f t="shared" si="9"/>
        <v>4.25</v>
      </c>
      <c r="H125" s="396">
        <f t="shared" si="5"/>
        <v>12.75</v>
      </c>
      <c r="I125" s="399"/>
      <c r="J125" s="396">
        <f t="shared" si="6"/>
        <v>12.75</v>
      </c>
      <c r="K125" s="401"/>
      <c r="L125" s="396">
        <f t="shared" si="7"/>
        <v>12.75</v>
      </c>
      <c r="M125" s="392"/>
      <c r="N125" s="40" t="str">
        <f t="shared" si="8"/>
        <v>Juin</v>
      </c>
    </row>
    <row r="126" spans="1:14" ht="15.75">
      <c r="A126" s="42">
        <v>119</v>
      </c>
      <c r="B126" s="424" t="s">
        <v>182</v>
      </c>
      <c r="C126" s="424" t="s">
        <v>183</v>
      </c>
      <c r="D126" s="389">
        <v>6.75</v>
      </c>
      <c r="E126" s="19"/>
      <c r="F126" s="19"/>
      <c r="G126" s="396">
        <f t="shared" si="9"/>
        <v>2.25</v>
      </c>
      <c r="H126" s="396">
        <f t="shared" si="5"/>
        <v>6.75</v>
      </c>
      <c r="I126" s="399"/>
      <c r="J126" s="396">
        <f t="shared" si="6"/>
        <v>6.75</v>
      </c>
      <c r="K126" s="398"/>
      <c r="L126" s="396">
        <f t="shared" si="7"/>
        <v>6.75</v>
      </c>
      <c r="M126" s="392"/>
      <c r="N126" s="40" t="str">
        <f t="shared" si="8"/>
        <v>Juin</v>
      </c>
    </row>
    <row r="127" spans="1:14" ht="15.75">
      <c r="A127" s="42">
        <v>120</v>
      </c>
      <c r="B127" s="417" t="s">
        <v>184</v>
      </c>
      <c r="C127" s="417" t="s">
        <v>185</v>
      </c>
      <c r="D127" s="389">
        <v>4.5</v>
      </c>
      <c r="E127" s="19"/>
      <c r="F127" s="19"/>
      <c r="G127" s="396">
        <f t="shared" si="9"/>
        <v>1.5</v>
      </c>
      <c r="H127" s="396">
        <f t="shared" si="5"/>
        <v>4.5</v>
      </c>
      <c r="I127" s="399"/>
      <c r="J127" s="396">
        <f t="shared" si="6"/>
        <v>4.5</v>
      </c>
      <c r="K127" s="401"/>
      <c r="L127" s="396">
        <f t="shared" si="7"/>
        <v>4.5</v>
      </c>
      <c r="M127" s="392"/>
      <c r="N127" s="40" t="str">
        <f t="shared" si="8"/>
        <v>Juin</v>
      </c>
    </row>
    <row r="128" spans="1:14" ht="15.75">
      <c r="A128" s="42">
        <v>121</v>
      </c>
      <c r="B128" s="417" t="s">
        <v>186</v>
      </c>
      <c r="C128" s="417" t="s">
        <v>869</v>
      </c>
      <c r="D128" s="389">
        <v>6</v>
      </c>
      <c r="E128" s="19"/>
      <c r="F128" s="19"/>
      <c r="G128" s="396">
        <f t="shared" si="9"/>
        <v>2</v>
      </c>
      <c r="H128" s="396">
        <f t="shared" si="5"/>
        <v>6</v>
      </c>
      <c r="I128" s="399"/>
      <c r="J128" s="396">
        <f t="shared" si="6"/>
        <v>6</v>
      </c>
      <c r="K128" s="401"/>
      <c r="L128" s="396">
        <f t="shared" si="7"/>
        <v>6</v>
      </c>
      <c r="M128" s="392"/>
      <c r="N128" s="40" t="str">
        <f t="shared" si="8"/>
        <v>Juin</v>
      </c>
    </row>
    <row r="129" spans="1:14" ht="15.75">
      <c r="A129" s="42">
        <v>122</v>
      </c>
      <c r="B129" s="417" t="s">
        <v>187</v>
      </c>
      <c r="C129" s="417" t="s">
        <v>870</v>
      </c>
      <c r="D129" s="389">
        <v>5.25</v>
      </c>
      <c r="E129" s="19"/>
      <c r="F129" s="19"/>
      <c r="G129" s="396">
        <f t="shared" si="9"/>
        <v>1.75</v>
      </c>
      <c r="H129" s="396">
        <f t="shared" si="5"/>
        <v>5.25</v>
      </c>
      <c r="I129" s="399"/>
      <c r="J129" s="396">
        <f t="shared" si="6"/>
        <v>5.25</v>
      </c>
      <c r="K129" s="400"/>
      <c r="L129" s="396">
        <f t="shared" si="7"/>
        <v>5.25</v>
      </c>
      <c r="M129" s="392"/>
      <c r="N129" s="40" t="str">
        <f t="shared" si="8"/>
        <v>Juin</v>
      </c>
    </row>
    <row r="130" spans="1:14" ht="15.75">
      <c r="A130" s="42">
        <v>123</v>
      </c>
      <c r="B130" s="424" t="s">
        <v>871</v>
      </c>
      <c r="C130" s="424" t="s">
        <v>188</v>
      </c>
      <c r="D130" s="389">
        <v>11.75</v>
      </c>
      <c r="E130" s="19"/>
      <c r="F130" s="19"/>
      <c r="G130" s="396">
        <f t="shared" si="9"/>
        <v>3.9166666666666665</v>
      </c>
      <c r="H130" s="396">
        <f t="shared" si="5"/>
        <v>11.75</v>
      </c>
      <c r="I130" s="399"/>
      <c r="J130" s="396">
        <f t="shared" si="6"/>
        <v>11.75</v>
      </c>
      <c r="K130" s="398"/>
      <c r="L130" s="396">
        <f t="shared" si="7"/>
        <v>11.75</v>
      </c>
      <c r="M130" s="392"/>
      <c r="N130" s="40" t="str">
        <f t="shared" si="8"/>
        <v>Juin</v>
      </c>
    </row>
    <row r="131" spans="1:14" ht="15.75">
      <c r="A131" s="17">
        <v>124</v>
      </c>
      <c r="B131" s="424" t="s">
        <v>189</v>
      </c>
      <c r="C131" s="424" t="s">
        <v>31</v>
      </c>
      <c r="D131" s="389">
        <v>9.5</v>
      </c>
      <c r="E131" s="19"/>
      <c r="F131" s="19"/>
      <c r="G131" s="396">
        <f t="shared" si="9"/>
        <v>3.1666666666666665</v>
      </c>
      <c r="H131" s="396">
        <f t="shared" si="5"/>
        <v>9.5</v>
      </c>
      <c r="I131" s="399"/>
      <c r="J131" s="396">
        <f t="shared" si="6"/>
        <v>9.5</v>
      </c>
      <c r="K131" s="401"/>
      <c r="L131" s="396">
        <f t="shared" si="7"/>
        <v>9.5</v>
      </c>
      <c r="M131" s="392"/>
      <c r="N131" s="40" t="str">
        <f t="shared" si="8"/>
        <v>Juin</v>
      </c>
    </row>
    <row r="132" spans="1:14" ht="15.75">
      <c r="A132" s="17">
        <v>125</v>
      </c>
      <c r="B132" s="423" t="s">
        <v>190</v>
      </c>
      <c r="C132" s="423" t="s">
        <v>191</v>
      </c>
      <c r="D132" s="389">
        <v>9</v>
      </c>
      <c r="E132" s="19"/>
      <c r="F132" s="19"/>
      <c r="G132" s="396">
        <f t="shared" si="9"/>
        <v>3</v>
      </c>
      <c r="H132" s="396">
        <f t="shared" si="5"/>
        <v>9</v>
      </c>
      <c r="I132" s="399"/>
      <c r="J132" s="396">
        <f t="shared" si="6"/>
        <v>9</v>
      </c>
      <c r="K132" s="400"/>
      <c r="L132" s="396">
        <f t="shared" si="7"/>
        <v>9</v>
      </c>
      <c r="M132" s="392"/>
      <c r="N132" s="40" t="str">
        <f t="shared" si="8"/>
        <v>Juin</v>
      </c>
    </row>
    <row r="133" spans="1:14" ht="15.75">
      <c r="A133" s="17">
        <v>126</v>
      </c>
      <c r="B133" s="425" t="s">
        <v>192</v>
      </c>
      <c r="C133" s="425" t="s">
        <v>193</v>
      </c>
      <c r="D133" s="389">
        <v>9</v>
      </c>
      <c r="E133" s="19"/>
      <c r="F133" s="19"/>
      <c r="G133" s="396">
        <f t="shared" si="9"/>
        <v>3</v>
      </c>
      <c r="H133" s="396">
        <f t="shared" si="5"/>
        <v>9</v>
      </c>
      <c r="I133" s="393"/>
      <c r="J133" s="396">
        <f t="shared" si="6"/>
        <v>9</v>
      </c>
      <c r="K133" s="398"/>
      <c r="L133" s="396">
        <f t="shared" si="7"/>
        <v>9</v>
      </c>
      <c r="M133" s="392"/>
      <c r="N133" s="40" t="str">
        <f t="shared" si="8"/>
        <v>Juin</v>
      </c>
    </row>
    <row r="134" spans="1:14" ht="15.75">
      <c r="A134" s="17">
        <v>127</v>
      </c>
      <c r="B134" s="426" t="s">
        <v>194</v>
      </c>
      <c r="C134" s="426" t="s">
        <v>195</v>
      </c>
      <c r="D134" s="389">
        <v>6</v>
      </c>
      <c r="E134" s="19"/>
      <c r="F134" s="19"/>
      <c r="G134" s="396">
        <f t="shared" si="9"/>
        <v>2</v>
      </c>
      <c r="H134" s="396">
        <f t="shared" si="5"/>
        <v>6</v>
      </c>
      <c r="I134" s="393"/>
      <c r="J134" s="396">
        <f t="shared" si="6"/>
        <v>6</v>
      </c>
      <c r="K134" s="398"/>
      <c r="L134" s="396">
        <f t="shared" si="7"/>
        <v>6</v>
      </c>
      <c r="M134" s="392"/>
      <c r="N134" s="40" t="str">
        <f t="shared" si="8"/>
        <v>Juin</v>
      </c>
    </row>
    <row r="135" spans="1:14" ht="15.75">
      <c r="A135" s="17">
        <v>128</v>
      </c>
      <c r="B135" s="424" t="s">
        <v>196</v>
      </c>
      <c r="C135" s="424" t="s">
        <v>197</v>
      </c>
      <c r="D135" s="389">
        <v>10.5</v>
      </c>
      <c r="E135" s="19"/>
      <c r="F135" s="19"/>
      <c r="G135" s="396">
        <f t="shared" si="9"/>
        <v>3.5</v>
      </c>
      <c r="H135" s="396">
        <f t="shared" ref="H135:H198" si="10">G135*3</f>
        <v>10.5</v>
      </c>
      <c r="I135" s="399"/>
      <c r="J135" s="396">
        <f t="shared" ref="J135:J198" si="11">MAX(H135,I135*3)</f>
        <v>10.5</v>
      </c>
      <c r="K135" s="400"/>
      <c r="L135" s="396">
        <f t="shared" ref="L135:L198" si="12">MAX(J135,K135*3)</f>
        <v>10.5</v>
      </c>
      <c r="M135" s="392"/>
      <c r="N135" s="40" t="str">
        <f t="shared" ref="N135:N198" si="13">IF(ISBLANK(K135),IF(ISBLANK(I135),"Juin","Synthèse"),"Rattrapage")</f>
        <v>Juin</v>
      </c>
    </row>
    <row r="136" spans="1:14" ht="15.75">
      <c r="A136" s="17">
        <v>129</v>
      </c>
      <c r="B136" s="424" t="s">
        <v>198</v>
      </c>
      <c r="C136" s="424" t="s">
        <v>160</v>
      </c>
      <c r="D136" s="389">
        <v>5</v>
      </c>
      <c r="E136" s="19"/>
      <c r="F136" s="19"/>
      <c r="G136" s="396">
        <f t="shared" ref="G136:G199" si="14">IF(AND(D136=0,E136=0,F136=0),M136/3,(D136+E136+F136)/3)</f>
        <v>1.6666666666666667</v>
      </c>
      <c r="H136" s="396">
        <f t="shared" si="10"/>
        <v>5</v>
      </c>
      <c r="I136" s="399"/>
      <c r="J136" s="396">
        <f t="shared" si="11"/>
        <v>5</v>
      </c>
      <c r="K136" s="400"/>
      <c r="L136" s="396">
        <f t="shared" si="12"/>
        <v>5</v>
      </c>
      <c r="M136" s="392"/>
      <c r="N136" s="40" t="str">
        <f t="shared" si="13"/>
        <v>Juin</v>
      </c>
    </row>
    <row r="137" spans="1:14" ht="15.75">
      <c r="A137" s="17">
        <v>130</v>
      </c>
      <c r="B137" s="417" t="s">
        <v>199</v>
      </c>
      <c r="C137" s="417" t="s">
        <v>872</v>
      </c>
      <c r="D137" s="389">
        <v>7.5</v>
      </c>
      <c r="E137" s="19"/>
      <c r="F137" s="19"/>
      <c r="G137" s="396">
        <f t="shared" si="14"/>
        <v>2.5</v>
      </c>
      <c r="H137" s="396">
        <f t="shared" si="10"/>
        <v>7.5</v>
      </c>
      <c r="I137" s="399"/>
      <c r="J137" s="396">
        <f t="shared" si="11"/>
        <v>7.5</v>
      </c>
      <c r="K137" s="401"/>
      <c r="L137" s="396">
        <f t="shared" si="12"/>
        <v>7.5</v>
      </c>
      <c r="M137" s="392"/>
      <c r="N137" s="40" t="str">
        <f t="shared" si="13"/>
        <v>Juin</v>
      </c>
    </row>
    <row r="138" spans="1:14" ht="15.75">
      <c r="A138" s="17">
        <v>131</v>
      </c>
      <c r="B138" s="424" t="s">
        <v>200</v>
      </c>
      <c r="C138" s="424" t="s">
        <v>201</v>
      </c>
      <c r="D138" s="389">
        <v>20</v>
      </c>
      <c r="E138" s="19"/>
      <c r="F138" s="19"/>
      <c r="G138" s="396">
        <f t="shared" si="14"/>
        <v>6.666666666666667</v>
      </c>
      <c r="H138" s="396">
        <f t="shared" si="10"/>
        <v>20</v>
      </c>
      <c r="I138" s="399"/>
      <c r="J138" s="396">
        <f t="shared" si="11"/>
        <v>20</v>
      </c>
      <c r="K138" s="394"/>
      <c r="L138" s="396">
        <f t="shared" si="12"/>
        <v>20</v>
      </c>
      <c r="M138" s="392"/>
      <c r="N138" s="40" t="str">
        <f t="shared" si="13"/>
        <v>Juin</v>
      </c>
    </row>
    <row r="139" spans="1:14" ht="15.75">
      <c r="A139" s="17">
        <v>132</v>
      </c>
      <c r="B139" s="424" t="s">
        <v>202</v>
      </c>
      <c r="C139" s="424" t="s">
        <v>203</v>
      </c>
      <c r="D139" s="389">
        <v>5.25</v>
      </c>
      <c r="E139" s="19"/>
      <c r="F139" s="19"/>
      <c r="G139" s="396">
        <f t="shared" si="14"/>
        <v>1.75</v>
      </c>
      <c r="H139" s="396">
        <f t="shared" si="10"/>
        <v>5.25</v>
      </c>
      <c r="I139" s="393"/>
      <c r="J139" s="396">
        <f t="shared" si="11"/>
        <v>5.25</v>
      </c>
      <c r="K139" s="394"/>
      <c r="L139" s="396">
        <f t="shared" si="12"/>
        <v>5.25</v>
      </c>
      <c r="M139" s="392"/>
      <c r="N139" s="40" t="str">
        <f t="shared" si="13"/>
        <v>Juin</v>
      </c>
    </row>
    <row r="140" spans="1:14" ht="15.75">
      <c r="A140" s="17">
        <v>133</v>
      </c>
      <c r="B140" s="424" t="s">
        <v>873</v>
      </c>
      <c r="C140" s="424" t="s">
        <v>204</v>
      </c>
      <c r="D140" s="389">
        <v>10.5</v>
      </c>
      <c r="E140" s="19"/>
      <c r="F140" s="19"/>
      <c r="G140" s="396">
        <f t="shared" si="14"/>
        <v>3.5</v>
      </c>
      <c r="H140" s="396">
        <f t="shared" si="10"/>
        <v>10.5</v>
      </c>
      <c r="I140" s="399"/>
      <c r="J140" s="396">
        <f t="shared" si="11"/>
        <v>10.5</v>
      </c>
      <c r="K140" s="394"/>
      <c r="L140" s="396">
        <f t="shared" si="12"/>
        <v>10.5</v>
      </c>
      <c r="M140" s="392"/>
      <c r="N140" s="40" t="str">
        <f t="shared" si="13"/>
        <v>Juin</v>
      </c>
    </row>
    <row r="141" spans="1:14" ht="15.75">
      <c r="A141" s="17">
        <v>134</v>
      </c>
      <c r="B141" s="423" t="s">
        <v>205</v>
      </c>
      <c r="C141" s="423" t="s">
        <v>185</v>
      </c>
      <c r="D141" s="389">
        <v>8</v>
      </c>
      <c r="E141" s="19"/>
      <c r="F141" s="19"/>
      <c r="G141" s="396">
        <f t="shared" si="14"/>
        <v>2.6666666666666665</v>
      </c>
      <c r="H141" s="396">
        <f t="shared" si="10"/>
        <v>8</v>
      </c>
      <c r="I141" s="399"/>
      <c r="J141" s="396">
        <f t="shared" si="11"/>
        <v>8</v>
      </c>
      <c r="K141" s="394"/>
      <c r="L141" s="396">
        <f t="shared" si="12"/>
        <v>8</v>
      </c>
      <c r="M141" s="392"/>
      <c r="N141" s="40" t="str">
        <f t="shared" si="13"/>
        <v>Juin</v>
      </c>
    </row>
    <row r="142" spans="1:14" ht="15.75">
      <c r="A142" s="17">
        <v>135</v>
      </c>
      <c r="B142" s="424" t="s">
        <v>206</v>
      </c>
      <c r="C142" s="424" t="s">
        <v>207</v>
      </c>
      <c r="D142" s="389">
        <v>6.75</v>
      </c>
      <c r="E142" s="19"/>
      <c r="F142" s="19"/>
      <c r="G142" s="396">
        <f t="shared" si="14"/>
        <v>2.25</v>
      </c>
      <c r="H142" s="396">
        <f t="shared" si="10"/>
        <v>6.75</v>
      </c>
      <c r="I142" s="393"/>
      <c r="J142" s="396">
        <f t="shared" si="11"/>
        <v>6.75</v>
      </c>
      <c r="K142" s="394"/>
      <c r="L142" s="396">
        <f t="shared" si="12"/>
        <v>6.75</v>
      </c>
      <c r="M142" s="392"/>
      <c r="N142" s="40" t="str">
        <f t="shared" si="13"/>
        <v>Juin</v>
      </c>
    </row>
    <row r="143" spans="1:14" ht="15.75">
      <c r="A143" s="17">
        <v>136</v>
      </c>
      <c r="B143" s="431" t="s">
        <v>874</v>
      </c>
      <c r="C143" s="426" t="s">
        <v>875</v>
      </c>
      <c r="D143" s="389">
        <v>9</v>
      </c>
      <c r="E143" s="19"/>
      <c r="F143" s="19"/>
      <c r="G143" s="396">
        <f t="shared" si="14"/>
        <v>3</v>
      </c>
      <c r="H143" s="396">
        <f t="shared" si="10"/>
        <v>9</v>
      </c>
      <c r="I143" s="399"/>
      <c r="J143" s="396">
        <f t="shared" si="11"/>
        <v>9</v>
      </c>
      <c r="K143" s="401"/>
      <c r="L143" s="396">
        <f t="shared" si="12"/>
        <v>9</v>
      </c>
      <c r="M143" s="392"/>
      <c r="N143" s="40" t="str">
        <f t="shared" si="13"/>
        <v>Juin</v>
      </c>
    </row>
    <row r="144" spans="1:14" ht="15.75">
      <c r="A144" s="17">
        <v>137</v>
      </c>
      <c r="B144" s="426" t="s">
        <v>208</v>
      </c>
      <c r="C144" s="426" t="s">
        <v>876</v>
      </c>
      <c r="D144" s="389">
        <v>11.25</v>
      </c>
      <c r="E144" s="19"/>
      <c r="F144" s="19"/>
      <c r="G144" s="396">
        <f t="shared" si="14"/>
        <v>3.75</v>
      </c>
      <c r="H144" s="396">
        <f t="shared" si="10"/>
        <v>11.25</v>
      </c>
      <c r="I144" s="393"/>
      <c r="J144" s="396">
        <f t="shared" si="11"/>
        <v>11.25</v>
      </c>
      <c r="K144" s="394"/>
      <c r="L144" s="396">
        <f t="shared" si="12"/>
        <v>11.25</v>
      </c>
      <c r="M144" s="392"/>
      <c r="N144" s="40" t="str">
        <f t="shared" si="13"/>
        <v>Juin</v>
      </c>
    </row>
    <row r="145" spans="1:14" ht="15.75">
      <c r="A145" s="17">
        <v>138</v>
      </c>
      <c r="B145" s="424" t="s">
        <v>209</v>
      </c>
      <c r="C145" s="424" t="s">
        <v>132</v>
      </c>
      <c r="D145" s="389">
        <v>6.75</v>
      </c>
      <c r="E145" s="19"/>
      <c r="F145" s="19"/>
      <c r="G145" s="396">
        <f t="shared" si="14"/>
        <v>2.25</v>
      </c>
      <c r="H145" s="396">
        <f t="shared" si="10"/>
        <v>6.75</v>
      </c>
      <c r="I145" s="393"/>
      <c r="J145" s="396">
        <f t="shared" si="11"/>
        <v>6.75</v>
      </c>
      <c r="K145" s="394"/>
      <c r="L145" s="396">
        <f t="shared" si="12"/>
        <v>6.75</v>
      </c>
      <c r="M145" s="392"/>
      <c r="N145" s="40" t="str">
        <f t="shared" si="13"/>
        <v>Juin</v>
      </c>
    </row>
    <row r="146" spans="1:14" ht="15.75">
      <c r="A146" s="17">
        <v>139</v>
      </c>
      <c r="B146" s="424" t="s">
        <v>210</v>
      </c>
      <c r="C146" s="424" t="s">
        <v>757</v>
      </c>
      <c r="D146" s="389">
        <v>10.25</v>
      </c>
      <c r="E146" s="19"/>
      <c r="F146" s="19"/>
      <c r="G146" s="396">
        <f t="shared" si="14"/>
        <v>3.4166666666666665</v>
      </c>
      <c r="H146" s="396">
        <f t="shared" si="10"/>
        <v>10.25</v>
      </c>
      <c r="I146" s="393"/>
      <c r="J146" s="396">
        <f t="shared" si="11"/>
        <v>10.25</v>
      </c>
      <c r="K146" s="394"/>
      <c r="L146" s="396">
        <f t="shared" si="12"/>
        <v>10.25</v>
      </c>
      <c r="M146" s="392"/>
      <c r="N146" s="40" t="str">
        <f t="shared" si="13"/>
        <v>Juin</v>
      </c>
    </row>
    <row r="147" spans="1:14" ht="15.75">
      <c r="A147" s="17">
        <v>140</v>
      </c>
      <c r="B147" s="424" t="s">
        <v>211</v>
      </c>
      <c r="C147" s="424" t="s">
        <v>212</v>
      </c>
      <c r="D147" s="389">
        <v>10.5</v>
      </c>
      <c r="E147" s="19"/>
      <c r="F147" s="19"/>
      <c r="G147" s="396">
        <f t="shared" si="14"/>
        <v>3.5</v>
      </c>
      <c r="H147" s="396">
        <f t="shared" si="10"/>
        <v>10.5</v>
      </c>
      <c r="I147" s="399"/>
      <c r="J147" s="396">
        <f t="shared" si="11"/>
        <v>10.5</v>
      </c>
      <c r="K147" s="400"/>
      <c r="L147" s="396">
        <f t="shared" si="12"/>
        <v>10.5</v>
      </c>
      <c r="M147" s="392"/>
      <c r="N147" s="40" t="str">
        <f t="shared" si="13"/>
        <v>Juin</v>
      </c>
    </row>
    <row r="148" spans="1:14" ht="15.75">
      <c r="A148" s="17">
        <v>141</v>
      </c>
      <c r="B148" s="424" t="s">
        <v>877</v>
      </c>
      <c r="C148" s="424" t="s">
        <v>878</v>
      </c>
      <c r="D148" s="389">
        <v>8.75</v>
      </c>
      <c r="E148" s="19"/>
      <c r="F148" s="19"/>
      <c r="G148" s="396">
        <f t="shared" si="14"/>
        <v>2.9166666666666665</v>
      </c>
      <c r="H148" s="396">
        <f t="shared" si="10"/>
        <v>8.75</v>
      </c>
      <c r="I148" s="399"/>
      <c r="J148" s="396">
        <f t="shared" si="11"/>
        <v>8.75</v>
      </c>
      <c r="K148" s="394"/>
      <c r="L148" s="396">
        <f t="shared" si="12"/>
        <v>8.75</v>
      </c>
      <c r="M148" s="392"/>
      <c r="N148" s="40" t="str">
        <f t="shared" si="13"/>
        <v>Juin</v>
      </c>
    </row>
    <row r="149" spans="1:14" ht="15.75">
      <c r="A149" s="17">
        <v>142</v>
      </c>
      <c r="B149" s="424" t="s">
        <v>213</v>
      </c>
      <c r="C149" s="424" t="s">
        <v>879</v>
      </c>
      <c r="D149" s="389">
        <v>9.75</v>
      </c>
      <c r="E149" s="19"/>
      <c r="F149" s="19"/>
      <c r="G149" s="396">
        <f t="shared" si="14"/>
        <v>3.25</v>
      </c>
      <c r="H149" s="396">
        <f t="shared" si="10"/>
        <v>9.75</v>
      </c>
      <c r="I149" s="399"/>
      <c r="J149" s="396">
        <f t="shared" si="11"/>
        <v>9.75</v>
      </c>
      <c r="K149" s="400"/>
      <c r="L149" s="396">
        <f t="shared" si="12"/>
        <v>9.75</v>
      </c>
      <c r="M149" s="392"/>
      <c r="N149" s="40" t="str">
        <f t="shared" si="13"/>
        <v>Juin</v>
      </c>
    </row>
    <row r="150" spans="1:14" ht="15.75">
      <c r="A150" s="17">
        <v>143</v>
      </c>
      <c r="B150" s="426" t="s">
        <v>880</v>
      </c>
      <c r="C150" s="426" t="s">
        <v>214</v>
      </c>
      <c r="D150" s="389">
        <v>7.5</v>
      </c>
      <c r="E150" s="19"/>
      <c r="F150" s="19"/>
      <c r="G150" s="396">
        <f t="shared" si="14"/>
        <v>2.5</v>
      </c>
      <c r="H150" s="396">
        <f t="shared" si="10"/>
        <v>7.5</v>
      </c>
      <c r="I150" s="399"/>
      <c r="J150" s="396">
        <f t="shared" si="11"/>
        <v>7.5</v>
      </c>
      <c r="K150" s="394"/>
      <c r="L150" s="396">
        <f t="shared" si="12"/>
        <v>7.5</v>
      </c>
      <c r="M150" s="392"/>
      <c r="N150" s="40" t="str">
        <f t="shared" si="13"/>
        <v>Juin</v>
      </c>
    </row>
    <row r="151" spans="1:14" ht="15.75">
      <c r="A151" s="17">
        <v>144</v>
      </c>
      <c r="B151" s="426" t="s">
        <v>215</v>
      </c>
      <c r="C151" s="426" t="s">
        <v>216</v>
      </c>
      <c r="D151" s="389">
        <v>6.75</v>
      </c>
      <c r="E151" s="19"/>
      <c r="F151" s="19"/>
      <c r="G151" s="396">
        <f t="shared" si="14"/>
        <v>2.25</v>
      </c>
      <c r="H151" s="396">
        <f t="shared" si="10"/>
        <v>6.75</v>
      </c>
      <c r="I151" s="399"/>
      <c r="J151" s="396">
        <f t="shared" si="11"/>
        <v>6.75</v>
      </c>
      <c r="K151" s="394"/>
      <c r="L151" s="396">
        <f t="shared" si="12"/>
        <v>6.75</v>
      </c>
      <c r="M151" s="392"/>
      <c r="N151" s="40" t="str">
        <f t="shared" si="13"/>
        <v>Juin</v>
      </c>
    </row>
    <row r="152" spans="1:14" ht="15.75">
      <c r="A152" s="17">
        <v>145</v>
      </c>
      <c r="B152" s="426" t="s">
        <v>217</v>
      </c>
      <c r="C152" s="426" t="s">
        <v>218</v>
      </c>
      <c r="D152" s="389">
        <v>9</v>
      </c>
      <c r="E152" s="19"/>
      <c r="F152" s="19"/>
      <c r="G152" s="396">
        <f t="shared" si="14"/>
        <v>3</v>
      </c>
      <c r="H152" s="396">
        <f t="shared" si="10"/>
        <v>9</v>
      </c>
      <c r="I152" s="399"/>
      <c r="J152" s="396">
        <f t="shared" si="11"/>
        <v>9</v>
      </c>
      <c r="K152" s="401"/>
      <c r="L152" s="396">
        <f t="shared" si="12"/>
        <v>9</v>
      </c>
      <c r="M152" s="392"/>
      <c r="N152" s="40" t="str">
        <f t="shared" si="13"/>
        <v>Juin</v>
      </c>
    </row>
    <row r="153" spans="1:14" ht="15.75">
      <c r="A153" s="17">
        <v>146</v>
      </c>
      <c r="B153" s="413" t="s">
        <v>217</v>
      </c>
      <c r="C153" s="413" t="s">
        <v>47</v>
      </c>
      <c r="D153" s="389">
        <v>9</v>
      </c>
      <c r="E153" s="19"/>
      <c r="F153" s="19"/>
      <c r="G153" s="396">
        <f t="shared" si="14"/>
        <v>3</v>
      </c>
      <c r="H153" s="396">
        <f t="shared" si="10"/>
        <v>9</v>
      </c>
      <c r="I153" s="393"/>
      <c r="J153" s="396">
        <f t="shared" si="11"/>
        <v>9</v>
      </c>
      <c r="K153" s="394"/>
      <c r="L153" s="396">
        <f t="shared" si="12"/>
        <v>9</v>
      </c>
      <c r="M153" s="392"/>
      <c r="N153" s="40" t="str">
        <f t="shared" si="13"/>
        <v>Juin</v>
      </c>
    </row>
    <row r="154" spans="1:14" ht="15.75">
      <c r="A154" s="17">
        <v>147</v>
      </c>
      <c r="B154" s="424" t="s">
        <v>219</v>
      </c>
      <c r="C154" s="424" t="s">
        <v>220</v>
      </c>
      <c r="D154" s="389">
        <v>6.75</v>
      </c>
      <c r="E154" s="19"/>
      <c r="F154" s="19"/>
      <c r="G154" s="396">
        <f t="shared" si="14"/>
        <v>2.25</v>
      </c>
      <c r="H154" s="396">
        <f t="shared" si="10"/>
        <v>6.75</v>
      </c>
      <c r="I154" s="399"/>
      <c r="J154" s="396">
        <f t="shared" si="11"/>
        <v>6.75</v>
      </c>
      <c r="K154" s="400"/>
      <c r="L154" s="396">
        <f t="shared" si="12"/>
        <v>6.75</v>
      </c>
      <c r="M154" s="392"/>
      <c r="N154" s="40" t="str">
        <f t="shared" si="13"/>
        <v>Juin</v>
      </c>
    </row>
    <row r="155" spans="1:14" ht="15.75">
      <c r="A155" s="17">
        <v>148</v>
      </c>
      <c r="B155" s="424" t="s">
        <v>221</v>
      </c>
      <c r="C155" s="424" t="s">
        <v>222</v>
      </c>
      <c r="D155" s="389">
        <v>12.5</v>
      </c>
      <c r="E155" s="19"/>
      <c r="F155" s="19"/>
      <c r="G155" s="396">
        <f t="shared" si="14"/>
        <v>4.166666666666667</v>
      </c>
      <c r="H155" s="396">
        <f t="shared" si="10"/>
        <v>12.5</v>
      </c>
      <c r="I155" s="393"/>
      <c r="J155" s="396">
        <f t="shared" si="11"/>
        <v>12.5</v>
      </c>
      <c r="K155" s="394"/>
      <c r="L155" s="396">
        <f t="shared" si="12"/>
        <v>12.5</v>
      </c>
      <c r="M155" s="392"/>
      <c r="N155" s="40" t="str">
        <f t="shared" si="13"/>
        <v>Juin</v>
      </c>
    </row>
    <row r="156" spans="1:14" ht="15.75">
      <c r="A156" s="17">
        <v>149</v>
      </c>
      <c r="B156" s="423" t="s">
        <v>881</v>
      </c>
      <c r="C156" s="423" t="s">
        <v>212</v>
      </c>
      <c r="D156" s="389">
        <v>13.5</v>
      </c>
      <c r="E156" s="19"/>
      <c r="F156" s="19"/>
      <c r="G156" s="396">
        <f t="shared" si="14"/>
        <v>4.5</v>
      </c>
      <c r="H156" s="396">
        <f t="shared" si="10"/>
        <v>13.5</v>
      </c>
      <c r="I156" s="393"/>
      <c r="J156" s="396">
        <f t="shared" si="11"/>
        <v>13.5</v>
      </c>
      <c r="K156" s="394"/>
      <c r="L156" s="396">
        <f t="shared" si="12"/>
        <v>13.5</v>
      </c>
      <c r="M156" s="392"/>
      <c r="N156" s="40" t="str">
        <f t="shared" si="13"/>
        <v>Juin</v>
      </c>
    </row>
    <row r="157" spans="1:14" ht="15.75">
      <c r="A157" s="17">
        <v>150</v>
      </c>
      <c r="B157" s="430" t="s">
        <v>223</v>
      </c>
      <c r="C157" s="430" t="s">
        <v>882</v>
      </c>
      <c r="D157" s="389">
        <v>7.5</v>
      </c>
      <c r="E157" s="19"/>
      <c r="F157" s="19"/>
      <c r="G157" s="396">
        <f t="shared" si="14"/>
        <v>2.5</v>
      </c>
      <c r="H157" s="396">
        <f t="shared" si="10"/>
        <v>7.5</v>
      </c>
      <c r="I157" s="399"/>
      <c r="J157" s="396">
        <f t="shared" si="11"/>
        <v>7.5</v>
      </c>
      <c r="K157" s="401"/>
      <c r="L157" s="396">
        <f t="shared" si="12"/>
        <v>7.5</v>
      </c>
      <c r="M157" s="392"/>
      <c r="N157" s="40" t="str">
        <f t="shared" si="13"/>
        <v>Juin</v>
      </c>
    </row>
    <row r="158" spans="1:14" ht="15.75">
      <c r="A158" s="17">
        <v>151</v>
      </c>
      <c r="B158" s="427" t="s">
        <v>224</v>
      </c>
      <c r="C158" s="427" t="s">
        <v>225</v>
      </c>
      <c r="D158" s="389">
        <v>10.5</v>
      </c>
      <c r="E158" s="19"/>
      <c r="F158" s="19"/>
      <c r="G158" s="396">
        <f t="shared" si="14"/>
        <v>3.5</v>
      </c>
      <c r="H158" s="396">
        <f t="shared" si="10"/>
        <v>10.5</v>
      </c>
      <c r="I158" s="399"/>
      <c r="J158" s="396">
        <f t="shared" si="11"/>
        <v>10.5</v>
      </c>
      <c r="K158" s="400"/>
      <c r="L158" s="396">
        <f t="shared" si="12"/>
        <v>10.5</v>
      </c>
      <c r="M158" s="392"/>
      <c r="N158" s="40" t="str">
        <f t="shared" si="13"/>
        <v>Juin</v>
      </c>
    </row>
    <row r="159" spans="1:14" ht="15.75">
      <c r="A159" s="17">
        <v>152</v>
      </c>
      <c r="B159" s="424" t="s">
        <v>226</v>
      </c>
      <c r="C159" s="424" t="s">
        <v>227</v>
      </c>
      <c r="D159" s="389">
        <v>11.25</v>
      </c>
      <c r="E159" s="19"/>
      <c r="F159" s="19"/>
      <c r="G159" s="396">
        <f t="shared" si="14"/>
        <v>3.75</v>
      </c>
      <c r="H159" s="396">
        <f t="shared" si="10"/>
        <v>11.25</v>
      </c>
      <c r="I159" s="399"/>
      <c r="J159" s="396">
        <f t="shared" si="11"/>
        <v>11.25</v>
      </c>
      <c r="K159" s="400"/>
      <c r="L159" s="396">
        <f t="shared" si="12"/>
        <v>11.25</v>
      </c>
      <c r="M159" s="392"/>
      <c r="N159" s="40" t="str">
        <f t="shared" si="13"/>
        <v>Juin</v>
      </c>
    </row>
    <row r="160" spans="1:14" ht="15.75">
      <c r="A160" s="17">
        <v>153</v>
      </c>
      <c r="B160" s="424" t="s">
        <v>228</v>
      </c>
      <c r="C160" s="424" t="s">
        <v>229</v>
      </c>
      <c r="D160" s="389">
        <v>7.25</v>
      </c>
      <c r="E160" s="19"/>
      <c r="F160" s="19"/>
      <c r="G160" s="396">
        <f t="shared" si="14"/>
        <v>2.4166666666666665</v>
      </c>
      <c r="H160" s="396">
        <f t="shared" si="10"/>
        <v>7.25</v>
      </c>
      <c r="I160" s="393"/>
      <c r="J160" s="396">
        <f t="shared" si="11"/>
        <v>7.25</v>
      </c>
      <c r="K160" s="394"/>
      <c r="L160" s="396">
        <f t="shared" si="12"/>
        <v>7.25</v>
      </c>
      <c r="M160" s="392"/>
      <c r="N160" s="40" t="str">
        <f t="shared" si="13"/>
        <v>Juin</v>
      </c>
    </row>
    <row r="161" spans="1:14" ht="15.75">
      <c r="A161" s="17">
        <v>154</v>
      </c>
      <c r="B161" s="424" t="s">
        <v>230</v>
      </c>
      <c r="C161" s="424" t="s">
        <v>231</v>
      </c>
      <c r="D161" s="389">
        <v>9</v>
      </c>
      <c r="E161" s="19"/>
      <c r="F161" s="19"/>
      <c r="G161" s="396">
        <f t="shared" si="14"/>
        <v>3</v>
      </c>
      <c r="H161" s="396">
        <f t="shared" si="10"/>
        <v>9</v>
      </c>
      <c r="I161" s="393"/>
      <c r="J161" s="396">
        <f t="shared" si="11"/>
        <v>9</v>
      </c>
      <c r="K161" s="395"/>
      <c r="L161" s="396">
        <f t="shared" si="12"/>
        <v>9</v>
      </c>
      <c r="M161" s="392"/>
      <c r="N161" s="40" t="str">
        <f t="shared" si="13"/>
        <v>Juin</v>
      </c>
    </row>
    <row r="162" spans="1:14" ht="15.75">
      <c r="A162" s="17">
        <v>155</v>
      </c>
      <c r="B162" s="424" t="s">
        <v>232</v>
      </c>
      <c r="C162" s="424" t="s">
        <v>233</v>
      </c>
      <c r="D162" s="389">
        <v>4.5</v>
      </c>
      <c r="E162" s="41"/>
      <c r="F162" s="41"/>
      <c r="G162" s="396">
        <f t="shared" si="14"/>
        <v>1.5</v>
      </c>
      <c r="H162" s="396">
        <f t="shared" si="10"/>
        <v>4.5</v>
      </c>
      <c r="I162" s="399"/>
      <c r="J162" s="396">
        <f t="shared" si="11"/>
        <v>4.5</v>
      </c>
      <c r="K162" s="402"/>
      <c r="L162" s="396">
        <f t="shared" si="12"/>
        <v>4.5</v>
      </c>
      <c r="M162" s="392"/>
      <c r="N162" s="40" t="str">
        <f t="shared" si="13"/>
        <v>Juin</v>
      </c>
    </row>
    <row r="163" spans="1:14" ht="15.75">
      <c r="A163" s="17">
        <v>156</v>
      </c>
      <c r="B163" s="424" t="s">
        <v>234</v>
      </c>
      <c r="C163" s="424" t="s">
        <v>235</v>
      </c>
      <c r="D163" s="389">
        <v>8.25</v>
      </c>
      <c r="E163" s="19"/>
      <c r="F163" s="19"/>
      <c r="G163" s="396">
        <f t="shared" si="14"/>
        <v>2.75</v>
      </c>
      <c r="H163" s="396">
        <f t="shared" si="10"/>
        <v>8.25</v>
      </c>
      <c r="I163" s="393"/>
      <c r="J163" s="396">
        <f t="shared" si="11"/>
        <v>8.25</v>
      </c>
      <c r="K163" s="395"/>
      <c r="L163" s="396">
        <f t="shared" si="12"/>
        <v>8.25</v>
      </c>
      <c r="M163" s="392"/>
      <c r="N163" s="40" t="str">
        <f t="shared" si="13"/>
        <v>Juin</v>
      </c>
    </row>
    <row r="164" spans="1:14" ht="15.75">
      <c r="A164" s="17">
        <v>157</v>
      </c>
      <c r="B164" s="424" t="s">
        <v>236</v>
      </c>
      <c r="C164" s="424" t="s">
        <v>237</v>
      </c>
      <c r="D164" s="389">
        <v>10.5</v>
      </c>
      <c r="E164" s="19"/>
      <c r="F164" s="19"/>
      <c r="G164" s="396">
        <f t="shared" si="14"/>
        <v>3.5</v>
      </c>
      <c r="H164" s="396">
        <f t="shared" si="10"/>
        <v>10.5</v>
      </c>
      <c r="I164" s="399"/>
      <c r="J164" s="396">
        <f t="shared" si="11"/>
        <v>10.5</v>
      </c>
      <c r="K164" s="403"/>
      <c r="L164" s="396">
        <f t="shared" si="12"/>
        <v>10.5</v>
      </c>
      <c r="M164" s="392"/>
      <c r="N164" s="40" t="str">
        <f t="shared" si="13"/>
        <v>Juin</v>
      </c>
    </row>
    <row r="165" spans="1:14" ht="15.75">
      <c r="A165" s="17">
        <v>158</v>
      </c>
      <c r="B165" s="424" t="s">
        <v>238</v>
      </c>
      <c r="C165" s="424" t="s">
        <v>883</v>
      </c>
      <c r="D165" s="389">
        <v>5.25</v>
      </c>
      <c r="E165" s="19"/>
      <c r="F165" s="19"/>
      <c r="G165" s="396">
        <f t="shared" si="14"/>
        <v>1.75</v>
      </c>
      <c r="H165" s="396">
        <f t="shared" si="10"/>
        <v>5.25</v>
      </c>
      <c r="I165" s="399"/>
      <c r="J165" s="396">
        <f t="shared" si="11"/>
        <v>5.25</v>
      </c>
      <c r="K165" s="395"/>
      <c r="L165" s="396">
        <f t="shared" si="12"/>
        <v>5.25</v>
      </c>
      <c r="M165" s="392"/>
      <c r="N165" s="40" t="str">
        <f t="shared" si="13"/>
        <v>Juin</v>
      </c>
    </row>
    <row r="166" spans="1:14" ht="15.75">
      <c r="A166" s="17">
        <v>159</v>
      </c>
      <c r="B166" s="426" t="s">
        <v>239</v>
      </c>
      <c r="C166" s="426" t="s">
        <v>671</v>
      </c>
      <c r="D166" s="389">
        <v>14</v>
      </c>
      <c r="E166" s="19"/>
      <c r="F166" s="19"/>
      <c r="G166" s="396">
        <f t="shared" si="14"/>
        <v>4.666666666666667</v>
      </c>
      <c r="H166" s="396">
        <f t="shared" si="10"/>
        <v>14</v>
      </c>
      <c r="I166" s="393"/>
      <c r="J166" s="396">
        <f t="shared" si="11"/>
        <v>14</v>
      </c>
      <c r="K166" s="395"/>
      <c r="L166" s="396">
        <f t="shared" si="12"/>
        <v>14</v>
      </c>
      <c r="M166" s="392"/>
      <c r="N166" s="40" t="str">
        <f t="shared" si="13"/>
        <v>Juin</v>
      </c>
    </row>
    <row r="167" spans="1:14" ht="15.75">
      <c r="A167" s="17">
        <v>160</v>
      </c>
      <c r="B167" s="424" t="s">
        <v>240</v>
      </c>
      <c r="C167" s="424" t="s">
        <v>241</v>
      </c>
      <c r="D167" s="389">
        <v>7.5</v>
      </c>
      <c r="E167" s="19"/>
      <c r="F167" s="19"/>
      <c r="G167" s="396">
        <f t="shared" si="14"/>
        <v>2.5</v>
      </c>
      <c r="H167" s="396">
        <f t="shared" si="10"/>
        <v>7.5</v>
      </c>
      <c r="I167" s="399"/>
      <c r="J167" s="396">
        <f t="shared" si="11"/>
        <v>7.5</v>
      </c>
      <c r="K167" s="395"/>
      <c r="L167" s="396">
        <f t="shared" si="12"/>
        <v>7.5</v>
      </c>
      <c r="M167" s="392"/>
      <c r="N167" s="40" t="str">
        <f t="shared" si="13"/>
        <v>Juin</v>
      </c>
    </row>
    <row r="168" spans="1:14" ht="15.75">
      <c r="A168" s="17">
        <v>161</v>
      </c>
      <c r="B168" s="424" t="s">
        <v>242</v>
      </c>
      <c r="C168" s="424" t="s">
        <v>884</v>
      </c>
      <c r="D168" s="389">
        <v>3.75</v>
      </c>
      <c r="E168" s="19"/>
      <c r="F168" s="19"/>
      <c r="G168" s="396">
        <f t="shared" si="14"/>
        <v>1.25</v>
      </c>
      <c r="H168" s="396">
        <f t="shared" si="10"/>
        <v>3.75</v>
      </c>
      <c r="I168" s="399"/>
      <c r="J168" s="396">
        <f t="shared" si="11"/>
        <v>3.75</v>
      </c>
      <c r="K168" s="395"/>
      <c r="L168" s="396">
        <f t="shared" si="12"/>
        <v>3.75</v>
      </c>
      <c r="M168" s="392"/>
      <c r="N168" s="40" t="str">
        <f t="shared" si="13"/>
        <v>Juin</v>
      </c>
    </row>
    <row r="169" spans="1:14" ht="15.75">
      <c r="A169" s="17">
        <v>162</v>
      </c>
      <c r="B169" s="413" t="s">
        <v>243</v>
      </c>
      <c r="C169" s="413" t="s">
        <v>25</v>
      </c>
      <c r="D169" s="389">
        <v>9</v>
      </c>
      <c r="E169" s="19"/>
      <c r="F169" s="19"/>
      <c r="G169" s="396">
        <f t="shared" si="14"/>
        <v>3</v>
      </c>
      <c r="H169" s="396">
        <f t="shared" si="10"/>
        <v>9</v>
      </c>
      <c r="I169" s="393"/>
      <c r="J169" s="396">
        <f t="shared" si="11"/>
        <v>9</v>
      </c>
      <c r="K169" s="395"/>
      <c r="L169" s="396">
        <f t="shared" si="12"/>
        <v>9</v>
      </c>
      <c r="M169" s="392"/>
      <c r="N169" s="40" t="str">
        <f t="shared" si="13"/>
        <v>Juin</v>
      </c>
    </row>
    <row r="170" spans="1:14" ht="15.75">
      <c r="A170" s="17">
        <v>163</v>
      </c>
      <c r="B170" s="413" t="s">
        <v>244</v>
      </c>
      <c r="C170" s="413" t="s">
        <v>245</v>
      </c>
      <c r="D170" s="389">
        <v>7.5</v>
      </c>
      <c r="E170" s="19"/>
      <c r="F170" s="19"/>
      <c r="G170" s="396">
        <f t="shared" si="14"/>
        <v>2.5</v>
      </c>
      <c r="H170" s="396">
        <f t="shared" si="10"/>
        <v>7.5</v>
      </c>
      <c r="I170" s="393"/>
      <c r="J170" s="396">
        <f t="shared" si="11"/>
        <v>7.5</v>
      </c>
      <c r="K170" s="395"/>
      <c r="L170" s="396">
        <f t="shared" si="12"/>
        <v>7.5</v>
      </c>
      <c r="M170" s="392"/>
      <c r="N170" s="40" t="str">
        <f t="shared" si="13"/>
        <v>Juin</v>
      </c>
    </row>
    <row r="171" spans="1:14" ht="15.75">
      <c r="A171" s="17">
        <v>164</v>
      </c>
      <c r="B171" s="432" t="s">
        <v>246</v>
      </c>
      <c r="C171" s="432" t="s">
        <v>247</v>
      </c>
      <c r="D171" s="389">
        <v>6</v>
      </c>
      <c r="E171" s="19"/>
      <c r="F171" s="19"/>
      <c r="G171" s="396">
        <f t="shared" si="14"/>
        <v>2</v>
      </c>
      <c r="H171" s="396">
        <f t="shared" si="10"/>
        <v>6</v>
      </c>
      <c r="I171" s="399"/>
      <c r="J171" s="396">
        <f t="shared" si="11"/>
        <v>6</v>
      </c>
      <c r="K171" s="402"/>
      <c r="L171" s="396">
        <f t="shared" si="12"/>
        <v>6</v>
      </c>
      <c r="M171" s="392"/>
      <c r="N171" s="40" t="str">
        <f t="shared" si="13"/>
        <v>Juin</v>
      </c>
    </row>
    <row r="172" spans="1:14" ht="15.75">
      <c r="A172" s="42">
        <v>165</v>
      </c>
      <c r="B172" s="419" t="s">
        <v>885</v>
      </c>
      <c r="C172" s="419" t="s">
        <v>886</v>
      </c>
      <c r="D172" s="389">
        <v>12</v>
      </c>
      <c r="E172" s="19"/>
      <c r="F172" s="19"/>
      <c r="G172" s="396">
        <f t="shared" si="14"/>
        <v>4</v>
      </c>
      <c r="H172" s="396">
        <f t="shared" si="10"/>
        <v>12</v>
      </c>
      <c r="I172" s="399"/>
      <c r="J172" s="396">
        <f t="shared" si="11"/>
        <v>12</v>
      </c>
      <c r="K172" s="402"/>
      <c r="L172" s="396">
        <f t="shared" si="12"/>
        <v>12</v>
      </c>
      <c r="M172" s="392"/>
      <c r="N172" s="40" t="str">
        <f t="shared" si="13"/>
        <v>Juin</v>
      </c>
    </row>
    <row r="173" spans="1:14" ht="15.75">
      <c r="A173" s="42">
        <v>166</v>
      </c>
      <c r="B173" s="413" t="s">
        <v>887</v>
      </c>
      <c r="C173" s="413" t="s">
        <v>248</v>
      </c>
      <c r="D173" s="389">
        <v>6.75</v>
      </c>
      <c r="E173" s="19"/>
      <c r="F173" s="19"/>
      <c r="G173" s="396">
        <f t="shared" si="14"/>
        <v>2.25</v>
      </c>
      <c r="H173" s="396">
        <f t="shared" si="10"/>
        <v>6.75</v>
      </c>
      <c r="I173" s="393"/>
      <c r="J173" s="396">
        <f t="shared" si="11"/>
        <v>6.75</v>
      </c>
      <c r="K173" s="395"/>
      <c r="L173" s="396">
        <f t="shared" si="12"/>
        <v>6.75</v>
      </c>
      <c r="M173" s="392"/>
      <c r="N173" s="40" t="str">
        <f t="shared" si="13"/>
        <v>Juin</v>
      </c>
    </row>
    <row r="174" spans="1:14" ht="15.75">
      <c r="A174" s="42">
        <v>167</v>
      </c>
      <c r="B174" s="413" t="s">
        <v>249</v>
      </c>
      <c r="C174" s="413" t="s">
        <v>154</v>
      </c>
      <c r="D174" s="389">
        <v>6.75</v>
      </c>
      <c r="E174" s="19"/>
      <c r="F174" s="19"/>
      <c r="G174" s="396">
        <f t="shared" si="14"/>
        <v>2.25</v>
      </c>
      <c r="H174" s="396">
        <f t="shared" si="10"/>
        <v>6.75</v>
      </c>
      <c r="I174" s="399"/>
      <c r="J174" s="396">
        <f t="shared" si="11"/>
        <v>6.75</v>
      </c>
      <c r="K174" s="403"/>
      <c r="L174" s="396">
        <f t="shared" si="12"/>
        <v>6.75</v>
      </c>
      <c r="M174" s="392"/>
      <c r="N174" s="40" t="str">
        <f t="shared" si="13"/>
        <v>Juin</v>
      </c>
    </row>
    <row r="175" spans="1:14" ht="15.75">
      <c r="A175" s="42">
        <v>168</v>
      </c>
      <c r="B175" s="413" t="s">
        <v>250</v>
      </c>
      <c r="C175" s="413" t="s">
        <v>692</v>
      </c>
      <c r="D175" s="389">
        <v>7.25</v>
      </c>
      <c r="E175" s="19"/>
      <c r="F175" s="19"/>
      <c r="G175" s="396">
        <f t="shared" si="14"/>
        <v>2.4166666666666665</v>
      </c>
      <c r="H175" s="396">
        <f t="shared" si="10"/>
        <v>7.25</v>
      </c>
      <c r="I175" s="393"/>
      <c r="J175" s="396">
        <f t="shared" si="11"/>
        <v>7.25</v>
      </c>
      <c r="K175" s="395"/>
      <c r="L175" s="396">
        <f t="shared" si="12"/>
        <v>7.25</v>
      </c>
      <c r="M175" s="392"/>
      <c r="N175" s="40" t="str">
        <f t="shared" si="13"/>
        <v>Juin</v>
      </c>
    </row>
    <row r="176" spans="1:14" ht="15.75">
      <c r="A176" s="42">
        <v>169</v>
      </c>
      <c r="B176" s="418" t="s">
        <v>251</v>
      </c>
      <c r="C176" s="418" t="s">
        <v>252</v>
      </c>
      <c r="D176" s="389">
        <v>8.25</v>
      </c>
      <c r="E176" s="19"/>
      <c r="F176" s="19"/>
      <c r="G176" s="396">
        <f t="shared" si="14"/>
        <v>2.75</v>
      </c>
      <c r="H176" s="396">
        <f t="shared" si="10"/>
        <v>8.25</v>
      </c>
      <c r="I176" s="399"/>
      <c r="J176" s="396">
        <f t="shared" si="11"/>
        <v>8.25</v>
      </c>
      <c r="K176" s="402"/>
      <c r="L176" s="396">
        <f t="shared" si="12"/>
        <v>8.25</v>
      </c>
      <c r="M176" s="392"/>
      <c r="N176" s="40" t="str">
        <f t="shared" si="13"/>
        <v>Juin</v>
      </c>
    </row>
    <row r="177" spans="1:14" ht="15.75">
      <c r="A177" s="42">
        <v>170</v>
      </c>
      <c r="B177" s="413" t="s">
        <v>251</v>
      </c>
      <c r="C177" s="413" t="s">
        <v>69</v>
      </c>
      <c r="D177" s="389">
        <v>0</v>
      </c>
      <c r="E177" s="19"/>
      <c r="F177" s="19"/>
      <c r="G177" s="396">
        <f t="shared" si="14"/>
        <v>0</v>
      </c>
      <c r="H177" s="396">
        <f t="shared" si="10"/>
        <v>0</v>
      </c>
      <c r="I177" s="399"/>
      <c r="J177" s="396">
        <f t="shared" si="11"/>
        <v>0</v>
      </c>
      <c r="K177" s="395"/>
      <c r="L177" s="396">
        <f t="shared" si="12"/>
        <v>0</v>
      </c>
      <c r="M177" s="392"/>
      <c r="N177" s="40" t="str">
        <f t="shared" si="13"/>
        <v>Juin</v>
      </c>
    </row>
    <row r="178" spans="1:14" ht="15.75">
      <c r="A178" s="42">
        <v>171</v>
      </c>
      <c r="B178" s="413" t="s">
        <v>253</v>
      </c>
      <c r="C178" s="413" t="s">
        <v>233</v>
      </c>
      <c r="D178" s="389">
        <v>9.75</v>
      </c>
      <c r="E178" s="19"/>
      <c r="F178" s="19"/>
      <c r="G178" s="396">
        <f t="shared" si="14"/>
        <v>3.25</v>
      </c>
      <c r="H178" s="396">
        <f t="shared" si="10"/>
        <v>9.75</v>
      </c>
      <c r="I178" s="399"/>
      <c r="J178" s="396">
        <f t="shared" si="11"/>
        <v>9.75</v>
      </c>
      <c r="K178" s="403"/>
      <c r="L178" s="396">
        <f t="shared" si="12"/>
        <v>9.75</v>
      </c>
      <c r="M178" s="392"/>
      <c r="N178" s="40" t="str">
        <f t="shared" si="13"/>
        <v>Juin</v>
      </c>
    </row>
    <row r="179" spans="1:14" ht="15.75">
      <c r="A179" s="42">
        <v>172</v>
      </c>
      <c r="B179" s="413" t="s">
        <v>254</v>
      </c>
      <c r="C179" s="413" t="s">
        <v>255</v>
      </c>
      <c r="D179" s="389">
        <v>8.25</v>
      </c>
      <c r="E179" s="19"/>
      <c r="F179" s="19"/>
      <c r="G179" s="396">
        <f t="shared" si="14"/>
        <v>2.75</v>
      </c>
      <c r="H179" s="396">
        <f t="shared" si="10"/>
        <v>8.25</v>
      </c>
      <c r="I179" s="393"/>
      <c r="J179" s="396">
        <f t="shared" si="11"/>
        <v>8.25</v>
      </c>
      <c r="K179" s="395"/>
      <c r="L179" s="396">
        <f t="shared" si="12"/>
        <v>8.25</v>
      </c>
      <c r="M179" s="392"/>
      <c r="N179" s="40" t="str">
        <f t="shared" si="13"/>
        <v>Juin</v>
      </c>
    </row>
    <row r="180" spans="1:14" ht="15.75">
      <c r="A180" s="42">
        <v>173</v>
      </c>
      <c r="B180" s="413" t="s">
        <v>256</v>
      </c>
      <c r="C180" s="413" t="s">
        <v>888</v>
      </c>
      <c r="D180" s="389">
        <v>13.5</v>
      </c>
      <c r="E180" s="19"/>
      <c r="F180" s="19"/>
      <c r="G180" s="396">
        <f t="shared" si="14"/>
        <v>4.5</v>
      </c>
      <c r="H180" s="396">
        <f t="shared" si="10"/>
        <v>13.5</v>
      </c>
      <c r="I180" s="399"/>
      <c r="J180" s="396">
        <f t="shared" si="11"/>
        <v>13.5</v>
      </c>
      <c r="K180" s="403"/>
      <c r="L180" s="396">
        <f t="shared" si="12"/>
        <v>13.5</v>
      </c>
      <c r="M180" s="392"/>
      <c r="N180" s="40" t="str">
        <f t="shared" si="13"/>
        <v>Juin</v>
      </c>
    </row>
    <row r="181" spans="1:14" ht="15.75">
      <c r="A181" s="42">
        <v>174</v>
      </c>
      <c r="B181" s="419" t="s">
        <v>889</v>
      </c>
      <c r="C181" s="419" t="s">
        <v>890</v>
      </c>
      <c r="D181" s="389">
        <v>15</v>
      </c>
      <c r="E181" s="19"/>
      <c r="F181" s="19"/>
      <c r="G181" s="396">
        <f t="shared" si="14"/>
        <v>5</v>
      </c>
      <c r="H181" s="396">
        <f t="shared" si="10"/>
        <v>15</v>
      </c>
      <c r="I181" s="399"/>
      <c r="J181" s="396">
        <f t="shared" si="11"/>
        <v>15</v>
      </c>
      <c r="K181" s="402"/>
      <c r="L181" s="396">
        <f t="shared" si="12"/>
        <v>15</v>
      </c>
      <c r="M181" s="392"/>
      <c r="N181" s="40" t="str">
        <f t="shared" si="13"/>
        <v>Juin</v>
      </c>
    </row>
    <row r="182" spans="1:14" ht="15.75">
      <c r="A182" s="42">
        <v>175</v>
      </c>
      <c r="B182" s="413" t="s">
        <v>257</v>
      </c>
      <c r="C182" s="413" t="s">
        <v>891</v>
      </c>
      <c r="D182" s="389">
        <v>9</v>
      </c>
      <c r="E182" s="19"/>
      <c r="F182" s="19"/>
      <c r="G182" s="396">
        <f t="shared" si="14"/>
        <v>3</v>
      </c>
      <c r="H182" s="396">
        <f t="shared" si="10"/>
        <v>9</v>
      </c>
      <c r="I182" s="399"/>
      <c r="J182" s="396">
        <f t="shared" si="11"/>
        <v>9</v>
      </c>
      <c r="K182" s="395"/>
      <c r="L182" s="396">
        <f t="shared" si="12"/>
        <v>9</v>
      </c>
      <c r="M182" s="392"/>
      <c r="N182" s="40" t="str">
        <f t="shared" si="13"/>
        <v>Juin</v>
      </c>
    </row>
    <row r="183" spans="1:14" ht="15.75">
      <c r="A183" s="42">
        <v>176</v>
      </c>
      <c r="B183" s="419" t="s">
        <v>892</v>
      </c>
      <c r="C183" s="419" t="s">
        <v>533</v>
      </c>
      <c r="D183" s="389">
        <v>14</v>
      </c>
      <c r="E183" s="19"/>
      <c r="F183" s="19"/>
      <c r="G183" s="396">
        <f t="shared" si="14"/>
        <v>4.666666666666667</v>
      </c>
      <c r="H183" s="396">
        <f t="shared" si="10"/>
        <v>14</v>
      </c>
      <c r="I183" s="393"/>
      <c r="J183" s="396">
        <f t="shared" si="11"/>
        <v>14</v>
      </c>
      <c r="K183" s="395"/>
      <c r="L183" s="396">
        <f t="shared" si="12"/>
        <v>14</v>
      </c>
      <c r="M183" s="392"/>
      <c r="N183" s="40" t="str">
        <f t="shared" si="13"/>
        <v>Juin</v>
      </c>
    </row>
    <row r="184" spans="1:14" ht="15.75">
      <c r="A184" s="42">
        <v>177</v>
      </c>
      <c r="B184" s="419" t="s">
        <v>258</v>
      </c>
      <c r="C184" s="419" t="s">
        <v>259</v>
      </c>
      <c r="D184" s="389">
        <v>7.5</v>
      </c>
      <c r="E184" s="19"/>
      <c r="F184" s="19"/>
      <c r="G184" s="396">
        <f t="shared" si="14"/>
        <v>2.5</v>
      </c>
      <c r="H184" s="396">
        <f t="shared" si="10"/>
        <v>7.5</v>
      </c>
      <c r="I184" s="399"/>
      <c r="J184" s="396">
        <f t="shared" si="11"/>
        <v>7.5</v>
      </c>
      <c r="K184" s="395"/>
      <c r="L184" s="396">
        <f t="shared" si="12"/>
        <v>7.5</v>
      </c>
      <c r="M184" s="392"/>
      <c r="N184" s="40" t="str">
        <f t="shared" si="13"/>
        <v>Juin</v>
      </c>
    </row>
    <row r="185" spans="1:14" ht="15.75">
      <c r="A185" s="42">
        <v>178</v>
      </c>
      <c r="B185" s="413" t="s">
        <v>260</v>
      </c>
      <c r="C185" s="413" t="s">
        <v>893</v>
      </c>
      <c r="D185" s="389">
        <v>9.75</v>
      </c>
      <c r="E185" s="19"/>
      <c r="F185" s="19"/>
      <c r="G185" s="396">
        <f t="shared" si="14"/>
        <v>3.25</v>
      </c>
      <c r="H185" s="396">
        <f t="shared" si="10"/>
        <v>9.75</v>
      </c>
      <c r="I185" s="399"/>
      <c r="J185" s="396">
        <f t="shared" si="11"/>
        <v>9.75</v>
      </c>
      <c r="K185" s="395"/>
      <c r="L185" s="396">
        <f t="shared" si="12"/>
        <v>9.75</v>
      </c>
      <c r="M185" s="392"/>
      <c r="N185" s="40" t="str">
        <f t="shared" si="13"/>
        <v>Juin</v>
      </c>
    </row>
    <row r="186" spans="1:14" ht="15.75">
      <c r="A186" s="42">
        <v>179</v>
      </c>
      <c r="B186" s="432" t="s">
        <v>261</v>
      </c>
      <c r="C186" s="432" t="s">
        <v>172</v>
      </c>
      <c r="D186" s="389">
        <v>9</v>
      </c>
      <c r="E186" s="19"/>
      <c r="F186" s="19"/>
      <c r="G186" s="396">
        <f t="shared" si="14"/>
        <v>3</v>
      </c>
      <c r="H186" s="396">
        <f t="shared" si="10"/>
        <v>9</v>
      </c>
      <c r="I186" s="399"/>
      <c r="J186" s="396">
        <f t="shared" si="11"/>
        <v>9</v>
      </c>
      <c r="K186" s="402"/>
      <c r="L186" s="396">
        <f t="shared" si="12"/>
        <v>9</v>
      </c>
      <c r="M186" s="392"/>
      <c r="N186" s="40" t="str">
        <f t="shared" si="13"/>
        <v>Juin</v>
      </c>
    </row>
    <row r="187" spans="1:14" ht="15.75">
      <c r="A187" s="17">
        <v>180</v>
      </c>
      <c r="B187" s="413" t="s">
        <v>262</v>
      </c>
      <c r="C187" s="413" t="s">
        <v>263</v>
      </c>
      <c r="D187" s="389">
        <v>10.75</v>
      </c>
      <c r="E187" s="19"/>
      <c r="F187" s="19"/>
      <c r="G187" s="396">
        <f t="shared" si="14"/>
        <v>3.5833333333333335</v>
      </c>
      <c r="H187" s="396">
        <f t="shared" si="10"/>
        <v>10.75</v>
      </c>
      <c r="I187" s="399"/>
      <c r="J187" s="396">
        <f t="shared" si="11"/>
        <v>10.75</v>
      </c>
      <c r="K187" s="403"/>
      <c r="L187" s="396">
        <f t="shared" si="12"/>
        <v>10.75</v>
      </c>
      <c r="M187" s="392"/>
      <c r="N187" s="40" t="str">
        <f t="shared" si="13"/>
        <v>Juin</v>
      </c>
    </row>
    <row r="188" spans="1:14" ht="15.75">
      <c r="A188" s="17">
        <v>181</v>
      </c>
      <c r="B188" s="413" t="s">
        <v>264</v>
      </c>
      <c r="C188" s="413" t="s">
        <v>894</v>
      </c>
      <c r="D188" s="389">
        <v>6</v>
      </c>
      <c r="E188" s="19"/>
      <c r="F188" s="19"/>
      <c r="G188" s="396">
        <f t="shared" si="14"/>
        <v>2</v>
      </c>
      <c r="H188" s="396">
        <f t="shared" si="10"/>
        <v>6</v>
      </c>
      <c r="I188" s="393"/>
      <c r="J188" s="396">
        <f t="shared" si="11"/>
        <v>6</v>
      </c>
      <c r="K188" s="395"/>
      <c r="L188" s="396">
        <f t="shared" si="12"/>
        <v>6</v>
      </c>
      <c r="M188" s="392"/>
      <c r="N188" s="40" t="str">
        <f t="shared" si="13"/>
        <v>Juin</v>
      </c>
    </row>
    <row r="189" spans="1:14" ht="15.75">
      <c r="A189" s="17">
        <v>182</v>
      </c>
      <c r="B189" s="413" t="s">
        <v>265</v>
      </c>
      <c r="C189" s="413" t="s">
        <v>895</v>
      </c>
      <c r="D189" s="389">
        <v>12</v>
      </c>
      <c r="E189" s="19"/>
      <c r="F189" s="19"/>
      <c r="G189" s="396">
        <f t="shared" si="14"/>
        <v>4</v>
      </c>
      <c r="H189" s="396">
        <f t="shared" si="10"/>
        <v>12</v>
      </c>
      <c r="I189" s="399"/>
      <c r="J189" s="396">
        <f t="shared" si="11"/>
        <v>12</v>
      </c>
      <c r="K189" s="395"/>
      <c r="L189" s="396">
        <f t="shared" si="12"/>
        <v>12</v>
      </c>
      <c r="M189" s="392"/>
      <c r="N189" s="40" t="str">
        <f t="shared" si="13"/>
        <v>Juin</v>
      </c>
    </row>
    <row r="190" spans="1:14" ht="15.75">
      <c r="A190" s="17">
        <v>183</v>
      </c>
      <c r="B190" s="413" t="s">
        <v>896</v>
      </c>
      <c r="C190" s="413" t="s">
        <v>897</v>
      </c>
      <c r="D190" s="389">
        <v>8.75</v>
      </c>
      <c r="E190" s="19"/>
      <c r="F190" s="19"/>
      <c r="G190" s="396">
        <f t="shared" si="14"/>
        <v>2.9166666666666665</v>
      </c>
      <c r="H190" s="396">
        <f t="shared" si="10"/>
        <v>8.75</v>
      </c>
      <c r="I190" s="399"/>
      <c r="J190" s="396">
        <f t="shared" si="11"/>
        <v>8.75</v>
      </c>
      <c r="K190" s="395"/>
      <c r="L190" s="396">
        <f t="shared" si="12"/>
        <v>8.75</v>
      </c>
      <c r="M190" s="392"/>
      <c r="N190" s="40" t="str">
        <f t="shared" si="13"/>
        <v>Juin</v>
      </c>
    </row>
    <row r="191" spans="1:14" ht="15.75">
      <c r="A191" s="17">
        <v>184</v>
      </c>
      <c r="B191" s="413" t="s">
        <v>266</v>
      </c>
      <c r="C191" s="413" t="s">
        <v>136</v>
      </c>
      <c r="D191" s="389">
        <v>11.25</v>
      </c>
      <c r="E191" s="19"/>
      <c r="F191" s="19"/>
      <c r="G191" s="396">
        <f t="shared" si="14"/>
        <v>3.75</v>
      </c>
      <c r="H191" s="396">
        <f t="shared" si="10"/>
        <v>11.25</v>
      </c>
      <c r="I191" s="399"/>
      <c r="J191" s="396">
        <f t="shared" si="11"/>
        <v>11.25</v>
      </c>
      <c r="K191" s="395"/>
      <c r="L191" s="396">
        <f t="shared" si="12"/>
        <v>11.25</v>
      </c>
      <c r="M191" s="392"/>
      <c r="N191" s="40" t="str">
        <f t="shared" si="13"/>
        <v>Juin</v>
      </c>
    </row>
    <row r="192" spans="1:14" ht="15.75">
      <c r="A192" s="17">
        <v>185</v>
      </c>
      <c r="B192" s="425" t="s">
        <v>898</v>
      </c>
      <c r="C192" s="425" t="s">
        <v>267</v>
      </c>
      <c r="D192" s="389">
        <v>10.5</v>
      </c>
      <c r="E192" s="19"/>
      <c r="F192" s="19"/>
      <c r="G192" s="396">
        <f t="shared" si="14"/>
        <v>3.5</v>
      </c>
      <c r="H192" s="396">
        <f t="shared" si="10"/>
        <v>10.5</v>
      </c>
      <c r="I192" s="399"/>
      <c r="J192" s="396">
        <f t="shared" si="11"/>
        <v>10.5</v>
      </c>
      <c r="K192" s="403"/>
      <c r="L192" s="396">
        <f t="shared" si="12"/>
        <v>10.5</v>
      </c>
      <c r="M192" s="392"/>
      <c r="N192" s="40" t="str">
        <f t="shared" si="13"/>
        <v>Juin</v>
      </c>
    </row>
    <row r="193" spans="1:14" ht="15.75">
      <c r="A193" s="17">
        <v>186</v>
      </c>
      <c r="B193" s="413" t="s">
        <v>268</v>
      </c>
      <c r="C193" s="413" t="s">
        <v>95</v>
      </c>
      <c r="D193" s="389">
        <v>8.75</v>
      </c>
      <c r="E193" s="19"/>
      <c r="F193" s="19"/>
      <c r="G193" s="396">
        <f t="shared" si="14"/>
        <v>2.9166666666666665</v>
      </c>
      <c r="H193" s="396">
        <f t="shared" si="10"/>
        <v>8.75</v>
      </c>
      <c r="I193" s="399"/>
      <c r="J193" s="396">
        <f t="shared" si="11"/>
        <v>8.75</v>
      </c>
      <c r="K193" s="395"/>
      <c r="L193" s="396">
        <f t="shared" si="12"/>
        <v>8.75</v>
      </c>
      <c r="M193" s="392"/>
      <c r="N193" s="40" t="str">
        <f t="shared" si="13"/>
        <v>Juin</v>
      </c>
    </row>
    <row r="194" spans="1:14" ht="15.75">
      <c r="A194" s="17">
        <v>187</v>
      </c>
      <c r="B194" s="419" t="s">
        <v>899</v>
      </c>
      <c r="C194" s="419" t="s">
        <v>900</v>
      </c>
      <c r="D194" s="389">
        <v>10.5</v>
      </c>
      <c r="E194" s="19"/>
      <c r="F194" s="19"/>
      <c r="G194" s="396">
        <f>IF(AND(D194=0,E194=0,F194=0),M194/3,(D194+E194+F194)/3)</f>
        <v>3.5</v>
      </c>
      <c r="H194" s="396">
        <f>G194*3</f>
        <v>10.5</v>
      </c>
      <c r="I194" s="399"/>
      <c r="J194" s="396">
        <f>MAX(H194,I194*3)</f>
        <v>10.5</v>
      </c>
      <c r="K194" s="402"/>
      <c r="L194" s="396">
        <f>MAX(J194,K194*3)</f>
        <v>10.5</v>
      </c>
      <c r="M194" s="392"/>
      <c r="N194" s="40" t="str">
        <f>IF(ISBLANK(K194),IF(ISBLANK(I194),"Juin","Synthèse"),"Rattrapage")</f>
        <v>Juin</v>
      </c>
    </row>
    <row r="195" spans="1:14" ht="15.75">
      <c r="A195" s="17">
        <v>188</v>
      </c>
      <c r="B195" s="413" t="s">
        <v>269</v>
      </c>
      <c r="C195" s="413" t="s">
        <v>270</v>
      </c>
      <c r="D195" s="389">
        <v>4.5</v>
      </c>
      <c r="E195" s="19"/>
      <c r="F195" s="19"/>
      <c r="G195" s="396">
        <f t="shared" si="14"/>
        <v>1.5</v>
      </c>
      <c r="H195" s="396">
        <f t="shared" si="10"/>
        <v>4.5</v>
      </c>
      <c r="I195" s="393"/>
      <c r="J195" s="396">
        <f t="shared" si="11"/>
        <v>4.5</v>
      </c>
      <c r="K195" s="395"/>
      <c r="L195" s="396">
        <f t="shared" si="12"/>
        <v>4.5</v>
      </c>
      <c r="M195" s="392"/>
      <c r="N195" s="40" t="str">
        <f t="shared" si="13"/>
        <v>Juin</v>
      </c>
    </row>
    <row r="196" spans="1:14" ht="15.75">
      <c r="A196" s="17">
        <v>189</v>
      </c>
      <c r="B196" s="413" t="s">
        <v>271</v>
      </c>
      <c r="C196" s="413" t="s">
        <v>272</v>
      </c>
      <c r="D196" s="389">
        <v>11</v>
      </c>
      <c r="E196" s="19"/>
      <c r="F196" s="19"/>
      <c r="G196" s="396">
        <f t="shared" si="14"/>
        <v>3.6666666666666665</v>
      </c>
      <c r="H196" s="396">
        <f t="shared" si="10"/>
        <v>11</v>
      </c>
      <c r="I196" s="393"/>
      <c r="J196" s="396">
        <f t="shared" si="11"/>
        <v>11</v>
      </c>
      <c r="K196" s="395"/>
      <c r="L196" s="396">
        <f t="shared" si="12"/>
        <v>11</v>
      </c>
      <c r="M196" s="392"/>
      <c r="N196" s="40" t="str">
        <f t="shared" si="13"/>
        <v>Juin</v>
      </c>
    </row>
    <row r="197" spans="1:14" ht="15.75">
      <c r="A197" s="17">
        <v>190</v>
      </c>
      <c r="B197" s="413" t="s">
        <v>273</v>
      </c>
      <c r="C197" s="413" t="s">
        <v>607</v>
      </c>
      <c r="D197" s="389">
        <v>13.5</v>
      </c>
      <c r="E197" s="19"/>
      <c r="F197" s="19"/>
      <c r="G197" s="396">
        <f t="shared" si="14"/>
        <v>4.5</v>
      </c>
      <c r="H197" s="396">
        <f t="shared" si="10"/>
        <v>13.5</v>
      </c>
      <c r="I197" s="393"/>
      <c r="J197" s="396">
        <f t="shared" si="11"/>
        <v>13.5</v>
      </c>
      <c r="K197" s="395"/>
      <c r="L197" s="396">
        <f t="shared" si="12"/>
        <v>13.5</v>
      </c>
      <c r="M197" s="392"/>
      <c r="N197" s="40" t="str">
        <f t="shared" si="13"/>
        <v>Juin</v>
      </c>
    </row>
    <row r="198" spans="1:14" ht="15.75">
      <c r="A198" s="17">
        <v>191</v>
      </c>
      <c r="B198" s="419" t="s">
        <v>274</v>
      </c>
      <c r="C198" s="419" t="s">
        <v>245</v>
      </c>
      <c r="D198" s="389">
        <v>10.5</v>
      </c>
      <c r="E198" s="19"/>
      <c r="F198" s="19"/>
      <c r="G198" s="396">
        <f t="shared" si="14"/>
        <v>3.5</v>
      </c>
      <c r="H198" s="396">
        <f t="shared" si="10"/>
        <v>10.5</v>
      </c>
      <c r="I198" s="399"/>
      <c r="J198" s="396">
        <f t="shared" si="11"/>
        <v>10.5</v>
      </c>
      <c r="K198" s="402"/>
      <c r="L198" s="396">
        <f t="shared" si="12"/>
        <v>10.5</v>
      </c>
      <c r="M198" s="392"/>
      <c r="N198" s="40" t="str">
        <f t="shared" si="13"/>
        <v>Juin</v>
      </c>
    </row>
    <row r="199" spans="1:14" ht="15.75">
      <c r="A199" s="43">
        <v>192</v>
      </c>
      <c r="B199" s="413" t="s">
        <v>275</v>
      </c>
      <c r="C199" s="413" t="s">
        <v>901</v>
      </c>
      <c r="D199" s="389">
        <v>10.5</v>
      </c>
      <c r="E199" s="19"/>
      <c r="F199" s="19"/>
      <c r="G199" s="396">
        <f t="shared" si="14"/>
        <v>3.5</v>
      </c>
      <c r="H199" s="396">
        <f t="shared" ref="H199:H263" si="15">G199*3</f>
        <v>10.5</v>
      </c>
      <c r="I199" s="393"/>
      <c r="J199" s="396">
        <f t="shared" ref="J199:J263" si="16">MAX(H199,I199*3)</f>
        <v>10.5</v>
      </c>
      <c r="K199" s="395"/>
      <c r="L199" s="396">
        <f t="shared" ref="L199:L263" si="17">MAX(J199,K199*3)</f>
        <v>10.5</v>
      </c>
      <c r="M199" s="392"/>
      <c r="N199" s="40" t="str">
        <f t="shared" ref="N199:N263" si="18">IF(ISBLANK(K199),IF(ISBLANK(I199),"Juin","Synthèse"),"Rattrapage")</f>
        <v>Juin</v>
      </c>
    </row>
    <row r="200" spans="1:14" ht="15.75">
      <c r="A200" s="17">
        <v>193</v>
      </c>
      <c r="B200" s="413" t="s">
        <v>276</v>
      </c>
      <c r="C200" s="413" t="s">
        <v>902</v>
      </c>
      <c r="D200" s="389">
        <v>12</v>
      </c>
      <c r="E200" s="19"/>
      <c r="F200" s="19"/>
      <c r="G200" s="396">
        <f t="shared" ref="G200:G264" si="19">IF(AND(D200=0,E200=0,F200=0),M200/3,(D200+E200+F200)/3)</f>
        <v>4</v>
      </c>
      <c r="H200" s="396">
        <f t="shared" si="15"/>
        <v>12</v>
      </c>
      <c r="I200" s="399"/>
      <c r="J200" s="396">
        <f t="shared" si="16"/>
        <v>12</v>
      </c>
      <c r="K200" s="403"/>
      <c r="L200" s="396">
        <f t="shared" si="17"/>
        <v>12</v>
      </c>
      <c r="M200" s="392"/>
      <c r="N200" s="40" t="str">
        <f t="shared" si="18"/>
        <v>Juin</v>
      </c>
    </row>
    <row r="201" spans="1:14" ht="15.75">
      <c r="A201" s="17">
        <v>194</v>
      </c>
      <c r="B201" s="413" t="s">
        <v>277</v>
      </c>
      <c r="C201" s="413" t="s">
        <v>278</v>
      </c>
      <c r="D201" s="389">
        <v>12.25</v>
      </c>
      <c r="E201" s="19"/>
      <c r="F201" s="19"/>
      <c r="G201" s="396">
        <f t="shared" si="19"/>
        <v>4.083333333333333</v>
      </c>
      <c r="H201" s="396">
        <f t="shared" si="15"/>
        <v>12.25</v>
      </c>
      <c r="I201" s="399"/>
      <c r="J201" s="396">
        <f t="shared" si="16"/>
        <v>12.25</v>
      </c>
      <c r="K201" s="402"/>
      <c r="L201" s="396">
        <f t="shared" si="17"/>
        <v>12.25</v>
      </c>
      <c r="M201" s="392"/>
      <c r="N201" s="40" t="str">
        <f t="shared" si="18"/>
        <v>Juin</v>
      </c>
    </row>
    <row r="202" spans="1:14" ht="15.75">
      <c r="A202" s="17">
        <v>195</v>
      </c>
      <c r="B202" s="413" t="s">
        <v>277</v>
      </c>
      <c r="C202" s="413" t="s">
        <v>903</v>
      </c>
      <c r="D202" s="389">
        <v>11</v>
      </c>
      <c r="E202" s="19"/>
      <c r="F202" s="19"/>
      <c r="G202" s="396">
        <f t="shared" si="19"/>
        <v>3.6666666666666665</v>
      </c>
      <c r="H202" s="396">
        <f t="shared" si="15"/>
        <v>11</v>
      </c>
      <c r="I202" s="399"/>
      <c r="J202" s="396">
        <f t="shared" si="16"/>
        <v>11</v>
      </c>
      <c r="K202" s="403"/>
      <c r="L202" s="396">
        <f t="shared" si="17"/>
        <v>11</v>
      </c>
      <c r="M202" s="392"/>
      <c r="N202" s="40" t="str">
        <f t="shared" si="18"/>
        <v>Juin</v>
      </c>
    </row>
    <row r="203" spans="1:14" ht="15.75">
      <c r="A203" s="17">
        <v>196</v>
      </c>
      <c r="B203" s="413" t="s">
        <v>279</v>
      </c>
      <c r="C203" s="413" t="s">
        <v>362</v>
      </c>
      <c r="D203" s="389">
        <v>7.5</v>
      </c>
      <c r="E203" s="19"/>
      <c r="F203" s="19"/>
      <c r="G203" s="396">
        <f t="shared" si="19"/>
        <v>2.5</v>
      </c>
      <c r="H203" s="396">
        <f t="shared" si="15"/>
        <v>7.5</v>
      </c>
      <c r="I203" s="399"/>
      <c r="J203" s="396">
        <f t="shared" si="16"/>
        <v>7.5</v>
      </c>
      <c r="K203" s="403"/>
      <c r="L203" s="396">
        <f t="shared" si="17"/>
        <v>7.5</v>
      </c>
      <c r="M203" s="392"/>
      <c r="N203" s="40" t="str">
        <f t="shared" si="18"/>
        <v>Juin</v>
      </c>
    </row>
    <row r="204" spans="1:14" ht="15.75">
      <c r="A204" s="17">
        <v>197</v>
      </c>
      <c r="B204" s="419" t="s">
        <v>280</v>
      </c>
      <c r="C204" s="419" t="s">
        <v>281</v>
      </c>
      <c r="D204" s="389">
        <v>9</v>
      </c>
      <c r="E204" s="19"/>
      <c r="F204" s="19"/>
      <c r="G204" s="396">
        <f t="shared" si="19"/>
        <v>3</v>
      </c>
      <c r="H204" s="396">
        <f t="shared" si="15"/>
        <v>9</v>
      </c>
      <c r="I204" s="399"/>
      <c r="J204" s="396">
        <f t="shared" si="16"/>
        <v>9</v>
      </c>
      <c r="K204" s="403"/>
      <c r="L204" s="396">
        <f t="shared" si="17"/>
        <v>9</v>
      </c>
      <c r="M204" s="392"/>
      <c r="N204" s="40" t="str">
        <f t="shared" si="18"/>
        <v>Juin</v>
      </c>
    </row>
    <row r="205" spans="1:14" ht="15.75">
      <c r="A205" s="17">
        <v>198</v>
      </c>
      <c r="B205" s="413" t="s">
        <v>282</v>
      </c>
      <c r="C205" s="413" t="s">
        <v>904</v>
      </c>
      <c r="D205" s="389">
        <v>12</v>
      </c>
      <c r="E205" s="19"/>
      <c r="F205" s="19"/>
      <c r="G205" s="396">
        <f t="shared" si="19"/>
        <v>4</v>
      </c>
      <c r="H205" s="396">
        <f t="shared" si="15"/>
        <v>12</v>
      </c>
      <c r="I205" s="399"/>
      <c r="J205" s="396">
        <f t="shared" si="16"/>
        <v>12</v>
      </c>
      <c r="K205" s="403"/>
      <c r="L205" s="396">
        <f t="shared" si="17"/>
        <v>12</v>
      </c>
      <c r="M205" s="392"/>
      <c r="N205" s="40" t="str">
        <f t="shared" si="18"/>
        <v>Juin</v>
      </c>
    </row>
    <row r="206" spans="1:14" ht="15.75">
      <c r="A206" s="17">
        <v>199</v>
      </c>
      <c r="B206" s="413" t="s">
        <v>283</v>
      </c>
      <c r="C206" s="413" t="s">
        <v>905</v>
      </c>
      <c r="D206" s="389">
        <v>8.25</v>
      </c>
      <c r="E206" s="19"/>
      <c r="F206" s="19"/>
      <c r="G206" s="396">
        <f t="shared" si="19"/>
        <v>2.75</v>
      </c>
      <c r="H206" s="396">
        <f t="shared" si="15"/>
        <v>8.25</v>
      </c>
      <c r="I206" s="399"/>
      <c r="J206" s="396">
        <f t="shared" si="16"/>
        <v>8.25</v>
      </c>
      <c r="K206" s="403"/>
      <c r="L206" s="396">
        <f t="shared" si="17"/>
        <v>8.25</v>
      </c>
      <c r="M206" s="392"/>
      <c r="N206" s="40" t="str">
        <f t="shared" si="18"/>
        <v>Juin</v>
      </c>
    </row>
    <row r="207" spans="1:14" ht="15.75">
      <c r="A207" s="17">
        <v>200</v>
      </c>
      <c r="B207" s="418" t="s">
        <v>906</v>
      </c>
      <c r="C207" s="418" t="s">
        <v>907</v>
      </c>
      <c r="D207" s="389">
        <v>9.75</v>
      </c>
      <c r="E207" s="19"/>
      <c r="F207" s="19"/>
      <c r="G207" s="396">
        <f t="shared" si="19"/>
        <v>3.25</v>
      </c>
      <c r="H207" s="396">
        <f t="shared" si="15"/>
        <v>9.75</v>
      </c>
      <c r="I207" s="399"/>
      <c r="J207" s="396">
        <f t="shared" si="16"/>
        <v>9.75</v>
      </c>
      <c r="K207" s="403"/>
      <c r="L207" s="396">
        <f t="shared" si="17"/>
        <v>9.75</v>
      </c>
      <c r="M207" s="392"/>
      <c r="N207" s="40" t="str">
        <f t="shared" si="18"/>
        <v>Juin</v>
      </c>
    </row>
    <row r="208" spans="1:14" ht="15.75">
      <c r="A208" s="17">
        <v>201</v>
      </c>
      <c r="B208" s="413" t="s">
        <v>284</v>
      </c>
      <c r="C208" s="413" t="s">
        <v>908</v>
      </c>
      <c r="D208" s="389">
        <v>8.25</v>
      </c>
      <c r="E208" s="19"/>
      <c r="F208" s="19"/>
      <c r="G208" s="396">
        <f t="shared" si="19"/>
        <v>2.75</v>
      </c>
      <c r="H208" s="396">
        <f t="shared" si="15"/>
        <v>8.25</v>
      </c>
      <c r="I208" s="393"/>
      <c r="J208" s="396">
        <f t="shared" si="16"/>
        <v>8.25</v>
      </c>
      <c r="K208" s="395"/>
      <c r="L208" s="396">
        <f t="shared" si="17"/>
        <v>8.25</v>
      </c>
      <c r="M208" s="392"/>
      <c r="N208" s="40" t="str">
        <f t="shared" si="18"/>
        <v>Juin</v>
      </c>
    </row>
    <row r="209" spans="1:14" ht="15.75">
      <c r="A209" s="17">
        <v>202</v>
      </c>
      <c r="B209" s="413" t="s">
        <v>285</v>
      </c>
      <c r="C209" s="413" t="s">
        <v>67</v>
      </c>
      <c r="D209" s="389">
        <v>11.25</v>
      </c>
      <c r="E209" s="19"/>
      <c r="F209" s="19"/>
      <c r="G209" s="396">
        <f>IF(AND(D209=0,E209=0,F209=0),M209/3,(D209+E209+F209)/3)</f>
        <v>3.75</v>
      </c>
      <c r="H209" s="396">
        <f>G209*3</f>
        <v>11.25</v>
      </c>
      <c r="I209" s="390"/>
      <c r="J209" s="396">
        <f>MAX(H209,I209*3)</f>
        <v>11.25</v>
      </c>
      <c r="K209" s="398"/>
      <c r="L209" s="396">
        <f>MAX(J209,K209*3)</f>
        <v>11.25</v>
      </c>
      <c r="M209" s="392"/>
      <c r="N209" s="40" t="str">
        <f>IF(ISBLANK(K209),IF(ISBLANK(I209),"Juin","Synthèse"),"Rattrapage")</f>
        <v>Juin</v>
      </c>
    </row>
    <row r="210" spans="1:14" ht="15.75">
      <c r="A210" s="17">
        <v>203</v>
      </c>
      <c r="B210" s="433" t="s">
        <v>285</v>
      </c>
      <c r="C210" s="433" t="s">
        <v>43</v>
      </c>
      <c r="D210" s="389">
        <v>8</v>
      </c>
      <c r="E210" s="19"/>
      <c r="F210" s="19"/>
      <c r="G210" s="396">
        <f t="shared" si="19"/>
        <v>2.6666666666666665</v>
      </c>
      <c r="H210" s="396">
        <f t="shared" si="15"/>
        <v>8</v>
      </c>
      <c r="I210" s="393"/>
      <c r="J210" s="396">
        <f t="shared" si="16"/>
        <v>8</v>
      </c>
      <c r="K210" s="395"/>
      <c r="L210" s="396">
        <f t="shared" si="17"/>
        <v>8</v>
      </c>
      <c r="M210" s="392"/>
      <c r="N210" s="40" t="str">
        <f t="shared" si="18"/>
        <v>Juin</v>
      </c>
    </row>
    <row r="211" spans="1:14" ht="15.75">
      <c r="A211" s="17">
        <v>204</v>
      </c>
      <c r="B211" s="413" t="s">
        <v>909</v>
      </c>
      <c r="C211" s="413" t="s">
        <v>286</v>
      </c>
      <c r="D211" s="389">
        <v>9.75</v>
      </c>
      <c r="E211" s="19"/>
      <c r="F211" s="19"/>
      <c r="G211" s="396">
        <f t="shared" si="19"/>
        <v>3.25</v>
      </c>
      <c r="H211" s="396">
        <f t="shared" si="15"/>
        <v>9.75</v>
      </c>
      <c r="I211" s="393"/>
      <c r="J211" s="396">
        <f t="shared" si="16"/>
        <v>9.75</v>
      </c>
      <c r="K211" s="395"/>
      <c r="L211" s="396">
        <f t="shared" si="17"/>
        <v>9.75</v>
      </c>
      <c r="M211" s="392"/>
      <c r="N211" s="40" t="str">
        <f t="shared" si="18"/>
        <v>Juin</v>
      </c>
    </row>
    <row r="212" spans="1:14" ht="15.75">
      <c r="A212" s="17">
        <v>205</v>
      </c>
      <c r="B212" s="413" t="s">
        <v>287</v>
      </c>
      <c r="C212" s="413" t="s">
        <v>91</v>
      </c>
      <c r="D212" s="389">
        <v>11</v>
      </c>
      <c r="E212" s="19"/>
      <c r="F212" s="19"/>
      <c r="G212" s="396">
        <f t="shared" si="19"/>
        <v>3.6666666666666665</v>
      </c>
      <c r="H212" s="396">
        <f t="shared" si="15"/>
        <v>11</v>
      </c>
      <c r="I212" s="399"/>
      <c r="J212" s="396">
        <f t="shared" si="16"/>
        <v>11</v>
      </c>
      <c r="K212" s="395"/>
      <c r="L212" s="396">
        <f t="shared" si="17"/>
        <v>11</v>
      </c>
      <c r="M212" s="392"/>
      <c r="N212" s="40" t="str">
        <f t="shared" si="18"/>
        <v>Juin</v>
      </c>
    </row>
    <row r="213" spans="1:14" ht="15.75">
      <c r="A213" s="17">
        <v>206</v>
      </c>
      <c r="B213" s="419" t="s">
        <v>288</v>
      </c>
      <c r="C213" s="419" t="s">
        <v>51</v>
      </c>
      <c r="D213" s="389">
        <v>12</v>
      </c>
      <c r="E213" s="19"/>
      <c r="F213" s="19"/>
      <c r="G213" s="396">
        <f t="shared" si="19"/>
        <v>4</v>
      </c>
      <c r="H213" s="396">
        <f t="shared" si="15"/>
        <v>12</v>
      </c>
      <c r="I213" s="393"/>
      <c r="J213" s="396">
        <f t="shared" si="16"/>
        <v>12</v>
      </c>
      <c r="K213" s="395"/>
      <c r="L213" s="396">
        <f t="shared" si="17"/>
        <v>12</v>
      </c>
      <c r="M213" s="392"/>
      <c r="N213" s="40" t="str">
        <f t="shared" si="18"/>
        <v>Juin</v>
      </c>
    </row>
    <row r="214" spans="1:14" ht="15.75">
      <c r="A214" s="17">
        <v>207</v>
      </c>
      <c r="B214" s="413" t="s">
        <v>910</v>
      </c>
      <c r="C214" s="413" t="s">
        <v>289</v>
      </c>
      <c r="D214" s="389">
        <v>8.75</v>
      </c>
      <c r="E214" s="19"/>
      <c r="F214" s="19"/>
      <c r="G214" s="396">
        <f t="shared" si="19"/>
        <v>2.9166666666666665</v>
      </c>
      <c r="H214" s="396">
        <f t="shared" si="15"/>
        <v>8.75</v>
      </c>
      <c r="I214" s="399"/>
      <c r="J214" s="396">
        <f t="shared" si="16"/>
        <v>8.75</v>
      </c>
      <c r="K214" s="402"/>
      <c r="L214" s="396">
        <f t="shared" si="17"/>
        <v>8.75</v>
      </c>
      <c r="M214" s="392"/>
      <c r="N214" s="40" t="str">
        <f t="shared" si="18"/>
        <v>Juin</v>
      </c>
    </row>
    <row r="215" spans="1:14" ht="15.75">
      <c r="A215" s="17">
        <v>208</v>
      </c>
      <c r="B215" s="413" t="s">
        <v>290</v>
      </c>
      <c r="C215" s="413" t="s">
        <v>911</v>
      </c>
      <c r="D215" s="389">
        <v>14</v>
      </c>
      <c r="E215" s="19"/>
      <c r="F215" s="19"/>
      <c r="G215" s="396">
        <f t="shared" si="19"/>
        <v>4.666666666666667</v>
      </c>
      <c r="H215" s="396">
        <f t="shared" si="15"/>
        <v>14</v>
      </c>
      <c r="I215" s="399"/>
      <c r="J215" s="396">
        <f t="shared" si="16"/>
        <v>14</v>
      </c>
      <c r="K215" s="395"/>
      <c r="L215" s="396">
        <f t="shared" si="17"/>
        <v>14</v>
      </c>
      <c r="M215" s="392"/>
      <c r="N215" s="40" t="str">
        <f t="shared" si="18"/>
        <v>Juin</v>
      </c>
    </row>
    <row r="216" spans="1:14" ht="15.75">
      <c r="A216" s="17">
        <v>209</v>
      </c>
      <c r="B216" s="419" t="s">
        <v>912</v>
      </c>
      <c r="C216" s="419" t="s">
        <v>95</v>
      </c>
      <c r="D216" s="389">
        <v>12.5</v>
      </c>
      <c r="E216" s="19"/>
      <c r="F216" s="19"/>
      <c r="G216" s="396">
        <f t="shared" si="19"/>
        <v>4.166666666666667</v>
      </c>
      <c r="H216" s="396">
        <f t="shared" si="15"/>
        <v>12.5</v>
      </c>
      <c r="I216" s="393"/>
      <c r="J216" s="396">
        <f t="shared" si="16"/>
        <v>12.5</v>
      </c>
      <c r="K216" s="395"/>
      <c r="L216" s="396">
        <f t="shared" si="17"/>
        <v>12.5</v>
      </c>
      <c r="M216" s="392"/>
      <c r="N216" s="40" t="str">
        <f t="shared" si="18"/>
        <v>Juin</v>
      </c>
    </row>
    <row r="217" spans="1:14" ht="15.75">
      <c r="A217" s="17">
        <v>210</v>
      </c>
      <c r="B217" s="413" t="s">
        <v>291</v>
      </c>
      <c r="C217" s="413" t="s">
        <v>913</v>
      </c>
      <c r="D217" s="389">
        <v>12</v>
      </c>
      <c r="E217" s="19"/>
      <c r="F217" s="19"/>
      <c r="G217" s="396">
        <f t="shared" si="19"/>
        <v>4</v>
      </c>
      <c r="H217" s="396">
        <f t="shared" si="15"/>
        <v>12</v>
      </c>
      <c r="I217" s="399"/>
      <c r="J217" s="396">
        <f t="shared" si="16"/>
        <v>12</v>
      </c>
      <c r="K217" s="395"/>
      <c r="L217" s="396">
        <f t="shared" si="17"/>
        <v>12</v>
      </c>
      <c r="M217" s="392"/>
      <c r="N217" s="40" t="str">
        <f t="shared" si="18"/>
        <v>Juin</v>
      </c>
    </row>
    <row r="218" spans="1:14" ht="15.75">
      <c r="A218" s="17">
        <v>211</v>
      </c>
      <c r="B218" s="413" t="s">
        <v>291</v>
      </c>
      <c r="C218" s="413" t="s">
        <v>292</v>
      </c>
      <c r="D218" s="389">
        <v>6</v>
      </c>
      <c r="E218" s="19"/>
      <c r="F218" s="19"/>
      <c r="G218" s="396">
        <f t="shared" si="19"/>
        <v>2</v>
      </c>
      <c r="H218" s="396">
        <f t="shared" si="15"/>
        <v>6</v>
      </c>
      <c r="I218" s="393"/>
      <c r="J218" s="396">
        <f t="shared" si="16"/>
        <v>6</v>
      </c>
      <c r="K218" s="395"/>
      <c r="L218" s="396">
        <f t="shared" si="17"/>
        <v>6</v>
      </c>
      <c r="M218" s="392"/>
      <c r="N218" s="40" t="str">
        <f t="shared" si="18"/>
        <v>Juin</v>
      </c>
    </row>
    <row r="219" spans="1:14" ht="15.75">
      <c r="A219" s="17">
        <v>212</v>
      </c>
      <c r="B219" s="419" t="s">
        <v>291</v>
      </c>
      <c r="C219" s="419" t="s">
        <v>293</v>
      </c>
      <c r="D219" s="389">
        <v>3.75</v>
      </c>
      <c r="E219" s="19"/>
      <c r="F219" s="19"/>
      <c r="G219" s="396">
        <f t="shared" si="19"/>
        <v>1.25</v>
      </c>
      <c r="H219" s="396">
        <f t="shared" si="15"/>
        <v>3.75</v>
      </c>
      <c r="I219" s="399"/>
      <c r="J219" s="396">
        <f t="shared" si="16"/>
        <v>3.75</v>
      </c>
      <c r="K219" s="395"/>
      <c r="L219" s="396">
        <f t="shared" si="17"/>
        <v>3.75</v>
      </c>
      <c r="M219" s="392"/>
      <c r="N219" s="40" t="str">
        <f t="shared" si="18"/>
        <v>Juin</v>
      </c>
    </row>
    <row r="220" spans="1:14" ht="15.75">
      <c r="A220" s="17">
        <v>213</v>
      </c>
      <c r="B220" s="413" t="s">
        <v>294</v>
      </c>
      <c r="C220" s="413" t="s">
        <v>185</v>
      </c>
      <c r="D220" s="389">
        <v>6.75</v>
      </c>
      <c r="E220" s="19"/>
      <c r="F220" s="19"/>
      <c r="G220" s="396">
        <f t="shared" si="19"/>
        <v>2.25</v>
      </c>
      <c r="H220" s="396">
        <f t="shared" si="15"/>
        <v>6.75</v>
      </c>
      <c r="I220" s="393"/>
      <c r="J220" s="396">
        <f t="shared" si="16"/>
        <v>6.75</v>
      </c>
      <c r="K220" s="395"/>
      <c r="L220" s="396">
        <f t="shared" si="17"/>
        <v>6.75</v>
      </c>
      <c r="M220" s="392"/>
      <c r="N220" s="40" t="str">
        <f t="shared" si="18"/>
        <v>Juin</v>
      </c>
    </row>
    <row r="221" spans="1:14" ht="15.75">
      <c r="A221" s="17">
        <v>214</v>
      </c>
      <c r="B221" s="432" t="s">
        <v>295</v>
      </c>
      <c r="C221" s="432" t="s">
        <v>914</v>
      </c>
      <c r="D221" s="389">
        <v>11.25</v>
      </c>
      <c r="E221" s="19"/>
      <c r="F221" s="19"/>
      <c r="G221" s="396">
        <f t="shared" si="19"/>
        <v>3.75</v>
      </c>
      <c r="H221" s="396">
        <f t="shared" si="15"/>
        <v>11.25</v>
      </c>
      <c r="I221" s="393"/>
      <c r="J221" s="396">
        <f t="shared" si="16"/>
        <v>11.25</v>
      </c>
      <c r="K221" s="395"/>
      <c r="L221" s="396">
        <f t="shared" si="17"/>
        <v>11.25</v>
      </c>
      <c r="M221" s="392"/>
      <c r="N221" s="40" t="str">
        <f t="shared" si="18"/>
        <v>Juin</v>
      </c>
    </row>
    <row r="222" spans="1:14" ht="15.75">
      <c r="A222" s="17">
        <v>215</v>
      </c>
      <c r="B222" s="419" t="s">
        <v>296</v>
      </c>
      <c r="C222" s="419" t="s">
        <v>297</v>
      </c>
      <c r="D222" s="389">
        <v>12.75</v>
      </c>
      <c r="E222" s="19"/>
      <c r="F222" s="19"/>
      <c r="G222" s="396">
        <f t="shared" si="19"/>
        <v>4.25</v>
      </c>
      <c r="H222" s="396">
        <f t="shared" si="15"/>
        <v>12.75</v>
      </c>
      <c r="I222" s="399"/>
      <c r="J222" s="396">
        <f t="shared" si="16"/>
        <v>12.75</v>
      </c>
      <c r="K222" s="402"/>
      <c r="L222" s="396">
        <f t="shared" si="17"/>
        <v>12.75</v>
      </c>
      <c r="M222" s="392"/>
      <c r="N222" s="40" t="str">
        <f t="shared" si="18"/>
        <v>Juin</v>
      </c>
    </row>
    <row r="223" spans="1:14" ht="15.75">
      <c r="A223" s="17">
        <v>216</v>
      </c>
      <c r="B223" s="419" t="s">
        <v>298</v>
      </c>
      <c r="C223" s="419" t="s">
        <v>299</v>
      </c>
      <c r="D223" s="389">
        <v>8.25</v>
      </c>
      <c r="E223" s="19"/>
      <c r="F223" s="19"/>
      <c r="G223" s="396">
        <f t="shared" si="19"/>
        <v>2.75</v>
      </c>
      <c r="H223" s="396">
        <f t="shared" si="15"/>
        <v>8.25</v>
      </c>
      <c r="I223" s="393"/>
      <c r="J223" s="396">
        <f t="shared" si="16"/>
        <v>8.25</v>
      </c>
      <c r="K223" s="395"/>
      <c r="L223" s="396">
        <f t="shared" si="17"/>
        <v>8.25</v>
      </c>
      <c r="M223" s="392"/>
      <c r="N223" s="40" t="str">
        <f t="shared" si="18"/>
        <v>Juin</v>
      </c>
    </row>
    <row r="224" spans="1:14" ht="15.75">
      <c r="A224" s="17">
        <v>217</v>
      </c>
      <c r="B224" s="419" t="s">
        <v>300</v>
      </c>
      <c r="C224" s="419" t="s">
        <v>301</v>
      </c>
      <c r="D224" s="389">
        <v>14</v>
      </c>
      <c r="E224" s="19"/>
      <c r="F224" s="19"/>
      <c r="G224" s="396">
        <f t="shared" si="19"/>
        <v>4.666666666666667</v>
      </c>
      <c r="H224" s="396">
        <f t="shared" si="15"/>
        <v>14</v>
      </c>
      <c r="I224" s="393"/>
      <c r="J224" s="396">
        <f t="shared" si="16"/>
        <v>14</v>
      </c>
      <c r="K224" s="395"/>
      <c r="L224" s="396">
        <f t="shared" si="17"/>
        <v>14</v>
      </c>
      <c r="M224" s="392"/>
      <c r="N224" s="40" t="str">
        <f t="shared" si="18"/>
        <v>Juin</v>
      </c>
    </row>
    <row r="225" spans="1:14" ht="15.75">
      <c r="A225" s="42">
        <v>218</v>
      </c>
      <c r="B225" s="417" t="s">
        <v>302</v>
      </c>
      <c r="C225" s="417" t="s">
        <v>915</v>
      </c>
      <c r="D225" s="389">
        <v>7.25</v>
      </c>
      <c r="E225" s="19"/>
      <c r="F225" s="19"/>
      <c r="G225" s="396">
        <f t="shared" si="19"/>
        <v>2.4166666666666665</v>
      </c>
      <c r="H225" s="396">
        <f t="shared" si="15"/>
        <v>7.25</v>
      </c>
      <c r="I225" s="393"/>
      <c r="J225" s="396">
        <f t="shared" si="16"/>
        <v>7.25</v>
      </c>
      <c r="K225" s="395"/>
      <c r="L225" s="396">
        <f t="shared" si="17"/>
        <v>7.25</v>
      </c>
      <c r="M225" s="392"/>
      <c r="N225" s="40" t="str">
        <f t="shared" si="18"/>
        <v>Juin</v>
      </c>
    </row>
    <row r="226" spans="1:14" ht="15.75">
      <c r="A226" s="42">
        <v>219</v>
      </c>
      <c r="B226" s="413" t="s">
        <v>304</v>
      </c>
      <c r="C226" s="413" t="s">
        <v>305</v>
      </c>
      <c r="D226" s="389">
        <v>6</v>
      </c>
      <c r="E226" s="19"/>
      <c r="F226" s="19"/>
      <c r="G226" s="396">
        <f t="shared" si="19"/>
        <v>2</v>
      </c>
      <c r="H226" s="396">
        <f t="shared" si="15"/>
        <v>6</v>
      </c>
      <c r="I226" s="393"/>
      <c r="J226" s="396">
        <f t="shared" si="16"/>
        <v>6</v>
      </c>
      <c r="K226" s="395"/>
      <c r="L226" s="396">
        <f t="shared" si="17"/>
        <v>6</v>
      </c>
      <c r="M226" s="392"/>
      <c r="N226" s="40" t="str">
        <f t="shared" si="18"/>
        <v>Juin</v>
      </c>
    </row>
    <row r="227" spans="1:14" ht="15.75">
      <c r="A227" s="42">
        <v>220</v>
      </c>
      <c r="B227" s="413" t="s">
        <v>306</v>
      </c>
      <c r="C227" s="413" t="s">
        <v>916</v>
      </c>
      <c r="D227" s="389">
        <v>5.75</v>
      </c>
      <c r="E227" s="19"/>
      <c r="F227" s="19"/>
      <c r="G227" s="396">
        <f t="shared" si="19"/>
        <v>1.9166666666666667</v>
      </c>
      <c r="H227" s="396">
        <f t="shared" si="15"/>
        <v>5.75</v>
      </c>
      <c r="I227" s="399"/>
      <c r="J227" s="396">
        <f t="shared" si="16"/>
        <v>5.75</v>
      </c>
      <c r="K227" s="402"/>
      <c r="L227" s="396">
        <f t="shared" si="17"/>
        <v>5.75</v>
      </c>
      <c r="M227" s="392"/>
      <c r="N227" s="40" t="str">
        <f t="shared" si="18"/>
        <v>Juin</v>
      </c>
    </row>
    <row r="228" spans="1:14" ht="15.75">
      <c r="A228" s="42">
        <v>221</v>
      </c>
      <c r="B228" s="419" t="s">
        <v>307</v>
      </c>
      <c r="C228" s="419" t="s">
        <v>212</v>
      </c>
      <c r="D228" s="389">
        <v>3.75</v>
      </c>
      <c r="E228" s="19"/>
      <c r="F228" s="19"/>
      <c r="G228" s="396">
        <f t="shared" si="19"/>
        <v>1.25</v>
      </c>
      <c r="H228" s="396">
        <f t="shared" si="15"/>
        <v>3.75</v>
      </c>
      <c r="I228" s="399"/>
      <c r="J228" s="396">
        <f t="shared" si="16"/>
        <v>3.75</v>
      </c>
      <c r="K228" s="403"/>
      <c r="L228" s="396">
        <f t="shared" si="17"/>
        <v>3.75</v>
      </c>
      <c r="M228" s="392"/>
      <c r="N228" s="40" t="str">
        <f t="shared" si="18"/>
        <v>Juin</v>
      </c>
    </row>
    <row r="229" spans="1:14" ht="15.75">
      <c r="A229" s="42">
        <v>222</v>
      </c>
      <c r="B229" s="413" t="s">
        <v>308</v>
      </c>
      <c r="C229" s="413" t="s">
        <v>635</v>
      </c>
      <c r="D229" s="389">
        <v>16.25</v>
      </c>
      <c r="E229" s="45"/>
      <c r="F229" s="45"/>
      <c r="G229" s="396">
        <f t="shared" si="19"/>
        <v>5.416666666666667</v>
      </c>
      <c r="H229" s="396">
        <f t="shared" si="15"/>
        <v>16.25</v>
      </c>
      <c r="I229" s="393"/>
      <c r="J229" s="396">
        <f t="shared" si="16"/>
        <v>16.25</v>
      </c>
      <c r="K229" s="395"/>
      <c r="L229" s="396">
        <f t="shared" si="17"/>
        <v>16.25</v>
      </c>
      <c r="M229" s="392"/>
      <c r="N229" s="40" t="str">
        <f t="shared" si="18"/>
        <v>Juin</v>
      </c>
    </row>
    <row r="230" spans="1:14" ht="15.75">
      <c r="A230" s="42">
        <v>223</v>
      </c>
      <c r="B230" s="413" t="s">
        <v>309</v>
      </c>
      <c r="C230" s="413" t="s">
        <v>161</v>
      </c>
      <c r="D230" s="389">
        <v>4.5</v>
      </c>
      <c r="E230" s="19"/>
      <c r="F230" s="19"/>
      <c r="G230" s="396">
        <f t="shared" si="19"/>
        <v>1.5</v>
      </c>
      <c r="H230" s="396">
        <f t="shared" si="15"/>
        <v>4.5</v>
      </c>
      <c r="I230" s="399"/>
      <c r="J230" s="396">
        <f t="shared" si="16"/>
        <v>4.5</v>
      </c>
      <c r="K230" s="403"/>
      <c r="L230" s="396">
        <f t="shared" si="17"/>
        <v>4.5</v>
      </c>
      <c r="M230" s="392"/>
      <c r="N230" s="40" t="str">
        <f t="shared" si="18"/>
        <v>Juin</v>
      </c>
    </row>
    <row r="231" spans="1:14" ht="15.75">
      <c r="A231" s="42">
        <v>224</v>
      </c>
      <c r="B231" s="413" t="s">
        <v>310</v>
      </c>
      <c r="C231" s="413" t="s">
        <v>311</v>
      </c>
      <c r="D231" s="389">
        <v>10.5</v>
      </c>
      <c r="E231" s="19"/>
      <c r="F231" s="19"/>
      <c r="G231" s="396">
        <f t="shared" si="19"/>
        <v>3.5</v>
      </c>
      <c r="H231" s="396">
        <f t="shared" si="15"/>
        <v>10.5</v>
      </c>
      <c r="I231" s="399"/>
      <c r="J231" s="396">
        <f t="shared" si="16"/>
        <v>10.5</v>
      </c>
      <c r="K231" s="403"/>
      <c r="L231" s="396">
        <f t="shared" si="17"/>
        <v>10.5</v>
      </c>
      <c r="M231" s="392"/>
      <c r="N231" s="40" t="str">
        <f t="shared" si="18"/>
        <v>Juin</v>
      </c>
    </row>
    <row r="232" spans="1:14" ht="15.75">
      <c r="A232" s="17">
        <v>225</v>
      </c>
      <c r="B232" s="413" t="s">
        <v>312</v>
      </c>
      <c r="C232" s="413" t="s">
        <v>917</v>
      </c>
      <c r="D232" s="389">
        <v>0</v>
      </c>
      <c r="E232" s="19"/>
      <c r="F232" s="19"/>
      <c r="G232" s="396">
        <f t="shared" si="19"/>
        <v>0</v>
      </c>
      <c r="H232" s="396">
        <f t="shared" si="15"/>
        <v>0</v>
      </c>
      <c r="I232" s="399"/>
      <c r="J232" s="396">
        <f t="shared" si="16"/>
        <v>0</v>
      </c>
      <c r="K232" s="402"/>
      <c r="L232" s="396">
        <f t="shared" si="17"/>
        <v>0</v>
      </c>
      <c r="M232" s="392"/>
      <c r="N232" s="40" t="str">
        <f t="shared" si="18"/>
        <v>Juin</v>
      </c>
    </row>
    <row r="233" spans="1:14" ht="15.75">
      <c r="A233" s="17">
        <v>226</v>
      </c>
      <c r="B233" s="413" t="s">
        <v>313</v>
      </c>
      <c r="C233" s="413" t="s">
        <v>314</v>
      </c>
      <c r="D233" s="389">
        <v>9</v>
      </c>
      <c r="E233" s="19"/>
      <c r="F233" s="19"/>
      <c r="G233" s="396">
        <f t="shared" si="19"/>
        <v>3</v>
      </c>
      <c r="H233" s="396">
        <f t="shared" si="15"/>
        <v>9</v>
      </c>
      <c r="I233" s="399"/>
      <c r="J233" s="396">
        <f t="shared" si="16"/>
        <v>9</v>
      </c>
      <c r="K233" s="395"/>
      <c r="L233" s="396">
        <f t="shared" si="17"/>
        <v>9</v>
      </c>
      <c r="M233" s="392"/>
      <c r="N233" s="40" t="str">
        <f t="shared" si="18"/>
        <v>Juin</v>
      </c>
    </row>
    <row r="234" spans="1:14" ht="15.75">
      <c r="A234" s="17">
        <v>227</v>
      </c>
      <c r="B234" s="413" t="s">
        <v>315</v>
      </c>
      <c r="C234" s="413" t="s">
        <v>20</v>
      </c>
      <c r="D234" s="389">
        <v>11.75</v>
      </c>
      <c r="E234" s="19"/>
      <c r="F234" s="19"/>
      <c r="G234" s="396">
        <f t="shared" si="19"/>
        <v>3.9166666666666665</v>
      </c>
      <c r="H234" s="396">
        <f t="shared" si="15"/>
        <v>11.75</v>
      </c>
      <c r="I234" s="393"/>
      <c r="J234" s="396">
        <f t="shared" si="16"/>
        <v>11.75</v>
      </c>
      <c r="K234" s="395"/>
      <c r="L234" s="396">
        <f t="shared" si="17"/>
        <v>11.75</v>
      </c>
      <c r="M234" s="392"/>
      <c r="N234" s="40" t="str">
        <f t="shared" si="18"/>
        <v>Juin</v>
      </c>
    </row>
    <row r="235" spans="1:14" ht="15.75">
      <c r="A235" s="17">
        <v>228</v>
      </c>
      <c r="B235" s="425" t="s">
        <v>918</v>
      </c>
      <c r="C235" s="425" t="s">
        <v>317</v>
      </c>
      <c r="D235" s="389">
        <v>6.75</v>
      </c>
      <c r="E235" s="19"/>
      <c r="F235" s="19"/>
      <c r="G235" s="396">
        <f t="shared" si="19"/>
        <v>2.25</v>
      </c>
      <c r="H235" s="396">
        <f t="shared" si="15"/>
        <v>6.75</v>
      </c>
      <c r="I235" s="399"/>
      <c r="J235" s="396">
        <f t="shared" si="16"/>
        <v>6.75</v>
      </c>
      <c r="K235" s="395"/>
      <c r="L235" s="396">
        <f t="shared" si="17"/>
        <v>6.75</v>
      </c>
      <c r="M235" s="392"/>
      <c r="N235" s="40" t="str">
        <f t="shared" si="18"/>
        <v>Juin</v>
      </c>
    </row>
    <row r="236" spans="1:14" ht="15.75">
      <c r="A236" s="17">
        <v>229</v>
      </c>
      <c r="B236" s="425" t="s">
        <v>318</v>
      </c>
      <c r="C236" s="425" t="s">
        <v>919</v>
      </c>
      <c r="D236" s="389">
        <v>6</v>
      </c>
      <c r="E236" s="19"/>
      <c r="F236" s="19"/>
      <c r="G236" s="396">
        <f t="shared" si="19"/>
        <v>2</v>
      </c>
      <c r="H236" s="396">
        <f t="shared" si="15"/>
        <v>6</v>
      </c>
      <c r="I236" s="399"/>
      <c r="J236" s="396">
        <f t="shared" si="16"/>
        <v>6</v>
      </c>
      <c r="K236" s="403"/>
      <c r="L236" s="396">
        <f t="shared" si="17"/>
        <v>6</v>
      </c>
      <c r="M236" s="392"/>
      <c r="N236" s="40" t="str">
        <f t="shared" si="18"/>
        <v>Juin</v>
      </c>
    </row>
    <row r="237" spans="1:14" ht="15.75">
      <c r="A237" s="17">
        <v>230</v>
      </c>
      <c r="B237" s="425" t="s">
        <v>319</v>
      </c>
      <c r="C237" s="425" t="s">
        <v>316</v>
      </c>
      <c r="D237" s="389">
        <v>9</v>
      </c>
      <c r="E237" s="19"/>
      <c r="F237" s="19"/>
      <c r="G237" s="396">
        <f t="shared" si="19"/>
        <v>3</v>
      </c>
      <c r="H237" s="396">
        <f t="shared" si="15"/>
        <v>9</v>
      </c>
      <c r="I237" s="399"/>
      <c r="J237" s="396">
        <f t="shared" si="16"/>
        <v>9</v>
      </c>
      <c r="K237" s="403"/>
      <c r="L237" s="396">
        <f t="shared" si="17"/>
        <v>9</v>
      </c>
      <c r="M237" s="392"/>
      <c r="N237" s="40" t="str">
        <f t="shared" si="18"/>
        <v>Juin</v>
      </c>
    </row>
    <row r="238" spans="1:14" ht="15.75">
      <c r="A238" s="17">
        <v>231</v>
      </c>
      <c r="B238" s="419" t="s">
        <v>920</v>
      </c>
      <c r="C238" s="419" t="s">
        <v>921</v>
      </c>
      <c r="D238" s="389">
        <v>5.75</v>
      </c>
      <c r="E238" s="19"/>
      <c r="F238" s="19"/>
      <c r="G238" s="396">
        <f t="shared" si="19"/>
        <v>1.9166666666666667</v>
      </c>
      <c r="H238" s="396">
        <f t="shared" si="15"/>
        <v>5.75</v>
      </c>
      <c r="I238" s="399"/>
      <c r="J238" s="396">
        <f t="shared" si="16"/>
        <v>5.75</v>
      </c>
      <c r="K238" s="403"/>
      <c r="L238" s="396">
        <f t="shared" si="17"/>
        <v>5.75</v>
      </c>
      <c r="M238" s="392"/>
      <c r="N238" s="40" t="str">
        <f t="shared" si="18"/>
        <v>Juin</v>
      </c>
    </row>
    <row r="239" spans="1:14" ht="15.75">
      <c r="A239" s="17">
        <v>232</v>
      </c>
      <c r="B239" s="413" t="s">
        <v>320</v>
      </c>
      <c r="C239" s="413" t="s">
        <v>922</v>
      </c>
      <c r="D239" s="389">
        <v>13.5</v>
      </c>
      <c r="E239" s="19"/>
      <c r="F239" s="19"/>
      <c r="G239" s="396">
        <f t="shared" si="19"/>
        <v>4.5</v>
      </c>
      <c r="H239" s="396">
        <f t="shared" si="15"/>
        <v>13.5</v>
      </c>
      <c r="I239" s="393"/>
      <c r="J239" s="396">
        <f t="shared" si="16"/>
        <v>13.5</v>
      </c>
      <c r="K239" s="395"/>
      <c r="L239" s="396">
        <f t="shared" si="17"/>
        <v>13.5</v>
      </c>
      <c r="M239" s="392"/>
      <c r="N239" s="40" t="str">
        <f t="shared" si="18"/>
        <v>Juin</v>
      </c>
    </row>
    <row r="240" spans="1:14" ht="15.75">
      <c r="A240" s="17">
        <v>233</v>
      </c>
      <c r="B240" s="413" t="s">
        <v>321</v>
      </c>
      <c r="C240" s="413" t="s">
        <v>923</v>
      </c>
      <c r="D240" s="389">
        <v>8</v>
      </c>
      <c r="E240" s="19"/>
      <c r="F240" s="19"/>
      <c r="G240" s="396">
        <f t="shared" si="19"/>
        <v>2.6666666666666665</v>
      </c>
      <c r="H240" s="396">
        <f t="shared" si="15"/>
        <v>8</v>
      </c>
      <c r="I240" s="399"/>
      <c r="J240" s="396">
        <f t="shared" si="16"/>
        <v>8</v>
      </c>
      <c r="K240" s="402"/>
      <c r="L240" s="396">
        <f t="shared" si="17"/>
        <v>8</v>
      </c>
      <c r="M240" s="392"/>
      <c r="N240" s="40" t="str">
        <f t="shared" si="18"/>
        <v>Juin</v>
      </c>
    </row>
    <row r="241" spans="1:14" ht="15.75">
      <c r="A241" s="17">
        <v>234</v>
      </c>
      <c r="B241" s="419" t="s">
        <v>321</v>
      </c>
      <c r="C241" s="419" t="s">
        <v>322</v>
      </c>
      <c r="D241" s="389">
        <v>8.25</v>
      </c>
      <c r="E241" s="19"/>
      <c r="F241" s="19"/>
      <c r="G241" s="396">
        <f t="shared" si="19"/>
        <v>2.75</v>
      </c>
      <c r="H241" s="396">
        <f t="shared" si="15"/>
        <v>8.25</v>
      </c>
      <c r="I241" s="399"/>
      <c r="J241" s="396">
        <f t="shared" si="16"/>
        <v>8.25</v>
      </c>
      <c r="K241" s="395"/>
      <c r="L241" s="396">
        <f t="shared" si="17"/>
        <v>8.25</v>
      </c>
      <c r="M241" s="392"/>
      <c r="N241" s="40" t="str">
        <f t="shared" si="18"/>
        <v>Juin</v>
      </c>
    </row>
    <row r="242" spans="1:14" ht="15.75">
      <c r="A242" s="17">
        <v>235</v>
      </c>
      <c r="B242" s="413" t="s">
        <v>323</v>
      </c>
      <c r="C242" s="413" t="s">
        <v>924</v>
      </c>
      <c r="D242" s="389">
        <v>12</v>
      </c>
      <c r="E242" s="19"/>
      <c r="F242" s="19"/>
      <c r="G242" s="396">
        <f t="shared" si="19"/>
        <v>4</v>
      </c>
      <c r="H242" s="396">
        <f t="shared" si="15"/>
        <v>12</v>
      </c>
      <c r="I242" s="393"/>
      <c r="J242" s="396">
        <f t="shared" si="16"/>
        <v>12</v>
      </c>
      <c r="K242" s="395"/>
      <c r="L242" s="396">
        <f t="shared" si="17"/>
        <v>12</v>
      </c>
      <c r="M242" s="392"/>
      <c r="N242" s="40" t="str">
        <f t="shared" si="18"/>
        <v>Juin</v>
      </c>
    </row>
    <row r="243" spans="1:14" ht="15.75">
      <c r="A243" s="42">
        <v>236</v>
      </c>
      <c r="B243" s="432" t="s">
        <v>324</v>
      </c>
      <c r="C243" s="432" t="s">
        <v>925</v>
      </c>
      <c r="D243" s="389">
        <v>9</v>
      </c>
      <c r="E243" s="19"/>
      <c r="F243" s="19"/>
      <c r="G243" s="396">
        <f t="shared" si="19"/>
        <v>3</v>
      </c>
      <c r="H243" s="396">
        <f t="shared" si="15"/>
        <v>9</v>
      </c>
      <c r="I243" s="399"/>
      <c r="J243" s="396">
        <f t="shared" si="16"/>
        <v>9</v>
      </c>
      <c r="K243" s="402"/>
      <c r="L243" s="396">
        <f t="shared" si="17"/>
        <v>9</v>
      </c>
      <c r="M243" s="392"/>
      <c r="N243" s="40" t="str">
        <f t="shared" si="18"/>
        <v>Juin</v>
      </c>
    </row>
    <row r="244" spans="1:14" ht="15.75">
      <c r="A244" s="42">
        <v>237</v>
      </c>
      <c r="B244" s="413" t="s">
        <v>326</v>
      </c>
      <c r="C244" s="413" t="s">
        <v>327</v>
      </c>
      <c r="D244" s="389">
        <v>4.5</v>
      </c>
      <c r="E244" s="19"/>
      <c r="F244" s="19"/>
      <c r="G244" s="396">
        <f t="shared" si="19"/>
        <v>1.5</v>
      </c>
      <c r="H244" s="396">
        <f t="shared" si="15"/>
        <v>4.5</v>
      </c>
      <c r="I244" s="393"/>
      <c r="J244" s="396">
        <f t="shared" si="16"/>
        <v>4.5</v>
      </c>
      <c r="K244" s="395"/>
      <c r="L244" s="396">
        <f t="shared" si="17"/>
        <v>4.5</v>
      </c>
      <c r="M244" s="392"/>
      <c r="N244" s="40" t="str">
        <f t="shared" si="18"/>
        <v>Juin</v>
      </c>
    </row>
    <row r="245" spans="1:14" ht="15.75">
      <c r="A245" s="42">
        <v>238</v>
      </c>
      <c r="B245" s="413" t="s">
        <v>328</v>
      </c>
      <c r="C245" s="413" t="s">
        <v>43</v>
      </c>
      <c r="D245" s="389">
        <v>8.75</v>
      </c>
      <c r="E245" s="19"/>
      <c r="F245" s="19"/>
      <c r="G245" s="396">
        <f t="shared" si="19"/>
        <v>2.9166666666666665</v>
      </c>
      <c r="H245" s="396">
        <f t="shared" si="15"/>
        <v>8.75</v>
      </c>
      <c r="I245" s="393"/>
      <c r="J245" s="396">
        <f t="shared" si="16"/>
        <v>8.75</v>
      </c>
      <c r="K245" s="395"/>
      <c r="L245" s="396">
        <f t="shared" si="17"/>
        <v>8.75</v>
      </c>
      <c r="M245" s="392"/>
      <c r="N245" s="40" t="str">
        <f t="shared" si="18"/>
        <v>Juin</v>
      </c>
    </row>
    <row r="246" spans="1:14" ht="15.75">
      <c r="A246" s="42">
        <v>239</v>
      </c>
      <c r="B246" s="419" t="s">
        <v>926</v>
      </c>
      <c r="C246" s="419" t="s">
        <v>927</v>
      </c>
      <c r="D246" s="389">
        <v>3</v>
      </c>
      <c r="E246" s="19"/>
      <c r="F246" s="19"/>
      <c r="G246" s="396">
        <f t="shared" si="19"/>
        <v>1</v>
      </c>
      <c r="H246" s="396">
        <f t="shared" si="15"/>
        <v>3</v>
      </c>
      <c r="I246" s="399"/>
      <c r="J246" s="396">
        <f t="shared" si="16"/>
        <v>3</v>
      </c>
      <c r="K246" s="403"/>
      <c r="L246" s="396">
        <f t="shared" si="17"/>
        <v>3</v>
      </c>
      <c r="M246" s="392"/>
      <c r="N246" s="40" t="str">
        <f t="shared" si="18"/>
        <v>Juin</v>
      </c>
    </row>
    <row r="247" spans="1:14" ht="15.75">
      <c r="A247" s="42">
        <v>240</v>
      </c>
      <c r="B247" s="413" t="s">
        <v>329</v>
      </c>
      <c r="C247" s="413" t="s">
        <v>164</v>
      </c>
      <c r="D247" s="389">
        <v>9.75</v>
      </c>
      <c r="E247" s="19"/>
      <c r="F247" s="19"/>
      <c r="G247" s="396">
        <f t="shared" si="19"/>
        <v>3.25</v>
      </c>
      <c r="H247" s="396">
        <f t="shared" si="15"/>
        <v>9.75</v>
      </c>
      <c r="I247" s="399"/>
      <c r="J247" s="396">
        <f t="shared" si="16"/>
        <v>9.75</v>
      </c>
      <c r="K247" s="395"/>
      <c r="L247" s="396">
        <f t="shared" si="17"/>
        <v>9.75</v>
      </c>
      <c r="M247" s="392"/>
      <c r="N247" s="40" t="str">
        <f t="shared" si="18"/>
        <v>Juin</v>
      </c>
    </row>
    <row r="248" spans="1:14" ht="15.75">
      <c r="A248" s="42">
        <v>241</v>
      </c>
      <c r="B248" s="419" t="s">
        <v>330</v>
      </c>
      <c r="C248" s="419" t="s">
        <v>331</v>
      </c>
      <c r="D248" s="389">
        <v>7.25</v>
      </c>
      <c r="E248" s="19"/>
      <c r="F248" s="19"/>
      <c r="G248" s="396">
        <f t="shared" si="19"/>
        <v>2.4166666666666665</v>
      </c>
      <c r="H248" s="396">
        <f t="shared" si="15"/>
        <v>7.25</v>
      </c>
      <c r="I248" s="393"/>
      <c r="J248" s="396">
        <f t="shared" si="16"/>
        <v>7.25</v>
      </c>
      <c r="K248" s="395"/>
      <c r="L248" s="396">
        <f t="shared" si="17"/>
        <v>7.25</v>
      </c>
      <c r="M248" s="392"/>
      <c r="N248" s="40" t="str">
        <f t="shared" si="18"/>
        <v>Juin</v>
      </c>
    </row>
    <row r="249" spans="1:14" ht="15.75">
      <c r="A249" s="42">
        <v>242</v>
      </c>
      <c r="B249" s="413" t="s">
        <v>332</v>
      </c>
      <c r="C249" s="413" t="s">
        <v>333</v>
      </c>
      <c r="D249" s="389">
        <v>11</v>
      </c>
      <c r="E249" s="19"/>
      <c r="F249" s="19"/>
      <c r="G249" s="396">
        <f t="shared" si="19"/>
        <v>3.6666666666666665</v>
      </c>
      <c r="H249" s="396">
        <f t="shared" si="15"/>
        <v>11</v>
      </c>
      <c r="I249" s="393"/>
      <c r="J249" s="396">
        <f t="shared" si="16"/>
        <v>11</v>
      </c>
      <c r="K249" s="395"/>
      <c r="L249" s="396">
        <f t="shared" si="17"/>
        <v>11</v>
      </c>
      <c r="M249" s="392"/>
      <c r="N249" s="40" t="str">
        <f t="shared" si="18"/>
        <v>Juin</v>
      </c>
    </row>
    <row r="250" spans="1:14" ht="15.75">
      <c r="A250" s="42">
        <v>243</v>
      </c>
      <c r="B250" s="413" t="s">
        <v>332</v>
      </c>
      <c r="C250" s="413" t="s">
        <v>334</v>
      </c>
      <c r="D250" s="389">
        <v>8</v>
      </c>
      <c r="E250" s="19"/>
      <c r="F250" s="19"/>
      <c r="G250" s="396">
        <f t="shared" si="19"/>
        <v>2.6666666666666665</v>
      </c>
      <c r="H250" s="396">
        <f t="shared" si="15"/>
        <v>8</v>
      </c>
      <c r="I250" s="399"/>
      <c r="J250" s="396">
        <f t="shared" si="16"/>
        <v>8</v>
      </c>
      <c r="K250" s="395"/>
      <c r="L250" s="396">
        <f t="shared" si="17"/>
        <v>8</v>
      </c>
      <c r="M250" s="392"/>
      <c r="N250" s="40" t="str">
        <f t="shared" si="18"/>
        <v>Juin</v>
      </c>
    </row>
    <row r="251" spans="1:14" ht="15.75">
      <c r="A251" s="42">
        <v>244</v>
      </c>
      <c r="B251" s="419" t="s">
        <v>928</v>
      </c>
      <c r="C251" s="419" t="s">
        <v>372</v>
      </c>
      <c r="D251" s="389">
        <v>15</v>
      </c>
      <c r="E251" s="19"/>
      <c r="F251" s="19"/>
      <c r="G251" s="396">
        <f t="shared" si="19"/>
        <v>5</v>
      </c>
      <c r="H251" s="396">
        <f t="shared" si="15"/>
        <v>15</v>
      </c>
      <c r="I251" s="399"/>
      <c r="J251" s="396">
        <f t="shared" si="16"/>
        <v>15</v>
      </c>
      <c r="K251" s="395"/>
      <c r="L251" s="396">
        <f t="shared" si="17"/>
        <v>15</v>
      </c>
      <c r="M251" s="392"/>
      <c r="N251" s="40" t="str">
        <f t="shared" si="18"/>
        <v>Juin</v>
      </c>
    </row>
    <row r="252" spans="1:14" ht="15.75">
      <c r="A252" s="42">
        <v>245</v>
      </c>
      <c r="B252" s="413" t="s">
        <v>335</v>
      </c>
      <c r="C252" s="413" t="s">
        <v>336</v>
      </c>
      <c r="D252" s="389">
        <v>12</v>
      </c>
      <c r="E252" s="19"/>
      <c r="F252" s="19"/>
      <c r="G252" s="396">
        <f t="shared" si="19"/>
        <v>4</v>
      </c>
      <c r="H252" s="396">
        <f t="shared" si="15"/>
        <v>12</v>
      </c>
      <c r="I252" s="399"/>
      <c r="J252" s="396">
        <f t="shared" si="16"/>
        <v>12</v>
      </c>
      <c r="K252" s="395"/>
      <c r="L252" s="396">
        <f t="shared" si="17"/>
        <v>12</v>
      </c>
      <c r="M252" s="392"/>
      <c r="N252" s="40" t="str">
        <f t="shared" si="18"/>
        <v>Juin</v>
      </c>
    </row>
    <row r="253" spans="1:14" ht="15.75">
      <c r="A253" s="42">
        <v>246</v>
      </c>
      <c r="B253" s="419" t="s">
        <v>337</v>
      </c>
      <c r="C253" s="419" t="s">
        <v>99</v>
      </c>
      <c r="D253" s="389">
        <v>9</v>
      </c>
      <c r="E253" s="19"/>
      <c r="F253" s="19"/>
      <c r="G253" s="396">
        <f t="shared" si="19"/>
        <v>3</v>
      </c>
      <c r="H253" s="396">
        <f t="shared" si="15"/>
        <v>9</v>
      </c>
      <c r="I253" s="399"/>
      <c r="J253" s="396">
        <f t="shared" si="16"/>
        <v>9</v>
      </c>
      <c r="K253" s="395"/>
      <c r="L253" s="396">
        <f t="shared" si="17"/>
        <v>9</v>
      </c>
      <c r="M253" s="392"/>
      <c r="N253" s="40" t="str">
        <f t="shared" si="18"/>
        <v>Juin</v>
      </c>
    </row>
    <row r="254" spans="1:14" ht="15.75">
      <c r="A254" s="42">
        <v>247</v>
      </c>
      <c r="B254" s="419" t="s">
        <v>929</v>
      </c>
      <c r="C254" s="419" t="s">
        <v>930</v>
      </c>
      <c r="D254" s="389">
        <v>5.25</v>
      </c>
      <c r="E254" s="19"/>
      <c r="F254" s="19"/>
      <c r="G254" s="396">
        <f t="shared" si="19"/>
        <v>1.75</v>
      </c>
      <c r="H254" s="396">
        <f t="shared" si="15"/>
        <v>5.25</v>
      </c>
      <c r="I254" s="399"/>
      <c r="J254" s="396">
        <f t="shared" si="16"/>
        <v>5.25</v>
      </c>
      <c r="K254" s="403"/>
      <c r="L254" s="396">
        <f t="shared" si="17"/>
        <v>5.25</v>
      </c>
      <c r="M254" s="392"/>
      <c r="N254" s="40" t="str">
        <f t="shared" si="18"/>
        <v>Juin</v>
      </c>
    </row>
    <row r="255" spans="1:14" ht="15.75">
      <c r="A255" s="42">
        <v>248</v>
      </c>
      <c r="B255" s="418" t="s">
        <v>338</v>
      </c>
      <c r="C255" s="418" t="s">
        <v>339</v>
      </c>
      <c r="D255" s="389">
        <v>3</v>
      </c>
      <c r="E255" s="19"/>
      <c r="F255" s="19"/>
      <c r="G255" s="396">
        <f t="shared" si="19"/>
        <v>1</v>
      </c>
      <c r="H255" s="396">
        <f t="shared" si="15"/>
        <v>3</v>
      </c>
      <c r="I255" s="399"/>
      <c r="J255" s="396">
        <f t="shared" si="16"/>
        <v>3</v>
      </c>
      <c r="K255" s="403"/>
      <c r="L255" s="396">
        <f t="shared" si="17"/>
        <v>3</v>
      </c>
      <c r="M255" s="392"/>
      <c r="N255" s="40" t="str">
        <f t="shared" si="18"/>
        <v>Juin</v>
      </c>
    </row>
    <row r="256" spans="1:14" ht="15.75">
      <c r="A256" s="42">
        <v>249</v>
      </c>
      <c r="B256" s="413" t="s">
        <v>340</v>
      </c>
      <c r="C256" s="413" t="s">
        <v>322</v>
      </c>
      <c r="D256" s="389">
        <v>6.5</v>
      </c>
      <c r="E256" s="45"/>
      <c r="F256" s="45"/>
      <c r="G256" s="396">
        <f t="shared" si="19"/>
        <v>2.1666666666666665</v>
      </c>
      <c r="H256" s="396">
        <f t="shared" si="15"/>
        <v>6.5</v>
      </c>
      <c r="I256" s="393"/>
      <c r="J256" s="396">
        <f t="shared" si="16"/>
        <v>6.5</v>
      </c>
      <c r="K256" s="395"/>
      <c r="L256" s="396">
        <f t="shared" si="17"/>
        <v>6.5</v>
      </c>
      <c r="M256" s="392"/>
      <c r="N256" s="40" t="str">
        <f t="shared" si="18"/>
        <v>Juin</v>
      </c>
    </row>
    <row r="257" spans="1:14" ht="15.75">
      <c r="A257" s="42">
        <v>250</v>
      </c>
      <c r="B257" s="417" t="s">
        <v>341</v>
      </c>
      <c r="C257" s="417" t="s">
        <v>342</v>
      </c>
      <c r="D257" s="389">
        <v>9.75</v>
      </c>
      <c r="E257" s="19"/>
      <c r="F257" s="19"/>
      <c r="G257" s="396">
        <f t="shared" si="19"/>
        <v>3.25</v>
      </c>
      <c r="H257" s="396">
        <f t="shared" si="15"/>
        <v>9.75</v>
      </c>
      <c r="I257" s="399"/>
      <c r="J257" s="396">
        <f t="shared" si="16"/>
        <v>9.75</v>
      </c>
      <c r="K257" s="402"/>
      <c r="L257" s="396">
        <f t="shared" si="17"/>
        <v>9.75</v>
      </c>
      <c r="M257" s="392"/>
      <c r="N257" s="40" t="str">
        <f t="shared" si="18"/>
        <v>Juin</v>
      </c>
    </row>
    <row r="258" spans="1:14" ht="15.75">
      <c r="A258" s="17">
        <v>251</v>
      </c>
      <c r="B258" s="434" t="s">
        <v>343</v>
      </c>
      <c r="C258" s="417" t="s">
        <v>857</v>
      </c>
      <c r="D258" s="389">
        <v>7.5</v>
      </c>
      <c r="E258" s="19"/>
      <c r="F258" s="19"/>
      <c r="G258" s="396">
        <f t="shared" si="19"/>
        <v>2.5</v>
      </c>
      <c r="H258" s="396">
        <f t="shared" si="15"/>
        <v>7.5</v>
      </c>
      <c r="I258" s="399"/>
      <c r="J258" s="396">
        <f t="shared" si="16"/>
        <v>7.5</v>
      </c>
      <c r="K258" s="403"/>
      <c r="L258" s="396">
        <f t="shared" si="17"/>
        <v>7.5</v>
      </c>
      <c r="M258" s="392"/>
      <c r="N258" s="40" t="str">
        <f t="shared" si="18"/>
        <v>Juin</v>
      </c>
    </row>
    <row r="259" spans="1:14" ht="15.75">
      <c r="A259" s="17">
        <v>252</v>
      </c>
      <c r="B259" s="419" t="s">
        <v>931</v>
      </c>
      <c r="C259" s="419" t="s">
        <v>118</v>
      </c>
      <c r="D259" s="389">
        <v>5.25</v>
      </c>
      <c r="E259" s="19"/>
      <c r="F259" s="19"/>
      <c r="G259" s="396">
        <f t="shared" si="19"/>
        <v>1.75</v>
      </c>
      <c r="H259" s="396">
        <f t="shared" si="15"/>
        <v>5.25</v>
      </c>
      <c r="I259" s="399"/>
      <c r="J259" s="396">
        <f t="shared" si="16"/>
        <v>5.25</v>
      </c>
      <c r="K259" s="403"/>
      <c r="L259" s="396">
        <f t="shared" si="17"/>
        <v>5.25</v>
      </c>
      <c r="M259" s="392"/>
      <c r="N259" s="40" t="str">
        <f t="shared" si="18"/>
        <v>Juin</v>
      </c>
    </row>
    <row r="260" spans="1:14" ht="15.75">
      <c r="A260" s="17">
        <v>253</v>
      </c>
      <c r="B260" s="413" t="s">
        <v>344</v>
      </c>
      <c r="C260" s="413" t="s">
        <v>707</v>
      </c>
      <c r="D260" s="389">
        <v>10.5</v>
      </c>
      <c r="E260" s="19"/>
      <c r="F260" s="19"/>
      <c r="G260" s="396">
        <f t="shared" si="19"/>
        <v>3.5</v>
      </c>
      <c r="H260" s="396">
        <f t="shared" si="15"/>
        <v>10.5</v>
      </c>
      <c r="I260" s="399"/>
      <c r="J260" s="396">
        <f t="shared" si="16"/>
        <v>10.5</v>
      </c>
      <c r="K260" s="395"/>
      <c r="L260" s="396">
        <f t="shared" si="17"/>
        <v>10.5</v>
      </c>
      <c r="M260" s="392"/>
      <c r="N260" s="40" t="str">
        <f t="shared" si="18"/>
        <v>Juin</v>
      </c>
    </row>
    <row r="261" spans="1:14" ht="15.75">
      <c r="A261" s="17">
        <v>254</v>
      </c>
      <c r="B261" s="419" t="s">
        <v>345</v>
      </c>
      <c r="C261" s="419" t="s">
        <v>346</v>
      </c>
      <c r="D261" s="389">
        <v>3</v>
      </c>
      <c r="E261" s="19"/>
      <c r="F261" s="19"/>
      <c r="G261" s="396">
        <f t="shared" si="19"/>
        <v>1</v>
      </c>
      <c r="H261" s="396">
        <f t="shared" si="15"/>
        <v>3</v>
      </c>
      <c r="I261" s="399"/>
      <c r="J261" s="396">
        <f t="shared" si="16"/>
        <v>3</v>
      </c>
      <c r="K261" s="402"/>
      <c r="L261" s="396">
        <f t="shared" si="17"/>
        <v>3</v>
      </c>
      <c r="M261" s="392"/>
      <c r="N261" s="40" t="str">
        <f t="shared" si="18"/>
        <v>Juin</v>
      </c>
    </row>
    <row r="262" spans="1:14" ht="15.75">
      <c r="A262" s="17">
        <v>255</v>
      </c>
      <c r="B262" s="419" t="s">
        <v>347</v>
      </c>
      <c r="C262" s="419" t="s">
        <v>348</v>
      </c>
      <c r="D262" s="389">
        <v>0</v>
      </c>
      <c r="E262" s="19"/>
      <c r="F262" s="19"/>
      <c r="G262" s="396">
        <f t="shared" si="19"/>
        <v>0</v>
      </c>
      <c r="H262" s="396">
        <f t="shared" si="15"/>
        <v>0</v>
      </c>
      <c r="I262" s="393"/>
      <c r="J262" s="396">
        <f t="shared" si="16"/>
        <v>0</v>
      </c>
      <c r="K262" s="395"/>
      <c r="L262" s="396">
        <f t="shared" si="17"/>
        <v>0</v>
      </c>
      <c r="M262" s="392"/>
      <c r="N262" s="40" t="str">
        <f t="shared" si="18"/>
        <v>Juin</v>
      </c>
    </row>
    <row r="263" spans="1:14" ht="15.75">
      <c r="A263" s="17">
        <v>256</v>
      </c>
      <c r="B263" s="413" t="s">
        <v>349</v>
      </c>
      <c r="C263" s="413" t="s">
        <v>118</v>
      </c>
      <c r="D263" s="389">
        <v>4.5</v>
      </c>
      <c r="E263" s="19"/>
      <c r="F263" s="19"/>
      <c r="G263" s="396">
        <f t="shared" si="19"/>
        <v>1.5</v>
      </c>
      <c r="H263" s="396">
        <f t="shared" si="15"/>
        <v>4.5</v>
      </c>
      <c r="I263" s="399"/>
      <c r="J263" s="396">
        <f t="shared" si="16"/>
        <v>4.5</v>
      </c>
      <c r="K263" s="402"/>
      <c r="L263" s="396">
        <f t="shared" si="17"/>
        <v>4.5</v>
      </c>
      <c r="M263" s="392"/>
      <c r="N263" s="40" t="str">
        <f t="shared" si="18"/>
        <v>Juin</v>
      </c>
    </row>
    <row r="264" spans="1:14" ht="15.75">
      <c r="A264" s="17">
        <v>257</v>
      </c>
      <c r="B264" s="446" t="s">
        <v>932</v>
      </c>
      <c r="C264" s="446" t="s">
        <v>933</v>
      </c>
      <c r="D264" s="389">
        <v>11.25</v>
      </c>
      <c r="E264" s="19"/>
      <c r="F264" s="19"/>
      <c r="G264" s="396">
        <f t="shared" si="19"/>
        <v>3.75</v>
      </c>
      <c r="H264" s="396">
        <f t="shared" ref="H264:H327" si="20">G264*3</f>
        <v>11.25</v>
      </c>
      <c r="I264" s="393"/>
      <c r="J264" s="396">
        <f t="shared" ref="J264:J327" si="21">MAX(H264,I264*3)</f>
        <v>11.25</v>
      </c>
      <c r="K264" s="395"/>
      <c r="L264" s="396">
        <f t="shared" ref="L264:L327" si="22">MAX(J264,K264*3)</f>
        <v>11.25</v>
      </c>
      <c r="M264" s="392"/>
      <c r="N264" s="40" t="str">
        <f t="shared" ref="N264:N327" si="23">IF(ISBLANK(K264),IF(ISBLANK(I264),"Juin","Synthèse"),"Rattrapage")</f>
        <v>Juin</v>
      </c>
    </row>
    <row r="265" spans="1:14" ht="15.75">
      <c r="A265" s="42">
        <v>258</v>
      </c>
      <c r="B265" s="413" t="s">
        <v>350</v>
      </c>
      <c r="C265" s="413" t="s">
        <v>351</v>
      </c>
      <c r="D265" s="389">
        <v>9</v>
      </c>
      <c r="E265" s="19"/>
      <c r="F265" s="19"/>
      <c r="G265" s="396">
        <f t="shared" ref="G265:G329" si="24">IF(AND(D265=0,E265=0,F265=0),M265/3,(D265+E265+F265)/3)</f>
        <v>3</v>
      </c>
      <c r="H265" s="396">
        <f t="shared" si="20"/>
        <v>9</v>
      </c>
      <c r="I265" s="393"/>
      <c r="J265" s="396">
        <f t="shared" si="21"/>
        <v>9</v>
      </c>
      <c r="K265" s="395"/>
      <c r="L265" s="396">
        <f t="shared" si="22"/>
        <v>9</v>
      </c>
      <c r="M265" s="392"/>
      <c r="N265" s="40" t="str">
        <f t="shared" si="23"/>
        <v>Juin</v>
      </c>
    </row>
    <row r="266" spans="1:14" ht="15.75">
      <c r="A266" s="42">
        <v>259</v>
      </c>
      <c r="B266" s="418" t="s">
        <v>352</v>
      </c>
      <c r="C266" s="418" t="s">
        <v>934</v>
      </c>
      <c r="D266" s="389">
        <v>6.75</v>
      </c>
      <c r="E266" s="19"/>
      <c r="F266" s="19"/>
      <c r="G266" s="396">
        <f t="shared" si="24"/>
        <v>2.25</v>
      </c>
      <c r="H266" s="396">
        <f t="shared" si="20"/>
        <v>6.75</v>
      </c>
      <c r="I266" s="399"/>
      <c r="J266" s="396">
        <f t="shared" si="21"/>
        <v>6.75</v>
      </c>
      <c r="K266" s="403"/>
      <c r="L266" s="396">
        <f t="shared" si="22"/>
        <v>6.75</v>
      </c>
      <c r="M266" s="392"/>
      <c r="N266" s="40" t="str">
        <f t="shared" si="23"/>
        <v>Juin</v>
      </c>
    </row>
    <row r="267" spans="1:14" ht="15.75">
      <c r="A267" s="42">
        <v>260</v>
      </c>
      <c r="B267" s="434" t="s">
        <v>353</v>
      </c>
      <c r="C267" s="434" t="s">
        <v>935</v>
      </c>
      <c r="D267" s="389">
        <v>6.75</v>
      </c>
      <c r="E267" s="19"/>
      <c r="F267" s="19"/>
      <c r="G267" s="396">
        <f t="shared" si="24"/>
        <v>2.25</v>
      </c>
      <c r="H267" s="396">
        <f t="shared" si="20"/>
        <v>6.75</v>
      </c>
      <c r="I267" s="393"/>
      <c r="J267" s="396">
        <f t="shared" si="21"/>
        <v>6.75</v>
      </c>
      <c r="K267" s="395"/>
      <c r="L267" s="396">
        <f t="shared" si="22"/>
        <v>6.75</v>
      </c>
      <c r="M267" s="392"/>
      <c r="N267" s="40" t="str">
        <f t="shared" si="23"/>
        <v>Juin</v>
      </c>
    </row>
    <row r="268" spans="1:14" ht="15.75">
      <c r="A268" s="42">
        <v>261</v>
      </c>
      <c r="B268" s="434" t="s">
        <v>354</v>
      </c>
      <c r="C268" s="434" t="s">
        <v>355</v>
      </c>
      <c r="D268" s="389">
        <v>7.5</v>
      </c>
      <c r="E268" s="19"/>
      <c r="F268" s="19"/>
      <c r="G268" s="396">
        <f t="shared" si="24"/>
        <v>2.5</v>
      </c>
      <c r="H268" s="396">
        <f t="shared" si="20"/>
        <v>7.5</v>
      </c>
      <c r="I268" s="399"/>
      <c r="J268" s="396">
        <f t="shared" si="21"/>
        <v>7.5</v>
      </c>
      <c r="K268" s="402"/>
      <c r="L268" s="396">
        <f t="shared" si="22"/>
        <v>7.5</v>
      </c>
      <c r="M268" s="392"/>
      <c r="N268" s="40" t="str">
        <f t="shared" si="23"/>
        <v>Juin</v>
      </c>
    </row>
    <row r="269" spans="1:14" ht="15.75">
      <c r="A269" s="42">
        <v>262</v>
      </c>
      <c r="B269" s="413" t="s">
        <v>356</v>
      </c>
      <c r="C269" s="413" t="s">
        <v>936</v>
      </c>
      <c r="D269" s="389">
        <v>8.25</v>
      </c>
      <c r="E269" s="19"/>
      <c r="F269" s="19"/>
      <c r="G269" s="396">
        <f t="shared" si="24"/>
        <v>2.75</v>
      </c>
      <c r="H269" s="396">
        <f t="shared" si="20"/>
        <v>8.25</v>
      </c>
      <c r="I269" s="393"/>
      <c r="J269" s="396">
        <f t="shared" si="21"/>
        <v>8.25</v>
      </c>
      <c r="K269" s="395"/>
      <c r="L269" s="396">
        <f t="shared" si="22"/>
        <v>8.25</v>
      </c>
      <c r="M269" s="392"/>
      <c r="N269" s="40" t="str">
        <f t="shared" si="23"/>
        <v>Juin</v>
      </c>
    </row>
    <row r="270" spans="1:14" ht="15.75">
      <c r="A270" s="42">
        <v>263</v>
      </c>
      <c r="B270" s="425" t="s">
        <v>937</v>
      </c>
      <c r="C270" s="425" t="s">
        <v>357</v>
      </c>
      <c r="D270" s="389">
        <v>10.25</v>
      </c>
      <c r="E270" s="19"/>
      <c r="F270" s="19"/>
      <c r="G270" s="396">
        <f t="shared" si="24"/>
        <v>3.4166666666666665</v>
      </c>
      <c r="H270" s="396">
        <f t="shared" si="20"/>
        <v>10.25</v>
      </c>
      <c r="I270" s="393"/>
      <c r="J270" s="396">
        <f t="shared" si="21"/>
        <v>10.25</v>
      </c>
      <c r="K270" s="395"/>
      <c r="L270" s="396">
        <f t="shared" si="22"/>
        <v>10.25</v>
      </c>
      <c r="M270" s="392"/>
      <c r="N270" s="40" t="str">
        <f t="shared" si="23"/>
        <v>Juin</v>
      </c>
    </row>
    <row r="271" spans="1:14" ht="15.75">
      <c r="A271" s="42">
        <v>264</v>
      </c>
      <c r="B271" s="413" t="s">
        <v>358</v>
      </c>
      <c r="C271" s="413" t="s">
        <v>248</v>
      </c>
      <c r="D271" s="389">
        <v>8.25</v>
      </c>
      <c r="E271" s="19"/>
      <c r="F271" s="19"/>
      <c r="G271" s="396">
        <f t="shared" si="24"/>
        <v>2.75</v>
      </c>
      <c r="H271" s="396">
        <f t="shared" si="20"/>
        <v>8.25</v>
      </c>
      <c r="I271" s="393"/>
      <c r="J271" s="396">
        <f t="shared" si="21"/>
        <v>8.25</v>
      </c>
      <c r="K271" s="395"/>
      <c r="L271" s="396">
        <f t="shared" si="22"/>
        <v>8.25</v>
      </c>
      <c r="M271" s="392"/>
      <c r="N271" s="40" t="str">
        <f t="shared" si="23"/>
        <v>Juin</v>
      </c>
    </row>
    <row r="272" spans="1:14" ht="15.75">
      <c r="A272" s="42">
        <v>265</v>
      </c>
      <c r="B272" s="413" t="s">
        <v>359</v>
      </c>
      <c r="C272" s="413" t="s">
        <v>938</v>
      </c>
      <c r="D272" s="389">
        <v>9.75</v>
      </c>
      <c r="E272" s="19"/>
      <c r="F272" s="19"/>
      <c r="G272" s="396">
        <f t="shared" si="24"/>
        <v>3.25</v>
      </c>
      <c r="H272" s="396">
        <f t="shared" si="20"/>
        <v>9.75</v>
      </c>
      <c r="I272" s="399"/>
      <c r="J272" s="396">
        <f t="shared" si="21"/>
        <v>9.75</v>
      </c>
      <c r="K272" s="402"/>
      <c r="L272" s="396">
        <f t="shared" si="22"/>
        <v>9.75</v>
      </c>
      <c r="M272" s="392"/>
      <c r="N272" s="40" t="str">
        <f t="shared" si="23"/>
        <v>Juin</v>
      </c>
    </row>
    <row r="273" spans="1:14" ht="15.75">
      <c r="A273" s="42">
        <v>266</v>
      </c>
      <c r="B273" s="435" t="s">
        <v>360</v>
      </c>
      <c r="C273" s="435" t="s">
        <v>87</v>
      </c>
      <c r="D273" s="389">
        <v>11.25</v>
      </c>
      <c r="E273" s="19"/>
      <c r="F273" s="19"/>
      <c r="G273" s="396">
        <f t="shared" si="24"/>
        <v>3.75</v>
      </c>
      <c r="H273" s="396">
        <f t="shared" si="20"/>
        <v>11.25</v>
      </c>
      <c r="I273" s="393"/>
      <c r="J273" s="396">
        <f t="shared" si="21"/>
        <v>11.25</v>
      </c>
      <c r="K273" s="395"/>
      <c r="L273" s="396">
        <f t="shared" si="22"/>
        <v>11.25</v>
      </c>
      <c r="M273" s="392"/>
      <c r="N273" s="40" t="str">
        <f t="shared" si="23"/>
        <v>Juin</v>
      </c>
    </row>
    <row r="274" spans="1:14" ht="15.75">
      <c r="A274" s="17">
        <v>267</v>
      </c>
      <c r="B274" s="427" t="s">
        <v>939</v>
      </c>
      <c r="C274" s="427" t="s">
        <v>940</v>
      </c>
      <c r="D274" s="389">
        <v>3.75</v>
      </c>
      <c r="E274" s="19"/>
      <c r="F274" s="19"/>
      <c r="G274" s="396">
        <f t="shared" si="24"/>
        <v>1.25</v>
      </c>
      <c r="H274" s="396">
        <f t="shared" si="20"/>
        <v>3.75</v>
      </c>
      <c r="I274" s="393"/>
      <c r="J274" s="396">
        <f t="shared" si="21"/>
        <v>3.75</v>
      </c>
      <c r="K274" s="395"/>
      <c r="L274" s="396">
        <f t="shared" si="22"/>
        <v>3.75</v>
      </c>
      <c r="M274" s="392"/>
      <c r="N274" s="40" t="str">
        <f t="shared" si="23"/>
        <v>Juin</v>
      </c>
    </row>
    <row r="275" spans="1:14" ht="15.75">
      <c r="A275" s="17">
        <v>268</v>
      </c>
      <c r="B275" s="427" t="s">
        <v>941</v>
      </c>
      <c r="C275" s="427" t="s">
        <v>361</v>
      </c>
      <c r="D275" s="389">
        <v>7.5</v>
      </c>
      <c r="E275" s="19"/>
      <c r="F275" s="19"/>
      <c r="G275" s="396">
        <f t="shared" si="24"/>
        <v>2.5</v>
      </c>
      <c r="H275" s="396">
        <f t="shared" si="20"/>
        <v>7.5</v>
      </c>
      <c r="I275" s="399"/>
      <c r="J275" s="396">
        <f t="shared" si="21"/>
        <v>7.5</v>
      </c>
      <c r="K275" s="402"/>
      <c r="L275" s="396">
        <f t="shared" si="22"/>
        <v>7.5</v>
      </c>
      <c r="M275" s="392"/>
      <c r="N275" s="40" t="str">
        <f t="shared" si="23"/>
        <v>Juin</v>
      </c>
    </row>
    <row r="276" spans="1:14" ht="15.75">
      <c r="A276" s="17">
        <v>269</v>
      </c>
      <c r="B276" s="436" t="s">
        <v>942</v>
      </c>
      <c r="C276" s="436" t="s">
        <v>362</v>
      </c>
      <c r="D276" s="389">
        <v>6.75</v>
      </c>
      <c r="E276" s="19"/>
      <c r="F276" s="19"/>
      <c r="G276" s="396">
        <f t="shared" si="24"/>
        <v>2.25</v>
      </c>
      <c r="H276" s="396">
        <f t="shared" si="20"/>
        <v>6.75</v>
      </c>
      <c r="I276" s="399"/>
      <c r="J276" s="396">
        <f t="shared" si="21"/>
        <v>6.75</v>
      </c>
      <c r="K276" s="403"/>
      <c r="L276" s="396">
        <f t="shared" si="22"/>
        <v>6.75</v>
      </c>
      <c r="M276" s="392"/>
      <c r="N276" s="40" t="str">
        <f t="shared" si="23"/>
        <v>Juin</v>
      </c>
    </row>
    <row r="277" spans="1:14" ht="15.75">
      <c r="A277" s="17">
        <v>270</v>
      </c>
      <c r="B277" s="413" t="s">
        <v>363</v>
      </c>
      <c r="C277" s="413" t="s">
        <v>220</v>
      </c>
      <c r="D277" s="389">
        <v>6.75</v>
      </c>
      <c r="E277" s="19"/>
      <c r="F277" s="19"/>
      <c r="G277" s="396">
        <f t="shared" si="24"/>
        <v>2.25</v>
      </c>
      <c r="H277" s="396">
        <f t="shared" si="20"/>
        <v>6.75</v>
      </c>
      <c r="I277" s="399"/>
      <c r="J277" s="396">
        <f t="shared" si="21"/>
        <v>6.75</v>
      </c>
      <c r="K277" s="402"/>
      <c r="L277" s="396">
        <f t="shared" si="22"/>
        <v>6.75</v>
      </c>
      <c r="M277" s="392"/>
      <c r="N277" s="40" t="str">
        <f t="shared" si="23"/>
        <v>Juin</v>
      </c>
    </row>
    <row r="278" spans="1:14" ht="15.75">
      <c r="A278" s="42">
        <v>271</v>
      </c>
      <c r="B278" s="413" t="s">
        <v>364</v>
      </c>
      <c r="C278" s="413" t="s">
        <v>943</v>
      </c>
      <c r="D278" s="389">
        <v>10.5</v>
      </c>
      <c r="E278" s="19"/>
      <c r="F278" s="19"/>
      <c r="G278" s="396">
        <f t="shared" si="24"/>
        <v>3.5</v>
      </c>
      <c r="H278" s="396">
        <f t="shared" si="20"/>
        <v>10.5</v>
      </c>
      <c r="I278" s="393"/>
      <c r="J278" s="396">
        <f t="shared" si="21"/>
        <v>10.5</v>
      </c>
      <c r="K278" s="395"/>
      <c r="L278" s="396">
        <f t="shared" si="22"/>
        <v>10.5</v>
      </c>
      <c r="M278" s="392"/>
      <c r="N278" s="40" t="str">
        <f t="shared" si="23"/>
        <v>Juin</v>
      </c>
    </row>
    <row r="279" spans="1:14" ht="15.75">
      <c r="A279" s="42">
        <v>272</v>
      </c>
      <c r="B279" s="413" t="s">
        <v>365</v>
      </c>
      <c r="C279" s="413" t="s">
        <v>366</v>
      </c>
      <c r="D279" s="389">
        <v>6.75</v>
      </c>
      <c r="E279" s="19"/>
      <c r="F279" s="19"/>
      <c r="G279" s="396">
        <f t="shared" si="24"/>
        <v>2.25</v>
      </c>
      <c r="H279" s="396">
        <f t="shared" si="20"/>
        <v>6.75</v>
      </c>
      <c r="I279" s="393"/>
      <c r="J279" s="396">
        <f t="shared" si="21"/>
        <v>6.75</v>
      </c>
      <c r="K279" s="395"/>
      <c r="L279" s="396">
        <f t="shared" si="22"/>
        <v>6.75</v>
      </c>
      <c r="M279" s="392"/>
      <c r="N279" s="40" t="str">
        <f t="shared" si="23"/>
        <v>Juin</v>
      </c>
    </row>
    <row r="280" spans="1:14" ht="15.75">
      <c r="A280" s="42">
        <v>273</v>
      </c>
      <c r="B280" s="413" t="s">
        <v>367</v>
      </c>
      <c r="C280" s="413" t="s">
        <v>944</v>
      </c>
      <c r="D280" s="389">
        <v>0</v>
      </c>
      <c r="E280" s="19"/>
      <c r="F280" s="19"/>
      <c r="G280" s="396">
        <f t="shared" si="24"/>
        <v>0</v>
      </c>
      <c r="H280" s="396">
        <f t="shared" si="20"/>
        <v>0</v>
      </c>
      <c r="I280" s="399"/>
      <c r="J280" s="396">
        <f t="shared" si="21"/>
        <v>0</v>
      </c>
      <c r="K280" s="395"/>
      <c r="L280" s="396">
        <f t="shared" si="22"/>
        <v>0</v>
      </c>
      <c r="M280" s="392"/>
      <c r="N280" s="40" t="str">
        <f t="shared" si="23"/>
        <v>Juin</v>
      </c>
    </row>
    <row r="281" spans="1:14" ht="15.75">
      <c r="A281" s="42">
        <v>274</v>
      </c>
      <c r="B281" s="413" t="s">
        <v>369</v>
      </c>
      <c r="C281" s="413" t="s">
        <v>370</v>
      </c>
      <c r="D281" s="389">
        <v>11.25</v>
      </c>
      <c r="E281" s="19"/>
      <c r="F281" s="19"/>
      <c r="G281" s="396">
        <f t="shared" si="24"/>
        <v>3.75</v>
      </c>
      <c r="H281" s="396">
        <f t="shared" si="20"/>
        <v>11.25</v>
      </c>
      <c r="I281" s="399"/>
      <c r="J281" s="396">
        <f t="shared" si="21"/>
        <v>11.25</v>
      </c>
      <c r="K281" s="395"/>
      <c r="L281" s="396">
        <f t="shared" si="22"/>
        <v>11.25</v>
      </c>
      <c r="M281" s="392"/>
      <c r="N281" s="40" t="str">
        <f t="shared" si="23"/>
        <v>Juin</v>
      </c>
    </row>
    <row r="282" spans="1:14" ht="15.75">
      <c r="A282" s="42">
        <v>275</v>
      </c>
      <c r="B282" s="413" t="s">
        <v>371</v>
      </c>
      <c r="C282" s="413" t="s">
        <v>372</v>
      </c>
      <c r="D282" s="389">
        <v>7.5</v>
      </c>
      <c r="E282" s="19"/>
      <c r="F282" s="19"/>
      <c r="G282" s="396">
        <f t="shared" si="24"/>
        <v>2.5</v>
      </c>
      <c r="H282" s="396">
        <f t="shared" si="20"/>
        <v>7.5</v>
      </c>
      <c r="I282" s="399"/>
      <c r="J282" s="396">
        <f t="shared" si="21"/>
        <v>7.5</v>
      </c>
      <c r="K282" s="402"/>
      <c r="L282" s="396">
        <f t="shared" si="22"/>
        <v>7.5</v>
      </c>
      <c r="M282" s="392"/>
      <c r="N282" s="40" t="str">
        <f t="shared" si="23"/>
        <v>Juin</v>
      </c>
    </row>
    <row r="283" spans="1:14" ht="15.75">
      <c r="A283" s="42">
        <v>276</v>
      </c>
      <c r="B283" s="413" t="s">
        <v>373</v>
      </c>
      <c r="C283" s="413" t="s">
        <v>143</v>
      </c>
      <c r="D283" s="389">
        <v>14.25</v>
      </c>
      <c r="E283" s="19"/>
      <c r="F283" s="19"/>
      <c r="G283" s="396">
        <f t="shared" si="24"/>
        <v>4.75</v>
      </c>
      <c r="H283" s="396">
        <f t="shared" si="20"/>
        <v>14.25</v>
      </c>
      <c r="I283" s="399"/>
      <c r="J283" s="396">
        <f t="shared" si="21"/>
        <v>14.25</v>
      </c>
      <c r="K283" s="402"/>
      <c r="L283" s="396">
        <f t="shared" si="22"/>
        <v>14.25</v>
      </c>
      <c r="M283" s="392"/>
      <c r="N283" s="40" t="str">
        <f t="shared" si="23"/>
        <v>Juin</v>
      </c>
    </row>
    <row r="284" spans="1:14" ht="15.75">
      <c r="A284" s="42">
        <v>277</v>
      </c>
      <c r="B284" s="413" t="s">
        <v>374</v>
      </c>
      <c r="C284" s="413" t="s">
        <v>375</v>
      </c>
      <c r="D284" s="389">
        <v>12</v>
      </c>
      <c r="E284" s="19"/>
      <c r="F284" s="19"/>
      <c r="G284" s="396">
        <f t="shared" si="24"/>
        <v>4</v>
      </c>
      <c r="H284" s="396">
        <f t="shared" si="20"/>
        <v>12</v>
      </c>
      <c r="I284" s="399"/>
      <c r="J284" s="396">
        <f t="shared" si="21"/>
        <v>12</v>
      </c>
      <c r="K284" s="403"/>
      <c r="L284" s="396">
        <f t="shared" si="22"/>
        <v>12</v>
      </c>
      <c r="M284" s="392"/>
      <c r="N284" s="40" t="str">
        <f t="shared" si="23"/>
        <v>Juin</v>
      </c>
    </row>
    <row r="285" spans="1:14" ht="15.75">
      <c r="A285" s="42">
        <v>278</v>
      </c>
      <c r="B285" s="413" t="s">
        <v>376</v>
      </c>
      <c r="C285" s="413" t="s">
        <v>945</v>
      </c>
      <c r="D285" s="389">
        <v>15.5</v>
      </c>
      <c r="E285" s="19"/>
      <c r="F285" s="19"/>
      <c r="G285" s="396">
        <f t="shared" si="24"/>
        <v>5.166666666666667</v>
      </c>
      <c r="H285" s="396">
        <f t="shared" si="20"/>
        <v>15.5</v>
      </c>
      <c r="I285" s="399"/>
      <c r="J285" s="396">
        <f t="shared" si="21"/>
        <v>15.5</v>
      </c>
      <c r="K285" s="403"/>
      <c r="L285" s="396">
        <f t="shared" si="22"/>
        <v>15.5</v>
      </c>
      <c r="M285" s="392"/>
      <c r="N285" s="40" t="str">
        <f t="shared" si="23"/>
        <v>Juin</v>
      </c>
    </row>
    <row r="286" spans="1:14" ht="15.75">
      <c r="A286" s="42">
        <v>279</v>
      </c>
      <c r="B286" s="419" t="s">
        <v>946</v>
      </c>
      <c r="C286" s="419" t="s">
        <v>166</v>
      </c>
      <c r="D286" s="389">
        <v>9</v>
      </c>
      <c r="E286" s="19"/>
      <c r="F286" s="19"/>
      <c r="G286" s="396">
        <f t="shared" si="24"/>
        <v>3</v>
      </c>
      <c r="H286" s="396">
        <f t="shared" si="20"/>
        <v>9</v>
      </c>
      <c r="I286" s="393"/>
      <c r="J286" s="396">
        <f t="shared" si="21"/>
        <v>9</v>
      </c>
      <c r="K286" s="395"/>
      <c r="L286" s="396">
        <f t="shared" si="22"/>
        <v>9</v>
      </c>
      <c r="M286" s="392"/>
      <c r="N286" s="40" t="str">
        <f t="shared" si="23"/>
        <v>Juin</v>
      </c>
    </row>
    <row r="287" spans="1:14" ht="15.75">
      <c r="A287" s="42">
        <v>280</v>
      </c>
      <c r="B287" s="419" t="s">
        <v>947</v>
      </c>
      <c r="C287" s="419" t="s">
        <v>948</v>
      </c>
      <c r="D287" s="389">
        <v>6.75</v>
      </c>
      <c r="E287" s="19"/>
      <c r="F287" s="19"/>
      <c r="G287" s="396">
        <f t="shared" si="24"/>
        <v>2.25</v>
      </c>
      <c r="H287" s="396">
        <f t="shared" si="20"/>
        <v>6.75</v>
      </c>
      <c r="I287" s="399"/>
      <c r="J287" s="396">
        <f t="shared" si="21"/>
        <v>6.75</v>
      </c>
      <c r="K287" s="402"/>
      <c r="L287" s="396">
        <f t="shared" si="22"/>
        <v>6.75</v>
      </c>
      <c r="M287" s="392"/>
      <c r="N287" s="40" t="str">
        <f t="shared" si="23"/>
        <v>Juin</v>
      </c>
    </row>
    <row r="288" spans="1:14" ht="15.75">
      <c r="A288" s="42">
        <v>281</v>
      </c>
      <c r="B288" s="418" t="s">
        <v>949</v>
      </c>
      <c r="C288" s="418" t="s">
        <v>78</v>
      </c>
      <c r="D288" s="389">
        <v>14.25</v>
      </c>
      <c r="E288" s="19"/>
      <c r="F288" s="19"/>
      <c r="G288" s="396">
        <f t="shared" si="24"/>
        <v>4.75</v>
      </c>
      <c r="H288" s="396">
        <f t="shared" si="20"/>
        <v>14.25</v>
      </c>
      <c r="I288" s="393"/>
      <c r="J288" s="396">
        <f t="shared" si="21"/>
        <v>14.25</v>
      </c>
      <c r="K288" s="395"/>
      <c r="L288" s="396">
        <f t="shared" si="22"/>
        <v>14.25</v>
      </c>
      <c r="M288" s="392"/>
      <c r="N288" s="40" t="str">
        <f t="shared" si="23"/>
        <v>Juin</v>
      </c>
    </row>
    <row r="289" spans="1:14" ht="15.75">
      <c r="A289" s="42">
        <v>282</v>
      </c>
      <c r="B289" s="419" t="s">
        <v>377</v>
      </c>
      <c r="C289" s="419" t="s">
        <v>671</v>
      </c>
      <c r="D289" s="389">
        <v>4.5</v>
      </c>
      <c r="E289" s="19"/>
      <c r="F289" s="19"/>
      <c r="G289" s="396">
        <f t="shared" si="24"/>
        <v>1.5</v>
      </c>
      <c r="H289" s="396">
        <f t="shared" si="20"/>
        <v>4.5</v>
      </c>
      <c r="I289" s="393"/>
      <c r="J289" s="396">
        <f t="shared" si="21"/>
        <v>4.5</v>
      </c>
      <c r="K289" s="395"/>
      <c r="L289" s="396">
        <f t="shared" si="22"/>
        <v>4.5</v>
      </c>
      <c r="M289" s="392"/>
      <c r="N289" s="40" t="str">
        <f t="shared" si="23"/>
        <v>Juin</v>
      </c>
    </row>
    <row r="290" spans="1:14" ht="15.75">
      <c r="A290" s="42">
        <v>283</v>
      </c>
      <c r="B290" s="417" t="s">
        <v>378</v>
      </c>
      <c r="C290" s="417" t="s">
        <v>950</v>
      </c>
      <c r="D290" s="389">
        <v>4.5</v>
      </c>
      <c r="E290" s="19"/>
      <c r="F290" s="19"/>
      <c r="G290" s="396">
        <f t="shared" si="24"/>
        <v>1.5</v>
      </c>
      <c r="H290" s="396">
        <f t="shared" si="20"/>
        <v>4.5</v>
      </c>
      <c r="I290" s="399"/>
      <c r="J290" s="396">
        <f t="shared" si="21"/>
        <v>4.5</v>
      </c>
      <c r="K290" s="402"/>
      <c r="L290" s="396">
        <f t="shared" si="22"/>
        <v>4.5</v>
      </c>
      <c r="M290" s="392"/>
      <c r="N290" s="40" t="str">
        <f t="shared" si="23"/>
        <v>Juin</v>
      </c>
    </row>
    <row r="291" spans="1:14" ht="15.75">
      <c r="A291" s="42">
        <v>284</v>
      </c>
      <c r="B291" s="413" t="s">
        <v>379</v>
      </c>
      <c r="C291" s="413" t="s">
        <v>278</v>
      </c>
      <c r="D291" s="389">
        <v>12</v>
      </c>
      <c r="E291" s="19"/>
      <c r="F291" s="19"/>
      <c r="G291" s="396">
        <f t="shared" si="24"/>
        <v>4</v>
      </c>
      <c r="H291" s="396">
        <f t="shared" si="20"/>
        <v>12</v>
      </c>
      <c r="I291" s="399"/>
      <c r="J291" s="396">
        <f t="shared" si="21"/>
        <v>12</v>
      </c>
      <c r="K291" s="402"/>
      <c r="L291" s="396">
        <f t="shared" si="22"/>
        <v>12</v>
      </c>
      <c r="M291" s="392"/>
      <c r="N291" s="40" t="str">
        <f t="shared" si="23"/>
        <v>Juin</v>
      </c>
    </row>
    <row r="292" spans="1:14" ht="15.75">
      <c r="A292" s="17">
        <v>285</v>
      </c>
      <c r="B292" s="419" t="s">
        <v>951</v>
      </c>
      <c r="C292" s="419" t="s">
        <v>952</v>
      </c>
      <c r="D292" s="389">
        <v>6</v>
      </c>
      <c r="E292" s="19"/>
      <c r="F292" s="19"/>
      <c r="G292" s="396">
        <f t="shared" si="24"/>
        <v>2</v>
      </c>
      <c r="H292" s="396">
        <f t="shared" si="20"/>
        <v>6</v>
      </c>
      <c r="I292" s="399"/>
      <c r="J292" s="396">
        <f t="shared" si="21"/>
        <v>6</v>
      </c>
      <c r="K292" s="395"/>
      <c r="L292" s="396">
        <f t="shared" si="22"/>
        <v>6</v>
      </c>
      <c r="M292" s="392"/>
      <c r="N292" s="40" t="str">
        <f t="shared" si="23"/>
        <v>Juin</v>
      </c>
    </row>
    <row r="293" spans="1:14" ht="15.75">
      <c r="A293" s="17">
        <v>286</v>
      </c>
      <c r="B293" s="413" t="s">
        <v>380</v>
      </c>
      <c r="C293" s="413" t="s">
        <v>311</v>
      </c>
      <c r="D293" s="389">
        <v>8.25</v>
      </c>
      <c r="E293" s="19"/>
      <c r="F293" s="19"/>
      <c r="G293" s="396">
        <f t="shared" si="24"/>
        <v>2.75</v>
      </c>
      <c r="H293" s="396">
        <f t="shared" si="20"/>
        <v>8.25</v>
      </c>
      <c r="I293" s="393"/>
      <c r="J293" s="396">
        <f t="shared" si="21"/>
        <v>8.25</v>
      </c>
      <c r="K293" s="395"/>
      <c r="L293" s="396">
        <f t="shared" si="22"/>
        <v>8.25</v>
      </c>
      <c r="M293" s="392"/>
      <c r="N293" s="40" t="str">
        <f t="shared" si="23"/>
        <v>Juin</v>
      </c>
    </row>
    <row r="294" spans="1:14" ht="15.75">
      <c r="A294" s="17">
        <v>287</v>
      </c>
      <c r="B294" s="417" t="s">
        <v>381</v>
      </c>
      <c r="C294" s="417" t="s">
        <v>953</v>
      </c>
      <c r="D294" s="389">
        <v>7.5</v>
      </c>
      <c r="E294" s="19"/>
      <c r="F294" s="19"/>
      <c r="G294" s="396">
        <f t="shared" si="24"/>
        <v>2.5</v>
      </c>
      <c r="H294" s="396">
        <f t="shared" si="20"/>
        <v>7.5</v>
      </c>
      <c r="I294" s="399"/>
      <c r="J294" s="396">
        <f t="shared" si="21"/>
        <v>7.5</v>
      </c>
      <c r="K294" s="395"/>
      <c r="L294" s="396">
        <f t="shared" si="22"/>
        <v>7.5</v>
      </c>
      <c r="M294" s="392"/>
      <c r="N294" s="40" t="str">
        <f t="shared" si="23"/>
        <v>Juin</v>
      </c>
    </row>
    <row r="295" spans="1:14" ht="15.75">
      <c r="A295" s="17">
        <v>288</v>
      </c>
      <c r="B295" s="413" t="s">
        <v>954</v>
      </c>
      <c r="C295" s="413" t="s">
        <v>382</v>
      </c>
      <c r="D295" s="389">
        <v>7.5</v>
      </c>
      <c r="E295" s="19"/>
      <c r="F295" s="19"/>
      <c r="G295" s="396">
        <f>IF(AND(D295=0,E295=0,F295=0),M295/3,(D295+E295+F295)/3)</f>
        <v>2.5</v>
      </c>
      <c r="H295" s="396">
        <f>G295*3</f>
        <v>7.5</v>
      </c>
      <c r="I295" s="399"/>
      <c r="J295" s="396">
        <f>MAX(H295,I295*3)</f>
        <v>7.5</v>
      </c>
      <c r="K295" s="402"/>
      <c r="L295" s="396">
        <f>MAX(J295,K295*3)</f>
        <v>7.5</v>
      </c>
      <c r="M295" s="392"/>
      <c r="N295" s="40" t="str">
        <f>IF(ISBLANK(K295),IF(ISBLANK(I295),"Juin","Synthèse"),"Rattrapage")</f>
        <v>Juin</v>
      </c>
    </row>
    <row r="296" spans="1:14" ht="15.75">
      <c r="A296" s="17">
        <v>289</v>
      </c>
      <c r="B296" s="425" t="s">
        <v>955</v>
      </c>
      <c r="C296" s="425" t="s">
        <v>83</v>
      </c>
      <c r="D296" s="389">
        <v>8.25</v>
      </c>
      <c r="E296" s="19"/>
      <c r="F296" s="19"/>
      <c r="G296" s="396">
        <f t="shared" si="24"/>
        <v>2.75</v>
      </c>
      <c r="H296" s="396">
        <f t="shared" si="20"/>
        <v>8.25</v>
      </c>
      <c r="I296" s="399"/>
      <c r="J296" s="396">
        <f t="shared" si="21"/>
        <v>8.25</v>
      </c>
      <c r="K296" s="403"/>
      <c r="L296" s="396">
        <f t="shared" si="22"/>
        <v>8.25</v>
      </c>
      <c r="M296" s="392"/>
      <c r="N296" s="40" t="str">
        <f t="shared" si="23"/>
        <v>Juin</v>
      </c>
    </row>
    <row r="297" spans="1:14" ht="15.75">
      <c r="A297" s="17">
        <v>290</v>
      </c>
      <c r="B297" s="442" t="s">
        <v>383</v>
      </c>
      <c r="C297" s="442" t="s">
        <v>316</v>
      </c>
      <c r="D297" s="389">
        <v>11.25</v>
      </c>
      <c r="E297" s="19"/>
      <c r="F297" s="19"/>
      <c r="G297" s="396">
        <f t="shared" si="24"/>
        <v>3.75</v>
      </c>
      <c r="H297" s="396">
        <f t="shared" si="20"/>
        <v>11.25</v>
      </c>
      <c r="I297" s="399"/>
      <c r="J297" s="396">
        <f t="shared" si="21"/>
        <v>11.25</v>
      </c>
      <c r="K297" s="403"/>
      <c r="L297" s="396">
        <f t="shared" si="22"/>
        <v>11.25</v>
      </c>
      <c r="M297" s="392"/>
      <c r="N297" s="40" t="str">
        <f t="shared" si="23"/>
        <v>Juin</v>
      </c>
    </row>
    <row r="298" spans="1:14" ht="15.75">
      <c r="A298" s="42">
        <v>291</v>
      </c>
      <c r="B298" s="413" t="s">
        <v>384</v>
      </c>
      <c r="C298" s="413" t="s">
        <v>67</v>
      </c>
      <c r="D298" s="389">
        <v>8.25</v>
      </c>
      <c r="E298" s="19"/>
      <c r="F298" s="19"/>
      <c r="G298" s="396">
        <f t="shared" si="24"/>
        <v>2.75</v>
      </c>
      <c r="H298" s="396">
        <f t="shared" si="20"/>
        <v>8.25</v>
      </c>
      <c r="I298" s="393"/>
      <c r="J298" s="396">
        <f t="shared" si="21"/>
        <v>8.25</v>
      </c>
      <c r="K298" s="395"/>
      <c r="L298" s="396">
        <f t="shared" si="22"/>
        <v>8.25</v>
      </c>
      <c r="M298" s="392"/>
      <c r="N298" s="40" t="str">
        <f t="shared" si="23"/>
        <v>Juin</v>
      </c>
    </row>
    <row r="299" spans="1:14" ht="15.75">
      <c r="A299" s="42">
        <v>292</v>
      </c>
      <c r="B299" s="413" t="s">
        <v>385</v>
      </c>
      <c r="C299" s="413" t="s">
        <v>61</v>
      </c>
      <c r="D299" s="389">
        <v>9.75</v>
      </c>
      <c r="E299" s="19"/>
      <c r="F299" s="19"/>
      <c r="G299" s="396">
        <f t="shared" si="24"/>
        <v>3.25</v>
      </c>
      <c r="H299" s="396">
        <f t="shared" si="20"/>
        <v>9.75</v>
      </c>
      <c r="I299" s="393"/>
      <c r="J299" s="396">
        <f t="shared" si="21"/>
        <v>9.75</v>
      </c>
      <c r="K299" s="395"/>
      <c r="L299" s="396">
        <f t="shared" si="22"/>
        <v>9.75</v>
      </c>
      <c r="M299" s="392"/>
      <c r="N299" s="40" t="str">
        <f t="shared" si="23"/>
        <v>Juin</v>
      </c>
    </row>
    <row r="300" spans="1:14" ht="15.75">
      <c r="A300" s="42">
        <v>293</v>
      </c>
      <c r="B300" s="419" t="s">
        <v>956</v>
      </c>
      <c r="C300" s="419" t="s">
        <v>286</v>
      </c>
      <c r="D300" s="389">
        <v>10.5</v>
      </c>
      <c r="E300" s="19"/>
      <c r="F300" s="19"/>
      <c r="G300" s="396">
        <f t="shared" si="24"/>
        <v>3.5</v>
      </c>
      <c r="H300" s="396">
        <f t="shared" si="20"/>
        <v>10.5</v>
      </c>
      <c r="I300" s="393"/>
      <c r="J300" s="396">
        <f t="shared" si="21"/>
        <v>10.5</v>
      </c>
      <c r="K300" s="395"/>
      <c r="L300" s="396">
        <f t="shared" si="22"/>
        <v>10.5</v>
      </c>
      <c r="M300" s="392"/>
      <c r="N300" s="40" t="str">
        <f t="shared" si="23"/>
        <v>Juin</v>
      </c>
    </row>
    <row r="301" spans="1:14" ht="15.75">
      <c r="A301" s="42">
        <v>294</v>
      </c>
      <c r="B301" s="413" t="s">
        <v>386</v>
      </c>
      <c r="C301" s="413" t="s">
        <v>387</v>
      </c>
      <c r="D301" s="389">
        <v>10.25</v>
      </c>
      <c r="E301" s="19"/>
      <c r="F301" s="19"/>
      <c r="G301" s="396">
        <f t="shared" si="24"/>
        <v>3.4166666666666665</v>
      </c>
      <c r="H301" s="396">
        <f t="shared" si="20"/>
        <v>10.25</v>
      </c>
      <c r="I301" s="393"/>
      <c r="J301" s="396">
        <f t="shared" si="21"/>
        <v>10.25</v>
      </c>
      <c r="K301" s="395"/>
      <c r="L301" s="396">
        <f t="shared" si="22"/>
        <v>10.25</v>
      </c>
      <c r="M301" s="392"/>
      <c r="N301" s="40" t="str">
        <f t="shared" si="23"/>
        <v>Juin</v>
      </c>
    </row>
    <row r="302" spans="1:14" ht="15.75">
      <c r="A302" s="42">
        <v>295</v>
      </c>
      <c r="B302" s="413" t="s">
        <v>957</v>
      </c>
      <c r="C302" s="413" t="s">
        <v>241</v>
      </c>
      <c r="D302" s="389">
        <v>6.75</v>
      </c>
      <c r="E302" s="19"/>
      <c r="F302" s="19"/>
      <c r="G302" s="396">
        <f t="shared" si="24"/>
        <v>2.25</v>
      </c>
      <c r="H302" s="396">
        <f t="shared" si="20"/>
        <v>6.75</v>
      </c>
      <c r="I302" s="393"/>
      <c r="J302" s="396">
        <f t="shared" si="21"/>
        <v>6.75</v>
      </c>
      <c r="K302" s="395"/>
      <c r="L302" s="396">
        <f t="shared" si="22"/>
        <v>6.75</v>
      </c>
      <c r="M302" s="392"/>
      <c r="N302" s="40" t="str">
        <f t="shared" si="23"/>
        <v>Juin</v>
      </c>
    </row>
    <row r="303" spans="1:14" ht="15.75">
      <c r="A303" s="42">
        <v>296</v>
      </c>
      <c r="B303" s="419" t="s">
        <v>958</v>
      </c>
      <c r="C303" s="419" t="s">
        <v>959</v>
      </c>
      <c r="D303" s="389">
        <v>5.25</v>
      </c>
      <c r="E303" s="19"/>
      <c r="F303" s="19"/>
      <c r="G303" s="396">
        <f t="shared" si="24"/>
        <v>1.75</v>
      </c>
      <c r="H303" s="396">
        <f t="shared" si="20"/>
        <v>5.25</v>
      </c>
      <c r="I303" s="393"/>
      <c r="J303" s="396">
        <f t="shared" si="21"/>
        <v>5.25</v>
      </c>
      <c r="K303" s="395"/>
      <c r="L303" s="396">
        <f t="shared" si="22"/>
        <v>5.25</v>
      </c>
      <c r="M303" s="392"/>
      <c r="N303" s="40" t="str">
        <f t="shared" si="23"/>
        <v>Juin</v>
      </c>
    </row>
    <row r="304" spans="1:14" ht="15.75">
      <c r="A304" s="17">
        <v>297</v>
      </c>
      <c r="B304" s="413" t="s">
        <v>388</v>
      </c>
      <c r="C304" s="413" t="s">
        <v>960</v>
      </c>
      <c r="D304" s="389">
        <v>9.5</v>
      </c>
      <c r="E304" s="19"/>
      <c r="F304" s="19"/>
      <c r="G304" s="396">
        <f t="shared" si="24"/>
        <v>3.1666666666666665</v>
      </c>
      <c r="H304" s="396">
        <f t="shared" si="20"/>
        <v>9.5</v>
      </c>
      <c r="I304" s="393"/>
      <c r="J304" s="396">
        <f t="shared" si="21"/>
        <v>9.5</v>
      </c>
      <c r="K304" s="395"/>
      <c r="L304" s="396">
        <f t="shared" si="22"/>
        <v>9.5</v>
      </c>
      <c r="M304" s="392"/>
      <c r="N304" s="40" t="str">
        <f t="shared" si="23"/>
        <v>Juin</v>
      </c>
    </row>
    <row r="305" spans="1:14" ht="15.75">
      <c r="A305" s="17">
        <v>298</v>
      </c>
      <c r="B305" s="413" t="s">
        <v>389</v>
      </c>
      <c r="C305" s="413" t="s">
        <v>390</v>
      </c>
      <c r="D305" s="389">
        <v>6</v>
      </c>
      <c r="E305" s="19"/>
      <c r="F305" s="19"/>
      <c r="G305" s="396">
        <f t="shared" si="24"/>
        <v>2</v>
      </c>
      <c r="H305" s="396">
        <f t="shared" si="20"/>
        <v>6</v>
      </c>
      <c r="I305" s="393"/>
      <c r="J305" s="396">
        <f t="shared" si="21"/>
        <v>6</v>
      </c>
      <c r="K305" s="395"/>
      <c r="L305" s="396">
        <f t="shared" si="22"/>
        <v>6</v>
      </c>
      <c r="M305" s="392"/>
      <c r="N305" s="40" t="str">
        <f t="shared" si="23"/>
        <v>Juin</v>
      </c>
    </row>
    <row r="306" spans="1:14" ht="15.75">
      <c r="A306" s="17">
        <v>299</v>
      </c>
      <c r="B306" s="413" t="s">
        <v>391</v>
      </c>
      <c r="C306" s="413" t="s">
        <v>154</v>
      </c>
      <c r="D306" s="389">
        <v>9.5</v>
      </c>
      <c r="E306" s="19"/>
      <c r="F306" s="19"/>
      <c r="G306" s="396">
        <f t="shared" si="24"/>
        <v>3.1666666666666665</v>
      </c>
      <c r="H306" s="396">
        <f t="shared" si="20"/>
        <v>9.5</v>
      </c>
      <c r="I306" s="393"/>
      <c r="J306" s="396">
        <f t="shared" si="21"/>
        <v>9.5</v>
      </c>
      <c r="K306" s="395"/>
      <c r="L306" s="396">
        <f t="shared" si="22"/>
        <v>9.5</v>
      </c>
      <c r="M306" s="392"/>
      <c r="N306" s="40" t="str">
        <f t="shared" si="23"/>
        <v>Juin</v>
      </c>
    </row>
    <row r="307" spans="1:14" ht="15.75">
      <c r="A307" s="17">
        <v>300</v>
      </c>
      <c r="B307" s="434" t="s">
        <v>961</v>
      </c>
      <c r="C307" s="434" t="s">
        <v>962</v>
      </c>
      <c r="D307" s="389">
        <v>13.5</v>
      </c>
      <c r="E307" s="19"/>
      <c r="F307" s="19"/>
      <c r="G307" s="396">
        <f t="shared" si="24"/>
        <v>4.5</v>
      </c>
      <c r="H307" s="396">
        <f t="shared" si="20"/>
        <v>13.5</v>
      </c>
      <c r="I307" s="393"/>
      <c r="J307" s="396">
        <f t="shared" si="21"/>
        <v>13.5</v>
      </c>
      <c r="K307" s="395"/>
      <c r="L307" s="396">
        <f t="shared" si="22"/>
        <v>13.5</v>
      </c>
      <c r="M307" s="392"/>
      <c r="N307" s="40" t="str">
        <f t="shared" si="23"/>
        <v>Juin</v>
      </c>
    </row>
    <row r="308" spans="1:14" ht="15.75">
      <c r="A308" s="17">
        <v>301</v>
      </c>
      <c r="B308" s="413" t="s">
        <v>392</v>
      </c>
      <c r="C308" s="413" t="s">
        <v>129</v>
      </c>
      <c r="D308" s="389">
        <v>12.75</v>
      </c>
      <c r="E308" s="19"/>
      <c r="F308" s="19"/>
      <c r="G308" s="396">
        <f t="shared" si="24"/>
        <v>4.25</v>
      </c>
      <c r="H308" s="396">
        <f t="shared" si="20"/>
        <v>12.75</v>
      </c>
      <c r="I308" s="399"/>
      <c r="J308" s="396">
        <f t="shared" si="21"/>
        <v>12.75</v>
      </c>
      <c r="K308" s="402"/>
      <c r="L308" s="396">
        <f t="shared" si="22"/>
        <v>12.75</v>
      </c>
      <c r="M308" s="392"/>
      <c r="N308" s="40" t="str">
        <f t="shared" si="23"/>
        <v>Juin</v>
      </c>
    </row>
    <row r="309" spans="1:14" ht="15.75">
      <c r="A309" s="17">
        <v>302</v>
      </c>
      <c r="B309" s="413" t="s">
        <v>393</v>
      </c>
      <c r="C309" s="413" t="s">
        <v>343</v>
      </c>
      <c r="D309" s="389">
        <v>15</v>
      </c>
      <c r="E309" s="19"/>
      <c r="F309" s="19"/>
      <c r="G309" s="396">
        <f t="shared" si="24"/>
        <v>5</v>
      </c>
      <c r="H309" s="396">
        <f t="shared" si="20"/>
        <v>15</v>
      </c>
      <c r="I309" s="393"/>
      <c r="J309" s="396">
        <f t="shared" si="21"/>
        <v>15</v>
      </c>
      <c r="K309" s="395"/>
      <c r="L309" s="396">
        <f t="shared" si="22"/>
        <v>15</v>
      </c>
      <c r="M309" s="392"/>
      <c r="N309" s="40" t="str">
        <f t="shared" si="23"/>
        <v>Juin</v>
      </c>
    </row>
    <row r="310" spans="1:14" ht="15.75">
      <c r="A310" s="17">
        <v>303</v>
      </c>
      <c r="B310" s="413" t="s">
        <v>394</v>
      </c>
      <c r="C310" s="413" t="s">
        <v>281</v>
      </c>
      <c r="D310" s="389">
        <v>6</v>
      </c>
      <c r="E310" s="19"/>
      <c r="F310" s="19"/>
      <c r="G310" s="396">
        <f t="shared" si="24"/>
        <v>2</v>
      </c>
      <c r="H310" s="396">
        <f t="shared" si="20"/>
        <v>6</v>
      </c>
      <c r="I310" s="399"/>
      <c r="J310" s="396">
        <f t="shared" si="21"/>
        <v>6</v>
      </c>
      <c r="K310" s="403"/>
      <c r="L310" s="396">
        <f t="shared" si="22"/>
        <v>6</v>
      </c>
      <c r="M310" s="392"/>
      <c r="N310" s="40" t="str">
        <f t="shared" si="23"/>
        <v>Juin</v>
      </c>
    </row>
    <row r="311" spans="1:14" ht="15.75">
      <c r="A311" s="17">
        <v>304</v>
      </c>
      <c r="B311" s="413" t="s">
        <v>395</v>
      </c>
      <c r="C311" s="413" t="s">
        <v>963</v>
      </c>
      <c r="D311" s="389">
        <v>6.75</v>
      </c>
      <c r="E311" s="19"/>
      <c r="F311" s="19"/>
      <c r="G311" s="396">
        <f t="shared" si="24"/>
        <v>2.25</v>
      </c>
      <c r="H311" s="396">
        <f t="shared" si="20"/>
        <v>6.75</v>
      </c>
      <c r="I311" s="393"/>
      <c r="J311" s="396">
        <f t="shared" si="21"/>
        <v>6.75</v>
      </c>
      <c r="K311" s="395"/>
      <c r="L311" s="396">
        <f t="shared" si="22"/>
        <v>6.75</v>
      </c>
      <c r="M311" s="392"/>
      <c r="N311" s="40" t="str">
        <f t="shared" si="23"/>
        <v>Juin</v>
      </c>
    </row>
    <row r="312" spans="1:14" ht="15.75">
      <c r="A312" s="17">
        <v>305</v>
      </c>
      <c r="B312" s="413" t="s">
        <v>964</v>
      </c>
      <c r="C312" s="413" t="s">
        <v>965</v>
      </c>
      <c r="D312" s="389">
        <v>7.5</v>
      </c>
      <c r="E312" s="19"/>
      <c r="F312" s="19"/>
      <c r="G312" s="396">
        <f t="shared" si="24"/>
        <v>2.5</v>
      </c>
      <c r="H312" s="396">
        <f t="shared" si="20"/>
        <v>7.5</v>
      </c>
      <c r="I312" s="393"/>
      <c r="J312" s="396">
        <f t="shared" si="21"/>
        <v>7.5</v>
      </c>
      <c r="K312" s="395"/>
      <c r="L312" s="396">
        <f t="shared" si="22"/>
        <v>7.5</v>
      </c>
      <c r="M312" s="392"/>
      <c r="N312" s="40" t="str">
        <f t="shared" si="23"/>
        <v>Juin</v>
      </c>
    </row>
    <row r="313" spans="1:14" ht="15.75">
      <c r="A313" s="17">
        <v>306</v>
      </c>
      <c r="B313" s="413" t="s">
        <v>396</v>
      </c>
      <c r="C313" s="413" t="s">
        <v>966</v>
      </c>
      <c r="D313" s="389">
        <v>9</v>
      </c>
      <c r="E313" s="19"/>
      <c r="F313" s="19"/>
      <c r="G313" s="396">
        <f t="shared" si="24"/>
        <v>3</v>
      </c>
      <c r="H313" s="396">
        <f t="shared" si="20"/>
        <v>9</v>
      </c>
      <c r="I313" s="393"/>
      <c r="J313" s="396">
        <f t="shared" si="21"/>
        <v>9</v>
      </c>
      <c r="K313" s="395"/>
      <c r="L313" s="396">
        <f t="shared" si="22"/>
        <v>9</v>
      </c>
      <c r="M313" s="392"/>
      <c r="N313" s="40" t="str">
        <f t="shared" si="23"/>
        <v>Juin</v>
      </c>
    </row>
    <row r="314" spans="1:14" ht="15.75">
      <c r="A314" s="17">
        <v>307</v>
      </c>
      <c r="B314" s="413" t="s">
        <v>397</v>
      </c>
      <c r="C314" s="413" t="s">
        <v>398</v>
      </c>
      <c r="D314" s="389">
        <v>12</v>
      </c>
      <c r="E314" s="19"/>
      <c r="F314" s="19"/>
      <c r="G314" s="396">
        <f t="shared" si="24"/>
        <v>4</v>
      </c>
      <c r="H314" s="396">
        <f t="shared" si="20"/>
        <v>12</v>
      </c>
      <c r="I314" s="399"/>
      <c r="J314" s="396">
        <f t="shared" si="21"/>
        <v>12</v>
      </c>
      <c r="K314" s="403"/>
      <c r="L314" s="396">
        <f t="shared" si="22"/>
        <v>12</v>
      </c>
      <c r="M314" s="392"/>
      <c r="N314" s="40" t="str">
        <f t="shared" si="23"/>
        <v>Juin</v>
      </c>
    </row>
    <row r="315" spans="1:14" ht="15.75">
      <c r="A315" s="17">
        <v>308</v>
      </c>
      <c r="B315" s="413" t="s">
        <v>399</v>
      </c>
      <c r="C315" s="413" t="s">
        <v>967</v>
      </c>
      <c r="D315" s="389">
        <v>6.75</v>
      </c>
      <c r="E315" s="19"/>
      <c r="F315" s="19"/>
      <c r="G315" s="396">
        <f t="shared" si="24"/>
        <v>2.25</v>
      </c>
      <c r="H315" s="396">
        <f t="shared" si="20"/>
        <v>6.75</v>
      </c>
      <c r="I315" s="399"/>
      <c r="J315" s="396">
        <f t="shared" si="21"/>
        <v>6.75</v>
      </c>
      <c r="K315" s="403"/>
      <c r="L315" s="396">
        <f t="shared" si="22"/>
        <v>6.75</v>
      </c>
      <c r="M315" s="392"/>
      <c r="N315" s="40" t="str">
        <f t="shared" si="23"/>
        <v>Juin</v>
      </c>
    </row>
    <row r="316" spans="1:14" ht="15.75">
      <c r="A316" s="17">
        <v>309</v>
      </c>
      <c r="B316" s="413" t="s">
        <v>400</v>
      </c>
      <c r="C316" s="413" t="s">
        <v>968</v>
      </c>
      <c r="D316" s="389">
        <v>9.25</v>
      </c>
      <c r="E316" s="19"/>
      <c r="F316" s="19"/>
      <c r="G316" s="396">
        <f t="shared" si="24"/>
        <v>3.0833333333333335</v>
      </c>
      <c r="H316" s="396">
        <f t="shared" si="20"/>
        <v>9.25</v>
      </c>
      <c r="I316" s="399"/>
      <c r="J316" s="396">
        <f t="shared" si="21"/>
        <v>9.25</v>
      </c>
      <c r="K316" s="395"/>
      <c r="L316" s="396">
        <f t="shared" si="22"/>
        <v>9.25</v>
      </c>
      <c r="M316" s="392"/>
      <c r="N316" s="40" t="str">
        <f t="shared" si="23"/>
        <v>Juin</v>
      </c>
    </row>
    <row r="317" spans="1:14" ht="15.75">
      <c r="A317" s="17">
        <v>310</v>
      </c>
      <c r="B317" s="413" t="s">
        <v>401</v>
      </c>
      <c r="C317" s="413" t="s">
        <v>969</v>
      </c>
      <c r="D317" s="389">
        <v>10.5</v>
      </c>
      <c r="E317" s="19"/>
      <c r="F317" s="19"/>
      <c r="G317" s="396">
        <f t="shared" si="24"/>
        <v>3.5</v>
      </c>
      <c r="H317" s="396">
        <f t="shared" si="20"/>
        <v>10.5</v>
      </c>
      <c r="I317" s="399"/>
      <c r="J317" s="396">
        <f t="shared" si="21"/>
        <v>10.5</v>
      </c>
      <c r="K317" s="395"/>
      <c r="L317" s="396">
        <f t="shared" si="22"/>
        <v>10.5</v>
      </c>
      <c r="M317" s="392"/>
      <c r="N317" s="40" t="str">
        <f t="shared" si="23"/>
        <v>Juin</v>
      </c>
    </row>
    <row r="318" spans="1:14" ht="15.75">
      <c r="A318" s="17">
        <v>311</v>
      </c>
      <c r="B318" s="413" t="s">
        <v>402</v>
      </c>
      <c r="C318" s="413" t="s">
        <v>197</v>
      </c>
      <c r="D318" s="389">
        <v>9.75</v>
      </c>
      <c r="E318" s="19"/>
      <c r="F318" s="19"/>
      <c r="G318" s="396">
        <f t="shared" si="24"/>
        <v>3.25</v>
      </c>
      <c r="H318" s="396">
        <f t="shared" si="20"/>
        <v>9.75</v>
      </c>
      <c r="I318" s="393"/>
      <c r="J318" s="396">
        <f t="shared" si="21"/>
        <v>9.75</v>
      </c>
      <c r="K318" s="395"/>
      <c r="L318" s="396">
        <f t="shared" si="22"/>
        <v>9.75</v>
      </c>
      <c r="M318" s="392"/>
      <c r="N318" s="40" t="str">
        <f t="shared" si="23"/>
        <v>Juin</v>
      </c>
    </row>
    <row r="319" spans="1:14" ht="15.75">
      <c r="A319" s="17">
        <v>312</v>
      </c>
      <c r="B319" s="413" t="s">
        <v>403</v>
      </c>
      <c r="C319" s="413" t="s">
        <v>765</v>
      </c>
      <c r="D319" s="389">
        <v>8</v>
      </c>
      <c r="E319" s="19"/>
      <c r="F319" s="19"/>
      <c r="G319" s="396">
        <f t="shared" si="24"/>
        <v>2.6666666666666665</v>
      </c>
      <c r="H319" s="396">
        <f t="shared" si="20"/>
        <v>8</v>
      </c>
      <c r="I319" s="399"/>
      <c r="J319" s="396">
        <f t="shared" si="21"/>
        <v>8</v>
      </c>
      <c r="K319" s="395"/>
      <c r="L319" s="396">
        <f t="shared" si="22"/>
        <v>8</v>
      </c>
      <c r="M319" s="392"/>
      <c r="N319" s="40" t="str">
        <f t="shared" si="23"/>
        <v>Juin</v>
      </c>
    </row>
    <row r="320" spans="1:14" ht="15.75">
      <c r="A320" s="17">
        <v>313</v>
      </c>
      <c r="B320" s="413" t="s">
        <v>404</v>
      </c>
      <c r="C320" s="413" t="s">
        <v>241</v>
      </c>
      <c r="D320" s="389">
        <v>6</v>
      </c>
      <c r="E320" s="19"/>
      <c r="F320" s="19"/>
      <c r="G320" s="396">
        <f t="shared" si="24"/>
        <v>2</v>
      </c>
      <c r="H320" s="396">
        <f t="shared" si="20"/>
        <v>6</v>
      </c>
      <c r="I320" s="399"/>
      <c r="J320" s="396">
        <f t="shared" si="21"/>
        <v>6</v>
      </c>
      <c r="K320" s="402"/>
      <c r="L320" s="396">
        <f t="shared" si="22"/>
        <v>6</v>
      </c>
      <c r="M320" s="392"/>
      <c r="N320" s="40" t="str">
        <f t="shared" si="23"/>
        <v>Juin</v>
      </c>
    </row>
    <row r="321" spans="1:14" ht="15.75">
      <c r="A321" s="17">
        <v>314</v>
      </c>
      <c r="B321" s="413" t="s">
        <v>405</v>
      </c>
      <c r="C321" s="413" t="s">
        <v>278</v>
      </c>
      <c r="D321" s="389">
        <v>8.25</v>
      </c>
      <c r="E321" s="19"/>
      <c r="F321" s="19"/>
      <c r="G321" s="396">
        <f t="shared" si="24"/>
        <v>2.75</v>
      </c>
      <c r="H321" s="396">
        <f t="shared" si="20"/>
        <v>8.25</v>
      </c>
      <c r="I321" s="399"/>
      <c r="J321" s="396">
        <f t="shared" si="21"/>
        <v>8.25</v>
      </c>
      <c r="K321" s="395"/>
      <c r="L321" s="396">
        <f t="shared" si="22"/>
        <v>8.25</v>
      </c>
      <c r="M321" s="392"/>
      <c r="N321" s="40" t="str">
        <f t="shared" si="23"/>
        <v>Juin</v>
      </c>
    </row>
    <row r="322" spans="1:14" ht="15.75">
      <c r="A322" s="17">
        <v>315</v>
      </c>
      <c r="B322" s="413" t="s">
        <v>406</v>
      </c>
      <c r="C322" s="413" t="s">
        <v>31</v>
      </c>
      <c r="D322" s="389">
        <v>4.5</v>
      </c>
      <c r="E322" s="19"/>
      <c r="F322" s="19"/>
      <c r="G322" s="396">
        <f t="shared" si="24"/>
        <v>1.5</v>
      </c>
      <c r="H322" s="396">
        <f t="shared" si="20"/>
        <v>4.5</v>
      </c>
      <c r="I322" s="393"/>
      <c r="J322" s="396">
        <f t="shared" si="21"/>
        <v>4.5</v>
      </c>
      <c r="K322" s="395"/>
      <c r="L322" s="396">
        <f t="shared" si="22"/>
        <v>4.5</v>
      </c>
      <c r="M322" s="392"/>
      <c r="N322" s="40" t="str">
        <f t="shared" si="23"/>
        <v>Juin</v>
      </c>
    </row>
    <row r="323" spans="1:14" ht="15.75">
      <c r="A323" s="17">
        <v>316</v>
      </c>
      <c r="B323" s="413" t="s">
        <v>407</v>
      </c>
      <c r="C323" s="413" t="s">
        <v>408</v>
      </c>
      <c r="D323" s="389">
        <v>10.5</v>
      </c>
      <c r="E323" s="19"/>
      <c r="F323" s="19"/>
      <c r="G323" s="396">
        <f t="shared" si="24"/>
        <v>3.5</v>
      </c>
      <c r="H323" s="396">
        <f t="shared" si="20"/>
        <v>10.5</v>
      </c>
      <c r="I323" s="393"/>
      <c r="J323" s="396">
        <f t="shared" si="21"/>
        <v>10.5</v>
      </c>
      <c r="K323" s="395"/>
      <c r="L323" s="396">
        <f t="shared" si="22"/>
        <v>10.5</v>
      </c>
      <c r="M323" s="392"/>
      <c r="N323" s="40" t="str">
        <f t="shared" si="23"/>
        <v>Juin</v>
      </c>
    </row>
    <row r="324" spans="1:14" ht="15.75">
      <c r="A324" s="17">
        <v>317</v>
      </c>
      <c r="B324" s="417" t="s">
        <v>409</v>
      </c>
      <c r="C324" s="417" t="s">
        <v>970</v>
      </c>
      <c r="D324" s="389">
        <v>5.25</v>
      </c>
      <c r="E324" s="19"/>
      <c r="F324" s="19"/>
      <c r="G324" s="396">
        <f t="shared" si="24"/>
        <v>1.75</v>
      </c>
      <c r="H324" s="396">
        <f t="shared" si="20"/>
        <v>5.25</v>
      </c>
      <c r="I324" s="399"/>
      <c r="J324" s="396">
        <f t="shared" si="21"/>
        <v>5.25</v>
      </c>
      <c r="K324" s="403"/>
      <c r="L324" s="396">
        <f t="shared" si="22"/>
        <v>5.25</v>
      </c>
      <c r="M324" s="392"/>
      <c r="N324" s="40" t="str">
        <f t="shared" si="23"/>
        <v>Juin</v>
      </c>
    </row>
    <row r="325" spans="1:14" ht="15.75">
      <c r="A325" s="42">
        <v>318</v>
      </c>
      <c r="B325" s="432" t="s">
        <v>410</v>
      </c>
      <c r="C325" s="432" t="s">
        <v>82</v>
      </c>
      <c r="D325" s="389">
        <v>7.5</v>
      </c>
      <c r="E325" s="19"/>
      <c r="F325" s="19"/>
      <c r="G325" s="396">
        <f>IF(AND(D325=0,E325=0,F325=0),M325/3,(D325+E325+F325)/3)</f>
        <v>2.5</v>
      </c>
      <c r="H325" s="396">
        <f>G325*3</f>
        <v>7.5</v>
      </c>
      <c r="I325" s="399"/>
      <c r="J325" s="396">
        <f>MAX(H325,I325*3)</f>
        <v>7.5</v>
      </c>
      <c r="K325" s="402"/>
      <c r="L325" s="396">
        <f>MAX(J325,K325*3)</f>
        <v>7.5</v>
      </c>
      <c r="M325" s="392"/>
      <c r="N325" s="40" t="str">
        <f>IF(ISBLANK(K325),IF(ISBLANK(I325),"Juin","Synthèse"),"Rattrapage")</f>
        <v>Juin</v>
      </c>
    </row>
    <row r="326" spans="1:14" ht="15.75">
      <c r="A326" s="42">
        <v>319</v>
      </c>
      <c r="B326" s="417" t="s">
        <v>410</v>
      </c>
      <c r="C326" s="417" t="s">
        <v>136</v>
      </c>
      <c r="D326" s="389">
        <v>6</v>
      </c>
      <c r="E326" s="19"/>
      <c r="F326" s="19"/>
      <c r="G326" s="396">
        <f t="shared" si="24"/>
        <v>2</v>
      </c>
      <c r="H326" s="396">
        <f t="shared" si="20"/>
        <v>6</v>
      </c>
      <c r="I326" s="393"/>
      <c r="J326" s="396">
        <f t="shared" si="21"/>
        <v>6</v>
      </c>
      <c r="K326" s="395"/>
      <c r="L326" s="396">
        <f t="shared" si="22"/>
        <v>6</v>
      </c>
      <c r="M326" s="392"/>
      <c r="N326" s="40" t="str">
        <f t="shared" si="23"/>
        <v>Juin</v>
      </c>
    </row>
    <row r="327" spans="1:14" ht="15.75">
      <c r="A327" s="42">
        <v>320</v>
      </c>
      <c r="B327" s="413" t="s">
        <v>411</v>
      </c>
      <c r="C327" s="413" t="s">
        <v>971</v>
      </c>
      <c r="D327" s="389">
        <v>7.5</v>
      </c>
      <c r="E327" s="19"/>
      <c r="F327" s="19"/>
      <c r="G327" s="396">
        <f t="shared" si="24"/>
        <v>2.5</v>
      </c>
      <c r="H327" s="396">
        <f t="shared" si="20"/>
        <v>7.5</v>
      </c>
      <c r="I327" s="399"/>
      <c r="J327" s="396">
        <f t="shared" si="21"/>
        <v>7.5</v>
      </c>
      <c r="K327" s="402"/>
      <c r="L327" s="396">
        <f t="shared" si="22"/>
        <v>7.5</v>
      </c>
      <c r="M327" s="392"/>
      <c r="N327" s="40" t="str">
        <f t="shared" si="23"/>
        <v>Juin</v>
      </c>
    </row>
    <row r="328" spans="1:14" ht="15.75">
      <c r="A328" s="42">
        <v>321</v>
      </c>
      <c r="B328" s="413" t="s">
        <v>985</v>
      </c>
      <c r="C328" s="413" t="s">
        <v>443</v>
      </c>
      <c r="D328" s="389">
        <v>6</v>
      </c>
      <c r="E328" s="46"/>
      <c r="F328" s="46"/>
      <c r="G328" s="396">
        <f>IF(AND(D328=0,E328=0,F328=0),M328/3,(D328+E328+F328)/3)</f>
        <v>2</v>
      </c>
      <c r="H328" s="396">
        <f>G328*3</f>
        <v>6</v>
      </c>
      <c r="I328" s="399"/>
      <c r="J328" s="396">
        <f>MAX(H328,I328*3)</f>
        <v>6</v>
      </c>
      <c r="K328" s="403"/>
      <c r="L328" s="396">
        <f>MAX(J328,K328*3)</f>
        <v>6</v>
      </c>
      <c r="M328" s="392"/>
      <c r="N328" s="40" t="str">
        <f>IF(ISBLANK(K328),IF(ISBLANK(I328),"Juin","Synthèse"),"Rattrapage")</f>
        <v>Juin</v>
      </c>
    </row>
    <row r="329" spans="1:14" ht="15.75">
      <c r="A329" s="42">
        <v>322</v>
      </c>
      <c r="B329" s="413" t="s">
        <v>412</v>
      </c>
      <c r="C329" s="413" t="s">
        <v>972</v>
      </c>
      <c r="D329" s="389">
        <v>7.5</v>
      </c>
      <c r="E329" s="19"/>
      <c r="F329" s="19"/>
      <c r="G329" s="396">
        <f t="shared" si="24"/>
        <v>2.5</v>
      </c>
      <c r="H329" s="396">
        <f t="shared" ref="H329:H391" si="25">G329*3</f>
        <v>7.5</v>
      </c>
      <c r="I329" s="393"/>
      <c r="J329" s="396">
        <f t="shared" ref="J329:J391" si="26">MAX(H329,I329*3)</f>
        <v>7.5</v>
      </c>
      <c r="K329" s="395"/>
      <c r="L329" s="396">
        <f t="shared" ref="L329:L391" si="27">MAX(J329,K329*3)</f>
        <v>7.5</v>
      </c>
      <c r="M329" s="392"/>
      <c r="N329" s="40" t="str">
        <f t="shared" ref="N329:N391" si="28">IF(ISBLANK(K329),IF(ISBLANK(I329),"Juin","Synthèse"),"Rattrapage")</f>
        <v>Juin</v>
      </c>
    </row>
    <row r="330" spans="1:14" ht="15.75">
      <c r="A330" s="42">
        <v>323</v>
      </c>
      <c r="B330" s="419" t="s">
        <v>413</v>
      </c>
      <c r="C330" s="419" t="s">
        <v>414</v>
      </c>
      <c r="D330" s="389">
        <v>9.75</v>
      </c>
      <c r="E330" s="19"/>
      <c r="F330" s="19"/>
      <c r="G330" s="396">
        <f t="shared" ref="G330:G392" si="29">IF(AND(D330=0,E330=0,F330=0),M330/3,(D330+E330+F330)/3)</f>
        <v>3.25</v>
      </c>
      <c r="H330" s="396">
        <f t="shared" si="25"/>
        <v>9.75</v>
      </c>
      <c r="I330" s="399"/>
      <c r="J330" s="396">
        <f t="shared" si="26"/>
        <v>9.75</v>
      </c>
      <c r="K330" s="395"/>
      <c r="L330" s="396">
        <f t="shared" si="27"/>
        <v>9.75</v>
      </c>
      <c r="M330" s="392"/>
      <c r="N330" s="40" t="str">
        <f t="shared" si="28"/>
        <v>Juin</v>
      </c>
    </row>
    <row r="331" spans="1:14" ht="15.75">
      <c r="A331" s="42">
        <v>324</v>
      </c>
      <c r="B331" s="413" t="s">
        <v>415</v>
      </c>
      <c r="C331" s="413" t="s">
        <v>245</v>
      </c>
      <c r="D331" s="389">
        <v>8.25</v>
      </c>
      <c r="E331" s="19"/>
      <c r="F331" s="19"/>
      <c r="G331" s="396">
        <f t="shared" si="29"/>
        <v>2.75</v>
      </c>
      <c r="H331" s="396">
        <f t="shared" si="25"/>
        <v>8.25</v>
      </c>
      <c r="I331" s="399"/>
      <c r="J331" s="396">
        <f t="shared" si="26"/>
        <v>8.25</v>
      </c>
      <c r="K331" s="402"/>
      <c r="L331" s="396">
        <f t="shared" si="27"/>
        <v>8.25</v>
      </c>
      <c r="M331" s="392"/>
      <c r="N331" s="40" t="str">
        <f t="shared" si="28"/>
        <v>Juin</v>
      </c>
    </row>
    <row r="332" spans="1:14" ht="15.75">
      <c r="A332" s="17">
        <v>325</v>
      </c>
      <c r="B332" s="413" t="s">
        <v>416</v>
      </c>
      <c r="C332" s="413" t="s">
        <v>417</v>
      </c>
      <c r="D332" s="389">
        <v>11.25</v>
      </c>
      <c r="E332" s="19"/>
      <c r="F332" s="19"/>
      <c r="G332" s="396">
        <f t="shared" si="29"/>
        <v>3.75</v>
      </c>
      <c r="H332" s="396">
        <f t="shared" si="25"/>
        <v>11.25</v>
      </c>
      <c r="I332" s="393"/>
      <c r="J332" s="396">
        <f t="shared" si="26"/>
        <v>11.25</v>
      </c>
      <c r="K332" s="395"/>
      <c r="L332" s="396">
        <f t="shared" si="27"/>
        <v>11.25</v>
      </c>
      <c r="M332" s="392"/>
      <c r="N332" s="40" t="str">
        <f t="shared" si="28"/>
        <v>Juin</v>
      </c>
    </row>
    <row r="333" spans="1:14" ht="15.75">
      <c r="A333" s="17">
        <v>326</v>
      </c>
      <c r="B333" s="413" t="s">
        <v>418</v>
      </c>
      <c r="C333" s="413" t="s">
        <v>419</v>
      </c>
      <c r="D333" s="389">
        <v>9.25</v>
      </c>
      <c r="E333" s="19"/>
      <c r="F333" s="19"/>
      <c r="G333" s="396">
        <f t="shared" si="29"/>
        <v>3.0833333333333335</v>
      </c>
      <c r="H333" s="396">
        <f t="shared" si="25"/>
        <v>9.25</v>
      </c>
      <c r="I333" s="399"/>
      <c r="J333" s="396">
        <f t="shared" si="26"/>
        <v>9.25</v>
      </c>
      <c r="K333" s="402"/>
      <c r="L333" s="396">
        <f t="shared" si="27"/>
        <v>9.25</v>
      </c>
      <c r="M333" s="392"/>
      <c r="N333" s="40" t="str">
        <f t="shared" si="28"/>
        <v>Juin</v>
      </c>
    </row>
    <row r="334" spans="1:14" ht="15.75">
      <c r="A334" s="17">
        <v>327</v>
      </c>
      <c r="B334" s="419" t="s">
        <v>418</v>
      </c>
      <c r="C334" s="419" t="s">
        <v>420</v>
      </c>
      <c r="D334" s="389">
        <v>7.5</v>
      </c>
      <c r="E334" s="19"/>
      <c r="F334" s="19"/>
      <c r="G334" s="396">
        <f t="shared" si="29"/>
        <v>2.5</v>
      </c>
      <c r="H334" s="396">
        <f t="shared" si="25"/>
        <v>7.5</v>
      </c>
      <c r="I334" s="393"/>
      <c r="J334" s="396">
        <f t="shared" si="26"/>
        <v>7.5</v>
      </c>
      <c r="K334" s="395"/>
      <c r="L334" s="396">
        <f t="shared" si="27"/>
        <v>7.5</v>
      </c>
      <c r="M334" s="392"/>
      <c r="N334" s="40" t="str">
        <f t="shared" si="28"/>
        <v>Juin</v>
      </c>
    </row>
    <row r="335" spans="1:14" ht="15.75">
      <c r="A335" s="17">
        <v>328</v>
      </c>
      <c r="B335" s="419" t="s">
        <v>421</v>
      </c>
      <c r="C335" s="419" t="s">
        <v>973</v>
      </c>
      <c r="D335" s="389">
        <v>6.25</v>
      </c>
      <c r="E335" s="19"/>
      <c r="F335" s="19"/>
      <c r="G335" s="396">
        <f t="shared" si="29"/>
        <v>2.0833333333333335</v>
      </c>
      <c r="H335" s="396">
        <f t="shared" si="25"/>
        <v>6.25</v>
      </c>
      <c r="I335" s="399"/>
      <c r="J335" s="396">
        <f t="shared" si="26"/>
        <v>6.25</v>
      </c>
      <c r="K335" s="395"/>
      <c r="L335" s="396">
        <f t="shared" si="27"/>
        <v>6.25</v>
      </c>
      <c r="M335" s="392"/>
      <c r="N335" s="40" t="str">
        <f t="shared" si="28"/>
        <v>Juin</v>
      </c>
    </row>
    <row r="336" spans="1:14" ht="15.75">
      <c r="A336" s="17">
        <v>329</v>
      </c>
      <c r="B336" s="417" t="s">
        <v>422</v>
      </c>
      <c r="C336" s="417" t="s">
        <v>974</v>
      </c>
      <c r="D336" s="389">
        <v>6</v>
      </c>
      <c r="E336" s="19"/>
      <c r="F336" s="19"/>
      <c r="G336" s="396">
        <f t="shared" si="29"/>
        <v>2</v>
      </c>
      <c r="H336" s="396">
        <f t="shared" si="25"/>
        <v>6</v>
      </c>
      <c r="I336" s="393"/>
      <c r="J336" s="396">
        <f t="shared" si="26"/>
        <v>6</v>
      </c>
      <c r="K336" s="395"/>
      <c r="L336" s="396">
        <f t="shared" si="27"/>
        <v>6</v>
      </c>
      <c r="M336" s="392"/>
      <c r="N336" s="40" t="str">
        <f t="shared" si="28"/>
        <v>Juin</v>
      </c>
    </row>
    <row r="337" spans="1:14" ht="15.75">
      <c r="A337" s="17">
        <v>330</v>
      </c>
      <c r="B337" s="419" t="s">
        <v>423</v>
      </c>
      <c r="C337" s="419" t="s">
        <v>975</v>
      </c>
      <c r="D337" s="389">
        <v>3</v>
      </c>
      <c r="E337" s="19"/>
      <c r="F337" s="19"/>
      <c r="G337" s="396">
        <f t="shared" si="29"/>
        <v>1</v>
      </c>
      <c r="H337" s="396">
        <f t="shared" si="25"/>
        <v>3</v>
      </c>
      <c r="I337" s="399"/>
      <c r="J337" s="396">
        <f t="shared" si="26"/>
        <v>3</v>
      </c>
      <c r="K337" s="395"/>
      <c r="L337" s="396">
        <f t="shared" si="27"/>
        <v>3</v>
      </c>
      <c r="M337" s="392"/>
      <c r="N337" s="40" t="str">
        <f t="shared" si="28"/>
        <v>Juin</v>
      </c>
    </row>
    <row r="338" spans="1:14" ht="15.75">
      <c r="A338" s="17">
        <v>331</v>
      </c>
      <c r="B338" s="425" t="s">
        <v>424</v>
      </c>
      <c r="C338" s="425" t="s">
        <v>426</v>
      </c>
      <c r="D338" s="389">
        <v>6.5</v>
      </c>
      <c r="E338" s="19"/>
      <c r="F338" s="19"/>
      <c r="G338" s="396">
        <f>IF(AND(D338=0,E338=0,F338=0),M338/3,(D338+E338+F338)/3)</f>
        <v>2.1666666666666665</v>
      </c>
      <c r="H338" s="396">
        <f>G338*3</f>
        <v>6.5</v>
      </c>
      <c r="I338" s="399"/>
      <c r="J338" s="396">
        <f>MAX(H338,I338*3)</f>
        <v>6.5</v>
      </c>
      <c r="K338" s="403"/>
      <c r="L338" s="396">
        <f>MAX(J338,K338*3)</f>
        <v>6.5</v>
      </c>
      <c r="M338" s="392"/>
      <c r="N338" s="40" t="str">
        <f>IF(ISBLANK(K338),IF(ISBLANK(I338),"Juin","Synthèse"),"Rattrapage")</f>
        <v>Juin</v>
      </c>
    </row>
    <row r="339" spans="1:14" ht="15.75">
      <c r="A339" s="17">
        <v>332</v>
      </c>
      <c r="B339" s="413" t="s">
        <v>424</v>
      </c>
      <c r="C339" s="413" t="s">
        <v>425</v>
      </c>
      <c r="D339" s="389">
        <v>7.5</v>
      </c>
      <c r="E339" s="19"/>
      <c r="F339" s="19"/>
      <c r="G339" s="396">
        <f t="shared" si="29"/>
        <v>2.5</v>
      </c>
      <c r="H339" s="396">
        <f t="shared" si="25"/>
        <v>7.5</v>
      </c>
      <c r="I339" s="399"/>
      <c r="J339" s="396">
        <f t="shared" si="26"/>
        <v>7.5</v>
      </c>
      <c r="K339" s="395"/>
      <c r="L339" s="396">
        <f t="shared" si="27"/>
        <v>7.5</v>
      </c>
      <c r="M339" s="392"/>
      <c r="N339" s="40" t="str">
        <f t="shared" si="28"/>
        <v>Juin</v>
      </c>
    </row>
    <row r="340" spans="1:14" ht="15.75">
      <c r="A340" s="17">
        <v>333</v>
      </c>
      <c r="B340" s="413" t="s">
        <v>427</v>
      </c>
      <c r="C340" s="413" t="s">
        <v>533</v>
      </c>
      <c r="D340" s="389">
        <v>3.75</v>
      </c>
      <c r="E340" s="19"/>
      <c r="F340" s="19"/>
      <c r="G340" s="396">
        <f t="shared" si="29"/>
        <v>1.25</v>
      </c>
      <c r="H340" s="396">
        <f t="shared" si="25"/>
        <v>3.75</v>
      </c>
      <c r="I340" s="393"/>
      <c r="J340" s="396">
        <f t="shared" si="26"/>
        <v>3.75</v>
      </c>
      <c r="K340" s="395"/>
      <c r="L340" s="396">
        <f t="shared" si="27"/>
        <v>3.75</v>
      </c>
      <c r="M340" s="392"/>
      <c r="N340" s="40" t="str">
        <f t="shared" si="28"/>
        <v>Juin</v>
      </c>
    </row>
    <row r="341" spans="1:14" ht="15.75">
      <c r="A341" s="17">
        <v>334</v>
      </c>
      <c r="B341" s="413" t="s">
        <v>428</v>
      </c>
      <c r="C341" s="413" t="s">
        <v>316</v>
      </c>
      <c r="D341" s="389">
        <v>7.75</v>
      </c>
      <c r="E341" s="19"/>
      <c r="F341" s="19"/>
      <c r="G341" s="396">
        <f t="shared" si="29"/>
        <v>2.5833333333333335</v>
      </c>
      <c r="H341" s="396">
        <f t="shared" si="25"/>
        <v>7.75</v>
      </c>
      <c r="I341" s="399"/>
      <c r="J341" s="396">
        <f t="shared" si="26"/>
        <v>7.75</v>
      </c>
      <c r="K341" s="402"/>
      <c r="L341" s="396">
        <f t="shared" si="27"/>
        <v>7.75</v>
      </c>
      <c r="M341" s="392"/>
      <c r="N341" s="40" t="str">
        <f t="shared" si="28"/>
        <v>Juin</v>
      </c>
    </row>
    <row r="342" spans="1:14" ht="15.75">
      <c r="A342" s="42">
        <v>335</v>
      </c>
      <c r="B342" s="413" t="s">
        <v>429</v>
      </c>
      <c r="C342" s="413" t="s">
        <v>976</v>
      </c>
      <c r="D342" s="389">
        <v>8.25</v>
      </c>
      <c r="E342" s="19"/>
      <c r="F342" s="19"/>
      <c r="G342" s="396">
        <f t="shared" si="29"/>
        <v>2.75</v>
      </c>
      <c r="H342" s="396">
        <f t="shared" si="25"/>
        <v>8.25</v>
      </c>
      <c r="I342" s="399"/>
      <c r="J342" s="396">
        <f t="shared" si="26"/>
        <v>8.25</v>
      </c>
      <c r="K342" s="403"/>
      <c r="L342" s="396">
        <f t="shared" si="27"/>
        <v>8.25</v>
      </c>
      <c r="M342" s="392"/>
      <c r="N342" s="40" t="str">
        <f t="shared" si="28"/>
        <v>Juin</v>
      </c>
    </row>
    <row r="343" spans="1:14" ht="15.75">
      <c r="A343" s="42">
        <v>336</v>
      </c>
      <c r="B343" s="413" t="s">
        <v>430</v>
      </c>
      <c r="C343" s="413" t="s">
        <v>431</v>
      </c>
      <c r="D343" s="389">
        <v>6</v>
      </c>
      <c r="E343" s="19"/>
      <c r="F343" s="19"/>
      <c r="G343" s="396">
        <f t="shared" si="29"/>
        <v>2</v>
      </c>
      <c r="H343" s="396">
        <f t="shared" si="25"/>
        <v>6</v>
      </c>
      <c r="I343" s="393"/>
      <c r="J343" s="396">
        <f t="shared" si="26"/>
        <v>6</v>
      </c>
      <c r="K343" s="395"/>
      <c r="L343" s="396">
        <f t="shared" si="27"/>
        <v>6</v>
      </c>
      <c r="M343" s="392"/>
      <c r="N343" s="40" t="str">
        <f t="shared" si="28"/>
        <v>Juin</v>
      </c>
    </row>
    <row r="344" spans="1:14" ht="15.75">
      <c r="A344" s="42">
        <v>337</v>
      </c>
      <c r="B344" s="413" t="s">
        <v>432</v>
      </c>
      <c r="C344" s="413" t="s">
        <v>433</v>
      </c>
      <c r="D344" s="389">
        <v>11.75</v>
      </c>
      <c r="E344" s="19"/>
      <c r="F344" s="19"/>
      <c r="G344" s="396">
        <f t="shared" si="29"/>
        <v>3.9166666666666665</v>
      </c>
      <c r="H344" s="396">
        <f t="shared" si="25"/>
        <v>11.75</v>
      </c>
      <c r="I344" s="399"/>
      <c r="J344" s="396">
        <f t="shared" si="26"/>
        <v>11.75</v>
      </c>
      <c r="K344" s="403"/>
      <c r="L344" s="396">
        <f t="shared" si="27"/>
        <v>11.75</v>
      </c>
      <c r="M344" s="392"/>
      <c r="N344" s="40" t="str">
        <f t="shared" si="28"/>
        <v>Juin</v>
      </c>
    </row>
    <row r="345" spans="1:14" ht="15.75">
      <c r="A345" s="42">
        <v>338</v>
      </c>
      <c r="B345" s="432" t="s">
        <v>434</v>
      </c>
      <c r="C345" s="432" t="s">
        <v>977</v>
      </c>
      <c r="D345" s="389">
        <v>9.75</v>
      </c>
      <c r="E345" s="19"/>
      <c r="F345" s="19"/>
      <c r="G345" s="396">
        <f t="shared" si="29"/>
        <v>3.25</v>
      </c>
      <c r="H345" s="396">
        <f t="shared" si="25"/>
        <v>9.75</v>
      </c>
      <c r="I345" s="399"/>
      <c r="J345" s="396">
        <f t="shared" si="26"/>
        <v>9.75</v>
      </c>
      <c r="K345" s="403"/>
      <c r="L345" s="396">
        <f t="shared" si="27"/>
        <v>9.75</v>
      </c>
      <c r="M345" s="392"/>
      <c r="N345" s="40" t="str">
        <f t="shared" si="28"/>
        <v>Juin</v>
      </c>
    </row>
    <row r="346" spans="1:14" ht="15.75">
      <c r="A346" s="42">
        <v>339</v>
      </c>
      <c r="B346" s="413" t="s">
        <v>435</v>
      </c>
      <c r="C346" s="413" t="s">
        <v>978</v>
      </c>
      <c r="D346" s="389">
        <v>5.75</v>
      </c>
      <c r="E346" s="19"/>
      <c r="F346" s="19"/>
      <c r="G346" s="396">
        <f t="shared" si="29"/>
        <v>1.9166666666666667</v>
      </c>
      <c r="H346" s="396">
        <f t="shared" si="25"/>
        <v>5.75</v>
      </c>
      <c r="I346" s="399"/>
      <c r="J346" s="396">
        <f t="shared" si="26"/>
        <v>5.75</v>
      </c>
      <c r="K346" s="403"/>
      <c r="L346" s="396">
        <f t="shared" si="27"/>
        <v>5.75</v>
      </c>
      <c r="M346" s="392"/>
      <c r="N346" s="40" t="str">
        <f t="shared" si="28"/>
        <v>Juin</v>
      </c>
    </row>
    <row r="347" spans="1:14" ht="15.75">
      <c r="A347" s="42">
        <v>340</v>
      </c>
      <c r="B347" s="419" t="s">
        <v>979</v>
      </c>
      <c r="C347" s="419" t="s">
        <v>120</v>
      </c>
      <c r="D347" s="389">
        <v>10.25</v>
      </c>
      <c r="E347" s="19"/>
      <c r="F347" s="19"/>
      <c r="G347" s="396">
        <f t="shared" si="29"/>
        <v>3.4166666666666665</v>
      </c>
      <c r="H347" s="396">
        <f t="shared" si="25"/>
        <v>10.25</v>
      </c>
      <c r="I347" s="393"/>
      <c r="J347" s="396">
        <f t="shared" si="26"/>
        <v>10.25</v>
      </c>
      <c r="K347" s="395"/>
      <c r="L347" s="396">
        <f t="shared" si="27"/>
        <v>10.25</v>
      </c>
      <c r="M347" s="392"/>
      <c r="N347" s="40" t="str">
        <f t="shared" si="28"/>
        <v>Juin</v>
      </c>
    </row>
    <row r="348" spans="1:14" ht="15.75">
      <c r="A348" s="17">
        <v>341</v>
      </c>
      <c r="B348" s="418" t="s">
        <v>436</v>
      </c>
      <c r="C348" s="418" t="s">
        <v>980</v>
      </c>
      <c r="D348" s="389">
        <v>6</v>
      </c>
      <c r="E348" s="19"/>
      <c r="F348" s="19"/>
      <c r="G348" s="396">
        <f t="shared" si="29"/>
        <v>2</v>
      </c>
      <c r="H348" s="396">
        <f t="shared" si="25"/>
        <v>6</v>
      </c>
      <c r="I348" s="393"/>
      <c r="J348" s="396">
        <f t="shared" si="26"/>
        <v>6</v>
      </c>
      <c r="K348" s="395"/>
      <c r="L348" s="396">
        <f t="shared" si="27"/>
        <v>6</v>
      </c>
      <c r="M348" s="392"/>
      <c r="N348" s="40" t="str">
        <f t="shared" si="28"/>
        <v>Juin</v>
      </c>
    </row>
    <row r="349" spans="1:14" ht="15.75">
      <c r="A349" s="17">
        <v>342</v>
      </c>
      <c r="B349" s="432" t="s">
        <v>437</v>
      </c>
      <c r="C349" s="432" t="s">
        <v>981</v>
      </c>
      <c r="D349" s="389">
        <v>8.25</v>
      </c>
      <c r="E349" s="46"/>
      <c r="F349" s="46"/>
      <c r="G349" s="396">
        <f t="shared" si="29"/>
        <v>2.75</v>
      </c>
      <c r="H349" s="396">
        <f t="shared" si="25"/>
        <v>8.25</v>
      </c>
      <c r="I349" s="399"/>
      <c r="J349" s="396">
        <f t="shared" si="26"/>
        <v>8.25</v>
      </c>
      <c r="K349" s="402"/>
      <c r="L349" s="396">
        <f t="shared" si="27"/>
        <v>8.25</v>
      </c>
      <c r="M349" s="392"/>
      <c r="N349" s="40" t="str">
        <f t="shared" si="28"/>
        <v>Juin</v>
      </c>
    </row>
    <row r="350" spans="1:14" ht="15.75">
      <c r="A350" s="17">
        <v>343</v>
      </c>
      <c r="B350" s="413" t="s">
        <v>438</v>
      </c>
      <c r="C350" s="413" t="s">
        <v>982</v>
      </c>
      <c r="D350" s="389">
        <v>7.5</v>
      </c>
      <c r="E350" s="47"/>
      <c r="F350" s="47"/>
      <c r="G350" s="396">
        <f t="shared" si="29"/>
        <v>2.5</v>
      </c>
      <c r="H350" s="396">
        <f t="shared" si="25"/>
        <v>7.5</v>
      </c>
      <c r="I350" s="393"/>
      <c r="J350" s="396">
        <f t="shared" si="26"/>
        <v>7.5</v>
      </c>
      <c r="K350" s="395"/>
      <c r="L350" s="396">
        <f t="shared" si="27"/>
        <v>7.5</v>
      </c>
      <c r="M350" s="392"/>
      <c r="N350" s="40" t="str">
        <f t="shared" si="28"/>
        <v>Juin</v>
      </c>
    </row>
    <row r="351" spans="1:14" ht="15.75">
      <c r="A351" s="17">
        <v>344</v>
      </c>
      <c r="B351" s="413" t="s">
        <v>439</v>
      </c>
      <c r="C351" s="413" t="s">
        <v>440</v>
      </c>
      <c r="D351" s="389">
        <v>6.75</v>
      </c>
      <c r="E351" s="46"/>
      <c r="F351" s="46"/>
      <c r="G351" s="396">
        <f t="shared" si="29"/>
        <v>2.25</v>
      </c>
      <c r="H351" s="396">
        <f t="shared" si="25"/>
        <v>6.75</v>
      </c>
      <c r="I351" s="399"/>
      <c r="J351" s="396">
        <f t="shared" si="26"/>
        <v>6.75</v>
      </c>
      <c r="K351" s="402"/>
      <c r="L351" s="396">
        <f t="shared" si="27"/>
        <v>6.75</v>
      </c>
      <c r="M351" s="392"/>
      <c r="N351" s="40" t="str">
        <f t="shared" si="28"/>
        <v>Juin</v>
      </c>
    </row>
    <row r="352" spans="1:14" ht="15.75">
      <c r="A352" s="17">
        <v>345</v>
      </c>
      <c r="B352" s="413" t="s">
        <v>439</v>
      </c>
      <c r="C352" s="413" t="s">
        <v>107</v>
      </c>
      <c r="D352" s="389">
        <v>9.75</v>
      </c>
      <c r="E352" s="46"/>
      <c r="F352" s="46"/>
      <c r="G352" s="396">
        <f t="shared" si="29"/>
        <v>3.25</v>
      </c>
      <c r="H352" s="396">
        <f t="shared" si="25"/>
        <v>9.75</v>
      </c>
      <c r="I352" s="399"/>
      <c r="J352" s="396">
        <f t="shared" si="26"/>
        <v>9.75</v>
      </c>
      <c r="K352" s="402"/>
      <c r="L352" s="396">
        <f t="shared" si="27"/>
        <v>9.75</v>
      </c>
      <c r="M352" s="392"/>
      <c r="N352" s="40" t="str">
        <f t="shared" si="28"/>
        <v>Juin</v>
      </c>
    </row>
    <row r="353" spans="1:14" ht="15.75">
      <c r="A353" s="17">
        <v>346</v>
      </c>
      <c r="B353" s="425" t="s">
        <v>983</v>
      </c>
      <c r="C353" s="425" t="s">
        <v>984</v>
      </c>
      <c r="D353" s="389">
        <v>6.75</v>
      </c>
      <c r="E353" s="46"/>
      <c r="F353" s="46"/>
      <c r="G353" s="396">
        <f t="shared" si="29"/>
        <v>2.25</v>
      </c>
      <c r="H353" s="396">
        <f t="shared" si="25"/>
        <v>6.75</v>
      </c>
      <c r="I353" s="399"/>
      <c r="J353" s="396">
        <f t="shared" si="26"/>
        <v>6.75</v>
      </c>
      <c r="K353" s="403"/>
      <c r="L353" s="396">
        <f t="shared" si="27"/>
        <v>6.75</v>
      </c>
      <c r="M353" s="392"/>
      <c r="N353" s="40" t="str">
        <f t="shared" si="28"/>
        <v>Juin</v>
      </c>
    </row>
    <row r="354" spans="1:14" ht="15.75">
      <c r="A354" s="17">
        <v>347</v>
      </c>
      <c r="B354" s="427" t="s">
        <v>441</v>
      </c>
      <c r="C354" s="427" t="s">
        <v>43</v>
      </c>
      <c r="D354" s="389">
        <v>9</v>
      </c>
      <c r="E354" s="46"/>
      <c r="F354" s="46"/>
      <c r="G354" s="396">
        <f t="shared" si="29"/>
        <v>3</v>
      </c>
      <c r="H354" s="396">
        <f t="shared" si="25"/>
        <v>9</v>
      </c>
      <c r="I354" s="393"/>
      <c r="J354" s="396">
        <f t="shared" si="26"/>
        <v>9</v>
      </c>
      <c r="K354" s="395"/>
      <c r="L354" s="396">
        <f t="shared" si="27"/>
        <v>9</v>
      </c>
      <c r="M354" s="392"/>
      <c r="N354" s="40" t="str">
        <f t="shared" si="28"/>
        <v>Juin</v>
      </c>
    </row>
    <row r="355" spans="1:14" ht="15.75">
      <c r="A355" s="17">
        <v>348</v>
      </c>
      <c r="B355" s="419" t="s">
        <v>442</v>
      </c>
      <c r="C355" s="419" t="s">
        <v>986</v>
      </c>
      <c r="D355" s="389">
        <v>9</v>
      </c>
      <c r="E355" s="46"/>
      <c r="F355" s="46"/>
      <c r="G355" s="396">
        <f t="shared" si="29"/>
        <v>3</v>
      </c>
      <c r="H355" s="396">
        <f t="shared" si="25"/>
        <v>9</v>
      </c>
      <c r="I355" s="399"/>
      <c r="J355" s="396">
        <f t="shared" si="26"/>
        <v>9</v>
      </c>
      <c r="K355" s="395"/>
      <c r="L355" s="396">
        <f t="shared" si="27"/>
        <v>9</v>
      </c>
      <c r="M355" s="392"/>
      <c r="N355" s="40" t="str">
        <f t="shared" si="28"/>
        <v>Juin</v>
      </c>
    </row>
    <row r="356" spans="1:14" s="49" customFormat="1" ht="15.75">
      <c r="A356" s="48">
        <v>349</v>
      </c>
      <c r="B356" s="413" t="s">
        <v>444</v>
      </c>
      <c r="C356" s="413" t="s">
        <v>965</v>
      </c>
      <c r="D356" s="389">
        <v>15.75</v>
      </c>
      <c r="E356" s="46"/>
      <c r="F356" s="46"/>
      <c r="G356" s="396">
        <f t="shared" si="29"/>
        <v>5.25</v>
      </c>
      <c r="H356" s="396">
        <f t="shared" si="25"/>
        <v>15.75</v>
      </c>
      <c r="I356" s="399"/>
      <c r="J356" s="396">
        <f t="shared" si="26"/>
        <v>15.75</v>
      </c>
      <c r="K356" s="395"/>
      <c r="L356" s="396">
        <f t="shared" si="27"/>
        <v>15.75</v>
      </c>
      <c r="M356" s="392"/>
      <c r="N356" s="40" t="str">
        <f t="shared" si="28"/>
        <v>Juin</v>
      </c>
    </row>
    <row r="357" spans="1:14" s="49" customFormat="1" ht="15.75">
      <c r="A357" s="17">
        <v>350</v>
      </c>
      <c r="B357" s="413" t="s">
        <v>445</v>
      </c>
      <c r="C357" s="413" t="s">
        <v>95</v>
      </c>
      <c r="D357" s="389">
        <v>6.75</v>
      </c>
      <c r="E357" s="46"/>
      <c r="F357" s="46"/>
      <c r="G357" s="396">
        <f t="shared" si="29"/>
        <v>2.25</v>
      </c>
      <c r="H357" s="396">
        <f t="shared" si="25"/>
        <v>6.75</v>
      </c>
      <c r="I357" s="399"/>
      <c r="J357" s="396">
        <f t="shared" si="26"/>
        <v>6.75</v>
      </c>
      <c r="K357" s="395"/>
      <c r="L357" s="396">
        <f t="shared" si="27"/>
        <v>6.75</v>
      </c>
      <c r="M357" s="392"/>
      <c r="N357" s="40" t="str">
        <f t="shared" si="28"/>
        <v>Juin</v>
      </c>
    </row>
    <row r="358" spans="1:14" s="49" customFormat="1" ht="15.75">
      <c r="A358" s="48">
        <v>351</v>
      </c>
      <c r="B358" s="413" t="s">
        <v>446</v>
      </c>
      <c r="C358" s="413" t="s">
        <v>987</v>
      </c>
      <c r="D358" s="389">
        <v>11.25</v>
      </c>
      <c r="E358" s="46"/>
      <c r="F358" s="46"/>
      <c r="G358" s="396">
        <f t="shared" si="29"/>
        <v>3.75</v>
      </c>
      <c r="H358" s="396">
        <f t="shared" si="25"/>
        <v>11.25</v>
      </c>
      <c r="I358" s="399"/>
      <c r="J358" s="396">
        <f t="shared" si="26"/>
        <v>11.25</v>
      </c>
      <c r="K358" s="395"/>
      <c r="L358" s="396">
        <f t="shared" si="27"/>
        <v>11.25</v>
      </c>
      <c r="M358" s="392"/>
      <c r="N358" s="40" t="str">
        <f t="shared" si="28"/>
        <v>Juin</v>
      </c>
    </row>
    <row r="359" spans="1:14" s="49" customFormat="1" ht="15.75">
      <c r="A359" s="17">
        <v>352</v>
      </c>
      <c r="B359" s="413" t="s">
        <v>447</v>
      </c>
      <c r="C359" s="413" t="s">
        <v>960</v>
      </c>
      <c r="D359" s="389">
        <v>11.25</v>
      </c>
      <c r="E359" s="46"/>
      <c r="F359" s="46"/>
      <c r="G359" s="396">
        <f t="shared" si="29"/>
        <v>3.75</v>
      </c>
      <c r="H359" s="396">
        <f t="shared" si="25"/>
        <v>11.25</v>
      </c>
      <c r="I359" s="399"/>
      <c r="J359" s="396">
        <f t="shared" si="26"/>
        <v>11.25</v>
      </c>
      <c r="K359" s="395"/>
      <c r="L359" s="396">
        <f t="shared" si="27"/>
        <v>11.25</v>
      </c>
      <c r="M359" s="392"/>
      <c r="N359" s="40" t="str">
        <f t="shared" si="28"/>
        <v>Juin</v>
      </c>
    </row>
    <row r="360" spans="1:14" s="49" customFormat="1" ht="15.75">
      <c r="A360" s="48">
        <v>353</v>
      </c>
      <c r="B360" s="419" t="s">
        <v>988</v>
      </c>
      <c r="C360" s="419" t="s">
        <v>989</v>
      </c>
      <c r="D360" s="389">
        <v>5</v>
      </c>
      <c r="E360" s="46"/>
      <c r="F360" s="46"/>
      <c r="G360" s="396">
        <f t="shared" si="29"/>
        <v>1.6666666666666667</v>
      </c>
      <c r="H360" s="396">
        <f t="shared" si="25"/>
        <v>5</v>
      </c>
      <c r="I360" s="399"/>
      <c r="J360" s="396">
        <f t="shared" si="26"/>
        <v>5</v>
      </c>
      <c r="K360" s="395"/>
      <c r="L360" s="396">
        <f t="shared" si="27"/>
        <v>5</v>
      </c>
      <c r="M360" s="392"/>
      <c r="N360" s="40" t="str">
        <f t="shared" si="28"/>
        <v>Juin</v>
      </c>
    </row>
    <row r="361" spans="1:14" s="49" customFormat="1" ht="15.75">
      <c r="A361" s="17">
        <v>354</v>
      </c>
      <c r="B361" s="419" t="s">
        <v>988</v>
      </c>
      <c r="C361" s="419" t="s">
        <v>448</v>
      </c>
      <c r="D361" s="389">
        <v>3.5</v>
      </c>
      <c r="E361" s="46"/>
      <c r="F361" s="46"/>
      <c r="G361" s="396">
        <f t="shared" si="29"/>
        <v>1.1666666666666667</v>
      </c>
      <c r="H361" s="396">
        <f t="shared" si="25"/>
        <v>3.5</v>
      </c>
      <c r="I361" s="399"/>
      <c r="J361" s="396">
        <f t="shared" si="26"/>
        <v>3.5</v>
      </c>
      <c r="K361" s="395"/>
      <c r="L361" s="396">
        <f t="shared" si="27"/>
        <v>3.5</v>
      </c>
      <c r="M361" s="392"/>
      <c r="N361" s="40" t="str">
        <f t="shared" si="28"/>
        <v>Juin</v>
      </c>
    </row>
    <row r="362" spans="1:14" s="49" customFormat="1" ht="15.75">
      <c r="A362" s="48">
        <v>355</v>
      </c>
      <c r="B362" s="432" t="s">
        <v>449</v>
      </c>
      <c r="C362" s="432" t="s">
        <v>450</v>
      </c>
      <c r="D362" s="389">
        <v>11.25</v>
      </c>
      <c r="E362" s="46"/>
      <c r="F362" s="46"/>
      <c r="G362" s="396">
        <f t="shared" si="29"/>
        <v>3.75</v>
      </c>
      <c r="H362" s="396">
        <f t="shared" si="25"/>
        <v>11.25</v>
      </c>
      <c r="I362" s="399"/>
      <c r="J362" s="396">
        <f t="shared" si="26"/>
        <v>11.25</v>
      </c>
      <c r="K362" s="395"/>
      <c r="L362" s="396">
        <f t="shared" si="27"/>
        <v>11.25</v>
      </c>
      <c r="M362" s="392"/>
      <c r="N362" s="40" t="str">
        <f t="shared" si="28"/>
        <v>Juin</v>
      </c>
    </row>
    <row r="363" spans="1:14" s="49" customFormat="1" ht="15.75">
      <c r="A363" s="17">
        <v>356</v>
      </c>
      <c r="B363" s="413" t="s">
        <v>990</v>
      </c>
      <c r="C363" s="413" t="s">
        <v>185</v>
      </c>
      <c r="D363" s="389">
        <v>8.25</v>
      </c>
      <c r="E363" s="46"/>
      <c r="F363" s="46"/>
      <c r="G363" s="396">
        <f>IF(AND(D363=0,E363=0,F363=0),M363/3,(D363+E363+F363)/3)</f>
        <v>2.75</v>
      </c>
      <c r="H363" s="396">
        <f>G363*3</f>
        <v>8.25</v>
      </c>
      <c r="I363" s="399"/>
      <c r="J363" s="396">
        <f>MAX(H363,I363*3)</f>
        <v>8.25</v>
      </c>
      <c r="K363" s="395"/>
      <c r="L363" s="396">
        <f>MAX(J363,K363*3)</f>
        <v>8.25</v>
      </c>
      <c r="M363" s="392"/>
      <c r="N363" s="40" t="str">
        <f>IF(ISBLANK(K363),IF(ISBLANK(I363),"Juin","Synthèse"),"Rattrapage")</f>
        <v>Juin</v>
      </c>
    </row>
    <row r="364" spans="1:14" s="49" customFormat="1" ht="15.75">
      <c r="A364" s="48">
        <v>357</v>
      </c>
      <c r="B364" s="413" t="s">
        <v>451</v>
      </c>
      <c r="C364" s="413" t="s">
        <v>452</v>
      </c>
      <c r="D364" s="389">
        <v>9.75</v>
      </c>
      <c r="E364" s="46"/>
      <c r="F364" s="46"/>
      <c r="G364" s="396">
        <f t="shared" si="29"/>
        <v>3.25</v>
      </c>
      <c r="H364" s="396">
        <f t="shared" si="25"/>
        <v>9.75</v>
      </c>
      <c r="I364" s="399"/>
      <c r="J364" s="396">
        <f t="shared" si="26"/>
        <v>9.75</v>
      </c>
      <c r="K364" s="395"/>
      <c r="L364" s="396">
        <f t="shared" si="27"/>
        <v>9.75</v>
      </c>
      <c r="M364" s="392"/>
      <c r="N364" s="40" t="str">
        <f t="shared" si="28"/>
        <v>Juin</v>
      </c>
    </row>
    <row r="365" spans="1:14" s="49" customFormat="1" ht="15.75">
      <c r="A365" s="17">
        <v>358</v>
      </c>
      <c r="B365" s="432" t="s">
        <v>991</v>
      </c>
      <c r="C365" s="432" t="s">
        <v>43</v>
      </c>
      <c r="D365" s="389">
        <v>5.25</v>
      </c>
      <c r="E365" s="46"/>
      <c r="F365" s="46"/>
      <c r="G365" s="396">
        <f>IF(AND(D365=0,E365=0,F365=0),M365/3,(D365+E365+F365)/3)</f>
        <v>1.75</v>
      </c>
      <c r="H365" s="396">
        <f>G365*3</f>
        <v>5.25</v>
      </c>
      <c r="I365" s="399"/>
      <c r="J365" s="396">
        <f>MAX(H365,I365*3)</f>
        <v>5.25</v>
      </c>
      <c r="K365" s="395"/>
      <c r="L365" s="396">
        <f>MAX(J365,K365*3)</f>
        <v>5.25</v>
      </c>
      <c r="M365" s="392"/>
      <c r="N365" s="40" t="str">
        <f>IF(ISBLANK(K365),IF(ISBLANK(I365),"Juin","Synthèse"),"Rattrapage")</f>
        <v>Juin</v>
      </c>
    </row>
    <row r="366" spans="1:14" s="49" customFormat="1" ht="15.75">
      <c r="A366" s="48">
        <v>359</v>
      </c>
      <c r="B366" s="413" t="s">
        <v>453</v>
      </c>
      <c r="C366" s="413" t="s">
        <v>992</v>
      </c>
      <c r="D366" s="389">
        <v>12.75</v>
      </c>
      <c r="E366" s="46"/>
      <c r="F366" s="46"/>
      <c r="G366" s="396">
        <f t="shared" si="29"/>
        <v>4.25</v>
      </c>
      <c r="H366" s="396">
        <f t="shared" si="25"/>
        <v>12.75</v>
      </c>
      <c r="I366" s="399"/>
      <c r="J366" s="396">
        <f t="shared" si="26"/>
        <v>12.75</v>
      </c>
      <c r="K366" s="395"/>
      <c r="L366" s="396">
        <f t="shared" si="27"/>
        <v>12.75</v>
      </c>
      <c r="M366" s="392"/>
      <c r="N366" s="40" t="str">
        <f t="shared" si="28"/>
        <v>Juin</v>
      </c>
    </row>
    <row r="367" spans="1:14" s="49" customFormat="1" ht="15.75">
      <c r="A367" s="17">
        <v>360</v>
      </c>
      <c r="B367" s="413" t="s">
        <v>454</v>
      </c>
      <c r="C367" s="413" t="s">
        <v>118</v>
      </c>
      <c r="D367" s="389">
        <v>7.5</v>
      </c>
      <c r="E367" s="46"/>
      <c r="F367" s="46"/>
      <c r="G367" s="396">
        <f t="shared" si="29"/>
        <v>2.5</v>
      </c>
      <c r="H367" s="396">
        <f t="shared" si="25"/>
        <v>7.5</v>
      </c>
      <c r="I367" s="399"/>
      <c r="J367" s="396">
        <f t="shared" si="26"/>
        <v>7.5</v>
      </c>
      <c r="K367" s="395"/>
      <c r="L367" s="396">
        <f t="shared" si="27"/>
        <v>7.5</v>
      </c>
      <c r="M367" s="392"/>
      <c r="N367" s="40" t="str">
        <f t="shared" si="28"/>
        <v>Juin</v>
      </c>
    </row>
    <row r="368" spans="1:14" s="49" customFormat="1" ht="15.75">
      <c r="A368" s="48">
        <v>361</v>
      </c>
      <c r="B368" s="413" t="s">
        <v>455</v>
      </c>
      <c r="C368" s="413" t="s">
        <v>993</v>
      </c>
      <c r="D368" s="389">
        <v>13.5</v>
      </c>
      <c r="E368" s="46"/>
      <c r="F368" s="46"/>
      <c r="G368" s="396">
        <f t="shared" si="29"/>
        <v>4.5</v>
      </c>
      <c r="H368" s="396">
        <f t="shared" si="25"/>
        <v>13.5</v>
      </c>
      <c r="I368" s="399"/>
      <c r="J368" s="396">
        <f t="shared" si="26"/>
        <v>13.5</v>
      </c>
      <c r="K368" s="395"/>
      <c r="L368" s="396">
        <f t="shared" si="27"/>
        <v>13.5</v>
      </c>
      <c r="M368" s="392"/>
      <c r="N368" s="40" t="str">
        <f t="shared" si="28"/>
        <v>Juin</v>
      </c>
    </row>
    <row r="369" spans="1:14" s="49" customFormat="1" ht="15.75">
      <c r="A369" s="17">
        <v>362</v>
      </c>
      <c r="B369" s="413" t="s">
        <v>456</v>
      </c>
      <c r="C369" s="413" t="s">
        <v>154</v>
      </c>
      <c r="D369" s="389">
        <v>5.25</v>
      </c>
      <c r="E369" s="46"/>
      <c r="F369" s="46"/>
      <c r="G369" s="396">
        <f t="shared" si="29"/>
        <v>1.75</v>
      </c>
      <c r="H369" s="396">
        <f t="shared" si="25"/>
        <v>5.25</v>
      </c>
      <c r="I369" s="399"/>
      <c r="J369" s="396">
        <f t="shared" si="26"/>
        <v>5.25</v>
      </c>
      <c r="K369" s="395"/>
      <c r="L369" s="396">
        <f t="shared" si="27"/>
        <v>5.25</v>
      </c>
      <c r="M369" s="392"/>
      <c r="N369" s="40" t="str">
        <f t="shared" si="28"/>
        <v>Juin</v>
      </c>
    </row>
    <row r="370" spans="1:14" s="49" customFormat="1" ht="15.75">
      <c r="A370" s="48">
        <v>363</v>
      </c>
      <c r="B370" s="413" t="s">
        <v>457</v>
      </c>
      <c r="C370" s="413" t="s">
        <v>994</v>
      </c>
      <c r="D370" s="389">
        <v>12.75</v>
      </c>
      <c r="E370" s="46"/>
      <c r="F370" s="46"/>
      <c r="G370" s="396">
        <f t="shared" si="29"/>
        <v>4.25</v>
      </c>
      <c r="H370" s="396">
        <f t="shared" si="25"/>
        <v>12.75</v>
      </c>
      <c r="I370" s="399"/>
      <c r="J370" s="396">
        <f t="shared" si="26"/>
        <v>12.75</v>
      </c>
      <c r="K370" s="395"/>
      <c r="L370" s="396">
        <f t="shared" si="27"/>
        <v>12.75</v>
      </c>
      <c r="M370" s="392"/>
      <c r="N370" s="40" t="str">
        <f t="shared" si="28"/>
        <v>Juin</v>
      </c>
    </row>
    <row r="371" spans="1:14" s="49" customFormat="1" ht="15.75">
      <c r="A371" s="17">
        <v>364</v>
      </c>
      <c r="B371" s="413" t="s">
        <v>995</v>
      </c>
      <c r="C371" s="413" t="s">
        <v>35</v>
      </c>
      <c r="D371" s="389">
        <v>6.75</v>
      </c>
      <c r="E371" s="46"/>
      <c r="F371" s="46"/>
      <c r="G371" s="396">
        <f t="shared" si="29"/>
        <v>2.25</v>
      </c>
      <c r="H371" s="396">
        <f t="shared" si="25"/>
        <v>6.75</v>
      </c>
      <c r="I371" s="399"/>
      <c r="J371" s="396">
        <f t="shared" si="26"/>
        <v>6.75</v>
      </c>
      <c r="K371" s="395"/>
      <c r="L371" s="396">
        <f t="shared" si="27"/>
        <v>6.75</v>
      </c>
      <c r="M371" s="392"/>
      <c r="N371" s="40" t="str">
        <f t="shared" si="28"/>
        <v>Juin</v>
      </c>
    </row>
    <row r="372" spans="1:14" s="49" customFormat="1" ht="15.75">
      <c r="A372" s="48">
        <v>365</v>
      </c>
      <c r="B372" s="419" t="s">
        <v>458</v>
      </c>
      <c r="C372" s="419" t="s">
        <v>166</v>
      </c>
      <c r="D372" s="389">
        <v>12</v>
      </c>
      <c r="E372" s="46"/>
      <c r="F372" s="46"/>
      <c r="G372" s="396">
        <f t="shared" si="29"/>
        <v>4</v>
      </c>
      <c r="H372" s="396">
        <f t="shared" si="25"/>
        <v>12</v>
      </c>
      <c r="I372" s="399"/>
      <c r="J372" s="396">
        <f t="shared" si="26"/>
        <v>12</v>
      </c>
      <c r="K372" s="395"/>
      <c r="L372" s="396">
        <f t="shared" si="27"/>
        <v>12</v>
      </c>
      <c r="M372" s="392"/>
      <c r="N372" s="40" t="str">
        <f t="shared" si="28"/>
        <v>Juin</v>
      </c>
    </row>
    <row r="373" spans="1:14" s="49" customFormat="1" ht="15.75">
      <c r="A373" s="17">
        <v>366</v>
      </c>
      <c r="B373" s="432" t="s">
        <v>459</v>
      </c>
      <c r="C373" s="432" t="s">
        <v>996</v>
      </c>
      <c r="D373" s="389">
        <v>11</v>
      </c>
      <c r="E373" s="46"/>
      <c r="F373" s="46"/>
      <c r="G373" s="396">
        <f t="shared" si="29"/>
        <v>3.6666666666666665</v>
      </c>
      <c r="H373" s="396">
        <f t="shared" si="25"/>
        <v>11</v>
      </c>
      <c r="I373" s="399"/>
      <c r="J373" s="396">
        <f t="shared" si="26"/>
        <v>11</v>
      </c>
      <c r="K373" s="395"/>
      <c r="L373" s="396">
        <f t="shared" si="27"/>
        <v>11</v>
      </c>
      <c r="M373" s="392"/>
      <c r="N373" s="40" t="str">
        <f t="shared" si="28"/>
        <v>Juin</v>
      </c>
    </row>
    <row r="374" spans="1:14" s="49" customFormat="1" ht="15.75">
      <c r="A374" s="48">
        <v>367</v>
      </c>
      <c r="B374" s="413" t="s">
        <v>460</v>
      </c>
      <c r="C374" s="413" t="s">
        <v>461</v>
      </c>
      <c r="D374" s="389">
        <v>5.25</v>
      </c>
      <c r="E374" s="46"/>
      <c r="F374" s="46"/>
      <c r="G374" s="396">
        <f t="shared" si="29"/>
        <v>1.75</v>
      </c>
      <c r="H374" s="396">
        <f t="shared" si="25"/>
        <v>5.25</v>
      </c>
      <c r="I374" s="399"/>
      <c r="J374" s="396">
        <f t="shared" si="26"/>
        <v>5.25</v>
      </c>
      <c r="K374" s="395"/>
      <c r="L374" s="396">
        <f t="shared" si="27"/>
        <v>5.25</v>
      </c>
      <c r="M374" s="392"/>
      <c r="N374" s="40" t="str">
        <f t="shared" si="28"/>
        <v>Juin</v>
      </c>
    </row>
    <row r="375" spans="1:14" s="49" customFormat="1" ht="15.75">
      <c r="A375" s="17">
        <v>368</v>
      </c>
      <c r="B375" s="413" t="s">
        <v>462</v>
      </c>
      <c r="C375" s="413" t="s">
        <v>997</v>
      </c>
      <c r="D375" s="389">
        <v>6.75</v>
      </c>
      <c r="E375" s="46"/>
      <c r="F375" s="46"/>
      <c r="G375" s="396">
        <f t="shared" si="29"/>
        <v>2.25</v>
      </c>
      <c r="H375" s="396">
        <f t="shared" si="25"/>
        <v>6.75</v>
      </c>
      <c r="I375" s="399"/>
      <c r="J375" s="396">
        <f t="shared" si="26"/>
        <v>6.75</v>
      </c>
      <c r="K375" s="395"/>
      <c r="L375" s="396">
        <f t="shared" si="27"/>
        <v>6.75</v>
      </c>
      <c r="M375" s="392"/>
      <c r="N375" s="40" t="str">
        <f t="shared" si="28"/>
        <v>Juin</v>
      </c>
    </row>
    <row r="376" spans="1:14" s="49" customFormat="1" ht="15.75">
      <c r="A376" s="48">
        <v>369</v>
      </c>
      <c r="B376" s="413" t="s">
        <v>463</v>
      </c>
      <c r="C376" s="413" t="s">
        <v>464</v>
      </c>
      <c r="D376" s="389">
        <v>10.25</v>
      </c>
      <c r="E376" s="46"/>
      <c r="F376" s="46"/>
      <c r="G376" s="396">
        <f t="shared" si="29"/>
        <v>3.4166666666666665</v>
      </c>
      <c r="H376" s="396">
        <f t="shared" si="25"/>
        <v>10.25</v>
      </c>
      <c r="I376" s="399"/>
      <c r="J376" s="396">
        <f t="shared" si="26"/>
        <v>10.25</v>
      </c>
      <c r="K376" s="395"/>
      <c r="L376" s="396">
        <f t="shared" si="27"/>
        <v>10.25</v>
      </c>
      <c r="M376" s="392"/>
      <c r="N376" s="40" t="str">
        <f t="shared" si="28"/>
        <v>Juin</v>
      </c>
    </row>
    <row r="377" spans="1:14" s="49" customFormat="1" ht="15.75">
      <c r="A377" s="17">
        <v>370</v>
      </c>
      <c r="B377" s="413" t="s">
        <v>465</v>
      </c>
      <c r="C377" s="413" t="s">
        <v>466</v>
      </c>
      <c r="D377" s="389">
        <v>8.25</v>
      </c>
      <c r="E377" s="46"/>
      <c r="F377" s="46"/>
      <c r="G377" s="396">
        <f t="shared" si="29"/>
        <v>2.75</v>
      </c>
      <c r="H377" s="396">
        <f t="shared" si="25"/>
        <v>8.25</v>
      </c>
      <c r="I377" s="399"/>
      <c r="J377" s="396">
        <f t="shared" si="26"/>
        <v>8.25</v>
      </c>
      <c r="K377" s="395"/>
      <c r="L377" s="396">
        <f t="shared" si="27"/>
        <v>8.25</v>
      </c>
      <c r="M377" s="392"/>
      <c r="N377" s="40" t="str">
        <f t="shared" si="28"/>
        <v>Juin</v>
      </c>
    </row>
    <row r="378" spans="1:14" s="49" customFormat="1" ht="15.75">
      <c r="A378" s="48">
        <v>371</v>
      </c>
      <c r="B378" s="413" t="s">
        <v>467</v>
      </c>
      <c r="C378" s="413" t="s">
        <v>85</v>
      </c>
      <c r="D378" s="389">
        <v>9</v>
      </c>
      <c r="E378" s="46"/>
      <c r="F378" s="46"/>
      <c r="G378" s="396">
        <f t="shared" si="29"/>
        <v>3</v>
      </c>
      <c r="H378" s="396">
        <f t="shared" si="25"/>
        <v>9</v>
      </c>
      <c r="I378" s="399"/>
      <c r="J378" s="396">
        <f t="shared" si="26"/>
        <v>9</v>
      </c>
      <c r="K378" s="395"/>
      <c r="L378" s="396">
        <f t="shared" si="27"/>
        <v>9</v>
      </c>
      <c r="M378" s="392"/>
      <c r="N378" s="40" t="str">
        <f t="shared" si="28"/>
        <v>Juin</v>
      </c>
    </row>
    <row r="379" spans="1:14" s="49" customFormat="1" ht="15.75">
      <c r="A379" s="17">
        <v>372</v>
      </c>
      <c r="B379" s="419" t="s">
        <v>998</v>
      </c>
      <c r="C379" s="419" t="s">
        <v>218</v>
      </c>
      <c r="D379" s="389">
        <v>3.75</v>
      </c>
      <c r="E379" s="46"/>
      <c r="F379" s="46"/>
      <c r="G379" s="396">
        <f t="shared" si="29"/>
        <v>1.25</v>
      </c>
      <c r="H379" s="396">
        <f t="shared" si="25"/>
        <v>3.75</v>
      </c>
      <c r="I379" s="399"/>
      <c r="J379" s="396">
        <f t="shared" si="26"/>
        <v>3.75</v>
      </c>
      <c r="K379" s="395"/>
      <c r="L379" s="396">
        <f t="shared" si="27"/>
        <v>3.75</v>
      </c>
      <c r="M379" s="392"/>
      <c r="N379" s="40" t="str">
        <f t="shared" si="28"/>
        <v>Juin</v>
      </c>
    </row>
    <row r="380" spans="1:14" s="49" customFormat="1" ht="15.75">
      <c r="A380" s="48">
        <v>373</v>
      </c>
      <c r="B380" s="419" t="s">
        <v>998</v>
      </c>
      <c r="C380" s="419" t="s">
        <v>468</v>
      </c>
      <c r="D380" s="389">
        <v>7.5</v>
      </c>
      <c r="E380" s="46"/>
      <c r="F380" s="46"/>
      <c r="G380" s="396">
        <f t="shared" si="29"/>
        <v>2.5</v>
      </c>
      <c r="H380" s="396">
        <f t="shared" si="25"/>
        <v>7.5</v>
      </c>
      <c r="I380" s="399"/>
      <c r="J380" s="396">
        <f t="shared" si="26"/>
        <v>7.5</v>
      </c>
      <c r="K380" s="395"/>
      <c r="L380" s="396">
        <f t="shared" si="27"/>
        <v>7.5</v>
      </c>
      <c r="M380" s="392"/>
      <c r="N380" s="40" t="str">
        <f t="shared" si="28"/>
        <v>Juin</v>
      </c>
    </row>
    <row r="381" spans="1:14" s="49" customFormat="1" ht="15.75">
      <c r="A381" s="17">
        <v>374</v>
      </c>
      <c r="B381" s="413" t="s">
        <v>999</v>
      </c>
      <c r="C381" s="413" t="s">
        <v>469</v>
      </c>
      <c r="D381" s="389">
        <v>8.25</v>
      </c>
      <c r="E381" s="46"/>
      <c r="F381" s="46"/>
      <c r="G381" s="396">
        <f t="shared" si="29"/>
        <v>2.75</v>
      </c>
      <c r="H381" s="396">
        <f t="shared" si="25"/>
        <v>8.25</v>
      </c>
      <c r="I381" s="399"/>
      <c r="J381" s="396">
        <f t="shared" si="26"/>
        <v>8.25</v>
      </c>
      <c r="K381" s="395"/>
      <c r="L381" s="396">
        <f t="shared" si="27"/>
        <v>8.25</v>
      </c>
      <c r="M381" s="392"/>
      <c r="N381" s="40" t="str">
        <f t="shared" si="28"/>
        <v>Juin</v>
      </c>
    </row>
    <row r="382" spans="1:14" s="49" customFormat="1" ht="15.75">
      <c r="A382" s="48">
        <v>375</v>
      </c>
      <c r="B382" s="413" t="s">
        <v>470</v>
      </c>
      <c r="C382" s="413" t="s">
        <v>777</v>
      </c>
      <c r="D382" s="389">
        <v>8.25</v>
      </c>
      <c r="E382" s="46"/>
      <c r="F382" s="46"/>
      <c r="G382" s="396">
        <f t="shared" si="29"/>
        <v>2.75</v>
      </c>
      <c r="H382" s="396">
        <f t="shared" si="25"/>
        <v>8.25</v>
      </c>
      <c r="I382" s="399"/>
      <c r="J382" s="396">
        <f t="shared" si="26"/>
        <v>8.25</v>
      </c>
      <c r="K382" s="395"/>
      <c r="L382" s="396">
        <f t="shared" si="27"/>
        <v>8.25</v>
      </c>
      <c r="M382" s="392"/>
      <c r="N382" s="40" t="str">
        <f t="shared" si="28"/>
        <v>Juin</v>
      </c>
    </row>
    <row r="383" spans="1:14" s="49" customFormat="1" ht="15.75">
      <c r="A383" s="17">
        <v>376</v>
      </c>
      <c r="B383" s="413" t="s">
        <v>471</v>
      </c>
      <c r="C383" s="413" t="s">
        <v>74</v>
      </c>
      <c r="D383" s="389">
        <v>9</v>
      </c>
      <c r="E383" s="46"/>
      <c r="F383" s="46"/>
      <c r="G383" s="396">
        <f t="shared" si="29"/>
        <v>3</v>
      </c>
      <c r="H383" s="396">
        <f t="shared" si="25"/>
        <v>9</v>
      </c>
      <c r="I383" s="399"/>
      <c r="J383" s="396">
        <f t="shared" si="26"/>
        <v>9</v>
      </c>
      <c r="K383" s="395"/>
      <c r="L383" s="396">
        <f t="shared" si="27"/>
        <v>9</v>
      </c>
      <c r="M383" s="392"/>
      <c r="N383" s="40" t="str">
        <f t="shared" si="28"/>
        <v>Juin</v>
      </c>
    </row>
    <row r="384" spans="1:14" s="49" customFormat="1" ht="15.75">
      <c r="A384" s="48">
        <v>377</v>
      </c>
      <c r="B384" s="413" t="s">
        <v>472</v>
      </c>
      <c r="C384" s="413" t="s">
        <v>1000</v>
      </c>
      <c r="D384" s="389">
        <v>9.75</v>
      </c>
      <c r="E384" s="46"/>
      <c r="F384" s="46"/>
      <c r="G384" s="396">
        <f t="shared" si="29"/>
        <v>3.25</v>
      </c>
      <c r="H384" s="396">
        <f t="shared" si="25"/>
        <v>9.75</v>
      </c>
      <c r="I384" s="399"/>
      <c r="J384" s="396">
        <f t="shared" si="26"/>
        <v>9.75</v>
      </c>
      <c r="K384" s="395"/>
      <c r="L384" s="396">
        <f t="shared" si="27"/>
        <v>9.75</v>
      </c>
      <c r="M384" s="392"/>
      <c r="N384" s="40" t="str">
        <f t="shared" si="28"/>
        <v>Juin</v>
      </c>
    </row>
    <row r="385" spans="1:14" s="49" customFormat="1" ht="15.75">
      <c r="A385" s="17">
        <v>378</v>
      </c>
      <c r="B385" s="413" t="s">
        <v>1001</v>
      </c>
      <c r="C385" s="413" t="s">
        <v>222</v>
      </c>
      <c r="D385" s="389">
        <v>7.5</v>
      </c>
      <c r="E385" s="46"/>
      <c r="F385" s="46"/>
      <c r="G385" s="396">
        <f>IF(AND(D385=0,E385=0,F385=0),M385/3,(D385+E385+F385)/3)</f>
        <v>2.5</v>
      </c>
      <c r="H385" s="396">
        <f>G385*3</f>
        <v>7.5</v>
      </c>
      <c r="I385" s="399"/>
      <c r="J385" s="396">
        <f>MAX(H385,I385*3)</f>
        <v>7.5</v>
      </c>
      <c r="K385" s="395"/>
      <c r="L385" s="396">
        <f>MAX(J385,K385*3)</f>
        <v>7.5</v>
      </c>
      <c r="M385" s="392"/>
      <c r="N385" s="40" t="str">
        <f>IF(ISBLANK(K385),IF(ISBLANK(I385),"Juin","Synthèse"),"Rattrapage")</f>
        <v>Juin</v>
      </c>
    </row>
    <row r="386" spans="1:14" s="49" customFormat="1" ht="15.75">
      <c r="A386" s="48">
        <v>379</v>
      </c>
      <c r="B386" s="419" t="s">
        <v>1002</v>
      </c>
      <c r="C386" s="419" t="s">
        <v>1003</v>
      </c>
      <c r="D386" s="389">
        <v>7.5</v>
      </c>
      <c r="E386" s="46"/>
      <c r="F386" s="46"/>
      <c r="G386" s="396">
        <f t="shared" si="29"/>
        <v>2.5</v>
      </c>
      <c r="H386" s="396">
        <f t="shared" si="25"/>
        <v>7.5</v>
      </c>
      <c r="I386" s="399"/>
      <c r="J386" s="396">
        <f t="shared" si="26"/>
        <v>7.5</v>
      </c>
      <c r="K386" s="395"/>
      <c r="L386" s="396">
        <f t="shared" si="27"/>
        <v>7.5</v>
      </c>
      <c r="M386" s="392"/>
      <c r="N386" s="40" t="str">
        <f t="shared" si="28"/>
        <v>Juin</v>
      </c>
    </row>
    <row r="387" spans="1:14" s="49" customFormat="1" ht="15.75">
      <c r="A387" s="17">
        <v>380</v>
      </c>
      <c r="B387" s="413" t="s">
        <v>473</v>
      </c>
      <c r="C387" s="413" t="s">
        <v>1004</v>
      </c>
      <c r="D387" s="389">
        <v>13.25</v>
      </c>
      <c r="E387" s="46"/>
      <c r="F387" s="46"/>
      <c r="G387" s="396">
        <f t="shared" si="29"/>
        <v>4.416666666666667</v>
      </c>
      <c r="H387" s="396">
        <f t="shared" si="25"/>
        <v>13.25</v>
      </c>
      <c r="I387" s="399"/>
      <c r="J387" s="396">
        <f t="shared" si="26"/>
        <v>13.25</v>
      </c>
      <c r="K387" s="395"/>
      <c r="L387" s="396">
        <f t="shared" si="27"/>
        <v>13.25</v>
      </c>
      <c r="M387" s="392"/>
      <c r="N387" s="40" t="str">
        <f t="shared" si="28"/>
        <v>Juin</v>
      </c>
    </row>
    <row r="388" spans="1:14" s="49" customFormat="1" ht="15.75">
      <c r="A388" s="48">
        <v>381</v>
      </c>
      <c r="B388" s="413" t="s">
        <v>474</v>
      </c>
      <c r="C388" s="413" t="s">
        <v>212</v>
      </c>
      <c r="D388" s="389">
        <v>12</v>
      </c>
      <c r="E388" s="46"/>
      <c r="F388" s="46"/>
      <c r="G388" s="396">
        <f t="shared" si="29"/>
        <v>4</v>
      </c>
      <c r="H388" s="396">
        <f t="shared" si="25"/>
        <v>12</v>
      </c>
      <c r="I388" s="399"/>
      <c r="J388" s="396">
        <f t="shared" si="26"/>
        <v>12</v>
      </c>
      <c r="K388" s="395"/>
      <c r="L388" s="396">
        <f t="shared" si="27"/>
        <v>12</v>
      </c>
      <c r="M388" s="392"/>
      <c r="N388" s="40" t="str">
        <f t="shared" si="28"/>
        <v>Juin</v>
      </c>
    </row>
    <row r="389" spans="1:14" s="49" customFormat="1" ht="15.75">
      <c r="A389" s="17">
        <v>382</v>
      </c>
      <c r="B389" s="413" t="s">
        <v>1005</v>
      </c>
      <c r="C389" s="413" t="s">
        <v>134</v>
      </c>
      <c r="D389" s="389">
        <v>0</v>
      </c>
      <c r="E389" s="46"/>
      <c r="F389" s="46"/>
      <c r="G389" s="396">
        <f t="shared" si="29"/>
        <v>0</v>
      </c>
      <c r="H389" s="396">
        <f t="shared" si="25"/>
        <v>0</v>
      </c>
      <c r="I389" s="399"/>
      <c r="J389" s="396">
        <f t="shared" si="26"/>
        <v>0</v>
      </c>
      <c r="K389" s="395"/>
      <c r="L389" s="396">
        <f t="shared" si="27"/>
        <v>0</v>
      </c>
      <c r="M389" s="392"/>
      <c r="N389" s="40" t="str">
        <f t="shared" si="28"/>
        <v>Juin</v>
      </c>
    </row>
    <row r="390" spans="1:14" s="49" customFormat="1" ht="15.75">
      <c r="A390" s="48">
        <v>383</v>
      </c>
      <c r="B390" s="413" t="s">
        <v>475</v>
      </c>
      <c r="C390" s="413" t="s">
        <v>1006</v>
      </c>
      <c r="D390" s="389">
        <v>9.75</v>
      </c>
      <c r="E390" s="46"/>
      <c r="F390" s="46"/>
      <c r="G390" s="396">
        <f t="shared" si="29"/>
        <v>3.25</v>
      </c>
      <c r="H390" s="396">
        <f t="shared" si="25"/>
        <v>9.75</v>
      </c>
      <c r="I390" s="399"/>
      <c r="J390" s="396">
        <f t="shared" si="26"/>
        <v>9.75</v>
      </c>
      <c r="K390" s="395"/>
      <c r="L390" s="396">
        <f t="shared" si="27"/>
        <v>9.75</v>
      </c>
      <c r="M390" s="392"/>
      <c r="N390" s="40" t="str">
        <f t="shared" si="28"/>
        <v>Juin</v>
      </c>
    </row>
    <row r="391" spans="1:14" s="49" customFormat="1" ht="15.75">
      <c r="A391" s="17">
        <v>384</v>
      </c>
      <c r="B391" s="413" t="s">
        <v>476</v>
      </c>
      <c r="C391" s="413" t="s">
        <v>477</v>
      </c>
      <c r="D391" s="389">
        <v>12</v>
      </c>
      <c r="E391" s="46"/>
      <c r="F391" s="46"/>
      <c r="G391" s="396">
        <f t="shared" si="29"/>
        <v>4</v>
      </c>
      <c r="H391" s="396">
        <f t="shared" si="25"/>
        <v>12</v>
      </c>
      <c r="I391" s="399"/>
      <c r="J391" s="396">
        <f t="shared" si="26"/>
        <v>12</v>
      </c>
      <c r="K391" s="395"/>
      <c r="L391" s="396">
        <f t="shared" si="27"/>
        <v>12</v>
      </c>
      <c r="M391" s="392"/>
      <c r="N391" s="40" t="str">
        <f t="shared" si="28"/>
        <v>Juin</v>
      </c>
    </row>
    <row r="392" spans="1:14" s="49" customFormat="1" ht="15.75">
      <c r="A392" s="48">
        <v>385</v>
      </c>
      <c r="B392" s="413" t="s">
        <v>478</v>
      </c>
      <c r="C392" s="413" t="s">
        <v>1007</v>
      </c>
      <c r="D392" s="389">
        <v>12.75</v>
      </c>
      <c r="E392" s="46"/>
      <c r="F392" s="46"/>
      <c r="G392" s="396">
        <f t="shared" si="29"/>
        <v>4.25</v>
      </c>
      <c r="H392" s="396">
        <f t="shared" ref="H392:H455" si="30">G392*3</f>
        <v>12.75</v>
      </c>
      <c r="I392" s="399"/>
      <c r="J392" s="396">
        <f t="shared" ref="J392:J455" si="31">MAX(H392,I392*3)</f>
        <v>12.75</v>
      </c>
      <c r="K392" s="395"/>
      <c r="L392" s="396">
        <f t="shared" ref="L392:L455" si="32">MAX(J392,K392*3)</f>
        <v>12.75</v>
      </c>
      <c r="M392" s="392"/>
      <c r="N392" s="40" t="str">
        <f t="shared" ref="N392:N455" si="33">IF(ISBLANK(K392),IF(ISBLANK(I392),"Juin","Synthèse"),"Rattrapage")</f>
        <v>Juin</v>
      </c>
    </row>
    <row r="393" spans="1:14" s="49" customFormat="1" ht="15.75">
      <c r="A393" s="17">
        <v>386</v>
      </c>
      <c r="B393" s="413" t="s">
        <v>479</v>
      </c>
      <c r="C393" s="413" t="s">
        <v>1008</v>
      </c>
      <c r="D393" s="389">
        <v>6.75</v>
      </c>
      <c r="E393" s="46"/>
      <c r="F393" s="46"/>
      <c r="G393" s="396">
        <f t="shared" ref="G393:G456" si="34">IF(AND(D393=0,E393=0,F393=0),M393/3,(D393+E393+F393)/3)</f>
        <v>2.25</v>
      </c>
      <c r="H393" s="396">
        <f t="shared" si="30"/>
        <v>6.75</v>
      </c>
      <c r="I393" s="399"/>
      <c r="J393" s="396">
        <f t="shared" si="31"/>
        <v>6.75</v>
      </c>
      <c r="K393" s="395"/>
      <c r="L393" s="396">
        <f t="shared" si="32"/>
        <v>6.75</v>
      </c>
      <c r="M393" s="392"/>
      <c r="N393" s="40" t="str">
        <f t="shared" si="33"/>
        <v>Juin</v>
      </c>
    </row>
    <row r="394" spans="1:14" s="49" customFormat="1" ht="15.75">
      <c r="A394" s="48">
        <v>387</v>
      </c>
      <c r="B394" s="413" t="s">
        <v>480</v>
      </c>
      <c r="C394" s="413" t="s">
        <v>1009</v>
      </c>
      <c r="D394" s="389">
        <v>12</v>
      </c>
      <c r="E394" s="46"/>
      <c r="F394" s="46"/>
      <c r="G394" s="396">
        <f t="shared" si="34"/>
        <v>4</v>
      </c>
      <c r="H394" s="396">
        <f t="shared" si="30"/>
        <v>12</v>
      </c>
      <c r="I394" s="399"/>
      <c r="J394" s="396">
        <f t="shared" si="31"/>
        <v>12</v>
      </c>
      <c r="K394" s="395"/>
      <c r="L394" s="396">
        <f t="shared" si="32"/>
        <v>12</v>
      </c>
      <c r="M394" s="392"/>
      <c r="N394" s="40" t="str">
        <f t="shared" si="33"/>
        <v>Juin</v>
      </c>
    </row>
    <row r="395" spans="1:14" s="49" customFormat="1" ht="15.75">
      <c r="A395" s="17">
        <v>388</v>
      </c>
      <c r="B395" s="413" t="s">
        <v>481</v>
      </c>
      <c r="C395" s="413" t="s">
        <v>1010</v>
      </c>
      <c r="D395" s="389">
        <v>6.75</v>
      </c>
      <c r="E395" s="46"/>
      <c r="F395" s="46"/>
      <c r="G395" s="396">
        <f t="shared" si="34"/>
        <v>2.25</v>
      </c>
      <c r="H395" s="396">
        <f t="shared" si="30"/>
        <v>6.75</v>
      </c>
      <c r="I395" s="399"/>
      <c r="J395" s="396">
        <f t="shared" si="31"/>
        <v>6.75</v>
      </c>
      <c r="K395" s="395"/>
      <c r="L395" s="396">
        <f t="shared" si="32"/>
        <v>6.75</v>
      </c>
      <c r="M395" s="392"/>
      <c r="N395" s="40" t="str">
        <f t="shared" si="33"/>
        <v>Juin</v>
      </c>
    </row>
    <row r="396" spans="1:14" s="49" customFormat="1" ht="15.75">
      <c r="A396" s="48">
        <v>389</v>
      </c>
      <c r="B396" s="413" t="s">
        <v>482</v>
      </c>
      <c r="C396" s="413" t="s">
        <v>1011</v>
      </c>
      <c r="D396" s="389">
        <v>6</v>
      </c>
      <c r="E396" s="46"/>
      <c r="F396" s="46"/>
      <c r="G396" s="396">
        <f t="shared" si="34"/>
        <v>2</v>
      </c>
      <c r="H396" s="396">
        <f t="shared" si="30"/>
        <v>6</v>
      </c>
      <c r="I396" s="399"/>
      <c r="J396" s="396">
        <f t="shared" si="31"/>
        <v>6</v>
      </c>
      <c r="K396" s="395"/>
      <c r="L396" s="396">
        <f t="shared" si="32"/>
        <v>6</v>
      </c>
      <c r="M396" s="392"/>
      <c r="N396" s="40" t="str">
        <f t="shared" si="33"/>
        <v>Juin</v>
      </c>
    </row>
    <row r="397" spans="1:14" s="49" customFormat="1" ht="15.75">
      <c r="A397" s="17">
        <v>390</v>
      </c>
      <c r="B397" s="413" t="s">
        <v>483</v>
      </c>
      <c r="C397" s="413" t="s">
        <v>286</v>
      </c>
      <c r="D397" s="389">
        <v>10.5</v>
      </c>
      <c r="E397" s="46"/>
      <c r="F397" s="46"/>
      <c r="G397" s="396">
        <f t="shared" si="34"/>
        <v>3.5</v>
      </c>
      <c r="H397" s="396">
        <f t="shared" si="30"/>
        <v>10.5</v>
      </c>
      <c r="I397" s="399"/>
      <c r="J397" s="396">
        <f t="shared" si="31"/>
        <v>10.5</v>
      </c>
      <c r="K397" s="395"/>
      <c r="L397" s="396">
        <f t="shared" si="32"/>
        <v>10.5</v>
      </c>
      <c r="M397" s="392"/>
      <c r="N397" s="40" t="str">
        <f t="shared" si="33"/>
        <v>Juin</v>
      </c>
    </row>
    <row r="398" spans="1:14" s="49" customFormat="1" ht="15.75">
      <c r="A398" s="48">
        <v>391</v>
      </c>
      <c r="B398" s="413" t="s">
        <v>484</v>
      </c>
      <c r="C398" s="413" t="s">
        <v>1012</v>
      </c>
      <c r="D398" s="389">
        <v>9.75</v>
      </c>
      <c r="E398" s="46"/>
      <c r="F398" s="46"/>
      <c r="G398" s="396">
        <f t="shared" si="34"/>
        <v>3.25</v>
      </c>
      <c r="H398" s="396">
        <f t="shared" si="30"/>
        <v>9.75</v>
      </c>
      <c r="I398" s="399"/>
      <c r="J398" s="396">
        <f t="shared" si="31"/>
        <v>9.75</v>
      </c>
      <c r="K398" s="395"/>
      <c r="L398" s="396">
        <f t="shared" si="32"/>
        <v>9.75</v>
      </c>
      <c r="M398" s="392"/>
      <c r="N398" s="40" t="str">
        <f t="shared" si="33"/>
        <v>Juin</v>
      </c>
    </row>
    <row r="399" spans="1:14" s="49" customFormat="1" ht="15.75">
      <c r="A399" s="17">
        <v>392</v>
      </c>
      <c r="B399" s="434" t="s">
        <v>485</v>
      </c>
      <c r="C399" s="434" t="s">
        <v>1013</v>
      </c>
      <c r="D399" s="389">
        <v>6.75</v>
      </c>
      <c r="E399" s="46"/>
      <c r="F399" s="46"/>
      <c r="G399" s="396">
        <f t="shared" si="34"/>
        <v>2.25</v>
      </c>
      <c r="H399" s="396">
        <f t="shared" si="30"/>
        <v>6.75</v>
      </c>
      <c r="I399" s="399"/>
      <c r="J399" s="396">
        <f t="shared" si="31"/>
        <v>6.75</v>
      </c>
      <c r="K399" s="395"/>
      <c r="L399" s="396">
        <f t="shared" si="32"/>
        <v>6.75</v>
      </c>
      <c r="M399" s="392"/>
      <c r="N399" s="40" t="str">
        <f t="shared" si="33"/>
        <v>Juin</v>
      </c>
    </row>
    <row r="400" spans="1:14" s="49" customFormat="1" ht="15.75">
      <c r="A400" s="48">
        <v>393</v>
      </c>
      <c r="B400" s="419" t="s">
        <v>486</v>
      </c>
      <c r="C400" s="419" t="s">
        <v>487</v>
      </c>
      <c r="D400" s="389">
        <v>11</v>
      </c>
      <c r="E400" s="46"/>
      <c r="F400" s="46"/>
      <c r="G400" s="396">
        <f t="shared" si="34"/>
        <v>3.6666666666666665</v>
      </c>
      <c r="H400" s="396">
        <f t="shared" si="30"/>
        <v>11</v>
      </c>
      <c r="I400" s="399"/>
      <c r="J400" s="396">
        <f t="shared" si="31"/>
        <v>11</v>
      </c>
      <c r="K400" s="395"/>
      <c r="L400" s="396">
        <f t="shared" si="32"/>
        <v>11</v>
      </c>
      <c r="M400" s="392"/>
      <c r="N400" s="40" t="str">
        <f t="shared" si="33"/>
        <v>Juin</v>
      </c>
    </row>
    <row r="401" spans="1:14" s="49" customFormat="1" ht="15.75">
      <c r="A401" s="17">
        <v>394</v>
      </c>
      <c r="B401" s="413" t="s">
        <v>488</v>
      </c>
      <c r="C401" s="413" t="s">
        <v>1014</v>
      </c>
      <c r="D401" s="389">
        <v>12</v>
      </c>
      <c r="E401" s="46"/>
      <c r="F401" s="46"/>
      <c r="G401" s="396">
        <f t="shared" si="34"/>
        <v>4</v>
      </c>
      <c r="H401" s="396">
        <f t="shared" si="30"/>
        <v>12</v>
      </c>
      <c r="I401" s="399"/>
      <c r="J401" s="396">
        <f t="shared" si="31"/>
        <v>12</v>
      </c>
      <c r="K401" s="395"/>
      <c r="L401" s="396">
        <f t="shared" si="32"/>
        <v>12</v>
      </c>
      <c r="M401" s="392"/>
      <c r="N401" s="40" t="str">
        <f t="shared" si="33"/>
        <v>Juin</v>
      </c>
    </row>
    <row r="402" spans="1:14" s="49" customFormat="1" ht="15.75">
      <c r="A402" s="48">
        <v>395</v>
      </c>
      <c r="B402" s="413" t="s">
        <v>489</v>
      </c>
      <c r="C402" s="413" t="s">
        <v>490</v>
      </c>
      <c r="D402" s="389">
        <v>8.25</v>
      </c>
      <c r="E402" s="46"/>
      <c r="F402" s="46"/>
      <c r="G402" s="396">
        <f t="shared" si="34"/>
        <v>2.75</v>
      </c>
      <c r="H402" s="396">
        <f t="shared" si="30"/>
        <v>8.25</v>
      </c>
      <c r="I402" s="399"/>
      <c r="J402" s="396">
        <f t="shared" si="31"/>
        <v>8.25</v>
      </c>
      <c r="K402" s="395"/>
      <c r="L402" s="396">
        <f t="shared" si="32"/>
        <v>8.25</v>
      </c>
      <c r="M402" s="392"/>
      <c r="N402" s="40" t="str">
        <f t="shared" si="33"/>
        <v>Juin</v>
      </c>
    </row>
    <row r="403" spans="1:14" s="49" customFormat="1" ht="15.75">
      <c r="A403" s="17">
        <v>396</v>
      </c>
      <c r="B403" s="419" t="s">
        <v>1015</v>
      </c>
      <c r="C403" s="419" t="s">
        <v>1016</v>
      </c>
      <c r="D403" s="389">
        <v>9</v>
      </c>
      <c r="E403" s="46"/>
      <c r="F403" s="46"/>
      <c r="G403" s="396">
        <f t="shared" si="34"/>
        <v>3</v>
      </c>
      <c r="H403" s="396">
        <f t="shared" si="30"/>
        <v>9</v>
      </c>
      <c r="I403" s="399"/>
      <c r="J403" s="396">
        <f t="shared" si="31"/>
        <v>9</v>
      </c>
      <c r="K403" s="395"/>
      <c r="L403" s="396">
        <f t="shared" si="32"/>
        <v>9</v>
      </c>
      <c r="M403" s="392"/>
      <c r="N403" s="40" t="str">
        <f t="shared" si="33"/>
        <v>Juin</v>
      </c>
    </row>
    <row r="404" spans="1:14" s="49" customFormat="1" ht="15.75">
      <c r="A404" s="48">
        <v>397</v>
      </c>
      <c r="B404" s="413" t="s">
        <v>491</v>
      </c>
      <c r="C404" s="413" t="s">
        <v>1017</v>
      </c>
      <c r="D404" s="389">
        <v>10.5</v>
      </c>
      <c r="E404" s="46"/>
      <c r="F404" s="46"/>
      <c r="G404" s="396">
        <f t="shared" si="34"/>
        <v>3.5</v>
      </c>
      <c r="H404" s="396">
        <f t="shared" si="30"/>
        <v>10.5</v>
      </c>
      <c r="I404" s="399"/>
      <c r="J404" s="396">
        <f t="shared" si="31"/>
        <v>10.5</v>
      </c>
      <c r="K404" s="395"/>
      <c r="L404" s="396">
        <f t="shared" si="32"/>
        <v>10.5</v>
      </c>
      <c r="M404" s="392"/>
      <c r="N404" s="40" t="str">
        <f t="shared" si="33"/>
        <v>Juin</v>
      </c>
    </row>
    <row r="405" spans="1:14" s="49" customFormat="1" ht="15.75">
      <c r="A405" s="17">
        <v>398</v>
      </c>
      <c r="B405" s="413" t="s">
        <v>491</v>
      </c>
      <c r="C405" s="413" t="s">
        <v>233</v>
      </c>
      <c r="D405" s="389">
        <v>8.25</v>
      </c>
      <c r="E405" s="46"/>
      <c r="F405" s="46"/>
      <c r="G405" s="396">
        <f t="shared" si="34"/>
        <v>2.75</v>
      </c>
      <c r="H405" s="396">
        <f t="shared" si="30"/>
        <v>8.25</v>
      </c>
      <c r="I405" s="399"/>
      <c r="J405" s="396">
        <f t="shared" si="31"/>
        <v>8.25</v>
      </c>
      <c r="K405" s="395"/>
      <c r="L405" s="396">
        <f t="shared" si="32"/>
        <v>8.25</v>
      </c>
      <c r="M405" s="392"/>
      <c r="N405" s="40" t="str">
        <f t="shared" si="33"/>
        <v>Juin</v>
      </c>
    </row>
    <row r="406" spans="1:14" s="49" customFormat="1" ht="15.75">
      <c r="A406" s="48">
        <v>399</v>
      </c>
      <c r="B406" s="413" t="s">
        <v>492</v>
      </c>
      <c r="C406" s="413" t="s">
        <v>1018</v>
      </c>
      <c r="D406" s="389">
        <v>12.5</v>
      </c>
      <c r="E406" s="46"/>
      <c r="F406" s="46"/>
      <c r="G406" s="396">
        <f t="shared" si="34"/>
        <v>4.166666666666667</v>
      </c>
      <c r="H406" s="396">
        <f t="shared" si="30"/>
        <v>12.5</v>
      </c>
      <c r="I406" s="399"/>
      <c r="J406" s="396">
        <f t="shared" si="31"/>
        <v>12.5</v>
      </c>
      <c r="K406" s="395"/>
      <c r="L406" s="396">
        <f t="shared" si="32"/>
        <v>12.5</v>
      </c>
      <c r="M406" s="392"/>
      <c r="N406" s="40" t="str">
        <f t="shared" si="33"/>
        <v>Juin</v>
      </c>
    </row>
    <row r="407" spans="1:14" s="49" customFormat="1" ht="15.75">
      <c r="A407" s="17">
        <v>400</v>
      </c>
      <c r="B407" s="413" t="s">
        <v>493</v>
      </c>
      <c r="C407" s="413" t="s">
        <v>83</v>
      </c>
      <c r="D407" s="389">
        <v>5.25</v>
      </c>
      <c r="E407" s="46"/>
      <c r="F407" s="46"/>
      <c r="G407" s="396">
        <f t="shared" si="34"/>
        <v>1.75</v>
      </c>
      <c r="H407" s="396">
        <f t="shared" si="30"/>
        <v>5.25</v>
      </c>
      <c r="I407" s="399"/>
      <c r="J407" s="396">
        <f t="shared" si="31"/>
        <v>5.25</v>
      </c>
      <c r="K407" s="395"/>
      <c r="L407" s="396">
        <f t="shared" si="32"/>
        <v>5.25</v>
      </c>
      <c r="M407" s="392"/>
      <c r="N407" s="40" t="str">
        <f t="shared" si="33"/>
        <v>Juin</v>
      </c>
    </row>
    <row r="408" spans="1:14" s="49" customFormat="1" ht="15.75">
      <c r="A408" s="48">
        <v>401</v>
      </c>
      <c r="B408" s="413" t="s">
        <v>494</v>
      </c>
      <c r="C408" s="413" t="s">
        <v>1019</v>
      </c>
      <c r="D408" s="389">
        <v>14.25</v>
      </c>
      <c r="E408" s="46"/>
      <c r="F408" s="46"/>
      <c r="G408" s="396">
        <f t="shared" si="34"/>
        <v>4.75</v>
      </c>
      <c r="H408" s="396">
        <f t="shared" si="30"/>
        <v>14.25</v>
      </c>
      <c r="I408" s="399"/>
      <c r="J408" s="396">
        <f t="shared" si="31"/>
        <v>14.25</v>
      </c>
      <c r="K408" s="395"/>
      <c r="L408" s="396">
        <f t="shared" si="32"/>
        <v>14.25</v>
      </c>
      <c r="M408" s="392"/>
      <c r="N408" s="40" t="str">
        <f t="shared" si="33"/>
        <v>Juin</v>
      </c>
    </row>
    <row r="409" spans="1:14" s="49" customFormat="1" ht="15.75">
      <c r="A409" s="17">
        <v>402</v>
      </c>
      <c r="B409" s="419" t="s">
        <v>1020</v>
      </c>
      <c r="C409" s="419" t="s">
        <v>495</v>
      </c>
      <c r="D409" s="389">
        <v>5.25</v>
      </c>
      <c r="E409" s="46"/>
      <c r="F409" s="46"/>
      <c r="G409" s="396">
        <f t="shared" si="34"/>
        <v>1.75</v>
      </c>
      <c r="H409" s="396">
        <f t="shared" si="30"/>
        <v>5.25</v>
      </c>
      <c r="I409" s="399"/>
      <c r="J409" s="396">
        <f t="shared" si="31"/>
        <v>5.25</v>
      </c>
      <c r="K409" s="395"/>
      <c r="L409" s="396">
        <f t="shared" si="32"/>
        <v>5.25</v>
      </c>
      <c r="M409" s="392"/>
      <c r="N409" s="40" t="str">
        <f t="shared" si="33"/>
        <v>Juin</v>
      </c>
    </row>
    <row r="410" spans="1:14" s="49" customFormat="1" ht="15.75">
      <c r="A410" s="48">
        <v>403</v>
      </c>
      <c r="B410" s="413" t="s">
        <v>496</v>
      </c>
      <c r="C410" s="413" t="s">
        <v>1021</v>
      </c>
      <c r="D410" s="389">
        <v>10.5</v>
      </c>
      <c r="E410" s="46"/>
      <c r="F410" s="46"/>
      <c r="G410" s="396">
        <f t="shared" si="34"/>
        <v>3.5</v>
      </c>
      <c r="H410" s="396">
        <f t="shared" si="30"/>
        <v>10.5</v>
      </c>
      <c r="I410" s="399"/>
      <c r="J410" s="396">
        <f t="shared" si="31"/>
        <v>10.5</v>
      </c>
      <c r="K410" s="395"/>
      <c r="L410" s="396">
        <f t="shared" si="32"/>
        <v>10.5</v>
      </c>
      <c r="M410" s="392"/>
      <c r="N410" s="40" t="str">
        <f t="shared" si="33"/>
        <v>Juin</v>
      </c>
    </row>
    <row r="411" spans="1:14" s="49" customFormat="1" ht="15.75">
      <c r="A411" s="17">
        <v>404</v>
      </c>
      <c r="B411" s="413" t="s">
        <v>497</v>
      </c>
      <c r="C411" s="413" t="s">
        <v>1022</v>
      </c>
      <c r="D411" s="389">
        <v>11.25</v>
      </c>
      <c r="E411" s="46"/>
      <c r="F411" s="46"/>
      <c r="G411" s="396">
        <f t="shared" si="34"/>
        <v>3.75</v>
      </c>
      <c r="H411" s="396">
        <f t="shared" si="30"/>
        <v>11.25</v>
      </c>
      <c r="I411" s="399"/>
      <c r="J411" s="396">
        <f t="shared" si="31"/>
        <v>11.25</v>
      </c>
      <c r="K411" s="395"/>
      <c r="L411" s="396">
        <f t="shared" si="32"/>
        <v>11.25</v>
      </c>
      <c r="M411" s="392"/>
      <c r="N411" s="40" t="str">
        <f t="shared" si="33"/>
        <v>Juin</v>
      </c>
    </row>
    <row r="412" spans="1:14" s="49" customFormat="1" ht="15.75">
      <c r="A412" s="48">
        <v>405</v>
      </c>
      <c r="B412" s="419" t="s">
        <v>1023</v>
      </c>
      <c r="C412" s="419" t="s">
        <v>1024</v>
      </c>
      <c r="D412" s="389">
        <v>8.25</v>
      </c>
      <c r="E412" s="46"/>
      <c r="F412" s="46"/>
      <c r="G412" s="396">
        <f t="shared" si="34"/>
        <v>2.75</v>
      </c>
      <c r="H412" s="396">
        <f t="shared" si="30"/>
        <v>8.25</v>
      </c>
      <c r="I412" s="399"/>
      <c r="J412" s="396">
        <f t="shared" si="31"/>
        <v>8.25</v>
      </c>
      <c r="K412" s="395"/>
      <c r="L412" s="396">
        <f t="shared" si="32"/>
        <v>8.25</v>
      </c>
      <c r="M412" s="392"/>
      <c r="N412" s="40" t="str">
        <f t="shared" si="33"/>
        <v>Juin</v>
      </c>
    </row>
    <row r="413" spans="1:14" s="49" customFormat="1" ht="15.75">
      <c r="A413" s="17">
        <v>406</v>
      </c>
      <c r="B413" s="434" t="s">
        <v>498</v>
      </c>
      <c r="C413" s="434" t="s">
        <v>1025</v>
      </c>
      <c r="D413" s="389">
        <v>9.75</v>
      </c>
      <c r="E413" s="46"/>
      <c r="F413" s="46"/>
      <c r="G413" s="396">
        <f t="shared" si="34"/>
        <v>3.25</v>
      </c>
      <c r="H413" s="396">
        <f t="shared" si="30"/>
        <v>9.75</v>
      </c>
      <c r="I413" s="399"/>
      <c r="J413" s="396">
        <f t="shared" si="31"/>
        <v>9.75</v>
      </c>
      <c r="K413" s="395"/>
      <c r="L413" s="396">
        <f t="shared" si="32"/>
        <v>9.75</v>
      </c>
      <c r="M413" s="392"/>
      <c r="N413" s="40" t="str">
        <f t="shared" si="33"/>
        <v>Juin</v>
      </c>
    </row>
    <row r="414" spans="1:14" s="49" customFormat="1" ht="15.75">
      <c r="A414" s="48">
        <v>407</v>
      </c>
      <c r="B414" s="413" t="s">
        <v>499</v>
      </c>
      <c r="C414" s="413" t="s">
        <v>500</v>
      </c>
      <c r="D414" s="389">
        <v>9</v>
      </c>
      <c r="E414" s="46"/>
      <c r="F414" s="46"/>
      <c r="G414" s="396">
        <f t="shared" si="34"/>
        <v>3</v>
      </c>
      <c r="H414" s="396">
        <f t="shared" si="30"/>
        <v>9</v>
      </c>
      <c r="I414" s="399"/>
      <c r="J414" s="396">
        <f t="shared" si="31"/>
        <v>9</v>
      </c>
      <c r="K414" s="395"/>
      <c r="L414" s="396">
        <f t="shared" si="32"/>
        <v>9</v>
      </c>
      <c r="M414" s="392"/>
      <c r="N414" s="40" t="str">
        <f t="shared" si="33"/>
        <v>Juin</v>
      </c>
    </row>
    <row r="415" spans="1:14" s="49" customFormat="1" ht="15.75">
      <c r="A415" s="17">
        <v>408</v>
      </c>
      <c r="B415" s="413" t="s">
        <v>501</v>
      </c>
      <c r="C415" s="413" t="s">
        <v>101</v>
      </c>
      <c r="D415" s="389">
        <v>8.25</v>
      </c>
      <c r="E415" s="46"/>
      <c r="F415" s="46"/>
      <c r="G415" s="396">
        <f t="shared" si="34"/>
        <v>2.75</v>
      </c>
      <c r="H415" s="396">
        <f t="shared" si="30"/>
        <v>8.25</v>
      </c>
      <c r="I415" s="399"/>
      <c r="J415" s="396">
        <f t="shared" si="31"/>
        <v>8.25</v>
      </c>
      <c r="K415" s="395"/>
      <c r="L415" s="396">
        <f t="shared" si="32"/>
        <v>8.25</v>
      </c>
      <c r="M415" s="392"/>
      <c r="N415" s="40" t="str">
        <f t="shared" si="33"/>
        <v>Juin</v>
      </c>
    </row>
    <row r="416" spans="1:14" s="49" customFormat="1" ht="15.75">
      <c r="A416" s="48">
        <v>409</v>
      </c>
      <c r="B416" s="413" t="s">
        <v>1026</v>
      </c>
      <c r="C416" s="413" t="s">
        <v>468</v>
      </c>
      <c r="D416" s="389">
        <v>12</v>
      </c>
      <c r="E416" s="46"/>
      <c r="F416" s="46"/>
      <c r="G416" s="396">
        <f t="shared" si="34"/>
        <v>4</v>
      </c>
      <c r="H416" s="396">
        <f t="shared" si="30"/>
        <v>12</v>
      </c>
      <c r="I416" s="399"/>
      <c r="J416" s="396">
        <f t="shared" si="31"/>
        <v>12</v>
      </c>
      <c r="K416" s="395"/>
      <c r="L416" s="396">
        <f t="shared" si="32"/>
        <v>12</v>
      </c>
      <c r="M416" s="392"/>
      <c r="N416" s="40" t="str">
        <f t="shared" si="33"/>
        <v>Juin</v>
      </c>
    </row>
    <row r="417" spans="1:14" s="49" customFormat="1" ht="15.75">
      <c r="A417" s="17">
        <v>410</v>
      </c>
      <c r="B417" s="413" t="s">
        <v>502</v>
      </c>
      <c r="C417" s="413" t="s">
        <v>1027</v>
      </c>
      <c r="D417" s="389">
        <v>5.25</v>
      </c>
      <c r="E417" s="46"/>
      <c r="F417" s="46"/>
      <c r="G417" s="396">
        <f t="shared" si="34"/>
        <v>1.75</v>
      </c>
      <c r="H417" s="396">
        <f t="shared" si="30"/>
        <v>5.25</v>
      </c>
      <c r="I417" s="399"/>
      <c r="J417" s="396">
        <f t="shared" si="31"/>
        <v>5.25</v>
      </c>
      <c r="K417" s="395"/>
      <c r="L417" s="396">
        <f t="shared" si="32"/>
        <v>5.25</v>
      </c>
      <c r="M417" s="392"/>
      <c r="N417" s="40" t="str">
        <f t="shared" si="33"/>
        <v>Juin</v>
      </c>
    </row>
    <row r="418" spans="1:14" s="49" customFormat="1" ht="15.75">
      <c r="A418" s="48">
        <v>411</v>
      </c>
      <c r="B418" s="419" t="s">
        <v>503</v>
      </c>
      <c r="C418" s="419" t="s">
        <v>1028</v>
      </c>
      <c r="D418" s="389">
        <v>11.75</v>
      </c>
      <c r="E418" s="46"/>
      <c r="F418" s="46"/>
      <c r="G418" s="396">
        <f t="shared" si="34"/>
        <v>3.9166666666666665</v>
      </c>
      <c r="H418" s="396">
        <f t="shared" si="30"/>
        <v>11.75</v>
      </c>
      <c r="I418" s="399"/>
      <c r="J418" s="396">
        <f t="shared" si="31"/>
        <v>11.75</v>
      </c>
      <c r="K418" s="395"/>
      <c r="L418" s="396">
        <f t="shared" si="32"/>
        <v>11.75</v>
      </c>
      <c r="M418" s="392"/>
      <c r="N418" s="40" t="str">
        <f t="shared" si="33"/>
        <v>Juin</v>
      </c>
    </row>
    <row r="419" spans="1:14" s="49" customFormat="1" ht="15.75">
      <c r="A419" s="17">
        <v>412</v>
      </c>
      <c r="B419" s="432" t="s">
        <v>504</v>
      </c>
      <c r="C419" s="432" t="s">
        <v>1029</v>
      </c>
      <c r="D419" s="389">
        <v>7.5</v>
      </c>
      <c r="E419" s="46"/>
      <c r="F419" s="46"/>
      <c r="G419" s="396">
        <f t="shared" si="34"/>
        <v>2.5</v>
      </c>
      <c r="H419" s="396">
        <f t="shared" si="30"/>
        <v>7.5</v>
      </c>
      <c r="I419" s="399"/>
      <c r="J419" s="396">
        <f t="shared" si="31"/>
        <v>7.5</v>
      </c>
      <c r="K419" s="395"/>
      <c r="L419" s="396">
        <f t="shared" si="32"/>
        <v>7.5</v>
      </c>
      <c r="M419" s="392"/>
      <c r="N419" s="40" t="str">
        <f t="shared" si="33"/>
        <v>Juin</v>
      </c>
    </row>
    <row r="420" spans="1:14" s="49" customFormat="1" ht="15.75">
      <c r="A420" s="48">
        <v>413</v>
      </c>
      <c r="B420" s="413" t="s">
        <v>505</v>
      </c>
      <c r="C420" s="413" t="s">
        <v>1030</v>
      </c>
      <c r="D420" s="389">
        <v>6</v>
      </c>
      <c r="E420" s="46"/>
      <c r="F420" s="46"/>
      <c r="G420" s="396">
        <f t="shared" si="34"/>
        <v>2</v>
      </c>
      <c r="H420" s="396">
        <f t="shared" si="30"/>
        <v>6</v>
      </c>
      <c r="I420" s="399"/>
      <c r="J420" s="396">
        <f t="shared" si="31"/>
        <v>6</v>
      </c>
      <c r="K420" s="395"/>
      <c r="L420" s="396">
        <f t="shared" si="32"/>
        <v>6</v>
      </c>
      <c r="M420" s="392"/>
      <c r="N420" s="40" t="str">
        <f t="shared" si="33"/>
        <v>Juin</v>
      </c>
    </row>
    <row r="421" spans="1:14" s="49" customFormat="1" ht="15.75">
      <c r="A421" s="17">
        <v>414</v>
      </c>
      <c r="B421" s="413" t="s">
        <v>505</v>
      </c>
      <c r="C421" s="413" t="s">
        <v>1031</v>
      </c>
      <c r="D421" s="389">
        <v>12</v>
      </c>
      <c r="E421" s="46"/>
      <c r="F421" s="46"/>
      <c r="G421" s="396">
        <f t="shared" si="34"/>
        <v>4</v>
      </c>
      <c r="H421" s="396">
        <f t="shared" si="30"/>
        <v>12</v>
      </c>
      <c r="I421" s="399"/>
      <c r="J421" s="396">
        <f t="shared" si="31"/>
        <v>12</v>
      </c>
      <c r="K421" s="395"/>
      <c r="L421" s="396">
        <f t="shared" si="32"/>
        <v>12</v>
      </c>
      <c r="M421" s="392"/>
      <c r="N421" s="40" t="str">
        <f t="shared" si="33"/>
        <v>Juin</v>
      </c>
    </row>
    <row r="422" spans="1:14" s="49" customFormat="1" ht="15.75">
      <c r="A422" s="48">
        <v>415</v>
      </c>
      <c r="B422" s="413" t="s">
        <v>506</v>
      </c>
      <c r="C422" s="413" t="s">
        <v>936</v>
      </c>
      <c r="D422" s="389">
        <v>6</v>
      </c>
      <c r="E422" s="46"/>
      <c r="F422" s="46"/>
      <c r="G422" s="396">
        <f t="shared" si="34"/>
        <v>2</v>
      </c>
      <c r="H422" s="396">
        <f t="shared" si="30"/>
        <v>6</v>
      </c>
      <c r="I422" s="399"/>
      <c r="J422" s="396">
        <f t="shared" si="31"/>
        <v>6</v>
      </c>
      <c r="K422" s="395"/>
      <c r="L422" s="396">
        <f t="shared" si="32"/>
        <v>6</v>
      </c>
      <c r="M422" s="392"/>
      <c r="N422" s="40" t="str">
        <f t="shared" si="33"/>
        <v>Juin</v>
      </c>
    </row>
    <row r="423" spans="1:14" s="49" customFormat="1" ht="15.75">
      <c r="A423" s="17">
        <v>416</v>
      </c>
      <c r="B423" s="413" t="s">
        <v>507</v>
      </c>
      <c r="C423" s="413" t="s">
        <v>1032</v>
      </c>
      <c r="D423" s="389">
        <v>12</v>
      </c>
      <c r="E423" s="46"/>
      <c r="F423" s="46"/>
      <c r="G423" s="396">
        <f t="shared" si="34"/>
        <v>4</v>
      </c>
      <c r="H423" s="396">
        <f t="shared" si="30"/>
        <v>12</v>
      </c>
      <c r="I423" s="399"/>
      <c r="J423" s="396">
        <f t="shared" si="31"/>
        <v>12</v>
      </c>
      <c r="K423" s="395"/>
      <c r="L423" s="396">
        <f t="shared" si="32"/>
        <v>12</v>
      </c>
      <c r="M423" s="392"/>
      <c r="N423" s="40" t="str">
        <f t="shared" si="33"/>
        <v>Juin</v>
      </c>
    </row>
    <row r="424" spans="1:14" s="49" customFormat="1" ht="15.75">
      <c r="A424" s="48">
        <v>417</v>
      </c>
      <c r="B424" s="437" t="s">
        <v>508</v>
      </c>
      <c r="C424" s="417" t="s">
        <v>1033</v>
      </c>
      <c r="D424" s="389">
        <v>6</v>
      </c>
      <c r="E424" s="46"/>
      <c r="F424" s="46"/>
      <c r="G424" s="396">
        <f t="shared" si="34"/>
        <v>2</v>
      </c>
      <c r="H424" s="396">
        <f t="shared" si="30"/>
        <v>6</v>
      </c>
      <c r="I424" s="399"/>
      <c r="J424" s="396">
        <f t="shared" si="31"/>
        <v>6</v>
      </c>
      <c r="K424" s="395"/>
      <c r="L424" s="396">
        <f t="shared" si="32"/>
        <v>6</v>
      </c>
      <c r="M424" s="392"/>
      <c r="N424" s="40" t="str">
        <f t="shared" si="33"/>
        <v>Juin</v>
      </c>
    </row>
    <row r="425" spans="1:14" s="49" customFormat="1" ht="15.75">
      <c r="A425" s="17">
        <v>418</v>
      </c>
      <c r="B425" s="413" t="s">
        <v>1034</v>
      </c>
      <c r="C425" s="413" t="s">
        <v>67</v>
      </c>
      <c r="D425" s="389">
        <v>6.75</v>
      </c>
      <c r="E425" s="46"/>
      <c r="F425" s="46"/>
      <c r="G425" s="396">
        <f t="shared" si="34"/>
        <v>2.25</v>
      </c>
      <c r="H425" s="396">
        <f t="shared" si="30"/>
        <v>6.75</v>
      </c>
      <c r="I425" s="399"/>
      <c r="J425" s="396">
        <f t="shared" si="31"/>
        <v>6.75</v>
      </c>
      <c r="K425" s="395"/>
      <c r="L425" s="396">
        <f t="shared" si="32"/>
        <v>6.75</v>
      </c>
      <c r="M425" s="392"/>
      <c r="N425" s="40" t="str">
        <f t="shared" si="33"/>
        <v>Juin</v>
      </c>
    </row>
    <row r="426" spans="1:14" s="49" customFormat="1" ht="15.75">
      <c r="A426" s="48">
        <v>419</v>
      </c>
      <c r="B426" s="425" t="s">
        <v>1035</v>
      </c>
      <c r="C426" s="425" t="s">
        <v>1036</v>
      </c>
      <c r="D426" s="389">
        <v>11.25</v>
      </c>
      <c r="E426" s="46"/>
      <c r="F426" s="46"/>
      <c r="G426" s="396">
        <f t="shared" si="34"/>
        <v>3.75</v>
      </c>
      <c r="H426" s="396">
        <f t="shared" si="30"/>
        <v>11.25</v>
      </c>
      <c r="I426" s="399"/>
      <c r="J426" s="396">
        <f t="shared" si="31"/>
        <v>11.25</v>
      </c>
      <c r="K426" s="395"/>
      <c r="L426" s="396">
        <f t="shared" si="32"/>
        <v>11.25</v>
      </c>
      <c r="M426" s="392"/>
      <c r="N426" s="40" t="str">
        <f t="shared" si="33"/>
        <v>Juin</v>
      </c>
    </row>
    <row r="427" spans="1:14" s="49" customFormat="1" ht="15.75">
      <c r="A427" s="17">
        <v>420</v>
      </c>
      <c r="B427" s="432" t="s">
        <v>509</v>
      </c>
      <c r="C427" s="432" t="s">
        <v>1037</v>
      </c>
      <c r="D427" s="389">
        <v>8.25</v>
      </c>
      <c r="E427" s="46"/>
      <c r="F427" s="46"/>
      <c r="G427" s="396">
        <f t="shared" si="34"/>
        <v>2.75</v>
      </c>
      <c r="H427" s="396">
        <f t="shared" si="30"/>
        <v>8.25</v>
      </c>
      <c r="I427" s="399"/>
      <c r="J427" s="396">
        <f t="shared" si="31"/>
        <v>8.25</v>
      </c>
      <c r="K427" s="395"/>
      <c r="L427" s="396">
        <f t="shared" si="32"/>
        <v>8.25</v>
      </c>
      <c r="M427" s="392"/>
      <c r="N427" s="40" t="str">
        <f t="shared" si="33"/>
        <v>Juin</v>
      </c>
    </row>
    <row r="428" spans="1:14" s="49" customFormat="1" ht="15.75">
      <c r="A428" s="48">
        <v>421</v>
      </c>
      <c r="B428" s="418" t="s">
        <v>1038</v>
      </c>
      <c r="C428" s="418" t="s">
        <v>1039</v>
      </c>
      <c r="D428" s="389">
        <v>6</v>
      </c>
      <c r="E428" s="46"/>
      <c r="F428" s="46"/>
      <c r="G428" s="396">
        <f t="shared" si="34"/>
        <v>2</v>
      </c>
      <c r="H428" s="396">
        <f t="shared" si="30"/>
        <v>6</v>
      </c>
      <c r="I428" s="399"/>
      <c r="J428" s="396">
        <f t="shared" si="31"/>
        <v>6</v>
      </c>
      <c r="K428" s="395"/>
      <c r="L428" s="396">
        <f t="shared" si="32"/>
        <v>6</v>
      </c>
      <c r="M428" s="392"/>
      <c r="N428" s="40" t="str">
        <f t="shared" si="33"/>
        <v>Juin</v>
      </c>
    </row>
    <row r="429" spans="1:14" s="49" customFormat="1" ht="15.75">
      <c r="A429" s="17">
        <v>422</v>
      </c>
      <c r="B429" s="419" t="s">
        <v>510</v>
      </c>
      <c r="C429" s="419" t="s">
        <v>511</v>
      </c>
      <c r="D429" s="389">
        <v>6</v>
      </c>
      <c r="E429" s="46"/>
      <c r="F429" s="46"/>
      <c r="G429" s="396">
        <f t="shared" si="34"/>
        <v>2</v>
      </c>
      <c r="H429" s="396">
        <f t="shared" si="30"/>
        <v>6</v>
      </c>
      <c r="I429" s="399"/>
      <c r="J429" s="396">
        <f t="shared" si="31"/>
        <v>6</v>
      </c>
      <c r="K429" s="395"/>
      <c r="L429" s="396">
        <f t="shared" si="32"/>
        <v>6</v>
      </c>
      <c r="M429" s="392"/>
      <c r="N429" s="40" t="str">
        <f t="shared" si="33"/>
        <v>Juin</v>
      </c>
    </row>
    <row r="430" spans="1:14" s="49" customFormat="1" ht="15.75">
      <c r="A430" s="48">
        <v>423</v>
      </c>
      <c r="B430" s="434" t="s">
        <v>512</v>
      </c>
      <c r="C430" s="434" t="s">
        <v>1040</v>
      </c>
      <c r="D430" s="389">
        <v>11.25</v>
      </c>
      <c r="E430" s="46"/>
      <c r="F430" s="46"/>
      <c r="G430" s="396">
        <f t="shared" si="34"/>
        <v>3.75</v>
      </c>
      <c r="H430" s="396">
        <f t="shared" si="30"/>
        <v>11.25</v>
      </c>
      <c r="I430" s="399"/>
      <c r="J430" s="396">
        <f t="shared" si="31"/>
        <v>11.25</v>
      </c>
      <c r="K430" s="395"/>
      <c r="L430" s="396">
        <f t="shared" si="32"/>
        <v>11.25</v>
      </c>
      <c r="M430" s="392"/>
      <c r="N430" s="40" t="str">
        <f t="shared" si="33"/>
        <v>Juin</v>
      </c>
    </row>
    <row r="431" spans="1:14" s="49" customFormat="1" ht="15.75">
      <c r="A431" s="17">
        <v>424</v>
      </c>
      <c r="B431" s="413" t="s">
        <v>513</v>
      </c>
      <c r="C431" s="413" t="s">
        <v>1041</v>
      </c>
      <c r="D431" s="389">
        <v>8</v>
      </c>
      <c r="E431" s="46"/>
      <c r="F431" s="46"/>
      <c r="G431" s="396">
        <f t="shared" si="34"/>
        <v>2.6666666666666665</v>
      </c>
      <c r="H431" s="396">
        <f t="shared" si="30"/>
        <v>8</v>
      </c>
      <c r="I431" s="399"/>
      <c r="J431" s="396">
        <f t="shared" si="31"/>
        <v>8</v>
      </c>
      <c r="K431" s="395"/>
      <c r="L431" s="396">
        <f t="shared" si="32"/>
        <v>8</v>
      </c>
      <c r="M431" s="392"/>
      <c r="N431" s="40" t="str">
        <f t="shared" si="33"/>
        <v>Juin</v>
      </c>
    </row>
    <row r="432" spans="1:14" s="49" customFormat="1" ht="15.75">
      <c r="A432" s="48">
        <v>425</v>
      </c>
      <c r="B432" s="432" t="s">
        <v>514</v>
      </c>
      <c r="C432" s="432" t="s">
        <v>515</v>
      </c>
      <c r="D432" s="389">
        <v>5.25</v>
      </c>
      <c r="E432" s="46"/>
      <c r="F432" s="46"/>
      <c r="G432" s="396">
        <f t="shared" si="34"/>
        <v>1.75</v>
      </c>
      <c r="H432" s="396">
        <f t="shared" si="30"/>
        <v>5.25</v>
      </c>
      <c r="I432" s="399"/>
      <c r="J432" s="396">
        <f t="shared" si="31"/>
        <v>5.25</v>
      </c>
      <c r="K432" s="395"/>
      <c r="L432" s="396">
        <f t="shared" si="32"/>
        <v>5.25</v>
      </c>
      <c r="M432" s="392"/>
      <c r="N432" s="40" t="str">
        <f t="shared" si="33"/>
        <v>Juin</v>
      </c>
    </row>
    <row r="433" spans="1:14" s="49" customFormat="1" ht="15.75">
      <c r="A433" s="17">
        <v>426</v>
      </c>
      <c r="B433" s="413" t="s">
        <v>1042</v>
      </c>
      <c r="C433" s="413" t="s">
        <v>101</v>
      </c>
      <c r="D433" s="389">
        <v>12</v>
      </c>
      <c r="E433" s="46"/>
      <c r="F433" s="46"/>
      <c r="G433" s="396">
        <f t="shared" si="34"/>
        <v>4</v>
      </c>
      <c r="H433" s="396">
        <f t="shared" si="30"/>
        <v>12</v>
      </c>
      <c r="I433" s="399"/>
      <c r="J433" s="396">
        <f t="shared" si="31"/>
        <v>12</v>
      </c>
      <c r="K433" s="395"/>
      <c r="L433" s="396">
        <f t="shared" si="32"/>
        <v>12</v>
      </c>
      <c r="M433" s="392"/>
      <c r="N433" s="40" t="str">
        <f t="shared" si="33"/>
        <v>Juin</v>
      </c>
    </row>
    <row r="434" spans="1:14" s="49" customFormat="1" ht="15.75">
      <c r="A434" s="48">
        <v>427</v>
      </c>
      <c r="B434" s="413" t="s">
        <v>516</v>
      </c>
      <c r="C434" s="413" t="s">
        <v>996</v>
      </c>
      <c r="D434" s="389">
        <v>12.75</v>
      </c>
      <c r="E434" s="46"/>
      <c r="F434" s="46"/>
      <c r="G434" s="396">
        <f t="shared" si="34"/>
        <v>4.25</v>
      </c>
      <c r="H434" s="396">
        <f t="shared" si="30"/>
        <v>12.75</v>
      </c>
      <c r="I434" s="399"/>
      <c r="J434" s="396">
        <f t="shared" si="31"/>
        <v>12.75</v>
      </c>
      <c r="K434" s="395"/>
      <c r="L434" s="396">
        <f t="shared" si="32"/>
        <v>12.75</v>
      </c>
      <c r="M434" s="392"/>
      <c r="N434" s="40" t="str">
        <f t="shared" si="33"/>
        <v>Juin</v>
      </c>
    </row>
    <row r="435" spans="1:14" s="49" customFormat="1" ht="15.75">
      <c r="A435" s="17">
        <v>428</v>
      </c>
      <c r="B435" s="413" t="s">
        <v>517</v>
      </c>
      <c r="C435" s="413" t="s">
        <v>72</v>
      </c>
      <c r="D435" s="389">
        <v>11.25</v>
      </c>
      <c r="E435" s="46"/>
      <c r="F435" s="46"/>
      <c r="G435" s="396">
        <f t="shared" si="34"/>
        <v>3.75</v>
      </c>
      <c r="H435" s="396">
        <f t="shared" si="30"/>
        <v>11.25</v>
      </c>
      <c r="I435" s="399"/>
      <c r="J435" s="396">
        <f t="shared" si="31"/>
        <v>11.25</v>
      </c>
      <c r="K435" s="395"/>
      <c r="L435" s="396">
        <f t="shared" si="32"/>
        <v>11.25</v>
      </c>
      <c r="M435" s="392"/>
      <c r="N435" s="40" t="str">
        <f t="shared" si="33"/>
        <v>Juin</v>
      </c>
    </row>
    <row r="436" spans="1:14" s="49" customFormat="1" ht="15.75">
      <c r="A436" s="48">
        <v>429</v>
      </c>
      <c r="B436" s="413" t="s">
        <v>518</v>
      </c>
      <c r="C436" s="413" t="s">
        <v>1043</v>
      </c>
      <c r="D436" s="389">
        <v>6.5</v>
      </c>
      <c r="E436" s="46"/>
      <c r="F436" s="46"/>
      <c r="G436" s="396">
        <f t="shared" si="34"/>
        <v>2.1666666666666665</v>
      </c>
      <c r="H436" s="396">
        <f t="shared" si="30"/>
        <v>6.5</v>
      </c>
      <c r="I436" s="399"/>
      <c r="J436" s="396">
        <f t="shared" si="31"/>
        <v>6.5</v>
      </c>
      <c r="K436" s="395"/>
      <c r="L436" s="396">
        <f t="shared" si="32"/>
        <v>6.5</v>
      </c>
      <c r="M436" s="392"/>
      <c r="N436" s="40" t="str">
        <f t="shared" si="33"/>
        <v>Juin</v>
      </c>
    </row>
    <row r="437" spans="1:14" s="49" customFormat="1" ht="15.75">
      <c r="A437" s="17">
        <v>430</v>
      </c>
      <c r="B437" s="432" t="s">
        <v>518</v>
      </c>
      <c r="C437" s="432" t="s">
        <v>519</v>
      </c>
      <c r="D437" s="389">
        <v>6.75</v>
      </c>
      <c r="E437" s="46"/>
      <c r="F437" s="46"/>
      <c r="G437" s="396">
        <f t="shared" si="34"/>
        <v>2.25</v>
      </c>
      <c r="H437" s="396">
        <f t="shared" si="30"/>
        <v>6.75</v>
      </c>
      <c r="I437" s="399"/>
      <c r="J437" s="396">
        <f t="shared" si="31"/>
        <v>6.75</v>
      </c>
      <c r="K437" s="395"/>
      <c r="L437" s="396">
        <f t="shared" si="32"/>
        <v>6.75</v>
      </c>
      <c r="M437" s="392"/>
      <c r="N437" s="40" t="str">
        <f t="shared" si="33"/>
        <v>Juin</v>
      </c>
    </row>
    <row r="438" spans="1:14" s="49" customFormat="1" ht="15.75">
      <c r="A438" s="48">
        <v>431</v>
      </c>
      <c r="B438" s="413" t="s">
        <v>520</v>
      </c>
      <c r="C438" s="413" t="s">
        <v>777</v>
      </c>
      <c r="D438" s="389">
        <v>10.5</v>
      </c>
      <c r="E438" s="46"/>
      <c r="F438" s="46"/>
      <c r="G438" s="396">
        <f t="shared" si="34"/>
        <v>3.5</v>
      </c>
      <c r="H438" s="396">
        <f t="shared" si="30"/>
        <v>10.5</v>
      </c>
      <c r="I438" s="399"/>
      <c r="J438" s="396">
        <f t="shared" si="31"/>
        <v>10.5</v>
      </c>
      <c r="K438" s="395"/>
      <c r="L438" s="396">
        <f t="shared" si="32"/>
        <v>10.5</v>
      </c>
      <c r="M438" s="392"/>
      <c r="N438" s="40" t="str">
        <f t="shared" si="33"/>
        <v>Juin</v>
      </c>
    </row>
    <row r="439" spans="1:14" s="49" customFormat="1" ht="15.75">
      <c r="A439" s="17">
        <v>432</v>
      </c>
      <c r="B439" s="417" t="s">
        <v>521</v>
      </c>
      <c r="C439" s="417" t="s">
        <v>1044</v>
      </c>
      <c r="D439" s="389">
        <v>5.25</v>
      </c>
      <c r="E439" s="46"/>
      <c r="F439" s="46"/>
      <c r="G439" s="396">
        <f t="shared" si="34"/>
        <v>1.75</v>
      </c>
      <c r="H439" s="396">
        <f t="shared" si="30"/>
        <v>5.25</v>
      </c>
      <c r="I439" s="399"/>
      <c r="J439" s="396">
        <f t="shared" si="31"/>
        <v>5.25</v>
      </c>
      <c r="K439" s="395"/>
      <c r="L439" s="396">
        <f t="shared" si="32"/>
        <v>5.25</v>
      </c>
      <c r="M439" s="392"/>
      <c r="N439" s="40" t="str">
        <f t="shared" si="33"/>
        <v>Juin</v>
      </c>
    </row>
    <row r="440" spans="1:14" s="49" customFormat="1" ht="15.75">
      <c r="A440" s="48">
        <v>433</v>
      </c>
      <c r="B440" s="432" t="s">
        <v>522</v>
      </c>
      <c r="C440" s="432" t="s">
        <v>523</v>
      </c>
      <c r="D440" s="389">
        <v>9</v>
      </c>
      <c r="E440" s="46"/>
      <c r="F440" s="46"/>
      <c r="G440" s="396">
        <f t="shared" si="34"/>
        <v>3</v>
      </c>
      <c r="H440" s="396">
        <f t="shared" si="30"/>
        <v>9</v>
      </c>
      <c r="I440" s="399"/>
      <c r="J440" s="396">
        <f t="shared" si="31"/>
        <v>9</v>
      </c>
      <c r="K440" s="395"/>
      <c r="L440" s="396">
        <f t="shared" si="32"/>
        <v>9</v>
      </c>
      <c r="M440" s="392"/>
      <c r="N440" s="40" t="str">
        <f t="shared" si="33"/>
        <v>Juin</v>
      </c>
    </row>
    <row r="441" spans="1:14" s="49" customFormat="1" ht="15.75">
      <c r="A441" s="17">
        <v>434</v>
      </c>
      <c r="B441" s="419" t="s">
        <v>1045</v>
      </c>
      <c r="C441" s="419" t="s">
        <v>1046</v>
      </c>
      <c r="D441" s="389">
        <v>7.5</v>
      </c>
      <c r="E441" s="46"/>
      <c r="F441" s="46"/>
      <c r="G441" s="396">
        <f t="shared" si="34"/>
        <v>2.5</v>
      </c>
      <c r="H441" s="396">
        <f t="shared" si="30"/>
        <v>7.5</v>
      </c>
      <c r="I441" s="399"/>
      <c r="J441" s="396">
        <f t="shared" si="31"/>
        <v>7.5</v>
      </c>
      <c r="K441" s="395"/>
      <c r="L441" s="396">
        <f t="shared" si="32"/>
        <v>7.5</v>
      </c>
      <c r="M441" s="392"/>
      <c r="N441" s="40" t="str">
        <f t="shared" si="33"/>
        <v>Juin</v>
      </c>
    </row>
    <row r="442" spans="1:14" s="49" customFormat="1" ht="15.75">
      <c r="A442" s="48">
        <v>435</v>
      </c>
      <c r="B442" s="413" t="s">
        <v>524</v>
      </c>
      <c r="C442" s="413" t="s">
        <v>325</v>
      </c>
      <c r="D442" s="389">
        <v>15.75</v>
      </c>
      <c r="E442" s="46"/>
      <c r="F442" s="46"/>
      <c r="G442" s="396">
        <f t="shared" si="34"/>
        <v>5.25</v>
      </c>
      <c r="H442" s="396">
        <f t="shared" si="30"/>
        <v>15.75</v>
      </c>
      <c r="I442" s="399"/>
      <c r="J442" s="396">
        <f t="shared" si="31"/>
        <v>15.75</v>
      </c>
      <c r="K442" s="395"/>
      <c r="L442" s="396">
        <f t="shared" si="32"/>
        <v>15.75</v>
      </c>
      <c r="M442" s="392"/>
      <c r="N442" s="40" t="str">
        <f t="shared" si="33"/>
        <v>Juin</v>
      </c>
    </row>
    <row r="443" spans="1:14" s="49" customFormat="1" ht="15.75">
      <c r="A443" s="17">
        <v>436</v>
      </c>
      <c r="B443" s="413" t="s">
        <v>525</v>
      </c>
      <c r="C443" s="413" t="s">
        <v>372</v>
      </c>
      <c r="D443" s="389">
        <v>8.25</v>
      </c>
      <c r="E443" s="46"/>
      <c r="F443" s="46"/>
      <c r="G443" s="396">
        <f t="shared" si="34"/>
        <v>2.75</v>
      </c>
      <c r="H443" s="396">
        <f t="shared" si="30"/>
        <v>8.25</v>
      </c>
      <c r="I443" s="399"/>
      <c r="J443" s="396">
        <f t="shared" si="31"/>
        <v>8.25</v>
      </c>
      <c r="K443" s="395"/>
      <c r="L443" s="396">
        <f t="shared" si="32"/>
        <v>8.25</v>
      </c>
      <c r="M443" s="392"/>
      <c r="N443" s="40" t="str">
        <f t="shared" si="33"/>
        <v>Juin</v>
      </c>
    </row>
    <row r="444" spans="1:14" s="49" customFormat="1" ht="15.75">
      <c r="A444" s="48">
        <v>437</v>
      </c>
      <c r="B444" s="413" t="s">
        <v>526</v>
      </c>
      <c r="C444" s="413" t="s">
        <v>1047</v>
      </c>
      <c r="D444" s="389">
        <v>6</v>
      </c>
      <c r="E444" s="46"/>
      <c r="F444" s="46"/>
      <c r="G444" s="396">
        <f t="shared" si="34"/>
        <v>2</v>
      </c>
      <c r="H444" s="396">
        <f t="shared" si="30"/>
        <v>6</v>
      </c>
      <c r="I444" s="399"/>
      <c r="J444" s="396">
        <f t="shared" si="31"/>
        <v>6</v>
      </c>
      <c r="K444" s="395"/>
      <c r="L444" s="396">
        <f t="shared" si="32"/>
        <v>6</v>
      </c>
      <c r="M444" s="392"/>
      <c r="N444" s="40" t="str">
        <f t="shared" si="33"/>
        <v>Juin</v>
      </c>
    </row>
    <row r="445" spans="1:14" s="49" customFormat="1" ht="15.75">
      <c r="A445" s="17">
        <v>438</v>
      </c>
      <c r="B445" s="413" t="s">
        <v>527</v>
      </c>
      <c r="C445" s="413" t="s">
        <v>528</v>
      </c>
      <c r="D445" s="389">
        <v>12</v>
      </c>
      <c r="E445" s="46"/>
      <c r="F445" s="46"/>
      <c r="G445" s="396">
        <f t="shared" si="34"/>
        <v>4</v>
      </c>
      <c r="H445" s="396">
        <f t="shared" si="30"/>
        <v>12</v>
      </c>
      <c r="I445" s="399"/>
      <c r="J445" s="396">
        <f t="shared" si="31"/>
        <v>12</v>
      </c>
      <c r="K445" s="395"/>
      <c r="L445" s="396">
        <f t="shared" si="32"/>
        <v>12</v>
      </c>
      <c r="M445" s="392"/>
      <c r="N445" s="40" t="str">
        <f t="shared" si="33"/>
        <v>Juin</v>
      </c>
    </row>
    <row r="446" spans="1:14" s="49" customFormat="1" ht="15.75">
      <c r="A446" s="48">
        <v>439</v>
      </c>
      <c r="B446" s="438" t="s">
        <v>527</v>
      </c>
      <c r="C446" s="438" t="s">
        <v>1048</v>
      </c>
      <c r="D446" s="389">
        <v>7.25</v>
      </c>
      <c r="E446" s="46"/>
      <c r="F446" s="46"/>
      <c r="G446" s="396">
        <f t="shared" si="34"/>
        <v>2.4166666666666665</v>
      </c>
      <c r="H446" s="396">
        <f t="shared" si="30"/>
        <v>7.25</v>
      </c>
      <c r="I446" s="399"/>
      <c r="J446" s="396">
        <f t="shared" si="31"/>
        <v>7.25</v>
      </c>
      <c r="K446" s="395"/>
      <c r="L446" s="396">
        <f t="shared" si="32"/>
        <v>7.25</v>
      </c>
      <c r="M446" s="392"/>
      <c r="N446" s="40" t="str">
        <f t="shared" si="33"/>
        <v>Juin</v>
      </c>
    </row>
    <row r="447" spans="1:14" s="49" customFormat="1" ht="15.75">
      <c r="A447" s="17">
        <v>440</v>
      </c>
      <c r="B447" s="413" t="s">
        <v>530</v>
      </c>
      <c r="C447" s="413" t="s">
        <v>1049</v>
      </c>
      <c r="D447" s="389">
        <v>11.75</v>
      </c>
      <c r="E447" s="46"/>
      <c r="F447" s="46"/>
      <c r="G447" s="396">
        <f t="shared" si="34"/>
        <v>3.9166666666666665</v>
      </c>
      <c r="H447" s="396">
        <f t="shared" si="30"/>
        <v>11.75</v>
      </c>
      <c r="I447" s="399"/>
      <c r="J447" s="396">
        <f t="shared" si="31"/>
        <v>11.75</v>
      </c>
      <c r="K447" s="395"/>
      <c r="L447" s="396">
        <f t="shared" si="32"/>
        <v>11.75</v>
      </c>
      <c r="M447" s="392"/>
      <c r="N447" s="40" t="str">
        <f t="shared" si="33"/>
        <v>Juin</v>
      </c>
    </row>
    <row r="448" spans="1:14" s="49" customFormat="1" ht="15.75">
      <c r="A448" s="48">
        <v>441</v>
      </c>
      <c r="B448" s="446" t="s">
        <v>531</v>
      </c>
      <c r="C448" s="446" t="s">
        <v>721</v>
      </c>
      <c r="D448" s="389">
        <v>9.75</v>
      </c>
      <c r="E448" s="46"/>
      <c r="F448" s="46"/>
      <c r="G448" s="396">
        <f t="shared" si="34"/>
        <v>3.25</v>
      </c>
      <c r="H448" s="396">
        <f t="shared" si="30"/>
        <v>9.75</v>
      </c>
      <c r="I448" s="399"/>
      <c r="J448" s="396">
        <f t="shared" si="31"/>
        <v>9.75</v>
      </c>
      <c r="K448" s="395"/>
      <c r="L448" s="396">
        <f t="shared" si="32"/>
        <v>9.75</v>
      </c>
      <c r="M448" s="392"/>
      <c r="N448" s="40" t="str">
        <f t="shared" si="33"/>
        <v>Juin</v>
      </c>
    </row>
    <row r="449" spans="1:14" s="49" customFormat="1" ht="15.75">
      <c r="A449" s="17">
        <v>442</v>
      </c>
      <c r="B449" s="413" t="s">
        <v>1050</v>
      </c>
      <c r="C449" s="413" t="s">
        <v>850</v>
      </c>
      <c r="D449" s="389">
        <v>3.75</v>
      </c>
      <c r="E449" s="46"/>
      <c r="F449" s="46"/>
      <c r="G449" s="396">
        <f t="shared" si="34"/>
        <v>1.25</v>
      </c>
      <c r="H449" s="396">
        <f t="shared" si="30"/>
        <v>3.75</v>
      </c>
      <c r="I449" s="399"/>
      <c r="J449" s="396">
        <f t="shared" si="31"/>
        <v>3.75</v>
      </c>
      <c r="K449" s="395"/>
      <c r="L449" s="396">
        <f t="shared" si="32"/>
        <v>3.75</v>
      </c>
      <c r="M449" s="392"/>
      <c r="N449" s="40" t="str">
        <f t="shared" si="33"/>
        <v>Juin</v>
      </c>
    </row>
    <row r="450" spans="1:14" s="49" customFormat="1" ht="15.75">
      <c r="A450" s="48">
        <v>443</v>
      </c>
      <c r="B450" s="419" t="s">
        <v>790</v>
      </c>
      <c r="C450" s="419" t="s">
        <v>1051</v>
      </c>
      <c r="D450" s="389">
        <v>8.75</v>
      </c>
      <c r="E450" s="46"/>
      <c r="F450" s="46"/>
      <c r="G450" s="396">
        <f t="shared" si="34"/>
        <v>2.9166666666666665</v>
      </c>
      <c r="H450" s="396">
        <f t="shared" si="30"/>
        <v>8.75</v>
      </c>
      <c r="I450" s="399"/>
      <c r="J450" s="396">
        <f t="shared" si="31"/>
        <v>8.75</v>
      </c>
      <c r="K450" s="395"/>
      <c r="L450" s="396">
        <f t="shared" si="32"/>
        <v>8.75</v>
      </c>
      <c r="M450" s="392"/>
      <c r="N450" s="40" t="str">
        <f t="shared" si="33"/>
        <v>Juin</v>
      </c>
    </row>
    <row r="451" spans="1:14" s="49" customFormat="1" ht="15.75">
      <c r="A451" s="17">
        <v>444</v>
      </c>
      <c r="B451" s="417" t="s">
        <v>790</v>
      </c>
      <c r="C451" s="417" t="s">
        <v>1052</v>
      </c>
      <c r="D451" s="389">
        <v>7.75</v>
      </c>
      <c r="E451" s="46"/>
      <c r="F451" s="46"/>
      <c r="G451" s="396">
        <f t="shared" si="34"/>
        <v>2.5833333333333335</v>
      </c>
      <c r="H451" s="396">
        <f t="shared" si="30"/>
        <v>7.75</v>
      </c>
      <c r="I451" s="399"/>
      <c r="J451" s="396">
        <f t="shared" si="31"/>
        <v>7.75</v>
      </c>
      <c r="K451" s="395"/>
      <c r="L451" s="396">
        <f t="shared" si="32"/>
        <v>7.75</v>
      </c>
      <c r="M451" s="392"/>
      <c r="N451" s="40" t="str">
        <f t="shared" si="33"/>
        <v>Juin</v>
      </c>
    </row>
    <row r="452" spans="1:14" s="49" customFormat="1" ht="15.75">
      <c r="A452" s="48">
        <v>445</v>
      </c>
      <c r="B452" s="413" t="s">
        <v>532</v>
      </c>
      <c r="C452" s="413" t="s">
        <v>1053</v>
      </c>
      <c r="D452" s="389">
        <v>8.25</v>
      </c>
      <c r="E452" s="46"/>
      <c r="F452" s="46"/>
      <c r="G452" s="396">
        <f t="shared" si="34"/>
        <v>2.75</v>
      </c>
      <c r="H452" s="396">
        <f t="shared" si="30"/>
        <v>8.25</v>
      </c>
      <c r="I452" s="399"/>
      <c r="J452" s="396">
        <f t="shared" si="31"/>
        <v>8.25</v>
      </c>
      <c r="K452" s="395"/>
      <c r="L452" s="396">
        <f t="shared" si="32"/>
        <v>8.25</v>
      </c>
      <c r="M452" s="392"/>
      <c r="N452" s="40" t="str">
        <f t="shared" si="33"/>
        <v>Juin</v>
      </c>
    </row>
    <row r="453" spans="1:14" s="49" customFormat="1" ht="15.75">
      <c r="A453" s="17">
        <v>446</v>
      </c>
      <c r="B453" s="419" t="s">
        <v>532</v>
      </c>
      <c r="C453" s="419" t="s">
        <v>533</v>
      </c>
      <c r="D453" s="389">
        <v>5.25</v>
      </c>
      <c r="E453" s="46"/>
      <c r="F453" s="46"/>
      <c r="G453" s="396">
        <f t="shared" si="34"/>
        <v>1.75</v>
      </c>
      <c r="H453" s="396">
        <f t="shared" si="30"/>
        <v>5.25</v>
      </c>
      <c r="I453" s="399"/>
      <c r="J453" s="396">
        <f t="shared" si="31"/>
        <v>5.25</v>
      </c>
      <c r="K453" s="395"/>
      <c r="L453" s="396">
        <f t="shared" si="32"/>
        <v>5.25</v>
      </c>
      <c r="M453" s="392"/>
      <c r="N453" s="40" t="str">
        <f t="shared" si="33"/>
        <v>Juin</v>
      </c>
    </row>
    <row r="454" spans="1:14" s="49" customFormat="1" ht="15.75">
      <c r="A454" s="48">
        <v>447</v>
      </c>
      <c r="B454" s="425" t="s">
        <v>532</v>
      </c>
      <c r="C454" s="425" t="s">
        <v>1054</v>
      </c>
      <c r="D454" s="389">
        <v>7.5</v>
      </c>
      <c r="E454" s="46"/>
      <c r="F454" s="46"/>
      <c r="G454" s="396">
        <f t="shared" si="34"/>
        <v>2.5</v>
      </c>
      <c r="H454" s="396">
        <f t="shared" si="30"/>
        <v>7.5</v>
      </c>
      <c r="I454" s="399"/>
      <c r="J454" s="396">
        <f t="shared" si="31"/>
        <v>7.5</v>
      </c>
      <c r="K454" s="395"/>
      <c r="L454" s="396">
        <f t="shared" si="32"/>
        <v>7.5</v>
      </c>
      <c r="M454" s="392"/>
      <c r="N454" s="40" t="str">
        <f t="shared" si="33"/>
        <v>Juin</v>
      </c>
    </row>
    <row r="455" spans="1:14" s="49" customFormat="1" ht="15.75">
      <c r="A455" s="17">
        <v>448</v>
      </c>
      <c r="B455" s="413" t="s">
        <v>534</v>
      </c>
      <c r="C455" s="413" t="s">
        <v>535</v>
      </c>
      <c r="D455" s="389">
        <v>13.5</v>
      </c>
      <c r="E455" s="46"/>
      <c r="F455" s="46"/>
      <c r="G455" s="396">
        <f t="shared" si="34"/>
        <v>4.5</v>
      </c>
      <c r="H455" s="396">
        <f t="shared" si="30"/>
        <v>13.5</v>
      </c>
      <c r="I455" s="399"/>
      <c r="J455" s="396">
        <f t="shared" si="31"/>
        <v>13.5</v>
      </c>
      <c r="K455" s="395"/>
      <c r="L455" s="396">
        <f t="shared" si="32"/>
        <v>13.5</v>
      </c>
      <c r="M455" s="392"/>
      <c r="N455" s="40" t="str">
        <f t="shared" si="33"/>
        <v>Juin</v>
      </c>
    </row>
    <row r="456" spans="1:14" s="49" customFormat="1" ht="15.75">
      <c r="A456" s="48">
        <v>449</v>
      </c>
      <c r="B456" s="413" t="s">
        <v>536</v>
      </c>
      <c r="C456" s="413" t="s">
        <v>322</v>
      </c>
      <c r="D456" s="389">
        <v>11</v>
      </c>
      <c r="E456" s="46"/>
      <c r="F456" s="46"/>
      <c r="G456" s="396">
        <f t="shared" si="34"/>
        <v>3.6666666666666665</v>
      </c>
      <c r="H456" s="396">
        <f t="shared" ref="H456:H457" si="35">G456*3</f>
        <v>11</v>
      </c>
      <c r="I456" s="399"/>
      <c r="J456" s="396">
        <f t="shared" ref="J456:J457" si="36">MAX(H456,I456*3)</f>
        <v>11</v>
      </c>
      <c r="K456" s="395"/>
      <c r="L456" s="396">
        <f t="shared" ref="L456:L457" si="37">MAX(J456,K456*3)</f>
        <v>11</v>
      </c>
      <c r="M456" s="392"/>
      <c r="N456" s="40" t="str">
        <f t="shared" ref="N456:N457" si="38">IF(ISBLANK(K456),IF(ISBLANK(I456),"Juin","Synthèse"),"Rattrapage")</f>
        <v>Juin</v>
      </c>
    </row>
    <row r="457" spans="1:14" s="49" customFormat="1" ht="15.75">
      <c r="A457" s="17">
        <v>450</v>
      </c>
      <c r="B457" s="413" t="s">
        <v>537</v>
      </c>
      <c r="C457" s="413" t="s">
        <v>1055</v>
      </c>
      <c r="D457" s="389">
        <v>12</v>
      </c>
      <c r="E457" s="46"/>
      <c r="F457" s="46"/>
      <c r="G457" s="396">
        <f t="shared" ref="G457" si="39">IF(AND(D457=0,E457=0,F457=0),M457/3,(D457+E457+F457)/3)</f>
        <v>4</v>
      </c>
      <c r="H457" s="396">
        <f t="shared" si="35"/>
        <v>12</v>
      </c>
      <c r="I457" s="399"/>
      <c r="J457" s="396">
        <f t="shared" si="36"/>
        <v>12</v>
      </c>
      <c r="K457" s="395"/>
      <c r="L457" s="396">
        <f t="shared" si="37"/>
        <v>12</v>
      </c>
      <c r="M457" s="392"/>
      <c r="N457" s="40" t="str">
        <f t="shared" si="38"/>
        <v>Juin</v>
      </c>
    </row>
    <row r="458" spans="1:14" s="49" customFormat="1" ht="15.75">
      <c r="A458" s="48"/>
      <c r="B458" s="50"/>
      <c r="C458" s="50"/>
      <c r="D458" s="233">
        <f>COUNTA(D8:D457)</f>
        <v>450</v>
      </c>
      <c r="E458" s="51"/>
      <c r="F458" s="51"/>
      <c r="G458" s="52"/>
      <c r="H458" s="52"/>
      <c r="I458" s="53"/>
      <c r="J458" s="52"/>
      <c r="K458" s="52"/>
      <c r="L458" s="52"/>
      <c r="M458" s="51"/>
      <c r="N458" s="54"/>
    </row>
    <row r="459" spans="1:14" s="49" customFormat="1" ht="15.75">
      <c r="A459" s="48"/>
      <c r="B459" s="50"/>
      <c r="C459" s="50"/>
      <c r="D459" s="51"/>
      <c r="E459" s="51"/>
      <c r="F459" s="51"/>
      <c r="G459" s="52"/>
      <c r="H459" s="52"/>
      <c r="I459" s="53"/>
      <c r="J459" s="52"/>
      <c r="K459" s="52"/>
      <c r="L459" s="52"/>
      <c r="M459" s="51"/>
      <c r="N459" s="54"/>
    </row>
    <row r="460" spans="1:14" s="49" customFormat="1" ht="15.75">
      <c r="A460" s="48"/>
      <c r="B460" s="50"/>
      <c r="C460" s="50"/>
      <c r="D460" s="51"/>
      <c r="E460" s="51"/>
      <c r="F460" s="51"/>
      <c r="G460" s="52"/>
      <c r="H460" s="52"/>
      <c r="I460" s="53"/>
      <c r="J460" s="52"/>
      <c r="K460" s="52"/>
      <c r="L460" s="52"/>
      <c r="M460" s="51"/>
      <c r="N460" s="54"/>
    </row>
    <row r="461" spans="1:14" s="49" customFormat="1" ht="15.75">
      <c r="A461" s="48"/>
      <c r="B461" s="50"/>
      <c r="C461" s="50"/>
      <c r="D461" s="51"/>
      <c r="E461" s="51"/>
      <c r="F461" s="51"/>
      <c r="G461" s="52"/>
      <c r="H461" s="52"/>
      <c r="I461" s="53"/>
      <c r="J461" s="52"/>
      <c r="K461" s="52"/>
      <c r="L461" s="52"/>
      <c r="M461" s="51"/>
      <c r="N461" s="54"/>
    </row>
    <row r="462" spans="1:14" s="49" customFormat="1" ht="15.75">
      <c r="A462" s="48"/>
      <c r="B462" s="50"/>
      <c r="C462" s="50"/>
      <c r="D462" s="51"/>
      <c r="E462" s="51"/>
      <c r="F462" s="51"/>
      <c r="G462" s="52"/>
      <c r="H462" s="52"/>
      <c r="I462" s="53"/>
      <c r="J462" s="52"/>
      <c r="K462" s="52"/>
      <c r="L462" s="52"/>
      <c r="M462" s="51"/>
      <c r="N462" s="54"/>
    </row>
    <row r="463" spans="1:14" s="49" customFormat="1" ht="15.75">
      <c r="A463" s="48"/>
      <c r="B463" s="50"/>
      <c r="C463" s="50"/>
      <c r="D463" s="51"/>
      <c r="E463" s="51"/>
      <c r="F463" s="51"/>
      <c r="G463" s="52"/>
      <c r="H463" s="52"/>
      <c r="I463" s="53"/>
      <c r="J463" s="52"/>
      <c r="K463" s="52"/>
      <c r="L463" s="52"/>
      <c r="M463" s="51"/>
      <c r="N463" s="54"/>
    </row>
    <row r="464" spans="1:14" s="49" customFormat="1" ht="15.75">
      <c r="A464" s="48"/>
      <c r="B464" s="50"/>
      <c r="C464" s="50"/>
      <c r="D464" s="51"/>
      <c r="E464" s="51"/>
      <c r="F464" s="51"/>
      <c r="G464" s="52"/>
      <c r="H464" s="52"/>
      <c r="I464" s="53"/>
      <c r="J464" s="52"/>
      <c r="K464" s="52"/>
      <c r="L464" s="52"/>
      <c r="M464" s="51"/>
      <c r="N464" s="54"/>
    </row>
    <row r="465" spans="1:14" s="49" customFormat="1" ht="15.75">
      <c r="A465" s="48"/>
      <c r="B465" s="50"/>
      <c r="C465" s="50"/>
      <c r="D465" s="51"/>
      <c r="E465" s="51"/>
      <c r="F465" s="51"/>
      <c r="G465" s="52"/>
      <c r="H465" s="52"/>
      <c r="I465" s="53"/>
      <c r="J465" s="52"/>
      <c r="K465" s="52"/>
      <c r="L465" s="52"/>
      <c r="M465" s="51"/>
      <c r="N465" s="54"/>
    </row>
    <row r="466" spans="1:14" s="49" customFormat="1" ht="15.75">
      <c r="A466" s="48"/>
      <c r="B466" s="50"/>
      <c r="C466" s="50"/>
      <c r="D466" s="51"/>
      <c r="E466" s="51"/>
      <c r="F466" s="51"/>
      <c r="G466" s="52"/>
      <c r="H466" s="52"/>
      <c r="I466" s="53"/>
      <c r="J466" s="52"/>
      <c r="K466" s="52"/>
      <c r="L466" s="52"/>
      <c r="M466" s="51"/>
      <c r="N466" s="54"/>
    </row>
    <row r="467" spans="1:14" s="49" customFormat="1" ht="15.75">
      <c r="A467" s="48"/>
      <c r="B467" s="50"/>
      <c r="C467" s="50"/>
      <c r="D467" s="51"/>
      <c r="E467" s="51"/>
      <c r="F467" s="51"/>
      <c r="G467" s="52"/>
      <c r="H467" s="52"/>
      <c r="I467" s="53"/>
      <c r="J467" s="52"/>
      <c r="K467" s="52"/>
      <c r="L467" s="52"/>
      <c r="M467" s="51"/>
      <c r="N467" s="54"/>
    </row>
    <row r="468" spans="1:14" s="49" customFormat="1" ht="15.75">
      <c r="A468" s="48"/>
      <c r="B468" s="50"/>
      <c r="C468" s="50"/>
      <c r="D468" s="51"/>
      <c r="E468" s="51"/>
      <c r="F468" s="51"/>
      <c r="G468" s="52"/>
      <c r="H468" s="52"/>
      <c r="I468" s="53"/>
      <c r="J468" s="52"/>
      <c r="K468" s="52"/>
      <c r="L468" s="52"/>
      <c r="M468" s="51"/>
      <c r="N468" s="54"/>
    </row>
    <row r="469" spans="1:14" s="49" customFormat="1" ht="15.75">
      <c r="A469" s="48"/>
      <c r="B469" s="50"/>
      <c r="C469" s="50"/>
      <c r="D469" s="51"/>
      <c r="E469" s="51"/>
      <c r="F469" s="51"/>
      <c r="G469" s="52"/>
      <c r="H469" s="52"/>
      <c r="I469" s="53"/>
      <c r="J469" s="52"/>
      <c r="K469" s="52"/>
      <c r="L469" s="52"/>
      <c r="M469" s="51"/>
      <c r="N469" s="54"/>
    </row>
    <row r="470" spans="1:14" s="49" customFormat="1" ht="15.75">
      <c r="A470" s="48"/>
      <c r="B470" s="50"/>
      <c r="C470" s="50"/>
      <c r="D470" s="51"/>
      <c r="E470" s="51"/>
      <c r="F470" s="51"/>
      <c r="G470" s="52"/>
      <c r="H470" s="52"/>
      <c r="I470" s="53"/>
      <c r="J470" s="52"/>
      <c r="K470" s="52"/>
      <c r="L470" s="52"/>
      <c r="M470" s="51"/>
      <c r="N470" s="54"/>
    </row>
    <row r="471" spans="1:14" s="49" customFormat="1" ht="15.75">
      <c r="A471" s="48"/>
      <c r="B471" s="50"/>
      <c r="C471" s="50"/>
      <c r="D471" s="51"/>
      <c r="E471" s="51"/>
      <c r="F471" s="51"/>
      <c r="G471" s="52"/>
      <c r="H471" s="52"/>
      <c r="I471" s="53"/>
      <c r="J471" s="52"/>
      <c r="K471" s="52"/>
      <c r="L471" s="52"/>
      <c r="M471" s="51"/>
      <c r="N471" s="54"/>
    </row>
    <row r="472" spans="1:14" s="49" customFormat="1" ht="15.75">
      <c r="A472" s="48"/>
      <c r="B472" s="50"/>
      <c r="C472" s="50"/>
      <c r="D472" s="51"/>
      <c r="E472" s="51"/>
      <c r="F472" s="51"/>
      <c r="G472" s="52"/>
      <c r="H472" s="52"/>
      <c r="I472" s="53"/>
      <c r="J472" s="52"/>
      <c r="K472" s="52"/>
      <c r="L472" s="52"/>
      <c r="M472" s="51"/>
      <c r="N472" s="54"/>
    </row>
    <row r="473" spans="1:14" s="49" customFormat="1" ht="15.75">
      <c r="A473" s="48"/>
      <c r="B473" s="50"/>
      <c r="C473" s="50"/>
      <c r="D473" s="51"/>
      <c r="E473" s="51"/>
      <c r="F473" s="51"/>
      <c r="G473" s="52"/>
      <c r="H473" s="52"/>
      <c r="I473" s="53"/>
      <c r="J473" s="52"/>
      <c r="K473" s="52"/>
      <c r="L473" s="52"/>
      <c r="M473" s="51"/>
      <c r="N473" s="54"/>
    </row>
    <row r="474" spans="1:14" s="49" customFormat="1" ht="15.75">
      <c r="A474" s="48"/>
      <c r="B474" s="50"/>
      <c r="C474" s="50"/>
      <c r="D474" s="51"/>
      <c r="E474" s="51"/>
      <c r="F474" s="51"/>
      <c r="G474" s="52"/>
      <c r="H474" s="52"/>
      <c r="I474" s="53"/>
      <c r="J474" s="52"/>
      <c r="K474" s="52"/>
      <c r="L474" s="52"/>
      <c r="M474" s="51"/>
      <c r="N474" s="54"/>
    </row>
    <row r="475" spans="1:14" s="49" customFormat="1" ht="15.75">
      <c r="A475" s="48"/>
      <c r="B475" s="50"/>
      <c r="C475" s="50"/>
      <c r="D475" s="51"/>
      <c r="E475" s="51"/>
      <c r="F475" s="51"/>
      <c r="G475" s="52"/>
      <c r="H475" s="52"/>
      <c r="I475" s="53"/>
      <c r="J475" s="52"/>
      <c r="K475" s="52"/>
      <c r="L475" s="52"/>
      <c r="M475" s="51"/>
      <c r="N475" s="54"/>
    </row>
    <row r="476" spans="1:14" s="49" customFormat="1" ht="15.75">
      <c r="A476" s="48"/>
      <c r="B476" s="50"/>
      <c r="C476" s="50"/>
      <c r="D476" s="51"/>
      <c r="E476" s="51"/>
      <c r="F476" s="51"/>
      <c r="G476" s="52"/>
      <c r="H476" s="52"/>
      <c r="I476" s="53"/>
      <c r="J476" s="52"/>
      <c r="K476" s="52"/>
      <c r="L476" s="52"/>
      <c r="M476" s="51"/>
      <c r="N476" s="54"/>
    </row>
    <row r="477" spans="1:14" s="49" customFormat="1" ht="15.75">
      <c r="A477" s="48"/>
      <c r="B477" s="50"/>
      <c r="C477" s="50"/>
      <c r="D477" s="51"/>
      <c r="E477" s="51"/>
      <c r="F477" s="51"/>
      <c r="G477" s="52"/>
      <c r="H477" s="52"/>
      <c r="I477" s="53"/>
      <c r="J477" s="52"/>
      <c r="K477" s="52"/>
      <c r="L477" s="52"/>
      <c r="M477" s="51"/>
      <c r="N477" s="54"/>
    </row>
    <row r="478" spans="1:14" s="49" customFormat="1" ht="15.75">
      <c r="A478" s="48"/>
      <c r="B478" s="50"/>
      <c r="C478" s="50"/>
      <c r="D478" s="51"/>
      <c r="E478" s="51"/>
      <c r="F478" s="51"/>
      <c r="G478" s="52"/>
      <c r="H478" s="52"/>
      <c r="I478" s="53"/>
      <c r="J478" s="52"/>
      <c r="K478" s="52"/>
      <c r="L478" s="52"/>
      <c r="M478" s="51"/>
      <c r="N478" s="54"/>
    </row>
    <row r="479" spans="1:14" s="49" customFormat="1" ht="15.75">
      <c r="A479" s="48"/>
      <c r="B479" s="50"/>
      <c r="C479" s="50"/>
      <c r="D479" s="51"/>
      <c r="E479" s="51"/>
      <c r="F479" s="51"/>
      <c r="G479" s="52"/>
      <c r="H479" s="52"/>
      <c r="I479" s="53"/>
      <c r="J479" s="52"/>
      <c r="K479" s="52"/>
      <c r="L479" s="52"/>
      <c r="M479" s="51"/>
      <c r="N479" s="54"/>
    </row>
    <row r="480" spans="1:14" s="49" customFormat="1" ht="15.75">
      <c r="A480" s="48"/>
      <c r="B480" s="50"/>
      <c r="C480" s="50"/>
      <c r="D480" s="51"/>
      <c r="E480" s="51"/>
      <c r="F480" s="51"/>
      <c r="G480" s="52"/>
      <c r="H480" s="52"/>
      <c r="I480" s="53"/>
      <c r="J480" s="52"/>
      <c r="K480" s="52"/>
      <c r="L480" s="52"/>
      <c r="M480" s="51"/>
      <c r="N480" s="54"/>
    </row>
    <row r="481" spans="1:14" s="49" customFormat="1" ht="15.75">
      <c r="A481" s="48"/>
      <c r="B481" s="50"/>
      <c r="C481" s="50"/>
      <c r="D481" s="51"/>
      <c r="E481" s="51"/>
      <c r="F481" s="51"/>
      <c r="G481" s="52"/>
      <c r="H481" s="52"/>
      <c r="I481" s="53"/>
      <c r="J481" s="52"/>
      <c r="K481" s="52"/>
      <c r="L481" s="52"/>
      <c r="M481" s="51"/>
      <c r="N481" s="54"/>
    </row>
    <row r="482" spans="1:14" s="49" customFormat="1" ht="15.75">
      <c r="A482" s="48"/>
      <c r="B482" s="50"/>
      <c r="C482" s="50"/>
      <c r="D482" s="51"/>
      <c r="E482" s="51"/>
      <c r="F482" s="51"/>
      <c r="G482" s="52"/>
      <c r="H482" s="52"/>
      <c r="I482" s="53"/>
      <c r="J482" s="52"/>
      <c r="K482" s="52"/>
      <c r="L482" s="52"/>
      <c r="M482" s="51"/>
      <c r="N482" s="54"/>
    </row>
    <row r="483" spans="1:14" s="49" customFormat="1" ht="15.75">
      <c r="A483" s="48"/>
      <c r="B483" s="50"/>
      <c r="C483" s="50"/>
      <c r="D483" s="51"/>
      <c r="E483" s="51"/>
      <c r="F483" s="51"/>
      <c r="G483" s="52"/>
      <c r="H483" s="52"/>
      <c r="I483" s="53"/>
      <c r="J483" s="52"/>
      <c r="K483" s="52"/>
      <c r="L483" s="52"/>
      <c r="M483" s="51"/>
      <c r="N483" s="54"/>
    </row>
    <row r="484" spans="1:14" s="49" customFormat="1" ht="15.75">
      <c r="A484" s="48"/>
      <c r="B484" s="50"/>
      <c r="C484" s="50"/>
      <c r="D484" s="51"/>
      <c r="E484" s="51"/>
      <c r="F484" s="51"/>
      <c r="G484" s="52"/>
      <c r="H484" s="52"/>
      <c r="I484" s="53"/>
      <c r="J484" s="52"/>
      <c r="K484" s="52"/>
      <c r="L484" s="52"/>
      <c r="M484" s="51"/>
      <c r="N484" s="54"/>
    </row>
    <row r="485" spans="1:14" s="49" customFormat="1" ht="15.75">
      <c r="A485" s="48"/>
      <c r="B485" s="50"/>
      <c r="C485" s="50"/>
      <c r="D485" s="51"/>
      <c r="E485" s="51"/>
      <c r="F485" s="51"/>
      <c r="G485" s="52"/>
      <c r="H485" s="52"/>
      <c r="I485" s="53"/>
      <c r="J485" s="52"/>
      <c r="K485" s="52"/>
      <c r="L485" s="52"/>
      <c r="M485" s="51"/>
      <c r="N485" s="54"/>
    </row>
    <row r="486" spans="1:14" s="49" customFormat="1" ht="15.75">
      <c r="A486" s="48"/>
      <c r="B486" s="50"/>
      <c r="C486" s="50"/>
      <c r="D486" s="51"/>
      <c r="E486" s="51"/>
      <c r="F486" s="51"/>
      <c r="G486" s="52"/>
      <c r="H486" s="52"/>
      <c r="I486" s="53"/>
      <c r="J486" s="52"/>
      <c r="K486" s="52"/>
      <c r="L486" s="52"/>
      <c r="M486" s="51"/>
      <c r="N486" s="54"/>
    </row>
    <row r="487" spans="1:14" s="49" customFormat="1" ht="15.75">
      <c r="A487" s="48"/>
      <c r="B487" s="50"/>
      <c r="C487" s="50"/>
      <c r="D487" s="51"/>
      <c r="E487" s="51"/>
      <c r="F487" s="51"/>
      <c r="G487" s="52"/>
      <c r="H487" s="52"/>
      <c r="I487" s="53"/>
      <c r="J487" s="52"/>
      <c r="K487" s="52"/>
      <c r="L487" s="52"/>
      <c r="M487" s="51"/>
      <c r="N487" s="54"/>
    </row>
    <row r="488" spans="1:14" s="49" customFormat="1" ht="15.75">
      <c r="A488" s="48"/>
      <c r="B488" s="50"/>
      <c r="C488" s="50"/>
      <c r="D488" s="51"/>
      <c r="E488" s="51"/>
      <c r="F488" s="51"/>
      <c r="G488" s="52"/>
      <c r="H488" s="52"/>
      <c r="I488" s="53"/>
      <c r="J488" s="52"/>
      <c r="K488" s="52"/>
      <c r="L488" s="52"/>
      <c r="M488" s="51"/>
      <c r="N488" s="54"/>
    </row>
    <row r="489" spans="1:14" s="49" customFormat="1" ht="15.75">
      <c r="A489" s="48"/>
      <c r="B489" s="50"/>
      <c r="C489" s="50"/>
      <c r="D489" s="51"/>
      <c r="E489" s="51"/>
      <c r="F489" s="51"/>
      <c r="G489" s="52"/>
      <c r="H489" s="52"/>
      <c r="I489" s="53"/>
      <c r="J489" s="52"/>
      <c r="K489" s="52"/>
      <c r="L489" s="52"/>
      <c r="M489" s="51"/>
      <c r="N489" s="54"/>
    </row>
    <row r="490" spans="1:14" s="49" customFormat="1" ht="15.75">
      <c r="A490" s="48"/>
      <c r="B490" s="50"/>
      <c r="C490" s="50"/>
      <c r="D490" s="51"/>
      <c r="E490" s="51"/>
      <c r="F490" s="51"/>
      <c r="G490" s="52"/>
      <c r="H490" s="52"/>
      <c r="I490" s="53"/>
      <c r="J490" s="52"/>
      <c r="K490" s="52"/>
      <c r="L490" s="52"/>
      <c r="M490" s="51"/>
      <c r="N490" s="54"/>
    </row>
    <row r="491" spans="1:14" s="49" customFormat="1" ht="15.75">
      <c r="A491" s="48"/>
      <c r="B491" s="50"/>
      <c r="C491" s="50"/>
      <c r="D491" s="51"/>
      <c r="E491" s="51"/>
      <c r="F491" s="51"/>
      <c r="G491" s="52"/>
      <c r="H491" s="52"/>
      <c r="I491" s="53"/>
      <c r="J491" s="52"/>
      <c r="K491" s="52"/>
      <c r="L491" s="52"/>
      <c r="M491" s="51"/>
      <c r="N491" s="54"/>
    </row>
    <row r="492" spans="1:14" s="49" customFormat="1" ht="15.75">
      <c r="A492" s="48"/>
      <c r="B492" s="50"/>
      <c r="C492" s="50"/>
      <c r="D492" s="51"/>
      <c r="E492" s="51"/>
      <c r="F492" s="51"/>
      <c r="G492" s="52"/>
      <c r="H492" s="52"/>
      <c r="I492" s="53"/>
      <c r="J492" s="52"/>
      <c r="K492" s="52"/>
      <c r="L492" s="52"/>
      <c r="M492" s="51"/>
      <c r="N492" s="54"/>
    </row>
    <row r="493" spans="1:14" s="49" customFormat="1" ht="15.75">
      <c r="A493" s="48"/>
      <c r="B493" s="50"/>
      <c r="C493" s="50"/>
      <c r="D493" s="51"/>
      <c r="E493" s="51"/>
      <c r="F493" s="51"/>
      <c r="G493" s="52"/>
      <c r="H493" s="52"/>
      <c r="I493" s="53"/>
      <c r="J493" s="52"/>
      <c r="K493" s="52"/>
      <c r="L493" s="52"/>
      <c r="M493" s="51"/>
      <c r="N493" s="54"/>
    </row>
    <row r="494" spans="1:14" s="49" customFormat="1" ht="15.75">
      <c r="A494" s="48"/>
      <c r="B494" s="50"/>
      <c r="C494" s="50"/>
      <c r="D494" s="51"/>
      <c r="E494" s="51"/>
      <c r="F494" s="51"/>
      <c r="G494" s="52"/>
      <c r="H494" s="52"/>
      <c r="I494" s="53"/>
      <c r="J494" s="52"/>
      <c r="K494" s="52"/>
      <c r="L494" s="52"/>
      <c r="M494" s="51"/>
      <c r="N494" s="54"/>
    </row>
    <row r="495" spans="1:14" s="49" customFormat="1" ht="15.75">
      <c r="A495" s="48"/>
      <c r="B495" s="50"/>
      <c r="C495" s="50"/>
      <c r="D495" s="51"/>
      <c r="E495" s="51"/>
      <c r="F495" s="51"/>
      <c r="G495" s="52"/>
      <c r="H495" s="52"/>
      <c r="I495" s="53"/>
      <c r="J495" s="52"/>
      <c r="K495" s="52"/>
      <c r="L495" s="52"/>
      <c r="M495" s="51"/>
      <c r="N495" s="54"/>
    </row>
    <row r="496" spans="1:14" s="49" customFormat="1" ht="15.75">
      <c r="A496" s="48"/>
      <c r="B496" s="50"/>
      <c r="C496" s="50"/>
      <c r="D496" s="51"/>
      <c r="E496" s="51"/>
      <c r="F496" s="51"/>
      <c r="G496" s="52"/>
      <c r="H496" s="52"/>
      <c r="I496" s="53"/>
      <c r="J496" s="52"/>
      <c r="K496" s="52"/>
      <c r="L496" s="52"/>
      <c r="M496" s="51"/>
      <c r="N496" s="54"/>
    </row>
    <row r="497" spans="1:14" s="49" customFormat="1" ht="15.75">
      <c r="A497" s="48"/>
      <c r="B497" s="50"/>
      <c r="C497" s="50"/>
      <c r="D497" s="51"/>
      <c r="E497" s="51"/>
      <c r="F497" s="51"/>
      <c r="G497" s="52"/>
      <c r="H497" s="52"/>
      <c r="I497" s="53"/>
      <c r="J497" s="52"/>
      <c r="K497" s="52"/>
      <c r="L497" s="52"/>
      <c r="M497" s="51"/>
      <c r="N497" s="54"/>
    </row>
    <row r="498" spans="1:14" s="49" customFormat="1" ht="15.75">
      <c r="A498" s="48"/>
      <c r="B498" s="50"/>
      <c r="C498" s="50"/>
      <c r="D498" s="51"/>
      <c r="E498" s="51"/>
      <c r="F498" s="51"/>
      <c r="G498" s="52"/>
      <c r="H498" s="52"/>
      <c r="I498" s="53"/>
      <c r="J498" s="52"/>
      <c r="K498" s="52"/>
      <c r="L498" s="52"/>
      <c r="M498" s="51"/>
      <c r="N498" s="54"/>
    </row>
    <row r="499" spans="1:14" s="49" customFormat="1" ht="15.75">
      <c r="A499" s="48"/>
      <c r="B499" s="50"/>
      <c r="C499" s="50"/>
      <c r="D499" s="51"/>
      <c r="E499" s="51"/>
      <c r="F499" s="51"/>
      <c r="G499" s="52"/>
      <c r="H499" s="52"/>
      <c r="I499" s="53"/>
      <c r="J499" s="52"/>
      <c r="K499" s="52"/>
      <c r="L499" s="52"/>
      <c r="M499" s="51"/>
      <c r="N499" s="54"/>
    </row>
    <row r="500" spans="1:14" s="49" customFormat="1" ht="15.75">
      <c r="A500" s="48"/>
      <c r="B500" s="50"/>
      <c r="C500" s="50"/>
      <c r="D500" s="51"/>
      <c r="E500" s="51"/>
      <c r="F500" s="51"/>
      <c r="G500" s="52"/>
      <c r="H500" s="52"/>
      <c r="I500" s="53"/>
      <c r="J500" s="52"/>
      <c r="K500" s="52"/>
      <c r="L500" s="52"/>
      <c r="M500" s="51"/>
      <c r="N500" s="54"/>
    </row>
    <row r="501" spans="1:14" s="49" customFormat="1" ht="15.75">
      <c r="A501" s="48"/>
      <c r="B501" s="50"/>
      <c r="C501" s="50"/>
      <c r="D501" s="51"/>
      <c r="E501" s="51"/>
      <c r="F501" s="51"/>
      <c r="G501" s="52"/>
      <c r="H501" s="52"/>
      <c r="I501" s="53"/>
      <c r="J501" s="52"/>
      <c r="K501" s="52"/>
      <c r="L501" s="52"/>
      <c r="M501" s="51"/>
      <c r="N501" s="54"/>
    </row>
    <row r="502" spans="1:14" s="49" customFormat="1" ht="15.75">
      <c r="A502" s="48"/>
      <c r="B502" s="50"/>
      <c r="C502" s="50"/>
      <c r="D502" s="51"/>
      <c r="E502" s="51"/>
      <c r="F502" s="51"/>
      <c r="G502" s="52"/>
      <c r="H502" s="52"/>
      <c r="I502" s="53"/>
      <c r="J502" s="52"/>
      <c r="K502" s="52"/>
      <c r="L502" s="52"/>
      <c r="M502" s="51"/>
      <c r="N502" s="54"/>
    </row>
    <row r="503" spans="1:14" s="49" customFormat="1" ht="15.75">
      <c r="A503" s="48"/>
      <c r="B503" s="50"/>
      <c r="C503" s="50"/>
      <c r="D503" s="51"/>
      <c r="E503" s="51"/>
      <c r="F503" s="51"/>
      <c r="G503" s="52"/>
      <c r="H503" s="52"/>
      <c r="I503" s="53"/>
      <c r="J503" s="52"/>
      <c r="K503" s="52"/>
      <c r="L503" s="52"/>
      <c r="M503" s="51"/>
      <c r="N503" s="54"/>
    </row>
    <row r="504" spans="1:14" s="49" customFormat="1" ht="15.75">
      <c r="A504" s="48"/>
      <c r="B504" s="50"/>
      <c r="C504" s="50"/>
      <c r="D504" s="51"/>
      <c r="E504" s="51"/>
      <c r="F504" s="51"/>
      <c r="G504" s="52"/>
      <c r="H504" s="52"/>
      <c r="I504" s="53"/>
      <c r="J504" s="52"/>
      <c r="K504" s="52"/>
      <c r="L504" s="52"/>
      <c r="M504" s="51"/>
      <c r="N504" s="54"/>
    </row>
    <row r="505" spans="1:14" s="49" customFormat="1" ht="15.75">
      <c r="A505" s="48"/>
      <c r="B505" s="50"/>
      <c r="C505" s="50"/>
      <c r="D505" s="51"/>
      <c r="E505" s="51"/>
      <c r="F505" s="51"/>
      <c r="G505" s="52"/>
      <c r="H505" s="52"/>
      <c r="I505" s="53"/>
      <c r="J505" s="52"/>
      <c r="K505" s="52"/>
      <c r="L505" s="52"/>
      <c r="M505" s="51"/>
      <c r="N505" s="54"/>
    </row>
    <row r="506" spans="1:14" s="49" customFormat="1" ht="15.75">
      <c r="A506" s="48"/>
      <c r="B506" s="50"/>
      <c r="C506" s="50"/>
      <c r="D506" s="51"/>
      <c r="E506" s="51"/>
      <c r="F506" s="51"/>
      <c r="G506" s="52"/>
      <c r="H506" s="52"/>
      <c r="I506" s="53"/>
      <c r="J506" s="52"/>
      <c r="K506" s="52"/>
      <c r="L506" s="52"/>
      <c r="M506" s="51"/>
      <c r="N506" s="54"/>
    </row>
    <row r="507" spans="1:14" s="49" customFormat="1" ht="15.75">
      <c r="A507" s="48"/>
      <c r="B507" s="50"/>
      <c r="C507" s="50"/>
      <c r="D507" s="51"/>
      <c r="E507" s="51"/>
      <c r="F507" s="51"/>
      <c r="G507" s="52"/>
      <c r="H507" s="52"/>
      <c r="I507" s="53"/>
      <c r="J507" s="52"/>
      <c r="K507" s="52"/>
      <c r="L507" s="52"/>
      <c r="M507" s="51"/>
      <c r="N507" s="54"/>
    </row>
    <row r="508" spans="1:14" s="49" customFormat="1" ht="15.75">
      <c r="A508" s="48"/>
      <c r="B508" s="50"/>
      <c r="C508" s="50"/>
      <c r="D508" s="51"/>
      <c r="E508" s="51"/>
      <c r="F508" s="51"/>
      <c r="G508" s="52"/>
      <c r="H508" s="52"/>
      <c r="I508" s="53"/>
      <c r="J508" s="52"/>
      <c r="K508" s="52"/>
      <c r="L508" s="52"/>
      <c r="M508" s="51"/>
      <c r="N508" s="54"/>
    </row>
    <row r="509" spans="1:14" s="49" customFormat="1" ht="15.75">
      <c r="A509" s="48"/>
      <c r="B509" s="50"/>
      <c r="C509" s="50"/>
      <c r="D509" s="51"/>
      <c r="E509" s="51"/>
      <c r="F509" s="51"/>
      <c r="G509" s="52"/>
      <c r="H509" s="52"/>
      <c r="I509" s="53"/>
      <c r="J509" s="52"/>
      <c r="K509" s="52"/>
      <c r="L509" s="52"/>
      <c r="M509" s="51"/>
      <c r="N509" s="54"/>
    </row>
    <row r="510" spans="1:14" s="49" customFormat="1" ht="15.75">
      <c r="A510" s="48"/>
      <c r="B510" s="50"/>
      <c r="C510" s="50"/>
      <c r="D510" s="51"/>
      <c r="E510" s="51"/>
      <c r="F510" s="51"/>
      <c r="G510" s="52"/>
      <c r="H510" s="52"/>
      <c r="I510" s="53"/>
      <c r="J510" s="52"/>
      <c r="K510" s="52"/>
      <c r="L510" s="52"/>
      <c r="M510" s="51"/>
      <c r="N510" s="54"/>
    </row>
    <row r="511" spans="1:14" s="49" customFormat="1" ht="15.75">
      <c r="A511" s="48"/>
      <c r="B511" s="50"/>
      <c r="C511" s="50"/>
      <c r="D511" s="51"/>
      <c r="E511" s="51"/>
      <c r="F511" s="51"/>
      <c r="G511" s="52"/>
      <c r="H511" s="52"/>
      <c r="I511" s="53"/>
      <c r="J511" s="52"/>
      <c r="K511" s="52"/>
      <c r="L511" s="52"/>
      <c r="M511" s="51"/>
      <c r="N511" s="54"/>
    </row>
    <row r="512" spans="1:14" s="49" customFormat="1" ht="15.75">
      <c r="A512" s="48"/>
      <c r="B512" s="50"/>
      <c r="C512" s="50"/>
      <c r="D512" s="51"/>
      <c r="E512" s="51"/>
      <c r="F512" s="51"/>
      <c r="G512" s="52"/>
      <c r="H512" s="52"/>
      <c r="I512" s="53"/>
      <c r="J512" s="52"/>
      <c r="K512" s="52"/>
      <c r="L512" s="52"/>
      <c r="M512" s="51"/>
      <c r="N512" s="54"/>
    </row>
    <row r="513" spans="1:14" s="49" customFormat="1" ht="15.75">
      <c r="A513" s="48"/>
      <c r="B513" s="50"/>
      <c r="C513" s="50"/>
      <c r="D513" s="51"/>
      <c r="E513" s="51"/>
      <c r="F513" s="51"/>
      <c r="G513" s="52"/>
      <c r="H513" s="52"/>
      <c r="I513" s="53"/>
      <c r="J513" s="52"/>
      <c r="K513" s="52"/>
      <c r="L513" s="52"/>
      <c r="M513" s="51"/>
      <c r="N513" s="54"/>
    </row>
    <row r="514" spans="1:14" s="49" customFormat="1" ht="15.75">
      <c r="A514" s="48"/>
      <c r="B514" s="50"/>
      <c r="C514" s="50"/>
      <c r="D514" s="51"/>
      <c r="E514" s="51"/>
      <c r="F514" s="51"/>
      <c r="G514" s="52"/>
      <c r="H514" s="52"/>
      <c r="I514" s="53"/>
      <c r="J514" s="52"/>
      <c r="K514" s="52"/>
      <c r="L514" s="52"/>
      <c r="M514" s="51"/>
      <c r="N514" s="54"/>
    </row>
    <row r="515" spans="1:14" s="49" customFormat="1" ht="15.75">
      <c r="A515" s="48"/>
      <c r="B515" s="50"/>
      <c r="C515" s="50"/>
      <c r="D515" s="51"/>
      <c r="E515" s="51"/>
      <c r="F515" s="51"/>
      <c r="G515" s="52"/>
      <c r="H515" s="52"/>
      <c r="I515" s="53"/>
      <c r="J515" s="52"/>
      <c r="K515" s="52"/>
      <c r="L515" s="52"/>
      <c r="M515" s="51"/>
      <c r="N515" s="54"/>
    </row>
    <row r="516" spans="1:14" s="49" customFormat="1" ht="15.75">
      <c r="A516" s="48"/>
      <c r="B516" s="50"/>
      <c r="C516" s="50"/>
      <c r="D516" s="51"/>
      <c r="E516" s="51"/>
      <c r="F516" s="51"/>
      <c r="G516" s="52"/>
      <c r="H516" s="52"/>
      <c r="I516" s="53"/>
      <c r="J516" s="52"/>
      <c r="K516" s="52"/>
      <c r="L516" s="52"/>
      <c r="M516" s="51"/>
      <c r="N516" s="54"/>
    </row>
    <row r="517" spans="1:14" s="49" customFormat="1" ht="15.75">
      <c r="A517" s="48"/>
      <c r="B517" s="50"/>
      <c r="C517" s="50"/>
      <c r="D517" s="51"/>
      <c r="E517" s="51"/>
      <c r="F517" s="51"/>
      <c r="G517" s="52"/>
      <c r="H517" s="52"/>
      <c r="I517" s="53"/>
      <c r="J517" s="52"/>
      <c r="K517" s="52"/>
      <c r="L517" s="52"/>
      <c r="M517" s="51"/>
      <c r="N517" s="54"/>
    </row>
    <row r="518" spans="1:14" s="49" customFormat="1" ht="15.75">
      <c r="A518" s="48"/>
      <c r="B518" s="50"/>
      <c r="C518" s="50"/>
      <c r="D518" s="51"/>
      <c r="E518" s="51"/>
      <c r="F518" s="51"/>
      <c r="G518" s="52"/>
      <c r="H518" s="52"/>
      <c r="I518" s="53"/>
      <c r="J518" s="52"/>
      <c r="K518" s="52"/>
      <c r="L518" s="52"/>
      <c r="M518" s="51"/>
      <c r="N518" s="54"/>
    </row>
    <row r="519" spans="1:14" s="49" customFormat="1" ht="15.75">
      <c r="A519" s="48"/>
      <c r="B519" s="50"/>
      <c r="C519" s="50"/>
      <c r="D519" s="51"/>
      <c r="E519" s="51"/>
      <c r="F519" s="51"/>
      <c r="G519" s="52"/>
      <c r="H519" s="52"/>
      <c r="I519" s="53"/>
      <c r="J519" s="52"/>
      <c r="K519" s="52"/>
      <c r="L519" s="52"/>
      <c r="M519" s="51"/>
      <c r="N519" s="54"/>
    </row>
    <row r="520" spans="1:14" s="49" customFormat="1" ht="15.75">
      <c r="A520" s="48"/>
      <c r="B520" s="50"/>
      <c r="C520" s="50"/>
      <c r="D520" s="51"/>
      <c r="E520" s="51"/>
      <c r="F520" s="51"/>
      <c r="G520" s="52"/>
      <c r="H520" s="52"/>
      <c r="I520" s="53"/>
      <c r="J520" s="52"/>
      <c r="K520" s="52"/>
      <c r="L520" s="52"/>
      <c r="M520" s="51"/>
      <c r="N520" s="54"/>
    </row>
    <row r="521" spans="1:14" s="49" customFormat="1" ht="15.75">
      <c r="A521" s="48"/>
      <c r="B521" s="50"/>
      <c r="C521" s="50"/>
      <c r="D521" s="51"/>
      <c r="E521" s="51"/>
      <c r="F521" s="51"/>
      <c r="G521" s="52"/>
      <c r="H521" s="52"/>
      <c r="I521" s="53"/>
      <c r="J521" s="52"/>
      <c r="K521" s="52"/>
      <c r="L521" s="52"/>
      <c r="M521" s="51"/>
      <c r="N521" s="54"/>
    </row>
    <row r="522" spans="1:14" s="49" customFormat="1" ht="15.75">
      <c r="A522" s="48"/>
      <c r="B522" s="50"/>
      <c r="C522" s="50"/>
      <c r="D522" s="51"/>
      <c r="E522" s="51"/>
      <c r="F522" s="51"/>
      <c r="G522" s="52"/>
      <c r="H522" s="52"/>
      <c r="I522" s="53"/>
      <c r="J522" s="52"/>
      <c r="K522" s="52"/>
      <c r="L522" s="52"/>
      <c r="M522" s="51"/>
      <c r="N522" s="54"/>
    </row>
    <row r="523" spans="1:14" s="49" customFormat="1" ht="15.75">
      <c r="A523" s="48"/>
      <c r="B523" s="50"/>
      <c r="C523" s="50"/>
      <c r="D523" s="51"/>
      <c r="E523" s="51"/>
      <c r="F523" s="51"/>
      <c r="G523" s="52"/>
      <c r="H523" s="52"/>
      <c r="I523" s="53"/>
      <c r="J523" s="52"/>
      <c r="K523" s="52"/>
      <c r="L523" s="52"/>
      <c r="M523" s="51"/>
      <c r="N523" s="54"/>
    </row>
    <row r="524" spans="1:14" s="49" customFormat="1" ht="15.75">
      <c r="A524" s="48"/>
      <c r="B524" s="50"/>
      <c r="C524" s="50"/>
      <c r="D524" s="51"/>
      <c r="E524" s="51"/>
      <c r="F524" s="51"/>
      <c r="G524" s="52"/>
      <c r="H524" s="52"/>
      <c r="I524" s="53"/>
      <c r="J524" s="52"/>
      <c r="K524" s="52"/>
      <c r="L524" s="52"/>
      <c r="M524" s="51"/>
      <c r="N524" s="54"/>
    </row>
    <row r="525" spans="1:14" s="49" customFormat="1" ht="15.75">
      <c r="A525" s="48"/>
      <c r="B525" s="50"/>
      <c r="C525" s="50"/>
      <c r="D525" s="51"/>
      <c r="E525" s="51"/>
      <c r="F525" s="51"/>
      <c r="G525" s="52"/>
      <c r="H525" s="52"/>
      <c r="I525" s="53"/>
      <c r="J525" s="52"/>
      <c r="K525" s="52"/>
      <c r="L525" s="52"/>
      <c r="M525" s="51"/>
      <c r="N525" s="54"/>
    </row>
    <row r="526" spans="1:14" s="49" customFormat="1" ht="15.75">
      <c r="A526" s="48"/>
      <c r="B526" s="50"/>
      <c r="C526" s="50"/>
      <c r="D526" s="51"/>
      <c r="E526" s="51"/>
      <c r="F526" s="51"/>
      <c r="G526" s="52"/>
      <c r="H526" s="52"/>
      <c r="I526" s="53"/>
      <c r="J526" s="52"/>
      <c r="K526" s="52"/>
      <c r="L526" s="52"/>
      <c r="M526" s="51"/>
      <c r="N526" s="54"/>
    </row>
    <row r="527" spans="1:14" s="49" customFormat="1" ht="15.75">
      <c r="A527" s="48"/>
      <c r="B527" s="50"/>
      <c r="C527" s="50"/>
      <c r="D527" s="51"/>
      <c r="E527" s="51"/>
      <c r="F527" s="51"/>
      <c r="G527" s="52"/>
      <c r="H527" s="52"/>
      <c r="I527" s="53"/>
      <c r="J527" s="52"/>
      <c r="K527" s="52"/>
      <c r="L527" s="52"/>
      <c r="M527" s="51"/>
      <c r="N527" s="54"/>
    </row>
    <row r="528" spans="1:14" s="49" customFormat="1" ht="15.75">
      <c r="A528" s="48"/>
      <c r="B528" s="50"/>
      <c r="C528" s="50"/>
      <c r="D528" s="51"/>
      <c r="E528" s="51"/>
      <c r="F528" s="51"/>
      <c r="G528" s="52"/>
      <c r="H528" s="52"/>
      <c r="I528" s="53"/>
      <c r="J528" s="52"/>
      <c r="K528" s="52"/>
      <c r="L528" s="52"/>
      <c r="M528" s="51"/>
      <c r="N528" s="54"/>
    </row>
    <row r="529" spans="1:14" s="49" customFormat="1" ht="15.75">
      <c r="A529" s="48"/>
      <c r="B529" s="50"/>
      <c r="C529" s="50"/>
      <c r="D529" s="51"/>
      <c r="E529" s="51"/>
      <c r="F529" s="51"/>
      <c r="G529" s="52"/>
      <c r="H529" s="52"/>
      <c r="I529" s="53"/>
      <c r="J529" s="52"/>
      <c r="K529" s="52"/>
      <c r="L529" s="52"/>
      <c r="M529" s="51"/>
      <c r="N529" s="54"/>
    </row>
    <row r="530" spans="1:14" s="49" customFormat="1" ht="15.75">
      <c r="A530" s="48"/>
      <c r="B530" s="50"/>
      <c r="C530" s="50"/>
      <c r="D530" s="51"/>
      <c r="E530" s="51"/>
      <c r="F530" s="51"/>
      <c r="G530" s="52"/>
      <c r="H530" s="52"/>
      <c r="I530" s="53"/>
      <c r="J530" s="52"/>
      <c r="K530" s="52"/>
      <c r="L530" s="52"/>
      <c r="M530" s="51"/>
      <c r="N530" s="54"/>
    </row>
    <row r="531" spans="1:14" s="49" customFormat="1" ht="15.75">
      <c r="A531" s="48"/>
      <c r="B531" s="50"/>
      <c r="C531" s="50"/>
      <c r="D531" s="51"/>
      <c r="E531" s="51"/>
      <c r="F531" s="51"/>
      <c r="G531" s="52"/>
      <c r="H531" s="52"/>
      <c r="I531" s="53"/>
      <c r="J531" s="52"/>
      <c r="K531" s="52"/>
      <c r="L531" s="52"/>
      <c r="M531" s="51"/>
      <c r="N531" s="54"/>
    </row>
    <row r="532" spans="1:14" s="49" customFormat="1" ht="15.75">
      <c r="A532" s="48"/>
      <c r="B532" s="50"/>
      <c r="C532" s="50"/>
      <c r="D532" s="51"/>
      <c r="E532" s="51"/>
      <c r="F532" s="51"/>
      <c r="G532" s="52"/>
      <c r="H532" s="52"/>
      <c r="I532" s="53"/>
      <c r="J532" s="52"/>
      <c r="K532" s="52"/>
      <c r="L532" s="52"/>
      <c r="M532" s="51"/>
      <c r="N532" s="54"/>
    </row>
    <row r="533" spans="1:14" s="49" customFormat="1" ht="15.75">
      <c r="A533" s="48"/>
      <c r="B533" s="50"/>
      <c r="C533" s="50"/>
      <c r="D533" s="51"/>
      <c r="E533" s="51"/>
      <c r="F533" s="51"/>
      <c r="G533" s="52"/>
      <c r="H533" s="52"/>
      <c r="I533" s="53"/>
      <c r="J533" s="52"/>
      <c r="K533" s="52"/>
      <c r="L533" s="52"/>
      <c r="M533" s="51"/>
      <c r="N533" s="54"/>
    </row>
    <row r="534" spans="1:14" s="49" customFormat="1" ht="15.75">
      <c r="A534" s="48"/>
      <c r="B534" s="50"/>
      <c r="C534" s="50"/>
      <c r="D534" s="51"/>
      <c r="E534" s="51"/>
      <c r="F534" s="51"/>
      <c r="G534" s="52"/>
      <c r="H534" s="52"/>
      <c r="I534" s="53"/>
      <c r="J534" s="52"/>
      <c r="K534" s="52"/>
      <c r="L534" s="52"/>
      <c r="M534" s="51"/>
      <c r="N534" s="54"/>
    </row>
    <row r="535" spans="1:14" s="49" customFormat="1" ht="15.75">
      <c r="A535" s="48"/>
      <c r="B535" s="50"/>
      <c r="C535" s="50"/>
      <c r="D535" s="51"/>
      <c r="E535" s="51"/>
      <c r="F535" s="51"/>
      <c r="G535" s="52"/>
      <c r="H535" s="52"/>
      <c r="I535" s="53"/>
      <c r="J535" s="52"/>
      <c r="K535" s="52"/>
      <c r="L535" s="52"/>
      <c r="M535" s="51"/>
      <c r="N535" s="54"/>
    </row>
    <row r="536" spans="1:14" s="49" customFormat="1" ht="15.75">
      <c r="A536" s="48"/>
      <c r="B536" s="50"/>
      <c r="C536" s="50"/>
      <c r="D536" s="51"/>
      <c r="E536" s="51"/>
      <c r="F536" s="51"/>
      <c r="G536" s="52"/>
      <c r="H536" s="52"/>
      <c r="I536" s="53"/>
      <c r="J536" s="52"/>
      <c r="K536" s="52"/>
      <c r="L536" s="52"/>
      <c r="M536" s="51"/>
      <c r="N536" s="54"/>
    </row>
    <row r="537" spans="1:14" s="49" customFormat="1" ht="15.75">
      <c r="A537" s="48"/>
      <c r="B537" s="50"/>
      <c r="C537" s="50"/>
      <c r="D537" s="51"/>
      <c r="E537" s="51"/>
      <c r="F537" s="51"/>
      <c r="G537" s="52"/>
      <c r="H537" s="52"/>
      <c r="I537" s="53"/>
      <c r="J537" s="52"/>
      <c r="K537" s="52"/>
      <c r="L537" s="52"/>
      <c r="M537" s="51"/>
      <c r="N537" s="54"/>
    </row>
    <row r="538" spans="1:14" s="49" customFormat="1" ht="15.75">
      <c r="A538" s="48"/>
      <c r="B538" s="50"/>
      <c r="C538" s="50"/>
      <c r="D538" s="51"/>
      <c r="E538" s="51"/>
      <c r="F538" s="51"/>
      <c r="G538" s="52"/>
      <c r="H538" s="52"/>
      <c r="I538" s="53"/>
      <c r="J538" s="52"/>
      <c r="K538" s="52"/>
      <c r="L538" s="52"/>
      <c r="M538" s="51"/>
      <c r="N538" s="54"/>
    </row>
    <row r="539" spans="1:14" s="49" customFormat="1" ht="15.75">
      <c r="A539" s="48"/>
      <c r="B539" s="50"/>
      <c r="C539" s="50"/>
      <c r="D539" s="51"/>
      <c r="E539" s="51"/>
      <c r="F539" s="51"/>
      <c r="G539" s="52"/>
      <c r="H539" s="52"/>
      <c r="I539" s="53"/>
      <c r="J539" s="52"/>
      <c r="K539" s="52"/>
      <c r="L539" s="52"/>
      <c r="M539" s="51"/>
      <c r="N539" s="54"/>
    </row>
    <row r="540" spans="1:14" s="49" customFormat="1" ht="15.75">
      <c r="A540" s="48"/>
      <c r="B540" s="50"/>
      <c r="C540" s="50"/>
      <c r="D540" s="51"/>
      <c r="E540" s="51"/>
      <c r="F540" s="51"/>
      <c r="G540" s="52"/>
      <c r="H540" s="52"/>
      <c r="I540" s="53"/>
      <c r="J540" s="52"/>
      <c r="K540" s="52"/>
      <c r="L540" s="52"/>
      <c r="M540" s="51"/>
      <c r="N540" s="54"/>
    </row>
    <row r="541" spans="1:14" s="49" customFormat="1" ht="15.75">
      <c r="A541" s="48"/>
      <c r="B541" s="50"/>
      <c r="C541" s="50"/>
      <c r="D541" s="51"/>
      <c r="E541" s="51"/>
      <c r="F541" s="51"/>
      <c r="G541" s="52"/>
      <c r="H541" s="52"/>
      <c r="I541" s="53"/>
      <c r="J541" s="52"/>
      <c r="K541" s="52"/>
      <c r="L541" s="52"/>
      <c r="M541" s="51"/>
      <c r="N541" s="54"/>
    </row>
    <row r="542" spans="1:14" s="49" customFormat="1" ht="15.75">
      <c r="A542" s="48"/>
      <c r="B542" s="50"/>
      <c r="C542" s="50"/>
      <c r="D542" s="51"/>
      <c r="E542" s="51"/>
      <c r="F542" s="51"/>
      <c r="G542" s="52"/>
      <c r="H542" s="52"/>
      <c r="I542" s="53"/>
      <c r="J542" s="52"/>
      <c r="K542" s="52"/>
      <c r="L542" s="52"/>
      <c r="M542" s="51"/>
      <c r="N542" s="54"/>
    </row>
    <row r="543" spans="1:14" s="49" customFormat="1" ht="15.75">
      <c r="A543" s="48"/>
      <c r="B543" s="50"/>
      <c r="C543" s="50"/>
      <c r="D543" s="51"/>
      <c r="E543" s="51"/>
      <c r="F543" s="51"/>
      <c r="G543" s="52"/>
      <c r="H543" s="52"/>
      <c r="I543" s="53"/>
      <c r="J543" s="52"/>
      <c r="K543" s="52"/>
      <c r="L543" s="52"/>
      <c r="M543" s="51"/>
      <c r="N543" s="54"/>
    </row>
    <row r="544" spans="1:14" s="49" customFormat="1" ht="15.75">
      <c r="A544" s="48"/>
      <c r="B544" s="50"/>
      <c r="C544" s="50"/>
      <c r="D544" s="51"/>
      <c r="E544" s="51"/>
      <c r="F544" s="51"/>
      <c r="G544" s="52"/>
      <c r="H544" s="52"/>
      <c r="I544" s="53"/>
      <c r="J544" s="52"/>
      <c r="K544" s="52"/>
      <c r="L544" s="52"/>
      <c r="M544" s="51"/>
      <c r="N544" s="54"/>
    </row>
    <row r="545" spans="1:14" s="49" customFormat="1" ht="15.75">
      <c r="A545" s="48"/>
      <c r="B545" s="50"/>
      <c r="C545" s="50"/>
      <c r="D545" s="51"/>
      <c r="E545" s="51"/>
      <c r="F545" s="51"/>
      <c r="G545" s="52"/>
      <c r="H545" s="52"/>
      <c r="I545" s="53"/>
      <c r="J545" s="52"/>
      <c r="K545" s="52"/>
      <c r="L545" s="52"/>
      <c r="M545" s="51"/>
      <c r="N545" s="54"/>
    </row>
    <row r="546" spans="1:14" s="49" customFormat="1" ht="15.75">
      <c r="A546" s="48"/>
      <c r="B546" s="50"/>
      <c r="C546" s="50"/>
      <c r="D546" s="51"/>
      <c r="E546" s="51"/>
      <c r="F546" s="51"/>
      <c r="G546" s="52"/>
      <c r="H546" s="52"/>
      <c r="I546" s="53"/>
      <c r="J546" s="52"/>
      <c r="K546" s="52"/>
      <c r="L546" s="52"/>
      <c r="M546" s="51"/>
      <c r="N546" s="54"/>
    </row>
    <row r="547" spans="1:14" s="49" customFormat="1" ht="15.75">
      <c r="A547" s="48"/>
      <c r="B547" s="50"/>
      <c r="C547" s="50"/>
      <c r="D547" s="51"/>
      <c r="E547" s="51"/>
      <c r="F547" s="51"/>
      <c r="G547" s="52"/>
      <c r="H547" s="52"/>
      <c r="I547" s="53"/>
      <c r="J547" s="52"/>
      <c r="K547" s="52"/>
      <c r="L547" s="52"/>
      <c r="M547" s="51"/>
      <c r="N547" s="54"/>
    </row>
    <row r="548" spans="1:14" s="49" customFormat="1" ht="15.75">
      <c r="A548" s="48"/>
      <c r="B548" s="50"/>
      <c r="C548" s="50"/>
      <c r="D548" s="51"/>
      <c r="E548" s="51"/>
      <c r="F548" s="51"/>
      <c r="G548" s="52"/>
      <c r="H548" s="52"/>
      <c r="I548" s="53"/>
      <c r="J548" s="52"/>
      <c r="K548" s="52"/>
      <c r="L548" s="52"/>
      <c r="M548" s="51"/>
      <c r="N548" s="54"/>
    </row>
    <row r="549" spans="1:14" s="49" customFormat="1" ht="15.75">
      <c r="A549" s="48"/>
      <c r="B549" s="50"/>
      <c r="C549" s="50"/>
      <c r="D549" s="51"/>
      <c r="E549" s="51"/>
      <c r="F549" s="51"/>
      <c r="G549" s="52"/>
      <c r="H549" s="52"/>
      <c r="I549" s="53"/>
      <c r="J549" s="52"/>
      <c r="K549" s="52"/>
      <c r="L549" s="52"/>
      <c r="M549" s="51"/>
      <c r="N549" s="54"/>
    </row>
    <row r="550" spans="1:14" s="49" customFormat="1" ht="15.75">
      <c r="A550" s="48"/>
      <c r="B550" s="50"/>
      <c r="C550" s="50"/>
      <c r="D550" s="51"/>
      <c r="E550" s="51"/>
      <c r="F550" s="51"/>
      <c r="G550" s="52"/>
      <c r="H550" s="52"/>
      <c r="I550" s="53"/>
      <c r="J550" s="52"/>
      <c r="K550" s="52"/>
      <c r="L550" s="52"/>
      <c r="M550" s="51"/>
      <c r="N550" s="54"/>
    </row>
    <row r="551" spans="1:14" s="49" customFormat="1" ht="15.75">
      <c r="A551" s="48"/>
      <c r="B551" s="50"/>
      <c r="C551" s="50"/>
      <c r="D551" s="51"/>
      <c r="E551" s="51"/>
      <c r="F551" s="51"/>
      <c r="G551" s="52"/>
      <c r="H551" s="52"/>
      <c r="I551" s="53"/>
      <c r="J551" s="52"/>
      <c r="K551" s="52"/>
      <c r="L551" s="52"/>
      <c r="M551" s="51"/>
      <c r="N551" s="54"/>
    </row>
    <row r="552" spans="1:14" s="49" customFormat="1" ht="15.75">
      <c r="A552" s="48"/>
      <c r="B552" s="50"/>
      <c r="C552" s="50"/>
      <c r="D552" s="51"/>
      <c r="E552" s="51"/>
      <c r="F552" s="51"/>
      <c r="G552" s="52"/>
      <c r="H552" s="52"/>
      <c r="I552" s="53"/>
      <c r="J552" s="52"/>
      <c r="K552" s="52"/>
      <c r="L552" s="52"/>
      <c r="M552" s="51"/>
      <c r="N552" s="54"/>
    </row>
    <row r="553" spans="1:14" s="49" customFormat="1" ht="15.75">
      <c r="A553" s="48"/>
      <c r="B553" s="50"/>
      <c r="C553" s="50"/>
      <c r="D553" s="51"/>
      <c r="E553" s="51"/>
      <c r="F553" s="51"/>
      <c r="G553" s="52"/>
      <c r="H553" s="52"/>
      <c r="I553" s="53"/>
      <c r="J553" s="52"/>
      <c r="K553" s="52"/>
      <c r="L553" s="52"/>
      <c r="M553" s="51"/>
      <c r="N553" s="54"/>
    </row>
    <row r="554" spans="1:14" s="49" customFormat="1" ht="15.75">
      <c r="A554" s="48"/>
      <c r="B554" s="50"/>
      <c r="C554" s="50"/>
      <c r="D554" s="51"/>
      <c r="E554" s="51"/>
      <c r="F554" s="51"/>
      <c r="G554" s="52"/>
      <c r="H554" s="52"/>
      <c r="I554" s="53"/>
      <c r="J554" s="52"/>
      <c r="K554" s="52"/>
      <c r="L554" s="52"/>
      <c r="M554" s="51"/>
      <c r="N554" s="54"/>
    </row>
    <row r="555" spans="1:14" s="49" customFormat="1" ht="15.75">
      <c r="A555" s="48"/>
      <c r="B555" s="50"/>
      <c r="C555" s="50"/>
      <c r="D555" s="51"/>
      <c r="E555" s="51"/>
      <c r="F555" s="51"/>
      <c r="G555" s="52"/>
      <c r="H555" s="52"/>
      <c r="I555" s="53"/>
      <c r="J555" s="52"/>
      <c r="K555" s="52"/>
      <c r="L555" s="52"/>
      <c r="M555" s="51"/>
      <c r="N555" s="54"/>
    </row>
    <row r="556" spans="1:14" s="49" customFormat="1" ht="15.75">
      <c r="A556" s="48"/>
      <c r="B556" s="50"/>
      <c r="C556" s="50"/>
      <c r="D556" s="51"/>
      <c r="E556" s="51"/>
      <c r="F556" s="51"/>
      <c r="G556" s="52"/>
      <c r="H556" s="52"/>
      <c r="I556" s="53"/>
      <c r="J556" s="52"/>
      <c r="K556" s="52"/>
      <c r="L556" s="52"/>
      <c r="M556" s="51"/>
      <c r="N556" s="54"/>
    </row>
    <row r="557" spans="1:14" s="49" customFormat="1" ht="15.75">
      <c r="A557" s="48"/>
      <c r="B557" s="50"/>
      <c r="C557" s="50"/>
      <c r="D557" s="51"/>
      <c r="E557" s="51"/>
      <c r="F557" s="51"/>
      <c r="G557" s="52"/>
      <c r="H557" s="52"/>
      <c r="I557" s="53"/>
      <c r="J557" s="52"/>
      <c r="K557" s="52"/>
      <c r="L557" s="52"/>
      <c r="M557" s="51"/>
      <c r="N557" s="54"/>
    </row>
    <row r="558" spans="1:14" s="49" customFormat="1" ht="15.75">
      <c r="A558" s="48"/>
      <c r="B558" s="50"/>
      <c r="C558" s="50"/>
      <c r="D558" s="51"/>
      <c r="E558" s="51"/>
      <c r="F558" s="51"/>
      <c r="G558" s="52"/>
      <c r="H558" s="52"/>
      <c r="I558" s="53"/>
      <c r="J558" s="52"/>
      <c r="K558" s="52"/>
      <c r="L558" s="52"/>
      <c r="M558" s="51"/>
      <c r="N558" s="54"/>
    </row>
    <row r="559" spans="1:14" s="49" customFormat="1" ht="15.75">
      <c r="A559" s="48"/>
      <c r="B559" s="50"/>
      <c r="C559" s="50"/>
      <c r="D559" s="51"/>
      <c r="E559" s="51"/>
      <c r="F559" s="51"/>
      <c r="G559" s="52"/>
      <c r="H559" s="52"/>
      <c r="I559" s="53"/>
      <c r="J559" s="52"/>
      <c r="K559" s="52"/>
      <c r="L559" s="52"/>
      <c r="M559" s="51"/>
      <c r="N559" s="54"/>
    </row>
    <row r="560" spans="1:14" s="49" customFormat="1" ht="15.75">
      <c r="A560" s="48"/>
      <c r="B560" s="50"/>
      <c r="C560" s="50"/>
      <c r="D560" s="51"/>
      <c r="E560" s="51"/>
      <c r="F560" s="51"/>
      <c r="G560" s="52"/>
      <c r="H560" s="52"/>
      <c r="I560" s="53"/>
      <c r="J560" s="52"/>
      <c r="K560" s="52"/>
      <c r="L560" s="52"/>
      <c r="M560" s="51"/>
      <c r="N560" s="54"/>
    </row>
    <row r="561" spans="1:14" s="49" customFormat="1" ht="15.75">
      <c r="A561" s="48"/>
      <c r="B561" s="50"/>
      <c r="C561" s="50"/>
      <c r="D561" s="51"/>
      <c r="E561" s="51"/>
      <c r="F561" s="51"/>
      <c r="G561" s="52"/>
      <c r="H561" s="52"/>
      <c r="I561" s="53"/>
      <c r="J561" s="52"/>
      <c r="K561" s="52"/>
      <c r="L561" s="52"/>
      <c r="M561" s="51"/>
      <c r="N561" s="54"/>
    </row>
    <row r="562" spans="1:14" s="49" customFormat="1" ht="15.75">
      <c r="A562" s="48"/>
      <c r="B562" s="50"/>
      <c r="C562" s="50"/>
      <c r="D562" s="51"/>
      <c r="E562" s="51"/>
      <c r="F562" s="51"/>
      <c r="G562" s="52"/>
      <c r="H562" s="52"/>
      <c r="I562" s="53"/>
      <c r="J562" s="52"/>
      <c r="K562" s="52"/>
      <c r="L562" s="52"/>
      <c r="M562" s="51"/>
      <c r="N562" s="54"/>
    </row>
    <row r="563" spans="1:14" s="49" customFormat="1" ht="15.75">
      <c r="A563" s="48"/>
      <c r="B563" s="50"/>
      <c r="C563" s="50"/>
      <c r="D563" s="51"/>
      <c r="E563" s="51"/>
      <c r="F563" s="51"/>
      <c r="G563" s="52"/>
      <c r="H563" s="52"/>
      <c r="I563" s="53"/>
      <c r="J563" s="52"/>
      <c r="K563" s="52"/>
      <c r="L563" s="52"/>
      <c r="M563" s="51"/>
      <c r="N563" s="54"/>
    </row>
    <row r="564" spans="1:14" s="49" customFormat="1" ht="15.75">
      <c r="A564" s="48"/>
      <c r="B564" s="50"/>
      <c r="C564" s="50"/>
      <c r="D564" s="51"/>
      <c r="E564" s="51"/>
      <c r="F564" s="51"/>
      <c r="G564" s="52"/>
      <c r="H564" s="52"/>
      <c r="I564" s="53"/>
      <c r="J564" s="52"/>
      <c r="K564" s="52"/>
      <c r="L564" s="52"/>
      <c r="M564" s="51"/>
      <c r="N564" s="54"/>
    </row>
    <row r="565" spans="1:14" s="49" customFormat="1" ht="15.75">
      <c r="A565" s="48"/>
      <c r="B565" s="50"/>
      <c r="C565" s="50"/>
      <c r="D565" s="51"/>
      <c r="E565" s="51"/>
      <c r="F565" s="51"/>
      <c r="G565" s="52"/>
      <c r="H565" s="52"/>
      <c r="I565" s="53"/>
      <c r="J565" s="52"/>
      <c r="K565" s="52"/>
      <c r="L565" s="52"/>
      <c r="M565" s="51"/>
      <c r="N565" s="54"/>
    </row>
    <row r="566" spans="1:14" s="49" customFormat="1" ht="15.75">
      <c r="A566" s="48"/>
      <c r="B566" s="50"/>
      <c r="C566" s="50"/>
      <c r="D566" s="51"/>
      <c r="E566" s="51"/>
      <c r="F566" s="51"/>
      <c r="G566" s="52"/>
      <c r="H566" s="52"/>
      <c r="I566" s="53"/>
      <c r="J566" s="52"/>
      <c r="K566" s="52"/>
      <c r="L566" s="52"/>
      <c r="M566" s="51"/>
      <c r="N566" s="54"/>
    </row>
    <row r="567" spans="1:14" s="49" customFormat="1" ht="15.75">
      <c r="A567" s="48"/>
      <c r="B567" s="50"/>
      <c r="C567" s="50"/>
      <c r="D567" s="51"/>
      <c r="E567" s="51"/>
      <c r="F567" s="51"/>
      <c r="G567" s="52"/>
      <c r="H567" s="52"/>
      <c r="I567" s="53"/>
      <c r="J567" s="52"/>
      <c r="K567" s="52"/>
      <c r="L567" s="52"/>
      <c r="M567" s="51"/>
      <c r="N567" s="54"/>
    </row>
    <row r="568" spans="1:14" s="49" customFormat="1" ht="15.75">
      <c r="A568" s="48"/>
      <c r="B568" s="50"/>
      <c r="C568" s="50"/>
      <c r="D568" s="51"/>
      <c r="E568" s="51"/>
      <c r="F568" s="51"/>
      <c r="G568" s="52"/>
      <c r="H568" s="52"/>
      <c r="I568" s="53"/>
      <c r="J568" s="52"/>
      <c r="K568" s="52"/>
      <c r="L568" s="52"/>
      <c r="M568" s="51"/>
      <c r="N568" s="54"/>
    </row>
    <row r="569" spans="1:14" s="49" customFormat="1" ht="15.75">
      <c r="A569" s="48"/>
      <c r="B569" s="50"/>
      <c r="C569" s="50"/>
      <c r="D569" s="51"/>
      <c r="E569" s="51"/>
      <c r="F569" s="51"/>
      <c r="G569" s="52"/>
      <c r="H569" s="52"/>
      <c r="I569" s="53"/>
      <c r="J569" s="52"/>
      <c r="K569" s="52"/>
      <c r="L569" s="52"/>
      <c r="M569" s="51"/>
      <c r="N569" s="54"/>
    </row>
    <row r="570" spans="1:14" s="49" customFormat="1" ht="15.75">
      <c r="A570" s="48"/>
      <c r="B570" s="50"/>
      <c r="C570" s="50"/>
      <c r="D570" s="51"/>
      <c r="E570" s="51"/>
      <c r="F570" s="51"/>
      <c r="G570" s="52"/>
      <c r="H570" s="52"/>
      <c r="I570" s="53"/>
      <c r="J570" s="52"/>
      <c r="K570" s="52"/>
      <c r="L570" s="52"/>
      <c r="M570" s="51"/>
      <c r="N570" s="54"/>
    </row>
    <row r="571" spans="1:14" s="49" customFormat="1" ht="15.75">
      <c r="A571" s="48"/>
      <c r="B571" s="50"/>
      <c r="C571" s="50"/>
      <c r="D571" s="51"/>
      <c r="E571" s="51"/>
      <c r="F571" s="51"/>
      <c r="G571" s="52"/>
      <c r="H571" s="52"/>
      <c r="I571" s="53"/>
      <c r="J571" s="52"/>
      <c r="K571" s="52"/>
      <c r="L571" s="52"/>
      <c r="M571" s="51"/>
      <c r="N571" s="54"/>
    </row>
    <row r="572" spans="1:14" s="49" customFormat="1" ht="15.75">
      <c r="A572" s="48"/>
      <c r="B572" s="50"/>
      <c r="C572" s="50"/>
      <c r="D572" s="51"/>
      <c r="E572" s="51"/>
      <c r="F572" s="51"/>
      <c r="G572" s="52"/>
      <c r="H572" s="52"/>
      <c r="I572" s="53"/>
      <c r="J572" s="52"/>
      <c r="K572" s="52"/>
      <c r="L572" s="52"/>
      <c r="M572" s="51"/>
      <c r="N572" s="54"/>
    </row>
    <row r="573" spans="1:14" s="49" customFormat="1" ht="15.75">
      <c r="A573" s="48"/>
      <c r="B573" s="50"/>
      <c r="C573" s="50"/>
      <c r="D573" s="51"/>
      <c r="E573" s="51"/>
      <c r="F573" s="51"/>
      <c r="G573" s="52"/>
      <c r="H573" s="52"/>
      <c r="I573" s="53"/>
      <c r="J573" s="52"/>
      <c r="K573" s="52"/>
      <c r="L573" s="52"/>
      <c r="M573" s="51"/>
      <c r="N573" s="54"/>
    </row>
    <row r="574" spans="1:14" s="49" customFormat="1" ht="15.75">
      <c r="A574" s="48"/>
      <c r="B574" s="50"/>
      <c r="C574" s="50"/>
      <c r="D574" s="51"/>
      <c r="E574" s="51"/>
      <c r="F574" s="51"/>
      <c r="G574" s="52"/>
      <c r="H574" s="52"/>
      <c r="I574" s="53"/>
      <c r="J574" s="52"/>
      <c r="K574" s="52"/>
      <c r="L574" s="52"/>
      <c r="M574" s="51"/>
      <c r="N574" s="54"/>
    </row>
    <row r="575" spans="1:14" s="49" customFormat="1" ht="15.75">
      <c r="A575" s="48"/>
      <c r="B575" s="50"/>
      <c r="C575" s="50"/>
      <c r="D575" s="51"/>
      <c r="E575" s="51"/>
      <c r="F575" s="51"/>
      <c r="G575" s="52"/>
      <c r="H575" s="52"/>
      <c r="I575" s="53"/>
      <c r="J575" s="52"/>
      <c r="K575" s="52"/>
      <c r="L575" s="52"/>
      <c r="M575" s="51"/>
      <c r="N575" s="54"/>
    </row>
    <row r="576" spans="1:14" s="49" customFormat="1" ht="15.75">
      <c r="A576" s="48"/>
      <c r="B576" s="50"/>
      <c r="C576" s="50"/>
      <c r="D576" s="51"/>
      <c r="E576" s="51"/>
      <c r="F576" s="51"/>
      <c r="G576" s="52"/>
      <c r="H576" s="52"/>
      <c r="I576" s="53"/>
      <c r="J576" s="52"/>
      <c r="K576" s="52"/>
      <c r="L576" s="52"/>
      <c r="M576" s="51"/>
      <c r="N576" s="54"/>
    </row>
    <row r="577" spans="1:14" s="49" customFormat="1" ht="15.75">
      <c r="A577" s="48"/>
      <c r="B577" s="50"/>
      <c r="C577" s="50"/>
      <c r="D577" s="51"/>
      <c r="E577" s="51"/>
      <c r="F577" s="51"/>
      <c r="G577" s="52"/>
      <c r="H577" s="52"/>
      <c r="I577" s="53"/>
      <c r="J577" s="52"/>
      <c r="K577" s="52"/>
      <c r="L577" s="52"/>
      <c r="M577" s="51"/>
      <c r="N577" s="54"/>
    </row>
    <row r="578" spans="1:14" s="49" customFormat="1" ht="15.75">
      <c r="A578" s="48"/>
      <c r="B578" s="50"/>
      <c r="C578" s="50"/>
      <c r="D578" s="51"/>
      <c r="E578" s="51"/>
      <c r="F578" s="51"/>
      <c r="G578" s="52"/>
      <c r="H578" s="52"/>
      <c r="I578" s="53"/>
      <c r="J578" s="52"/>
      <c r="K578" s="52"/>
      <c r="L578" s="52"/>
      <c r="M578" s="51"/>
      <c r="N578" s="54"/>
    </row>
    <row r="579" spans="1:14" s="49" customFormat="1" ht="15.75">
      <c r="A579" s="48"/>
      <c r="B579" s="50"/>
      <c r="C579" s="50"/>
      <c r="D579" s="51"/>
      <c r="E579" s="51"/>
      <c r="F579" s="51"/>
      <c r="G579" s="52"/>
      <c r="H579" s="52"/>
      <c r="I579" s="53"/>
      <c r="J579" s="52"/>
      <c r="K579" s="52"/>
      <c r="L579" s="52"/>
      <c r="M579" s="51"/>
      <c r="N579" s="54"/>
    </row>
    <row r="580" spans="1:14" s="49" customFormat="1" ht="15.75">
      <c r="A580" s="48"/>
      <c r="B580" s="50"/>
      <c r="C580" s="50"/>
      <c r="D580" s="51"/>
      <c r="E580" s="51"/>
      <c r="F580" s="51"/>
      <c r="G580" s="52"/>
      <c r="H580" s="52"/>
      <c r="I580" s="53"/>
      <c r="J580" s="52"/>
      <c r="K580" s="52"/>
      <c r="L580" s="52"/>
      <c r="M580" s="51"/>
      <c r="N580" s="54"/>
    </row>
    <row r="581" spans="1:14" s="49" customFormat="1" ht="15.75">
      <c r="A581" s="48"/>
      <c r="B581" s="50"/>
      <c r="C581" s="50"/>
      <c r="D581" s="51"/>
      <c r="E581" s="51"/>
      <c r="F581" s="51"/>
      <c r="G581" s="52"/>
      <c r="H581" s="52"/>
      <c r="I581" s="53"/>
      <c r="J581" s="52"/>
      <c r="K581" s="52"/>
      <c r="L581" s="52"/>
      <c r="M581" s="51"/>
      <c r="N581" s="54"/>
    </row>
    <row r="582" spans="1:14" s="49" customFormat="1" ht="15.75">
      <c r="A582" s="48"/>
      <c r="B582" s="50"/>
      <c r="C582" s="50"/>
      <c r="D582" s="51"/>
      <c r="E582" s="51"/>
      <c r="F582" s="51"/>
      <c r="G582" s="52"/>
      <c r="H582" s="52"/>
      <c r="I582" s="53"/>
      <c r="J582" s="52"/>
      <c r="K582" s="52"/>
      <c r="L582" s="52"/>
      <c r="M582" s="51"/>
      <c r="N582" s="54"/>
    </row>
    <row r="583" spans="1:14" s="49" customFormat="1" ht="15.75">
      <c r="A583" s="48"/>
      <c r="B583" s="50"/>
      <c r="C583" s="50"/>
      <c r="D583" s="51"/>
      <c r="E583" s="51"/>
      <c r="F583" s="51"/>
      <c r="G583" s="52"/>
      <c r="H583" s="52"/>
      <c r="I583" s="53"/>
      <c r="J583" s="52"/>
      <c r="K583" s="52"/>
      <c r="L583" s="52"/>
      <c r="M583" s="51"/>
      <c r="N583" s="54"/>
    </row>
    <row r="584" spans="1:14" s="49" customFormat="1" ht="15.75">
      <c r="A584" s="48"/>
      <c r="B584" s="50"/>
      <c r="C584" s="50"/>
      <c r="D584" s="51"/>
      <c r="E584" s="51"/>
      <c r="F584" s="51"/>
      <c r="G584" s="52"/>
      <c r="H584" s="52"/>
      <c r="I584" s="53"/>
      <c r="J584" s="52"/>
      <c r="K584" s="52"/>
      <c r="L584" s="52"/>
      <c r="M584" s="51"/>
      <c r="N584" s="54"/>
    </row>
    <row r="585" spans="1:14" s="49" customFormat="1" ht="15.75">
      <c r="A585" s="48"/>
      <c r="B585" s="50"/>
      <c r="C585" s="50"/>
      <c r="D585" s="51"/>
      <c r="E585" s="51"/>
      <c r="F585" s="51"/>
      <c r="G585" s="52"/>
      <c r="H585" s="52"/>
      <c r="I585" s="53"/>
      <c r="J585" s="52"/>
      <c r="K585" s="52"/>
      <c r="L585" s="52"/>
      <c r="M585" s="51"/>
      <c r="N585" s="54"/>
    </row>
    <row r="586" spans="1:14" s="49" customFormat="1" ht="15.75">
      <c r="A586" s="48"/>
      <c r="B586" s="50"/>
      <c r="C586" s="50"/>
      <c r="D586" s="51"/>
      <c r="E586" s="51"/>
      <c r="F586" s="51"/>
      <c r="G586" s="52"/>
      <c r="H586" s="52"/>
      <c r="I586" s="53"/>
      <c r="J586" s="52"/>
      <c r="K586" s="52"/>
      <c r="L586" s="52"/>
      <c r="M586" s="51"/>
      <c r="N586" s="54"/>
    </row>
    <row r="587" spans="1:14" s="49" customFormat="1" ht="15.75">
      <c r="A587" s="48"/>
      <c r="B587" s="50"/>
      <c r="C587" s="50"/>
      <c r="D587" s="51"/>
      <c r="E587" s="51"/>
      <c r="F587" s="51"/>
      <c r="G587" s="52"/>
      <c r="H587" s="52"/>
      <c r="I587" s="53"/>
      <c r="J587" s="52"/>
      <c r="K587" s="52"/>
      <c r="L587" s="52"/>
      <c r="M587" s="51"/>
      <c r="N587" s="54"/>
    </row>
    <row r="588" spans="1:14" s="49" customFormat="1" ht="15.75">
      <c r="A588" s="48"/>
      <c r="B588" s="50"/>
      <c r="C588" s="50"/>
      <c r="D588" s="51"/>
      <c r="E588" s="51"/>
      <c r="F588" s="51"/>
      <c r="G588" s="52"/>
      <c r="H588" s="52"/>
      <c r="I588" s="53"/>
      <c r="J588" s="52"/>
      <c r="K588" s="52"/>
      <c r="L588" s="52"/>
      <c r="M588" s="51"/>
      <c r="N588" s="54"/>
    </row>
    <row r="589" spans="1:14" s="49" customFormat="1" ht="15.75">
      <c r="A589" s="48"/>
      <c r="B589" s="50"/>
      <c r="C589" s="50"/>
      <c r="D589" s="51"/>
      <c r="E589" s="51"/>
      <c r="F589" s="51"/>
      <c r="G589" s="52"/>
      <c r="H589" s="52"/>
      <c r="I589" s="53"/>
      <c r="J589" s="52"/>
      <c r="K589" s="52"/>
      <c r="L589" s="52"/>
      <c r="M589" s="51"/>
      <c r="N589" s="54"/>
    </row>
    <row r="590" spans="1:14" s="49" customFormat="1" ht="15.75">
      <c r="A590" s="48"/>
      <c r="B590" s="50"/>
      <c r="C590" s="50"/>
      <c r="D590" s="51"/>
      <c r="E590" s="51"/>
      <c r="F590" s="51"/>
      <c r="G590" s="52"/>
      <c r="H590" s="52"/>
      <c r="I590" s="53"/>
      <c r="J590" s="52"/>
      <c r="K590" s="52"/>
      <c r="L590" s="52"/>
      <c r="M590" s="51"/>
      <c r="N590" s="54"/>
    </row>
    <row r="591" spans="1:14" s="49" customFormat="1" ht="15.75">
      <c r="A591" s="48"/>
      <c r="B591" s="50"/>
      <c r="C591" s="50"/>
      <c r="D591" s="51"/>
      <c r="E591" s="51"/>
      <c r="F591" s="51"/>
      <c r="G591" s="52"/>
      <c r="H591" s="52"/>
      <c r="I591" s="53"/>
      <c r="J591" s="52"/>
      <c r="K591" s="52"/>
      <c r="L591" s="52"/>
      <c r="M591" s="51"/>
      <c r="N591" s="54"/>
    </row>
    <row r="592" spans="1:14" s="49" customFormat="1"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</row>
    <row r="593" spans="10:14" s="49" customFormat="1" ht="15.75">
      <c r="J593" s="55"/>
      <c r="M593" s="19"/>
      <c r="N593" s="55"/>
    </row>
    <row r="594" spans="10:14" s="49" customFormat="1" ht="15.75">
      <c r="J594" s="55"/>
      <c r="M594" s="19"/>
      <c r="N594" s="55"/>
    </row>
    <row r="595" spans="10:14" s="49" customFormat="1" ht="15.75">
      <c r="J595" s="55"/>
      <c r="M595" s="19"/>
      <c r="N595" s="55"/>
    </row>
    <row r="596" spans="10:14" s="49" customFormat="1" ht="15.75">
      <c r="J596" s="55"/>
      <c r="M596" s="19"/>
      <c r="N596" s="55"/>
    </row>
    <row r="597" spans="10:14" s="49" customFormat="1" ht="15.75">
      <c r="J597" s="55"/>
      <c r="M597" s="19"/>
      <c r="N597" s="55"/>
    </row>
    <row r="598" spans="10:14" s="49" customFormat="1" ht="15.75">
      <c r="J598" s="55"/>
      <c r="M598" s="19"/>
      <c r="N598" s="55"/>
    </row>
    <row r="599" spans="10:14" s="49" customFormat="1" ht="15.75">
      <c r="J599" s="55"/>
      <c r="M599" s="19"/>
      <c r="N599" s="55"/>
    </row>
    <row r="600" spans="10:14" s="49" customFormat="1" ht="15.75">
      <c r="J600" s="55"/>
      <c r="M600" s="19"/>
      <c r="N600" s="55"/>
    </row>
    <row r="601" spans="10:14" s="49" customFormat="1" ht="15.75">
      <c r="J601" s="55"/>
      <c r="M601" s="19"/>
      <c r="N601" s="55"/>
    </row>
    <row r="602" spans="10:14" s="49" customFormat="1" ht="15.75">
      <c r="J602" s="55"/>
      <c r="M602" s="19"/>
      <c r="N602" s="55"/>
    </row>
    <row r="603" spans="10:14" s="49" customFormat="1" ht="15.75">
      <c r="J603" s="55"/>
      <c r="M603" s="19"/>
      <c r="N603" s="55"/>
    </row>
    <row r="604" spans="10:14" s="49" customFormat="1" ht="15.75">
      <c r="J604" s="55"/>
      <c r="M604" s="19"/>
      <c r="N604" s="55"/>
    </row>
    <row r="605" spans="10:14" s="49" customFormat="1" ht="15.75">
      <c r="J605" s="55"/>
      <c r="M605" s="19"/>
      <c r="N605" s="55"/>
    </row>
    <row r="606" spans="10:14" s="49" customFormat="1" ht="15.75">
      <c r="J606" s="55"/>
      <c r="M606" s="19"/>
      <c r="N606" s="55"/>
    </row>
    <row r="607" spans="10:14" s="49" customFormat="1" ht="15.75">
      <c r="J607" s="55"/>
      <c r="M607" s="19"/>
      <c r="N607" s="55"/>
    </row>
    <row r="608" spans="10:14" s="49" customFormat="1" ht="15.75">
      <c r="J608" s="55"/>
      <c r="M608" s="19"/>
      <c r="N608" s="55"/>
    </row>
    <row r="609" spans="10:14" s="49" customFormat="1" ht="15.75">
      <c r="J609" s="55"/>
      <c r="M609" s="19"/>
      <c r="N609" s="55"/>
    </row>
    <row r="610" spans="10:14" s="49" customFormat="1" ht="15.75">
      <c r="J610" s="55"/>
      <c r="M610" s="19"/>
      <c r="N610" s="55"/>
    </row>
    <row r="611" spans="10:14" s="49" customFormat="1" ht="15.75">
      <c r="J611" s="55"/>
      <c r="M611" s="19"/>
      <c r="N611" s="55"/>
    </row>
    <row r="612" spans="10:14" s="49" customFormat="1" ht="15.75">
      <c r="J612" s="55"/>
      <c r="M612" s="19"/>
      <c r="N612" s="55"/>
    </row>
    <row r="613" spans="10:14" s="49" customFormat="1" ht="15.75">
      <c r="J613" s="55"/>
      <c r="M613" s="19"/>
      <c r="N613" s="55"/>
    </row>
    <row r="614" spans="10:14" s="49" customFormat="1" ht="15.75">
      <c r="J614" s="55"/>
      <c r="M614" s="19"/>
      <c r="N614" s="55"/>
    </row>
    <row r="615" spans="10:14" s="49" customFormat="1" ht="15.75">
      <c r="J615" s="55"/>
      <c r="M615" s="19"/>
      <c r="N615" s="55"/>
    </row>
    <row r="616" spans="10:14" s="49" customFormat="1" ht="15.75">
      <c r="J616" s="55"/>
      <c r="M616" s="19"/>
      <c r="N616" s="55"/>
    </row>
    <row r="617" spans="10:14" s="49" customFormat="1" ht="15.75">
      <c r="J617" s="55"/>
      <c r="M617" s="19"/>
      <c r="N617" s="55"/>
    </row>
    <row r="618" spans="10:14" s="49" customFormat="1" ht="15.75">
      <c r="J618" s="55"/>
      <c r="M618" s="19"/>
      <c r="N618" s="55"/>
    </row>
    <row r="619" spans="10:14" s="49" customFormat="1" ht="15.75">
      <c r="J619" s="55"/>
      <c r="M619" s="19"/>
      <c r="N619" s="55"/>
    </row>
    <row r="620" spans="10:14" s="49" customFormat="1" ht="15.75">
      <c r="J620" s="55"/>
      <c r="M620" s="19"/>
      <c r="N620" s="55"/>
    </row>
    <row r="621" spans="10:14" s="49" customFormat="1" ht="15.75">
      <c r="J621" s="55"/>
      <c r="M621" s="19"/>
      <c r="N621" s="55"/>
    </row>
    <row r="622" spans="10:14" s="49" customFormat="1" ht="15.75">
      <c r="J622" s="55"/>
      <c r="M622" s="19"/>
      <c r="N622" s="55"/>
    </row>
    <row r="623" spans="10:14" s="49" customFormat="1" ht="15.75">
      <c r="J623" s="55"/>
      <c r="M623" s="19"/>
      <c r="N623" s="55"/>
    </row>
    <row r="624" spans="10:14" s="49" customFormat="1" ht="15.75">
      <c r="J624" s="55"/>
      <c r="M624" s="19"/>
      <c r="N624" s="55"/>
    </row>
    <row r="625" spans="10:14" s="49" customFormat="1" ht="15.75">
      <c r="J625" s="55"/>
      <c r="M625" s="19"/>
      <c r="N625" s="55"/>
    </row>
    <row r="626" spans="10:14" s="49" customFormat="1" ht="15.75">
      <c r="J626" s="55"/>
      <c r="M626" s="19"/>
      <c r="N626" s="55"/>
    </row>
    <row r="627" spans="10:14" s="49" customFormat="1" ht="15.75">
      <c r="J627" s="55"/>
      <c r="M627" s="19"/>
      <c r="N627" s="55"/>
    </row>
    <row r="628" spans="10:14" s="49" customFormat="1" ht="15.75">
      <c r="J628" s="55"/>
      <c r="M628" s="19"/>
      <c r="N628" s="55"/>
    </row>
    <row r="629" spans="10:14" s="49" customFormat="1" ht="15.75">
      <c r="J629" s="55"/>
      <c r="M629" s="19"/>
      <c r="N629" s="55"/>
    </row>
    <row r="630" spans="10:14" s="49" customFormat="1" ht="15.75">
      <c r="J630" s="55"/>
      <c r="M630" s="19"/>
      <c r="N630" s="55"/>
    </row>
    <row r="631" spans="10:14" s="49" customFormat="1" ht="15.75">
      <c r="J631" s="55"/>
      <c r="M631" s="19"/>
      <c r="N631" s="55"/>
    </row>
    <row r="632" spans="10:14" s="49" customFormat="1" ht="15.75">
      <c r="J632" s="55"/>
      <c r="M632" s="19"/>
      <c r="N632" s="55"/>
    </row>
    <row r="633" spans="10:14" s="49" customFormat="1" ht="15.75">
      <c r="J633" s="55"/>
      <c r="M633" s="19"/>
      <c r="N633" s="55"/>
    </row>
    <row r="634" spans="10:14" s="49" customFormat="1" ht="15.75">
      <c r="J634" s="55"/>
      <c r="M634" s="19"/>
      <c r="N634" s="55"/>
    </row>
    <row r="635" spans="10:14" s="49" customFormat="1" ht="15.75">
      <c r="J635" s="55"/>
      <c r="M635" s="19"/>
      <c r="N635" s="55"/>
    </row>
    <row r="636" spans="10:14" s="49" customFormat="1" ht="15.75">
      <c r="J636" s="55"/>
      <c r="M636" s="19"/>
      <c r="N636" s="55"/>
    </row>
    <row r="637" spans="10:14" s="49" customFormat="1" ht="15.75">
      <c r="J637" s="55"/>
      <c r="M637" s="19"/>
      <c r="N637" s="55"/>
    </row>
    <row r="638" spans="10:14" s="49" customFormat="1" ht="15.75">
      <c r="J638" s="55"/>
      <c r="M638" s="19"/>
      <c r="N638" s="55"/>
    </row>
    <row r="639" spans="10:14" s="49" customFormat="1" ht="15.75">
      <c r="J639" s="55"/>
      <c r="M639" s="19"/>
      <c r="N639" s="55"/>
    </row>
    <row r="640" spans="10:14" s="49" customFormat="1" ht="15.75">
      <c r="J640" s="55"/>
      <c r="M640" s="19"/>
      <c r="N640" s="55"/>
    </row>
    <row r="641" spans="10:14" s="49" customFormat="1" ht="15.75">
      <c r="J641" s="55"/>
      <c r="M641" s="19"/>
      <c r="N641" s="55"/>
    </row>
    <row r="642" spans="10:14" s="49" customFormat="1" ht="15.75">
      <c r="J642" s="55"/>
      <c r="M642" s="19"/>
      <c r="N642" s="55"/>
    </row>
    <row r="643" spans="10:14" s="49" customFormat="1" ht="15.75">
      <c r="J643" s="55"/>
      <c r="M643" s="19"/>
      <c r="N643" s="55"/>
    </row>
    <row r="644" spans="10:14" s="49" customFormat="1" ht="15.75">
      <c r="J644" s="55"/>
      <c r="M644" s="19"/>
      <c r="N644" s="55"/>
    </row>
    <row r="645" spans="10:14" s="49" customFormat="1" ht="15.75">
      <c r="J645" s="55"/>
      <c r="M645" s="19"/>
      <c r="N645" s="55"/>
    </row>
    <row r="646" spans="10:14" s="49" customFormat="1" ht="15.75">
      <c r="J646" s="55"/>
      <c r="M646" s="19"/>
      <c r="N646" s="55"/>
    </row>
    <row r="647" spans="10:14" s="49" customFormat="1" ht="15.75">
      <c r="J647" s="55"/>
      <c r="M647" s="19"/>
      <c r="N647" s="55"/>
    </row>
    <row r="648" spans="10:14" s="49" customFormat="1" ht="15.75">
      <c r="J648" s="55"/>
      <c r="M648" s="19"/>
      <c r="N648" s="55"/>
    </row>
    <row r="649" spans="10:14" s="49" customFormat="1" ht="15.75">
      <c r="J649" s="55"/>
      <c r="M649" s="19"/>
      <c r="N649" s="55"/>
    </row>
    <row r="650" spans="10:14" s="49" customFormat="1" ht="15.75">
      <c r="J650" s="55"/>
      <c r="M650" s="19"/>
      <c r="N650" s="55"/>
    </row>
    <row r="651" spans="10:14" s="49" customFormat="1" ht="15.75">
      <c r="J651" s="55"/>
      <c r="M651" s="19"/>
      <c r="N651" s="55"/>
    </row>
    <row r="652" spans="10:14" s="49" customFormat="1" ht="15.75">
      <c r="J652" s="55"/>
      <c r="M652" s="19"/>
      <c r="N652" s="55"/>
    </row>
    <row r="653" spans="10:14" s="49" customFormat="1" ht="15.75">
      <c r="J653" s="55"/>
      <c r="M653" s="19"/>
      <c r="N653" s="55"/>
    </row>
    <row r="654" spans="10:14" s="49" customFormat="1" ht="15.75">
      <c r="J654" s="55"/>
      <c r="M654" s="19"/>
      <c r="N654" s="55"/>
    </row>
    <row r="655" spans="10:14" s="49" customFormat="1" ht="15.75">
      <c r="J655" s="55"/>
      <c r="M655" s="19"/>
      <c r="N655" s="55"/>
    </row>
    <row r="656" spans="10:14" s="49" customFormat="1" ht="15.75">
      <c r="J656" s="55"/>
      <c r="M656" s="19"/>
      <c r="N656" s="55"/>
    </row>
    <row r="657" spans="10:14" s="49" customFormat="1" ht="15.75">
      <c r="J657" s="55"/>
      <c r="M657" s="19"/>
      <c r="N657" s="55"/>
    </row>
    <row r="658" spans="10:14" s="49" customFormat="1" ht="15.75">
      <c r="J658" s="55"/>
      <c r="M658" s="19"/>
      <c r="N658" s="55"/>
    </row>
    <row r="659" spans="10:14" s="49" customFormat="1" ht="15.75">
      <c r="J659" s="55"/>
      <c r="M659" s="19"/>
      <c r="N659" s="55"/>
    </row>
    <row r="660" spans="10:14" s="49" customFormat="1" ht="15.75">
      <c r="J660" s="55"/>
      <c r="M660" s="19"/>
      <c r="N660" s="55"/>
    </row>
    <row r="661" spans="10:14" s="49" customFormat="1" ht="15.75">
      <c r="J661" s="55"/>
      <c r="M661" s="19"/>
      <c r="N661" s="55"/>
    </row>
    <row r="662" spans="10:14" s="49" customFormat="1" ht="15.75">
      <c r="J662" s="55"/>
      <c r="M662" s="19"/>
      <c r="N662" s="55"/>
    </row>
    <row r="663" spans="10:14" s="49" customFormat="1" ht="15.75">
      <c r="J663" s="55"/>
      <c r="M663" s="19"/>
      <c r="N663" s="55"/>
    </row>
    <row r="664" spans="10:14" s="49" customFormat="1" ht="15.75">
      <c r="J664" s="55"/>
      <c r="M664" s="19"/>
      <c r="N664" s="55"/>
    </row>
    <row r="665" spans="10:14" s="49" customFormat="1" ht="15.75">
      <c r="J665" s="55"/>
      <c r="M665" s="19"/>
      <c r="N665" s="55"/>
    </row>
    <row r="666" spans="10:14" s="49" customFormat="1" ht="15.75">
      <c r="J666" s="55"/>
      <c r="M666" s="19"/>
      <c r="N666" s="55"/>
    </row>
    <row r="667" spans="10:14" s="49" customFormat="1" ht="15.75">
      <c r="J667" s="55"/>
      <c r="M667" s="19"/>
      <c r="N667" s="55"/>
    </row>
    <row r="668" spans="10:14" s="49" customFormat="1" ht="15.75">
      <c r="J668" s="55"/>
      <c r="M668" s="19"/>
      <c r="N668" s="55"/>
    </row>
    <row r="669" spans="10:14" s="49" customFormat="1" ht="15.75">
      <c r="J669" s="55"/>
      <c r="M669" s="19"/>
      <c r="N669" s="55"/>
    </row>
    <row r="670" spans="10:14" s="49" customFormat="1" ht="15.75">
      <c r="J670" s="55"/>
      <c r="M670" s="19"/>
      <c r="N670" s="55"/>
    </row>
    <row r="671" spans="10:14" s="49" customFormat="1" ht="15.75">
      <c r="J671" s="55"/>
      <c r="M671" s="19"/>
      <c r="N671" s="55"/>
    </row>
    <row r="672" spans="10:14" s="49" customFormat="1" ht="15.75">
      <c r="J672" s="55"/>
      <c r="M672" s="19"/>
      <c r="N672" s="55"/>
    </row>
    <row r="673" spans="10:14" s="49" customFormat="1" ht="15.75">
      <c r="J673" s="55"/>
      <c r="M673" s="19"/>
      <c r="N673" s="55"/>
    </row>
    <row r="674" spans="10:14" s="49" customFormat="1" ht="15.75">
      <c r="J674" s="55"/>
      <c r="M674" s="19"/>
      <c r="N674" s="55"/>
    </row>
    <row r="675" spans="10:14" s="49" customFormat="1" ht="15.75">
      <c r="J675" s="55"/>
      <c r="M675" s="19"/>
      <c r="N675" s="55"/>
    </row>
    <row r="676" spans="10:14" s="49" customFormat="1" ht="15.75">
      <c r="J676" s="55"/>
      <c r="M676" s="19"/>
      <c r="N676" s="55"/>
    </row>
    <row r="677" spans="10:14" s="49" customFormat="1" ht="15.75">
      <c r="J677" s="55"/>
      <c r="M677" s="19"/>
      <c r="N677" s="55"/>
    </row>
    <row r="678" spans="10:14" s="49" customFormat="1" ht="15.75">
      <c r="J678" s="55"/>
      <c r="M678" s="19"/>
      <c r="N678" s="55"/>
    </row>
    <row r="679" spans="10:14" s="49" customFormat="1" ht="15.75">
      <c r="J679" s="55"/>
      <c r="M679" s="19"/>
      <c r="N679" s="55"/>
    </row>
    <row r="680" spans="10:14" s="49" customFormat="1" ht="15.75">
      <c r="J680" s="55"/>
      <c r="M680" s="19"/>
      <c r="N680" s="55"/>
    </row>
    <row r="681" spans="10:14" s="49" customFormat="1" ht="15.75">
      <c r="J681" s="55"/>
      <c r="M681" s="19"/>
      <c r="N681" s="55"/>
    </row>
    <row r="682" spans="10:14" s="49" customFormat="1" ht="15.75">
      <c r="J682" s="55"/>
      <c r="M682" s="19"/>
      <c r="N682" s="55"/>
    </row>
    <row r="683" spans="10:14" s="49" customFormat="1" ht="15.75">
      <c r="J683" s="55"/>
      <c r="M683" s="19"/>
      <c r="N683" s="55"/>
    </row>
    <row r="684" spans="10:14" s="49" customFormat="1" ht="15.75">
      <c r="J684" s="55"/>
      <c r="M684" s="19"/>
      <c r="N684" s="55"/>
    </row>
    <row r="685" spans="10:14" s="49" customFormat="1" ht="15.75">
      <c r="J685" s="55"/>
      <c r="M685" s="19"/>
      <c r="N685" s="55"/>
    </row>
    <row r="686" spans="10:14" s="49" customFormat="1" ht="15.75">
      <c r="J686" s="55"/>
      <c r="M686" s="19"/>
      <c r="N686" s="55"/>
    </row>
    <row r="687" spans="10:14" s="49" customFormat="1" ht="15.75">
      <c r="J687" s="55"/>
      <c r="M687" s="19"/>
      <c r="N687" s="55"/>
    </row>
    <row r="688" spans="10:14" s="49" customFormat="1" ht="15.75">
      <c r="J688" s="55"/>
      <c r="M688" s="19"/>
      <c r="N688" s="55"/>
    </row>
    <row r="689" spans="10:14" s="49" customFormat="1" ht="15.75">
      <c r="J689" s="55"/>
      <c r="M689" s="19"/>
      <c r="N689" s="55"/>
    </row>
    <row r="690" spans="10:14" s="49" customFormat="1" ht="15.75">
      <c r="J690" s="55"/>
      <c r="M690" s="19"/>
      <c r="N690" s="55"/>
    </row>
    <row r="691" spans="10:14" s="49" customFormat="1" ht="15.75">
      <c r="J691" s="55"/>
      <c r="M691" s="19"/>
      <c r="N691" s="55"/>
    </row>
    <row r="692" spans="10:14" s="49" customFormat="1" ht="15.75">
      <c r="J692" s="55"/>
      <c r="M692" s="19"/>
      <c r="N692" s="55"/>
    </row>
    <row r="693" spans="10:14" s="49" customFormat="1" ht="15.75">
      <c r="J693" s="55"/>
      <c r="M693" s="19"/>
      <c r="N693" s="55"/>
    </row>
    <row r="694" spans="10:14" s="49" customFormat="1" ht="15.75">
      <c r="J694" s="55"/>
      <c r="M694" s="19"/>
      <c r="N694" s="55"/>
    </row>
    <row r="695" spans="10:14" s="49" customFormat="1" ht="15.75">
      <c r="J695" s="55"/>
      <c r="M695" s="19"/>
      <c r="N695" s="55"/>
    </row>
    <row r="696" spans="10:14" s="49" customFormat="1" ht="15.75">
      <c r="J696" s="55"/>
      <c r="M696" s="19"/>
      <c r="N696" s="55"/>
    </row>
    <row r="697" spans="10:14" s="49" customFormat="1" ht="15.75">
      <c r="J697" s="55"/>
      <c r="M697" s="19"/>
      <c r="N697" s="55"/>
    </row>
    <row r="698" spans="10:14" s="49" customFormat="1" ht="15.75">
      <c r="J698" s="55"/>
      <c r="M698" s="19"/>
      <c r="N698" s="55"/>
    </row>
    <row r="699" spans="10:14" s="49" customFormat="1" ht="15.75">
      <c r="J699" s="55"/>
      <c r="M699" s="19"/>
      <c r="N699" s="55"/>
    </row>
    <row r="700" spans="10:14" s="49" customFormat="1" ht="15.75">
      <c r="J700" s="55"/>
      <c r="M700" s="19"/>
      <c r="N700" s="55"/>
    </row>
    <row r="701" spans="10:14" s="49" customFormat="1" ht="15.75">
      <c r="J701" s="55"/>
      <c r="M701" s="19"/>
      <c r="N701" s="55"/>
    </row>
    <row r="702" spans="10:14" s="49" customFormat="1" ht="15.75">
      <c r="J702" s="55"/>
      <c r="M702" s="19"/>
      <c r="N702" s="55"/>
    </row>
    <row r="703" spans="10:14" s="49" customFormat="1" ht="15.75">
      <c r="J703" s="55"/>
      <c r="M703" s="19"/>
      <c r="N703" s="55"/>
    </row>
    <row r="704" spans="10:14" s="49" customFormat="1" ht="15.75">
      <c r="J704" s="55"/>
      <c r="M704" s="19"/>
      <c r="N704" s="55"/>
    </row>
    <row r="705" spans="10:14" s="49" customFormat="1" ht="15.75">
      <c r="J705" s="55"/>
      <c r="M705" s="19"/>
      <c r="N705" s="55"/>
    </row>
    <row r="706" spans="10:14" s="49" customFormat="1" ht="15.75">
      <c r="J706" s="55"/>
      <c r="M706" s="19"/>
      <c r="N706" s="55"/>
    </row>
    <row r="707" spans="10:14" s="49" customFormat="1" ht="15.75">
      <c r="J707" s="55"/>
      <c r="M707" s="19"/>
      <c r="N707" s="55"/>
    </row>
    <row r="708" spans="10:14" s="49" customFormat="1" ht="15.75">
      <c r="J708" s="55"/>
      <c r="M708" s="19"/>
      <c r="N708" s="55"/>
    </row>
    <row r="709" spans="10:14" s="49" customFormat="1" ht="15.75">
      <c r="J709" s="55"/>
      <c r="M709" s="19"/>
      <c r="N709" s="55"/>
    </row>
    <row r="710" spans="10:14" s="49" customFormat="1" ht="15.75">
      <c r="J710" s="55"/>
      <c r="M710" s="19"/>
      <c r="N710" s="55"/>
    </row>
    <row r="711" spans="10:14" s="49" customFormat="1" ht="15.75">
      <c r="J711" s="55"/>
      <c r="M711" s="19"/>
      <c r="N711" s="55"/>
    </row>
    <row r="712" spans="10:14" s="49" customFormat="1" ht="15.75">
      <c r="J712" s="55"/>
      <c r="M712" s="19"/>
      <c r="N712" s="55"/>
    </row>
    <row r="713" spans="10:14" s="49" customFormat="1" ht="15.75">
      <c r="J713" s="55"/>
      <c r="M713" s="19"/>
      <c r="N713" s="55"/>
    </row>
    <row r="714" spans="10:14" s="49" customFormat="1" ht="15.75">
      <c r="J714" s="55"/>
      <c r="M714" s="19"/>
      <c r="N714" s="55"/>
    </row>
    <row r="715" spans="10:14" s="49" customFormat="1" ht="15.75">
      <c r="J715" s="55"/>
      <c r="M715" s="19"/>
      <c r="N715" s="55"/>
    </row>
    <row r="716" spans="10:14" s="49" customFormat="1" ht="15.75">
      <c r="J716" s="55"/>
      <c r="M716" s="19"/>
      <c r="N716" s="55"/>
    </row>
    <row r="717" spans="10:14" s="49" customFormat="1" ht="15.75">
      <c r="J717" s="55"/>
      <c r="M717" s="19"/>
      <c r="N717" s="55"/>
    </row>
    <row r="718" spans="10:14" s="49" customFormat="1" ht="15.75">
      <c r="J718" s="55"/>
      <c r="M718" s="19"/>
      <c r="N718" s="55"/>
    </row>
    <row r="719" spans="10:14" s="49" customFormat="1" ht="15.75">
      <c r="J719" s="55"/>
      <c r="M719" s="19"/>
      <c r="N719" s="55"/>
    </row>
    <row r="720" spans="10:14" s="49" customFormat="1" ht="15.75">
      <c r="J720" s="55"/>
      <c r="M720" s="19"/>
      <c r="N720" s="55"/>
    </row>
    <row r="721" spans="10:14" s="49" customFormat="1" ht="15.75">
      <c r="J721" s="55"/>
      <c r="M721" s="19"/>
      <c r="N721" s="55"/>
    </row>
    <row r="722" spans="10:14" s="49" customFormat="1" ht="15.75">
      <c r="J722" s="55"/>
      <c r="M722" s="19"/>
      <c r="N722" s="55"/>
    </row>
    <row r="723" spans="10:14" s="49" customFormat="1" ht="15.75">
      <c r="J723" s="55"/>
      <c r="M723" s="19"/>
      <c r="N723" s="55"/>
    </row>
    <row r="724" spans="10:14" s="49" customFormat="1" ht="15.75">
      <c r="J724" s="55"/>
      <c r="M724" s="19"/>
      <c r="N724" s="55"/>
    </row>
    <row r="725" spans="10:14" s="49" customFormat="1" ht="15.75">
      <c r="J725" s="55"/>
      <c r="M725" s="19"/>
      <c r="N725" s="55"/>
    </row>
    <row r="726" spans="10:14" s="49" customFormat="1" ht="15.75">
      <c r="J726" s="55"/>
      <c r="M726" s="19"/>
      <c r="N726" s="55"/>
    </row>
    <row r="727" spans="10:14" s="49" customFormat="1" ht="15.75">
      <c r="J727" s="55"/>
      <c r="M727" s="19"/>
      <c r="N727" s="55"/>
    </row>
    <row r="728" spans="10:14" s="49" customFormat="1" ht="15.75">
      <c r="J728" s="55"/>
      <c r="M728" s="19"/>
      <c r="N728" s="55"/>
    </row>
    <row r="729" spans="10:14" s="49" customFormat="1" ht="15.75">
      <c r="J729" s="55"/>
      <c r="M729" s="19"/>
      <c r="N729" s="55"/>
    </row>
    <row r="730" spans="10:14" s="49" customFormat="1" ht="15.75">
      <c r="J730" s="55"/>
      <c r="M730" s="19"/>
      <c r="N730" s="55"/>
    </row>
    <row r="731" spans="10:14" s="49" customFormat="1" ht="15.75">
      <c r="J731" s="55"/>
      <c r="M731" s="19"/>
      <c r="N731" s="55"/>
    </row>
    <row r="732" spans="10:14" s="49" customFormat="1" ht="15.75">
      <c r="J732" s="55"/>
      <c r="M732" s="19"/>
      <c r="N732" s="55"/>
    </row>
    <row r="733" spans="10:14" s="49" customFormat="1" ht="15.75">
      <c r="J733" s="55"/>
      <c r="M733" s="19"/>
      <c r="N733" s="55"/>
    </row>
    <row r="734" spans="10:14" s="49" customFormat="1" ht="15.75">
      <c r="J734" s="55"/>
      <c r="M734" s="19"/>
      <c r="N734" s="55"/>
    </row>
    <row r="735" spans="10:14" s="49" customFormat="1" ht="15.75">
      <c r="J735" s="55"/>
      <c r="M735" s="19"/>
      <c r="N735" s="55"/>
    </row>
    <row r="736" spans="10:14" s="49" customFormat="1" ht="15.75">
      <c r="J736" s="55"/>
      <c r="M736" s="19"/>
      <c r="N736" s="55"/>
    </row>
    <row r="737" spans="10:14" s="49" customFormat="1" ht="15.75">
      <c r="J737" s="55"/>
      <c r="M737" s="19"/>
      <c r="N737" s="55"/>
    </row>
    <row r="738" spans="10:14" s="49" customFormat="1" ht="15.75">
      <c r="J738" s="55"/>
      <c r="M738" s="19"/>
      <c r="N738" s="55"/>
    </row>
    <row r="739" spans="10:14" s="49" customFormat="1" ht="15.75">
      <c r="J739" s="55"/>
      <c r="M739" s="19"/>
      <c r="N739" s="55"/>
    </row>
    <row r="740" spans="10:14" s="49" customFormat="1" ht="15.75">
      <c r="J740" s="55"/>
      <c r="M740" s="19"/>
      <c r="N740" s="55"/>
    </row>
    <row r="741" spans="10:14" s="49" customFormat="1" ht="15.75">
      <c r="J741" s="55"/>
      <c r="M741" s="19"/>
      <c r="N741" s="55"/>
    </row>
    <row r="742" spans="10:14" s="49" customFormat="1" ht="15.75">
      <c r="J742" s="55"/>
      <c r="M742" s="19"/>
      <c r="N742" s="55"/>
    </row>
    <row r="743" spans="10:14" s="49" customFormat="1" ht="15.75">
      <c r="J743" s="55"/>
      <c r="M743" s="19"/>
      <c r="N743" s="55"/>
    </row>
    <row r="744" spans="10:14" s="49" customFormat="1" ht="15.75">
      <c r="J744" s="55"/>
      <c r="M744" s="19"/>
      <c r="N744" s="55"/>
    </row>
    <row r="745" spans="10:14" s="49" customFormat="1" ht="15.75">
      <c r="J745" s="55"/>
      <c r="M745" s="19"/>
      <c r="N745" s="55"/>
    </row>
    <row r="746" spans="10:14" s="49" customFormat="1" ht="15.75">
      <c r="J746" s="55"/>
      <c r="M746" s="19"/>
      <c r="N746" s="55"/>
    </row>
    <row r="747" spans="10:14" s="49" customFormat="1" ht="15.75">
      <c r="J747" s="55"/>
      <c r="M747" s="19"/>
      <c r="N747" s="55"/>
    </row>
    <row r="748" spans="10:14" s="49" customFormat="1" ht="15.75">
      <c r="J748" s="55"/>
      <c r="M748" s="19"/>
      <c r="N748" s="55"/>
    </row>
    <row r="749" spans="10:14" s="49" customFormat="1" ht="15.75">
      <c r="J749" s="55"/>
      <c r="M749" s="19"/>
      <c r="N749" s="55"/>
    </row>
    <row r="750" spans="10:14" s="49" customFormat="1" ht="15.75">
      <c r="J750" s="55"/>
      <c r="M750" s="19"/>
      <c r="N750" s="55"/>
    </row>
    <row r="751" spans="10:14" s="49" customFormat="1" ht="15.75">
      <c r="J751" s="55"/>
      <c r="M751" s="19"/>
      <c r="N751" s="55"/>
    </row>
    <row r="752" spans="10:14" s="49" customFormat="1" ht="15.75">
      <c r="J752" s="55"/>
      <c r="M752" s="19"/>
      <c r="N752" s="55"/>
    </row>
    <row r="753" spans="10:14" s="49" customFormat="1" ht="15.75">
      <c r="J753" s="55"/>
      <c r="M753" s="19"/>
      <c r="N753" s="55"/>
    </row>
    <row r="754" spans="10:14" s="49" customFormat="1" ht="15.75">
      <c r="J754" s="55"/>
      <c r="M754" s="19"/>
      <c r="N754" s="55"/>
    </row>
    <row r="755" spans="10:14" s="49" customFormat="1" ht="15.75">
      <c r="J755" s="55"/>
      <c r="M755" s="19"/>
      <c r="N755" s="55"/>
    </row>
    <row r="756" spans="10:14" s="49" customFormat="1" ht="15.75">
      <c r="J756" s="55"/>
      <c r="M756" s="19"/>
      <c r="N756" s="55"/>
    </row>
    <row r="757" spans="10:14" s="49" customFormat="1" ht="15.75">
      <c r="J757" s="55"/>
      <c r="M757" s="19"/>
      <c r="N757" s="55"/>
    </row>
    <row r="758" spans="10:14" s="49" customFormat="1" ht="15.75">
      <c r="J758" s="55"/>
      <c r="M758" s="19"/>
      <c r="N758" s="55"/>
    </row>
    <row r="759" spans="10:14" s="49" customFormat="1" ht="15.75">
      <c r="J759" s="55"/>
      <c r="M759" s="19"/>
      <c r="N759" s="55"/>
    </row>
    <row r="760" spans="10:14" s="49" customFormat="1" ht="15.75">
      <c r="J760" s="55"/>
      <c r="M760" s="19"/>
      <c r="N760" s="55"/>
    </row>
    <row r="761" spans="10:14" s="49" customFormat="1" ht="15.75">
      <c r="J761" s="55"/>
      <c r="M761" s="19"/>
      <c r="N761" s="55"/>
    </row>
    <row r="762" spans="10:14" s="49" customFormat="1" ht="15.75">
      <c r="J762" s="55"/>
      <c r="M762" s="19"/>
      <c r="N762" s="55"/>
    </row>
    <row r="763" spans="10:14" s="49" customFormat="1" ht="15.75">
      <c r="J763" s="55"/>
      <c r="M763" s="19"/>
      <c r="N763" s="55"/>
    </row>
    <row r="764" spans="10:14" s="49" customFormat="1" ht="15.75">
      <c r="J764" s="55"/>
      <c r="M764" s="19"/>
      <c r="N764" s="55"/>
    </row>
    <row r="765" spans="10:14" s="49" customFormat="1" ht="15.75">
      <c r="J765" s="55"/>
      <c r="M765" s="19"/>
      <c r="N765" s="55"/>
    </row>
    <row r="766" spans="10:14" s="49" customFormat="1" ht="15.75">
      <c r="J766" s="55"/>
      <c r="M766" s="19"/>
      <c r="N766" s="55"/>
    </row>
    <row r="767" spans="10:14" s="49" customFormat="1" ht="15.75">
      <c r="J767" s="55"/>
      <c r="M767" s="19"/>
      <c r="N767" s="55"/>
    </row>
    <row r="768" spans="10:14" s="49" customFormat="1" ht="15.75">
      <c r="J768" s="55"/>
      <c r="M768" s="19"/>
      <c r="N768" s="55"/>
    </row>
    <row r="769" spans="10:14" s="49" customFormat="1" ht="15.75">
      <c r="J769" s="55"/>
      <c r="M769" s="19"/>
      <c r="N769" s="55"/>
    </row>
    <row r="770" spans="10:14" s="49" customFormat="1" ht="15.75">
      <c r="J770" s="55"/>
      <c r="M770" s="19"/>
      <c r="N770" s="55"/>
    </row>
    <row r="771" spans="10:14" s="49" customFormat="1" ht="15.75">
      <c r="J771" s="55"/>
      <c r="M771" s="19"/>
      <c r="N771" s="55"/>
    </row>
    <row r="772" spans="10:14" s="49" customFormat="1" ht="15.75">
      <c r="J772" s="55"/>
      <c r="M772" s="19"/>
      <c r="N772" s="55"/>
    </row>
    <row r="773" spans="10:14" s="49" customFormat="1" ht="15.75">
      <c r="J773" s="55"/>
      <c r="M773" s="19"/>
      <c r="N773" s="55"/>
    </row>
    <row r="774" spans="10:14" s="49" customFormat="1" ht="15.75">
      <c r="J774" s="55"/>
      <c r="M774" s="19"/>
      <c r="N774" s="55"/>
    </row>
    <row r="775" spans="10:14" s="49" customFormat="1" ht="15.75">
      <c r="J775" s="55"/>
      <c r="M775" s="19"/>
      <c r="N775" s="55"/>
    </row>
    <row r="776" spans="10:14" s="49" customFormat="1" ht="15.75">
      <c r="J776" s="55"/>
      <c r="M776" s="19"/>
      <c r="N776" s="55"/>
    </row>
    <row r="777" spans="10:14" s="49" customFormat="1" ht="15.75">
      <c r="J777" s="55"/>
      <c r="M777" s="19"/>
      <c r="N777" s="55"/>
    </row>
    <row r="778" spans="10:14" s="49" customFormat="1" ht="15.75">
      <c r="J778" s="55"/>
      <c r="M778" s="19"/>
      <c r="N778" s="55"/>
    </row>
    <row r="779" spans="10:14" s="49" customFormat="1" ht="15.75">
      <c r="J779" s="55"/>
      <c r="M779" s="19"/>
      <c r="N779" s="55"/>
    </row>
    <row r="780" spans="10:14" s="49" customFormat="1" ht="15.75">
      <c r="J780" s="55"/>
      <c r="M780" s="19"/>
      <c r="N780" s="55"/>
    </row>
    <row r="781" spans="10:14" s="49" customFormat="1" ht="15.75">
      <c r="J781" s="55"/>
      <c r="M781" s="19"/>
      <c r="N781" s="55"/>
    </row>
    <row r="782" spans="10:14" s="49" customFormat="1" ht="15.75">
      <c r="J782" s="55"/>
      <c r="M782" s="19"/>
      <c r="N782" s="55"/>
    </row>
    <row r="783" spans="10:14" s="49" customFormat="1" ht="15.75">
      <c r="J783" s="55"/>
      <c r="M783" s="19"/>
      <c r="N783" s="55"/>
    </row>
    <row r="784" spans="10:14" s="49" customFormat="1" ht="15.75">
      <c r="J784" s="55"/>
      <c r="M784" s="19"/>
      <c r="N784" s="55"/>
    </row>
    <row r="785" spans="10:14" s="49" customFormat="1">
      <c r="J785" s="55"/>
      <c r="N785" s="55"/>
    </row>
    <row r="786" spans="10:14" s="49" customFormat="1">
      <c r="J786" s="55"/>
      <c r="N786" s="55"/>
    </row>
    <row r="787" spans="10:14" s="49" customFormat="1">
      <c r="J787" s="55"/>
      <c r="N787" s="55"/>
    </row>
    <row r="788" spans="10:14" s="49" customFormat="1">
      <c r="J788" s="55"/>
      <c r="N788" s="55"/>
    </row>
    <row r="789" spans="10:14" s="49" customFormat="1">
      <c r="J789" s="55"/>
      <c r="N789" s="55"/>
    </row>
    <row r="790" spans="10:14" s="49" customFormat="1">
      <c r="J790" s="55"/>
      <c r="N790" s="55"/>
    </row>
    <row r="791" spans="10:14" s="49" customFormat="1">
      <c r="J791" s="55"/>
      <c r="N791" s="55"/>
    </row>
    <row r="792" spans="10:14" s="49" customFormat="1">
      <c r="J792" s="55"/>
      <c r="N792" s="55"/>
    </row>
    <row r="793" spans="10:14" s="49" customFormat="1">
      <c r="J793" s="55"/>
      <c r="N793" s="55"/>
    </row>
    <row r="794" spans="10:14" s="49" customFormat="1">
      <c r="J794" s="55"/>
      <c r="N794" s="55"/>
    </row>
    <row r="795" spans="10:14" s="49" customFormat="1">
      <c r="J795" s="55"/>
      <c r="N795" s="55"/>
    </row>
    <row r="796" spans="10:14" s="49" customFormat="1">
      <c r="J796" s="55"/>
      <c r="N796" s="55"/>
    </row>
    <row r="797" spans="10:14" s="49" customFormat="1">
      <c r="J797" s="55"/>
      <c r="N797" s="55"/>
    </row>
    <row r="798" spans="10:14" s="49" customFormat="1">
      <c r="J798" s="55"/>
      <c r="N798" s="55"/>
    </row>
    <row r="799" spans="10:14" s="49" customFormat="1">
      <c r="J799" s="55"/>
      <c r="N799" s="55"/>
    </row>
    <row r="800" spans="10:14" s="49" customFormat="1">
      <c r="J800" s="55"/>
      <c r="N800" s="55"/>
    </row>
    <row r="801" spans="10:14" s="49" customFormat="1">
      <c r="J801" s="55"/>
      <c r="N801" s="55"/>
    </row>
    <row r="802" spans="10:14" s="49" customFormat="1">
      <c r="J802" s="55"/>
      <c r="N802" s="55"/>
    </row>
    <row r="803" spans="10:14" s="49" customFormat="1">
      <c r="J803" s="55"/>
      <c r="N803" s="55"/>
    </row>
    <row r="804" spans="10:14" s="49" customFormat="1">
      <c r="J804" s="55"/>
      <c r="N804" s="55"/>
    </row>
    <row r="805" spans="10:14" s="49" customFormat="1">
      <c r="J805" s="55"/>
      <c r="N805" s="55"/>
    </row>
    <row r="806" spans="10:14" s="49" customFormat="1">
      <c r="J806" s="55"/>
      <c r="N806" s="55"/>
    </row>
    <row r="807" spans="10:14" s="49" customFormat="1">
      <c r="J807" s="55"/>
      <c r="N807" s="55"/>
    </row>
    <row r="808" spans="10:14" s="49" customFormat="1">
      <c r="J808" s="55"/>
      <c r="N808" s="55"/>
    </row>
    <row r="809" spans="10:14" s="49" customFormat="1">
      <c r="J809" s="55"/>
      <c r="N809" s="55"/>
    </row>
    <row r="810" spans="10:14" s="49" customFormat="1">
      <c r="J810" s="55"/>
      <c r="N810" s="55"/>
    </row>
    <row r="811" spans="10:14" s="49" customFormat="1">
      <c r="J811" s="55"/>
      <c r="N811" s="55"/>
    </row>
    <row r="812" spans="10:14" s="49" customFormat="1">
      <c r="J812" s="55"/>
      <c r="N812" s="55"/>
    </row>
    <row r="813" spans="10:14" s="49" customFormat="1">
      <c r="J813" s="55"/>
      <c r="N813" s="55"/>
    </row>
    <row r="814" spans="10:14" s="49" customFormat="1">
      <c r="J814" s="55"/>
      <c r="N814" s="55"/>
    </row>
    <row r="815" spans="10:14" s="49" customFormat="1">
      <c r="J815" s="55"/>
      <c r="N815" s="55"/>
    </row>
    <row r="816" spans="10:14" s="49" customFormat="1">
      <c r="J816" s="55"/>
      <c r="N816" s="55"/>
    </row>
    <row r="817" spans="10:14" s="49" customFormat="1">
      <c r="J817" s="55"/>
      <c r="N817" s="55"/>
    </row>
    <row r="818" spans="10:14" s="49" customFormat="1">
      <c r="J818" s="55"/>
      <c r="N818" s="55"/>
    </row>
    <row r="819" spans="10:14" s="49" customFormat="1">
      <c r="J819" s="55"/>
      <c r="N819" s="55"/>
    </row>
    <row r="820" spans="10:14" s="49" customFormat="1">
      <c r="J820" s="55"/>
      <c r="N820" s="55"/>
    </row>
    <row r="821" spans="10:14" s="49" customFormat="1">
      <c r="J821" s="55"/>
      <c r="N821" s="55"/>
    </row>
    <row r="822" spans="10:14" s="49" customFormat="1">
      <c r="J822" s="55"/>
      <c r="N822" s="55"/>
    </row>
    <row r="823" spans="10:14" s="49" customFormat="1">
      <c r="J823" s="55"/>
      <c r="N823" s="55"/>
    </row>
    <row r="824" spans="10:14" s="49" customFormat="1">
      <c r="J824" s="55"/>
      <c r="N824" s="55"/>
    </row>
    <row r="825" spans="10:14" s="49" customFormat="1">
      <c r="J825" s="55"/>
      <c r="N825" s="55"/>
    </row>
    <row r="826" spans="10:14" s="49" customFormat="1">
      <c r="J826" s="55"/>
      <c r="N826" s="55"/>
    </row>
    <row r="827" spans="10:14" s="49" customFormat="1">
      <c r="J827" s="55"/>
      <c r="N827" s="55"/>
    </row>
    <row r="828" spans="10:14" s="49" customFormat="1">
      <c r="J828" s="55"/>
      <c r="N828" s="55"/>
    </row>
    <row r="829" spans="10:14" s="49" customFormat="1">
      <c r="J829" s="55"/>
      <c r="N829" s="55"/>
    </row>
    <row r="830" spans="10:14" s="49" customFormat="1">
      <c r="J830" s="55"/>
      <c r="N830" s="55"/>
    </row>
    <row r="831" spans="10:14" s="49" customFormat="1">
      <c r="J831" s="55"/>
      <c r="N831" s="55"/>
    </row>
    <row r="832" spans="10:14" s="49" customFormat="1">
      <c r="J832" s="55"/>
      <c r="N832" s="55"/>
    </row>
    <row r="833" spans="10:14" s="49" customFormat="1">
      <c r="J833" s="55"/>
      <c r="N833" s="55"/>
    </row>
    <row r="834" spans="10:14" s="49" customFormat="1">
      <c r="J834" s="55"/>
      <c r="N834" s="55"/>
    </row>
    <row r="835" spans="10:14" s="49" customFormat="1">
      <c r="J835" s="55"/>
      <c r="N835" s="55"/>
    </row>
    <row r="836" spans="10:14" s="49" customFormat="1">
      <c r="J836" s="55"/>
      <c r="N836" s="55"/>
    </row>
    <row r="837" spans="10:14" s="49" customFormat="1">
      <c r="J837" s="55"/>
      <c r="N837" s="55"/>
    </row>
    <row r="838" spans="10:14" s="49" customFormat="1">
      <c r="J838" s="55"/>
      <c r="N838" s="55"/>
    </row>
    <row r="839" spans="10:14" s="49" customFormat="1">
      <c r="J839" s="55"/>
      <c r="N839" s="55"/>
    </row>
    <row r="840" spans="10:14" s="49" customFormat="1">
      <c r="J840" s="55"/>
      <c r="N840" s="55"/>
    </row>
    <row r="841" spans="10:14" s="49" customFormat="1">
      <c r="J841" s="55"/>
      <c r="N841" s="55"/>
    </row>
    <row r="842" spans="10:14" s="49" customFormat="1">
      <c r="J842" s="55"/>
      <c r="N842" s="55"/>
    </row>
    <row r="843" spans="10:14" s="49" customFormat="1">
      <c r="J843" s="55"/>
      <c r="N843" s="55"/>
    </row>
    <row r="844" spans="10:14" s="49" customFormat="1">
      <c r="J844" s="55"/>
      <c r="N844" s="55"/>
    </row>
    <row r="845" spans="10:14" s="49" customFormat="1">
      <c r="J845" s="55"/>
      <c r="N845" s="55"/>
    </row>
    <row r="846" spans="10:14" s="49" customFormat="1">
      <c r="J846" s="55"/>
      <c r="N846" s="55"/>
    </row>
    <row r="847" spans="10:14" s="49" customFormat="1">
      <c r="J847" s="55"/>
      <c r="N847" s="55"/>
    </row>
    <row r="848" spans="10:14" s="49" customFormat="1">
      <c r="J848" s="55"/>
      <c r="N848" s="55"/>
    </row>
    <row r="849" spans="10:14" s="49" customFormat="1">
      <c r="J849" s="55"/>
      <c r="N849" s="55"/>
    </row>
    <row r="850" spans="10:14" s="49" customFormat="1">
      <c r="J850" s="55"/>
      <c r="N850" s="55"/>
    </row>
    <row r="851" spans="10:14" s="49" customFormat="1">
      <c r="J851" s="55"/>
      <c r="N851" s="55"/>
    </row>
    <row r="852" spans="10:14" s="49" customFormat="1">
      <c r="J852" s="55"/>
      <c r="N852" s="55"/>
    </row>
    <row r="853" spans="10:14" s="49" customFormat="1">
      <c r="J853" s="55"/>
      <c r="N853" s="55"/>
    </row>
    <row r="854" spans="10:14" s="49" customFormat="1">
      <c r="J854" s="55"/>
      <c r="N854" s="55"/>
    </row>
    <row r="855" spans="10:14" s="49" customFormat="1">
      <c r="J855" s="55"/>
      <c r="N855" s="55"/>
    </row>
    <row r="856" spans="10:14" s="49" customFormat="1">
      <c r="J856" s="55"/>
      <c r="N856" s="55"/>
    </row>
    <row r="857" spans="10:14" s="49" customFormat="1">
      <c r="J857" s="55"/>
      <c r="N857" s="55"/>
    </row>
    <row r="858" spans="10:14" s="49" customFormat="1">
      <c r="J858" s="55"/>
      <c r="N858" s="55"/>
    </row>
    <row r="859" spans="10:14" s="49" customFormat="1">
      <c r="J859" s="55"/>
      <c r="N859" s="55"/>
    </row>
    <row r="860" spans="10:14" s="49" customFormat="1">
      <c r="J860" s="55"/>
      <c r="N860" s="55"/>
    </row>
    <row r="861" spans="10:14" s="49" customFormat="1">
      <c r="J861" s="55"/>
      <c r="N861" s="55"/>
    </row>
  </sheetData>
  <conditionalFormatting sqref="N8:N591">
    <cfRule type="cellIs" dxfId="63" priority="2" operator="equal">
      <formula>"Juin"</formula>
    </cfRule>
    <cfRule type="cellIs" dxfId="62" priority="3" operator="equal">
      <formula>"Rattrapage"</formula>
    </cfRule>
    <cfRule type="cellIs" dxfId="61" priority="4" operator="equal">
      <formula>"Juin"</formula>
    </cfRule>
    <cfRule type="cellIs" dxfId="60" priority="5" operator="equal">
      <formula>"Synthèse"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593"/>
  <sheetViews>
    <sheetView tabSelected="1" topLeftCell="A326" workbookViewId="0">
      <selection activeCell="D340" sqref="D340"/>
    </sheetView>
  </sheetViews>
  <sheetFormatPr baseColWidth="10" defaultColWidth="11.42578125" defaultRowHeight="15"/>
  <cols>
    <col min="1" max="1" width="6" style="49" bestFit="1" customWidth="1"/>
    <col min="2" max="2" width="25.7109375" style="23" customWidth="1"/>
    <col min="3" max="3" width="22.7109375" style="23" customWidth="1"/>
    <col min="4" max="4" width="11.42578125" style="23"/>
    <col min="5" max="5" width="9.28515625" style="23" customWidth="1"/>
    <col min="6" max="8" width="11.42578125" style="23"/>
    <col min="9" max="9" width="11.42578125" style="105"/>
    <col min="10" max="10" width="11.42578125" style="35"/>
    <col min="11" max="11" width="11.42578125" style="450"/>
    <col min="12" max="12" width="11.42578125" style="35"/>
    <col min="13" max="13" width="11.42578125" style="58"/>
    <col min="14" max="14" width="11.42578125" style="23"/>
    <col min="15" max="15" width="12.85546875" style="23" customWidth="1"/>
    <col min="16" max="16" width="11.42578125" style="23" hidden="1" customWidth="1"/>
    <col min="17" max="17" width="24.28515625" style="23" customWidth="1"/>
    <col min="18" max="18" width="25.85546875" style="23" customWidth="1"/>
    <col min="19" max="16384" width="11.42578125" style="23"/>
  </cols>
  <sheetData>
    <row r="1" spans="1:14" ht="20.25">
      <c r="A1" s="32"/>
      <c r="B1" s="32"/>
      <c r="C1" s="32"/>
      <c r="D1" s="32"/>
      <c r="E1" s="59" t="s">
        <v>0</v>
      </c>
      <c r="F1" s="59"/>
      <c r="G1" s="59"/>
      <c r="H1" s="59"/>
      <c r="I1" s="56"/>
      <c r="J1" s="33"/>
      <c r="K1" s="449"/>
      <c r="L1" s="57"/>
    </row>
    <row r="2" spans="1:14" ht="20.25">
      <c r="A2" s="32"/>
      <c r="B2" s="32"/>
      <c r="C2" s="32"/>
      <c r="D2" s="32"/>
      <c r="E2" s="59" t="s">
        <v>1</v>
      </c>
      <c r="F2" s="59"/>
      <c r="G2" s="59"/>
      <c r="H2" s="59"/>
      <c r="I2" s="56"/>
      <c r="J2" s="33"/>
      <c r="K2" s="449"/>
      <c r="L2" s="57"/>
    </row>
    <row r="3" spans="1:14" ht="20.25">
      <c r="A3" s="32"/>
      <c r="B3" s="32"/>
      <c r="C3" s="32"/>
      <c r="D3" s="32"/>
      <c r="E3" s="59" t="s">
        <v>539</v>
      </c>
      <c r="F3" s="59"/>
      <c r="G3" s="59"/>
      <c r="H3" s="59"/>
      <c r="I3" s="56"/>
      <c r="J3" s="33"/>
      <c r="K3" s="449"/>
      <c r="L3" s="57"/>
    </row>
    <row r="4" spans="1:14" ht="20.25">
      <c r="A4" s="32"/>
      <c r="B4" s="32"/>
      <c r="C4" s="32"/>
      <c r="D4" s="32"/>
      <c r="E4" s="59" t="s">
        <v>3</v>
      </c>
      <c r="F4" s="59"/>
      <c r="G4" s="59"/>
      <c r="H4" s="59"/>
      <c r="I4" s="56"/>
      <c r="J4" s="33"/>
      <c r="K4" s="449"/>
      <c r="L4" s="57"/>
    </row>
    <row r="5" spans="1:14" ht="20.25">
      <c r="A5" s="32"/>
      <c r="B5" s="32"/>
      <c r="C5" s="32"/>
      <c r="D5" s="32"/>
      <c r="E5" s="59" t="s">
        <v>545</v>
      </c>
      <c r="F5" s="59"/>
      <c r="G5" s="59"/>
      <c r="H5" s="59"/>
      <c r="I5" s="56"/>
      <c r="J5" s="33"/>
      <c r="K5" s="449"/>
      <c r="L5" s="57"/>
    </row>
    <row r="6" spans="1:14" ht="20.25">
      <c r="A6" s="32"/>
      <c r="B6" s="32" t="s">
        <v>546</v>
      </c>
      <c r="C6" s="32"/>
      <c r="D6" s="32"/>
      <c r="E6" s="32"/>
      <c r="F6" s="32"/>
      <c r="G6" s="32"/>
      <c r="H6" s="32"/>
      <c r="I6" s="56"/>
      <c r="J6" s="33"/>
      <c r="K6" s="449"/>
      <c r="L6" s="57"/>
    </row>
    <row r="7" spans="1:14" ht="18">
      <c r="A7" s="39" t="s">
        <v>6</v>
      </c>
      <c r="B7" s="13" t="s">
        <v>7</v>
      </c>
      <c r="C7" s="38" t="s">
        <v>8</v>
      </c>
      <c r="D7" s="39" t="s">
        <v>9</v>
      </c>
      <c r="E7" s="39" t="s">
        <v>10</v>
      </c>
      <c r="F7" s="39" t="s">
        <v>547</v>
      </c>
      <c r="G7" s="39" t="s">
        <v>12</v>
      </c>
      <c r="H7" s="39" t="s">
        <v>13</v>
      </c>
      <c r="I7" s="60" t="s">
        <v>548</v>
      </c>
      <c r="J7" s="37" t="s">
        <v>15</v>
      </c>
      <c r="K7" s="62" t="s">
        <v>544</v>
      </c>
      <c r="L7" s="37" t="s">
        <v>15</v>
      </c>
      <c r="M7" s="61" t="s">
        <v>17</v>
      </c>
      <c r="N7" s="62" t="s">
        <v>18</v>
      </c>
    </row>
    <row r="8" spans="1:14" ht="21">
      <c r="A8" s="64">
        <v>1</v>
      </c>
      <c r="B8" s="411" t="s">
        <v>19</v>
      </c>
      <c r="C8" s="411" t="s">
        <v>20</v>
      </c>
      <c r="D8" s="204">
        <v>3</v>
      </c>
      <c r="E8" s="65"/>
      <c r="F8" s="66"/>
      <c r="G8" s="20">
        <f t="shared" ref="G8:G70" si="0">IF(AND(D8=0,E8=0,F8=0),M8/3,(D8+E8+F8)/3)</f>
        <v>1</v>
      </c>
      <c r="H8" s="20">
        <f t="shared" ref="H8:H70" si="1">G8*3</f>
        <v>3</v>
      </c>
      <c r="I8" s="67"/>
      <c r="J8" s="68">
        <f t="shared" ref="J8:J70" si="2">MAX(I8*3,H8)</f>
        <v>3</v>
      </c>
      <c r="K8" s="74"/>
      <c r="L8" s="68">
        <f t="shared" ref="L8:L70" si="3">MAX(J8,K8)</f>
        <v>3</v>
      </c>
      <c r="M8" s="70"/>
      <c r="N8" s="71" t="str">
        <f t="shared" ref="N8:N70" si="4">IF(ISBLANK(K8),IF(ISBLANK(I8),"Juin","Synthèse"),"Rattrapage")</f>
        <v>Juin</v>
      </c>
    </row>
    <row r="9" spans="1:14" ht="21">
      <c r="A9" s="64">
        <v>2</v>
      </c>
      <c r="B9" s="412" t="s">
        <v>21</v>
      </c>
      <c r="C9" s="412" t="s">
        <v>20</v>
      </c>
      <c r="D9" s="204">
        <v>10.5</v>
      </c>
      <c r="E9" s="72"/>
      <c r="F9" s="73"/>
      <c r="G9" s="20">
        <f t="shared" si="0"/>
        <v>3.5</v>
      </c>
      <c r="H9" s="20">
        <f t="shared" si="1"/>
        <v>10.5</v>
      </c>
      <c r="I9" s="67"/>
      <c r="J9" s="68">
        <f t="shared" si="2"/>
        <v>10.5</v>
      </c>
      <c r="K9" s="74"/>
      <c r="L9" s="68">
        <f t="shared" si="3"/>
        <v>10.5</v>
      </c>
      <c r="M9" s="70"/>
      <c r="N9" s="71" t="str">
        <f t="shared" si="4"/>
        <v>Juin</v>
      </c>
    </row>
    <row r="10" spans="1:14" ht="21">
      <c r="A10" s="64">
        <v>3</v>
      </c>
      <c r="B10" s="413" t="s">
        <v>22</v>
      </c>
      <c r="C10" s="413" t="s">
        <v>23</v>
      </c>
      <c r="D10" s="204">
        <v>10</v>
      </c>
      <c r="E10" s="72"/>
      <c r="F10" s="73"/>
      <c r="G10" s="20">
        <f t="shared" si="0"/>
        <v>3.3333333333333335</v>
      </c>
      <c r="H10" s="20">
        <f t="shared" si="1"/>
        <v>10</v>
      </c>
      <c r="I10" s="66"/>
      <c r="J10" s="68">
        <f t="shared" si="2"/>
        <v>10</v>
      </c>
      <c r="K10" s="74"/>
      <c r="L10" s="68">
        <f t="shared" si="3"/>
        <v>10</v>
      </c>
      <c r="M10" s="70"/>
      <c r="N10" s="71" t="str">
        <f t="shared" si="4"/>
        <v>Juin</v>
      </c>
    </row>
    <row r="11" spans="1:14" ht="21">
      <c r="A11" s="64">
        <v>4</v>
      </c>
      <c r="B11" s="414" t="s">
        <v>24</v>
      </c>
      <c r="C11" s="414" t="s">
        <v>25</v>
      </c>
      <c r="D11" s="204">
        <v>11.25</v>
      </c>
      <c r="E11" s="72"/>
      <c r="F11" s="73"/>
      <c r="G11" s="20">
        <f t="shared" si="0"/>
        <v>3.75</v>
      </c>
      <c r="H11" s="20">
        <f t="shared" si="1"/>
        <v>11.25</v>
      </c>
      <c r="I11" s="67"/>
      <c r="J11" s="68">
        <f t="shared" si="2"/>
        <v>11.25</v>
      </c>
      <c r="K11" s="74"/>
      <c r="L11" s="68">
        <f t="shared" si="3"/>
        <v>11.25</v>
      </c>
      <c r="M11" s="70"/>
      <c r="N11" s="71" t="str">
        <f t="shared" si="4"/>
        <v>Juin</v>
      </c>
    </row>
    <row r="12" spans="1:14" ht="21">
      <c r="A12" s="64">
        <v>5</v>
      </c>
      <c r="B12" s="414" t="s">
        <v>26</v>
      </c>
      <c r="C12" s="414" t="s">
        <v>811</v>
      </c>
      <c r="D12" s="204">
        <v>6.5</v>
      </c>
      <c r="E12" s="72"/>
      <c r="F12" s="73"/>
      <c r="G12" s="20">
        <f t="shared" si="0"/>
        <v>2.1666666666666665</v>
      </c>
      <c r="H12" s="20">
        <f t="shared" si="1"/>
        <v>6.5</v>
      </c>
      <c r="I12" s="66"/>
      <c r="J12" s="68">
        <f t="shared" si="2"/>
        <v>6.5</v>
      </c>
      <c r="K12" s="74"/>
      <c r="L12" s="68">
        <f t="shared" si="3"/>
        <v>6.5</v>
      </c>
      <c r="M12" s="70"/>
      <c r="N12" s="71" t="str">
        <f t="shared" si="4"/>
        <v>Juin</v>
      </c>
    </row>
    <row r="13" spans="1:14" ht="21">
      <c r="A13" s="64">
        <v>6</v>
      </c>
      <c r="B13" s="415" t="s">
        <v>812</v>
      </c>
      <c r="C13" s="415" t="s">
        <v>813</v>
      </c>
      <c r="D13" s="204">
        <v>7.5</v>
      </c>
      <c r="E13" s="72"/>
      <c r="F13" s="73"/>
      <c r="G13" s="20">
        <f t="shared" si="0"/>
        <v>2.5</v>
      </c>
      <c r="H13" s="20">
        <f t="shared" si="1"/>
        <v>7.5</v>
      </c>
      <c r="I13" s="66"/>
      <c r="J13" s="68">
        <f t="shared" si="2"/>
        <v>7.5</v>
      </c>
      <c r="K13" s="74"/>
      <c r="L13" s="68">
        <f t="shared" si="3"/>
        <v>7.5</v>
      </c>
      <c r="M13" s="70"/>
      <c r="N13" s="71" t="str">
        <f t="shared" si="4"/>
        <v>Juin</v>
      </c>
    </row>
    <row r="14" spans="1:14" ht="21">
      <c r="A14" s="64">
        <v>7</v>
      </c>
      <c r="B14" s="416" t="s">
        <v>814</v>
      </c>
      <c r="C14" s="416" t="s">
        <v>28</v>
      </c>
      <c r="D14" s="204">
        <v>7</v>
      </c>
      <c r="E14" s="72"/>
      <c r="F14" s="73"/>
      <c r="G14" s="20">
        <f t="shared" si="0"/>
        <v>2.3333333333333335</v>
      </c>
      <c r="H14" s="20">
        <f t="shared" si="1"/>
        <v>7</v>
      </c>
      <c r="I14" s="66"/>
      <c r="J14" s="68">
        <f t="shared" si="2"/>
        <v>7</v>
      </c>
      <c r="K14" s="74"/>
      <c r="L14" s="68">
        <f t="shared" si="3"/>
        <v>7</v>
      </c>
      <c r="M14" s="70"/>
      <c r="N14" s="71" t="str">
        <f t="shared" si="4"/>
        <v>Juin</v>
      </c>
    </row>
    <row r="15" spans="1:14" ht="21">
      <c r="A15" s="64">
        <v>8</v>
      </c>
      <c r="B15" s="412" t="s">
        <v>815</v>
      </c>
      <c r="C15" s="412" t="s">
        <v>29</v>
      </c>
      <c r="D15" s="204">
        <v>7.5</v>
      </c>
      <c r="E15" s="72"/>
      <c r="F15" s="73"/>
      <c r="G15" s="20">
        <f t="shared" si="0"/>
        <v>2.5</v>
      </c>
      <c r="H15" s="20">
        <f t="shared" si="1"/>
        <v>7.5</v>
      </c>
      <c r="I15" s="67"/>
      <c r="J15" s="68">
        <f t="shared" si="2"/>
        <v>7.5</v>
      </c>
      <c r="K15" s="74"/>
      <c r="L15" s="68">
        <f t="shared" si="3"/>
        <v>7.5</v>
      </c>
      <c r="M15" s="70"/>
      <c r="N15" s="71" t="str">
        <f t="shared" si="4"/>
        <v>Juin</v>
      </c>
    </row>
    <row r="16" spans="1:14" ht="21">
      <c r="A16" s="64">
        <v>9</v>
      </c>
      <c r="B16" s="417" t="s">
        <v>30</v>
      </c>
      <c r="C16" s="417" t="s">
        <v>31</v>
      </c>
      <c r="D16" s="204">
        <v>4.5</v>
      </c>
      <c r="E16" s="72"/>
      <c r="F16" s="73"/>
      <c r="G16" s="20">
        <f t="shared" si="0"/>
        <v>1.5</v>
      </c>
      <c r="H16" s="20">
        <f t="shared" si="1"/>
        <v>4.5</v>
      </c>
      <c r="I16" s="67"/>
      <c r="J16" s="68">
        <f t="shared" si="2"/>
        <v>4.5</v>
      </c>
      <c r="K16" s="74"/>
      <c r="L16" s="68">
        <f t="shared" si="3"/>
        <v>4.5</v>
      </c>
      <c r="M16" s="70"/>
      <c r="N16" s="71" t="str">
        <f t="shared" si="4"/>
        <v>Juin</v>
      </c>
    </row>
    <row r="17" spans="1:14" ht="21">
      <c r="A17" s="64">
        <v>10</v>
      </c>
      <c r="B17" s="412" t="s">
        <v>32</v>
      </c>
      <c r="C17" s="412" t="s">
        <v>33</v>
      </c>
      <c r="D17" s="204">
        <v>11</v>
      </c>
      <c r="E17" s="72"/>
      <c r="F17" s="73"/>
      <c r="G17" s="20">
        <f t="shared" si="0"/>
        <v>3.6666666666666665</v>
      </c>
      <c r="H17" s="20">
        <f t="shared" si="1"/>
        <v>11</v>
      </c>
      <c r="I17" s="67"/>
      <c r="J17" s="68">
        <f t="shared" si="2"/>
        <v>11</v>
      </c>
      <c r="K17" s="74"/>
      <c r="L17" s="68">
        <f t="shared" si="3"/>
        <v>11</v>
      </c>
      <c r="M17" s="70"/>
      <c r="N17" s="71" t="str">
        <f t="shared" si="4"/>
        <v>Juin</v>
      </c>
    </row>
    <row r="18" spans="1:14" ht="21">
      <c r="A18" s="64">
        <v>11</v>
      </c>
      <c r="B18" s="412" t="s">
        <v>34</v>
      </c>
      <c r="C18" s="412" t="s">
        <v>35</v>
      </c>
      <c r="D18" s="204">
        <v>7</v>
      </c>
      <c r="E18" s="72"/>
      <c r="F18" s="73"/>
      <c r="G18" s="20">
        <f t="shared" si="0"/>
        <v>2.3333333333333335</v>
      </c>
      <c r="H18" s="20">
        <f t="shared" si="1"/>
        <v>7</v>
      </c>
      <c r="I18" s="67"/>
      <c r="J18" s="68">
        <f t="shared" si="2"/>
        <v>7</v>
      </c>
      <c r="K18" s="74"/>
      <c r="L18" s="68">
        <f t="shared" si="3"/>
        <v>7</v>
      </c>
      <c r="M18" s="70"/>
      <c r="N18" s="71" t="str">
        <f t="shared" si="4"/>
        <v>Juin</v>
      </c>
    </row>
    <row r="19" spans="1:14" ht="21">
      <c r="A19" s="64">
        <v>12</v>
      </c>
      <c r="B19" s="412" t="s">
        <v>36</v>
      </c>
      <c r="C19" s="412" t="s">
        <v>37</v>
      </c>
      <c r="D19" s="204">
        <v>9</v>
      </c>
      <c r="E19" s="72"/>
      <c r="F19" s="73"/>
      <c r="G19" s="20">
        <f t="shared" si="0"/>
        <v>3</v>
      </c>
      <c r="H19" s="20">
        <f t="shared" si="1"/>
        <v>9</v>
      </c>
      <c r="I19" s="67"/>
      <c r="J19" s="68">
        <f t="shared" si="2"/>
        <v>9</v>
      </c>
      <c r="K19" s="74"/>
      <c r="L19" s="68">
        <f t="shared" si="3"/>
        <v>9</v>
      </c>
      <c r="M19" s="70"/>
      <c r="N19" s="71" t="str">
        <f t="shared" si="4"/>
        <v>Juin</v>
      </c>
    </row>
    <row r="20" spans="1:14" ht="21">
      <c r="A20" s="64">
        <v>13</v>
      </c>
      <c r="B20" s="412" t="s">
        <v>38</v>
      </c>
      <c r="C20" s="412" t="s">
        <v>39</v>
      </c>
      <c r="D20" s="204">
        <v>11</v>
      </c>
      <c r="E20" s="72"/>
      <c r="F20" s="73"/>
      <c r="G20" s="20">
        <f t="shared" si="0"/>
        <v>3.6666666666666665</v>
      </c>
      <c r="H20" s="20">
        <f t="shared" si="1"/>
        <v>11</v>
      </c>
      <c r="I20" s="66"/>
      <c r="J20" s="68">
        <f t="shared" si="2"/>
        <v>11</v>
      </c>
      <c r="K20" s="74"/>
      <c r="L20" s="68">
        <f t="shared" si="3"/>
        <v>11</v>
      </c>
      <c r="M20" s="70"/>
      <c r="N20" s="71" t="str">
        <f t="shared" si="4"/>
        <v>Juin</v>
      </c>
    </row>
    <row r="21" spans="1:14" ht="21">
      <c r="A21" s="64">
        <v>14</v>
      </c>
      <c r="B21" s="412" t="s">
        <v>40</v>
      </c>
      <c r="C21" s="412" t="s">
        <v>41</v>
      </c>
      <c r="D21" s="204">
        <v>14</v>
      </c>
      <c r="E21" s="72"/>
      <c r="F21" s="73"/>
      <c r="G21" s="20">
        <f t="shared" si="0"/>
        <v>4.666666666666667</v>
      </c>
      <c r="H21" s="20">
        <f t="shared" si="1"/>
        <v>14</v>
      </c>
      <c r="I21" s="67"/>
      <c r="J21" s="68">
        <f t="shared" si="2"/>
        <v>14</v>
      </c>
      <c r="K21" s="74"/>
      <c r="L21" s="68">
        <f t="shared" si="3"/>
        <v>14</v>
      </c>
      <c r="M21" s="70"/>
      <c r="N21" s="71" t="str">
        <f t="shared" si="4"/>
        <v>Juin</v>
      </c>
    </row>
    <row r="22" spans="1:14" ht="21">
      <c r="A22" s="64">
        <v>15</v>
      </c>
      <c r="B22" s="412" t="s">
        <v>42</v>
      </c>
      <c r="C22" s="412" t="s">
        <v>635</v>
      </c>
      <c r="D22" s="204">
        <v>14</v>
      </c>
      <c r="E22" s="72"/>
      <c r="F22" s="73"/>
      <c r="G22" s="20">
        <f t="shared" si="0"/>
        <v>4.666666666666667</v>
      </c>
      <c r="H22" s="20">
        <f t="shared" si="1"/>
        <v>14</v>
      </c>
      <c r="I22" s="67"/>
      <c r="J22" s="68">
        <f t="shared" si="2"/>
        <v>14</v>
      </c>
      <c r="K22" s="74"/>
      <c r="L22" s="68">
        <f t="shared" si="3"/>
        <v>14</v>
      </c>
      <c r="M22" s="70"/>
      <c r="N22" s="71" t="str">
        <f t="shared" si="4"/>
        <v>Juin</v>
      </c>
    </row>
    <row r="23" spans="1:14" ht="21">
      <c r="A23" s="64">
        <v>16</v>
      </c>
      <c r="B23" s="412" t="s">
        <v>44</v>
      </c>
      <c r="C23" s="412" t="s">
        <v>27</v>
      </c>
      <c r="D23" s="204">
        <v>10</v>
      </c>
      <c r="E23" s="72"/>
      <c r="F23" s="73"/>
      <c r="G23" s="20">
        <f t="shared" si="0"/>
        <v>3.3333333333333335</v>
      </c>
      <c r="H23" s="20">
        <f t="shared" si="1"/>
        <v>10</v>
      </c>
      <c r="I23" s="67"/>
      <c r="J23" s="68">
        <f t="shared" si="2"/>
        <v>10</v>
      </c>
      <c r="K23" s="74"/>
      <c r="L23" s="68">
        <f t="shared" si="3"/>
        <v>10</v>
      </c>
      <c r="M23" s="70"/>
      <c r="N23" s="71" t="str">
        <f t="shared" si="4"/>
        <v>Juin</v>
      </c>
    </row>
    <row r="24" spans="1:14" ht="21">
      <c r="A24" s="64">
        <v>17</v>
      </c>
      <c r="B24" s="418" t="s">
        <v>45</v>
      </c>
      <c r="C24" s="418" t="s">
        <v>23</v>
      </c>
      <c r="D24" s="204">
        <v>6.5</v>
      </c>
      <c r="E24" s="72"/>
      <c r="F24" s="73"/>
      <c r="G24" s="20">
        <f t="shared" si="0"/>
        <v>2.1666666666666665</v>
      </c>
      <c r="H24" s="20">
        <f t="shared" si="1"/>
        <v>6.5</v>
      </c>
      <c r="I24" s="67"/>
      <c r="J24" s="68">
        <f t="shared" si="2"/>
        <v>6.5</v>
      </c>
      <c r="K24" s="74"/>
      <c r="L24" s="68">
        <f t="shared" si="3"/>
        <v>6.5</v>
      </c>
      <c r="M24" s="70"/>
      <c r="N24" s="71" t="str">
        <f t="shared" si="4"/>
        <v>Juin</v>
      </c>
    </row>
    <row r="25" spans="1:14" ht="21">
      <c r="A25" s="64">
        <v>18</v>
      </c>
      <c r="B25" s="419" t="s">
        <v>46</v>
      </c>
      <c r="C25" s="419" t="s">
        <v>47</v>
      </c>
      <c r="D25" s="204">
        <v>5</v>
      </c>
      <c r="E25" s="72"/>
      <c r="F25" s="73"/>
      <c r="G25" s="20">
        <f t="shared" si="0"/>
        <v>1.6666666666666667</v>
      </c>
      <c r="H25" s="20">
        <f t="shared" si="1"/>
        <v>5</v>
      </c>
      <c r="I25" s="67"/>
      <c r="J25" s="68">
        <f t="shared" si="2"/>
        <v>5</v>
      </c>
      <c r="K25" s="74"/>
      <c r="L25" s="68">
        <f t="shared" si="3"/>
        <v>5</v>
      </c>
      <c r="M25" s="70"/>
      <c r="N25" s="71" t="str">
        <f t="shared" si="4"/>
        <v>Juin</v>
      </c>
    </row>
    <row r="26" spans="1:14" ht="21">
      <c r="A26" s="64">
        <v>19</v>
      </c>
      <c r="B26" s="413" t="s">
        <v>48</v>
      </c>
      <c r="C26" s="413" t="s">
        <v>49</v>
      </c>
      <c r="D26" s="204">
        <v>8.25</v>
      </c>
      <c r="E26" s="72"/>
      <c r="F26" s="73"/>
      <c r="G26" s="20">
        <f t="shared" si="0"/>
        <v>2.75</v>
      </c>
      <c r="H26" s="20">
        <f t="shared" si="1"/>
        <v>8.25</v>
      </c>
      <c r="I26" s="67"/>
      <c r="J26" s="68">
        <f t="shared" si="2"/>
        <v>8.25</v>
      </c>
      <c r="K26" s="74"/>
      <c r="L26" s="68">
        <f t="shared" si="3"/>
        <v>8.25</v>
      </c>
      <c r="M26" s="70"/>
      <c r="N26" s="71" t="str">
        <f t="shared" si="4"/>
        <v>Juin</v>
      </c>
    </row>
    <row r="27" spans="1:14" ht="21">
      <c r="A27" s="64">
        <v>20</v>
      </c>
      <c r="B27" s="418" t="s">
        <v>50</v>
      </c>
      <c r="C27" s="418" t="s">
        <v>816</v>
      </c>
      <c r="D27" s="204">
        <v>9</v>
      </c>
      <c r="E27" s="72"/>
      <c r="F27" s="73"/>
      <c r="G27" s="20">
        <f t="shared" si="0"/>
        <v>3</v>
      </c>
      <c r="H27" s="20">
        <f t="shared" si="1"/>
        <v>9</v>
      </c>
      <c r="I27" s="67"/>
      <c r="J27" s="68">
        <f t="shared" si="2"/>
        <v>9</v>
      </c>
      <c r="K27" s="74"/>
      <c r="L27" s="68">
        <f t="shared" si="3"/>
        <v>9</v>
      </c>
      <c r="M27" s="70"/>
      <c r="N27" s="71" t="str">
        <f t="shared" si="4"/>
        <v>Juin</v>
      </c>
    </row>
    <row r="28" spans="1:14" ht="21">
      <c r="A28" s="64">
        <v>21</v>
      </c>
      <c r="B28" s="418" t="s">
        <v>817</v>
      </c>
      <c r="C28" s="418" t="s">
        <v>818</v>
      </c>
      <c r="D28" s="209"/>
      <c r="E28" s="72"/>
      <c r="F28" s="73"/>
      <c r="G28" s="20">
        <f t="shared" si="0"/>
        <v>10</v>
      </c>
      <c r="H28" s="20">
        <f t="shared" si="1"/>
        <v>30</v>
      </c>
      <c r="I28" s="66"/>
      <c r="J28" s="68">
        <f t="shared" si="2"/>
        <v>30</v>
      </c>
      <c r="K28" s="74"/>
      <c r="L28" s="68">
        <f t="shared" si="3"/>
        <v>30</v>
      </c>
      <c r="M28" s="70">
        <v>30</v>
      </c>
      <c r="N28" s="71" t="str">
        <f t="shared" si="4"/>
        <v>Juin</v>
      </c>
    </row>
    <row r="29" spans="1:14" ht="21">
      <c r="A29" s="64">
        <v>22</v>
      </c>
      <c r="B29" s="413" t="s">
        <v>25</v>
      </c>
      <c r="C29" s="413" t="s">
        <v>51</v>
      </c>
      <c r="D29" s="204">
        <v>9</v>
      </c>
      <c r="E29" s="72"/>
      <c r="F29" s="73"/>
      <c r="G29" s="20">
        <f t="shared" si="0"/>
        <v>3</v>
      </c>
      <c r="H29" s="20">
        <f t="shared" si="1"/>
        <v>9</v>
      </c>
      <c r="I29" s="67"/>
      <c r="J29" s="68">
        <f t="shared" si="2"/>
        <v>9</v>
      </c>
      <c r="K29" s="74"/>
      <c r="L29" s="68">
        <f t="shared" si="3"/>
        <v>9</v>
      </c>
      <c r="M29" s="70"/>
      <c r="N29" s="71" t="str">
        <f t="shared" si="4"/>
        <v>Juin</v>
      </c>
    </row>
    <row r="30" spans="1:14" ht="21">
      <c r="A30" s="64">
        <v>23</v>
      </c>
      <c r="B30" s="413" t="s">
        <v>52</v>
      </c>
      <c r="C30" s="413" t="s">
        <v>53</v>
      </c>
      <c r="D30" s="204">
        <v>10</v>
      </c>
      <c r="E30" s="72"/>
      <c r="F30" s="73"/>
      <c r="G30" s="20">
        <f t="shared" si="0"/>
        <v>3.3333333333333335</v>
      </c>
      <c r="H30" s="20">
        <f t="shared" si="1"/>
        <v>10</v>
      </c>
      <c r="I30" s="66"/>
      <c r="J30" s="68">
        <f t="shared" si="2"/>
        <v>10</v>
      </c>
      <c r="K30" s="74"/>
      <c r="L30" s="68">
        <f t="shared" si="3"/>
        <v>10</v>
      </c>
      <c r="M30" s="70"/>
      <c r="N30" s="71" t="str">
        <f t="shared" si="4"/>
        <v>Juin</v>
      </c>
    </row>
    <row r="31" spans="1:14" ht="21">
      <c r="A31" s="64">
        <v>24</v>
      </c>
      <c r="B31" s="413" t="s">
        <v>54</v>
      </c>
      <c r="C31" s="413" t="s">
        <v>55</v>
      </c>
      <c r="D31" s="204">
        <v>6.5</v>
      </c>
      <c r="E31" s="72"/>
      <c r="F31" s="73"/>
      <c r="G31" s="20">
        <f t="shared" si="0"/>
        <v>2.1666666666666665</v>
      </c>
      <c r="H31" s="20">
        <f t="shared" si="1"/>
        <v>6.5</v>
      </c>
      <c r="I31" s="66"/>
      <c r="J31" s="68">
        <f t="shared" si="2"/>
        <v>6.5</v>
      </c>
      <c r="K31" s="74"/>
      <c r="L31" s="68">
        <f t="shared" si="3"/>
        <v>6.5</v>
      </c>
      <c r="M31" s="70"/>
      <c r="N31" s="71" t="str">
        <f t="shared" si="4"/>
        <v>Juin</v>
      </c>
    </row>
    <row r="32" spans="1:14" ht="21">
      <c r="A32" s="64">
        <v>25</v>
      </c>
      <c r="B32" s="413" t="s">
        <v>56</v>
      </c>
      <c r="C32" s="413" t="s">
        <v>57</v>
      </c>
      <c r="D32" s="204">
        <v>7.5</v>
      </c>
      <c r="E32" s="72"/>
      <c r="F32" s="73"/>
      <c r="G32" s="20">
        <f t="shared" si="0"/>
        <v>2.5</v>
      </c>
      <c r="H32" s="20">
        <f t="shared" si="1"/>
        <v>7.5</v>
      </c>
      <c r="I32" s="67"/>
      <c r="J32" s="68">
        <f t="shared" si="2"/>
        <v>7.5</v>
      </c>
      <c r="K32" s="74"/>
      <c r="L32" s="68">
        <f t="shared" si="3"/>
        <v>7.5</v>
      </c>
      <c r="M32" s="70"/>
      <c r="N32" s="71" t="str">
        <f t="shared" si="4"/>
        <v>Juin</v>
      </c>
    </row>
    <row r="33" spans="1:14" ht="21">
      <c r="A33" s="64">
        <v>26</v>
      </c>
      <c r="B33" s="413" t="s">
        <v>58</v>
      </c>
      <c r="C33" s="413" t="s">
        <v>59</v>
      </c>
      <c r="D33" s="204">
        <v>6.5</v>
      </c>
      <c r="E33" s="72"/>
      <c r="F33" s="73"/>
      <c r="G33" s="20">
        <f t="shared" si="0"/>
        <v>2.1666666666666665</v>
      </c>
      <c r="H33" s="20">
        <f t="shared" si="1"/>
        <v>6.5</v>
      </c>
      <c r="I33" s="66"/>
      <c r="J33" s="68">
        <f t="shared" si="2"/>
        <v>6.5</v>
      </c>
      <c r="K33" s="74"/>
      <c r="L33" s="68">
        <f t="shared" si="3"/>
        <v>6.5</v>
      </c>
      <c r="M33" s="70"/>
      <c r="N33" s="71" t="str">
        <f t="shared" si="4"/>
        <v>Juin</v>
      </c>
    </row>
    <row r="34" spans="1:14" ht="18.75">
      <c r="A34" s="64">
        <v>27</v>
      </c>
      <c r="B34" s="413" t="s">
        <v>60</v>
      </c>
      <c r="C34" s="413" t="s">
        <v>61</v>
      </c>
      <c r="D34" s="204">
        <v>10</v>
      </c>
      <c r="E34" s="72"/>
      <c r="F34" s="73"/>
      <c r="G34" s="20">
        <f t="shared" si="0"/>
        <v>3.3333333333333335</v>
      </c>
      <c r="H34" s="20">
        <f t="shared" si="1"/>
        <v>10</v>
      </c>
      <c r="I34" s="67"/>
      <c r="J34" s="68">
        <f t="shared" si="2"/>
        <v>10</v>
      </c>
      <c r="L34" s="68">
        <f t="shared" si="3"/>
        <v>10</v>
      </c>
      <c r="M34" s="70"/>
      <c r="N34" s="71" t="str">
        <f t="shared" si="4"/>
        <v>Juin</v>
      </c>
    </row>
    <row r="35" spans="1:14" ht="21">
      <c r="A35" s="64">
        <v>28</v>
      </c>
      <c r="B35" s="413" t="s">
        <v>62</v>
      </c>
      <c r="C35" s="420" t="s">
        <v>63</v>
      </c>
      <c r="D35" s="204">
        <v>8</v>
      </c>
      <c r="E35" s="72"/>
      <c r="F35" s="73"/>
      <c r="G35" s="20">
        <f t="shared" si="0"/>
        <v>2.6666666666666665</v>
      </c>
      <c r="H35" s="20">
        <f t="shared" si="1"/>
        <v>8</v>
      </c>
      <c r="I35" s="66"/>
      <c r="J35" s="68">
        <f t="shared" si="2"/>
        <v>8</v>
      </c>
      <c r="K35" s="74"/>
      <c r="L35" s="68">
        <f t="shared" si="3"/>
        <v>8</v>
      </c>
      <c r="M35" s="70"/>
      <c r="N35" s="71" t="str">
        <f t="shared" si="4"/>
        <v>Juin</v>
      </c>
    </row>
    <row r="36" spans="1:14" ht="21">
      <c r="A36" s="64">
        <v>29</v>
      </c>
      <c r="B36" s="413" t="s">
        <v>64</v>
      </c>
      <c r="C36" s="413" t="s">
        <v>65</v>
      </c>
      <c r="D36" s="204">
        <v>7</v>
      </c>
      <c r="E36" s="72"/>
      <c r="F36" s="73"/>
      <c r="G36" s="20">
        <f t="shared" si="0"/>
        <v>2.3333333333333335</v>
      </c>
      <c r="H36" s="20">
        <f t="shared" si="1"/>
        <v>7</v>
      </c>
      <c r="I36" s="67"/>
      <c r="J36" s="68">
        <f t="shared" si="2"/>
        <v>7</v>
      </c>
      <c r="K36" s="74"/>
      <c r="L36" s="68">
        <f t="shared" si="3"/>
        <v>7</v>
      </c>
      <c r="M36" s="70"/>
      <c r="N36" s="71" t="str">
        <f t="shared" si="4"/>
        <v>Juin</v>
      </c>
    </row>
    <row r="37" spans="1:14" ht="21">
      <c r="A37" s="64">
        <v>30</v>
      </c>
      <c r="B37" s="421" t="s">
        <v>66</v>
      </c>
      <c r="C37" s="421" t="s">
        <v>819</v>
      </c>
      <c r="D37" s="204">
        <v>7.5</v>
      </c>
      <c r="E37" s="72"/>
      <c r="F37" s="73"/>
      <c r="G37" s="20">
        <f t="shared" si="0"/>
        <v>2.5</v>
      </c>
      <c r="H37" s="20">
        <f t="shared" si="1"/>
        <v>7.5</v>
      </c>
      <c r="I37" s="67"/>
      <c r="J37" s="68">
        <f t="shared" si="2"/>
        <v>7.5</v>
      </c>
      <c r="K37" s="74"/>
      <c r="L37" s="68">
        <f t="shared" si="3"/>
        <v>7.5</v>
      </c>
      <c r="M37" s="70"/>
      <c r="N37" s="71" t="str">
        <f t="shared" si="4"/>
        <v>Juin</v>
      </c>
    </row>
    <row r="38" spans="1:14" ht="21">
      <c r="A38" s="64">
        <v>31</v>
      </c>
      <c r="B38" s="419" t="s">
        <v>820</v>
      </c>
      <c r="C38" s="419" t="s">
        <v>821</v>
      </c>
      <c r="D38" s="455">
        <v>7.5</v>
      </c>
      <c r="E38" s="72"/>
      <c r="F38" s="73"/>
      <c r="G38" s="20">
        <f t="shared" si="0"/>
        <v>2.5</v>
      </c>
      <c r="H38" s="20">
        <f t="shared" si="1"/>
        <v>7.5</v>
      </c>
      <c r="I38" s="67"/>
      <c r="J38" s="68">
        <f t="shared" si="2"/>
        <v>7.5</v>
      </c>
      <c r="K38" s="74"/>
      <c r="L38" s="68">
        <f t="shared" si="3"/>
        <v>7.5</v>
      </c>
      <c r="M38" s="70"/>
      <c r="N38" s="71" t="str">
        <f t="shared" si="4"/>
        <v>Juin</v>
      </c>
    </row>
    <row r="39" spans="1:14" ht="21">
      <c r="A39" s="64">
        <v>32</v>
      </c>
      <c r="B39" s="419" t="s">
        <v>68</v>
      </c>
      <c r="C39" s="419" t="s">
        <v>69</v>
      </c>
      <c r="D39" s="204">
        <v>5.5</v>
      </c>
      <c r="E39" s="72"/>
      <c r="F39" s="73"/>
      <c r="G39" s="20">
        <f t="shared" si="0"/>
        <v>1.8333333333333333</v>
      </c>
      <c r="H39" s="20">
        <f t="shared" si="1"/>
        <v>5.5</v>
      </c>
      <c r="I39" s="66"/>
      <c r="J39" s="68">
        <f t="shared" si="2"/>
        <v>5.5</v>
      </c>
      <c r="K39" s="74"/>
      <c r="L39" s="68">
        <f t="shared" si="3"/>
        <v>5.5</v>
      </c>
      <c r="M39" s="70"/>
      <c r="N39" s="71" t="str">
        <f t="shared" si="4"/>
        <v>Juin</v>
      </c>
    </row>
    <row r="40" spans="1:14" ht="21">
      <c r="A40" s="64">
        <v>33</v>
      </c>
      <c r="B40" s="422" t="s">
        <v>70</v>
      </c>
      <c r="C40" s="422" t="s">
        <v>822</v>
      </c>
      <c r="D40" s="204">
        <v>7.5</v>
      </c>
      <c r="E40" s="72"/>
      <c r="F40" s="73"/>
      <c r="G40" s="20">
        <f t="shared" si="0"/>
        <v>2.5</v>
      </c>
      <c r="H40" s="20">
        <f t="shared" si="1"/>
        <v>7.5</v>
      </c>
      <c r="I40" s="67"/>
      <c r="J40" s="68">
        <f t="shared" si="2"/>
        <v>7.5</v>
      </c>
      <c r="K40" s="80"/>
      <c r="L40" s="68">
        <f t="shared" si="3"/>
        <v>7.5</v>
      </c>
      <c r="M40" s="70"/>
      <c r="N40" s="71" t="str">
        <f t="shared" si="4"/>
        <v>Juin</v>
      </c>
    </row>
    <row r="41" spans="1:14" ht="21">
      <c r="A41" s="64">
        <v>34</v>
      </c>
      <c r="B41" s="423" t="s">
        <v>71</v>
      </c>
      <c r="C41" s="423" t="s">
        <v>440</v>
      </c>
      <c r="D41" s="204">
        <v>8</v>
      </c>
      <c r="E41" s="72"/>
      <c r="F41" s="73"/>
      <c r="G41" s="20">
        <f t="shared" si="0"/>
        <v>2.6666666666666665</v>
      </c>
      <c r="H41" s="20">
        <f t="shared" si="1"/>
        <v>8</v>
      </c>
      <c r="I41" s="66"/>
      <c r="J41" s="68">
        <f t="shared" si="2"/>
        <v>8</v>
      </c>
      <c r="K41" s="80"/>
      <c r="L41" s="68">
        <f t="shared" si="3"/>
        <v>8</v>
      </c>
      <c r="M41" s="70"/>
      <c r="N41" s="71" t="str">
        <f t="shared" si="4"/>
        <v>Juin</v>
      </c>
    </row>
    <row r="42" spans="1:14" ht="21">
      <c r="A42" s="64">
        <v>35</v>
      </c>
      <c r="B42" s="417" t="s">
        <v>73</v>
      </c>
      <c r="C42" s="417" t="s">
        <v>823</v>
      </c>
      <c r="D42" s="204">
        <v>9.25</v>
      </c>
      <c r="E42" s="72"/>
      <c r="F42" s="73"/>
      <c r="G42" s="20">
        <f t="shared" si="0"/>
        <v>3.0833333333333335</v>
      </c>
      <c r="H42" s="20">
        <f t="shared" si="1"/>
        <v>9.25</v>
      </c>
      <c r="I42" s="67"/>
      <c r="J42" s="68">
        <f t="shared" si="2"/>
        <v>9.25</v>
      </c>
      <c r="K42" s="80"/>
      <c r="L42" s="68">
        <f t="shared" si="3"/>
        <v>9.25</v>
      </c>
      <c r="M42" s="70"/>
      <c r="N42" s="71" t="str">
        <f t="shared" si="4"/>
        <v>Juin</v>
      </c>
    </row>
    <row r="43" spans="1:14" ht="21">
      <c r="A43" s="64">
        <v>36</v>
      </c>
      <c r="B43" s="417" t="s">
        <v>824</v>
      </c>
      <c r="C43" s="417" t="s">
        <v>825</v>
      </c>
      <c r="D43" s="209"/>
      <c r="E43" s="72"/>
      <c r="F43" s="73"/>
      <c r="G43" s="20">
        <f t="shared" si="0"/>
        <v>10.083333333333334</v>
      </c>
      <c r="H43" s="20">
        <f t="shared" si="1"/>
        <v>30.25</v>
      </c>
      <c r="I43" s="67"/>
      <c r="J43" s="68">
        <f t="shared" si="2"/>
        <v>30.25</v>
      </c>
      <c r="K43" s="80"/>
      <c r="L43" s="68">
        <f t="shared" si="3"/>
        <v>30.25</v>
      </c>
      <c r="M43" s="70">
        <v>30.25</v>
      </c>
      <c r="N43" s="71" t="str">
        <f t="shared" si="4"/>
        <v>Juin</v>
      </c>
    </row>
    <row r="44" spans="1:14" ht="21">
      <c r="A44" s="64">
        <v>37</v>
      </c>
      <c r="B44" s="424" t="s">
        <v>75</v>
      </c>
      <c r="C44" s="424" t="s">
        <v>76</v>
      </c>
      <c r="D44" s="204">
        <v>8.5</v>
      </c>
      <c r="E44" s="72"/>
      <c r="F44" s="73"/>
      <c r="G44" s="20">
        <f t="shared" si="0"/>
        <v>2.8333333333333335</v>
      </c>
      <c r="H44" s="20">
        <f t="shared" si="1"/>
        <v>8.5</v>
      </c>
      <c r="I44" s="67"/>
      <c r="J44" s="68">
        <f t="shared" si="2"/>
        <v>8.5</v>
      </c>
      <c r="K44" s="80"/>
      <c r="L44" s="68">
        <f t="shared" si="3"/>
        <v>8.5</v>
      </c>
      <c r="M44" s="70"/>
      <c r="N44" s="71" t="str">
        <f t="shared" si="4"/>
        <v>Juin</v>
      </c>
    </row>
    <row r="45" spans="1:14" ht="21">
      <c r="A45" s="64">
        <v>38</v>
      </c>
      <c r="B45" s="424" t="s">
        <v>77</v>
      </c>
      <c r="C45" s="424" t="s">
        <v>148</v>
      </c>
      <c r="D45" s="204">
        <v>8</v>
      </c>
      <c r="E45" s="72"/>
      <c r="F45" s="73"/>
      <c r="G45" s="20">
        <f t="shared" si="0"/>
        <v>2.6666666666666665</v>
      </c>
      <c r="H45" s="20">
        <f t="shared" si="1"/>
        <v>8</v>
      </c>
      <c r="I45" s="66"/>
      <c r="J45" s="68">
        <f t="shared" si="2"/>
        <v>8</v>
      </c>
      <c r="K45" s="80"/>
      <c r="L45" s="68">
        <f t="shared" si="3"/>
        <v>8</v>
      </c>
      <c r="M45" s="70"/>
      <c r="N45" s="71" t="str">
        <f t="shared" si="4"/>
        <v>Juin</v>
      </c>
    </row>
    <row r="46" spans="1:14" ht="21">
      <c r="A46" s="64">
        <v>39</v>
      </c>
      <c r="B46" s="424" t="s">
        <v>826</v>
      </c>
      <c r="C46" s="424" t="s">
        <v>43</v>
      </c>
      <c r="D46" s="204">
        <v>6.5</v>
      </c>
      <c r="E46" s="72"/>
      <c r="F46" s="73"/>
      <c r="G46" s="20">
        <f t="shared" si="0"/>
        <v>2.1666666666666665</v>
      </c>
      <c r="H46" s="20">
        <f t="shared" si="1"/>
        <v>6.5</v>
      </c>
      <c r="I46" s="67"/>
      <c r="J46" s="68">
        <f t="shared" si="2"/>
        <v>6.5</v>
      </c>
      <c r="K46" s="80"/>
      <c r="L46" s="68">
        <f t="shared" si="3"/>
        <v>6.5</v>
      </c>
      <c r="M46" s="70"/>
      <c r="N46" s="71" t="str">
        <f t="shared" si="4"/>
        <v>Juin</v>
      </c>
    </row>
    <row r="47" spans="1:14" ht="21">
      <c r="A47" s="64">
        <v>40</v>
      </c>
      <c r="B47" s="424" t="s">
        <v>79</v>
      </c>
      <c r="C47" s="424" t="s">
        <v>35</v>
      </c>
      <c r="D47" s="204">
        <v>5</v>
      </c>
      <c r="E47" s="72"/>
      <c r="F47" s="73"/>
      <c r="G47" s="20">
        <f t="shared" si="0"/>
        <v>1.6666666666666667</v>
      </c>
      <c r="H47" s="20">
        <f t="shared" si="1"/>
        <v>5</v>
      </c>
      <c r="I47" s="67"/>
      <c r="J47" s="68">
        <f t="shared" si="2"/>
        <v>5</v>
      </c>
      <c r="K47" s="80"/>
      <c r="L47" s="68">
        <f t="shared" si="3"/>
        <v>5</v>
      </c>
      <c r="M47" s="70"/>
      <c r="N47" s="71" t="str">
        <f t="shared" si="4"/>
        <v>Juin</v>
      </c>
    </row>
    <row r="48" spans="1:14" ht="21">
      <c r="A48" s="64">
        <v>41</v>
      </c>
      <c r="B48" s="424" t="s">
        <v>80</v>
      </c>
      <c r="C48" s="424" t="s">
        <v>81</v>
      </c>
      <c r="D48" s="204">
        <v>4.5</v>
      </c>
      <c r="E48" s="72"/>
      <c r="F48" s="73"/>
      <c r="G48" s="20">
        <f t="shared" si="0"/>
        <v>1.5</v>
      </c>
      <c r="H48" s="20">
        <f t="shared" si="1"/>
        <v>4.5</v>
      </c>
      <c r="I48" s="67"/>
      <c r="J48" s="68">
        <f t="shared" si="2"/>
        <v>4.5</v>
      </c>
      <c r="K48" s="80"/>
      <c r="L48" s="68">
        <f t="shared" si="3"/>
        <v>4.5</v>
      </c>
      <c r="M48" s="70"/>
      <c r="N48" s="71" t="str">
        <f t="shared" si="4"/>
        <v>Juin</v>
      </c>
    </row>
    <row r="49" spans="1:14" ht="21">
      <c r="A49" s="64">
        <v>42</v>
      </c>
      <c r="B49" s="439" t="s">
        <v>827</v>
      </c>
      <c r="C49" s="439" t="s">
        <v>87</v>
      </c>
      <c r="D49" s="209"/>
      <c r="E49" s="76"/>
      <c r="F49" s="77"/>
      <c r="G49" s="20">
        <f t="shared" si="0"/>
        <v>11</v>
      </c>
      <c r="H49" s="20">
        <f t="shared" si="1"/>
        <v>33</v>
      </c>
      <c r="I49" s="66"/>
      <c r="J49" s="68">
        <f t="shared" si="2"/>
        <v>33</v>
      </c>
      <c r="K49" s="74"/>
      <c r="L49" s="68">
        <f t="shared" si="3"/>
        <v>33</v>
      </c>
      <c r="M49" s="70">
        <v>33</v>
      </c>
      <c r="N49" s="71" t="str">
        <f t="shared" si="4"/>
        <v>Juin</v>
      </c>
    </row>
    <row r="50" spans="1:14" ht="21">
      <c r="A50" s="64">
        <v>43</v>
      </c>
      <c r="B50" s="423" t="s">
        <v>828</v>
      </c>
      <c r="C50" s="423" t="s">
        <v>83</v>
      </c>
      <c r="D50" s="204">
        <v>7</v>
      </c>
      <c r="E50" s="72"/>
      <c r="F50" s="73"/>
      <c r="G50" s="20">
        <f t="shared" si="0"/>
        <v>2.3333333333333335</v>
      </c>
      <c r="H50" s="20">
        <f t="shared" si="1"/>
        <v>7</v>
      </c>
      <c r="I50" s="67"/>
      <c r="J50" s="68">
        <f t="shared" si="2"/>
        <v>7</v>
      </c>
      <c r="K50" s="80"/>
      <c r="L50" s="68">
        <f t="shared" si="3"/>
        <v>7</v>
      </c>
      <c r="M50" s="70"/>
      <c r="N50" s="71" t="str">
        <f t="shared" si="4"/>
        <v>Juin</v>
      </c>
    </row>
    <row r="51" spans="1:14" ht="21">
      <c r="A51" s="64">
        <v>44</v>
      </c>
      <c r="B51" s="424" t="s">
        <v>84</v>
      </c>
      <c r="C51" s="424" t="s">
        <v>85</v>
      </c>
      <c r="D51" s="204">
        <v>8.5</v>
      </c>
      <c r="E51" s="72"/>
      <c r="F51" s="73"/>
      <c r="G51" s="20">
        <f t="shared" si="0"/>
        <v>2.8333333333333335</v>
      </c>
      <c r="H51" s="20">
        <f t="shared" si="1"/>
        <v>8.5</v>
      </c>
      <c r="I51" s="67"/>
      <c r="J51" s="68">
        <f t="shared" si="2"/>
        <v>8.5</v>
      </c>
      <c r="K51" s="80"/>
      <c r="L51" s="68">
        <f t="shared" si="3"/>
        <v>8.5</v>
      </c>
      <c r="M51" s="70"/>
      <c r="N51" s="71" t="str">
        <f t="shared" si="4"/>
        <v>Juin</v>
      </c>
    </row>
    <row r="52" spans="1:14" ht="21">
      <c r="A52" s="64">
        <v>45</v>
      </c>
      <c r="B52" s="423" t="s">
        <v>829</v>
      </c>
      <c r="C52" s="423" t="s">
        <v>86</v>
      </c>
      <c r="D52" s="204">
        <v>12</v>
      </c>
      <c r="E52" s="72"/>
      <c r="F52" s="73"/>
      <c r="G52" s="20">
        <f t="shared" si="0"/>
        <v>4</v>
      </c>
      <c r="H52" s="20">
        <f t="shared" si="1"/>
        <v>12</v>
      </c>
      <c r="I52" s="66"/>
      <c r="J52" s="68">
        <f t="shared" si="2"/>
        <v>12</v>
      </c>
      <c r="K52" s="74"/>
      <c r="L52" s="68">
        <f t="shared" si="3"/>
        <v>12</v>
      </c>
      <c r="M52" s="70"/>
      <c r="N52" s="71" t="str">
        <f t="shared" si="4"/>
        <v>Juin</v>
      </c>
    </row>
    <row r="53" spans="1:14" ht="21">
      <c r="A53" s="64">
        <v>46</v>
      </c>
      <c r="B53" s="425" t="s">
        <v>830</v>
      </c>
      <c r="C53" s="425" t="s">
        <v>82</v>
      </c>
      <c r="D53" s="204">
        <v>7.5</v>
      </c>
      <c r="E53" s="72"/>
      <c r="F53" s="73"/>
      <c r="G53" s="20">
        <f t="shared" si="0"/>
        <v>2.5</v>
      </c>
      <c r="H53" s="20">
        <f t="shared" si="1"/>
        <v>7.5</v>
      </c>
      <c r="I53" s="66"/>
      <c r="J53" s="68">
        <f t="shared" si="2"/>
        <v>7.5</v>
      </c>
      <c r="K53" s="74"/>
      <c r="L53" s="68">
        <f t="shared" si="3"/>
        <v>7.5</v>
      </c>
      <c r="M53" s="70"/>
      <c r="N53" s="71" t="str">
        <f t="shared" si="4"/>
        <v>Juin</v>
      </c>
    </row>
    <row r="54" spans="1:14" ht="21">
      <c r="A54" s="64">
        <v>47</v>
      </c>
      <c r="B54" s="426" t="s">
        <v>88</v>
      </c>
      <c r="C54" s="426" t="s">
        <v>831</v>
      </c>
      <c r="D54" s="204">
        <v>6</v>
      </c>
      <c r="E54" s="72"/>
      <c r="F54" s="73"/>
      <c r="G54" s="20">
        <f t="shared" si="0"/>
        <v>2</v>
      </c>
      <c r="H54" s="20">
        <f t="shared" si="1"/>
        <v>6</v>
      </c>
      <c r="I54" s="67"/>
      <c r="J54" s="68">
        <f t="shared" si="2"/>
        <v>6</v>
      </c>
      <c r="K54" s="80"/>
      <c r="L54" s="68">
        <f t="shared" si="3"/>
        <v>6</v>
      </c>
      <c r="M54" s="70"/>
      <c r="N54" s="71" t="str">
        <f t="shared" si="4"/>
        <v>Juin</v>
      </c>
    </row>
    <row r="55" spans="1:14" ht="21">
      <c r="A55" s="64">
        <v>48</v>
      </c>
      <c r="B55" s="424" t="s">
        <v>832</v>
      </c>
      <c r="C55" s="424" t="s">
        <v>35</v>
      </c>
      <c r="D55" s="204">
        <v>8</v>
      </c>
      <c r="E55" s="72"/>
      <c r="F55" s="73"/>
      <c r="G55" s="20">
        <f t="shared" si="0"/>
        <v>2.6666666666666665</v>
      </c>
      <c r="H55" s="20">
        <f t="shared" si="1"/>
        <v>8</v>
      </c>
      <c r="I55" s="66"/>
      <c r="J55" s="68">
        <f t="shared" si="2"/>
        <v>8</v>
      </c>
      <c r="K55" s="80"/>
      <c r="L55" s="68">
        <f t="shared" si="3"/>
        <v>8</v>
      </c>
      <c r="M55" s="70"/>
      <c r="N55" s="71" t="str">
        <f t="shared" si="4"/>
        <v>Juin</v>
      </c>
    </row>
    <row r="56" spans="1:14" ht="21">
      <c r="A56" s="64">
        <v>49</v>
      </c>
      <c r="B56" s="424" t="s">
        <v>89</v>
      </c>
      <c r="C56" s="424" t="s">
        <v>90</v>
      </c>
      <c r="D56" s="204">
        <v>8.5</v>
      </c>
      <c r="E56" s="72"/>
      <c r="F56" s="73"/>
      <c r="G56" s="20">
        <f t="shared" si="0"/>
        <v>2.8333333333333335</v>
      </c>
      <c r="H56" s="20">
        <f t="shared" si="1"/>
        <v>8.5</v>
      </c>
      <c r="I56" s="67"/>
      <c r="J56" s="68">
        <f t="shared" si="2"/>
        <v>8.5</v>
      </c>
      <c r="K56" s="80"/>
      <c r="L56" s="68">
        <f t="shared" si="3"/>
        <v>8.5</v>
      </c>
      <c r="M56" s="70"/>
      <c r="N56" s="71" t="str">
        <f t="shared" si="4"/>
        <v>Juin</v>
      </c>
    </row>
    <row r="57" spans="1:14" ht="21">
      <c r="A57" s="64">
        <v>50</v>
      </c>
      <c r="B57" s="423" t="s">
        <v>833</v>
      </c>
      <c r="C57" s="423" t="s">
        <v>834</v>
      </c>
      <c r="D57" s="204">
        <v>6</v>
      </c>
      <c r="E57" s="72"/>
      <c r="F57" s="73"/>
      <c r="G57" s="20">
        <f t="shared" si="0"/>
        <v>2</v>
      </c>
      <c r="H57" s="20">
        <f t="shared" si="1"/>
        <v>6</v>
      </c>
      <c r="I57" s="67"/>
      <c r="J57" s="68">
        <f t="shared" si="2"/>
        <v>6</v>
      </c>
      <c r="K57" s="80"/>
      <c r="L57" s="68">
        <f t="shared" si="3"/>
        <v>6</v>
      </c>
      <c r="M57" s="70"/>
      <c r="N57" s="71" t="str">
        <f t="shared" si="4"/>
        <v>Juin</v>
      </c>
    </row>
    <row r="58" spans="1:14" ht="21">
      <c r="A58" s="64">
        <v>51</v>
      </c>
      <c r="B58" s="424" t="s">
        <v>92</v>
      </c>
      <c r="C58" s="424" t="s">
        <v>93</v>
      </c>
      <c r="D58" s="204">
        <v>9</v>
      </c>
      <c r="E58" s="72"/>
      <c r="F58" s="73"/>
      <c r="G58" s="20">
        <f t="shared" si="0"/>
        <v>3</v>
      </c>
      <c r="H58" s="20">
        <f t="shared" si="1"/>
        <v>9</v>
      </c>
      <c r="I58" s="67"/>
      <c r="J58" s="68">
        <f t="shared" si="2"/>
        <v>9</v>
      </c>
      <c r="K58" s="80"/>
      <c r="L58" s="68">
        <f t="shared" si="3"/>
        <v>9</v>
      </c>
      <c r="M58" s="70"/>
      <c r="N58" s="71" t="str">
        <f t="shared" si="4"/>
        <v>Juin</v>
      </c>
    </row>
    <row r="59" spans="1:14" ht="21">
      <c r="A59" s="64">
        <v>52</v>
      </c>
      <c r="B59" s="424" t="s">
        <v>94</v>
      </c>
      <c r="C59" s="424" t="s">
        <v>95</v>
      </c>
      <c r="D59" s="204">
        <v>8</v>
      </c>
      <c r="E59" s="72"/>
      <c r="F59" s="73"/>
      <c r="G59" s="20">
        <f t="shared" si="0"/>
        <v>2.6666666666666665</v>
      </c>
      <c r="H59" s="20">
        <f t="shared" si="1"/>
        <v>8</v>
      </c>
      <c r="I59" s="67"/>
      <c r="J59" s="68">
        <f t="shared" si="2"/>
        <v>8</v>
      </c>
      <c r="K59" s="80"/>
      <c r="L59" s="68">
        <f t="shared" si="3"/>
        <v>8</v>
      </c>
      <c r="M59" s="70"/>
      <c r="N59" s="71" t="str">
        <f t="shared" si="4"/>
        <v>Juin</v>
      </c>
    </row>
    <row r="60" spans="1:14" ht="21">
      <c r="A60" s="64">
        <v>53</v>
      </c>
      <c r="B60" s="417" t="s">
        <v>96</v>
      </c>
      <c r="C60" s="417" t="s">
        <v>835</v>
      </c>
      <c r="D60" s="204">
        <v>5</v>
      </c>
      <c r="E60" s="72"/>
      <c r="F60" s="73"/>
      <c r="G60" s="20">
        <f t="shared" si="0"/>
        <v>1.6666666666666667</v>
      </c>
      <c r="H60" s="20">
        <f t="shared" si="1"/>
        <v>5</v>
      </c>
      <c r="I60" s="66"/>
      <c r="J60" s="68">
        <f t="shared" si="2"/>
        <v>5</v>
      </c>
      <c r="K60" s="74"/>
      <c r="L60" s="68">
        <f t="shared" si="3"/>
        <v>5</v>
      </c>
      <c r="M60" s="70"/>
      <c r="N60" s="71" t="str">
        <f t="shared" si="4"/>
        <v>Juin</v>
      </c>
    </row>
    <row r="61" spans="1:14" ht="21">
      <c r="A61" s="64">
        <v>54</v>
      </c>
      <c r="B61" s="424" t="s">
        <v>97</v>
      </c>
      <c r="C61" s="424" t="s">
        <v>93</v>
      </c>
      <c r="D61" s="204">
        <v>11</v>
      </c>
      <c r="E61" s="72"/>
      <c r="F61" s="73"/>
      <c r="G61" s="20">
        <f t="shared" si="0"/>
        <v>3.6666666666666665</v>
      </c>
      <c r="H61" s="20">
        <f t="shared" si="1"/>
        <v>11</v>
      </c>
      <c r="I61" s="67"/>
      <c r="J61" s="68">
        <f t="shared" si="2"/>
        <v>11</v>
      </c>
      <c r="K61" s="80"/>
      <c r="L61" s="68">
        <f t="shared" si="3"/>
        <v>11</v>
      </c>
      <c r="M61" s="70"/>
      <c r="N61" s="71" t="str">
        <f t="shared" si="4"/>
        <v>Juin</v>
      </c>
    </row>
    <row r="62" spans="1:14" ht="21">
      <c r="A62" s="64">
        <v>55</v>
      </c>
      <c r="B62" s="427" t="s">
        <v>836</v>
      </c>
      <c r="C62" s="427" t="s">
        <v>87</v>
      </c>
      <c r="D62" s="204">
        <v>12.5</v>
      </c>
      <c r="E62" s="72"/>
      <c r="F62" s="73"/>
      <c r="G62" s="20">
        <f t="shared" si="0"/>
        <v>4.166666666666667</v>
      </c>
      <c r="H62" s="20">
        <f t="shared" si="1"/>
        <v>12.5</v>
      </c>
      <c r="I62" s="67"/>
      <c r="J62" s="68">
        <f t="shared" si="2"/>
        <v>12.5</v>
      </c>
      <c r="K62" s="80"/>
      <c r="L62" s="68">
        <f t="shared" si="3"/>
        <v>12.5</v>
      </c>
      <c r="M62" s="70"/>
      <c r="N62" s="71" t="str">
        <f t="shared" si="4"/>
        <v>Juin</v>
      </c>
    </row>
    <row r="63" spans="1:14" ht="21">
      <c r="A63" s="64">
        <v>56</v>
      </c>
      <c r="B63" s="428" t="s">
        <v>837</v>
      </c>
      <c r="C63" s="428" t="s">
        <v>838</v>
      </c>
      <c r="D63" s="204">
        <v>9</v>
      </c>
      <c r="E63" s="72"/>
      <c r="F63" s="73"/>
      <c r="G63" s="20">
        <f t="shared" si="0"/>
        <v>3</v>
      </c>
      <c r="H63" s="20">
        <f t="shared" si="1"/>
        <v>9</v>
      </c>
      <c r="I63" s="67"/>
      <c r="J63" s="68">
        <f t="shared" si="2"/>
        <v>9</v>
      </c>
      <c r="K63" s="80"/>
      <c r="L63" s="68">
        <f t="shared" si="3"/>
        <v>9</v>
      </c>
      <c r="M63" s="70"/>
      <c r="N63" s="71" t="str">
        <f t="shared" si="4"/>
        <v>Juin</v>
      </c>
    </row>
    <row r="64" spans="1:14" ht="21">
      <c r="A64" s="64">
        <v>57</v>
      </c>
      <c r="B64" s="424" t="s">
        <v>839</v>
      </c>
      <c r="C64" s="424" t="s">
        <v>840</v>
      </c>
      <c r="D64" s="204">
        <v>2</v>
      </c>
      <c r="E64" s="72"/>
      <c r="F64" s="73"/>
      <c r="G64" s="20">
        <f t="shared" si="0"/>
        <v>0.66666666666666663</v>
      </c>
      <c r="H64" s="20">
        <f t="shared" si="1"/>
        <v>2</v>
      </c>
      <c r="I64" s="67"/>
      <c r="J64" s="68">
        <f t="shared" si="2"/>
        <v>2</v>
      </c>
      <c r="K64" s="80"/>
      <c r="L64" s="68">
        <f t="shared" si="3"/>
        <v>2</v>
      </c>
      <c r="M64" s="70"/>
      <c r="N64" s="71" t="str">
        <f t="shared" si="4"/>
        <v>Juin</v>
      </c>
    </row>
    <row r="65" spans="1:14" ht="21">
      <c r="A65" s="64">
        <v>58</v>
      </c>
      <c r="B65" s="424" t="s">
        <v>98</v>
      </c>
      <c r="C65" s="424" t="s">
        <v>99</v>
      </c>
      <c r="D65" s="204">
        <v>9</v>
      </c>
      <c r="E65" s="72"/>
      <c r="F65" s="73"/>
      <c r="G65" s="20">
        <f t="shared" si="0"/>
        <v>3</v>
      </c>
      <c r="H65" s="20">
        <f t="shared" si="1"/>
        <v>9</v>
      </c>
      <c r="I65" s="67"/>
      <c r="J65" s="68">
        <f t="shared" si="2"/>
        <v>9</v>
      </c>
      <c r="K65" s="80"/>
      <c r="L65" s="68">
        <f t="shared" si="3"/>
        <v>9</v>
      </c>
      <c r="M65" s="70"/>
      <c r="N65" s="71" t="str">
        <f t="shared" si="4"/>
        <v>Juin</v>
      </c>
    </row>
    <row r="66" spans="1:14" ht="21">
      <c r="A66" s="64">
        <v>59</v>
      </c>
      <c r="B66" s="424" t="s">
        <v>100</v>
      </c>
      <c r="C66" s="424" t="s">
        <v>101</v>
      </c>
      <c r="D66" s="204">
        <v>8</v>
      </c>
      <c r="E66" s="72"/>
      <c r="F66" s="73"/>
      <c r="G66" s="20">
        <f t="shared" si="0"/>
        <v>2.6666666666666665</v>
      </c>
      <c r="H66" s="20">
        <f t="shared" si="1"/>
        <v>8</v>
      </c>
      <c r="I66" s="67"/>
      <c r="J66" s="68">
        <f t="shared" si="2"/>
        <v>8</v>
      </c>
      <c r="K66" s="80"/>
      <c r="L66" s="68">
        <f t="shared" si="3"/>
        <v>8</v>
      </c>
      <c r="M66" s="70"/>
      <c r="N66" s="71" t="str">
        <f t="shared" si="4"/>
        <v>Juin</v>
      </c>
    </row>
    <row r="67" spans="1:14" ht="21">
      <c r="A67" s="64">
        <v>60</v>
      </c>
      <c r="B67" s="424" t="s">
        <v>102</v>
      </c>
      <c r="C67" s="424" t="s">
        <v>103</v>
      </c>
      <c r="D67" s="204">
        <v>10</v>
      </c>
      <c r="E67" s="72"/>
      <c r="F67" s="73"/>
      <c r="G67" s="20">
        <f t="shared" si="0"/>
        <v>3.3333333333333335</v>
      </c>
      <c r="H67" s="20">
        <f t="shared" si="1"/>
        <v>10</v>
      </c>
      <c r="I67" s="66"/>
      <c r="J67" s="68">
        <f t="shared" si="2"/>
        <v>10</v>
      </c>
      <c r="K67" s="74"/>
      <c r="L67" s="68">
        <f t="shared" si="3"/>
        <v>10</v>
      </c>
      <c r="M67" s="70"/>
      <c r="N67" s="71" t="str">
        <f t="shared" si="4"/>
        <v>Juin</v>
      </c>
    </row>
    <row r="68" spans="1:14" ht="21">
      <c r="A68" s="64">
        <v>61</v>
      </c>
      <c r="B68" s="424" t="s">
        <v>104</v>
      </c>
      <c r="C68" s="424" t="s">
        <v>25</v>
      </c>
      <c r="D68" s="204">
        <v>9</v>
      </c>
      <c r="E68" s="72"/>
      <c r="F68" s="73"/>
      <c r="G68" s="20">
        <f t="shared" si="0"/>
        <v>3</v>
      </c>
      <c r="H68" s="20">
        <f t="shared" si="1"/>
        <v>9</v>
      </c>
      <c r="I68" s="66"/>
      <c r="J68" s="68">
        <f t="shared" si="2"/>
        <v>9</v>
      </c>
      <c r="K68" s="80"/>
      <c r="L68" s="68">
        <f t="shared" si="3"/>
        <v>9</v>
      </c>
      <c r="M68" s="70"/>
      <c r="N68" s="71" t="str">
        <f t="shared" si="4"/>
        <v>Juin</v>
      </c>
    </row>
    <row r="69" spans="1:14" ht="21">
      <c r="A69" s="64">
        <v>62</v>
      </c>
      <c r="B69" s="429" t="s">
        <v>105</v>
      </c>
      <c r="C69" s="429" t="s">
        <v>842</v>
      </c>
      <c r="D69" s="204">
        <v>7</v>
      </c>
      <c r="E69" s="72"/>
      <c r="F69" s="73"/>
      <c r="G69" s="20">
        <f t="shared" si="0"/>
        <v>2.3333333333333335</v>
      </c>
      <c r="H69" s="20">
        <f t="shared" si="1"/>
        <v>7</v>
      </c>
      <c r="I69" s="67"/>
      <c r="J69" s="68">
        <f t="shared" si="2"/>
        <v>7</v>
      </c>
      <c r="K69" s="80"/>
      <c r="L69" s="68">
        <f t="shared" si="3"/>
        <v>7</v>
      </c>
      <c r="M69" s="70"/>
      <c r="N69" s="71" t="str">
        <f t="shared" si="4"/>
        <v>Juin</v>
      </c>
    </row>
    <row r="70" spans="1:14" ht="21">
      <c r="A70" s="64">
        <v>63</v>
      </c>
      <c r="B70" s="424" t="s">
        <v>106</v>
      </c>
      <c r="C70" s="424" t="s">
        <v>107</v>
      </c>
      <c r="D70" s="204">
        <v>6.5</v>
      </c>
      <c r="E70" s="72"/>
      <c r="F70" s="73"/>
      <c r="G70" s="20">
        <f t="shared" si="0"/>
        <v>2.1666666666666665</v>
      </c>
      <c r="H70" s="20">
        <f t="shared" si="1"/>
        <v>6.5</v>
      </c>
      <c r="I70" s="67"/>
      <c r="J70" s="68">
        <f t="shared" si="2"/>
        <v>6.5</v>
      </c>
      <c r="K70" s="80"/>
      <c r="L70" s="68">
        <f t="shared" si="3"/>
        <v>6.5</v>
      </c>
      <c r="M70" s="70"/>
      <c r="N70" s="71" t="str">
        <f t="shared" si="4"/>
        <v>Juin</v>
      </c>
    </row>
    <row r="71" spans="1:14" ht="21">
      <c r="A71" s="64">
        <v>64</v>
      </c>
      <c r="B71" s="424" t="s">
        <v>108</v>
      </c>
      <c r="C71" s="424" t="s">
        <v>109</v>
      </c>
      <c r="D71" s="204">
        <v>8</v>
      </c>
      <c r="E71" s="72"/>
      <c r="F71" s="73"/>
      <c r="G71" s="20">
        <f t="shared" ref="G71:G134" si="5">IF(AND(D71=0,E71=0,F71=0),M71/3,(D71+E71+F71)/3)</f>
        <v>2.6666666666666665</v>
      </c>
      <c r="H71" s="20">
        <f t="shared" ref="H71:H134" si="6">G71*3</f>
        <v>8</v>
      </c>
      <c r="I71" s="67"/>
      <c r="J71" s="68">
        <f t="shared" ref="J71:J134" si="7">MAX(I71*3,H71)</f>
        <v>8</v>
      </c>
      <c r="K71" s="80"/>
      <c r="L71" s="68">
        <f t="shared" ref="L71:L134" si="8">MAX(J71,K71)</f>
        <v>8</v>
      </c>
      <c r="M71" s="70"/>
      <c r="N71" s="71" t="str">
        <f t="shared" ref="N71:N134" si="9">IF(ISBLANK(K71),IF(ISBLANK(I71),"Juin","Synthèse"),"Rattrapage")</f>
        <v>Juin</v>
      </c>
    </row>
    <row r="72" spans="1:14" ht="21">
      <c r="A72" s="64">
        <v>65</v>
      </c>
      <c r="B72" s="417" t="s">
        <v>110</v>
      </c>
      <c r="C72" s="417" t="s">
        <v>843</v>
      </c>
      <c r="D72" s="204">
        <v>6</v>
      </c>
      <c r="E72" s="72"/>
      <c r="F72" s="73"/>
      <c r="G72" s="20">
        <f t="shared" si="5"/>
        <v>2</v>
      </c>
      <c r="H72" s="20">
        <f t="shared" si="6"/>
        <v>6</v>
      </c>
      <c r="I72" s="66"/>
      <c r="J72" s="68">
        <f t="shared" si="7"/>
        <v>6</v>
      </c>
      <c r="K72" s="74"/>
      <c r="L72" s="68">
        <f t="shared" si="8"/>
        <v>6</v>
      </c>
      <c r="M72" s="70"/>
      <c r="N72" s="71" t="str">
        <f t="shared" si="9"/>
        <v>Juin</v>
      </c>
    </row>
    <row r="73" spans="1:14" ht="21">
      <c r="A73" s="64">
        <v>66</v>
      </c>
      <c r="B73" s="425" t="s">
        <v>844</v>
      </c>
      <c r="C73" s="425" t="s">
        <v>111</v>
      </c>
      <c r="D73" s="204">
        <v>10</v>
      </c>
      <c r="E73" s="72"/>
      <c r="F73" s="73"/>
      <c r="G73" s="20">
        <f t="shared" si="5"/>
        <v>3.3333333333333335</v>
      </c>
      <c r="H73" s="20">
        <f t="shared" si="6"/>
        <v>10</v>
      </c>
      <c r="I73" s="67"/>
      <c r="J73" s="68">
        <f t="shared" si="7"/>
        <v>10</v>
      </c>
      <c r="K73" s="80"/>
      <c r="L73" s="68">
        <f t="shared" si="8"/>
        <v>10</v>
      </c>
      <c r="M73" s="70"/>
      <c r="N73" s="71" t="str">
        <f t="shared" si="9"/>
        <v>Juin</v>
      </c>
    </row>
    <row r="74" spans="1:14" ht="21">
      <c r="A74" s="64">
        <v>67</v>
      </c>
      <c r="B74" s="424" t="s">
        <v>112</v>
      </c>
      <c r="C74" s="424" t="s">
        <v>845</v>
      </c>
      <c r="D74" s="204">
        <v>8.5</v>
      </c>
      <c r="E74" s="72"/>
      <c r="F74" s="73"/>
      <c r="G74" s="20">
        <f t="shared" si="5"/>
        <v>2.8333333333333335</v>
      </c>
      <c r="H74" s="20">
        <f t="shared" si="6"/>
        <v>8.5</v>
      </c>
      <c r="I74" s="66"/>
      <c r="J74" s="68">
        <f t="shared" si="7"/>
        <v>8.5</v>
      </c>
      <c r="K74" s="74"/>
      <c r="L74" s="68">
        <f t="shared" si="8"/>
        <v>8.5</v>
      </c>
      <c r="M74" s="70"/>
      <c r="N74" s="71" t="str">
        <f t="shared" si="9"/>
        <v>Juin</v>
      </c>
    </row>
    <row r="75" spans="1:14" ht="21">
      <c r="A75" s="64">
        <v>68</v>
      </c>
      <c r="B75" s="423" t="s">
        <v>846</v>
      </c>
      <c r="C75" s="423" t="s">
        <v>85</v>
      </c>
      <c r="D75" s="204">
        <v>2.5</v>
      </c>
      <c r="E75" s="72"/>
      <c r="F75" s="73"/>
      <c r="G75" s="20">
        <f t="shared" si="5"/>
        <v>0.83333333333333337</v>
      </c>
      <c r="H75" s="20">
        <f t="shared" si="6"/>
        <v>2.5</v>
      </c>
      <c r="I75" s="67"/>
      <c r="J75" s="68">
        <f t="shared" si="7"/>
        <v>2.5</v>
      </c>
      <c r="K75" s="80"/>
      <c r="L75" s="68">
        <f t="shared" si="8"/>
        <v>2.5</v>
      </c>
      <c r="M75" s="70"/>
      <c r="N75" s="71" t="str">
        <f t="shared" si="9"/>
        <v>Juin</v>
      </c>
    </row>
    <row r="76" spans="1:14" ht="21">
      <c r="A76" s="64">
        <v>69</v>
      </c>
      <c r="B76" s="430" t="s">
        <v>113</v>
      </c>
      <c r="C76" s="430" t="s">
        <v>847</v>
      </c>
      <c r="D76" s="204">
        <v>7</v>
      </c>
      <c r="E76" s="72"/>
      <c r="F76" s="73"/>
      <c r="G76" s="20">
        <f t="shared" si="5"/>
        <v>2.3333333333333335</v>
      </c>
      <c r="H76" s="20">
        <f t="shared" si="6"/>
        <v>7</v>
      </c>
      <c r="I76" s="66"/>
      <c r="J76" s="68">
        <f t="shared" si="7"/>
        <v>7</v>
      </c>
      <c r="K76" s="74"/>
      <c r="L76" s="68">
        <f t="shared" si="8"/>
        <v>7</v>
      </c>
      <c r="M76" s="70"/>
      <c r="N76" s="71" t="str">
        <f t="shared" si="9"/>
        <v>Juin</v>
      </c>
    </row>
    <row r="77" spans="1:14" ht="21">
      <c r="A77" s="64">
        <v>70</v>
      </c>
      <c r="B77" s="430" t="s">
        <v>114</v>
      </c>
      <c r="C77" s="430" t="s">
        <v>27</v>
      </c>
      <c r="D77" s="204">
        <v>8</v>
      </c>
      <c r="E77" s="72"/>
      <c r="F77" s="73"/>
      <c r="G77" s="20">
        <f t="shared" si="5"/>
        <v>2.6666666666666665</v>
      </c>
      <c r="H77" s="20">
        <f t="shared" si="6"/>
        <v>8</v>
      </c>
      <c r="I77" s="67"/>
      <c r="J77" s="68">
        <f t="shared" si="7"/>
        <v>8</v>
      </c>
      <c r="K77" s="80"/>
      <c r="L77" s="68">
        <f t="shared" si="8"/>
        <v>8</v>
      </c>
      <c r="M77" s="70"/>
      <c r="N77" s="71" t="str">
        <f t="shared" si="9"/>
        <v>Juin</v>
      </c>
    </row>
    <row r="78" spans="1:14" ht="21">
      <c r="A78" s="64">
        <v>71</v>
      </c>
      <c r="B78" s="426" t="s">
        <v>115</v>
      </c>
      <c r="C78" s="426" t="s">
        <v>116</v>
      </c>
      <c r="D78" s="204">
        <v>8</v>
      </c>
      <c r="E78" s="72"/>
      <c r="F78" s="73"/>
      <c r="G78" s="20">
        <f t="shared" si="5"/>
        <v>2.6666666666666665</v>
      </c>
      <c r="H78" s="20">
        <f t="shared" si="6"/>
        <v>8</v>
      </c>
      <c r="I78" s="67"/>
      <c r="J78" s="68">
        <f t="shared" si="7"/>
        <v>8</v>
      </c>
      <c r="K78" s="80"/>
      <c r="L78" s="68">
        <f t="shared" si="8"/>
        <v>8</v>
      </c>
      <c r="M78" s="70"/>
      <c r="N78" s="71" t="str">
        <f t="shared" si="9"/>
        <v>Juin</v>
      </c>
    </row>
    <row r="79" spans="1:14" ht="21">
      <c r="A79" s="64">
        <v>72</v>
      </c>
      <c r="B79" s="430" t="s">
        <v>848</v>
      </c>
      <c r="C79" s="430" t="s">
        <v>849</v>
      </c>
      <c r="D79" s="204">
        <v>9.5</v>
      </c>
      <c r="E79" s="72"/>
      <c r="F79" s="73"/>
      <c r="G79" s="20">
        <f t="shared" si="5"/>
        <v>3.1666666666666665</v>
      </c>
      <c r="H79" s="20">
        <f t="shared" si="6"/>
        <v>9.5</v>
      </c>
      <c r="I79" s="67"/>
      <c r="J79" s="68">
        <f t="shared" si="7"/>
        <v>9.5</v>
      </c>
      <c r="K79" s="80"/>
      <c r="L79" s="68">
        <f t="shared" si="8"/>
        <v>9.5</v>
      </c>
      <c r="M79" s="70"/>
      <c r="N79" s="71" t="str">
        <f t="shared" si="9"/>
        <v>Juin</v>
      </c>
    </row>
    <row r="80" spans="1:14" ht="21">
      <c r="A80" s="64">
        <v>73</v>
      </c>
      <c r="B80" s="423" t="s">
        <v>117</v>
      </c>
      <c r="C80" s="423" t="s">
        <v>293</v>
      </c>
      <c r="D80" s="204">
        <v>8.5</v>
      </c>
      <c r="E80" s="72"/>
      <c r="F80" s="73"/>
      <c r="G80" s="20">
        <f t="shared" si="5"/>
        <v>2.8333333333333335</v>
      </c>
      <c r="H80" s="20">
        <f t="shared" si="6"/>
        <v>8.5</v>
      </c>
      <c r="I80" s="67"/>
      <c r="J80" s="68">
        <f t="shared" si="7"/>
        <v>8.5</v>
      </c>
      <c r="K80" s="80"/>
      <c r="L80" s="68">
        <f t="shared" si="8"/>
        <v>8.5</v>
      </c>
      <c r="M80" s="70"/>
      <c r="N80" s="71" t="str">
        <f t="shared" si="9"/>
        <v>Juin</v>
      </c>
    </row>
    <row r="81" spans="1:14" ht="21">
      <c r="A81" s="64">
        <v>74</v>
      </c>
      <c r="B81" s="423" t="s">
        <v>119</v>
      </c>
      <c r="C81" s="423" t="s">
        <v>850</v>
      </c>
      <c r="D81" s="204">
        <v>10</v>
      </c>
      <c r="E81" s="72"/>
      <c r="F81" s="73"/>
      <c r="G81" s="20">
        <f t="shared" si="5"/>
        <v>3.3333333333333335</v>
      </c>
      <c r="H81" s="20">
        <f t="shared" si="6"/>
        <v>10</v>
      </c>
      <c r="I81" s="67"/>
      <c r="J81" s="68">
        <f t="shared" si="7"/>
        <v>10</v>
      </c>
      <c r="K81" s="80"/>
      <c r="L81" s="68">
        <f t="shared" si="8"/>
        <v>10</v>
      </c>
      <c r="M81" s="70"/>
      <c r="N81" s="71" t="str">
        <f t="shared" si="9"/>
        <v>Juin</v>
      </c>
    </row>
    <row r="82" spans="1:14" ht="21">
      <c r="A82" s="64">
        <v>75</v>
      </c>
      <c r="B82" s="424" t="s">
        <v>119</v>
      </c>
      <c r="C82" s="424" t="s">
        <v>72</v>
      </c>
      <c r="D82" s="204">
        <v>12</v>
      </c>
      <c r="E82" s="72"/>
      <c r="F82" s="73"/>
      <c r="G82" s="20">
        <f t="shared" si="5"/>
        <v>4</v>
      </c>
      <c r="H82" s="20">
        <f t="shared" si="6"/>
        <v>12</v>
      </c>
      <c r="I82" s="67"/>
      <c r="J82" s="68">
        <f t="shared" si="7"/>
        <v>12</v>
      </c>
      <c r="K82" s="80"/>
      <c r="L82" s="68">
        <f t="shared" si="8"/>
        <v>12</v>
      </c>
      <c r="M82" s="70"/>
      <c r="N82" s="71" t="str">
        <f t="shared" si="9"/>
        <v>Juin</v>
      </c>
    </row>
    <row r="83" spans="1:14" ht="21">
      <c r="A83" s="64">
        <v>76</v>
      </c>
      <c r="B83" s="424" t="s">
        <v>119</v>
      </c>
      <c r="C83" s="424" t="s">
        <v>851</v>
      </c>
      <c r="D83" s="204">
        <v>9.25</v>
      </c>
      <c r="E83" s="72"/>
      <c r="F83" s="73"/>
      <c r="G83" s="20">
        <f t="shared" si="5"/>
        <v>3.0833333333333335</v>
      </c>
      <c r="H83" s="20">
        <f t="shared" si="6"/>
        <v>9.25</v>
      </c>
      <c r="I83" s="67"/>
      <c r="J83" s="68">
        <f t="shared" si="7"/>
        <v>9.25</v>
      </c>
      <c r="K83" s="80"/>
      <c r="L83" s="68">
        <f t="shared" si="8"/>
        <v>9.25</v>
      </c>
      <c r="M83" s="70"/>
      <c r="N83" s="71" t="str">
        <f t="shared" si="9"/>
        <v>Juin</v>
      </c>
    </row>
    <row r="84" spans="1:14" ht="21">
      <c r="A84" s="64">
        <v>77</v>
      </c>
      <c r="B84" s="417" t="s">
        <v>121</v>
      </c>
      <c r="C84" s="417" t="s">
        <v>852</v>
      </c>
      <c r="D84" s="204">
        <v>11</v>
      </c>
      <c r="E84" s="72"/>
      <c r="F84" s="73"/>
      <c r="G84" s="20">
        <f t="shared" si="5"/>
        <v>3.6666666666666665</v>
      </c>
      <c r="H84" s="20">
        <f t="shared" si="6"/>
        <v>11</v>
      </c>
      <c r="I84" s="67"/>
      <c r="J84" s="68">
        <f t="shared" si="7"/>
        <v>11</v>
      </c>
      <c r="K84" s="80"/>
      <c r="L84" s="68">
        <f t="shared" si="8"/>
        <v>11</v>
      </c>
      <c r="M84" s="70"/>
      <c r="N84" s="71" t="str">
        <f t="shared" si="9"/>
        <v>Juin</v>
      </c>
    </row>
    <row r="85" spans="1:14" ht="21">
      <c r="A85" s="64">
        <v>78</v>
      </c>
      <c r="B85" s="426" t="s">
        <v>123</v>
      </c>
      <c r="C85" s="426" t="s">
        <v>707</v>
      </c>
      <c r="D85" s="204">
        <v>10</v>
      </c>
      <c r="E85" s="72"/>
      <c r="F85" s="73"/>
      <c r="G85" s="20">
        <f t="shared" si="5"/>
        <v>3.3333333333333335</v>
      </c>
      <c r="H85" s="20">
        <f t="shared" si="6"/>
        <v>10</v>
      </c>
      <c r="I85" s="67"/>
      <c r="J85" s="68">
        <f t="shared" si="7"/>
        <v>10</v>
      </c>
      <c r="K85" s="80"/>
      <c r="L85" s="68">
        <f t="shared" si="8"/>
        <v>10</v>
      </c>
      <c r="M85" s="70"/>
      <c r="N85" s="71" t="str">
        <f t="shared" si="9"/>
        <v>Juin</v>
      </c>
    </row>
    <row r="86" spans="1:14" ht="33">
      <c r="A86" s="64">
        <v>79</v>
      </c>
      <c r="B86" s="424" t="s">
        <v>124</v>
      </c>
      <c r="C86" s="424" t="s">
        <v>853</v>
      </c>
      <c r="D86" s="204">
        <v>8.5</v>
      </c>
      <c r="E86" s="72"/>
      <c r="F86" s="73"/>
      <c r="G86" s="20">
        <f t="shared" si="5"/>
        <v>2.8333333333333335</v>
      </c>
      <c r="H86" s="20">
        <f t="shared" si="6"/>
        <v>8.5</v>
      </c>
      <c r="I86" s="66"/>
      <c r="J86" s="68">
        <f t="shared" si="7"/>
        <v>8.5</v>
      </c>
      <c r="K86" s="74"/>
      <c r="L86" s="68">
        <f t="shared" si="8"/>
        <v>8.5</v>
      </c>
      <c r="M86" s="70"/>
      <c r="N86" s="71" t="str">
        <f t="shared" si="9"/>
        <v>Juin</v>
      </c>
    </row>
    <row r="87" spans="1:14" ht="21">
      <c r="A87" s="64">
        <v>80</v>
      </c>
      <c r="B87" s="424" t="s">
        <v>124</v>
      </c>
      <c r="C87" s="424" t="s">
        <v>125</v>
      </c>
      <c r="D87" s="204">
        <v>9</v>
      </c>
      <c r="E87" s="72"/>
      <c r="F87" s="73"/>
      <c r="G87" s="20">
        <f t="shared" si="5"/>
        <v>3</v>
      </c>
      <c r="H87" s="20">
        <f t="shared" si="6"/>
        <v>9</v>
      </c>
      <c r="I87" s="67"/>
      <c r="J87" s="68">
        <f t="shared" si="7"/>
        <v>9</v>
      </c>
      <c r="K87" s="80"/>
      <c r="L87" s="68">
        <f t="shared" si="8"/>
        <v>9</v>
      </c>
      <c r="M87" s="70"/>
      <c r="N87" s="71" t="str">
        <f t="shared" si="9"/>
        <v>Juin</v>
      </c>
    </row>
    <row r="88" spans="1:14" ht="21">
      <c r="A88" s="64">
        <v>81</v>
      </c>
      <c r="B88" s="424" t="s">
        <v>126</v>
      </c>
      <c r="C88" s="424" t="s">
        <v>127</v>
      </c>
      <c r="D88" s="204">
        <v>6.5</v>
      </c>
      <c r="E88" s="72"/>
      <c r="F88" s="73"/>
      <c r="G88" s="20">
        <f t="shared" si="5"/>
        <v>2.1666666666666665</v>
      </c>
      <c r="H88" s="20">
        <f t="shared" si="6"/>
        <v>6.5</v>
      </c>
      <c r="I88" s="67"/>
      <c r="J88" s="68">
        <f t="shared" si="7"/>
        <v>6.5</v>
      </c>
      <c r="K88" s="80"/>
      <c r="L88" s="68">
        <f t="shared" si="8"/>
        <v>6.5</v>
      </c>
      <c r="M88" s="70"/>
      <c r="N88" s="71" t="str">
        <f t="shared" si="9"/>
        <v>Juin</v>
      </c>
    </row>
    <row r="89" spans="1:14" ht="21">
      <c r="A89" s="64">
        <v>82</v>
      </c>
      <c r="B89" s="424" t="s">
        <v>128</v>
      </c>
      <c r="C89" s="424" t="s">
        <v>129</v>
      </c>
      <c r="D89" s="204">
        <v>8</v>
      </c>
      <c r="E89" s="72"/>
      <c r="F89" s="73"/>
      <c r="G89" s="20">
        <f t="shared" si="5"/>
        <v>2.6666666666666665</v>
      </c>
      <c r="H89" s="20">
        <f t="shared" si="6"/>
        <v>8</v>
      </c>
      <c r="I89" s="66"/>
      <c r="J89" s="68">
        <f t="shared" si="7"/>
        <v>8</v>
      </c>
      <c r="K89" s="74"/>
      <c r="L89" s="68">
        <f t="shared" si="8"/>
        <v>8</v>
      </c>
      <c r="M89" s="70"/>
      <c r="N89" s="71" t="str">
        <f t="shared" si="9"/>
        <v>Juin</v>
      </c>
    </row>
    <row r="90" spans="1:14" ht="21">
      <c r="A90" s="64">
        <v>83</v>
      </c>
      <c r="B90" s="424" t="s">
        <v>128</v>
      </c>
      <c r="C90" s="424" t="s">
        <v>130</v>
      </c>
      <c r="D90" s="204">
        <v>9.5</v>
      </c>
      <c r="E90" s="72"/>
      <c r="F90" s="73"/>
      <c r="G90" s="20">
        <f t="shared" si="5"/>
        <v>3.1666666666666665</v>
      </c>
      <c r="H90" s="20">
        <f t="shared" si="6"/>
        <v>9.5</v>
      </c>
      <c r="I90" s="67"/>
      <c r="J90" s="68">
        <f t="shared" si="7"/>
        <v>9.5</v>
      </c>
      <c r="K90" s="80"/>
      <c r="L90" s="68">
        <f t="shared" si="8"/>
        <v>9.5</v>
      </c>
      <c r="M90" s="70"/>
      <c r="N90" s="71" t="str">
        <f t="shared" si="9"/>
        <v>Juin</v>
      </c>
    </row>
    <row r="91" spans="1:14" ht="21">
      <c r="A91" s="64">
        <v>84</v>
      </c>
      <c r="B91" s="423" t="s">
        <v>131</v>
      </c>
      <c r="C91" s="423" t="s">
        <v>841</v>
      </c>
      <c r="D91" s="204">
        <v>7</v>
      </c>
      <c r="E91" s="72"/>
      <c r="F91" s="73"/>
      <c r="G91" s="20">
        <f t="shared" si="5"/>
        <v>2.3333333333333335</v>
      </c>
      <c r="H91" s="20">
        <f t="shared" si="6"/>
        <v>7</v>
      </c>
      <c r="I91" s="67"/>
      <c r="J91" s="68">
        <f t="shared" si="7"/>
        <v>7</v>
      </c>
      <c r="K91" s="80"/>
      <c r="L91" s="68">
        <f t="shared" si="8"/>
        <v>7</v>
      </c>
      <c r="M91" s="70"/>
      <c r="N91" s="71" t="str">
        <f t="shared" si="9"/>
        <v>Juin</v>
      </c>
    </row>
    <row r="92" spans="1:14" ht="21">
      <c r="A92" s="64">
        <v>85</v>
      </c>
      <c r="B92" s="417" t="s">
        <v>854</v>
      </c>
      <c r="C92" s="417" t="s">
        <v>855</v>
      </c>
      <c r="D92" s="204">
        <v>4</v>
      </c>
      <c r="E92" s="72"/>
      <c r="F92" s="73"/>
      <c r="G92" s="20">
        <f t="shared" si="5"/>
        <v>1.3333333333333333</v>
      </c>
      <c r="H92" s="20">
        <f t="shared" si="6"/>
        <v>4</v>
      </c>
      <c r="I92" s="67"/>
      <c r="J92" s="68">
        <f t="shared" si="7"/>
        <v>4</v>
      </c>
      <c r="K92" s="80"/>
      <c r="L92" s="68">
        <f t="shared" si="8"/>
        <v>4</v>
      </c>
      <c r="M92" s="70"/>
      <c r="N92" s="71" t="str">
        <f t="shared" si="9"/>
        <v>Juin</v>
      </c>
    </row>
    <row r="93" spans="1:14" ht="21">
      <c r="A93" s="64">
        <v>86</v>
      </c>
      <c r="B93" s="431" t="s">
        <v>133</v>
      </c>
      <c r="C93" s="431" t="s">
        <v>148</v>
      </c>
      <c r="D93" s="204">
        <v>6</v>
      </c>
      <c r="E93" s="72"/>
      <c r="F93" s="73"/>
      <c r="G93" s="20">
        <f t="shared" si="5"/>
        <v>2</v>
      </c>
      <c r="H93" s="20">
        <f t="shared" si="6"/>
        <v>6</v>
      </c>
      <c r="I93" s="67"/>
      <c r="J93" s="68">
        <f t="shared" si="7"/>
        <v>6</v>
      </c>
      <c r="K93" s="80"/>
      <c r="L93" s="68">
        <f t="shared" si="8"/>
        <v>6</v>
      </c>
      <c r="M93" s="70"/>
      <c r="N93" s="71" t="str">
        <f t="shared" si="9"/>
        <v>Juin</v>
      </c>
    </row>
    <row r="94" spans="1:14" ht="21">
      <c r="A94" s="64">
        <v>87</v>
      </c>
      <c r="B94" s="423" t="s">
        <v>135</v>
      </c>
      <c r="C94" s="423" t="s">
        <v>136</v>
      </c>
      <c r="D94" s="204">
        <v>12.5</v>
      </c>
      <c r="E94" s="72"/>
      <c r="F94" s="73"/>
      <c r="G94" s="20">
        <f t="shared" si="5"/>
        <v>4.166666666666667</v>
      </c>
      <c r="H94" s="20">
        <f t="shared" si="6"/>
        <v>12.5</v>
      </c>
      <c r="I94" s="67"/>
      <c r="J94" s="68">
        <f t="shared" si="7"/>
        <v>12.5</v>
      </c>
      <c r="K94" s="80"/>
      <c r="L94" s="68">
        <f t="shared" si="8"/>
        <v>12.5</v>
      </c>
      <c r="M94" s="70"/>
      <c r="N94" s="71" t="str">
        <f t="shared" si="9"/>
        <v>Juin</v>
      </c>
    </row>
    <row r="95" spans="1:14" ht="21">
      <c r="A95" s="64">
        <v>88</v>
      </c>
      <c r="B95" s="426" t="s">
        <v>137</v>
      </c>
      <c r="C95" s="426" t="s">
        <v>138</v>
      </c>
      <c r="D95" s="204">
        <v>4.5</v>
      </c>
      <c r="E95" s="72"/>
      <c r="F95" s="73"/>
      <c r="G95" s="20">
        <f t="shared" si="5"/>
        <v>1.5</v>
      </c>
      <c r="H95" s="20">
        <f t="shared" si="6"/>
        <v>4.5</v>
      </c>
      <c r="I95" s="67"/>
      <c r="J95" s="68">
        <f t="shared" si="7"/>
        <v>4.5</v>
      </c>
      <c r="K95" s="80"/>
      <c r="L95" s="68">
        <f t="shared" si="8"/>
        <v>4.5</v>
      </c>
      <c r="M95" s="78"/>
      <c r="N95" s="71" t="str">
        <f t="shared" si="9"/>
        <v>Juin</v>
      </c>
    </row>
    <row r="96" spans="1:14" ht="21">
      <c r="A96" s="64">
        <v>89</v>
      </c>
      <c r="B96" s="423" t="s">
        <v>856</v>
      </c>
      <c r="C96" s="423" t="s">
        <v>857</v>
      </c>
      <c r="D96" s="204">
        <v>7.75</v>
      </c>
      <c r="E96" s="72"/>
      <c r="F96" s="73"/>
      <c r="G96" s="20">
        <f t="shared" si="5"/>
        <v>2.5833333333333335</v>
      </c>
      <c r="H96" s="20">
        <f t="shared" si="6"/>
        <v>7.75</v>
      </c>
      <c r="I96" s="67"/>
      <c r="J96" s="68">
        <f t="shared" si="7"/>
        <v>7.75</v>
      </c>
      <c r="K96" s="80"/>
      <c r="L96" s="68">
        <f t="shared" si="8"/>
        <v>7.75</v>
      </c>
      <c r="M96" s="70"/>
      <c r="N96" s="71" t="str">
        <f t="shared" si="9"/>
        <v>Juin</v>
      </c>
    </row>
    <row r="97" spans="1:14" ht="21">
      <c r="A97" s="64">
        <v>90</v>
      </c>
      <c r="B97" s="424" t="s">
        <v>139</v>
      </c>
      <c r="C97" s="424" t="s">
        <v>671</v>
      </c>
      <c r="D97" s="204">
        <v>8</v>
      </c>
      <c r="E97" s="72"/>
      <c r="F97" s="73"/>
      <c r="G97" s="20">
        <f t="shared" si="5"/>
        <v>2.6666666666666665</v>
      </c>
      <c r="H97" s="20">
        <f t="shared" si="6"/>
        <v>8</v>
      </c>
      <c r="I97" s="67"/>
      <c r="J97" s="68">
        <f t="shared" si="7"/>
        <v>8</v>
      </c>
      <c r="K97" s="80"/>
      <c r="L97" s="68">
        <f t="shared" si="8"/>
        <v>8</v>
      </c>
      <c r="M97" s="70"/>
      <c r="N97" s="71" t="str">
        <f t="shared" si="9"/>
        <v>Juin</v>
      </c>
    </row>
    <row r="98" spans="1:14" ht="21">
      <c r="A98" s="64">
        <v>91</v>
      </c>
      <c r="B98" s="426" t="s">
        <v>140</v>
      </c>
      <c r="C98" s="426" t="s">
        <v>141</v>
      </c>
      <c r="D98" s="204">
        <v>9</v>
      </c>
      <c r="E98" s="72"/>
      <c r="F98" s="73"/>
      <c r="G98" s="20">
        <f t="shared" si="5"/>
        <v>3</v>
      </c>
      <c r="H98" s="20">
        <f t="shared" si="6"/>
        <v>9</v>
      </c>
      <c r="I98" s="67"/>
      <c r="J98" s="68">
        <f t="shared" si="7"/>
        <v>9</v>
      </c>
      <c r="K98" s="80"/>
      <c r="L98" s="68">
        <f t="shared" si="8"/>
        <v>9</v>
      </c>
      <c r="M98" s="70"/>
      <c r="N98" s="71" t="str">
        <f t="shared" si="9"/>
        <v>Juin</v>
      </c>
    </row>
    <row r="99" spans="1:14" ht="21">
      <c r="A99" s="64">
        <v>92</v>
      </c>
      <c r="B99" s="432" t="s">
        <v>142</v>
      </c>
      <c r="C99" s="432" t="s">
        <v>172</v>
      </c>
      <c r="D99" s="204">
        <v>9.25</v>
      </c>
      <c r="E99" s="72"/>
      <c r="F99" s="73"/>
      <c r="G99" s="20">
        <f t="shared" si="5"/>
        <v>3.0833333333333335</v>
      </c>
      <c r="H99" s="20">
        <f t="shared" si="6"/>
        <v>9.25</v>
      </c>
      <c r="I99" s="66"/>
      <c r="J99" s="68">
        <f t="shared" si="7"/>
        <v>9.25</v>
      </c>
      <c r="K99" s="74"/>
      <c r="L99" s="68">
        <f t="shared" si="8"/>
        <v>9.25</v>
      </c>
      <c r="M99" s="70"/>
      <c r="N99" s="71" t="str">
        <f t="shared" si="9"/>
        <v>Juin</v>
      </c>
    </row>
    <row r="100" spans="1:14" ht="21">
      <c r="A100" s="64">
        <v>93</v>
      </c>
      <c r="B100" s="423" t="s">
        <v>144</v>
      </c>
      <c r="C100" s="423" t="s">
        <v>145</v>
      </c>
      <c r="D100" s="204">
        <v>5</v>
      </c>
      <c r="E100" s="72"/>
      <c r="F100" s="73"/>
      <c r="G100" s="20">
        <f t="shared" si="5"/>
        <v>1.6666666666666667</v>
      </c>
      <c r="H100" s="20">
        <f t="shared" si="6"/>
        <v>5</v>
      </c>
      <c r="I100" s="66"/>
      <c r="J100" s="68">
        <f t="shared" si="7"/>
        <v>5</v>
      </c>
      <c r="K100" s="74"/>
      <c r="L100" s="68">
        <f t="shared" si="8"/>
        <v>5</v>
      </c>
      <c r="M100" s="70"/>
      <c r="N100" s="71" t="str">
        <f t="shared" si="9"/>
        <v>Juin</v>
      </c>
    </row>
    <row r="101" spans="1:14" ht="21">
      <c r="A101" s="64">
        <v>94</v>
      </c>
      <c r="B101" s="423" t="s">
        <v>146</v>
      </c>
      <c r="C101" s="423" t="s">
        <v>147</v>
      </c>
      <c r="D101" s="204">
        <v>11</v>
      </c>
      <c r="E101" s="72"/>
      <c r="F101" s="73"/>
      <c r="G101" s="20">
        <f t="shared" si="5"/>
        <v>3.6666666666666665</v>
      </c>
      <c r="H101" s="20">
        <f t="shared" si="6"/>
        <v>11</v>
      </c>
      <c r="I101" s="67"/>
      <c r="J101" s="68">
        <f t="shared" si="7"/>
        <v>11</v>
      </c>
      <c r="K101" s="80"/>
      <c r="L101" s="68">
        <f t="shared" si="8"/>
        <v>11</v>
      </c>
      <c r="M101" s="70"/>
      <c r="N101" s="71" t="str">
        <f t="shared" si="9"/>
        <v>Juin</v>
      </c>
    </row>
    <row r="102" spans="1:14" ht="21">
      <c r="A102" s="64">
        <v>95</v>
      </c>
      <c r="B102" s="424" t="s">
        <v>146</v>
      </c>
      <c r="C102" s="424" t="s">
        <v>148</v>
      </c>
      <c r="D102" s="204">
        <v>7</v>
      </c>
      <c r="E102" s="72"/>
      <c r="F102" s="73"/>
      <c r="G102" s="20">
        <f t="shared" si="5"/>
        <v>2.3333333333333335</v>
      </c>
      <c r="H102" s="20">
        <f t="shared" si="6"/>
        <v>7</v>
      </c>
      <c r="I102" s="66"/>
      <c r="J102" s="68">
        <f t="shared" si="7"/>
        <v>7</v>
      </c>
      <c r="K102" s="74"/>
      <c r="L102" s="68">
        <f t="shared" si="8"/>
        <v>7</v>
      </c>
      <c r="M102" s="70"/>
      <c r="N102" s="71" t="str">
        <f t="shared" si="9"/>
        <v>Juin</v>
      </c>
    </row>
    <row r="103" spans="1:14" ht="21">
      <c r="A103" s="64">
        <v>96</v>
      </c>
      <c r="B103" s="417" t="s">
        <v>149</v>
      </c>
      <c r="C103" s="417" t="s">
        <v>858</v>
      </c>
      <c r="D103" s="204">
        <v>1</v>
      </c>
      <c r="E103" s="72"/>
      <c r="F103" s="73"/>
      <c r="G103" s="20">
        <f t="shared" si="5"/>
        <v>0.33333333333333331</v>
      </c>
      <c r="H103" s="20">
        <f t="shared" si="6"/>
        <v>1</v>
      </c>
      <c r="I103" s="67"/>
      <c r="J103" s="68">
        <f t="shared" si="7"/>
        <v>1</v>
      </c>
      <c r="K103" s="80"/>
      <c r="L103" s="68">
        <f t="shared" si="8"/>
        <v>1</v>
      </c>
      <c r="M103" s="70"/>
      <c r="N103" s="71" t="str">
        <f t="shared" si="9"/>
        <v>Juin</v>
      </c>
    </row>
    <row r="104" spans="1:14" ht="21">
      <c r="A104" s="64">
        <v>97</v>
      </c>
      <c r="B104" s="424" t="s">
        <v>150</v>
      </c>
      <c r="C104" s="424" t="s">
        <v>151</v>
      </c>
      <c r="D104" s="204">
        <v>9</v>
      </c>
      <c r="E104" s="72"/>
      <c r="F104" s="73"/>
      <c r="G104" s="20">
        <f t="shared" si="5"/>
        <v>3</v>
      </c>
      <c r="H104" s="20">
        <f t="shared" si="6"/>
        <v>9</v>
      </c>
      <c r="I104" s="79"/>
      <c r="J104" s="68">
        <f t="shared" si="7"/>
        <v>9</v>
      </c>
      <c r="K104" s="80"/>
      <c r="L104" s="68">
        <f t="shared" si="8"/>
        <v>9</v>
      </c>
      <c r="M104" s="70"/>
      <c r="N104" s="71" t="str">
        <f t="shared" si="9"/>
        <v>Juin</v>
      </c>
    </row>
    <row r="105" spans="1:14" ht="21">
      <c r="A105" s="64">
        <v>98</v>
      </c>
      <c r="B105" s="424" t="s">
        <v>152</v>
      </c>
      <c r="C105" s="424" t="s">
        <v>67</v>
      </c>
      <c r="D105" s="204">
        <v>9.25</v>
      </c>
      <c r="E105" s="72"/>
      <c r="F105" s="73"/>
      <c r="G105" s="20">
        <f t="shared" si="5"/>
        <v>3.0833333333333335</v>
      </c>
      <c r="H105" s="20">
        <f t="shared" si="6"/>
        <v>9.25</v>
      </c>
      <c r="I105" s="72"/>
      <c r="J105" s="68">
        <f t="shared" si="7"/>
        <v>9.25</v>
      </c>
      <c r="K105" s="74"/>
      <c r="L105" s="68">
        <f t="shared" si="8"/>
        <v>9.25</v>
      </c>
      <c r="M105" s="70"/>
      <c r="N105" s="71" t="str">
        <f t="shared" si="9"/>
        <v>Juin</v>
      </c>
    </row>
    <row r="106" spans="1:14" ht="21">
      <c r="A106" s="64">
        <v>99</v>
      </c>
      <c r="B106" s="426" t="s">
        <v>153</v>
      </c>
      <c r="C106" s="426" t="s">
        <v>154</v>
      </c>
      <c r="D106" s="204">
        <v>11</v>
      </c>
      <c r="E106" s="72"/>
      <c r="F106" s="73"/>
      <c r="G106" s="20">
        <f t="shared" si="5"/>
        <v>3.6666666666666665</v>
      </c>
      <c r="H106" s="20">
        <f t="shared" si="6"/>
        <v>11</v>
      </c>
      <c r="I106" s="79"/>
      <c r="J106" s="68">
        <f t="shared" si="7"/>
        <v>11</v>
      </c>
      <c r="K106" s="80"/>
      <c r="L106" s="68">
        <f t="shared" si="8"/>
        <v>11</v>
      </c>
      <c r="M106" s="70"/>
      <c r="N106" s="71" t="str">
        <f t="shared" si="9"/>
        <v>Juin</v>
      </c>
    </row>
    <row r="107" spans="1:14" ht="21">
      <c r="A107" s="64">
        <v>100</v>
      </c>
      <c r="B107" s="424" t="s">
        <v>155</v>
      </c>
      <c r="C107" s="424" t="s">
        <v>156</v>
      </c>
      <c r="D107" s="456">
        <v>0</v>
      </c>
      <c r="E107" s="72"/>
      <c r="F107" s="73"/>
      <c r="G107" s="20">
        <f t="shared" si="5"/>
        <v>0</v>
      </c>
      <c r="H107" s="20">
        <f t="shared" si="6"/>
        <v>0</v>
      </c>
      <c r="I107" s="79"/>
      <c r="J107" s="68">
        <f t="shared" si="7"/>
        <v>0</v>
      </c>
      <c r="K107" s="80"/>
      <c r="L107" s="68">
        <f t="shared" si="8"/>
        <v>0</v>
      </c>
      <c r="M107" s="70"/>
      <c r="N107" s="71" t="str">
        <f t="shared" si="9"/>
        <v>Juin</v>
      </c>
    </row>
    <row r="108" spans="1:14" ht="21">
      <c r="A108" s="64">
        <v>101</v>
      </c>
      <c r="B108" s="424" t="s">
        <v>157</v>
      </c>
      <c r="C108" s="424" t="s">
        <v>158</v>
      </c>
      <c r="D108" s="204">
        <v>10.5</v>
      </c>
      <c r="E108" s="72"/>
      <c r="F108" s="73"/>
      <c r="G108" s="20">
        <f t="shared" si="5"/>
        <v>3.5</v>
      </c>
      <c r="H108" s="20">
        <f t="shared" si="6"/>
        <v>10.5</v>
      </c>
      <c r="I108" s="79"/>
      <c r="J108" s="68">
        <f t="shared" si="7"/>
        <v>10.5</v>
      </c>
      <c r="K108" s="80"/>
      <c r="L108" s="68">
        <f t="shared" si="8"/>
        <v>10.5</v>
      </c>
      <c r="M108" s="70"/>
      <c r="N108" s="71" t="str">
        <f t="shared" si="9"/>
        <v>Juin</v>
      </c>
    </row>
    <row r="109" spans="1:14" ht="21">
      <c r="A109" s="64">
        <v>102</v>
      </c>
      <c r="B109" s="417" t="s">
        <v>159</v>
      </c>
      <c r="C109" s="417" t="s">
        <v>859</v>
      </c>
      <c r="D109" s="204">
        <v>8</v>
      </c>
      <c r="E109" s="72"/>
      <c r="F109" s="73"/>
      <c r="G109" s="20">
        <f t="shared" si="5"/>
        <v>2.6666666666666665</v>
      </c>
      <c r="H109" s="20">
        <f t="shared" si="6"/>
        <v>8</v>
      </c>
      <c r="I109" s="79"/>
      <c r="J109" s="68">
        <f t="shared" si="7"/>
        <v>8</v>
      </c>
      <c r="K109" s="80"/>
      <c r="L109" s="68">
        <f t="shared" si="8"/>
        <v>8</v>
      </c>
      <c r="M109" s="70"/>
      <c r="N109" s="71" t="str">
        <f t="shared" si="9"/>
        <v>Juin</v>
      </c>
    </row>
    <row r="110" spans="1:14" ht="21">
      <c r="A110" s="64">
        <v>103</v>
      </c>
      <c r="B110" s="425" t="s">
        <v>860</v>
      </c>
      <c r="C110" s="425" t="s">
        <v>51</v>
      </c>
      <c r="D110" s="455">
        <v>10</v>
      </c>
      <c r="E110" s="72"/>
      <c r="F110" s="73"/>
      <c r="G110" s="20">
        <f t="shared" si="5"/>
        <v>3.3333333333333335</v>
      </c>
      <c r="H110" s="20">
        <f t="shared" si="6"/>
        <v>10</v>
      </c>
      <c r="I110" s="79"/>
      <c r="J110" s="68">
        <f t="shared" si="7"/>
        <v>10</v>
      </c>
      <c r="K110" s="80"/>
      <c r="L110" s="68">
        <f t="shared" si="8"/>
        <v>10</v>
      </c>
      <c r="M110" s="70"/>
      <c r="N110" s="71" t="str">
        <f t="shared" si="9"/>
        <v>Juin</v>
      </c>
    </row>
    <row r="111" spans="1:14" ht="21">
      <c r="A111" s="64">
        <v>104</v>
      </c>
      <c r="B111" s="423" t="s">
        <v>861</v>
      </c>
      <c r="C111" s="423" t="s">
        <v>161</v>
      </c>
      <c r="D111" s="204">
        <v>6.5</v>
      </c>
      <c r="E111" s="72"/>
      <c r="F111" s="73"/>
      <c r="G111" s="20">
        <f t="shared" si="5"/>
        <v>2.1666666666666665</v>
      </c>
      <c r="H111" s="20">
        <f t="shared" si="6"/>
        <v>6.5</v>
      </c>
      <c r="I111" s="79"/>
      <c r="J111" s="68">
        <f t="shared" si="7"/>
        <v>6.5</v>
      </c>
      <c r="K111" s="80"/>
      <c r="L111" s="68">
        <f t="shared" si="8"/>
        <v>6.5</v>
      </c>
      <c r="M111" s="70"/>
      <c r="N111" s="71" t="str">
        <f t="shared" si="9"/>
        <v>Juin</v>
      </c>
    </row>
    <row r="112" spans="1:14" ht="21">
      <c r="A112" s="64">
        <v>105</v>
      </c>
      <c r="B112" s="426" t="s">
        <v>162</v>
      </c>
      <c r="C112" s="426" t="s">
        <v>862</v>
      </c>
      <c r="D112" s="204">
        <v>9</v>
      </c>
      <c r="E112" s="72"/>
      <c r="F112" s="73"/>
      <c r="G112" s="20">
        <f t="shared" si="5"/>
        <v>3</v>
      </c>
      <c r="H112" s="20">
        <f t="shared" si="6"/>
        <v>9</v>
      </c>
      <c r="I112" s="79"/>
      <c r="J112" s="68">
        <f t="shared" si="7"/>
        <v>9</v>
      </c>
      <c r="K112" s="80"/>
      <c r="L112" s="68">
        <f t="shared" si="8"/>
        <v>9</v>
      </c>
      <c r="M112" s="70"/>
      <c r="N112" s="71" t="str">
        <f t="shared" si="9"/>
        <v>Juin</v>
      </c>
    </row>
    <row r="113" spans="1:14" ht="21">
      <c r="A113" s="64">
        <v>106</v>
      </c>
      <c r="B113" s="424" t="s">
        <v>163</v>
      </c>
      <c r="C113" s="424" t="s">
        <v>164</v>
      </c>
      <c r="D113" s="204">
        <v>12</v>
      </c>
      <c r="E113" s="72"/>
      <c r="F113" s="73"/>
      <c r="G113" s="20">
        <f t="shared" si="5"/>
        <v>4</v>
      </c>
      <c r="H113" s="20">
        <f t="shared" si="6"/>
        <v>12</v>
      </c>
      <c r="I113" s="79"/>
      <c r="J113" s="68">
        <f t="shared" si="7"/>
        <v>12</v>
      </c>
      <c r="K113" s="80"/>
      <c r="L113" s="68">
        <f t="shared" si="8"/>
        <v>12</v>
      </c>
      <c r="M113" s="70"/>
      <c r="N113" s="71" t="str">
        <f t="shared" si="9"/>
        <v>Juin</v>
      </c>
    </row>
    <row r="114" spans="1:14" ht="21">
      <c r="A114" s="64">
        <v>107</v>
      </c>
      <c r="B114" s="440" t="s">
        <v>165</v>
      </c>
      <c r="C114" s="440" t="s">
        <v>863</v>
      </c>
      <c r="D114" s="204">
        <v>7.5</v>
      </c>
      <c r="E114" s="72"/>
      <c r="F114" s="73"/>
      <c r="G114" s="20">
        <f t="shared" si="5"/>
        <v>2.5</v>
      </c>
      <c r="H114" s="20">
        <f t="shared" si="6"/>
        <v>7.5</v>
      </c>
      <c r="I114" s="79"/>
      <c r="J114" s="68">
        <f t="shared" si="7"/>
        <v>7.5</v>
      </c>
      <c r="K114" s="80"/>
      <c r="L114" s="68">
        <f t="shared" si="8"/>
        <v>7.5</v>
      </c>
      <c r="M114" s="70"/>
      <c r="N114" s="71" t="str">
        <f t="shared" si="9"/>
        <v>Juin</v>
      </c>
    </row>
    <row r="115" spans="1:14" ht="21">
      <c r="A115" s="64">
        <v>108</v>
      </c>
      <c r="B115" s="424" t="s">
        <v>167</v>
      </c>
      <c r="C115" s="424" t="s">
        <v>303</v>
      </c>
      <c r="D115" s="204">
        <v>6.5</v>
      </c>
      <c r="E115" s="72"/>
      <c r="F115" s="73"/>
      <c r="G115" s="20">
        <f t="shared" si="5"/>
        <v>2.1666666666666665</v>
      </c>
      <c r="H115" s="20">
        <f t="shared" si="6"/>
        <v>6.5</v>
      </c>
      <c r="I115" s="72"/>
      <c r="J115" s="68">
        <f t="shared" si="7"/>
        <v>6.5</v>
      </c>
      <c r="K115" s="80"/>
      <c r="L115" s="68">
        <f t="shared" si="8"/>
        <v>6.5</v>
      </c>
      <c r="M115" s="70"/>
      <c r="N115" s="71" t="str">
        <f t="shared" si="9"/>
        <v>Juin</v>
      </c>
    </row>
    <row r="116" spans="1:14" ht="21">
      <c r="A116" s="64">
        <v>109</v>
      </c>
      <c r="B116" s="424" t="s">
        <v>168</v>
      </c>
      <c r="C116" s="424" t="s">
        <v>169</v>
      </c>
      <c r="D116" s="204">
        <v>8</v>
      </c>
      <c r="E116" s="72"/>
      <c r="F116" s="73"/>
      <c r="G116" s="20">
        <f t="shared" si="5"/>
        <v>2.6666666666666665</v>
      </c>
      <c r="H116" s="20">
        <f t="shared" si="6"/>
        <v>8</v>
      </c>
      <c r="I116" s="79"/>
      <c r="J116" s="68">
        <f t="shared" si="7"/>
        <v>8</v>
      </c>
      <c r="K116" s="80"/>
      <c r="L116" s="68">
        <f t="shared" si="8"/>
        <v>8</v>
      </c>
      <c r="M116" s="70"/>
      <c r="N116" s="71" t="str">
        <f t="shared" si="9"/>
        <v>Juin</v>
      </c>
    </row>
    <row r="117" spans="1:14" ht="21">
      <c r="A117" s="64">
        <v>110</v>
      </c>
      <c r="B117" s="424" t="s">
        <v>864</v>
      </c>
      <c r="C117" s="424" t="s">
        <v>865</v>
      </c>
      <c r="D117" s="204">
        <v>7</v>
      </c>
      <c r="E117" s="72"/>
      <c r="F117" s="73"/>
      <c r="G117" s="20">
        <f t="shared" si="5"/>
        <v>2.3333333333333335</v>
      </c>
      <c r="H117" s="20">
        <f t="shared" si="6"/>
        <v>7</v>
      </c>
      <c r="I117" s="79"/>
      <c r="J117" s="68">
        <f t="shared" si="7"/>
        <v>7</v>
      </c>
      <c r="K117" s="80"/>
      <c r="L117" s="68">
        <f t="shared" si="8"/>
        <v>7</v>
      </c>
      <c r="M117" s="70"/>
      <c r="N117" s="71" t="str">
        <f t="shared" si="9"/>
        <v>Juin</v>
      </c>
    </row>
    <row r="118" spans="1:14" ht="21">
      <c r="A118" s="64">
        <v>111</v>
      </c>
      <c r="B118" s="424" t="s">
        <v>866</v>
      </c>
      <c r="C118" s="424" t="s">
        <v>170</v>
      </c>
      <c r="D118" s="204">
        <v>5.5</v>
      </c>
      <c r="E118" s="72"/>
      <c r="F118" s="73"/>
      <c r="G118" s="20">
        <f t="shared" si="5"/>
        <v>1.8333333333333333</v>
      </c>
      <c r="H118" s="20">
        <f t="shared" si="6"/>
        <v>5.5</v>
      </c>
      <c r="I118" s="72"/>
      <c r="J118" s="68">
        <f t="shared" si="7"/>
        <v>5.5</v>
      </c>
      <c r="K118" s="74"/>
      <c r="L118" s="68">
        <f t="shared" si="8"/>
        <v>5.5</v>
      </c>
      <c r="M118" s="70"/>
      <c r="N118" s="71" t="str">
        <f t="shared" si="9"/>
        <v>Juin</v>
      </c>
    </row>
    <row r="119" spans="1:14" ht="21">
      <c r="A119" s="64">
        <v>112</v>
      </c>
      <c r="B119" s="424" t="s">
        <v>171</v>
      </c>
      <c r="C119" s="424" t="s">
        <v>172</v>
      </c>
      <c r="D119" s="204">
        <v>7</v>
      </c>
      <c r="E119" s="72"/>
      <c r="F119" s="73"/>
      <c r="G119" s="20">
        <f t="shared" si="5"/>
        <v>2.3333333333333335</v>
      </c>
      <c r="H119" s="20">
        <f t="shared" si="6"/>
        <v>7</v>
      </c>
      <c r="I119" s="79"/>
      <c r="J119" s="68">
        <f t="shared" si="7"/>
        <v>7</v>
      </c>
      <c r="K119" s="80"/>
      <c r="L119" s="68">
        <f t="shared" si="8"/>
        <v>7</v>
      </c>
      <c r="M119" s="70"/>
      <c r="N119" s="71" t="str">
        <f t="shared" si="9"/>
        <v>Juin</v>
      </c>
    </row>
    <row r="120" spans="1:14" ht="33">
      <c r="A120" s="64">
        <v>113</v>
      </c>
      <c r="B120" s="424" t="s">
        <v>173</v>
      </c>
      <c r="C120" s="424" t="s">
        <v>174</v>
      </c>
      <c r="D120" s="204">
        <v>9</v>
      </c>
      <c r="E120" s="72"/>
      <c r="F120" s="73"/>
      <c r="G120" s="20">
        <f t="shared" si="5"/>
        <v>3</v>
      </c>
      <c r="H120" s="20">
        <f t="shared" si="6"/>
        <v>9</v>
      </c>
      <c r="I120" s="79"/>
      <c r="J120" s="68">
        <f t="shared" si="7"/>
        <v>9</v>
      </c>
      <c r="K120" s="80"/>
      <c r="L120" s="68">
        <f t="shared" si="8"/>
        <v>9</v>
      </c>
      <c r="M120" s="70"/>
      <c r="N120" s="71" t="str">
        <f t="shared" si="9"/>
        <v>Juin</v>
      </c>
    </row>
    <row r="121" spans="1:14" ht="21">
      <c r="A121" s="64">
        <v>114</v>
      </c>
      <c r="B121" s="424" t="s">
        <v>175</v>
      </c>
      <c r="C121" s="424" t="s">
        <v>867</v>
      </c>
      <c r="D121" s="204">
        <v>7</v>
      </c>
      <c r="E121" s="72"/>
      <c r="F121" s="73"/>
      <c r="G121" s="20">
        <f t="shared" si="5"/>
        <v>2.3333333333333335</v>
      </c>
      <c r="H121" s="20">
        <f t="shared" si="6"/>
        <v>7</v>
      </c>
      <c r="I121" s="72"/>
      <c r="J121" s="68">
        <f t="shared" si="7"/>
        <v>7</v>
      </c>
      <c r="K121" s="80"/>
      <c r="L121" s="68">
        <f t="shared" si="8"/>
        <v>7</v>
      </c>
      <c r="M121" s="70"/>
      <c r="N121" s="71" t="str">
        <f t="shared" si="9"/>
        <v>Juin</v>
      </c>
    </row>
    <row r="122" spans="1:14" ht="21">
      <c r="A122" s="64">
        <v>115</v>
      </c>
      <c r="B122" s="424" t="s">
        <v>176</v>
      </c>
      <c r="C122" s="424" t="s">
        <v>177</v>
      </c>
      <c r="D122" s="204">
        <v>7</v>
      </c>
      <c r="E122" s="72"/>
      <c r="F122" s="73"/>
      <c r="G122" s="20">
        <f t="shared" si="5"/>
        <v>2.3333333333333335</v>
      </c>
      <c r="H122" s="20">
        <f t="shared" si="6"/>
        <v>7</v>
      </c>
      <c r="I122" s="72"/>
      <c r="J122" s="68">
        <f t="shared" si="7"/>
        <v>7</v>
      </c>
      <c r="K122" s="81"/>
      <c r="L122" s="68">
        <f t="shared" si="8"/>
        <v>7</v>
      </c>
      <c r="M122" s="70"/>
      <c r="N122" s="71" t="str">
        <f t="shared" si="9"/>
        <v>Juin</v>
      </c>
    </row>
    <row r="123" spans="1:14" ht="21">
      <c r="A123" s="64">
        <v>116</v>
      </c>
      <c r="B123" s="417" t="s">
        <v>178</v>
      </c>
      <c r="C123" s="417" t="s">
        <v>43</v>
      </c>
      <c r="D123" s="204">
        <v>3</v>
      </c>
      <c r="E123" s="72"/>
      <c r="F123" s="73"/>
      <c r="G123" s="20">
        <f t="shared" si="5"/>
        <v>1</v>
      </c>
      <c r="H123" s="20">
        <f t="shared" si="6"/>
        <v>3</v>
      </c>
      <c r="I123" s="72"/>
      <c r="J123" s="68">
        <f t="shared" si="7"/>
        <v>3</v>
      </c>
      <c r="K123" s="74"/>
      <c r="L123" s="68">
        <f t="shared" si="8"/>
        <v>3</v>
      </c>
      <c r="M123" s="70"/>
      <c r="N123" s="71" t="str">
        <f t="shared" si="9"/>
        <v>Juin</v>
      </c>
    </row>
    <row r="124" spans="1:14" ht="21">
      <c r="A124" s="64">
        <v>117</v>
      </c>
      <c r="B124" s="424" t="s">
        <v>179</v>
      </c>
      <c r="C124" s="424" t="s">
        <v>180</v>
      </c>
      <c r="D124" s="204">
        <v>6.5</v>
      </c>
      <c r="E124" s="72"/>
      <c r="F124" s="73"/>
      <c r="G124" s="20">
        <f t="shared" si="5"/>
        <v>2.1666666666666665</v>
      </c>
      <c r="H124" s="20">
        <f t="shared" si="6"/>
        <v>6.5</v>
      </c>
      <c r="I124" s="79"/>
      <c r="J124" s="68">
        <f t="shared" si="7"/>
        <v>6.5</v>
      </c>
      <c r="K124" s="81"/>
      <c r="L124" s="68">
        <f t="shared" si="8"/>
        <v>6.5</v>
      </c>
      <c r="M124" s="70"/>
      <c r="N124" s="71" t="str">
        <f t="shared" si="9"/>
        <v>Juin</v>
      </c>
    </row>
    <row r="125" spans="1:14" ht="21">
      <c r="A125" s="64">
        <v>118</v>
      </c>
      <c r="B125" s="430" t="s">
        <v>868</v>
      </c>
      <c r="C125" s="430" t="s">
        <v>181</v>
      </c>
      <c r="D125" s="204">
        <v>9.25</v>
      </c>
      <c r="E125" s="72"/>
      <c r="F125" s="73"/>
      <c r="G125" s="20">
        <f t="shared" si="5"/>
        <v>3.0833333333333335</v>
      </c>
      <c r="H125" s="20">
        <f t="shared" si="6"/>
        <v>9.25</v>
      </c>
      <c r="I125" s="72"/>
      <c r="J125" s="68">
        <f t="shared" si="7"/>
        <v>9.25</v>
      </c>
      <c r="K125" s="81"/>
      <c r="L125" s="68">
        <f t="shared" si="8"/>
        <v>9.25</v>
      </c>
      <c r="M125" s="70"/>
      <c r="N125" s="71" t="str">
        <f t="shared" si="9"/>
        <v>Juin</v>
      </c>
    </row>
    <row r="126" spans="1:14" ht="21">
      <c r="A126" s="64">
        <v>119</v>
      </c>
      <c r="B126" s="424" t="s">
        <v>182</v>
      </c>
      <c r="C126" s="424" t="s">
        <v>183</v>
      </c>
      <c r="D126" s="204">
        <v>5.5</v>
      </c>
      <c r="E126" s="72"/>
      <c r="F126" s="73"/>
      <c r="G126" s="20">
        <f t="shared" si="5"/>
        <v>1.8333333333333333</v>
      </c>
      <c r="H126" s="20">
        <f t="shared" si="6"/>
        <v>5.5</v>
      </c>
      <c r="I126" s="79"/>
      <c r="J126" s="68">
        <f t="shared" si="7"/>
        <v>5.5</v>
      </c>
      <c r="K126" s="81"/>
      <c r="L126" s="68">
        <f t="shared" si="8"/>
        <v>5.5</v>
      </c>
      <c r="M126" s="70"/>
      <c r="N126" s="71" t="str">
        <f t="shared" si="9"/>
        <v>Juin</v>
      </c>
    </row>
    <row r="127" spans="1:14" ht="21">
      <c r="A127" s="64">
        <v>120</v>
      </c>
      <c r="B127" s="417" t="s">
        <v>184</v>
      </c>
      <c r="C127" s="417" t="s">
        <v>185</v>
      </c>
      <c r="D127" s="204">
        <v>2</v>
      </c>
      <c r="E127" s="72"/>
      <c r="F127" s="73"/>
      <c r="G127" s="20">
        <f t="shared" si="5"/>
        <v>0.66666666666666663</v>
      </c>
      <c r="H127" s="20">
        <f t="shared" si="6"/>
        <v>2</v>
      </c>
      <c r="I127" s="79"/>
      <c r="J127" s="68">
        <f t="shared" si="7"/>
        <v>2</v>
      </c>
      <c r="K127" s="81"/>
      <c r="L127" s="68">
        <f t="shared" si="8"/>
        <v>2</v>
      </c>
      <c r="M127" s="70"/>
      <c r="N127" s="71" t="str">
        <f t="shared" si="9"/>
        <v>Juin</v>
      </c>
    </row>
    <row r="128" spans="1:14" ht="21">
      <c r="A128" s="64">
        <v>121</v>
      </c>
      <c r="B128" s="417" t="s">
        <v>186</v>
      </c>
      <c r="C128" s="417" t="s">
        <v>869</v>
      </c>
      <c r="D128" s="209"/>
      <c r="E128" s="72"/>
      <c r="F128" s="73"/>
      <c r="G128" s="20">
        <f t="shared" si="5"/>
        <v>10.5</v>
      </c>
      <c r="H128" s="20">
        <f t="shared" si="6"/>
        <v>31.5</v>
      </c>
      <c r="I128" s="72"/>
      <c r="J128" s="68">
        <f t="shared" si="7"/>
        <v>31.5</v>
      </c>
      <c r="K128" s="74"/>
      <c r="L128" s="68">
        <f t="shared" si="8"/>
        <v>31.5</v>
      </c>
      <c r="M128" s="70">
        <v>31.5</v>
      </c>
      <c r="N128" s="71" t="str">
        <f t="shared" si="9"/>
        <v>Juin</v>
      </c>
    </row>
    <row r="129" spans="1:14" ht="21">
      <c r="A129" s="64">
        <v>122</v>
      </c>
      <c r="B129" s="417" t="s">
        <v>187</v>
      </c>
      <c r="C129" s="417" t="s">
        <v>870</v>
      </c>
      <c r="D129" s="209"/>
      <c r="E129" s="72"/>
      <c r="F129" s="73"/>
      <c r="G129" s="20">
        <f t="shared" si="5"/>
        <v>13</v>
      </c>
      <c r="H129" s="20">
        <f t="shared" si="6"/>
        <v>39</v>
      </c>
      <c r="I129" s="72"/>
      <c r="J129" s="68">
        <f t="shared" si="7"/>
        <v>39</v>
      </c>
      <c r="K129" s="81"/>
      <c r="L129" s="68">
        <f t="shared" si="8"/>
        <v>39</v>
      </c>
      <c r="M129" s="70">
        <v>39</v>
      </c>
      <c r="N129" s="71" t="str">
        <f t="shared" si="9"/>
        <v>Juin</v>
      </c>
    </row>
    <row r="130" spans="1:14" ht="21">
      <c r="A130" s="64">
        <v>123</v>
      </c>
      <c r="B130" s="424" t="s">
        <v>871</v>
      </c>
      <c r="C130" s="424" t="s">
        <v>188</v>
      </c>
      <c r="D130" s="204">
        <v>12</v>
      </c>
      <c r="E130" s="72"/>
      <c r="F130" s="73"/>
      <c r="G130" s="20">
        <f t="shared" si="5"/>
        <v>4</v>
      </c>
      <c r="H130" s="20">
        <f t="shared" si="6"/>
        <v>12</v>
      </c>
      <c r="I130" s="79"/>
      <c r="J130" s="68">
        <f t="shared" si="7"/>
        <v>12</v>
      </c>
      <c r="K130" s="81"/>
      <c r="L130" s="68">
        <f t="shared" si="8"/>
        <v>12</v>
      </c>
      <c r="M130" s="70"/>
      <c r="N130" s="71" t="str">
        <f t="shared" si="9"/>
        <v>Juin</v>
      </c>
    </row>
    <row r="131" spans="1:14" ht="21">
      <c r="A131" s="64">
        <v>124</v>
      </c>
      <c r="B131" s="424" t="s">
        <v>189</v>
      </c>
      <c r="C131" s="424" t="s">
        <v>31</v>
      </c>
      <c r="D131" s="204">
        <v>8</v>
      </c>
      <c r="E131" s="72"/>
      <c r="F131" s="73"/>
      <c r="G131" s="20">
        <f t="shared" si="5"/>
        <v>2.6666666666666665</v>
      </c>
      <c r="H131" s="20">
        <f t="shared" si="6"/>
        <v>8</v>
      </c>
      <c r="I131" s="72"/>
      <c r="J131" s="68">
        <f t="shared" si="7"/>
        <v>8</v>
      </c>
      <c r="K131" s="74"/>
      <c r="L131" s="68">
        <f t="shared" si="8"/>
        <v>8</v>
      </c>
      <c r="M131" s="70"/>
      <c r="N131" s="71" t="str">
        <f t="shared" si="9"/>
        <v>Juin</v>
      </c>
    </row>
    <row r="132" spans="1:14" ht="21">
      <c r="A132" s="64">
        <v>125</v>
      </c>
      <c r="B132" s="423" t="s">
        <v>190</v>
      </c>
      <c r="C132" s="423" t="s">
        <v>191</v>
      </c>
      <c r="D132" s="204">
        <v>6</v>
      </c>
      <c r="E132" s="72"/>
      <c r="F132" s="73"/>
      <c r="G132" s="20">
        <f t="shared" si="5"/>
        <v>2</v>
      </c>
      <c r="H132" s="20">
        <f t="shared" si="6"/>
        <v>6</v>
      </c>
      <c r="I132" s="79"/>
      <c r="J132" s="68">
        <f t="shared" si="7"/>
        <v>6</v>
      </c>
      <c r="K132" s="81"/>
      <c r="L132" s="68">
        <f t="shared" si="8"/>
        <v>6</v>
      </c>
      <c r="M132" s="70"/>
      <c r="N132" s="71" t="str">
        <f t="shared" si="9"/>
        <v>Juin</v>
      </c>
    </row>
    <row r="133" spans="1:14" ht="21">
      <c r="A133" s="64">
        <v>126</v>
      </c>
      <c r="B133" s="425" t="s">
        <v>192</v>
      </c>
      <c r="C133" s="425" t="s">
        <v>193</v>
      </c>
      <c r="D133" s="204">
        <v>9</v>
      </c>
      <c r="E133" s="72"/>
      <c r="F133" s="73"/>
      <c r="G133" s="20">
        <f t="shared" si="5"/>
        <v>3</v>
      </c>
      <c r="H133" s="20">
        <f t="shared" si="6"/>
        <v>9</v>
      </c>
      <c r="I133" s="79"/>
      <c r="J133" s="68">
        <f t="shared" si="7"/>
        <v>9</v>
      </c>
      <c r="K133" s="81"/>
      <c r="L133" s="68">
        <f t="shared" si="8"/>
        <v>9</v>
      </c>
      <c r="M133" s="70"/>
      <c r="N133" s="71" t="str">
        <f t="shared" si="9"/>
        <v>Juin</v>
      </c>
    </row>
    <row r="134" spans="1:14" ht="21">
      <c r="A134" s="64">
        <v>127</v>
      </c>
      <c r="B134" s="426" t="s">
        <v>194</v>
      </c>
      <c r="C134" s="426" t="s">
        <v>195</v>
      </c>
      <c r="D134" s="204">
        <v>6</v>
      </c>
      <c r="E134" s="72"/>
      <c r="F134" s="73"/>
      <c r="G134" s="20">
        <f t="shared" si="5"/>
        <v>2</v>
      </c>
      <c r="H134" s="20">
        <f t="shared" si="6"/>
        <v>6</v>
      </c>
      <c r="I134" s="79"/>
      <c r="J134" s="68">
        <f t="shared" si="7"/>
        <v>6</v>
      </c>
      <c r="K134" s="81"/>
      <c r="L134" s="68">
        <f t="shared" si="8"/>
        <v>6</v>
      </c>
      <c r="M134" s="70"/>
      <c r="N134" s="71" t="str">
        <f t="shared" si="9"/>
        <v>Juin</v>
      </c>
    </row>
    <row r="135" spans="1:14" ht="21">
      <c r="A135" s="64">
        <v>128</v>
      </c>
      <c r="B135" s="424" t="s">
        <v>196</v>
      </c>
      <c r="C135" s="424" t="s">
        <v>197</v>
      </c>
      <c r="D135" s="204">
        <v>10.75</v>
      </c>
      <c r="E135" s="72"/>
      <c r="F135" s="73"/>
      <c r="G135" s="20">
        <f t="shared" ref="G135:G198" si="10">IF(AND(D135=0,E135=0,F135=0),M135/3,(D135+E135+F135)/3)</f>
        <v>3.5833333333333335</v>
      </c>
      <c r="H135" s="20">
        <f t="shared" ref="H135:H198" si="11">G135*3</f>
        <v>10.75</v>
      </c>
      <c r="I135" s="72"/>
      <c r="J135" s="68">
        <f t="shared" ref="J135:J198" si="12">MAX(I135*3,H135)</f>
        <v>10.75</v>
      </c>
      <c r="K135" s="74"/>
      <c r="L135" s="68">
        <f t="shared" ref="L135:L198" si="13">MAX(J135,K135)</f>
        <v>10.75</v>
      </c>
      <c r="M135" s="70"/>
      <c r="N135" s="71" t="str">
        <f t="shared" ref="N135:N198" si="14">IF(ISBLANK(K135),IF(ISBLANK(I135),"Juin","Synthèse"),"Rattrapage")</f>
        <v>Juin</v>
      </c>
    </row>
    <row r="136" spans="1:14" ht="21">
      <c r="A136" s="64">
        <v>129</v>
      </c>
      <c r="B136" s="424" t="s">
        <v>198</v>
      </c>
      <c r="C136" s="424" t="s">
        <v>160</v>
      </c>
      <c r="D136" s="204">
        <v>5.5</v>
      </c>
      <c r="E136" s="72"/>
      <c r="F136" s="73"/>
      <c r="G136" s="20">
        <f t="shared" si="10"/>
        <v>1.8333333333333333</v>
      </c>
      <c r="H136" s="20">
        <f t="shared" si="11"/>
        <v>5.5</v>
      </c>
      <c r="I136" s="72"/>
      <c r="J136" s="68">
        <f t="shared" si="12"/>
        <v>5.5</v>
      </c>
      <c r="K136" s="74"/>
      <c r="L136" s="68">
        <f t="shared" si="13"/>
        <v>5.5</v>
      </c>
      <c r="M136" s="70"/>
      <c r="N136" s="71" t="str">
        <f t="shared" si="14"/>
        <v>Juin</v>
      </c>
    </row>
    <row r="137" spans="1:14" ht="21">
      <c r="A137" s="64">
        <v>130</v>
      </c>
      <c r="B137" s="417" t="s">
        <v>199</v>
      </c>
      <c r="C137" s="417" t="s">
        <v>872</v>
      </c>
      <c r="D137" s="209"/>
      <c r="E137" s="72"/>
      <c r="F137" s="73"/>
      <c r="G137" s="20">
        <f t="shared" si="10"/>
        <v>10.833333333333334</v>
      </c>
      <c r="H137" s="20">
        <f t="shared" si="11"/>
        <v>32.5</v>
      </c>
      <c r="I137" s="79"/>
      <c r="J137" s="68">
        <f t="shared" si="12"/>
        <v>32.5</v>
      </c>
      <c r="K137" s="81"/>
      <c r="L137" s="68">
        <f t="shared" si="13"/>
        <v>32.5</v>
      </c>
      <c r="M137" s="70">
        <v>32.5</v>
      </c>
      <c r="N137" s="71" t="str">
        <f t="shared" si="14"/>
        <v>Juin</v>
      </c>
    </row>
    <row r="138" spans="1:14" ht="21">
      <c r="A138" s="64">
        <v>131</v>
      </c>
      <c r="B138" s="424" t="s">
        <v>200</v>
      </c>
      <c r="C138" s="424" t="s">
        <v>201</v>
      </c>
      <c r="D138" s="204">
        <v>14</v>
      </c>
      <c r="E138" s="72"/>
      <c r="F138" s="73"/>
      <c r="G138" s="20">
        <f t="shared" si="10"/>
        <v>4.666666666666667</v>
      </c>
      <c r="H138" s="20">
        <f t="shared" si="11"/>
        <v>14</v>
      </c>
      <c r="I138" s="79"/>
      <c r="J138" s="68">
        <f t="shared" si="12"/>
        <v>14</v>
      </c>
      <c r="K138" s="81"/>
      <c r="L138" s="68">
        <f t="shared" si="13"/>
        <v>14</v>
      </c>
      <c r="M138" s="70"/>
      <c r="N138" s="71" t="str">
        <f t="shared" si="14"/>
        <v>Juin</v>
      </c>
    </row>
    <row r="139" spans="1:14" ht="21">
      <c r="A139" s="64">
        <v>132</v>
      </c>
      <c r="B139" s="424" t="s">
        <v>202</v>
      </c>
      <c r="C139" s="424" t="s">
        <v>203</v>
      </c>
      <c r="D139" s="204">
        <v>6</v>
      </c>
      <c r="E139" s="72"/>
      <c r="F139" s="73"/>
      <c r="G139" s="20">
        <f t="shared" si="10"/>
        <v>2</v>
      </c>
      <c r="H139" s="20">
        <f t="shared" si="11"/>
        <v>6</v>
      </c>
      <c r="I139" s="79"/>
      <c r="J139" s="68">
        <f t="shared" si="12"/>
        <v>6</v>
      </c>
      <c r="K139" s="81"/>
      <c r="L139" s="68">
        <f t="shared" si="13"/>
        <v>6</v>
      </c>
      <c r="M139" s="70"/>
      <c r="N139" s="71" t="str">
        <f t="shared" si="14"/>
        <v>Juin</v>
      </c>
    </row>
    <row r="140" spans="1:14" ht="21">
      <c r="A140" s="64">
        <v>133</v>
      </c>
      <c r="B140" s="424" t="s">
        <v>873</v>
      </c>
      <c r="C140" s="424" t="s">
        <v>204</v>
      </c>
      <c r="D140" s="204">
        <v>9</v>
      </c>
      <c r="E140" s="72"/>
      <c r="F140" s="73"/>
      <c r="G140" s="20">
        <f t="shared" si="10"/>
        <v>3</v>
      </c>
      <c r="H140" s="20">
        <f t="shared" si="11"/>
        <v>9</v>
      </c>
      <c r="I140" s="72"/>
      <c r="J140" s="68">
        <f t="shared" si="12"/>
        <v>9</v>
      </c>
      <c r="K140" s="81"/>
      <c r="L140" s="68">
        <f t="shared" si="13"/>
        <v>9</v>
      </c>
      <c r="M140" s="70"/>
      <c r="N140" s="71" t="str">
        <f t="shared" si="14"/>
        <v>Juin</v>
      </c>
    </row>
    <row r="141" spans="1:14" ht="21">
      <c r="A141" s="64">
        <v>134</v>
      </c>
      <c r="B141" s="423" t="s">
        <v>205</v>
      </c>
      <c r="C141" s="423" t="s">
        <v>185</v>
      </c>
      <c r="D141" s="204">
        <v>7</v>
      </c>
      <c r="E141" s="72"/>
      <c r="F141" s="73"/>
      <c r="G141" s="20">
        <f t="shared" si="10"/>
        <v>2.3333333333333335</v>
      </c>
      <c r="H141" s="20">
        <f t="shared" si="11"/>
        <v>7</v>
      </c>
      <c r="I141" s="79"/>
      <c r="J141" s="68">
        <f t="shared" si="12"/>
        <v>7</v>
      </c>
      <c r="K141" s="81"/>
      <c r="L141" s="68">
        <f t="shared" si="13"/>
        <v>7</v>
      </c>
      <c r="M141" s="70"/>
      <c r="N141" s="71" t="str">
        <f t="shared" si="14"/>
        <v>Juin</v>
      </c>
    </row>
    <row r="142" spans="1:14" ht="21">
      <c r="A142" s="64">
        <v>135</v>
      </c>
      <c r="B142" s="424" t="s">
        <v>206</v>
      </c>
      <c r="C142" s="424" t="s">
        <v>207</v>
      </c>
      <c r="D142" s="204">
        <v>6</v>
      </c>
      <c r="E142" s="72"/>
      <c r="F142" s="73"/>
      <c r="G142" s="20">
        <f t="shared" si="10"/>
        <v>2</v>
      </c>
      <c r="H142" s="20">
        <f t="shared" si="11"/>
        <v>6</v>
      </c>
      <c r="I142" s="79"/>
      <c r="J142" s="68">
        <f t="shared" si="12"/>
        <v>6</v>
      </c>
      <c r="K142" s="81"/>
      <c r="L142" s="68">
        <f t="shared" si="13"/>
        <v>6</v>
      </c>
      <c r="M142" s="70"/>
      <c r="N142" s="71" t="str">
        <f t="shared" si="14"/>
        <v>Juin</v>
      </c>
    </row>
    <row r="143" spans="1:14" ht="33">
      <c r="A143" s="64">
        <v>136</v>
      </c>
      <c r="B143" s="431" t="s">
        <v>874</v>
      </c>
      <c r="C143" s="426" t="s">
        <v>875</v>
      </c>
      <c r="D143" s="204">
        <v>5.5</v>
      </c>
      <c r="E143" s="72"/>
      <c r="F143" s="73"/>
      <c r="G143" s="20">
        <f t="shared" si="10"/>
        <v>1.8333333333333333</v>
      </c>
      <c r="H143" s="20">
        <f t="shared" si="11"/>
        <v>5.5</v>
      </c>
      <c r="I143" s="72"/>
      <c r="J143" s="68">
        <f t="shared" si="12"/>
        <v>5.5</v>
      </c>
      <c r="K143" s="74"/>
      <c r="L143" s="68">
        <f t="shared" si="13"/>
        <v>5.5</v>
      </c>
      <c r="M143" s="70"/>
      <c r="N143" s="71" t="str">
        <f t="shared" si="14"/>
        <v>Juin</v>
      </c>
    </row>
    <row r="144" spans="1:14" ht="21">
      <c r="A144" s="64">
        <v>137</v>
      </c>
      <c r="B144" s="426" t="s">
        <v>208</v>
      </c>
      <c r="C144" s="426" t="s">
        <v>876</v>
      </c>
      <c r="D144" s="204">
        <v>11.25</v>
      </c>
      <c r="E144" s="72"/>
      <c r="F144" s="73"/>
      <c r="G144" s="20">
        <f t="shared" si="10"/>
        <v>3.75</v>
      </c>
      <c r="H144" s="20">
        <f t="shared" si="11"/>
        <v>11.25</v>
      </c>
      <c r="I144" s="79"/>
      <c r="J144" s="68">
        <f t="shared" si="12"/>
        <v>11.25</v>
      </c>
      <c r="K144" s="81"/>
      <c r="L144" s="68">
        <f t="shared" si="13"/>
        <v>11.25</v>
      </c>
      <c r="M144" s="70"/>
      <c r="N144" s="71" t="str">
        <f t="shared" si="14"/>
        <v>Juin</v>
      </c>
    </row>
    <row r="145" spans="1:14" ht="21">
      <c r="A145" s="64">
        <v>138</v>
      </c>
      <c r="B145" s="424" t="s">
        <v>209</v>
      </c>
      <c r="C145" s="424" t="s">
        <v>132</v>
      </c>
      <c r="D145" s="204">
        <v>8</v>
      </c>
      <c r="E145" s="72"/>
      <c r="F145" s="73"/>
      <c r="G145" s="20">
        <f t="shared" si="10"/>
        <v>2.6666666666666665</v>
      </c>
      <c r="H145" s="20">
        <f t="shared" si="11"/>
        <v>8</v>
      </c>
      <c r="I145" s="79"/>
      <c r="J145" s="68">
        <f t="shared" si="12"/>
        <v>8</v>
      </c>
      <c r="K145" s="81"/>
      <c r="L145" s="68">
        <f t="shared" si="13"/>
        <v>8</v>
      </c>
      <c r="M145" s="70"/>
      <c r="N145" s="71" t="str">
        <f t="shared" si="14"/>
        <v>Juin</v>
      </c>
    </row>
    <row r="146" spans="1:14" ht="21">
      <c r="A146" s="64">
        <v>139</v>
      </c>
      <c r="B146" s="424" t="s">
        <v>210</v>
      </c>
      <c r="C146" s="424" t="s">
        <v>757</v>
      </c>
      <c r="D146" s="204">
        <v>8.5</v>
      </c>
      <c r="E146" s="72"/>
      <c r="F146" s="73"/>
      <c r="G146" s="20">
        <f t="shared" si="10"/>
        <v>2.8333333333333335</v>
      </c>
      <c r="H146" s="20">
        <f t="shared" si="11"/>
        <v>8.5</v>
      </c>
      <c r="I146" s="79"/>
      <c r="J146" s="68">
        <f t="shared" si="12"/>
        <v>8.5</v>
      </c>
      <c r="K146" s="81"/>
      <c r="L146" s="68">
        <f t="shared" si="13"/>
        <v>8.5</v>
      </c>
      <c r="M146" s="70"/>
      <c r="N146" s="71" t="str">
        <f t="shared" si="14"/>
        <v>Juin</v>
      </c>
    </row>
    <row r="147" spans="1:14" ht="21">
      <c r="A147" s="64">
        <v>140</v>
      </c>
      <c r="B147" s="424" t="s">
        <v>211</v>
      </c>
      <c r="C147" s="424" t="s">
        <v>212</v>
      </c>
      <c r="D147" s="204">
        <v>7</v>
      </c>
      <c r="E147" s="72"/>
      <c r="F147" s="73"/>
      <c r="G147" s="20">
        <f t="shared" si="10"/>
        <v>2.3333333333333335</v>
      </c>
      <c r="H147" s="20">
        <f t="shared" si="11"/>
        <v>7</v>
      </c>
      <c r="I147" s="72"/>
      <c r="J147" s="68">
        <f t="shared" si="12"/>
        <v>7</v>
      </c>
      <c r="K147" s="74"/>
      <c r="L147" s="68">
        <f t="shared" si="13"/>
        <v>7</v>
      </c>
      <c r="M147" s="70"/>
      <c r="N147" s="71" t="str">
        <f t="shared" si="14"/>
        <v>Juin</v>
      </c>
    </row>
    <row r="148" spans="1:14" ht="21">
      <c r="A148" s="64">
        <v>141</v>
      </c>
      <c r="B148" s="424" t="s">
        <v>877</v>
      </c>
      <c r="C148" s="424" t="s">
        <v>878</v>
      </c>
      <c r="D148" s="204">
        <v>6</v>
      </c>
      <c r="E148" s="72"/>
      <c r="F148" s="73"/>
      <c r="G148" s="20">
        <f t="shared" si="10"/>
        <v>2</v>
      </c>
      <c r="H148" s="20">
        <f t="shared" si="11"/>
        <v>6</v>
      </c>
      <c r="I148" s="72"/>
      <c r="J148" s="68">
        <f t="shared" si="12"/>
        <v>6</v>
      </c>
      <c r="K148" s="81"/>
      <c r="L148" s="68">
        <f t="shared" si="13"/>
        <v>6</v>
      </c>
      <c r="M148" s="70"/>
      <c r="N148" s="71" t="str">
        <f t="shared" si="14"/>
        <v>Juin</v>
      </c>
    </row>
    <row r="149" spans="1:14" ht="33">
      <c r="A149" s="64">
        <v>142</v>
      </c>
      <c r="B149" s="424" t="s">
        <v>213</v>
      </c>
      <c r="C149" s="424" t="s">
        <v>879</v>
      </c>
      <c r="D149" s="204">
        <v>11.5</v>
      </c>
      <c r="E149" s="72"/>
      <c r="F149" s="73"/>
      <c r="G149" s="20">
        <f t="shared" si="10"/>
        <v>3.8333333333333335</v>
      </c>
      <c r="H149" s="20">
        <f t="shared" si="11"/>
        <v>11.5</v>
      </c>
      <c r="I149" s="79"/>
      <c r="J149" s="68">
        <f t="shared" si="12"/>
        <v>11.5</v>
      </c>
      <c r="K149" s="81"/>
      <c r="L149" s="68">
        <f t="shared" si="13"/>
        <v>11.5</v>
      </c>
      <c r="M149" s="70"/>
      <c r="N149" s="71" t="str">
        <f t="shared" si="14"/>
        <v>Juin</v>
      </c>
    </row>
    <row r="150" spans="1:14" ht="21">
      <c r="A150" s="64">
        <v>143</v>
      </c>
      <c r="B150" s="426" t="s">
        <v>880</v>
      </c>
      <c r="C150" s="426" t="s">
        <v>214</v>
      </c>
      <c r="D150" s="204">
        <v>6.5</v>
      </c>
      <c r="E150" s="72"/>
      <c r="F150" s="73"/>
      <c r="G150" s="20">
        <f t="shared" si="10"/>
        <v>2.1666666666666665</v>
      </c>
      <c r="H150" s="20">
        <f t="shared" si="11"/>
        <v>6.5</v>
      </c>
      <c r="I150" s="79"/>
      <c r="J150" s="68">
        <f t="shared" si="12"/>
        <v>6.5</v>
      </c>
      <c r="K150" s="81"/>
      <c r="L150" s="68">
        <f t="shared" si="13"/>
        <v>6.5</v>
      </c>
      <c r="M150" s="70"/>
      <c r="N150" s="71" t="str">
        <f t="shared" si="14"/>
        <v>Juin</v>
      </c>
    </row>
    <row r="151" spans="1:14" ht="21">
      <c r="A151" s="64">
        <v>144</v>
      </c>
      <c r="B151" s="426" t="s">
        <v>215</v>
      </c>
      <c r="C151" s="426" t="s">
        <v>216</v>
      </c>
      <c r="D151" s="204">
        <v>9</v>
      </c>
      <c r="E151" s="72"/>
      <c r="F151" s="73"/>
      <c r="G151" s="20">
        <f t="shared" si="10"/>
        <v>3</v>
      </c>
      <c r="H151" s="20">
        <f t="shared" si="11"/>
        <v>9</v>
      </c>
      <c r="I151" s="79"/>
      <c r="J151" s="68">
        <f t="shared" si="12"/>
        <v>9</v>
      </c>
      <c r="K151" s="81"/>
      <c r="L151" s="68">
        <f t="shared" si="13"/>
        <v>9</v>
      </c>
      <c r="M151" s="70"/>
      <c r="N151" s="71" t="str">
        <f t="shared" si="14"/>
        <v>Juin</v>
      </c>
    </row>
    <row r="152" spans="1:14" ht="21">
      <c r="A152" s="64">
        <v>145</v>
      </c>
      <c r="B152" s="426" t="s">
        <v>217</v>
      </c>
      <c r="C152" s="426" t="s">
        <v>218</v>
      </c>
      <c r="D152" s="209"/>
      <c r="E152" s="72"/>
      <c r="F152" s="73"/>
      <c r="G152" s="20">
        <f t="shared" si="10"/>
        <v>11</v>
      </c>
      <c r="H152" s="20">
        <f t="shared" si="11"/>
        <v>33</v>
      </c>
      <c r="I152" s="79"/>
      <c r="J152" s="68">
        <f t="shared" si="12"/>
        <v>33</v>
      </c>
      <c r="K152" s="81"/>
      <c r="L152" s="68">
        <f t="shared" si="13"/>
        <v>33</v>
      </c>
      <c r="M152" s="70">
        <v>33</v>
      </c>
      <c r="N152" s="71" t="str">
        <f t="shared" si="14"/>
        <v>Juin</v>
      </c>
    </row>
    <row r="153" spans="1:14" ht="21">
      <c r="A153" s="64">
        <v>146</v>
      </c>
      <c r="B153" s="413" t="s">
        <v>217</v>
      </c>
      <c r="C153" s="413" t="s">
        <v>47</v>
      </c>
      <c r="D153" s="204">
        <v>8</v>
      </c>
      <c r="E153" s="72"/>
      <c r="F153" s="73"/>
      <c r="G153" s="20">
        <f t="shared" si="10"/>
        <v>2.6666666666666665</v>
      </c>
      <c r="H153" s="20">
        <f t="shared" si="11"/>
        <v>8</v>
      </c>
      <c r="I153" s="79"/>
      <c r="J153" s="68">
        <f t="shared" si="12"/>
        <v>8</v>
      </c>
      <c r="K153" s="81"/>
      <c r="L153" s="68">
        <f t="shared" si="13"/>
        <v>8</v>
      </c>
      <c r="M153" s="70"/>
      <c r="N153" s="71" t="str">
        <f t="shared" si="14"/>
        <v>Juin</v>
      </c>
    </row>
    <row r="154" spans="1:14" ht="21">
      <c r="A154" s="64">
        <v>147</v>
      </c>
      <c r="B154" s="424" t="s">
        <v>219</v>
      </c>
      <c r="C154" s="424" t="s">
        <v>220</v>
      </c>
      <c r="D154" s="204">
        <v>10</v>
      </c>
      <c r="E154" s="72"/>
      <c r="F154" s="73"/>
      <c r="G154" s="20">
        <f t="shared" si="10"/>
        <v>3.3333333333333335</v>
      </c>
      <c r="H154" s="20">
        <f t="shared" si="11"/>
        <v>10</v>
      </c>
      <c r="I154" s="72"/>
      <c r="J154" s="68">
        <f t="shared" si="12"/>
        <v>10</v>
      </c>
      <c r="K154" s="74"/>
      <c r="L154" s="68">
        <f t="shared" si="13"/>
        <v>10</v>
      </c>
      <c r="M154" s="70"/>
      <c r="N154" s="71" t="str">
        <f t="shared" si="14"/>
        <v>Juin</v>
      </c>
    </row>
    <row r="155" spans="1:14" ht="21">
      <c r="A155" s="64">
        <v>148</v>
      </c>
      <c r="B155" s="424" t="s">
        <v>221</v>
      </c>
      <c r="C155" s="424" t="s">
        <v>222</v>
      </c>
      <c r="D155" s="204">
        <v>8.5</v>
      </c>
      <c r="E155" s="72"/>
      <c r="F155" s="73"/>
      <c r="G155" s="20">
        <f t="shared" si="10"/>
        <v>2.8333333333333335</v>
      </c>
      <c r="H155" s="20">
        <f t="shared" si="11"/>
        <v>8.5</v>
      </c>
      <c r="I155" s="79"/>
      <c r="J155" s="68">
        <f t="shared" si="12"/>
        <v>8.5</v>
      </c>
      <c r="K155" s="81"/>
      <c r="L155" s="68">
        <f t="shared" si="13"/>
        <v>8.5</v>
      </c>
      <c r="M155" s="70"/>
      <c r="N155" s="71" t="str">
        <f t="shared" si="14"/>
        <v>Juin</v>
      </c>
    </row>
    <row r="156" spans="1:14" ht="21">
      <c r="A156" s="64">
        <v>149</v>
      </c>
      <c r="B156" s="423" t="s">
        <v>881</v>
      </c>
      <c r="C156" s="423" t="s">
        <v>212</v>
      </c>
      <c r="D156" s="204">
        <v>10.5</v>
      </c>
      <c r="E156" s="72"/>
      <c r="F156" s="73"/>
      <c r="G156" s="20">
        <f t="shared" si="10"/>
        <v>3.5</v>
      </c>
      <c r="H156" s="20">
        <f t="shared" si="11"/>
        <v>10.5</v>
      </c>
      <c r="I156" s="79"/>
      <c r="J156" s="68">
        <f t="shared" si="12"/>
        <v>10.5</v>
      </c>
      <c r="K156" s="81"/>
      <c r="L156" s="68">
        <f t="shared" si="13"/>
        <v>10.5</v>
      </c>
      <c r="M156" s="70"/>
      <c r="N156" s="71" t="str">
        <f t="shared" si="14"/>
        <v>Juin</v>
      </c>
    </row>
    <row r="157" spans="1:14" ht="21">
      <c r="A157" s="64">
        <v>150</v>
      </c>
      <c r="B157" s="430" t="s">
        <v>223</v>
      </c>
      <c r="C157" s="430" t="s">
        <v>882</v>
      </c>
      <c r="D157" s="204">
        <v>5</v>
      </c>
      <c r="E157" s="72"/>
      <c r="F157" s="73"/>
      <c r="G157" s="20">
        <f t="shared" si="10"/>
        <v>1.6666666666666667</v>
      </c>
      <c r="H157" s="20">
        <f t="shared" si="11"/>
        <v>5</v>
      </c>
      <c r="I157" s="72"/>
      <c r="J157" s="68">
        <f t="shared" si="12"/>
        <v>5</v>
      </c>
      <c r="K157" s="74"/>
      <c r="L157" s="68">
        <f t="shared" si="13"/>
        <v>5</v>
      </c>
      <c r="M157" s="70"/>
      <c r="N157" s="71" t="str">
        <f t="shared" si="14"/>
        <v>Juin</v>
      </c>
    </row>
    <row r="158" spans="1:14" ht="21">
      <c r="A158" s="64">
        <v>151</v>
      </c>
      <c r="B158" s="427" t="s">
        <v>224</v>
      </c>
      <c r="C158" s="427" t="s">
        <v>225</v>
      </c>
      <c r="D158" s="204">
        <v>8.5</v>
      </c>
      <c r="E158" s="72"/>
      <c r="F158" s="73"/>
      <c r="G158" s="20">
        <f t="shared" si="10"/>
        <v>2.8333333333333335</v>
      </c>
      <c r="H158" s="20">
        <f t="shared" si="11"/>
        <v>8.5</v>
      </c>
      <c r="I158" s="72"/>
      <c r="J158" s="68">
        <f t="shared" si="12"/>
        <v>8.5</v>
      </c>
      <c r="K158" s="74"/>
      <c r="L158" s="68">
        <f t="shared" si="13"/>
        <v>8.5</v>
      </c>
      <c r="M158" s="70"/>
      <c r="N158" s="71" t="str">
        <f t="shared" si="14"/>
        <v>Juin</v>
      </c>
    </row>
    <row r="159" spans="1:14" ht="21">
      <c r="A159" s="64">
        <v>152</v>
      </c>
      <c r="B159" s="424" t="s">
        <v>226</v>
      </c>
      <c r="C159" s="424" t="s">
        <v>227</v>
      </c>
      <c r="D159" s="204">
        <v>9</v>
      </c>
      <c r="E159" s="72"/>
      <c r="F159" s="73"/>
      <c r="G159" s="20">
        <f t="shared" si="10"/>
        <v>3</v>
      </c>
      <c r="H159" s="20">
        <f t="shared" si="11"/>
        <v>9</v>
      </c>
      <c r="I159" s="79"/>
      <c r="J159" s="68">
        <f t="shared" si="12"/>
        <v>9</v>
      </c>
      <c r="K159" s="81"/>
      <c r="L159" s="68">
        <f t="shared" si="13"/>
        <v>9</v>
      </c>
      <c r="M159" s="70"/>
      <c r="N159" s="71" t="str">
        <f t="shared" si="14"/>
        <v>Juin</v>
      </c>
    </row>
    <row r="160" spans="1:14" ht="21">
      <c r="A160" s="64">
        <v>153</v>
      </c>
      <c r="B160" s="424" t="s">
        <v>228</v>
      </c>
      <c r="C160" s="424" t="s">
        <v>229</v>
      </c>
      <c r="D160" s="204">
        <v>5</v>
      </c>
      <c r="E160" s="72"/>
      <c r="F160" s="73"/>
      <c r="G160" s="20">
        <f t="shared" si="10"/>
        <v>1.6666666666666667</v>
      </c>
      <c r="H160" s="20">
        <f t="shared" si="11"/>
        <v>5</v>
      </c>
      <c r="I160" s="79"/>
      <c r="J160" s="68">
        <f t="shared" si="12"/>
        <v>5</v>
      </c>
      <c r="K160" s="81"/>
      <c r="L160" s="68">
        <f t="shared" si="13"/>
        <v>5</v>
      </c>
      <c r="M160" s="70"/>
      <c r="N160" s="71" t="str">
        <f t="shared" si="14"/>
        <v>Juin</v>
      </c>
    </row>
    <row r="161" spans="1:14" ht="21">
      <c r="A161" s="64">
        <v>154</v>
      </c>
      <c r="B161" s="424" t="s">
        <v>230</v>
      </c>
      <c r="C161" s="424" t="s">
        <v>231</v>
      </c>
      <c r="D161" s="204">
        <v>6.5</v>
      </c>
      <c r="E161" s="72"/>
      <c r="F161" s="73"/>
      <c r="G161" s="20">
        <f t="shared" si="10"/>
        <v>2.1666666666666665</v>
      </c>
      <c r="H161" s="20">
        <f t="shared" si="11"/>
        <v>6.5</v>
      </c>
      <c r="I161" s="79"/>
      <c r="J161" s="68">
        <f t="shared" si="12"/>
        <v>6.5</v>
      </c>
      <c r="K161" s="81"/>
      <c r="L161" s="68">
        <f t="shared" si="13"/>
        <v>6.5</v>
      </c>
      <c r="M161" s="70"/>
      <c r="N161" s="71" t="str">
        <f t="shared" si="14"/>
        <v>Juin</v>
      </c>
    </row>
    <row r="162" spans="1:14" ht="21">
      <c r="A162" s="64">
        <v>155</v>
      </c>
      <c r="B162" s="424" t="s">
        <v>232</v>
      </c>
      <c r="C162" s="424" t="s">
        <v>233</v>
      </c>
      <c r="D162" s="209"/>
      <c r="E162" s="72"/>
      <c r="F162" s="73"/>
      <c r="G162" s="20">
        <f t="shared" si="10"/>
        <v>10.5</v>
      </c>
      <c r="H162" s="20">
        <f t="shared" si="11"/>
        <v>31.5</v>
      </c>
      <c r="I162" s="72"/>
      <c r="J162" s="68">
        <f t="shared" si="12"/>
        <v>31.5</v>
      </c>
      <c r="K162" s="74"/>
      <c r="L162" s="68">
        <f t="shared" si="13"/>
        <v>31.5</v>
      </c>
      <c r="M162" s="70">
        <v>31.5</v>
      </c>
      <c r="N162" s="71" t="str">
        <f t="shared" si="14"/>
        <v>Juin</v>
      </c>
    </row>
    <row r="163" spans="1:14" ht="21">
      <c r="A163" s="64">
        <v>156</v>
      </c>
      <c r="B163" s="424" t="s">
        <v>234</v>
      </c>
      <c r="C163" s="424" t="s">
        <v>235</v>
      </c>
      <c r="D163" s="204">
        <v>8.5</v>
      </c>
      <c r="E163" s="72"/>
      <c r="F163" s="73"/>
      <c r="G163" s="20">
        <f t="shared" si="10"/>
        <v>2.8333333333333335</v>
      </c>
      <c r="H163" s="20">
        <f t="shared" si="11"/>
        <v>8.5</v>
      </c>
      <c r="I163" s="79"/>
      <c r="J163" s="68">
        <f t="shared" si="12"/>
        <v>8.5</v>
      </c>
      <c r="K163" s="81"/>
      <c r="L163" s="68">
        <f t="shared" si="13"/>
        <v>8.5</v>
      </c>
      <c r="M163" s="70"/>
      <c r="N163" s="71" t="str">
        <f t="shared" si="14"/>
        <v>Juin</v>
      </c>
    </row>
    <row r="164" spans="1:14" ht="21">
      <c r="A164" s="64">
        <v>157</v>
      </c>
      <c r="B164" s="424" t="s">
        <v>236</v>
      </c>
      <c r="C164" s="424" t="s">
        <v>237</v>
      </c>
      <c r="D164" s="204">
        <v>7.5</v>
      </c>
      <c r="E164" s="72"/>
      <c r="F164" s="73"/>
      <c r="G164" s="20">
        <f t="shared" si="10"/>
        <v>2.5</v>
      </c>
      <c r="H164" s="20">
        <f t="shared" si="11"/>
        <v>7.5</v>
      </c>
      <c r="I164" s="79"/>
      <c r="J164" s="68">
        <f t="shared" si="12"/>
        <v>7.5</v>
      </c>
      <c r="K164" s="81"/>
      <c r="L164" s="68">
        <f t="shared" si="13"/>
        <v>7.5</v>
      </c>
      <c r="M164" s="70"/>
      <c r="N164" s="71" t="str">
        <f t="shared" si="14"/>
        <v>Juin</v>
      </c>
    </row>
    <row r="165" spans="1:14" ht="21">
      <c r="A165" s="64">
        <v>158</v>
      </c>
      <c r="B165" s="424" t="s">
        <v>238</v>
      </c>
      <c r="C165" s="424" t="s">
        <v>883</v>
      </c>
      <c r="D165" s="204">
        <v>5</v>
      </c>
      <c r="E165" s="72"/>
      <c r="F165" s="73"/>
      <c r="G165" s="20">
        <f t="shared" si="10"/>
        <v>1.6666666666666667</v>
      </c>
      <c r="H165" s="20">
        <f t="shared" si="11"/>
        <v>5</v>
      </c>
      <c r="I165" s="72"/>
      <c r="J165" s="68">
        <f t="shared" si="12"/>
        <v>5</v>
      </c>
      <c r="K165" s="81"/>
      <c r="L165" s="68">
        <f t="shared" si="13"/>
        <v>5</v>
      </c>
      <c r="M165" s="70"/>
      <c r="N165" s="71" t="str">
        <f t="shared" si="14"/>
        <v>Juin</v>
      </c>
    </row>
    <row r="166" spans="1:14" ht="21">
      <c r="A166" s="64">
        <v>159</v>
      </c>
      <c r="B166" s="426" t="s">
        <v>239</v>
      </c>
      <c r="C166" s="426" t="s">
        <v>671</v>
      </c>
      <c r="D166" s="204">
        <v>9</v>
      </c>
      <c r="E166" s="72"/>
      <c r="F166" s="73"/>
      <c r="G166" s="20">
        <f t="shared" si="10"/>
        <v>3</v>
      </c>
      <c r="H166" s="20">
        <f t="shared" si="11"/>
        <v>9</v>
      </c>
      <c r="I166" s="79"/>
      <c r="J166" s="68">
        <f t="shared" si="12"/>
        <v>9</v>
      </c>
      <c r="K166" s="81"/>
      <c r="L166" s="68">
        <f t="shared" si="13"/>
        <v>9</v>
      </c>
      <c r="M166" s="70"/>
      <c r="N166" s="71" t="str">
        <f t="shared" si="14"/>
        <v>Juin</v>
      </c>
    </row>
    <row r="167" spans="1:14" ht="21">
      <c r="A167" s="64">
        <v>160</v>
      </c>
      <c r="B167" s="424" t="s">
        <v>240</v>
      </c>
      <c r="C167" s="424" t="s">
        <v>241</v>
      </c>
      <c r="D167" s="204">
        <v>8</v>
      </c>
      <c r="E167" s="72"/>
      <c r="F167" s="73"/>
      <c r="G167" s="20">
        <f t="shared" si="10"/>
        <v>2.6666666666666665</v>
      </c>
      <c r="H167" s="20">
        <f t="shared" si="11"/>
        <v>8</v>
      </c>
      <c r="I167" s="79"/>
      <c r="J167" s="68">
        <f t="shared" si="12"/>
        <v>8</v>
      </c>
      <c r="K167" s="81"/>
      <c r="L167" s="68">
        <f t="shared" si="13"/>
        <v>8</v>
      </c>
      <c r="M167" s="70"/>
      <c r="N167" s="71" t="str">
        <f t="shared" si="14"/>
        <v>Juin</v>
      </c>
    </row>
    <row r="168" spans="1:14" ht="21">
      <c r="A168" s="64">
        <v>161</v>
      </c>
      <c r="B168" s="424" t="s">
        <v>242</v>
      </c>
      <c r="C168" s="424" t="s">
        <v>884</v>
      </c>
      <c r="D168" s="204">
        <v>8</v>
      </c>
      <c r="E168" s="72"/>
      <c r="F168" s="73"/>
      <c r="G168" s="20">
        <f t="shared" si="10"/>
        <v>2.6666666666666665</v>
      </c>
      <c r="H168" s="20">
        <f t="shared" si="11"/>
        <v>8</v>
      </c>
      <c r="I168" s="79"/>
      <c r="J168" s="68">
        <f t="shared" si="12"/>
        <v>8</v>
      </c>
      <c r="K168" s="81"/>
      <c r="L168" s="68">
        <f t="shared" si="13"/>
        <v>8</v>
      </c>
      <c r="M168" s="70"/>
      <c r="N168" s="71" t="str">
        <f t="shared" si="14"/>
        <v>Juin</v>
      </c>
    </row>
    <row r="169" spans="1:14" ht="21">
      <c r="A169" s="64">
        <v>162</v>
      </c>
      <c r="B169" s="413" t="s">
        <v>243</v>
      </c>
      <c r="C169" s="413" t="s">
        <v>25</v>
      </c>
      <c r="D169" s="204">
        <v>12</v>
      </c>
      <c r="E169" s="72"/>
      <c r="F169" s="73"/>
      <c r="G169" s="20">
        <f t="shared" si="10"/>
        <v>4</v>
      </c>
      <c r="H169" s="20">
        <f t="shared" si="11"/>
        <v>12</v>
      </c>
      <c r="I169" s="79"/>
      <c r="J169" s="68">
        <f t="shared" si="12"/>
        <v>12</v>
      </c>
      <c r="K169" s="81"/>
      <c r="L169" s="68">
        <f t="shared" si="13"/>
        <v>12</v>
      </c>
      <c r="M169" s="70"/>
      <c r="N169" s="71" t="str">
        <f t="shared" si="14"/>
        <v>Juin</v>
      </c>
    </row>
    <row r="170" spans="1:14" ht="21">
      <c r="A170" s="64">
        <v>163</v>
      </c>
      <c r="B170" s="413" t="s">
        <v>244</v>
      </c>
      <c r="C170" s="413" t="s">
        <v>245</v>
      </c>
      <c r="D170" s="209"/>
      <c r="E170" s="72"/>
      <c r="F170" s="73"/>
      <c r="G170" s="20">
        <f t="shared" si="10"/>
        <v>11.5</v>
      </c>
      <c r="H170" s="20">
        <f t="shared" si="11"/>
        <v>34.5</v>
      </c>
      <c r="I170" s="79"/>
      <c r="J170" s="68">
        <f t="shared" si="12"/>
        <v>34.5</v>
      </c>
      <c r="K170" s="81"/>
      <c r="L170" s="68">
        <f t="shared" si="13"/>
        <v>34.5</v>
      </c>
      <c r="M170" s="70">
        <v>34.5</v>
      </c>
      <c r="N170" s="71" t="str">
        <f t="shared" si="14"/>
        <v>Juin</v>
      </c>
    </row>
    <row r="171" spans="1:14" ht="21">
      <c r="A171" s="64">
        <v>164</v>
      </c>
      <c r="B171" s="432" t="s">
        <v>246</v>
      </c>
      <c r="C171" s="432" t="s">
        <v>247</v>
      </c>
      <c r="D171" s="204">
        <v>8.5</v>
      </c>
      <c r="E171" s="72"/>
      <c r="F171" s="73"/>
      <c r="G171" s="20">
        <f t="shared" si="10"/>
        <v>2.8333333333333335</v>
      </c>
      <c r="H171" s="20">
        <f t="shared" si="11"/>
        <v>8.5</v>
      </c>
      <c r="I171" s="72"/>
      <c r="J171" s="68">
        <f t="shared" si="12"/>
        <v>8.5</v>
      </c>
      <c r="K171" s="74"/>
      <c r="L171" s="68">
        <f t="shared" si="13"/>
        <v>8.5</v>
      </c>
      <c r="M171" s="70"/>
      <c r="N171" s="71" t="str">
        <f t="shared" si="14"/>
        <v>Juin</v>
      </c>
    </row>
    <row r="172" spans="1:14" ht="21">
      <c r="A172" s="64">
        <v>165</v>
      </c>
      <c r="B172" s="419" t="s">
        <v>885</v>
      </c>
      <c r="C172" s="419" t="s">
        <v>886</v>
      </c>
      <c r="D172" s="204">
        <v>7.5</v>
      </c>
      <c r="E172" s="72"/>
      <c r="F172" s="73"/>
      <c r="G172" s="20">
        <f t="shared" si="10"/>
        <v>2.5</v>
      </c>
      <c r="H172" s="20">
        <f t="shared" si="11"/>
        <v>7.5</v>
      </c>
      <c r="I172" s="79"/>
      <c r="J172" s="68">
        <f t="shared" si="12"/>
        <v>7.5</v>
      </c>
      <c r="K172" s="81"/>
      <c r="L172" s="68">
        <f t="shared" si="13"/>
        <v>7.5</v>
      </c>
      <c r="M172" s="70"/>
      <c r="N172" s="71" t="str">
        <f t="shared" si="14"/>
        <v>Juin</v>
      </c>
    </row>
    <row r="173" spans="1:14" ht="21">
      <c r="A173" s="64">
        <v>166</v>
      </c>
      <c r="B173" s="413" t="s">
        <v>887</v>
      </c>
      <c r="C173" s="413" t="s">
        <v>248</v>
      </c>
      <c r="D173" s="204">
        <v>6</v>
      </c>
      <c r="E173" s="72"/>
      <c r="F173" s="73"/>
      <c r="G173" s="20">
        <f t="shared" si="10"/>
        <v>2</v>
      </c>
      <c r="H173" s="20">
        <f t="shared" si="11"/>
        <v>6</v>
      </c>
      <c r="I173" s="79"/>
      <c r="J173" s="68">
        <f t="shared" si="12"/>
        <v>6</v>
      </c>
      <c r="K173" s="81"/>
      <c r="L173" s="68">
        <f t="shared" si="13"/>
        <v>6</v>
      </c>
      <c r="M173" s="70"/>
      <c r="N173" s="71" t="str">
        <f t="shared" si="14"/>
        <v>Juin</v>
      </c>
    </row>
    <row r="174" spans="1:14" ht="21">
      <c r="A174" s="64">
        <v>167</v>
      </c>
      <c r="B174" s="413" t="s">
        <v>249</v>
      </c>
      <c r="C174" s="413" t="s">
        <v>154</v>
      </c>
      <c r="D174" s="204">
        <v>9.25</v>
      </c>
      <c r="E174" s="72"/>
      <c r="F174" s="73"/>
      <c r="G174" s="20">
        <f t="shared" si="10"/>
        <v>3.0833333333333335</v>
      </c>
      <c r="H174" s="20">
        <f t="shared" si="11"/>
        <v>9.25</v>
      </c>
      <c r="I174" s="72"/>
      <c r="J174" s="68">
        <f t="shared" si="12"/>
        <v>9.25</v>
      </c>
      <c r="K174" s="74"/>
      <c r="L174" s="68">
        <f t="shared" si="13"/>
        <v>9.25</v>
      </c>
      <c r="M174" s="70"/>
      <c r="N174" s="71" t="str">
        <f t="shared" si="14"/>
        <v>Juin</v>
      </c>
    </row>
    <row r="175" spans="1:14" ht="21">
      <c r="A175" s="64">
        <v>168</v>
      </c>
      <c r="B175" s="413" t="s">
        <v>250</v>
      </c>
      <c r="C175" s="413" t="s">
        <v>692</v>
      </c>
      <c r="D175" s="204">
        <v>10.5</v>
      </c>
      <c r="E175" s="72"/>
      <c r="F175" s="73"/>
      <c r="G175" s="20">
        <f t="shared" si="10"/>
        <v>3.5</v>
      </c>
      <c r="H175" s="20">
        <f t="shared" si="11"/>
        <v>10.5</v>
      </c>
      <c r="I175" s="79"/>
      <c r="J175" s="68">
        <f t="shared" si="12"/>
        <v>10.5</v>
      </c>
      <c r="K175" s="81"/>
      <c r="L175" s="68">
        <f t="shared" si="13"/>
        <v>10.5</v>
      </c>
      <c r="M175" s="70"/>
      <c r="N175" s="71" t="str">
        <f t="shared" si="14"/>
        <v>Juin</v>
      </c>
    </row>
    <row r="176" spans="1:14" ht="21">
      <c r="A176" s="64">
        <v>169</v>
      </c>
      <c r="B176" s="418" t="s">
        <v>251</v>
      </c>
      <c r="C176" s="418" t="s">
        <v>252</v>
      </c>
      <c r="D176" s="204">
        <v>0.5</v>
      </c>
      <c r="E176" s="72"/>
      <c r="F176" s="73"/>
      <c r="G176" s="20">
        <f t="shared" si="10"/>
        <v>0.16666666666666666</v>
      </c>
      <c r="H176" s="20">
        <f t="shared" si="11"/>
        <v>0.5</v>
      </c>
      <c r="I176" s="72"/>
      <c r="J176" s="68">
        <f t="shared" si="12"/>
        <v>0.5</v>
      </c>
      <c r="K176" s="74"/>
      <c r="L176" s="68">
        <f t="shared" si="13"/>
        <v>0.5</v>
      </c>
      <c r="M176" s="70"/>
      <c r="N176" s="71" t="str">
        <f t="shared" si="14"/>
        <v>Juin</v>
      </c>
    </row>
    <row r="177" spans="1:14" ht="21">
      <c r="A177" s="64">
        <v>170</v>
      </c>
      <c r="B177" s="413" t="s">
        <v>251</v>
      </c>
      <c r="C177" s="413" t="s">
        <v>69</v>
      </c>
      <c r="D177" s="204">
        <v>4.5</v>
      </c>
      <c r="E177" s="72"/>
      <c r="F177" s="73"/>
      <c r="G177" s="20">
        <f t="shared" si="10"/>
        <v>1.5</v>
      </c>
      <c r="H177" s="20">
        <f t="shared" si="11"/>
        <v>4.5</v>
      </c>
      <c r="I177" s="79"/>
      <c r="J177" s="68">
        <f t="shared" si="12"/>
        <v>4.5</v>
      </c>
      <c r="K177" s="81"/>
      <c r="L177" s="68">
        <f t="shared" si="13"/>
        <v>4.5</v>
      </c>
      <c r="M177" s="70"/>
      <c r="N177" s="71" t="str">
        <f t="shared" si="14"/>
        <v>Juin</v>
      </c>
    </row>
    <row r="178" spans="1:14" ht="21">
      <c r="A178" s="64">
        <v>171</v>
      </c>
      <c r="B178" s="413" t="s">
        <v>253</v>
      </c>
      <c r="C178" s="413" t="s">
        <v>233</v>
      </c>
      <c r="D178" s="209"/>
      <c r="E178" s="72"/>
      <c r="F178" s="73"/>
      <c r="G178" s="20">
        <f t="shared" si="10"/>
        <v>10.083333333333334</v>
      </c>
      <c r="H178" s="20">
        <f t="shared" si="11"/>
        <v>30.25</v>
      </c>
      <c r="I178" s="72"/>
      <c r="J178" s="68">
        <f t="shared" si="12"/>
        <v>30.25</v>
      </c>
      <c r="K178" s="74"/>
      <c r="L178" s="68">
        <f t="shared" si="13"/>
        <v>30.25</v>
      </c>
      <c r="M178" s="70">
        <v>30.25</v>
      </c>
      <c r="N178" s="71" t="str">
        <f t="shared" si="14"/>
        <v>Juin</v>
      </c>
    </row>
    <row r="179" spans="1:14" ht="21">
      <c r="A179" s="64">
        <v>172</v>
      </c>
      <c r="B179" s="413" t="s">
        <v>254</v>
      </c>
      <c r="C179" s="413" t="s">
        <v>255</v>
      </c>
      <c r="D179" s="209"/>
      <c r="E179" s="72"/>
      <c r="F179" s="73"/>
      <c r="G179" s="20">
        <f t="shared" si="10"/>
        <v>10.5</v>
      </c>
      <c r="H179" s="20">
        <f t="shared" si="11"/>
        <v>31.5</v>
      </c>
      <c r="I179" s="79"/>
      <c r="J179" s="68">
        <f t="shared" si="12"/>
        <v>31.5</v>
      </c>
      <c r="K179" s="81"/>
      <c r="L179" s="68">
        <f t="shared" si="13"/>
        <v>31.5</v>
      </c>
      <c r="M179" s="70">
        <v>31.5</v>
      </c>
      <c r="N179" s="71" t="str">
        <f t="shared" si="14"/>
        <v>Juin</v>
      </c>
    </row>
    <row r="180" spans="1:14" ht="21">
      <c r="A180" s="64">
        <v>173</v>
      </c>
      <c r="B180" s="413" t="s">
        <v>256</v>
      </c>
      <c r="C180" s="413" t="s">
        <v>888</v>
      </c>
      <c r="D180" s="204">
        <v>7</v>
      </c>
      <c r="E180" s="72"/>
      <c r="F180" s="73"/>
      <c r="G180" s="20">
        <f t="shared" si="10"/>
        <v>2.3333333333333335</v>
      </c>
      <c r="H180" s="20">
        <f t="shared" si="11"/>
        <v>7</v>
      </c>
      <c r="I180" s="72"/>
      <c r="J180" s="68">
        <f t="shared" si="12"/>
        <v>7</v>
      </c>
      <c r="K180" s="74"/>
      <c r="L180" s="68">
        <f t="shared" si="13"/>
        <v>7</v>
      </c>
      <c r="M180" s="70"/>
      <c r="N180" s="71" t="str">
        <f t="shared" si="14"/>
        <v>Juin</v>
      </c>
    </row>
    <row r="181" spans="1:14" ht="21">
      <c r="A181" s="64">
        <v>174</v>
      </c>
      <c r="B181" s="419" t="s">
        <v>889</v>
      </c>
      <c r="C181" s="419" t="s">
        <v>890</v>
      </c>
      <c r="D181" s="204">
        <v>7</v>
      </c>
      <c r="E181" s="72"/>
      <c r="F181" s="73"/>
      <c r="G181" s="20">
        <f t="shared" si="10"/>
        <v>2.3333333333333335</v>
      </c>
      <c r="H181" s="20">
        <f t="shared" si="11"/>
        <v>7</v>
      </c>
      <c r="I181" s="72"/>
      <c r="J181" s="68">
        <f t="shared" si="12"/>
        <v>7</v>
      </c>
      <c r="K181" s="74"/>
      <c r="L181" s="68">
        <f t="shared" si="13"/>
        <v>7</v>
      </c>
      <c r="M181" s="70"/>
      <c r="N181" s="71" t="str">
        <f t="shared" si="14"/>
        <v>Juin</v>
      </c>
    </row>
    <row r="182" spans="1:14" ht="21">
      <c r="A182" s="64">
        <v>175</v>
      </c>
      <c r="B182" s="413" t="s">
        <v>257</v>
      </c>
      <c r="C182" s="413" t="s">
        <v>891</v>
      </c>
      <c r="D182" s="204">
        <v>6</v>
      </c>
      <c r="E182" s="72"/>
      <c r="F182" s="73"/>
      <c r="G182" s="20">
        <f t="shared" si="10"/>
        <v>2</v>
      </c>
      <c r="H182" s="20">
        <f t="shared" si="11"/>
        <v>6</v>
      </c>
      <c r="I182" s="79"/>
      <c r="J182" s="68">
        <f t="shared" si="12"/>
        <v>6</v>
      </c>
      <c r="K182" s="81"/>
      <c r="L182" s="68">
        <f t="shared" si="13"/>
        <v>6</v>
      </c>
      <c r="M182" s="70"/>
      <c r="N182" s="71" t="str">
        <f t="shared" si="14"/>
        <v>Juin</v>
      </c>
    </row>
    <row r="183" spans="1:14" ht="21">
      <c r="A183" s="64">
        <v>176</v>
      </c>
      <c r="B183" s="419" t="s">
        <v>892</v>
      </c>
      <c r="C183" s="419" t="s">
        <v>533</v>
      </c>
      <c r="D183" s="204">
        <v>14</v>
      </c>
      <c r="E183" s="72"/>
      <c r="F183" s="73"/>
      <c r="G183" s="20">
        <f t="shared" si="10"/>
        <v>4.666666666666667</v>
      </c>
      <c r="H183" s="20">
        <f t="shared" si="11"/>
        <v>14</v>
      </c>
      <c r="I183" s="79"/>
      <c r="J183" s="68">
        <f t="shared" si="12"/>
        <v>14</v>
      </c>
      <c r="K183" s="81"/>
      <c r="L183" s="68">
        <f t="shared" si="13"/>
        <v>14</v>
      </c>
      <c r="M183" s="70"/>
      <c r="N183" s="71" t="str">
        <f t="shared" si="14"/>
        <v>Juin</v>
      </c>
    </row>
    <row r="184" spans="1:14" ht="21">
      <c r="A184" s="64">
        <v>177</v>
      </c>
      <c r="B184" s="419" t="s">
        <v>258</v>
      </c>
      <c r="C184" s="419" t="s">
        <v>259</v>
      </c>
      <c r="D184" s="204">
        <v>8</v>
      </c>
      <c r="E184" s="72"/>
      <c r="F184" s="73"/>
      <c r="G184" s="20">
        <f t="shared" si="10"/>
        <v>2.6666666666666665</v>
      </c>
      <c r="H184" s="20">
        <f t="shared" si="11"/>
        <v>8</v>
      </c>
      <c r="I184" s="79"/>
      <c r="J184" s="68">
        <f t="shared" si="12"/>
        <v>8</v>
      </c>
      <c r="K184" s="81"/>
      <c r="L184" s="68">
        <f t="shared" si="13"/>
        <v>8</v>
      </c>
      <c r="M184" s="70"/>
      <c r="N184" s="71" t="str">
        <f t="shared" si="14"/>
        <v>Juin</v>
      </c>
    </row>
    <row r="185" spans="1:14" ht="21">
      <c r="A185" s="64">
        <v>178</v>
      </c>
      <c r="B185" s="413" t="s">
        <v>260</v>
      </c>
      <c r="C185" s="413" t="s">
        <v>893</v>
      </c>
      <c r="D185" s="204">
        <v>8.25</v>
      </c>
      <c r="E185" s="72"/>
      <c r="F185" s="73"/>
      <c r="G185" s="20">
        <f t="shared" si="10"/>
        <v>2.75</v>
      </c>
      <c r="H185" s="20">
        <f t="shared" si="11"/>
        <v>8.25</v>
      </c>
      <c r="I185" s="79"/>
      <c r="J185" s="68">
        <f t="shared" si="12"/>
        <v>8.25</v>
      </c>
      <c r="K185" s="81"/>
      <c r="L185" s="68">
        <f t="shared" si="13"/>
        <v>8.25</v>
      </c>
      <c r="M185" s="70"/>
      <c r="N185" s="71" t="str">
        <f t="shared" si="14"/>
        <v>Juin</v>
      </c>
    </row>
    <row r="186" spans="1:14" ht="21">
      <c r="A186" s="64">
        <v>179</v>
      </c>
      <c r="B186" s="432" t="s">
        <v>261</v>
      </c>
      <c r="C186" s="432" t="s">
        <v>172</v>
      </c>
      <c r="D186" s="204">
        <v>11</v>
      </c>
      <c r="E186" s="72"/>
      <c r="F186" s="73"/>
      <c r="G186" s="20">
        <f t="shared" si="10"/>
        <v>3.6666666666666665</v>
      </c>
      <c r="H186" s="20">
        <f t="shared" si="11"/>
        <v>11</v>
      </c>
      <c r="I186" s="79"/>
      <c r="J186" s="68">
        <f t="shared" si="12"/>
        <v>11</v>
      </c>
      <c r="K186" s="81"/>
      <c r="L186" s="68">
        <f t="shared" si="13"/>
        <v>11</v>
      </c>
      <c r="M186" s="70"/>
      <c r="N186" s="71" t="str">
        <f t="shared" si="14"/>
        <v>Juin</v>
      </c>
    </row>
    <row r="187" spans="1:14" ht="21">
      <c r="A187" s="64">
        <v>180</v>
      </c>
      <c r="B187" s="413" t="s">
        <v>262</v>
      </c>
      <c r="C187" s="413" t="s">
        <v>263</v>
      </c>
      <c r="D187" s="204">
        <v>11.5</v>
      </c>
      <c r="E187" s="72"/>
      <c r="F187" s="73"/>
      <c r="G187" s="20">
        <f t="shared" si="10"/>
        <v>3.8333333333333335</v>
      </c>
      <c r="H187" s="20">
        <f t="shared" si="11"/>
        <v>11.5</v>
      </c>
      <c r="I187" s="72"/>
      <c r="J187" s="68">
        <f t="shared" si="12"/>
        <v>11.5</v>
      </c>
      <c r="K187" s="74"/>
      <c r="L187" s="68">
        <f t="shared" si="13"/>
        <v>11.5</v>
      </c>
      <c r="M187" s="70"/>
      <c r="N187" s="71" t="str">
        <f t="shared" si="14"/>
        <v>Juin</v>
      </c>
    </row>
    <row r="188" spans="1:14" ht="21">
      <c r="A188" s="64">
        <v>181</v>
      </c>
      <c r="B188" s="413" t="s">
        <v>264</v>
      </c>
      <c r="C188" s="413" t="s">
        <v>894</v>
      </c>
      <c r="D188" s="204">
        <v>8.5</v>
      </c>
      <c r="E188" s="72"/>
      <c r="F188" s="73"/>
      <c r="G188" s="20">
        <f t="shared" si="10"/>
        <v>2.8333333333333335</v>
      </c>
      <c r="H188" s="20">
        <f t="shared" si="11"/>
        <v>8.5</v>
      </c>
      <c r="I188" s="79"/>
      <c r="J188" s="68">
        <f t="shared" si="12"/>
        <v>8.5</v>
      </c>
      <c r="K188" s="81"/>
      <c r="L188" s="68">
        <f t="shared" si="13"/>
        <v>8.5</v>
      </c>
      <c r="M188" s="70"/>
      <c r="N188" s="71" t="str">
        <f t="shared" si="14"/>
        <v>Juin</v>
      </c>
    </row>
    <row r="189" spans="1:14" ht="21">
      <c r="A189" s="64">
        <v>182</v>
      </c>
      <c r="B189" s="413" t="s">
        <v>265</v>
      </c>
      <c r="C189" s="413" t="s">
        <v>895</v>
      </c>
      <c r="D189" s="204">
        <v>8.5</v>
      </c>
      <c r="E189" s="72"/>
      <c r="F189" s="73"/>
      <c r="G189" s="20">
        <f t="shared" si="10"/>
        <v>2.8333333333333335</v>
      </c>
      <c r="H189" s="20">
        <f t="shared" si="11"/>
        <v>8.5</v>
      </c>
      <c r="I189" s="79"/>
      <c r="J189" s="68">
        <f t="shared" si="12"/>
        <v>8.5</v>
      </c>
      <c r="K189" s="81"/>
      <c r="L189" s="68">
        <f t="shared" si="13"/>
        <v>8.5</v>
      </c>
      <c r="M189" s="70"/>
      <c r="N189" s="71" t="str">
        <f t="shared" si="14"/>
        <v>Juin</v>
      </c>
    </row>
    <row r="190" spans="1:14" ht="21">
      <c r="A190" s="64">
        <v>183</v>
      </c>
      <c r="B190" s="413" t="s">
        <v>896</v>
      </c>
      <c r="C190" s="413" t="s">
        <v>897</v>
      </c>
      <c r="D190" s="204">
        <v>8</v>
      </c>
      <c r="E190" s="72"/>
      <c r="F190" s="73"/>
      <c r="G190" s="20">
        <f t="shared" si="10"/>
        <v>2.6666666666666665</v>
      </c>
      <c r="H190" s="20">
        <f t="shared" si="11"/>
        <v>8</v>
      </c>
      <c r="I190" s="79"/>
      <c r="J190" s="68">
        <f t="shared" si="12"/>
        <v>8</v>
      </c>
      <c r="K190" s="81"/>
      <c r="L190" s="68">
        <f t="shared" si="13"/>
        <v>8</v>
      </c>
      <c r="M190" s="70"/>
      <c r="N190" s="71" t="str">
        <f t="shared" si="14"/>
        <v>Juin</v>
      </c>
    </row>
    <row r="191" spans="1:14" ht="21">
      <c r="A191" s="64">
        <v>184</v>
      </c>
      <c r="B191" s="413" t="s">
        <v>266</v>
      </c>
      <c r="C191" s="413" t="s">
        <v>136</v>
      </c>
      <c r="D191" s="204">
        <v>8.5</v>
      </c>
      <c r="E191" s="72"/>
      <c r="F191" s="73"/>
      <c r="G191" s="20">
        <f t="shared" si="10"/>
        <v>2.8333333333333335</v>
      </c>
      <c r="H191" s="20">
        <f t="shared" si="11"/>
        <v>8.5</v>
      </c>
      <c r="I191" s="79"/>
      <c r="J191" s="68">
        <f t="shared" si="12"/>
        <v>8.5</v>
      </c>
      <c r="K191" s="81"/>
      <c r="L191" s="68">
        <f t="shared" si="13"/>
        <v>8.5</v>
      </c>
      <c r="M191" s="70"/>
      <c r="N191" s="71" t="str">
        <f t="shared" si="14"/>
        <v>Juin</v>
      </c>
    </row>
    <row r="192" spans="1:14" ht="21">
      <c r="A192" s="64">
        <v>185</v>
      </c>
      <c r="B192" s="425" t="s">
        <v>898</v>
      </c>
      <c r="C192" s="425" t="s">
        <v>267</v>
      </c>
      <c r="D192" s="204">
        <v>6</v>
      </c>
      <c r="E192" s="72"/>
      <c r="F192" s="73"/>
      <c r="G192" s="20">
        <f t="shared" si="10"/>
        <v>2</v>
      </c>
      <c r="H192" s="20">
        <f t="shared" si="11"/>
        <v>6</v>
      </c>
      <c r="I192" s="79"/>
      <c r="J192" s="68">
        <f t="shared" si="12"/>
        <v>6</v>
      </c>
      <c r="K192" s="81"/>
      <c r="L192" s="68">
        <f t="shared" si="13"/>
        <v>6</v>
      </c>
      <c r="M192" s="70"/>
      <c r="N192" s="71" t="str">
        <f t="shared" si="14"/>
        <v>Juin</v>
      </c>
    </row>
    <row r="193" spans="1:14" ht="21">
      <c r="A193" s="64">
        <v>186</v>
      </c>
      <c r="B193" s="413" t="s">
        <v>268</v>
      </c>
      <c r="C193" s="413" t="s">
        <v>95</v>
      </c>
      <c r="D193" s="204">
        <v>9</v>
      </c>
      <c r="E193" s="72"/>
      <c r="F193" s="73"/>
      <c r="G193" s="20">
        <f t="shared" si="10"/>
        <v>3</v>
      </c>
      <c r="H193" s="20">
        <f t="shared" si="11"/>
        <v>9</v>
      </c>
      <c r="I193" s="79"/>
      <c r="J193" s="68">
        <f t="shared" si="12"/>
        <v>9</v>
      </c>
      <c r="K193" s="81"/>
      <c r="L193" s="68">
        <f t="shared" si="13"/>
        <v>9</v>
      </c>
      <c r="M193" s="70"/>
      <c r="N193" s="71" t="str">
        <f t="shared" si="14"/>
        <v>Juin</v>
      </c>
    </row>
    <row r="194" spans="1:14" ht="21">
      <c r="A194" s="64">
        <v>187</v>
      </c>
      <c r="B194" s="419" t="s">
        <v>899</v>
      </c>
      <c r="C194" s="419" t="s">
        <v>900</v>
      </c>
      <c r="D194" s="204">
        <v>11</v>
      </c>
      <c r="E194" s="72"/>
      <c r="F194" s="73"/>
      <c r="G194" s="20">
        <f>IF(AND(D194=0,E194=0,F194=0),M194/3,(D194+E194+F194)/3)</f>
        <v>3.6666666666666665</v>
      </c>
      <c r="H194" s="20">
        <f>G194*3</f>
        <v>11</v>
      </c>
      <c r="I194" s="72"/>
      <c r="J194" s="68">
        <f>MAX(I194*3,H194)</f>
        <v>11</v>
      </c>
      <c r="K194" s="74"/>
      <c r="L194" s="68">
        <f>MAX(J194,K194)</f>
        <v>11</v>
      </c>
      <c r="M194" s="70"/>
      <c r="N194" s="71" t="str">
        <f>IF(ISBLANK(K194),IF(ISBLANK(I194),"Juin","Synthèse"),"Rattrapage")</f>
        <v>Juin</v>
      </c>
    </row>
    <row r="195" spans="1:14" ht="21">
      <c r="A195" s="64">
        <v>188</v>
      </c>
      <c r="B195" s="413" t="s">
        <v>269</v>
      </c>
      <c r="C195" s="413" t="s">
        <v>270</v>
      </c>
      <c r="D195" s="204">
        <v>8</v>
      </c>
      <c r="E195" s="72"/>
      <c r="F195" s="73"/>
      <c r="G195" s="20">
        <f t="shared" si="10"/>
        <v>2.6666666666666665</v>
      </c>
      <c r="H195" s="20">
        <f t="shared" si="11"/>
        <v>8</v>
      </c>
      <c r="I195" s="79"/>
      <c r="J195" s="68">
        <f t="shared" si="12"/>
        <v>8</v>
      </c>
      <c r="K195" s="81"/>
      <c r="L195" s="68">
        <f t="shared" si="13"/>
        <v>8</v>
      </c>
      <c r="M195" s="70"/>
      <c r="N195" s="71" t="str">
        <f t="shared" si="14"/>
        <v>Juin</v>
      </c>
    </row>
    <row r="196" spans="1:14" ht="21">
      <c r="A196" s="64">
        <v>189</v>
      </c>
      <c r="B196" s="413" t="s">
        <v>271</v>
      </c>
      <c r="C196" s="413" t="s">
        <v>272</v>
      </c>
      <c r="D196" s="204">
        <v>9</v>
      </c>
      <c r="E196" s="72"/>
      <c r="F196" s="73"/>
      <c r="G196" s="20">
        <f t="shared" si="10"/>
        <v>3</v>
      </c>
      <c r="H196" s="20">
        <f t="shared" si="11"/>
        <v>9</v>
      </c>
      <c r="I196" s="79"/>
      <c r="J196" s="68">
        <f t="shared" si="12"/>
        <v>9</v>
      </c>
      <c r="K196" s="81"/>
      <c r="L196" s="68">
        <f t="shared" si="13"/>
        <v>9</v>
      </c>
      <c r="M196" s="70"/>
      <c r="N196" s="71" t="str">
        <f t="shared" si="14"/>
        <v>Juin</v>
      </c>
    </row>
    <row r="197" spans="1:14" ht="21">
      <c r="A197" s="64">
        <v>190</v>
      </c>
      <c r="B197" s="413" t="s">
        <v>273</v>
      </c>
      <c r="C197" s="413" t="s">
        <v>607</v>
      </c>
      <c r="D197" s="204">
        <v>9</v>
      </c>
      <c r="E197" s="72"/>
      <c r="F197" s="73"/>
      <c r="G197" s="20">
        <f t="shared" si="10"/>
        <v>3</v>
      </c>
      <c r="H197" s="20">
        <f t="shared" si="11"/>
        <v>9</v>
      </c>
      <c r="I197" s="79"/>
      <c r="J197" s="68">
        <f t="shared" si="12"/>
        <v>9</v>
      </c>
      <c r="K197" s="81"/>
      <c r="L197" s="68">
        <f t="shared" si="13"/>
        <v>9</v>
      </c>
      <c r="M197" s="70"/>
      <c r="N197" s="71" t="str">
        <f t="shared" si="14"/>
        <v>Juin</v>
      </c>
    </row>
    <row r="198" spans="1:14" ht="21">
      <c r="A198" s="64">
        <v>191</v>
      </c>
      <c r="B198" s="419" t="s">
        <v>274</v>
      </c>
      <c r="C198" s="419" t="s">
        <v>245</v>
      </c>
      <c r="D198" s="204">
        <v>9.25</v>
      </c>
      <c r="E198" s="72"/>
      <c r="F198" s="73"/>
      <c r="G198" s="20">
        <f t="shared" si="10"/>
        <v>3.0833333333333335</v>
      </c>
      <c r="H198" s="20">
        <f t="shared" si="11"/>
        <v>9.25</v>
      </c>
      <c r="I198" s="79"/>
      <c r="J198" s="68">
        <f t="shared" si="12"/>
        <v>9.25</v>
      </c>
      <c r="K198" s="81"/>
      <c r="L198" s="68">
        <f t="shared" si="13"/>
        <v>9.25</v>
      </c>
      <c r="M198" s="70"/>
      <c r="N198" s="71" t="str">
        <f t="shared" si="14"/>
        <v>Juin</v>
      </c>
    </row>
    <row r="199" spans="1:14" ht="21">
      <c r="A199" s="64">
        <v>192</v>
      </c>
      <c r="B199" s="413" t="s">
        <v>275</v>
      </c>
      <c r="C199" s="413" t="s">
        <v>901</v>
      </c>
      <c r="D199" s="204">
        <v>8</v>
      </c>
      <c r="E199" s="72"/>
      <c r="F199" s="73"/>
      <c r="G199" s="20">
        <f t="shared" ref="G199:G263" si="15">IF(AND(D199=0,E199=0,F199=0),M199/3,(D199+E199+F199)/3)</f>
        <v>2.6666666666666665</v>
      </c>
      <c r="H199" s="20">
        <f t="shared" ref="H199:H263" si="16">G199*3</f>
        <v>8</v>
      </c>
      <c r="I199" s="79"/>
      <c r="J199" s="68">
        <f t="shared" ref="J199:J263" si="17">MAX(I199*3,H199)</f>
        <v>8</v>
      </c>
      <c r="K199" s="81"/>
      <c r="L199" s="68">
        <f t="shared" ref="L199:L263" si="18">MAX(J199,K199)</f>
        <v>8</v>
      </c>
      <c r="M199" s="70"/>
      <c r="N199" s="71" t="str">
        <f t="shared" ref="N199:N263" si="19">IF(ISBLANK(K199),IF(ISBLANK(I199),"Juin","Synthèse"),"Rattrapage")</f>
        <v>Juin</v>
      </c>
    </row>
    <row r="200" spans="1:14" ht="21">
      <c r="A200" s="64">
        <v>193</v>
      </c>
      <c r="B200" s="413" t="s">
        <v>276</v>
      </c>
      <c r="C200" s="413" t="s">
        <v>902</v>
      </c>
      <c r="D200" s="204">
        <v>13</v>
      </c>
      <c r="E200" s="72"/>
      <c r="F200" s="73"/>
      <c r="G200" s="20">
        <f t="shared" si="15"/>
        <v>4.333333333333333</v>
      </c>
      <c r="H200" s="20">
        <f t="shared" si="16"/>
        <v>13</v>
      </c>
      <c r="I200" s="79"/>
      <c r="J200" s="68">
        <f t="shared" si="17"/>
        <v>13</v>
      </c>
      <c r="K200" s="81"/>
      <c r="L200" s="68">
        <f t="shared" si="18"/>
        <v>13</v>
      </c>
      <c r="M200" s="70"/>
      <c r="N200" s="71" t="str">
        <f t="shared" si="19"/>
        <v>Juin</v>
      </c>
    </row>
    <row r="201" spans="1:14" ht="21">
      <c r="A201" s="64">
        <v>194</v>
      </c>
      <c r="B201" s="413" t="s">
        <v>277</v>
      </c>
      <c r="C201" s="413" t="s">
        <v>278</v>
      </c>
      <c r="D201" s="455">
        <v>13.5</v>
      </c>
      <c r="E201" s="72"/>
      <c r="F201" s="73"/>
      <c r="G201" s="20">
        <f t="shared" si="15"/>
        <v>4.5</v>
      </c>
      <c r="H201" s="20">
        <f t="shared" si="16"/>
        <v>13.5</v>
      </c>
      <c r="I201" s="79"/>
      <c r="J201" s="68">
        <f t="shared" si="17"/>
        <v>13.5</v>
      </c>
      <c r="K201" s="81"/>
      <c r="L201" s="68">
        <f t="shared" si="18"/>
        <v>13.5</v>
      </c>
      <c r="M201" s="70"/>
      <c r="N201" s="71" t="str">
        <f t="shared" si="19"/>
        <v>Juin</v>
      </c>
    </row>
    <row r="202" spans="1:14" ht="21">
      <c r="A202" s="64">
        <v>195</v>
      </c>
      <c r="B202" s="413" t="s">
        <v>277</v>
      </c>
      <c r="C202" s="413" t="s">
        <v>903</v>
      </c>
      <c r="D202" s="204">
        <v>12.25</v>
      </c>
      <c r="E202" s="72"/>
      <c r="F202" s="73"/>
      <c r="G202" s="20">
        <f t="shared" si="15"/>
        <v>4.083333333333333</v>
      </c>
      <c r="H202" s="20">
        <f t="shared" si="16"/>
        <v>12.25</v>
      </c>
      <c r="I202" s="72"/>
      <c r="J202" s="68">
        <f t="shared" si="17"/>
        <v>12.25</v>
      </c>
      <c r="K202" s="74"/>
      <c r="L202" s="68">
        <f t="shared" si="18"/>
        <v>12.25</v>
      </c>
      <c r="M202" s="70"/>
      <c r="N202" s="71" t="str">
        <f t="shared" si="19"/>
        <v>Juin</v>
      </c>
    </row>
    <row r="203" spans="1:14" ht="21">
      <c r="A203" s="64">
        <v>196</v>
      </c>
      <c r="B203" s="413" t="s">
        <v>279</v>
      </c>
      <c r="C203" s="413" t="s">
        <v>362</v>
      </c>
      <c r="D203" s="204">
        <v>6.5</v>
      </c>
      <c r="E203" s="72"/>
      <c r="F203" s="73"/>
      <c r="G203" s="20">
        <f t="shared" si="15"/>
        <v>2.1666666666666665</v>
      </c>
      <c r="H203" s="20">
        <f t="shared" si="16"/>
        <v>6.5</v>
      </c>
      <c r="I203" s="72"/>
      <c r="J203" s="68">
        <f t="shared" si="17"/>
        <v>6.5</v>
      </c>
      <c r="K203" s="74"/>
      <c r="L203" s="68">
        <f t="shared" si="18"/>
        <v>6.5</v>
      </c>
      <c r="M203" s="70"/>
      <c r="N203" s="71" t="str">
        <f t="shared" si="19"/>
        <v>Juin</v>
      </c>
    </row>
    <row r="204" spans="1:14" ht="21">
      <c r="A204" s="64">
        <v>197</v>
      </c>
      <c r="B204" s="419" t="s">
        <v>280</v>
      </c>
      <c r="C204" s="419" t="s">
        <v>281</v>
      </c>
      <c r="D204" s="204">
        <v>7.5</v>
      </c>
      <c r="E204" s="72"/>
      <c r="F204" s="73"/>
      <c r="G204" s="20">
        <f t="shared" si="15"/>
        <v>2.5</v>
      </c>
      <c r="H204" s="20">
        <f t="shared" si="16"/>
        <v>7.5</v>
      </c>
      <c r="I204" s="79"/>
      <c r="J204" s="68">
        <f t="shared" si="17"/>
        <v>7.5</v>
      </c>
      <c r="K204" s="81"/>
      <c r="L204" s="68">
        <f t="shared" si="18"/>
        <v>7.5</v>
      </c>
      <c r="M204" s="70"/>
      <c r="N204" s="71" t="str">
        <f t="shared" si="19"/>
        <v>Juin</v>
      </c>
    </row>
    <row r="205" spans="1:14" ht="21">
      <c r="A205" s="64">
        <v>198</v>
      </c>
      <c r="B205" s="413" t="s">
        <v>282</v>
      </c>
      <c r="C205" s="413" t="s">
        <v>904</v>
      </c>
      <c r="D205" s="204">
        <v>9.25</v>
      </c>
      <c r="E205" s="72"/>
      <c r="F205" s="73"/>
      <c r="G205" s="20">
        <f t="shared" si="15"/>
        <v>3.0833333333333335</v>
      </c>
      <c r="H205" s="20">
        <f t="shared" si="16"/>
        <v>9.25</v>
      </c>
      <c r="I205" s="79"/>
      <c r="J205" s="68">
        <f t="shared" si="17"/>
        <v>9.25</v>
      </c>
      <c r="K205" s="81"/>
      <c r="L205" s="68">
        <f t="shared" si="18"/>
        <v>9.25</v>
      </c>
      <c r="M205" s="70"/>
      <c r="N205" s="71" t="str">
        <f t="shared" si="19"/>
        <v>Juin</v>
      </c>
    </row>
    <row r="206" spans="1:14" ht="21">
      <c r="A206" s="64">
        <v>199</v>
      </c>
      <c r="B206" s="413" t="s">
        <v>283</v>
      </c>
      <c r="C206" s="413" t="s">
        <v>905</v>
      </c>
      <c r="D206" s="204">
        <v>8.5</v>
      </c>
      <c r="E206" s="72"/>
      <c r="F206" s="73"/>
      <c r="G206" s="20">
        <f t="shared" si="15"/>
        <v>2.8333333333333335</v>
      </c>
      <c r="H206" s="20">
        <f t="shared" si="16"/>
        <v>8.5</v>
      </c>
      <c r="I206" s="72"/>
      <c r="J206" s="68">
        <f t="shared" si="17"/>
        <v>8.5</v>
      </c>
      <c r="K206" s="81"/>
      <c r="L206" s="68">
        <f t="shared" si="18"/>
        <v>8.5</v>
      </c>
      <c r="M206" s="70"/>
      <c r="N206" s="71" t="str">
        <f t="shared" si="19"/>
        <v>Juin</v>
      </c>
    </row>
    <row r="207" spans="1:14" ht="21">
      <c r="A207" s="64">
        <v>200</v>
      </c>
      <c r="B207" s="418" t="s">
        <v>906</v>
      </c>
      <c r="C207" s="418" t="s">
        <v>907</v>
      </c>
      <c r="D207" s="204">
        <v>5.5</v>
      </c>
      <c r="E207" s="72"/>
      <c r="F207" s="73"/>
      <c r="G207" s="20">
        <f t="shared" si="15"/>
        <v>1.8333333333333333</v>
      </c>
      <c r="H207" s="20">
        <f t="shared" si="16"/>
        <v>5.5</v>
      </c>
      <c r="I207" s="72"/>
      <c r="J207" s="68">
        <f t="shared" si="17"/>
        <v>5.5</v>
      </c>
      <c r="K207" s="74"/>
      <c r="L207" s="68">
        <f t="shared" si="18"/>
        <v>5.5</v>
      </c>
      <c r="M207" s="70"/>
      <c r="N207" s="71" t="str">
        <f t="shared" si="19"/>
        <v>Juin</v>
      </c>
    </row>
    <row r="208" spans="1:14" ht="21">
      <c r="A208" s="64">
        <v>201</v>
      </c>
      <c r="B208" s="413" t="s">
        <v>284</v>
      </c>
      <c r="C208" s="413" t="s">
        <v>908</v>
      </c>
      <c r="D208" s="204">
        <v>9.25</v>
      </c>
      <c r="E208" s="72"/>
      <c r="F208" s="73"/>
      <c r="G208" s="20">
        <f t="shared" si="15"/>
        <v>3.0833333333333335</v>
      </c>
      <c r="H208" s="20">
        <f t="shared" si="16"/>
        <v>9.25</v>
      </c>
      <c r="I208" s="79"/>
      <c r="J208" s="68">
        <f t="shared" si="17"/>
        <v>9.25</v>
      </c>
      <c r="K208" s="81"/>
      <c r="L208" s="68">
        <f t="shared" si="18"/>
        <v>9.25</v>
      </c>
      <c r="M208" s="70"/>
      <c r="N208" s="71" t="str">
        <f t="shared" si="19"/>
        <v>Juin</v>
      </c>
    </row>
    <row r="209" spans="1:14" ht="21">
      <c r="A209" s="64">
        <v>202</v>
      </c>
      <c r="B209" s="413" t="s">
        <v>285</v>
      </c>
      <c r="C209" s="413" t="s">
        <v>67</v>
      </c>
      <c r="D209" s="204">
        <v>6</v>
      </c>
      <c r="E209" s="72"/>
      <c r="F209" s="73"/>
      <c r="G209" s="20">
        <f>IF(AND(D209=0,E209=0,F209=0),M209/3,(D209+E209+F209)/3)</f>
        <v>2</v>
      </c>
      <c r="H209" s="20">
        <f>G209*3</f>
        <v>6</v>
      </c>
      <c r="I209" s="67"/>
      <c r="J209" s="68">
        <f>MAX(I209*3,H209)</f>
        <v>6</v>
      </c>
      <c r="K209" s="74"/>
      <c r="L209" s="68">
        <f>MAX(J209,K209)</f>
        <v>6</v>
      </c>
      <c r="M209" s="75"/>
      <c r="N209" s="71" t="str">
        <f>IF(ISBLANK(K209),IF(ISBLANK(I209),"Juin","Synthèse"),"Rattrapage")</f>
        <v>Juin</v>
      </c>
    </row>
    <row r="210" spans="1:14" ht="21">
      <c r="A210" s="64">
        <v>203</v>
      </c>
      <c r="B210" s="433" t="s">
        <v>285</v>
      </c>
      <c r="C210" s="433" t="s">
        <v>43</v>
      </c>
      <c r="D210" s="204">
        <v>8</v>
      </c>
      <c r="E210" s="72"/>
      <c r="F210" s="73"/>
      <c r="G210" s="20">
        <f t="shared" si="15"/>
        <v>2.6666666666666665</v>
      </c>
      <c r="H210" s="20">
        <f t="shared" si="16"/>
        <v>8</v>
      </c>
      <c r="I210" s="79"/>
      <c r="J210" s="68">
        <f t="shared" si="17"/>
        <v>8</v>
      </c>
      <c r="K210" s="81"/>
      <c r="L210" s="68">
        <f t="shared" si="18"/>
        <v>8</v>
      </c>
      <c r="M210" s="70"/>
      <c r="N210" s="71" t="str">
        <f t="shared" si="19"/>
        <v>Juin</v>
      </c>
    </row>
    <row r="211" spans="1:14" ht="21">
      <c r="A211" s="64">
        <v>204</v>
      </c>
      <c r="B211" s="413" t="s">
        <v>909</v>
      </c>
      <c r="C211" s="413" t="s">
        <v>286</v>
      </c>
      <c r="D211" s="204">
        <v>7</v>
      </c>
      <c r="E211" s="72"/>
      <c r="F211" s="73"/>
      <c r="G211" s="20">
        <f t="shared" si="15"/>
        <v>2.3333333333333335</v>
      </c>
      <c r="H211" s="20">
        <f t="shared" si="16"/>
        <v>7</v>
      </c>
      <c r="I211" s="79"/>
      <c r="J211" s="68">
        <f t="shared" si="17"/>
        <v>7</v>
      </c>
      <c r="K211" s="81"/>
      <c r="L211" s="68">
        <f t="shared" si="18"/>
        <v>7</v>
      </c>
      <c r="M211" s="70"/>
      <c r="N211" s="71" t="str">
        <f t="shared" si="19"/>
        <v>Juin</v>
      </c>
    </row>
    <row r="212" spans="1:14" ht="21">
      <c r="A212" s="64">
        <v>205</v>
      </c>
      <c r="B212" s="413" t="s">
        <v>287</v>
      </c>
      <c r="C212" s="413" t="s">
        <v>91</v>
      </c>
      <c r="D212" s="204">
        <v>8</v>
      </c>
      <c r="E212" s="72"/>
      <c r="F212" s="73"/>
      <c r="G212" s="20">
        <f t="shared" si="15"/>
        <v>2.6666666666666665</v>
      </c>
      <c r="H212" s="20">
        <f t="shared" si="16"/>
        <v>8</v>
      </c>
      <c r="I212" s="72"/>
      <c r="J212" s="68">
        <f t="shared" si="17"/>
        <v>8</v>
      </c>
      <c r="K212" s="81"/>
      <c r="L212" s="68">
        <f t="shared" si="18"/>
        <v>8</v>
      </c>
      <c r="M212" s="70"/>
      <c r="N212" s="71" t="str">
        <f t="shared" si="19"/>
        <v>Juin</v>
      </c>
    </row>
    <row r="213" spans="1:14" ht="21">
      <c r="A213" s="64">
        <v>206</v>
      </c>
      <c r="B213" s="419" t="s">
        <v>288</v>
      </c>
      <c r="C213" s="419" t="s">
        <v>51</v>
      </c>
      <c r="D213" s="204">
        <v>8.5</v>
      </c>
      <c r="E213" s="72"/>
      <c r="F213" s="73"/>
      <c r="G213" s="20">
        <f t="shared" si="15"/>
        <v>2.8333333333333335</v>
      </c>
      <c r="H213" s="20">
        <f t="shared" si="16"/>
        <v>8.5</v>
      </c>
      <c r="I213" s="79"/>
      <c r="J213" s="68">
        <f t="shared" si="17"/>
        <v>8.5</v>
      </c>
      <c r="K213" s="81"/>
      <c r="L213" s="68">
        <f t="shared" si="18"/>
        <v>8.5</v>
      </c>
      <c r="M213" s="70"/>
      <c r="N213" s="71" t="str">
        <f t="shared" si="19"/>
        <v>Juin</v>
      </c>
    </row>
    <row r="214" spans="1:14" ht="21">
      <c r="A214" s="64">
        <v>207</v>
      </c>
      <c r="B214" s="413" t="s">
        <v>910</v>
      </c>
      <c r="C214" s="413" t="s">
        <v>289</v>
      </c>
      <c r="D214" s="204">
        <v>9.25</v>
      </c>
      <c r="E214" s="72"/>
      <c r="F214" s="73"/>
      <c r="G214" s="20">
        <f t="shared" si="15"/>
        <v>3.0833333333333335</v>
      </c>
      <c r="H214" s="20">
        <f t="shared" si="16"/>
        <v>9.25</v>
      </c>
      <c r="I214" s="72"/>
      <c r="J214" s="68">
        <f t="shared" si="17"/>
        <v>9.25</v>
      </c>
      <c r="K214" s="74"/>
      <c r="L214" s="68">
        <f t="shared" si="18"/>
        <v>9.25</v>
      </c>
      <c r="M214" s="70"/>
      <c r="N214" s="71" t="str">
        <f t="shared" si="19"/>
        <v>Juin</v>
      </c>
    </row>
    <row r="215" spans="1:14" ht="21">
      <c r="A215" s="64">
        <v>208</v>
      </c>
      <c r="B215" s="413" t="s">
        <v>290</v>
      </c>
      <c r="C215" s="413" t="s">
        <v>911</v>
      </c>
      <c r="D215" s="204">
        <v>12</v>
      </c>
      <c r="E215" s="72"/>
      <c r="F215" s="73"/>
      <c r="G215" s="20">
        <f t="shared" si="15"/>
        <v>4</v>
      </c>
      <c r="H215" s="20">
        <f t="shared" si="16"/>
        <v>12</v>
      </c>
      <c r="I215" s="79"/>
      <c r="J215" s="68">
        <f t="shared" si="17"/>
        <v>12</v>
      </c>
      <c r="K215" s="81"/>
      <c r="L215" s="68">
        <f t="shared" si="18"/>
        <v>12</v>
      </c>
      <c r="M215" s="70"/>
      <c r="N215" s="71" t="str">
        <f t="shared" si="19"/>
        <v>Juin</v>
      </c>
    </row>
    <row r="216" spans="1:14" ht="21">
      <c r="A216" s="64">
        <v>209</v>
      </c>
      <c r="B216" s="419" t="s">
        <v>912</v>
      </c>
      <c r="C216" s="419" t="s">
        <v>95</v>
      </c>
      <c r="D216" s="204">
        <v>13</v>
      </c>
      <c r="E216" s="72"/>
      <c r="F216" s="73"/>
      <c r="G216" s="20">
        <f t="shared" si="15"/>
        <v>4.333333333333333</v>
      </c>
      <c r="H216" s="20">
        <f t="shared" si="16"/>
        <v>13</v>
      </c>
      <c r="I216" s="79"/>
      <c r="J216" s="68">
        <f t="shared" si="17"/>
        <v>13</v>
      </c>
      <c r="K216" s="81"/>
      <c r="L216" s="68">
        <f t="shared" si="18"/>
        <v>13</v>
      </c>
      <c r="M216" s="70"/>
      <c r="N216" s="71" t="str">
        <f t="shared" si="19"/>
        <v>Juin</v>
      </c>
    </row>
    <row r="217" spans="1:14" ht="21">
      <c r="A217" s="64">
        <v>210</v>
      </c>
      <c r="B217" s="413" t="s">
        <v>291</v>
      </c>
      <c r="C217" s="413" t="s">
        <v>913</v>
      </c>
      <c r="D217" s="204">
        <v>9.5</v>
      </c>
      <c r="E217" s="72"/>
      <c r="F217" s="73"/>
      <c r="G217" s="20">
        <f t="shared" si="15"/>
        <v>3.1666666666666665</v>
      </c>
      <c r="H217" s="20">
        <f t="shared" si="16"/>
        <v>9.5</v>
      </c>
      <c r="I217" s="79"/>
      <c r="J217" s="68">
        <f t="shared" si="17"/>
        <v>9.5</v>
      </c>
      <c r="K217" s="81"/>
      <c r="L217" s="68">
        <f t="shared" si="18"/>
        <v>9.5</v>
      </c>
      <c r="M217" s="70"/>
      <c r="N217" s="71" t="str">
        <f t="shared" si="19"/>
        <v>Juin</v>
      </c>
    </row>
    <row r="218" spans="1:14" ht="21">
      <c r="A218" s="64">
        <v>211</v>
      </c>
      <c r="B218" s="413" t="s">
        <v>291</v>
      </c>
      <c r="C218" s="413" t="s">
        <v>292</v>
      </c>
      <c r="D218" s="204">
        <v>5.5</v>
      </c>
      <c r="E218" s="72"/>
      <c r="F218" s="73"/>
      <c r="G218" s="20">
        <f t="shared" si="15"/>
        <v>1.8333333333333333</v>
      </c>
      <c r="H218" s="20">
        <f t="shared" si="16"/>
        <v>5.5</v>
      </c>
      <c r="I218" s="79"/>
      <c r="J218" s="68">
        <f t="shared" si="17"/>
        <v>5.5</v>
      </c>
      <c r="K218" s="81"/>
      <c r="L218" s="68">
        <f t="shared" si="18"/>
        <v>5.5</v>
      </c>
      <c r="M218" s="70"/>
      <c r="N218" s="71" t="str">
        <f t="shared" si="19"/>
        <v>Juin</v>
      </c>
    </row>
    <row r="219" spans="1:14" ht="21">
      <c r="A219" s="64">
        <v>212</v>
      </c>
      <c r="B219" s="419" t="s">
        <v>291</v>
      </c>
      <c r="C219" s="419" t="s">
        <v>293</v>
      </c>
      <c r="D219" s="204">
        <v>5</v>
      </c>
      <c r="E219" s="72"/>
      <c r="F219" s="73"/>
      <c r="G219" s="20">
        <f t="shared" si="15"/>
        <v>1.6666666666666667</v>
      </c>
      <c r="H219" s="20">
        <f t="shared" si="16"/>
        <v>5</v>
      </c>
      <c r="I219" s="79"/>
      <c r="J219" s="68">
        <f t="shared" si="17"/>
        <v>5</v>
      </c>
      <c r="K219" s="81"/>
      <c r="L219" s="68">
        <f t="shared" si="18"/>
        <v>5</v>
      </c>
      <c r="M219" s="70"/>
      <c r="N219" s="71" t="str">
        <f t="shared" si="19"/>
        <v>Juin</v>
      </c>
    </row>
    <row r="220" spans="1:14" ht="21">
      <c r="A220" s="64">
        <v>213</v>
      </c>
      <c r="B220" s="413" t="s">
        <v>294</v>
      </c>
      <c r="C220" s="413" t="s">
        <v>185</v>
      </c>
      <c r="D220" s="204">
        <v>8</v>
      </c>
      <c r="E220" s="72"/>
      <c r="F220" s="73"/>
      <c r="G220" s="20">
        <f t="shared" si="15"/>
        <v>2.6666666666666665</v>
      </c>
      <c r="H220" s="20">
        <f t="shared" si="16"/>
        <v>8</v>
      </c>
      <c r="I220" s="79"/>
      <c r="J220" s="68">
        <f t="shared" si="17"/>
        <v>8</v>
      </c>
      <c r="K220" s="81"/>
      <c r="L220" s="68">
        <f t="shared" si="18"/>
        <v>8</v>
      </c>
      <c r="M220" s="70"/>
      <c r="N220" s="71" t="str">
        <f t="shared" si="19"/>
        <v>Juin</v>
      </c>
    </row>
    <row r="221" spans="1:14" ht="21">
      <c r="A221" s="64">
        <v>214</v>
      </c>
      <c r="B221" s="432" t="s">
        <v>295</v>
      </c>
      <c r="C221" s="432" t="s">
        <v>914</v>
      </c>
      <c r="D221" s="204">
        <v>13</v>
      </c>
      <c r="E221" s="72"/>
      <c r="F221" s="73"/>
      <c r="G221" s="20">
        <f t="shared" si="15"/>
        <v>4.333333333333333</v>
      </c>
      <c r="H221" s="20">
        <f t="shared" si="16"/>
        <v>13</v>
      </c>
      <c r="I221" s="79"/>
      <c r="J221" s="68">
        <f t="shared" si="17"/>
        <v>13</v>
      </c>
      <c r="K221" s="81"/>
      <c r="L221" s="68">
        <f t="shared" si="18"/>
        <v>13</v>
      </c>
      <c r="M221" s="70"/>
      <c r="N221" s="71" t="str">
        <f t="shared" si="19"/>
        <v>Juin</v>
      </c>
    </row>
    <row r="222" spans="1:14" ht="21">
      <c r="A222" s="64">
        <v>215</v>
      </c>
      <c r="B222" s="419" t="s">
        <v>296</v>
      </c>
      <c r="C222" s="419" t="s">
        <v>297</v>
      </c>
      <c r="D222" s="204">
        <v>8</v>
      </c>
      <c r="E222" s="72"/>
      <c r="F222" s="73"/>
      <c r="G222" s="20">
        <f t="shared" si="15"/>
        <v>2.6666666666666665</v>
      </c>
      <c r="H222" s="20">
        <f t="shared" si="16"/>
        <v>8</v>
      </c>
      <c r="I222" s="79"/>
      <c r="J222" s="68">
        <f t="shared" si="17"/>
        <v>8</v>
      </c>
      <c r="K222" s="81"/>
      <c r="L222" s="68">
        <f t="shared" si="18"/>
        <v>8</v>
      </c>
      <c r="M222" s="70"/>
      <c r="N222" s="71" t="str">
        <f t="shared" si="19"/>
        <v>Juin</v>
      </c>
    </row>
    <row r="223" spans="1:14" ht="21">
      <c r="A223" s="64">
        <v>216</v>
      </c>
      <c r="B223" s="419" t="s">
        <v>298</v>
      </c>
      <c r="C223" s="419" t="s">
        <v>299</v>
      </c>
      <c r="D223" s="204">
        <v>8</v>
      </c>
      <c r="E223" s="72"/>
      <c r="F223" s="73"/>
      <c r="G223" s="20">
        <f t="shared" si="15"/>
        <v>2.6666666666666665</v>
      </c>
      <c r="H223" s="20">
        <f t="shared" si="16"/>
        <v>8</v>
      </c>
      <c r="I223" s="79"/>
      <c r="J223" s="68">
        <f t="shared" si="17"/>
        <v>8</v>
      </c>
      <c r="K223" s="81"/>
      <c r="L223" s="68">
        <f t="shared" si="18"/>
        <v>8</v>
      </c>
      <c r="M223" s="70"/>
      <c r="N223" s="71" t="str">
        <f t="shared" si="19"/>
        <v>Juin</v>
      </c>
    </row>
    <row r="224" spans="1:14" ht="21">
      <c r="A224" s="64">
        <v>217</v>
      </c>
      <c r="B224" s="419" t="s">
        <v>300</v>
      </c>
      <c r="C224" s="419" t="s">
        <v>301</v>
      </c>
      <c r="D224" s="204">
        <v>10</v>
      </c>
      <c r="E224" s="72"/>
      <c r="F224" s="73"/>
      <c r="G224" s="20">
        <f t="shared" si="15"/>
        <v>3.3333333333333335</v>
      </c>
      <c r="H224" s="20">
        <f t="shared" si="16"/>
        <v>10</v>
      </c>
      <c r="I224" s="79"/>
      <c r="J224" s="68">
        <f t="shared" si="17"/>
        <v>10</v>
      </c>
      <c r="K224" s="81"/>
      <c r="L224" s="68">
        <f t="shared" si="18"/>
        <v>10</v>
      </c>
      <c r="M224" s="70"/>
      <c r="N224" s="71" t="str">
        <f t="shared" si="19"/>
        <v>Juin</v>
      </c>
    </row>
    <row r="225" spans="1:14" ht="21">
      <c r="A225" s="64">
        <v>218</v>
      </c>
      <c r="B225" s="417" t="s">
        <v>302</v>
      </c>
      <c r="C225" s="417" t="s">
        <v>915</v>
      </c>
      <c r="D225" s="204">
        <v>1.5</v>
      </c>
      <c r="E225" s="72"/>
      <c r="F225" s="73"/>
      <c r="G225" s="20">
        <f t="shared" si="15"/>
        <v>0.5</v>
      </c>
      <c r="H225" s="20">
        <f t="shared" si="16"/>
        <v>1.5</v>
      </c>
      <c r="I225" s="79"/>
      <c r="J225" s="68">
        <f t="shared" si="17"/>
        <v>1.5</v>
      </c>
      <c r="K225" s="81"/>
      <c r="L225" s="68">
        <f t="shared" si="18"/>
        <v>1.5</v>
      </c>
      <c r="M225" s="70"/>
      <c r="N225" s="71" t="str">
        <f t="shared" si="19"/>
        <v>Juin</v>
      </c>
    </row>
    <row r="226" spans="1:14" ht="21">
      <c r="A226" s="64">
        <v>219</v>
      </c>
      <c r="B226" s="413" t="s">
        <v>304</v>
      </c>
      <c r="C226" s="413" t="s">
        <v>305</v>
      </c>
      <c r="D226" s="204">
        <v>4</v>
      </c>
      <c r="E226" s="72"/>
      <c r="F226" s="73"/>
      <c r="G226" s="20">
        <f t="shared" si="15"/>
        <v>1.3333333333333333</v>
      </c>
      <c r="H226" s="20">
        <f t="shared" si="16"/>
        <v>4</v>
      </c>
      <c r="I226" s="79"/>
      <c r="J226" s="68">
        <f t="shared" si="17"/>
        <v>4</v>
      </c>
      <c r="K226" s="81"/>
      <c r="L226" s="68">
        <f t="shared" si="18"/>
        <v>4</v>
      </c>
      <c r="M226" s="70"/>
      <c r="N226" s="71" t="str">
        <f t="shared" si="19"/>
        <v>Juin</v>
      </c>
    </row>
    <row r="227" spans="1:14" ht="21">
      <c r="A227" s="64">
        <v>220</v>
      </c>
      <c r="B227" s="413" t="s">
        <v>306</v>
      </c>
      <c r="C227" s="413" t="s">
        <v>916</v>
      </c>
      <c r="D227" s="204">
        <v>8</v>
      </c>
      <c r="E227" s="72"/>
      <c r="F227" s="73"/>
      <c r="G227" s="20">
        <f t="shared" si="15"/>
        <v>2.6666666666666665</v>
      </c>
      <c r="H227" s="20">
        <f t="shared" si="16"/>
        <v>8</v>
      </c>
      <c r="I227" s="72"/>
      <c r="J227" s="68">
        <f t="shared" si="17"/>
        <v>8</v>
      </c>
      <c r="K227" s="74"/>
      <c r="L227" s="68">
        <f t="shared" si="18"/>
        <v>8</v>
      </c>
      <c r="M227" s="70"/>
      <c r="N227" s="71" t="str">
        <f t="shared" si="19"/>
        <v>Juin</v>
      </c>
    </row>
    <row r="228" spans="1:14" ht="21">
      <c r="A228" s="64">
        <v>221</v>
      </c>
      <c r="B228" s="419" t="s">
        <v>307</v>
      </c>
      <c r="C228" s="419" t="s">
        <v>212</v>
      </c>
      <c r="D228" s="204">
        <v>4.75</v>
      </c>
      <c r="E228" s="72"/>
      <c r="F228" s="73"/>
      <c r="G228" s="20">
        <f t="shared" si="15"/>
        <v>1.5833333333333333</v>
      </c>
      <c r="H228" s="20">
        <f t="shared" si="16"/>
        <v>4.75</v>
      </c>
      <c r="I228" s="79"/>
      <c r="J228" s="68">
        <f t="shared" si="17"/>
        <v>4.75</v>
      </c>
      <c r="K228" s="81"/>
      <c r="L228" s="68">
        <f t="shared" si="18"/>
        <v>4.75</v>
      </c>
      <c r="M228" s="70"/>
      <c r="N228" s="71" t="str">
        <f t="shared" si="19"/>
        <v>Juin</v>
      </c>
    </row>
    <row r="229" spans="1:14" ht="21">
      <c r="A229" s="64">
        <v>222</v>
      </c>
      <c r="B229" s="413" t="s">
        <v>308</v>
      </c>
      <c r="C229" s="413" t="s">
        <v>635</v>
      </c>
      <c r="D229" s="204">
        <v>10.5</v>
      </c>
      <c r="E229" s="72"/>
      <c r="F229" s="73"/>
      <c r="G229" s="20">
        <f t="shared" si="15"/>
        <v>3.5</v>
      </c>
      <c r="H229" s="20">
        <f t="shared" si="16"/>
        <v>10.5</v>
      </c>
      <c r="I229" s="79"/>
      <c r="J229" s="68">
        <f t="shared" si="17"/>
        <v>10.5</v>
      </c>
      <c r="K229" s="81"/>
      <c r="L229" s="68">
        <f t="shared" si="18"/>
        <v>10.5</v>
      </c>
      <c r="M229" s="70"/>
      <c r="N229" s="71" t="str">
        <f t="shared" si="19"/>
        <v>Juin</v>
      </c>
    </row>
    <row r="230" spans="1:14" ht="21">
      <c r="A230" s="64">
        <v>223</v>
      </c>
      <c r="B230" s="413" t="s">
        <v>309</v>
      </c>
      <c r="C230" s="413" t="s">
        <v>161</v>
      </c>
      <c r="D230" s="204">
        <v>9.5</v>
      </c>
      <c r="E230" s="72"/>
      <c r="F230" s="73"/>
      <c r="G230" s="20">
        <f t="shared" si="15"/>
        <v>3.1666666666666665</v>
      </c>
      <c r="H230" s="20">
        <f t="shared" si="16"/>
        <v>9.5</v>
      </c>
      <c r="I230" s="79"/>
      <c r="J230" s="68">
        <f t="shared" si="17"/>
        <v>9.5</v>
      </c>
      <c r="K230" s="81"/>
      <c r="L230" s="68">
        <f t="shared" si="18"/>
        <v>9.5</v>
      </c>
      <c r="M230" s="70"/>
      <c r="N230" s="71" t="str">
        <f t="shared" si="19"/>
        <v>Juin</v>
      </c>
    </row>
    <row r="231" spans="1:14" ht="21">
      <c r="A231" s="64">
        <v>224</v>
      </c>
      <c r="B231" s="413" t="s">
        <v>310</v>
      </c>
      <c r="C231" s="413" t="s">
        <v>311</v>
      </c>
      <c r="D231" s="204">
        <v>12</v>
      </c>
      <c r="E231" s="72"/>
      <c r="F231" s="73"/>
      <c r="G231" s="20">
        <f t="shared" si="15"/>
        <v>4</v>
      </c>
      <c r="H231" s="20">
        <f t="shared" si="16"/>
        <v>12</v>
      </c>
      <c r="I231" s="72"/>
      <c r="J231" s="68">
        <f t="shared" si="17"/>
        <v>12</v>
      </c>
      <c r="K231" s="81"/>
      <c r="L231" s="68">
        <f t="shared" si="18"/>
        <v>12</v>
      </c>
      <c r="M231" s="70"/>
      <c r="N231" s="71" t="str">
        <f t="shared" si="19"/>
        <v>Juin</v>
      </c>
    </row>
    <row r="232" spans="1:14" ht="21">
      <c r="A232" s="64">
        <v>225</v>
      </c>
      <c r="B232" s="413" t="s">
        <v>312</v>
      </c>
      <c r="C232" s="413" t="s">
        <v>917</v>
      </c>
      <c r="D232" s="209"/>
      <c r="E232" s="72"/>
      <c r="F232" s="73"/>
      <c r="G232" s="20">
        <f t="shared" si="15"/>
        <v>10</v>
      </c>
      <c r="H232" s="20">
        <f t="shared" si="16"/>
        <v>30</v>
      </c>
      <c r="I232" s="79"/>
      <c r="J232" s="68">
        <f t="shared" si="17"/>
        <v>30</v>
      </c>
      <c r="K232" s="81"/>
      <c r="L232" s="68">
        <f t="shared" si="18"/>
        <v>30</v>
      </c>
      <c r="M232" s="70">
        <v>30</v>
      </c>
      <c r="N232" s="71" t="str">
        <f t="shared" si="19"/>
        <v>Juin</v>
      </c>
    </row>
    <row r="233" spans="1:14" ht="21">
      <c r="A233" s="64">
        <v>226</v>
      </c>
      <c r="B233" s="413" t="s">
        <v>313</v>
      </c>
      <c r="C233" s="413" t="s">
        <v>314</v>
      </c>
      <c r="D233" s="204">
        <v>10.5</v>
      </c>
      <c r="E233" s="72"/>
      <c r="F233" s="73"/>
      <c r="G233" s="20">
        <f t="shared" si="15"/>
        <v>3.5</v>
      </c>
      <c r="H233" s="20">
        <f t="shared" si="16"/>
        <v>10.5</v>
      </c>
      <c r="I233" s="79"/>
      <c r="J233" s="68">
        <f t="shared" si="17"/>
        <v>10.5</v>
      </c>
      <c r="K233" s="81"/>
      <c r="L233" s="68">
        <f t="shared" si="18"/>
        <v>10.5</v>
      </c>
      <c r="M233" s="70"/>
      <c r="N233" s="71" t="str">
        <f t="shared" si="19"/>
        <v>Juin</v>
      </c>
    </row>
    <row r="234" spans="1:14" ht="21">
      <c r="A234" s="64">
        <v>227</v>
      </c>
      <c r="B234" s="413" t="s">
        <v>315</v>
      </c>
      <c r="C234" s="413" t="s">
        <v>20</v>
      </c>
      <c r="D234" s="204">
        <v>8.5</v>
      </c>
      <c r="E234" s="72"/>
      <c r="F234" s="73"/>
      <c r="G234" s="20">
        <f t="shared" si="15"/>
        <v>2.8333333333333335</v>
      </c>
      <c r="H234" s="20">
        <f t="shared" si="16"/>
        <v>8.5</v>
      </c>
      <c r="I234" s="79"/>
      <c r="J234" s="68">
        <f t="shared" si="17"/>
        <v>8.5</v>
      </c>
      <c r="K234" s="81"/>
      <c r="L234" s="68">
        <f t="shared" si="18"/>
        <v>8.5</v>
      </c>
      <c r="M234" s="70"/>
      <c r="N234" s="71" t="str">
        <f t="shared" si="19"/>
        <v>Juin</v>
      </c>
    </row>
    <row r="235" spans="1:14" ht="21">
      <c r="A235" s="64">
        <v>228</v>
      </c>
      <c r="B235" s="425" t="s">
        <v>918</v>
      </c>
      <c r="C235" s="425" t="s">
        <v>317</v>
      </c>
      <c r="D235" s="204">
        <v>7</v>
      </c>
      <c r="E235" s="72"/>
      <c r="F235" s="73"/>
      <c r="G235" s="20">
        <f t="shared" si="15"/>
        <v>2.3333333333333335</v>
      </c>
      <c r="H235" s="20">
        <f t="shared" si="16"/>
        <v>7</v>
      </c>
      <c r="I235" s="79"/>
      <c r="J235" s="68">
        <f t="shared" si="17"/>
        <v>7</v>
      </c>
      <c r="K235" s="81"/>
      <c r="L235" s="68">
        <f t="shared" si="18"/>
        <v>7</v>
      </c>
      <c r="M235" s="70"/>
      <c r="N235" s="71" t="str">
        <f t="shared" si="19"/>
        <v>Juin</v>
      </c>
    </row>
    <row r="236" spans="1:14" ht="21">
      <c r="A236" s="64">
        <v>229</v>
      </c>
      <c r="B236" s="425" t="s">
        <v>318</v>
      </c>
      <c r="C236" s="425" t="s">
        <v>919</v>
      </c>
      <c r="D236" s="204">
        <v>6</v>
      </c>
      <c r="E236" s="72"/>
      <c r="F236" s="73"/>
      <c r="G236" s="20">
        <f t="shared" si="15"/>
        <v>2</v>
      </c>
      <c r="H236" s="20">
        <f t="shared" si="16"/>
        <v>6</v>
      </c>
      <c r="I236" s="79"/>
      <c r="J236" s="68">
        <f t="shared" si="17"/>
        <v>6</v>
      </c>
      <c r="K236" s="81"/>
      <c r="L236" s="68">
        <f t="shared" si="18"/>
        <v>6</v>
      </c>
      <c r="M236" s="70"/>
      <c r="N236" s="71" t="str">
        <f t="shared" si="19"/>
        <v>Juin</v>
      </c>
    </row>
    <row r="237" spans="1:14" ht="21">
      <c r="A237" s="64">
        <v>230</v>
      </c>
      <c r="B237" s="425" t="s">
        <v>319</v>
      </c>
      <c r="C237" s="425" t="s">
        <v>316</v>
      </c>
      <c r="D237" s="204">
        <v>8.5</v>
      </c>
      <c r="E237" s="72"/>
      <c r="F237" s="73"/>
      <c r="G237" s="20">
        <f t="shared" si="15"/>
        <v>2.8333333333333335</v>
      </c>
      <c r="H237" s="20">
        <f t="shared" si="16"/>
        <v>8.5</v>
      </c>
      <c r="I237" s="72"/>
      <c r="J237" s="68">
        <f t="shared" si="17"/>
        <v>8.5</v>
      </c>
      <c r="K237" s="74"/>
      <c r="L237" s="68">
        <f t="shared" si="18"/>
        <v>8.5</v>
      </c>
      <c r="M237" s="70"/>
      <c r="N237" s="71" t="str">
        <f t="shared" si="19"/>
        <v>Juin</v>
      </c>
    </row>
    <row r="238" spans="1:14" ht="31.5">
      <c r="A238" s="64">
        <v>231</v>
      </c>
      <c r="B238" s="419" t="s">
        <v>920</v>
      </c>
      <c r="C238" s="419" t="s">
        <v>921</v>
      </c>
      <c r="D238" s="204">
        <v>3.5</v>
      </c>
      <c r="E238" s="72"/>
      <c r="F238" s="73"/>
      <c r="G238" s="20">
        <f t="shared" si="15"/>
        <v>1.1666666666666667</v>
      </c>
      <c r="H238" s="20">
        <f t="shared" si="16"/>
        <v>3.5</v>
      </c>
      <c r="I238" s="72"/>
      <c r="J238" s="68">
        <f t="shared" si="17"/>
        <v>3.5</v>
      </c>
      <c r="K238" s="81"/>
      <c r="L238" s="68">
        <f t="shared" si="18"/>
        <v>3.5</v>
      </c>
      <c r="M238" s="70"/>
      <c r="N238" s="71" t="str">
        <f t="shared" si="19"/>
        <v>Juin</v>
      </c>
    </row>
    <row r="239" spans="1:14" ht="21">
      <c r="A239" s="64">
        <v>232</v>
      </c>
      <c r="B239" s="413" t="s">
        <v>320</v>
      </c>
      <c r="C239" s="413" t="s">
        <v>922</v>
      </c>
      <c r="D239" s="204">
        <v>7</v>
      </c>
      <c r="E239" s="72"/>
      <c r="F239" s="73"/>
      <c r="G239" s="20">
        <f t="shared" si="15"/>
        <v>2.3333333333333335</v>
      </c>
      <c r="H239" s="20">
        <f t="shared" si="16"/>
        <v>7</v>
      </c>
      <c r="I239" s="79"/>
      <c r="J239" s="68">
        <f t="shared" si="17"/>
        <v>7</v>
      </c>
      <c r="K239" s="81"/>
      <c r="L239" s="68">
        <f t="shared" si="18"/>
        <v>7</v>
      </c>
      <c r="M239" s="70"/>
      <c r="N239" s="71" t="str">
        <f t="shared" si="19"/>
        <v>Juin</v>
      </c>
    </row>
    <row r="240" spans="1:14" ht="21">
      <c r="A240" s="64">
        <v>233</v>
      </c>
      <c r="B240" s="413" t="s">
        <v>321</v>
      </c>
      <c r="C240" s="413" t="s">
        <v>923</v>
      </c>
      <c r="D240" s="204">
        <v>9</v>
      </c>
      <c r="E240" s="72"/>
      <c r="F240" s="73"/>
      <c r="G240" s="20">
        <f t="shared" si="15"/>
        <v>3</v>
      </c>
      <c r="H240" s="20">
        <f t="shared" si="16"/>
        <v>9</v>
      </c>
      <c r="I240" s="79"/>
      <c r="J240" s="68">
        <f t="shared" si="17"/>
        <v>9</v>
      </c>
      <c r="K240" s="81"/>
      <c r="L240" s="68">
        <f t="shared" si="18"/>
        <v>9</v>
      </c>
      <c r="M240" s="70"/>
      <c r="N240" s="71" t="str">
        <f t="shared" si="19"/>
        <v>Juin</v>
      </c>
    </row>
    <row r="241" spans="1:14" ht="21">
      <c r="A241" s="64">
        <v>234</v>
      </c>
      <c r="B241" s="419" t="s">
        <v>321</v>
      </c>
      <c r="C241" s="419" t="s">
        <v>322</v>
      </c>
      <c r="D241" s="204">
        <v>7.5</v>
      </c>
      <c r="E241" s="72"/>
      <c r="F241" s="73"/>
      <c r="G241" s="20">
        <f t="shared" si="15"/>
        <v>2.5</v>
      </c>
      <c r="H241" s="20">
        <f t="shared" si="16"/>
        <v>7.5</v>
      </c>
      <c r="I241" s="79"/>
      <c r="J241" s="68">
        <f t="shared" si="17"/>
        <v>7.5</v>
      </c>
      <c r="K241" s="81"/>
      <c r="L241" s="68">
        <f t="shared" si="18"/>
        <v>7.5</v>
      </c>
      <c r="M241" s="70"/>
      <c r="N241" s="71" t="str">
        <f t="shared" si="19"/>
        <v>Juin</v>
      </c>
    </row>
    <row r="242" spans="1:14" ht="21">
      <c r="A242" s="64">
        <v>235</v>
      </c>
      <c r="B242" s="413" t="s">
        <v>323</v>
      </c>
      <c r="C242" s="413" t="s">
        <v>924</v>
      </c>
      <c r="D242" s="204">
        <v>9.5</v>
      </c>
      <c r="E242" s="72"/>
      <c r="F242" s="73"/>
      <c r="G242" s="20">
        <f t="shared" si="15"/>
        <v>3.1666666666666665</v>
      </c>
      <c r="H242" s="20">
        <f t="shared" si="16"/>
        <v>9.5</v>
      </c>
      <c r="I242" s="79"/>
      <c r="J242" s="68">
        <f t="shared" si="17"/>
        <v>9.5</v>
      </c>
      <c r="K242" s="81"/>
      <c r="L242" s="68">
        <f t="shared" si="18"/>
        <v>9.5</v>
      </c>
      <c r="M242" s="70"/>
      <c r="N242" s="71" t="str">
        <f t="shared" si="19"/>
        <v>Juin</v>
      </c>
    </row>
    <row r="243" spans="1:14" ht="21">
      <c r="A243" s="64">
        <v>236</v>
      </c>
      <c r="B243" s="432" t="s">
        <v>324</v>
      </c>
      <c r="C243" s="432" t="s">
        <v>925</v>
      </c>
      <c r="D243" s="209"/>
      <c r="E243" s="72"/>
      <c r="F243" s="73"/>
      <c r="G243" s="20">
        <f t="shared" si="15"/>
        <v>10.25</v>
      </c>
      <c r="H243" s="20">
        <f t="shared" si="16"/>
        <v>30.75</v>
      </c>
      <c r="I243" s="79"/>
      <c r="J243" s="68">
        <f t="shared" si="17"/>
        <v>30.75</v>
      </c>
      <c r="K243" s="81"/>
      <c r="L243" s="68">
        <f t="shared" si="18"/>
        <v>30.75</v>
      </c>
      <c r="M243" s="70">
        <v>30.75</v>
      </c>
      <c r="N243" s="71" t="str">
        <f t="shared" si="19"/>
        <v>Juin</v>
      </c>
    </row>
    <row r="244" spans="1:14" ht="21">
      <c r="A244" s="64">
        <v>237</v>
      </c>
      <c r="B244" s="413" t="s">
        <v>326</v>
      </c>
      <c r="C244" s="413" t="s">
        <v>327</v>
      </c>
      <c r="D244" s="204">
        <v>5</v>
      </c>
      <c r="E244" s="72"/>
      <c r="F244" s="73"/>
      <c r="G244" s="20">
        <f t="shared" si="15"/>
        <v>1.6666666666666667</v>
      </c>
      <c r="H244" s="20">
        <f t="shared" si="16"/>
        <v>5</v>
      </c>
      <c r="I244" s="79"/>
      <c r="J244" s="68">
        <f t="shared" si="17"/>
        <v>5</v>
      </c>
      <c r="K244" s="81"/>
      <c r="L244" s="68">
        <f t="shared" si="18"/>
        <v>5</v>
      </c>
      <c r="M244" s="70"/>
      <c r="N244" s="71" t="str">
        <f t="shared" si="19"/>
        <v>Juin</v>
      </c>
    </row>
    <row r="245" spans="1:14" ht="21">
      <c r="A245" s="64">
        <v>238</v>
      </c>
      <c r="B245" s="413" t="s">
        <v>328</v>
      </c>
      <c r="C245" s="413" t="s">
        <v>43</v>
      </c>
      <c r="D245" s="204">
        <v>8.5</v>
      </c>
      <c r="E245" s="72"/>
      <c r="F245" s="73"/>
      <c r="G245" s="20">
        <f t="shared" si="15"/>
        <v>2.8333333333333335</v>
      </c>
      <c r="H245" s="20">
        <f t="shared" si="16"/>
        <v>8.5</v>
      </c>
      <c r="I245" s="79"/>
      <c r="J245" s="68">
        <f t="shared" si="17"/>
        <v>8.5</v>
      </c>
      <c r="K245" s="81"/>
      <c r="L245" s="68">
        <f t="shared" si="18"/>
        <v>8.5</v>
      </c>
      <c r="M245" s="70"/>
      <c r="N245" s="71" t="str">
        <f t="shared" si="19"/>
        <v>Juin</v>
      </c>
    </row>
    <row r="246" spans="1:14" ht="21">
      <c r="A246" s="64">
        <v>239</v>
      </c>
      <c r="B246" s="419" t="s">
        <v>926</v>
      </c>
      <c r="C246" s="419" t="s">
        <v>927</v>
      </c>
      <c r="D246" s="204">
        <v>4.5</v>
      </c>
      <c r="E246" s="72"/>
      <c r="F246" s="73"/>
      <c r="G246" s="20">
        <f t="shared" si="15"/>
        <v>1.5</v>
      </c>
      <c r="H246" s="20">
        <f t="shared" si="16"/>
        <v>4.5</v>
      </c>
      <c r="I246" s="72"/>
      <c r="J246" s="68">
        <f t="shared" si="17"/>
        <v>4.5</v>
      </c>
      <c r="K246" s="74"/>
      <c r="L246" s="68">
        <f t="shared" si="18"/>
        <v>4.5</v>
      </c>
      <c r="M246" s="70"/>
      <c r="N246" s="71" t="str">
        <f t="shared" si="19"/>
        <v>Juin</v>
      </c>
    </row>
    <row r="247" spans="1:14" ht="21">
      <c r="A247" s="64">
        <v>240</v>
      </c>
      <c r="B247" s="413" t="s">
        <v>329</v>
      </c>
      <c r="C247" s="413" t="s">
        <v>164</v>
      </c>
      <c r="D247" s="204">
        <v>10</v>
      </c>
      <c r="E247" s="72"/>
      <c r="F247" s="73"/>
      <c r="G247" s="20">
        <f t="shared" si="15"/>
        <v>3.3333333333333335</v>
      </c>
      <c r="H247" s="20">
        <f t="shared" si="16"/>
        <v>10</v>
      </c>
      <c r="I247" s="79"/>
      <c r="J247" s="68">
        <f t="shared" si="17"/>
        <v>10</v>
      </c>
      <c r="K247" s="81"/>
      <c r="L247" s="68">
        <f t="shared" si="18"/>
        <v>10</v>
      </c>
      <c r="M247" s="70"/>
      <c r="N247" s="71" t="str">
        <f t="shared" si="19"/>
        <v>Juin</v>
      </c>
    </row>
    <row r="248" spans="1:14" ht="21">
      <c r="A248" s="64">
        <v>241</v>
      </c>
      <c r="B248" s="419" t="s">
        <v>330</v>
      </c>
      <c r="C248" s="419" t="s">
        <v>331</v>
      </c>
      <c r="D248" s="204">
        <v>12.25</v>
      </c>
      <c r="E248" s="72"/>
      <c r="F248" s="73"/>
      <c r="G248" s="20">
        <f t="shared" si="15"/>
        <v>4.083333333333333</v>
      </c>
      <c r="H248" s="20">
        <f t="shared" si="16"/>
        <v>12.25</v>
      </c>
      <c r="I248" s="79"/>
      <c r="J248" s="68">
        <f t="shared" si="17"/>
        <v>12.25</v>
      </c>
      <c r="K248" s="81"/>
      <c r="L248" s="68">
        <f t="shared" si="18"/>
        <v>12.25</v>
      </c>
      <c r="M248" s="70"/>
      <c r="N248" s="71" t="str">
        <f t="shared" si="19"/>
        <v>Juin</v>
      </c>
    </row>
    <row r="249" spans="1:14" ht="21">
      <c r="A249" s="64">
        <v>242</v>
      </c>
      <c r="B249" s="413" t="s">
        <v>332</v>
      </c>
      <c r="C249" s="413" t="s">
        <v>333</v>
      </c>
      <c r="D249" s="204">
        <v>7.5</v>
      </c>
      <c r="E249" s="72"/>
      <c r="F249" s="73"/>
      <c r="G249" s="20">
        <f t="shared" si="15"/>
        <v>2.5</v>
      </c>
      <c r="H249" s="20">
        <f t="shared" si="16"/>
        <v>7.5</v>
      </c>
      <c r="I249" s="79"/>
      <c r="J249" s="68">
        <f t="shared" si="17"/>
        <v>7.5</v>
      </c>
      <c r="K249" s="81"/>
      <c r="L249" s="68">
        <f t="shared" si="18"/>
        <v>7.5</v>
      </c>
      <c r="M249" s="70"/>
      <c r="N249" s="71" t="str">
        <f t="shared" si="19"/>
        <v>Juin</v>
      </c>
    </row>
    <row r="250" spans="1:14" ht="21">
      <c r="A250" s="64">
        <v>243</v>
      </c>
      <c r="B250" s="413" t="s">
        <v>332</v>
      </c>
      <c r="C250" s="413" t="s">
        <v>334</v>
      </c>
      <c r="D250" s="204">
        <v>7</v>
      </c>
      <c r="E250" s="72"/>
      <c r="F250" s="73"/>
      <c r="G250" s="20">
        <f t="shared" si="15"/>
        <v>2.3333333333333335</v>
      </c>
      <c r="H250" s="20">
        <f t="shared" si="16"/>
        <v>7</v>
      </c>
      <c r="I250" s="72"/>
      <c r="J250" s="68">
        <f t="shared" si="17"/>
        <v>7</v>
      </c>
      <c r="K250" s="81"/>
      <c r="L250" s="68">
        <f t="shared" si="18"/>
        <v>7</v>
      </c>
      <c r="M250" s="70"/>
      <c r="N250" s="71" t="str">
        <f t="shared" si="19"/>
        <v>Juin</v>
      </c>
    </row>
    <row r="251" spans="1:14" ht="21">
      <c r="A251" s="64">
        <v>244</v>
      </c>
      <c r="B251" s="419" t="s">
        <v>928</v>
      </c>
      <c r="C251" s="419" t="s">
        <v>372</v>
      </c>
      <c r="D251" s="204">
        <v>11.5</v>
      </c>
      <c r="E251" s="72"/>
      <c r="F251" s="73"/>
      <c r="G251" s="20">
        <f t="shared" si="15"/>
        <v>3.8333333333333335</v>
      </c>
      <c r="H251" s="20">
        <f t="shared" si="16"/>
        <v>11.5</v>
      </c>
      <c r="I251" s="79"/>
      <c r="J251" s="68">
        <f t="shared" si="17"/>
        <v>11.5</v>
      </c>
      <c r="K251" s="81"/>
      <c r="L251" s="68">
        <f t="shared" si="18"/>
        <v>11.5</v>
      </c>
      <c r="M251" s="70"/>
      <c r="N251" s="71" t="str">
        <f t="shared" si="19"/>
        <v>Juin</v>
      </c>
    </row>
    <row r="252" spans="1:14" ht="21">
      <c r="A252" s="64">
        <v>245</v>
      </c>
      <c r="B252" s="413" t="s">
        <v>335</v>
      </c>
      <c r="C252" s="413" t="s">
        <v>336</v>
      </c>
      <c r="D252" s="204">
        <v>9</v>
      </c>
      <c r="E252" s="72"/>
      <c r="F252" s="73"/>
      <c r="G252" s="20">
        <f t="shared" si="15"/>
        <v>3</v>
      </c>
      <c r="H252" s="20">
        <f t="shared" si="16"/>
        <v>9</v>
      </c>
      <c r="I252" s="79"/>
      <c r="J252" s="68">
        <f t="shared" si="17"/>
        <v>9</v>
      </c>
      <c r="K252" s="81"/>
      <c r="L252" s="68">
        <f t="shared" si="18"/>
        <v>9</v>
      </c>
      <c r="M252" s="70"/>
      <c r="N252" s="71" t="str">
        <f t="shared" si="19"/>
        <v>Juin</v>
      </c>
    </row>
    <row r="253" spans="1:14" ht="21">
      <c r="A253" s="64">
        <v>246</v>
      </c>
      <c r="B253" s="419" t="s">
        <v>337</v>
      </c>
      <c r="C253" s="419" t="s">
        <v>99</v>
      </c>
      <c r="D253" s="209"/>
      <c r="E253" s="72"/>
      <c r="F253" s="73"/>
      <c r="G253" s="20">
        <f t="shared" si="15"/>
        <v>11.833333333333334</v>
      </c>
      <c r="H253" s="20">
        <f t="shared" si="16"/>
        <v>35.5</v>
      </c>
      <c r="I253" s="79"/>
      <c r="J253" s="68">
        <f t="shared" si="17"/>
        <v>35.5</v>
      </c>
      <c r="K253" s="81"/>
      <c r="L253" s="68">
        <f t="shared" si="18"/>
        <v>35.5</v>
      </c>
      <c r="M253" s="70">
        <v>35.5</v>
      </c>
      <c r="N253" s="71" t="str">
        <f t="shared" si="19"/>
        <v>Juin</v>
      </c>
    </row>
    <row r="254" spans="1:14" ht="21">
      <c r="A254" s="64">
        <v>247</v>
      </c>
      <c r="B254" s="419" t="s">
        <v>929</v>
      </c>
      <c r="C254" s="419" t="s">
        <v>930</v>
      </c>
      <c r="D254" s="204">
        <v>9</v>
      </c>
      <c r="E254" s="72"/>
      <c r="F254" s="73"/>
      <c r="G254" s="20">
        <f t="shared" si="15"/>
        <v>3</v>
      </c>
      <c r="H254" s="20">
        <f t="shared" si="16"/>
        <v>9</v>
      </c>
      <c r="I254" s="72"/>
      <c r="J254" s="68">
        <f t="shared" si="17"/>
        <v>9</v>
      </c>
      <c r="K254" s="74"/>
      <c r="L254" s="68">
        <f t="shared" si="18"/>
        <v>9</v>
      </c>
      <c r="M254" s="70"/>
      <c r="N254" s="71" t="str">
        <f t="shared" si="19"/>
        <v>Juin</v>
      </c>
    </row>
    <row r="255" spans="1:14" ht="21">
      <c r="A255" s="64">
        <v>248</v>
      </c>
      <c r="B255" s="418" t="s">
        <v>338</v>
      </c>
      <c r="C255" s="418" t="s">
        <v>339</v>
      </c>
      <c r="D255" s="204">
        <v>2</v>
      </c>
      <c r="E255" s="72"/>
      <c r="F255" s="73"/>
      <c r="G255" s="20">
        <f t="shared" si="15"/>
        <v>0.66666666666666663</v>
      </c>
      <c r="H255" s="20">
        <f t="shared" si="16"/>
        <v>2</v>
      </c>
      <c r="I255" s="79"/>
      <c r="J255" s="68">
        <f t="shared" si="17"/>
        <v>2</v>
      </c>
      <c r="K255" s="81"/>
      <c r="L255" s="68">
        <f t="shared" si="18"/>
        <v>2</v>
      </c>
      <c r="M255" s="70"/>
      <c r="N255" s="71" t="str">
        <f t="shared" si="19"/>
        <v>Juin</v>
      </c>
    </row>
    <row r="256" spans="1:14" ht="21">
      <c r="A256" s="64">
        <v>249</v>
      </c>
      <c r="B256" s="413" t="s">
        <v>340</v>
      </c>
      <c r="C256" s="413" t="s">
        <v>322</v>
      </c>
      <c r="D256" s="204">
        <v>6.5</v>
      </c>
      <c r="E256" s="72"/>
      <c r="F256" s="73"/>
      <c r="G256" s="20">
        <f t="shared" si="15"/>
        <v>2.1666666666666665</v>
      </c>
      <c r="H256" s="20">
        <f t="shared" si="16"/>
        <v>6.5</v>
      </c>
      <c r="I256" s="79"/>
      <c r="J256" s="68">
        <f t="shared" si="17"/>
        <v>6.5</v>
      </c>
      <c r="K256" s="81"/>
      <c r="L256" s="68">
        <f t="shared" si="18"/>
        <v>6.5</v>
      </c>
      <c r="M256" s="70"/>
      <c r="N256" s="71" t="str">
        <f t="shared" si="19"/>
        <v>Juin</v>
      </c>
    </row>
    <row r="257" spans="1:14" ht="21">
      <c r="A257" s="64">
        <v>250</v>
      </c>
      <c r="B257" s="417" t="s">
        <v>341</v>
      </c>
      <c r="C257" s="417" t="s">
        <v>342</v>
      </c>
      <c r="D257" s="209"/>
      <c r="E257" s="72"/>
      <c r="F257" s="73"/>
      <c r="G257" s="20">
        <f t="shared" si="15"/>
        <v>10.5</v>
      </c>
      <c r="H257" s="20">
        <f t="shared" si="16"/>
        <v>31.5</v>
      </c>
      <c r="I257" s="79"/>
      <c r="J257" s="68">
        <f t="shared" si="17"/>
        <v>31.5</v>
      </c>
      <c r="K257" s="81"/>
      <c r="L257" s="68">
        <f t="shared" si="18"/>
        <v>31.5</v>
      </c>
      <c r="M257" s="70">
        <v>31.5</v>
      </c>
      <c r="N257" s="71" t="str">
        <f t="shared" si="19"/>
        <v>Juin</v>
      </c>
    </row>
    <row r="258" spans="1:14" ht="21">
      <c r="A258" s="64">
        <v>251</v>
      </c>
      <c r="B258" s="434" t="s">
        <v>343</v>
      </c>
      <c r="C258" s="417" t="s">
        <v>857</v>
      </c>
      <c r="D258" s="204">
        <v>4</v>
      </c>
      <c r="E258" s="72"/>
      <c r="F258" s="73"/>
      <c r="G258" s="20">
        <f t="shared" si="15"/>
        <v>1.3333333333333333</v>
      </c>
      <c r="H258" s="20">
        <f t="shared" si="16"/>
        <v>4</v>
      </c>
      <c r="I258" s="72"/>
      <c r="J258" s="68">
        <f t="shared" si="17"/>
        <v>4</v>
      </c>
      <c r="K258" s="74"/>
      <c r="L258" s="68">
        <f t="shared" si="18"/>
        <v>4</v>
      </c>
      <c r="M258" s="70"/>
      <c r="N258" s="71" t="str">
        <f t="shared" si="19"/>
        <v>Juin</v>
      </c>
    </row>
    <row r="259" spans="1:14" ht="21">
      <c r="A259" s="64">
        <v>252</v>
      </c>
      <c r="B259" s="419" t="s">
        <v>931</v>
      </c>
      <c r="C259" s="419" t="s">
        <v>118</v>
      </c>
      <c r="D259" s="204">
        <v>5</v>
      </c>
      <c r="E259" s="72"/>
      <c r="F259" s="73"/>
      <c r="G259" s="20">
        <f t="shared" si="15"/>
        <v>1.6666666666666667</v>
      </c>
      <c r="H259" s="20">
        <f t="shared" si="16"/>
        <v>5</v>
      </c>
      <c r="I259" s="79"/>
      <c r="J259" s="68">
        <f t="shared" si="17"/>
        <v>5</v>
      </c>
      <c r="K259" s="81"/>
      <c r="L259" s="68">
        <f t="shared" si="18"/>
        <v>5</v>
      </c>
      <c r="M259" s="70"/>
      <c r="N259" s="71" t="str">
        <f t="shared" si="19"/>
        <v>Juin</v>
      </c>
    </row>
    <row r="260" spans="1:14" ht="21">
      <c r="A260" s="64">
        <v>253</v>
      </c>
      <c r="B260" s="413" t="s">
        <v>344</v>
      </c>
      <c r="C260" s="413" t="s">
        <v>707</v>
      </c>
      <c r="D260" s="204">
        <v>8.5</v>
      </c>
      <c r="E260" s="72"/>
      <c r="F260" s="73"/>
      <c r="G260" s="20">
        <f t="shared" si="15"/>
        <v>2.8333333333333335</v>
      </c>
      <c r="H260" s="20">
        <f t="shared" si="16"/>
        <v>8.5</v>
      </c>
      <c r="I260" s="79"/>
      <c r="J260" s="68">
        <f t="shared" si="17"/>
        <v>8.5</v>
      </c>
      <c r="K260" s="81"/>
      <c r="L260" s="68">
        <f t="shared" si="18"/>
        <v>8.5</v>
      </c>
      <c r="M260" s="70"/>
      <c r="N260" s="71" t="str">
        <f t="shared" si="19"/>
        <v>Juin</v>
      </c>
    </row>
    <row r="261" spans="1:14" ht="21">
      <c r="A261" s="64">
        <v>254</v>
      </c>
      <c r="B261" s="419" t="s">
        <v>345</v>
      </c>
      <c r="C261" s="419" t="s">
        <v>346</v>
      </c>
      <c r="D261" s="204">
        <v>5</v>
      </c>
      <c r="E261" s="72"/>
      <c r="F261" s="73"/>
      <c r="G261" s="20">
        <f t="shared" si="15"/>
        <v>1.6666666666666667</v>
      </c>
      <c r="H261" s="20">
        <f t="shared" si="16"/>
        <v>5</v>
      </c>
      <c r="I261" s="72"/>
      <c r="J261" s="68">
        <f t="shared" si="17"/>
        <v>5</v>
      </c>
      <c r="K261" s="74"/>
      <c r="L261" s="68">
        <f t="shared" si="18"/>
        <v>5</v>
      </c>
      <c r="M261" s="70"/>
      <c r="N261" s="71" t="str">
        <f t="shared" si="19"/>
        <v>Juin</v>
      </c>
    </row>
    <row r="262" spans="1:14" ht="21">
      <c r="A262" s="64">
        <v>255</v>
      </c>
      <c r="B262" s="419" t="s">
        <v>347</v>
      </c>
      <c r="C262" s="419" t="s">
        <v>348</v>
      </c>
      <c r="D262" s="204">
        <v>4.5</v>
      </c>
      <c r="E262" s="72"/>
      <c r="F262" s="73"/>
      <c r="G262" s="20">
        <f t="shared" si="15"/>
        <v>1.5</v>
      </c>
      <c r="H262" s="20">
        <f t="shared" si="16"/>
        <v>4.5</v>
      </c>
      <c r="I262" s="79"/>
      <c r="J262" s="68">
        <f t="shared" si="17"/>
        <v>4.5</v>
      </c>
      <c r="K262" s="81"/>
      <c r="L262" s="68">
        <f t="shared" si="18"/>
        <v>4.5</v>
      </c>
      <c r="M262" s="70"/>
      <c r="N262" s="71" t="str">
        <f t="shared" si="19"/>
        <v>Juin</v>
      </c>
    </row>
    <row r="263" spans="1:14" ht="21">
      <c r="A263" s="64">
        <v>256</v>
      </c>
      <c r="B263" s="413" t="s">
        <v>349</v>
      </c>
      <c r="C263" s="413" t="s">
        <v>118</v>
      </c>
      <c r="D263" s="204">
        <v>5</v>
      </c>
      <c r="E263" s="72"/>
      <c r="F263" s="73"/>
      <c r="G263" s="20">
        <f t="shared" si="15"/>
        <v>1.6666666666666667</v>
      </c>
      <c r="H263" s="20">
        <f t="shared" si="16"/>
        <v>5</v>
      </c>
      <c r="I263" s="79"/>
      <c r="J263" s="68">
        <f t="shared" si="17"/>
        <v>5</v>
      </c>
      <c r="K263" s="81"/>
      <c r="L263" s="68">
        <f t="shared" si="18"/>
        <v>5</v>
      </c>
      <c r="M263" s="70"/>
      <c r="N263" s="71" t="str">
        <f t="shared" si="19"/>
        <v>Juin</v>
      </c>
    </row>
    <row r="264" spans="1:14" ht="21">
      <c r="A264" s="64">
        <v>257</v>
      </c>
      <c r="B264" s="446" t="s">
        <v>932</v>
      </c>
      <c r="C264" s="446" t="s">
        <v>933</v>
      </c>
      <c r="D264" s="204">
        <v>9.5</v>
      </c>
      <c r="E264" s="72"/>
      <c r="F264" s="73"/>
      <c r="G264" s="20">
        <f t="shared" ref="G264:G327" si="20">IF(AND(D264=0,E264=0,F264=0),M264/3,(D264+E264+F264)/3)</f>
        <v>3.1666666666666665</v>
      </c>
      <c r="H264" s="20">
        <f t="shared" ref="H264:H327" si="21">G264*3</f>
        <v>9.5</v>
      </c>
      <c r="I264" s="79"/>
      <c r="J264" s="68">
        <f t="shared" ref="J264:J327" si="22">MAX(I264*3,H264)</f>
        <v>9.5</v>
      </c>
      <c r="K264" s="81"/>
      <c r="L264" s="68">
        <f t="shared" ref="L264:L327" si="23">MAX(J264,K264)</f>
        <v>9.5</v>
      </c>
      <c r="M264" s="70"/>
      <c r="N264" s="71" t="str">
        <f t="shared" ref="N264:N327" si="24">IF(ISBLANK(K264),IF(ISBLANK(I264),"Juin","Synthèse"),"Rattrapage")</f>
        <v>Juin</v>
      </c>
    </row>
    <row r="265" spans="1:14" ht="21">
      <c r="A265" s="64">
        <v>258</v>
      </c>
      <c r="B265" s="413" t="s">
        <v>350</v>
      </c>
      <c r="C265" s="413" t="s">
        <v>351</v>
      </c>
      <c r="D265" s="204">
        <v>6.5</v>
      </c>
      <c r="E265" s="72"/>
      <c r="F265" s="73"/>
      <c r="G265" s="20">
        <f t="shared" si="20"/>
        <v>2.1666666666666665</v>
      </c>
      <c r="H265" s="20">
        <f t="shared" si="21"/>
        <v>6.5</v>
      </c>
      <c r="I265" s="79"/>
      <c r="J265" s="68">
        <f t="shared" si="22"/>
        <v>6.5</v>
      </c>
      <c r="K265" s="81"/>
      <c r="L265" s="68">
        <f t="shared" si="23"/>
        <v>6.5</v>
      </c>
      <c r="M265" s="70"/>
      <c r="N265" s="71" t="str">
        <f t="shared" si="24"/>
        <v>Juin</v>
      </c>
    </row>
    <row r="266" spans="1:14" ht="21">
      <c r="A266" s="64">
        <v>259</v>
      </c>
      <c r="B266" s="418" t="s">
        <v>352</v>
      </c>
      <c r="C266" s="418" t="s">
        <v>934</v>
      </c>
      <c r="D266" s="204">
        <v>10</v>
      </c>
      <c r="E266" s="72"/>
      <c r="F266" s="73"/>
      <c r="G266" s="20">
        <f t="shared" si="20"/>
        <v>3.3333333333333335</v>
      </c>
      <c r="H266" s="20">
        <f t="shared" si="21"/>
        <v>10</v>
      </c>
      <c r="I266" s="72"/>
      <c r="J266" s="68">
        <f t="shared" si="22"/>
        <v>10</v>
      </c>
      <c r="K266" s="74"/>
      <c r="L266" s="68">
        <f t="shared" si="23"/>
        <v>10</v>
      </c>
      <c r="M266" s="70"/>
      <c r="N266" s="71" t="str">
        <f t="shared" si="24"/>
        <v>Juin</v>
      </c>
    </row>
    <row r="267" spans="1:14" ht="21">
      <c r="A267" s="64">
        <v>260</v>
      </c>
      <c r="B267" s="434" t="s">
        <v>353</v>
      </c>
      <c r="C267" s="434" t="s">
        <v>935</v>
      </c>
      <c r="D267" s="204">
        <v>9</v>
      </c>
      <c r="E267" s="72"/>
      <c r="F267" s="73"/>
      <c r="G267" s="20">
        <f t="shared" si="20"/>
        <v>3</v>
      </c>
      <c r="H267" s="20">
        <f t="shared" si="21"/>
        <v>9</v>
      </c>
      <c r="I267" s="79"/>
      <c r="J267" s="68">
        <f t="shared" si="22"/>
        <v>9</v>
      </c>
      <c r="K267" s="81"/>
      <c r="L267" s="68">
        <f t="shared" si="23"/>
        <v>9</v>
      </c>
      <c r="M267" s="70"/>
      <c r="N267" s="71" t="str">
        <f t="shared" si="24"/>
        <v>Juin</v>
      </c>
    </row>
    <row r="268" spans="1:14" ht="21">
      <c r="A268" s="64">
        <v>261</v>
      </c>
      <c r="B268" s="434" t="s">
        <v>354</v>
      </c>
      <c r="C268" s="434" t="s">
        <v>355</v>
      </c>
      <c r="D268" s="204">
        <v>8</v>
      </c>
      <c r="E268" s="72"/>
      <c r="F268" s="73"/>
      <c r="G268" s="20">
        <f t="shared" si="20"/>
        <v>2.6666666666666665</v>
      </c>
      <c r="H268" s="20">
        <f t="shared" si="21"/>
        <v>8</v>
      </c>
      <c r="I268" s="72"/>
      <c r="J268" s="68">
        <f t="shared" si="22"/>
        <v>8</v>
      </c>
      <c r="K268" s="81"/>
      <c r="L268" s="68">
        <f t="shared" si="23"/>
        <v>8</v>
      </c>
      <c r="M268" s="70"/>
      <c r="N268" s="71" t="str">
        <f t="shared" si="24"/>
        <v>Juin</v>
      </c>
    </row>
    <row r="269" spans="1:14" ht="21">
      <c r="A269" s="64">
        <v>262</v>
      </c>
      <c r="B269" s="413" t="s">
        <v>356</v>
      </c>
      <c r="C269" s="413" t="s">
        <v>936</v>
      </c>
      <c r="D269" s="204">
        <v>3</v>
      </c>
      <c r="E269" s="72"/>
      <c r="F269" s="73"/>
      <c r="G269" s="20">
        <f t="shared" si="20"/>
        <v>1</v>
      </c>
      <c r="H269" s="20">
        <f t="shared" si="21"/>
        <v>3</v>
      </c>
      <c r="I269" s="79"/>
      <c r="J269" s="68">
        <f t="shared" si="22"/>
        <v>3</v>
      </c>
      <c r="K269" s="81"/>
      <c r="L269" s="68">
        <f t="shared" si="23"/>
        <v>3</v>
      </c>
      <c r="M269" s="70"/>
      <c r="N269" s="71" t="str">
        <f t="shared" si="24"/>
        <v>Juin</v>
      </c>
    </row>
    <row r="270" spans="1:14" ht="21">
      <c r="A270" s="64">
        <v>263</v>
      </c>
      <c r="B270" s="425" t="s">
        <v>937</v>
      </c>
      <c r="C270" s="425" t="s">
        <v>357</v>
      </c>
      <c r="D270" s="455">
        <v>12</v>
      </c>
      <c r="E270" s="72"/>
      <c r="F270" s="73"/>
      <c r="G270" s="20">
        <f t="shared" si="20"/>
        <v>4</v>
      </c>
      <c r="H270" s="20">
        <f t="shared" si="21"/>
        <v>12</v>
      </c>
      <c r="I270" s="79"/>
      <c r="J270" s="68">
        <f t="shared" si="22"/>
        <v>12</v>
      </c>
      <c r="K270" s="81"/>
      <c r="L270" s="68">
        <f t="shared" si="23"/>
        <v>12</v>
      </c>
      <c r="M270" s="70"/>
      <c r="N270" s="71" t="str">
        <f t="shared" si="24"/>
        <v>Juin</v>
      </c>
    </row>
    <row r="271" spans="1:14" ht="21">
      <c r="A271" s="64">
        <v>264</v>
      </c>
      <c r="B271" s="413" t="s">
        <v>358</v>
      </c>
      <c r="C271" s="413" t="s">
        <v>248</v>
      </c>
      <c r="D271" s="204">
        <v>1.5</v>
      </c>
      <c r="E271" s="72"/>
      <c r="F271" s="73"/>
      <c r="G271" s="20">
        <f t="shared" si="20"/>
        <v>0.5</v>
      </c>
      <c r="H271" s="20">
        <f t="shared" si="21"/>
        <v>1.5</v>
      </c>
      <c r="I271" s="79"/>
      <c r="J271" s="68">
        <f t="shared" si="22"/>
        <v>1.5</v>
      </c>
      <c r="K271" s="81"/>
      <c r="L271" s="68">
        <f t="shared" si="23"/>
        <v>1.5</v>
      </c>
      <c r="M271" s="70"/>
      <c r="N271" s="71" t="str">
        <f t="shared" si="24"/>
        <v>Juin</v>
      </c>
    </row>
    <row r="272" spans="1:14" ht="21">
      <c r="A272" s="64">
        <v>265</v>
      </c>
      <c r="B272" s="413" t="s">
        <v>359</v>
      </c>
      <c r="C272" s="413" t="s">
        <v>938</v>
      </c>
      <c r="D272" s="204">
        <v>5.5</v>
      </c>
      <c r="E272" s="72"/>
      <c r="F272" s="73"/>
      <c r="G272" s="20">
        <f t="shared" si="20"/>
        <v>1.8333333333333333</v>
      </c>
      <c r="H272" s="20">
        <f t="shared" si="21"/>
        <v>5.5</v>
      </c>
      <c r="I272" s="72"/>
      <c r="J272" s="68">
        <f t="shared" si="22"/>
        <v>5.5</v>
      </c>
      <c r="K272" s="74"/>
      <c r="L272" s="68">
        <f t="shared" si="23"/>
        <v>5.5</v>
      </c>
      <c r="M272" s="70"/>
      <c r="N272" s="71" t="str">
        <f t="shared" si="24"/>
        <v>Juin</v>
      </c>
    </row>
    <row r="273" spans="1:14" ht="21">
      <c r="A273" s="64">
        <v>266</v>
      </c>
      <c r="B273" s="435" t="s">
        <v>360</v>
      </c>
      <c r="C273" s="435" t="s">
        <v>87</v>
      </c>
      <c r="D273" s="204">
        <v>11</v>
      </c>
      <c r="E273" s="72"/>
      <c r="F273" s="73"/>
      <c r="G273" s="20">
        <f t="shared" si="20"/>
        <v>3.6666666666666665</v>
      </c>
      <c r="H273" s="20">
        <f t="shared" si="21"/>
        <v>11</v>
      </c>
      <c r="I273" s="79"/>
      <c r="J273" s="68">
        <f t="shared" si="22"/>
        <v>11</v>
      </c>
      <c r="K273" s="81"/>
      <c r="L273" s="68">
        <f t="shared" si="23"/>
        <v>11</v>
      </c>
      <c r="M273" s="70"/>
      <c r="N273" s="71" t="str">
        <f t="shared" si="24"/>
        <v>Juin</v>
      </c>
    </row>
    <row r="274" spans="1:14" ht="21">
      <c r="A274" s="64">
        <v>267</v>
      </c>
      <c r="B274" s="427" t="s">
        <v>939</v>
      </c>
      <c r="C274" s="427" t="s">
        <v>940</v>
      </c>
      <c r="D274" s="204">
        <v>6.5</v>
      </c>
      <c r="E274" s="72"/>
      <c r="F274" s="73"/>
      <c r="G274" s="20">
        <f t="shared" si="20"/>
        <v>2.1666666666666665</v>
      </c>
      <c r="H274" s="20">
        <f t="shared" si="21"/>
        <v>6.5</v>
      </c>
      <c r="I274" s="79"/>
      <c r="J274" s="68">
        <f t="shared" si="22"/>
        <v>6.5</v>
      </c>
      <c r="K274" s="81"/>
      <c r="L274" s="68">
        <f t="shared" si="23"/>
        <v>6.5</v>
      </c>
      <c r="M274" s="70"/>
      <c r="N274" s="71" t="str">
        <f t="shared" si="24"/>
        <v>Juin</v>
      </c>
    </row>
    <row r="275" spans="1:14" ht="21">
      <c r="A275" s="64">
        <v>268</v>
      </c>
      <c r="B275" s="427" t="s">
        <v>941</v>
      </c>
      <c r="C275" s="427" t="s">
        <v>361</v>
      </c>
      <c r="D275" s="204">
        <v>8</v>
      </c>
      <c r="E275" s="72"/>
      <c r="F275" s="73"/>
      <c r="G275" s="20">
        <f t="shared" si="20"/>
        <v>2.6666666666666665</v>
      </c>
      <c r="H275" s="20">
        <f t="shared" si="21"/>
        <v>8</v>
      </c>
      <c r="I275" s="72"/>
      <c r="J275" s="68">
        <f t="shared" si="22"/>
        <v>8</v>
      </c>
      <c r="K275" s="74"/>
      <c r="L275" s="68">
        <f t="shared" si="23"/>
        <v>8</v>
      </c>
      <c r="M275" s="70"/>
      <c r="N275" s="71" t="str">
        <f t="shared" si="24"/>
        <v>Juin</v>
      </c>
    </row>
    <row r="276" spans="1:14" ht="21">
      <c r="A276" s="64">
        <v>269</v>
      </c>
      <c r="B276" s="436" t="s">
        <v>942</v>
      </c>
      <c r="C276" s="436" t="s">
        <v>362</v>
      </c>
      <c r="D276" s="204">
        <v>4.5</v>
      </c>
      <c r="E276" s="72"/>
      <c r="F276" s="73"/>
      <c r="G276" s="20">
        <f t="shared" si="20"/>
        <v>1.5</v>
      </c>
      <c r="H276" s="20">
        <f t="shared" si="21"/>
        <v>4.5</v>
      </c>
      <c r="I276" s="79"/>
      <c r="J276" s="68">
        <f t="shared" si="22"/>
        <v>4.5</v>
      </c>
      <c r="K276" s="81"/>
      <c r="L276" s="68">
        <f t="shared" si="23"/>
        <v>4.5</v>
      </c>
      <c r="M276" s="70"/>
      <c r="N276" s="71" t="str">
        <f t="shared" si="24"/>
        <v>Juin</v>
      </c>
    </row>
    <row r="277" spans="1:14" ht="21">
      <c r="A277" s="64">
        <v>270</v>
      </c>
      <c r="B277" s="413" t="s">
        <v>363</v>
      </c>
      <c r="C277" s="413" t="s">
        <v>220</v>
      </c>
      <c r="D277" s="204">
        <v>10.5</v>
      </c>
      <c r="E277" s="72"/>
      <c r="F277" s="73"/>
      <c r="G277" s="20">
        <f t="shared" si="20"/>
        <v>3.5</v>
      </c>
      <c r="H277" s="20">
        <f t="shared" si="21"/>
        <v>10.5</v>
      </c>
      <c r="I277" s="72"/>
      <c r="J277" s="68">
        <f t="shared" si="22"/>
        <v>10.5</v>
      </c>
      <c r="K277" s="74"/>
      <c r="L277" s="68">
        <f t="shared" si="23"/>
        <v>10.5</v>
      </c>
      <c r="M277" s="70"/>
      <c r="N277" s="71" t="str">
        <f t="shared" si="24"/>
        <v>Juin</v>
      </c>
    </row>
    <row r="278" spans="1:14" ht="21">
      <c r="A278" s="64">
        <v>271</v>
      </c>
      <c r="B278" s="413" t="s">
        <v>364</v>
      </c>
      <c r="C278" s="413" t="s">
        <v>943</v>
      </c>
      <c r="D278" s="204">
        <v>9.25</v>
      </c>
      <c r="E278" s="72"/>
      <c r="F278" s="73"/>
      <c r="G278" s="20">
        <f t="shared" si="20"/>
        <v>3.0833333333333335</v>
      </c>
      <c r="H278" s="20">
        <f t="shared" si="21"/>
        <v>9.25</v>
      </c>
      <c r="I278" s="79"/>
      <c r="J278" s="68">
        <f t="shared" si="22"/>
        <v>9.25</v>
      </c>
      <c r="K278" s="81"/>
      <c r="L278" s="68">
        <f t="shared" si="23"/>
        <v>9.25</v>
      </c>
      <c r="M278" s="70"/>
      <c r="N278" s="71" t="str">
        <f t="shared" si="24"/>
        <v>Juin</v>
      </c>
    </row>
    <row r="279" spans="1:14" ht="21">
      <c r="A279" s="64">
        <v>272</v>
      </c>
      <c r="B279" s="413" t="s">
        <v>365</v>
      </c>
      <c r="C279" s="413" t="s">
        <v>366</v>
      </c>
      <c r="D279" s="204">
        <v>8.5</v>
      </c>
      <c r="E279" s="72"/>
      <c r="F279" s="73"/>
      <c r="G279" s="20">
        <f t="shared" si="20"/>
        <v>2.8333333333333335</v>
      </c>
      <c r="H279" s="20">
        <f t="shared" si="21"/>
        <v>8.5</v>
      </c>
      <c r="I279" s="79"/>
      <c r="J279" s="68">
        <f t="shared" si="22"/>
        <v>8.5</v>
      </c>
      <c r="K279" s="81"/>
      <c r="L279" s="68">
        <f t="shared" si="23"/>
        <v>8.5</v>
      </c>
      <c r="M279" s="70"/>
      <c r="N279" s="71" t="str">
        <f t="shared" si="24"/>
        <v>Juin</v>
      </c>
    </row>
    <row r="280" spans="1:14" ht="31.5">
      <c r="A280" s="64">
        <v>273</v>
      </c>
      <c r="B280" s="413" t="s">
        <v>367</v>
      </c>
      <c r="C280" s="413" t="s">
        <v>944</v>
      </c>
      <c r="D280" s="209"/>
      <c r="E280" s="72"/>
      <c r="F280" s="73"/>
      <c r="G280" s="20">
        <f t="shared" si="20"/>
        <v>11.75</v>
      </c>
      <c r="H280" s="20">
        <f t="shared" si="21"/>
        <v>35.25</v>
      </c>
      <c r="I280" s="72"/>
      <c r="J280" s="68">
        <f t="shared" si="22"/>
        <v>35.25</v>
      </c>
      <c r="K280" s="81"/>
      <c r="L280" s="68">
        <f t="shared" si="23"/>
        <v>35.25</v>
      </c>
      <c r="M280" s="70">
        <v>35.25</v>
      </c>
      <c r="N280" s="71" t="str">
        <f t="shared" si="24"/>
        <v>Juin</v>
      </c>
    </row>
    <row r="281" spans="1:14" ht="21">
      <c r="A281" s="64">
        <v>274</v>
      </c>
      <c r="B281" s="413" t="s">
        <v>369</v>
      </c>
      <c r="C281" s="413" t="s">
        <v>370</v>
      </c>
      <c r="D281" s="204">
        <v>7</v>
      </c>
      <c r="E281" s="72"/>
      <c r="F281" s="73"/>
      <c r="G281" s="20">
        <f t="shared" si="20"/>
        <v>2.3333333333333335</v>
      </c>
      <c r="H281" s="20">
        <f t="shared" si="21"/>
        <v>7</v>
      </c>
      <c r="I281" s="72"/>
      <c r="J281" s="68">
        <f t="shared" si="22"/>
        <v>7</v>
      </c>
      <c r="K281" s="81"/>
      <c r="L281" s="68">
        <f t="shared" si="23"/>
        <v>7</v>
      </c>
      <c r="M281" s="70"/>
      <c r="N281" s="71" t="str">
        <f t="shared" si="24"/>
        <v>Juin</v>
      </c>
    </row>
    <row r="282" spans="1:14" ht="21">
      <c r="A282" s="64">
        <v>275</v>
      </c>
      <c r="B282" s="413" t="s">
        <v>371</v>
      </c>
      <c r="C282" s="413" t="s">
        <v>372</v>
      </c>
      <c r="D282" s="204">
        <v>5</v>
      </c>
      <c r="E282" s="72"/>
      <c r="F282" s="73"/>
      <c r="G282" s="20">
        <f t="shared" si="20"/>
        <v>1.6666666666666667</v>
      </c>
      <c r="H282" s="20">
        <f t="shared" si="21"/>
        <v>5</v>
      </c>
      <c r="I282" s="72"/>
      <c r="J282" s="68">
        <f t="shared" si="22"/>
        <v>5</v>
      </c>
      <c r="K282" s="74"/>
      <c r="L282" s="68">
        <f t="shared" si="23"/>
        <v>5</v>
      </c>
      <c r="M282" s="70"/>
      <c r="N282" s="71" t="str">
        <f t="shared" si="24"/>
        <v>Juin</v>
      </c>
    </row>
    <row r="283" spans="1:14" ht="21">
      <c r="A283" s="64">
        <v>276</v>
      </c>
      <c r="B283" s="413" t="s">
        <v>373</v>
      </c>
      <c r="C283" s="413" t="s">
        <v>143</v>
      </c>
      <c r="D283" s="204">
        <v>13.5</v>
      </c>
      <c r="E283" s="72"/>
      <c r="F283" s="73"/>
      <c r="G283" s="20">
        <f t="shared" si="20"/>
        <v>4.5</v>
      </c>
      <c r="H283" s="20">
        <f t="shared" si="21"/>
        <v>13.5</v>
      </c>
      <c r="I283" s="72"/>
      <c r="J283" s="68">
        <f t="shared" si="22"/>
        <v>13.5</v>
      </c>
      <c r="K283" s="74"/>
      <c r="L283" s="68">
        <f t="shared" si="23"/>
        <v>13.5</v>
      </c>
      <c r="M283" s="70"/>
      <c r="N283" s="71" t="str">
        <f t="shared" si="24"/>
        <v>Juin</v>
      </c>
    </row>
    <row r="284" spans="1:14" ht="21">
      <c r="A284" s="64">
        <v>277</v>
      </c>
      <c r="B284" s="413" t="s">
        <v>374</v>
      </c>
      <c r="C284" s="413" t="s">
        <v>375</v>
      </c>
      <c r="D284" s="204">
        <v>7</v>
      </c>
      <c r="E284" s="72"/>
      <c r="F284" s="73"/>
      <c r="G284" s="20">
        <f t="shared" si="20"/>
        <v>2.3333333333333335</v>
      </c>
      <c r="H284" s="20">
        <f t="shared" si="21"/>
        <v>7</v>
      </c>
      <c r="I284" s="72"/>
      <c r="J284" s="68">
        <f t="shared" si="22"/>
        <v>7</v>
      </c>
      <c r="K284" s="74"/>
      <c r="L284" s="68">
        <f t="shared" si="23"/>
        <v>7</v>
      </c>
      <c r="M284" s="70"/>
      <c r="N284" s="71" t="str">
        <f t="shared" si="24"/>
        <v>Juin</v>
      </c>
    </row>
    <row r="285" spans="1:14" ht="21">
      <c r="A285" s="64">
        <v>278</v>
      </c>
      <c r="B285" s="413" t="s">
        <v>376</v>
      </c>
      <c r="C285" s="413" t="s">
        <v>945</v>
      </c>
      <c r="D285" s="455">
        <v>9</v>
      </c>
      <c r="E285" s="72"/>
      <c r="F285" s="73"/>
      <c r="G285" s="20">
        <f t="shared" si="20"/>
        <v>3</v>
      </c>
      <c r="H285" s="20">
        <f t="shared" si="21"/>
        <v>9</v>
      </c>
      <c r="I285" s="79"/>
      <c r="J285" s="68">
        <f t="shared" si="22"/>
        <v>9</v>
      </c>
      <c r="K285" s="81"/>
      <c r="L285" s="68">
        <f t="shared" si="23"/>
        <v>9</v>
      </c>
      <c r="M285" s="70"/>
      <c r="N285" s="71" t="str">
        <f t="shared" si="24"/>
        <v>Juin</v>
      </c>
    </row>
    <row r="286" spans="1:14" ht="21">
      <c r="A286" s="64">
        <v>279</v>
      </c>
      <c r="B286" s="419" t="s">
        <v>946</v>
      </c>
      <c r="C286" s="419" t="s">
        <v>166</v>
      </c>
      <c r="D286" s="204">
        <v>9</v>
      </c>
      <c r="E286" s="72"/>
      <c r="F286" s="73"/>
      <c r="G286" s="20">
        <f t="shared" si="20"/>
        <v>3</v>
      </c>
      <c r="H286" s="20">
        <f t="shared" si="21"/>
        <v>9</v>
      </c>
      <c r="I286" s="79"/>
      <c r="J286" s="68">
        <f t="shared" si="22"/>
        <v>9</v>
      </c>
      <c r="K286" s="81"/>
      <c r="L286" s="68">
        <f t="shared" si="23"/>
        <v>9</v>
      </c>
      <c r="M286" s="70"/>
      <c r="N286" s="71" t="str">
        <f t="shared" si="24"/>
        <v>Juin</v>
      </c>
    </row>
    <row r="287" spans="1:14" ht="21">
      <c r="A287" s="64">
        <v>280</v>
      </c>
      <c r="B287" s="419" t="s">
        <v>947</v>
      </c>
      <c r="C287" s="419" t="s">
        <v>948</v>
      </c>
      <c r="D287" s="204">
        <v>1</v>
      </c>
      <c r="E287" s="72"/>
      <c r="F287" s="73"/>
      <c r="G287" s="20">
        <f t="shared" si="20"/>
        <v>0.33333333333333331</v>
      </c>
      <c r="H287" s="20">
        <f t="shared" si="21"/>
        <v>1</v>
      </c>
      <c r="I287" s="79"/>
      <c r="J287" s="68">
        <f t="shared" si="22"/>
        <v>1</v>
      </c>
      <c r="K287" s="81"/>
      <c r="L287" s="68">
        <f t="shared" si="23"/>
        <v>1</v>
      </c>
      <c r="M287" s="70"/>
      <c r="N287" s="71" t="str">
        <f t="shared" si="24"/>
        <v>Juin</v>
      </c>
    </row>
    <row r="288" spans="1:14" ht="21">
      <c r="A288" s="64">
        <v>281</v>
      </c>
      <c r="B288" s="418" t="s">
        <v>949</v>
      </c>
      <c r="C288" s="418" t="s">
        <v>78</v>
      </c>
      <c r="D288" s="204">
        <v>10.75</v>
      </c>
      <c r="E288" s="72"/>
      <c r="F288" s="73"/>
      <c r="G288" s="20">
        <f t="shared" si="20"/>
        <v>3.5833333333333335</v>
      </c>
      <c r="H288" s="20">
        <f t="shared" si="21"/>
        <v>10.75</v>
      </c>
      <c r="I288" s="79"/>
      <c r="J288" s="68">
        <f t="shared" si="22"/>
        <v>10.75</v>
      </c>
      <c r="K288" s="81"/>
      <c r="L288" s="68">
        <f t="shared" si="23"/>
        <v>10.75</v>
      </c>
      <c r="M288" s="70"/>
      <c r="N288" s="71" t="str">
        <f t="shared" si="24"/>
        <v>Juin</v>
      </c>
    </row>
    <row r="289" spans="1:14" ht="21">
      <c r="A289" s="64">
        <v>282</v>
      </c>
      <c r="B289" s="419" t="s">
        <v>377</v>
      </c>
      <c r="C289" s="419" t="s">
        <v>671</v>
      </c>
      <c r="D289" s="204">
        <v>3</v>
      </c>
      <c r="E289" s="72"/>
      <c r="F289" s="73"/>
      <c r="G289" s="20">
        <f t="shared" si="20"/>
        <v>1</v>
      </c>
      <c r="H289" s="20">
        <f t="shared" si="21"/>
        <v>3</v>
      </c>
      <c r="I289" s="79"/>
      <c r="J289" s="68">
        <f t="shared" si="22"/>
        <v>3</v>
      </c>
      <c r="K289" s="81"/>
      <c r="L289" s="68">
        <f t="shared" si="23"/>
        <v>3</v>
      </c>
      <c r="M289" s="70"/>
      <c r="N289" s="71" t="str">
        <f t="shared" si="24"/>
        <v>Juin</v>
      </c>
    </row>
    <row r="290" spans="1:14" ht="21">
      <c r="A290" s="64">
        <v>283</v>
      </c>
      <c r="B290" s="417" t="s">
        <v>378</v>
      </c>
      <c r="C290" s="417" t="s">
        <v>950</v>
      </c>
      <c r="D290" s="209"/>
      <c r="E290" s="72"/>
      <c r="F290" s="73"/>
      <c r="G290" s="20">
        <f t="shared" si="20"/>
        <v>10.166666666666666</v>
      </c>
      <c r="H290" s="20">
        <f t="shared" si="21"/>
        <v>30.5</v>
      </c>
      <c r="I290" s="79"/>
      <c r="J290" s="68">
        <f t="shared" si="22"/>
        <v>30.5</v>
      </c>
      <c r="K290" s="81"/>
      <c r="L290" s="68">
        <f t="shared" si="23"/>
        <v>30.5</v>
      </c>
      <c r="M290" s="78">
        <v>30.5</v>
      </c>
      <c r="N290" s="71" t="str">
        <f t="shared" si="24"/>
        <v>Juin</v>
      </c>
    </row>
    <row r="291" spans="1:14" ht="21">
      <c r="A291" s="64">
        <v>284</v>
      </c>
      <c r="B291" s="413" t="s">
        <v>379</v>
      </c>
      <c r="C291" s="413" t="s">
        <v>278</v>
      </c>
      <c r="D291" s="204">
        <v>6.5</v>
      </c>
      <c r="E291" s="72"/>
      <c r="F291" s="73"/>
      <c r="G291" s="20">
        <f t="shared" si="20"/>
        <v>2.1666666666666665</v>
      </c>
      <c r="H291" s="20">
        <f t="shared" si="21"/>
        <v>6.5</v>
      </c>
      <c r="I291" s="79"/>
      <c r="J291" s="68">
        <f t="shared" si="22"/>
        <v>6.5</v>
      </c>
      <c r="K291" s="81"/>
      <c r="L291" s="68">
        <f t="shared" si="23"/>
        <v>6.5</v>
      </c>
      <c r="M291" s="70"/>
      <c r="N291" s="71" t="str">
        <f t="shared" si="24"/>
        <v>Juin</v>
      </c>
    </row>
    <row r="292" spans="1:14" ht="31.5">
      <c r="A292" s="64">
        <v>285</v>
      </c>
      <c r="B292" s="419" t="s">
        <v>951</v>
      </c>
      <c r="C292" s="419" t="s">
        <v>952</v>
      </c>
      <c r="D292" s="204">
        <v>10.25</v>
      </c>
      <c r="E292" s="72"/>
      <c r="F292" s="73"/>
      <c r="G292" s="20">
        <f t="shared" si="20"/>
        <v>3.4166666666666665</v>
      </c>
      <c r="H292" s="20">
        <f t="shared" si="21"/>
        <v>10.25</v>
      </c>
      <c r="I292" s="79"/>
      <c r="J292" s="68">
        <f t="shared" si="22"/>
        <v>10.25</v>
      </c>
      <c r="K292" s="81"/>
      <c r="L292" s="68">
        <f t="shared" si="23"/>
        <v>10.25</v>
      </c>
      <c r="M292" s="70"/>
      <c r="N292" s="71" t="str">
        <f t="shared" si="24"/>
        <v>Juin</v>
      </c>
    </row>
    <row r="293" spans="1:14" ht="21">
      <c r="A293" s="64">
        <v>286</v>
      </c>
      <c r="B293" s="413" t="s">
        <v>380</v>
      </c>
      <c r="C293" s="413" t="s">
        <v>311</v>
      </c>
      <c r="D293" s="204">
        <v>8.5</v>
      </c>
      <c r="E293" s="72"/>
      <c r="F293" s="73"/>
      <c r="G293" s="20">
        <f t="shared" si="20"/>
        <v>2.8333333333333335</v>
      </c>
      <c r="H293" s="20">
        <f t="shared" si="21"/>
        <v>8.5</v>
      </c>
      <c r="I293" s="79"/>
      <c r="J293" s="68">
        <f t="shared" si="22"/>
        <v>8.5</v>
      </c>
      <c r="K293" s="81"/>
      <c r="L293" s="68">
        <f t="shared" si="23"/>
        <v>8.5</v>
      </c>
      <c r="M293" s="70"/>
      <c r="N293" s="71" t="str">
        <f t="shared" si="24"/>
        <v>Juin</v>
      </c>
    </row>
    <row r="294" spans="1:14" ht="21">
      <c r="A294" s="64">
        <v>287</v>
      </c>
      <c r="B294" s="417" t="s">
        <v>381</v>
      </c>
      <c r="C294" s="417" t="s">
        <v>953</v>
      </c>
      <c r="D294" s="204">
        <v>6</v>
      </c>
      <c r="E294" s="72"/>
      <c r="F294" s="73"/>
      <c r="G294" s="20">
        <f t="shared" si="20"/>
        <v>2</v>
      </c>
      <c r="H294" s="20">
        <f t="shared" si="21"/>
        <v>6</v>
      </c>
      <c r="I294" s="79"/>
      <c r="J294" s="68">
        <f t="shared" si="22"/>
        <v>6</v>
      </c>
      <c r="K294" s="81"/>
      <c r="L294" s="68">
        <f t="shared" si="23"/>
        <v>6</v>
      </c>
      <c r="M294" s="70"/>
      <c r="N294" s="71" t="str">
        <f t="shared" si="24"/>
        <v>Juin</v>
      </c>
    </row>
    <row r="295" spans="1:14" ht="31.5">
      <c r="A295" s="64">
        <v>288</v>
      </c>
      <c r="B295" s="413" t="s">
        <v>954</v>
      </c>
      <c r="C295" s="413" t="s">
        <v>382</v>
      </c>
      <c r="D295" s="204">
        <v>7.5</v>
      </c>
      <c r="E295" s="72"/>
      <c r="F295" s="73"/>
      <c r="G295" s="20">
        <f>IF(AND(D295=0,E295=0,F295=0),M295/3,(D295+E295+F295)/3)</f>
        <v>2.5</v>
      </c>
      <c r="H295" s="20">
        <f>G295*3</f>
        <v>7.5</v>
      </c>
      <c r="I295" s="79"/>
      <c r="J295" s="68">
        <f>MAX(I295*3,H295)</f>
        <v>7.5</v>
      </c>
      <c r="K295" s="81"/>
      <c r="L295" s="68">
        <f>MAX(J295,K295)</f>
        <v>7.5</v>
      </c>
      <c r="M295" s="70"/>
      <c r="N295" s="71" t="str">
        <f>IF(ISBLANK(K295),IF(ISBLANK(I295),"Juin","Synthèse"),"Rattrapage")</f>
        <v>Juin</v>
      </c>
    </row>
    <row r="296" spans="1:14" ht="21">
      <c r="A296" s="64">
        <v>289</v>
      </c>
      <c r="B296" s="425" t="s">
        <v>955</v>
      </c>
      <c r="C296" s="425" t="s">
        <v>83</v>
      </c>
      <c r="D296" s="204">
        <v>9</v>
      </c>
      <c r="E296" s="72"/>
      <c r="F296" s="73"/>
      <c r="G296" s="20">
        <f t="shared" si="20"/>
        <v>3</v>
      </c>
      <c r="H296" s="20">
        <f t="shared" si="21"/>
        <v>9</v>
      </c>
      <c r="I296" s="72"/>
      <c r="J296" s="68">
        <f t="shared" si="22"/>
        <v>9</v>
      </c>
      <c r="K296" s="74"/>
      <c r="L296" s="68">
        <f t="shared" si="23"/>
        <v>9</v>
      </c>
      <c r="M296" s="70"/>
      <c r="N296" s="71" t="str">
        <f t="shared" si="24"/>
        <v>Juin</v>
      </c>
    </row>
    <row r="297" spans="1:14" ht="21">
      <c r="A297" s="64">
        <v>290</v>
      </c>
      <c r="B297" s="442" t="s">
        <v>383</v>
      </c>
      <c r="C297" s="442" t="s">
        <v>316</v>
      </c>
      <c r="D297" s="204">
        <v>8.5</v>
      </c>
      <c r="E297" s="72"/>
      <c r="F297" s="73"/>
      <c r="G297" s="20">
        <f t="shared" si="20"/>
        <v>2.8333333333333335</v>
      </c>
      <c r="H297" s="20">
        <f t="shared" si="21"/>
        <v>8.5</v>
      </c>
      <c r="I297" s="79"/>
      <c r="J297" s="68">
        <f t="shared" si="22"/>
        <v>8.5</v>
      </c>
      <c r="K297" s="81"/>
      <c r="L297" s="68">
        <f t="shared" si="23"/>
        <v>8.5</v>
      </c>
      <c r="M297" s="70"/>
      <c r="N297" s="71" t="str">
        <f t="shared" si="24"/>
        <v>Juin</v>
      </c>
    </row>
    <row r="298" spans="1:14" ht="21">
      <c r="A298" s="64">
        <v>291</v>
      </c>
      <c r="B298" s="413" t="s">
        <v>384</v>
      </c>
      <c r="C298" s="413" t="s">
        <v>67</v>
      </c>
      <c r="D298" s="204">
        <v>14</v>
      </c>
      <c r="E298" s="72"/>
      <c r="F298" s="73"/>
      <c r="G298" s="20">
        <f t="shared" si="20"/>
        <v>4.666666666666667</v>
      </c>
      <c r="H298" s="20">
        <f t="shared" si="21"/>
        <v>14</v>
      </c>
      <c r="I298" s="79"/>
      <c r="J298" s="68">
        <f t="shared" si="22"/>
        <v>14</v>
      </c>
      <c r="K298" s="81"/>
      <c r="L298" s="68">
        <f t="shared" si="23"/>
        <v>14</v>
      </c>
      <c r="M298" s="70"/>
      <c r="N298" s="71" t="str">
        <f t="shared" si="24"/>
        <v>Juin</v>
      </c>
    </row>
    <row r="299" spans="1:14" ht="21">
      <c r="A299" s="64">
        <v>292</v>
      </c>
      <c r="B299" s="413" t="s">
        <v>385</v>
      </c>
      <c r="C299" s="413" t="s">
        <v>61</v>
      </c>
      <c r="D299" s="204">
        <v>10.5</v>
      </c>
      <c r="E299" s="72"/>
      <c r="F299" s="73"/>
      <c r="G299" s="20">
        <f t="shared" si="20"/>
        <v>3.5</v>
      </c>
      <c r="H299" s="20">
        <f t="shared" si="21"/>
        <v>10.5</v>
      </c>
      <c r="I299" s="79"/>
      <c r="J299" s="68">
        <f t="shared" si="22"/>
        <v>10.5</v>
      </c>
      <c r="K299" s="81"/>
      <c r="L299" s="68">
        <f t="shared" si="23"/>
        <v>10.5</v>
      </c>
      <c r="M299" s="70"/>
      <c r="N299" s="71" t="str">
        <f t="shared" si="24"/>
        <v>Juin</v>
      </c>
    </row>
    <row r="300" spans="1:14" ht="21">
      <c r="A300" s="64">
        <v>293</v>
      </c>
      <c r="B300" s="419" t="s">
        <v>956</v>
      </c>
      <c r="C300" s="419" t="s">
        <v>286</v>
      </c>
      <c r="D300" s="204">
        <v>7</v>
      </c>
      <c r="E300" s="72"/>
      <c r="F300" s="73"/>
      <c r="G300" s="20">
        <f t="shared" si="20"/>
        <v>2.3333333333333335</v>
      </c>
      <c r="H300" s="20">
        <f t="shared" si="21"/>
        <v>7</v>
      </c>
      <c r="I300" s="79"/>
      <c r="J300" s="68">
        <f t="shared" si="22"/>
        <v>7</v>
      </c>
      <c r="K300" s="81"/>
      <c r="L300" s="68">
        <f t="shared" si="23"/>
        <v>7</v>
      </c>
      <c r="M300" s="70"/>
      <c r="N300" s="71" t="str">
        <f t="shared" si="24"/>
        <v>Juin</v>
      </c>
    </row>
    <row r="301" spans="1:14" ht="21">
      <c r="A301" s="64">
        <v>294</v>
      </c>
      <c r="B301" s="413" t="s">
        <v>386</v>
      </c>
      <c r="C301" s="413" t="s">
        <v>387</v>
      </c>
      <c r="D301" s="204">
        <v>7.25</v>
      </c>
      <c r="E301" s="72"/>
      <c r="F301" s="73"/>
      <c r="G301" s="20">
        <f t="shared" si="20"/>
        <v>2.4166666666666665</v>
      </c>
      <c r="H301" s="20">
        <f t="shared" si="21"/>
        <v>7.25</v>
      </c>
      <c r="I301" s="79"/>
      <c r="J301" s="68">
        <f t="shared" si="22"/>
        <v>7.25</v>
      </c>
      <c r="K301" s="81"/>
      <c r="L301" s="68">
        <f t="shared" si="23"/>
        <v>7.25</v>
      </c>
      <c r="M301" s="70"/>
      <c r="N301" s="71" t="str">
        <f t="shared" si="24"/>
        <v>Juin</v>
      </c>
    </row>
    <row r="302" spans="1:14" ht="21">
      <c r="A302" s="64">
        <v>295</v>
      </c>
      <c r="B302" s="413" t="s">
        <v>957</v>
      </c>
      <c r="C302" s="413" t="s">
        <v>241</v>
      </c>
      <c r="D302" s="204">
        <v>1</v>
      </c>
      <c r="E302" s="72"/>
      <c r="F302" s="73"/>
      <c r="G302" s="20">
        <f t="shared" si="20"/>
        <v>0.33333333333333331</v>
      </c>
      <c r="H302" s="20">
        <f t="shared" si="21"/>
        <v>1</v>
      </c>
      <c r="I302" s="79"/>
      <c r="J302" s="68">
        <f t="shared" si="22"/>
        <v>1</v>
      </c>
      <c r="K302" s="81"/>
      <c r="L302" s="68">
        <f t="shared" si="23"/>
        <v>1</v>
      </c>
      <c r="M302" s="70"/>
      <c r="N302" s="71" t="str">
        <f t="shared" si="24"/>
        <v>Juin</v>
      </c>
    </row>
    <row r="303" spans="1:14" ht="21">
      <c r="A303" s="64">
        <v>296</v>
      </c>
      <c r="B303" s="419" t="s">
        <v>958</v>
      </c>
      <c r="C303" s="419" t="s">
        <v>959</v>
      </c>
      <c r="D303" s="204">
        <v>9</v>
      </c>
      <c r="E303" s="72"/>
      <c r="F303" s="73"/>
      <c r="G303" s="20">
        <f t="shared" si="20"/>
        <v>3</v>
      </c>
      <c r="H303" s="20">
        <f t="shared" si="21"/>
        <v>9</v>
      </c>
      <c r="I303" s="79"/>
      <c r="J303" s="68">
        <f t="shared" si="22"/>
        <v>9</v>
      </c>
      <c r="K303" s="81"/>
      <c r="L303" s="68">
        <f t="shared" si="23"/>
        <v>9</v>
      </c>
      <c r="M303" s="70"/>
      <c r="N303" s="71" t="str">
        <f t="shared" si="24"/>
        <v>Juin</v>
      </c>
    </row>
    <row r="304" spans="1:14" ht="21">
      <c r="A304" s="64">
        <v>297</v>
      </c>
      <c r="B304" s="413" t="s">
        <v>388</v>
      </c>
      <c r="C304" s="413" t="s">
        <v>960</v>
      </c>
      <c r="D304" s="204">
        <v>6.5</v>
      </c>
      <c r="E304" s="72"/>
      <c r="F304" s="73"/>
      <c r="G304" s="20">
        <f t="shared" si="20"/>
        <v>2.1666666666666665</v>
      </c>
      <c r="H304" s="20">
        <f t="shared" si="21"/>
        <v>6.5</v>
      </c>
      <c r="I304" s="79"/>
      <c r="J304" s="68">
        <f t="shared" si="22"/>
        <v>6.5</v>
      </c>
      <c r="K304" s="81"/>
      <c r="L304" s="68">
        <f t="shared" si="23"/>
        <v>6.5</v>
      </c>
      <c r="M304" s="70"/>
      <c r="N304" s="71" t="str">
        <f t="shared" si="24"/>
        <v>Juin</v>
      </c>
    </row>
    <row r="305" spans="1:14" ht="21">
      <c r="A305" s="64">
        <v>298</v>
      </c>
      <c r="B305" s="413" t="s">
        <v>389</v>
      </c>
      <c r="C305" s="413" t="s">
        <v>390</v>
      </c>
      <c r="D305" s="204">
        <v>6</v>
      </c>
      <c r="E305" s="72"/>
      <c r="F305" s="73"/>
      <c r="G305" s="20">
        <f t="shared" si="20"/>
        <v>2</v>
      </c>
      <c r="H305" s="20">
        <f t="shared" si="21"/>
        <v>6</v>
      </c>
      <c r="I305" s="79"/>
      <c r="J305" s="68">
        <f t="shared" si="22"/>
        <v>6</v>
      </c>
      <c r="K305" s="81"/>
      <c r="L305" s="68">
        <f t="shared" si="23"/>
        <v>6</v>
      </c>
      <c r="M305" s="70"/>
      <c r="N305" s="71" t="str">
        <f t="shared" si="24"/>
        <v>Juin</v>
      </c>
    </row>
    <row r="306" spans="1:14" ht="21">
      <c r="A306" s="64">
        <v>299</v>
      </c>
      <c r="B306" s="413" t="s">
        <v>391</v>
      </c>
      <c r="C306" s="413" t="s">
        <v>154</v>
      </c>
      <c r="D306" s="204">
        <v>9</v>
      </c>
      <c r="E306" s="72"/>
      <c r="F306" s="73"/>
      <c r="G306" s="20">
        <f t="shared" si="20"/>
        <v>3</v>
      </c>
      <c r="H306" s="20">
        <f t="shared" si="21"/>
        <v>9</v>
      </c>
      <c r="I306" s="79"/>
      <c r="J306" s="68">
        <f t="shared" si="22"/>
        <v>9</v>
      </c>
      <c r="K306" s="81"/>
      <c r="L306" s="68">
        <f t="shared" si="23"/>
        <v>9</v>
      </c>
      <c r="M306" s="70"/>
      <c r="N306" s="71" t="str">
        <f t="shared" si="24"/>
        <v>Juin</v>
      </c>
    </row>
    <row r="307" spans="1:14" ht="21">
      <c r="A307" s="64">
        <v>300</v>
      </c>
      <c r="B307" s="434" t="s">
        <v>961</v>
      </c>
      <c r="C307" s="434" t="s">
        <v>962</v>
      </c>
      <c r="D307" s="204">
        <v>8.5</v>
      </c>
      <c r="E307" s="72"/>
      <c r="F307" s="73"/>
      <c r="G307" s="20">
        <f t="shared" si="20"/>
        <v>2.8333333333333335</v>
      </c>
      <c r="H307" s="20">
        <f t="shared" si="21"/>
        <v>8.5</v>
      </c>
      <c r="I307" s="79"/>
      <c r="J307" s="68">
        <f t="shared" si="22"/>
        <v>8.5</v>
      </c>
      <c r="K307" s="81"/>
      <c r="L307" s="68">
        <f t="shared" si="23"/>
        <v>8.5</v>
      </c>
      <c r="M307" s="70"/>
      <c r="N307" s="71" t="str">
        <f t="shared" si="24"/>
        <v>Juin</v>
      </c>
    </row>
    <row r="308" spans="1:14" ht="21">
      <c r="A308" s="64">
        <v>301</v>
      </c>
      <c r="B308" s="413" t="s">
        <v>392</v>
      </c>
      <c r="C308" s="413" t="s">
        <v>129</v>
      </c>
      <c r="D308" s="204">
        <v>11.5</v>
      </c>
      <c r="E308" s="72"/>
      <c r="F308" s="73"/>
      <c r="G308" s="20">
        <f t="shared" si="20"/>
        <v>3.8333333333333335</v>
      </c>
      <c r="H308" s="20">
        <f t="shared" si="21"/>
        <v>11.5</v>
      </c>
      <c r="I308" s="79"/>
      <c r="J308" s="68">
        <f t="shared" si="22"/>
        <v>11.5</v>
      </c>
      <c r="K308" s="81"/>
      <c r="L308" s="68">
        <f t="shared" si="23"/>
        <v>11.5</v>
      </c>
      <c r="M308" s="70"/>
      <c r="N308" s="71" t="str">
        <f t="shared" si="24"/>
        <v>Juin</v>
      </c>
    </row>
    <row r="309" spans="1:14" ht="21">
      <c r="A309" s="64">
        <v>302</v>
      </c>
      <c r="B309" s="413" t="s">
        <v>393</v>
      </c>
      <c r="C309" s="413" t="s">
        <v>343</v>
      </c>
      <c r="D309" s="204">
        <v>11.5</v>
      </c>
      <c r="E309" s="72"/>
      <c r="F309" s="73"/>
      <c r="G309" s="20">
        <f t="shared" si="20"/>
        <v>3.8333333333333335</v>
      </c>
      <c r="H309" s="20">
        <f t="shared" si="21"/>
        <v>11.5</v>
      </c>
      <c r="I309" s="79"/>
      <c r="J309" s="68">
        <f t="shared" si="22"/>
        <v>11.5</v>
      </c>
      <c r="K309" s="81"/>
      <c r="L309" s="68">
        <f t="shared" si="23"/>
        <v>11.5</v>
      </c>
      <c r="M309" s="70"/>
      <c r="N309" s="71" t="str">
        <f t="shared" si="24"/>
        <v>Juin</v>
      </c>
    </row>
    <row r="310" spans="1:14" ht="21">
      <c r="A310" s="64">
        <v>303</v>
      </c>
      <c r="B310" s="413" t="s">
        <v>394</v>
      </c>
      <c r="C310" s="413" t="s">
        <v>281</v>
      </c>
      <c r="D310" s="204">
        <v>4</v>
      </c>
      <c r="E310" s="72"/>
      <c r="F310" s="73"/>
      <c r="G310" s="20">
        <f t="shared" si="20"/>
        <v>1.3333333333333333</v>
      </c>
      <c r="H310" s="20">
        <f t="shared" si="21"/>
        <v>4</v>
      </c>
      <c r="I310" s="72"/>
      <c r="J310" s="68">
        <f t="shared" si="22"/>
        <v>4</v>
      </c>
      <c r="K310" s="74"/>
      <c r="L310" s="68">
        <f t="shared" si="23"/>
        <v>4</v>
      </c>
      <c r="M310" s="70"/>
      <c r="N310" s="71" t="str">
        <f t="shared" si="24"/>
        <v>Juin</v>
      </c>
    </row>
    <row r="311" spans="1:14" ht="21">
      <c r="A311" s="64">
        <v>304</v>
      </c>
      <c r="B311" s="413" t="s">
        <v>395</v>
      </c>
      <c r="C311" s="413" t="s">
        <v>963</v>
      </c>
      <c r="D311" s="204">
        <v>7.5</v>
      </c>
      <c r="E311" s="72"/>
      <c r="F311" s="73"/>
      <c r="G311" s="20">
        <f t="shared" si="20"/>
        <v>2.5</v>
      </c>
      <c r="H311" s="20">
        <f t="shared" si="21"/>
        <v>7.5</v>
      </c>
      <c r="I311" s="79"/>
      <c r="J311" s="68">
        <f t="shared" si="22"/>
        <v>7.5</v>
      </c>
      <c r="K311" s="81"/>
      <c r="L311" s="68">
        <f t="shared" si="23"/>
        <v>7.5</v>
      </c>
      <c r="M311" s="70"/>
      <c r="N311" s="71" t="str">
        <f t="shared" si="24"/>
        <v>Juin</v>
      </c>
    </row>
    <row r="312" spans="1:14" ht="21">
      <c r="A312" s="64">
        <v>305</v>
      </c>
      <c r="B312" s="413" t="s">
        <v>964</v>
      </c>
      <c r="C312" s="413" t="s">
        <v>965</v>
      </c>
      <c r="D312" s="204">
        <v>6</v>
      </c>
      <c r="E312" s="72"/>
      <c r="F312" s="73"/>
      <c r="G312" s="20">
        <f t="shared" si="20"/>
        <v>2</v>
      </c>
      <c r="H312" s="20">
        <f t="shared" si="21"/>
        <v>6</v>
      </c>
      <c r="I312" s="79"/>
      <c r="J312" s="68">
        <f t="shared" si="22"/>
        <v>6</v>
      </c>
      <c r="K312" s="81"/>
      <c r="L312" s="68">
        <f t="shared" si="23"/>
        <v>6</v>
      </c>
      <c r="M312" s="70"/>
      <c r="N312" s="71" t="str">
        <f t="shared" si="24"/>
        <v>Juin</v>
      </c>
    </row>
    <row r="313" spans="1:14" ht="21">
      <c r="A313" s="64">
        <v>306</v>
      </c>
      <c r="B313" s="413" t="s">
        <v>396</v>
      </c>
      <c r="C313" s="413" t="s">
        <v>966</v>
      </c>
      <c r="D313" s="204">
        <v>11.5</v>
      </c>
      <c r="E313" s="72"/>
      <c r="F313" s="73"/>
      <c r="G313" s="20">
        <f t="shared" si="20"/>
        <v>3.8333333333333335</v>
      </c>
      <c r="H313" s="20">
        <f t="shared" si="21"/>
        <v>11.5</v>
      </c>
      <c r="I313" s="79"/>
      <c r="J313" s="68">
        <f t="shared" si="22"/>
        <v>11.5</v>
      </c>
      <c r="K313" s="81"/>
      <c r="L313" s="68">
        <f t="shared" si="23"/>
        <v>11.5</v>
      </c>
      <c r="M313" s="70"/>
      <c r="N313" s="71" t="str">
        <f t="shared" si="24"/>
        <v>Juin</v>
      </c>
    </row>
    <row r="314" spans="1:14" ht="21">
      <c r="A314" s="64">
        <v>307</v>
      </c>
      <c r="B314" s="413" t="s">
        <v>397</v>
      </c>
      <c r="C314" s="413" t="s">
        <v>398</v>
      </c>
      <c r="D314" s="204">
        <v>8</v>
      </c>
      <c r="E314" s="72"/>
      <c r="F314" s="73"/>
      <c r="G314" s="20">
        <f t="shared" si="20"/>
        <v>2.6666666666666665</v>
      </c>
      <c r="H314" s="20">
        <f t="shared" si="21"/>
        <v>8</v>
      </c>
      <c r="I314" s="79"/>
      <c r="J314" s="68">
        <f t="shared" si="22"/>
        <v>8</v>
      </c>
      <c r="K314" s="81"/>
      <c r="L314" s="68">
        <f t="shared" si="23"/>
        <v>8</v>
      </c>
      <c r="M314" s="70"/>
      <c r="N314" s="71" t="str">
        <f t="shared" si="24"/>
        <v>Juin</v>
      </c>
    </row>
    <row r="315" spans="1:14" ht="21">
      <c r="A315" s="64">
        <v>308</v>
      </c>
      <c r="B315" s="413" t="s">
        <v>399</v>
      </c>
      <c r="C315" s="413" t="s">
        <v>967</v>
      </c>
      <c r="D315" s="455">
        <v>10</v>
      </c>
      <c r="E315" s="72"/>
      <c r="F315" s="73"/>
      <c r="G315" s="20">
        <f t="shared" si="20"/>
        <v>3.3333333333333335</v>
      </c>
      <c r="H315" s="20">
        <f t="shared" si="21"/>
        <v>10</v>
      </c>
      <c r="I315" s="79"/>
      <c r="J315" s="68">
        <f t="shared" si="22"/>
        <v>10</v>
      </c>
      <c r="K315" s="81"/>
      <c r="L315" s="68">
        <f t="shared" si="23"/>
        <v>10</v>
      </c>
      <c r="M315" s="70"/>
      <c r="N315" s="71" t="str">
        <f t="shared" si="24"/>
        <v>Juin</v>
      </c>
    </row>
    <row r="316" spans="1:14" ht="21">
      <c r="A316" s="64">
        <v>309</v>
      </c>
      <c r="B316" s="413" t="s">
        <v>400</v>
      </c>
      <c r="C316" s="413" t="s">
        <v>968</v>
      </c>
      <c r="D316" s="204">
        <v>7.5</v>
      </c>
      <c r="E316" s="72"/>
      <c r="F316" s="73"/>
      <c r="G316" s="20">
        <f t="shared" si="20"/>
        <v>2.5</v>
      </c>
      <c r="H316" s="20">
        <f t="shared" si="21"/>
        <v>7.5</v>
      </c>
      <c r="I316" s="79"/>
      <c r="J316" s="68">
        <f t="shared" si="22"/>
        <v>7.5</v>
      </c>
      <c r="K316" s="81"/>
      <c r="L316" s="68">
        <f t="shared" si="23"/>
        <v>7.5</v>
      </c>
      <c r="M316" s="70"/>
      <c r="N316" s="71" t="str">
        <f t="shared" si="24"/>
        <v>Juin</v>
      </c>
    </row>
    <row r="317" spans="1:14" ht="21">
      <c r="A317" s="64">
        <v>310</v>
      </c>
      <c r="B317" s="413" t="s">
        <v>401</v>
      </c>
      <c r="C317" s="413" t="s">
        <v>969</v>
      </c>
      <c r="D317" s="204">
        <v>9.5</v>
      </c>
      <c r="E317" s="72"/>
      <c r="F317" s="73"/>
      <c r="G317" s="20">
        <f t="shared" si="20"/>
        <v>3.1666666666666665</v>
      </c>
      <c r="H317" s="20">
        <f t="shared" si="21"/>
        <v>9.5</v>
      </c>
      <c r="I317" s="79"/>
      <c r="J317" s="68">
        <f t="shared" si="22"/>
        <v>9.5</v>
      </c>
      <c r="K317" s="81"/>
      <c r="L317" s="68">
        <f t="shared" si="23"/>
        <v>9.5</v>
      </c>
      <c r="M317" s="70"/>
      <c r="N317" s="71" t="str">
        <f t="shared" si="24"/>
        <v>Juin</v>
      </c>
    </row>
    <row r="318" spans="1:14" ht="21">
      <c r="A318" s="64">
        <v>311</v>
      </c>
      <c r="B318" s="413" t="s">
        <v>402</v>
      </c>
      <c r="C318" s="413" t="s">
        <v>197</v>
      </c>
      <c r="D318" s="204">
        <v>9</v>
      </c>
      <c r="E318" s="72"/>
      <c r="F318" s="73"/>
      <c r="G318" s="20">
        <f t="shared" si="20"/>
        <v>3</v>
      </c>
      <c r="H318" s="20">
        <f t="shared" si="21"/>
        <v>9</v>
      </c>
      <c r="I318" s="79"/>
      <c r="J318" s="68">
        <f t="shared" si="22"/>
        <v>9</v>
      </c>
      <c r="K318" s="81"/>
      <c r="L318" s="68">
        <f t="shared" si="23"/>
        <v>9</v>
      </c>
      <c r="M318" s="70"/>
      <c r="N318" s="71" t="str">
        <f t="shared" si="24"/>
        <v>Juin</v>
      </c>
    </row>
    <row r="319" spans="1:14" ht="21">
      <c r="A319" s="64">
        <v>312</v>
      </c>
      <c r="B319" s="413" t="s">
        <v>403</v>
      </c>
      <c r="C319" s="413" t="s">
        <v>765</v>
      </c>
      <c r="D319" s="204">
        <v>3.5</v>
      </c>
      <c r="E319" s="72"/>
      <c r="F319" s="73"/>
      <c r="G319" s="20">
        <f t="shared" si="20"/>
        <v>1.1666666666666667</v>
      </c>
      <c r="H319" s="20">
        <f t="shared" si="21"/>
        <v>3.5</v>
      </c>
      <c r="I319" s="79"/>
      <c r="J319" s="68">
        <f t="shared" si="22"/>
        <v>3.5</v>
      </c>
      <c r="K319" s="81"/>
      <c r="L319" s="68">
        <f t="shared" si="23"/>
        <v>3.5</v>
      </c>
      <c r="M319" s="70"/>
      <c r="N319" s="71" t="str">
        <f t="shared" si="24"/>
        <v>Juin</v>
      </c>
    </row>
    <row r="320" spans="1:14" ht="21">
      <c r="A320" s="64">
        <v>313</v>
      </c>
      <c r="B320" s="413" t="s">
        <v>404</v>
      </c>
      <c r="C320" s="413" t="s">
        <v>241</v>
      </c>
      <c r="D320" s="204">
        <v>7</v>
      </c>
      <c r="E320" s="72"/>
      <c r="F320" s="73"/>
      <c r="G320" s="20">
        <f t="shared" si="20"/>
        <v>2.3333333333333335</v>
      </c>
      <c r="H320" s="20">
        <f t="shared" si="21"/>
        <v>7</v>
      </c>
      <c r="I320" s="72"/>
      <c r="J320" s="68">
        <f t="shared" si="22"/>
        <v>7</v>
      </c>
      <c r="K320" s="74"/>
      <c r="L320" s="68">
        <f t="shared" si="23"/>
        <v>7</v>
      </c>
      <c r="M320" s="70"/>
      <c r="N320" s="71" t="str">
        <f t="shared" si="24"/>
        <v>Juin</v>
      </c>
    </row>
    <row r="321" spans="1:14" ht="21">
      <c r="A321" s="64">
        <v>314</v>
      </c>
      <c r="B321" s="413" t="s">
        <v>405</v>
      </c>
      <c r="C321" s="413" t="s">
        <v>278</v>
      </c>
      <c r="D321" s="204">
        <v>10</v>
      </c>
      <c r="E321" s="72"/>
      <c r="F321" s="73"/>
      <c r="G321" s="20">
        <f t="shared" si="20"/>
        <v>3.3333333333333335</v>
      </c>
      <c r="H321" s="20">
        <f t="shared" si="21"/>
        <v>10</v>
      </c>
      <c r="I321" s="72"/>
      <c r="J321" s="68">
        <f t="shared" si="22"/>
        <v>10</v>
      </c>
      <c r="K321" s="81"/>
      <c r="L321" s="68">
        <f t="shared" si="23"/>
        <v>10</v>
      </c>
      <c r="M321" s="70"/>
      <c r="N321" s="71" t="str">
        <f t="shared" si="24"/>
        <v>Juin</v>
      </c>
    </row>
    <row r="322" spans="1:14" ht="21">
      <c r="A322" s="64">
        <v>315</v>
      </c>
      <c r="B322" s="413" t="s">
        <v>406</v>
      </c>
      <c r="C322" s="413" t="s">
        <v>31</v>
      </c>
      <c r="D322" s="209"/>
      <c r="E322" s="72"/>
      <c r="F322" s="73"/>
      <c r="G322" s="20">
        <f t="shared" si="20"/>
        <v>10</v>
      </c>
      <c r="H322" s="20">
        <f t="shared" si="21"/>
        <v>30</v>
      </c>
      <c r="I322" s="79"/>
      <c r="J322" s="68">
        <f t="shared" si="22"/>
        <v>30</v>
      </c>
      <c r="K322" s="81"/>
      <c r="L322" s="68">
        <f t="shared" si="23"/>
        <v>30</v>
      </c>
      <c r="M322" s="70">
        <v>30</v>
      </c>
      <c r="N322" s="71" t="str">
        <f t="shared" si="24"/>
        <v>Juin</v>
      </c>
    </row>
    <row r="323" spans="1:14" ht="21">
      <c r="A323" s="64">
        <v>316</v>
      </c>
      <c r="B323" s="413" t="s">
        <v>407</v>
      </c>
      <c r="C323" s="413" t="s">
        <v>408</v>
      </c>
      <c r="D323" s="204">
        <v>6.5</v>
      </c>
      <c r="E323" s="72"/>
      <c r="F323" s="73"/>
      <c r="G323" s="20">
        <f t="shared" si="20"/>
        <v>2.1666666666666665</v>
      </c>
      <c r="H323" s="20">
        <f t="shared" si="21"/>
        <v>6.5</v>
      </c>
      <c r="I323" s="79"/>
      <c r="J323" s="68">
        <f t="shared" si="22"/>
        <v>6.5</v>
      </c>
      <c r="K323" s="81"/>
      <c r="L323" s="68">
        <f t="shared" si="23"/>
        <v>6.5</v>
      </c>
      <c r="M323" s="70"/>
      <c r="N323" s="71" t="str">
        <f t="shared" si="24"/>
        <v>Juin</v>
      </c>
    </row>
    <row r="324" spans="1:14" ht="21">
      <c r="A324" s="64">
        <v>317</v>
      </c>
      <c r="B324" s="417" t="s">
        <v>409</v>
      </c>
      <c r="C324" s="417" t="s">
        <v>970</v>
      </c>
      <c r="D324" s="209"/>
      <c r="E324" s="72"/>
      <c r="F324" s="73"/>
      <c r="G324" s="20">
        <f t="shared" si="20"/>
        <v>10.166666666666666</v>
      </c>
      <c r="H324" s="20">
        <f t="shared" si="21"/>
        <v>30.5</v>
      </c>
      <c r="I324" s="79"/>
      <c r="J324" s="68">
        <f t="shared" si="22"/>
        <v>30.5</v>
      </c>
      <c r="K324" s="81"/>
      <c r="L324" s="68">
        <f t="shared" si="23"/>
        <v>30.5</v>
      </c>
      <c r="M324" s="70">
        <v>30.5</v>
      </c>
      <c r="N324" s="71" t="str">
        <f t="shared" si="24"/>
        <v>Juin</v>
      </c>
    </row>
    <row r="325" spans="1:14" ht="21">
      <c r="A325" s="64">
        <v>318</v>
      </c>
      <c r="B325" s="432" t="s">
        <v>410</v>
      </c>
      <c r="C325" s="432" t="s">
        <v>82</v>
      </c>
      <c r="D325" s="209"/>
      <c r="E325" s="72"/>
      <c r="F325" s="73"/>
      <c r="G325" s="20">
        <f>IF(AND(D325=0,E325=0,F325=0),M325/3,(D325+E325+F325)/3)</f>
        <v>12.25</v>
      </c>
      <c r="H325" s="20">
        <f>G325*3</f>
        <v>36.75</v>
      </c>
      <c r="I325" s="72"/>
      <c r="J325" s="68">
        <f>MAX(I325*3,H325)</f>
        <v>36.75</v>
      </c>
      <c r="K325" s="74"/>
      <c r="L325" s="68">
        <f>MAX(J325,K325)</f>
        <v>36.75</v>
      </c>
      <c r="M325" s="70">
        <v>36.75</v>
      </c>
      <c r="N325" s="71" t="str">
        <f>IF(ISBLANK(K325),IF(ISBLANK(I325),"Juin","Synthèse"),"Rattrapage")</f>
        <v>Juin</v>
      </c>
    </row>
    <row r="326" spans="1:14" ht="21">
      <c r="A326" s="64">
        <v>319</v>
      </c>
      <c r="B326" s="417" t="s">
        <v>410</v>
      </c>
      <c r="C326" s="417" t="s">
        <v>136</v>
      </c>
      <c r="D326" s="204">
        <v>3</v>
      </c>
      <c r="E326" s="72"/>
      <c r="F326" s="73"/>
      <c r="G326" s="20">
        <f t="shared" si="20"/>
        <v>1</v>
      </c>
      <c r="H326" s="20">
        <f t="shared" si="21"/>
        <v>3</v>
      </c>
      <c r="I326" s="79"/>
      <c r="J326" s="68">
        <f t="shared" si="22"/>
        <v>3</v>
      </c>
      <c r="K326" s="81"/>
      <c r="L326" s="68">
        <f t="shared" si="23"/>
        <v>3</v>
      </c>
      <c r="M326" s="70"/>
      <c r="N326" s="71" t="str">
        <f t="shared" si="24"/>
        <v>Juin</v>
      </c>
    </row>
    <row r="327" spans="1:14" ht="31.5">
      <c r="A327" s="64">
        <v>320</v>
      </c>
      <c r="B327" s="413" t="s">
        <v>411</v>
      </c>
      <c r="C327" s="413" t="s">
        <v>971</v>
      </c>
      <c r="D327" s="204">
        <v>10</v>
      </c>
      <c r="E327" s="72"/>
      <c r="F327" s="73"/>
      <c r="G327" s="20">
        <f t="shared" si="20"/>
        <v>3.3333333333333335</v>
      </c>
      <c r="H327" s="20">
        <f t="shared" si="21"/>
        <v>10</v>
      </c>
      <c r="I327" s="79"/>
      <c r="J327" s="68">
        <f t="shared" si="22"/>
        <v>10</v>
      </c>
      <c r="K327" s="81"/>
      <c r="L327" s="68">
        <f t="shared" si="23"/>
        <v>10</v>
      </c>
      <c r="M327" s="70"/>
      <c r="N327" s="71" t="str">
        <f t="shared" si="24"/>
        <v>Juin</v>
      </c>
    </row>
    <row r="328" spans="1:14" ht="21">
      <c r="A328" s="64">
        <v>321</v>
      </c>
      <c r="B328" s="413" t="s">
        <v>985</v>
      </c>
      <c r="C328" s="413" t="s">
        <v>443</v>
      </c>
      <c r="D328" s="204">
        <v>8</v>
      </c>
      <c r="E328" s="72"/>
      <c r="F328" s="73"/>
      <c r="G328" s="20">
        <f>IF(AND(D328=0,E328=0,F328=0),M328/3,(D328+E328+F328)/3)</f>
        <v>2.6666666666666665</v>
      </c>
      <c r="H328" s="20">
        <f>G328*3</f>
        <v>8</v>
      </c>
      <c r="I328" s="72"/>
      <c r="J328" s="68">
        <f>MAX(I328*3,H328)</f>
        <v>8</v>
      </c>
      <c r="K328" s="74"/>
      <c r="L328" s="68">
        <f>MAX(J328,K328)</f>
        <v>8</v>
      </c>
      <c r="M328" s="70"/>
      <c r="N328" s="84" t="str">
        <f>IF(ISBLANK(K328),IF(ISBLANK(I328),"Juin","Synthèse"),"Rattrapage")</f>
        <v>Juin</v>
      </c>
    </row>
    <row r="329" spans="1:14" ht="21">
      <c r="A329" s="64">
        <v>322</v>
      </c>
      <c r="B329" s="413" t="s">
        <v>412</v>
      </c>
      <c r="C329" s="413" t="s">
        <v>972</v>
      </c>
      <c r="D329" s="209"/>
      <c r="E329" s="72"/>
      <c r="F329" s="73"/>
      <c r="G329" s="20">
        <f t="shared" ref="G329:G391" si="25">IF(AND(D329=0,E329=0,F329=0),M329/3,(D329+E329+F329)/3)</f>
        <v>10.5</v>
      </c>
      <c r="H329" s="20">
        <f t="shared" ref="H329:H391" si="26">G329*3</f>
        <v>31.5</v>
      </c>
      <c r="I329" s="79"/>
      <c r="J329" s="68">
        <f t="shared" ref="J329:J391" si="27">MAX(I329*3,H329)</f>
        <v>31.5</v>
      </c>
      <c r="K329" s="81"/>
      <c r="L329" s="68">
        <f t="shared" ref="L329:L391" si="28">MAX(J329,K329)</f>
        <v>31.5</v>
      </c>
      <c r="M329" s="70">
        <v>31.5</v>
      </c>
      <c r="N329" s="71" t="str">
        <f t="shared" ref="N329:N391" si="29">IF(ISBLANK(K329),IF(ISBLANK(I329),"Juin","Synthèse"),"Rattrapage")</f>
        <v>Juin</v>
      </c>
    </row>
    <row r="330" spans="1:14" ht="21">
      <c r="A330" s="64">
        <v>323</v>
      </c>
      <c r="B330" s="419" t="s">
        <v>413</v>
      </c>
      <c r="C330" s="419" t="s">
        <v>414</v>
      </c>
      <c r="D330" s="204">
        <v>9</v>
      </c>
      <c r="E330" s="72"/>
      <c r="F330" s="73"/>
      <c r="G330" s="20">
        <f t="shared" si="25"/>
        <v>3</v>
      </c>
      <c r="H330" s="20">
        <f t="shared" si="26"/>
        <v>9</v>
      </c>
      <c r="I330" s="79"/>
      <c r="J330" s="68">
        <f t="shared" si="27"/>
        <v>9</v>
      </c>
      <c r="K330" s="81"/>
      <c r="L330" s="68">
        <f t="shared" si="28"/>
        <v>9</v>
      </c>
      <c r="M330" s="70"/>
      <c r="N330" s="71" t="str">
        <f t="shared" si="29"/>
        <v>Juin</v>
      </c>
    </row>
    <row r="331" spans="1:14" ht="21">
      <c r="A331" s="64">
        <v>324</v>
      </c>
      <c r="B331" s="413" t="s">
        <v>415</v>
      </c>
      <c r="C331" s="413" t="s">
        <v>245</v>
      </c>
      <c r="D331" s="204">
        <v>8</v>
      </c>
      <c r="E331" s="72"/>
      <c r="F331" s="73"/>
      <c r="G331" s="20">
        <f t="shared" si="25"/>
        <v>2.6666666666666665</v>
      </c>
      <c r="H331" s="20">
        <f t="shared" si="26"/>
        <v>8</v>
      </c>
      <c r="I331" s="72"/>
      <c r="J331" s="68">
        <f t="shared" si="27"/>
        <v>8</v>
      </c>
      <c r="K331" s="74"/>
      <c r="L331" s="68">
        <f t="shared" si="28"/>
        <v>8</v>
      </c>
      <c r="M331" s="70"/>
      <c r="N331" s="71" t="str">
        <f t="shared" si="29"/>
        <v>Juin</v>
      </c>
    </row>
    <row r="332" spans="1:14" ht="21">
      <c r="A332" s="64">
        <v>325</v>
      </c>
      <c r="B332" s="413" t="s">
        <v>416</v>
      </c>
      <c r="C332" s="413" t="s">
        <v>417</v>
      </c>
      <c r="D332" s="204">
        <v>8.25</v>
      </c>
      <c r="E332" s="72"/>
      <c r="F332" s="73"/>
      <c r="G332" s="20">
        <f t="shared" si="25"/>
        <v>2.75</v>
      </c>
      <c r="H332" s="20">
        <f t="shared" si="26"/>
        <v>8.25</v>
      </c>
      <c r="I332" s="79"/>
      <c r="J332" s="68">
        <f t="shared" si="27"/>
        <v>8.25</v>
      </c>
      <c r="K332" s="81"/>
      <c r="L332" s="68">
        <f t="shared" si="28"/>
        <v>8.25</v>
      </c>
      <c r="M332" s="70"/>
      <c r="N332" s="71" t="str">
        <f t="shared" si="29"/>
        <v>Juin</v>
      </c>
    </row>
    <row r="333" spans="1:14" ht="21">
      <c r="A333" s="64">
        <v>326</v>
      </c>
      <c r="B333" s="413" t="s">
        <v>418</v>
      </c>
      <c r="C333" s="413" t="s">
        <v>419</v>
      </c>
      <c r="D333" s="204">
        <v>9</v>
      </c>
      <c r="E333" s="72"/>
      <c r="F333" s="73"/>
      <c r="G333" s="20">
        <f t="shared" si="25"/>
        <v>3</v>
      </c>
      <c r="H333" s="20">
        <f t="shared" si="26"/>
        <v>9</v>
      </c>
      <c r="I333" s="72"/>
      <c r="J333" s="68">
        <f t="shared" si="27"/>
        <v>9</v>
      </c>
      <c r="K333" s="74"/>
      <c r="L333" s="68">
        <f t="shared" si="28"/>
        <v>9</v>
      </c>
      <c r="M333" s="70"/>
      <c r="N333" s="71" t="str">
        <f t="shared" si="29"/>
        <v>Juin</v>
      </c>
    </row>
    <row r="334" spans="1:14" ht="21">
      <c r="A334" s="64">
        <v>327</v>
      </c>
      <c r="B334" s="419" t="s">
        <v>418</v>
      </c>
      <c r="C334" s="419" t="s">
        <v>420</v>
      </c>
      <c r="D334" s="204">
        <v>5</v>
      </c>
      <c r="E334" s="72"/>
      <c r="F334" s="73"/>
      <c r="G334" s="20">
        <f t="shared" si="25"/>
        <v>1.6666666666666667</v>
      </c>
      <c r="H334" s="20">
        <f t="shared" si="26"/>
        <v>5</v>
      </c>
      <c r="I334" s="79"/>
      <c r="J334" s="68">
        <f t="shared" si="27"/>
        <v>5</v>
      </c>
      <c r="K334" s="81"/>
      <c r="L334" s="68">
        <f t="shared" si="28"/>
        <v>5</v>
      </c>
      <c r="M334" s="70"/>
      <c r="N334" s="71" t="str">
        <f t="shared" si="29"/>
        <v>Juin</v>
      </c>
    </row>
    <row r="335" spans="1:14" ht="21">
      <c r="A335" s="64">
        <v>328</v>
      </c>
      <c r="B335" s="419" t="s">
        <v>421</v>
      </c>
      <c r="C335" s="419" t="s">
        <v>973</v>
      </c>
      <c r="D335" s="204">
        <v>8</v>
      </c>
      <c r="E335" s="72"/>
      <c r="F335" s="73"/>
      <c r="G335" s="20">
        <f t="shared" si="25"/>
        <v>2.6666666666666665</v>
      </c>
      <c r="H335" s="20">
        <f t="shared" si="26"/>
        <v>8</v>
      </c>
      <c r="I335" s="79"/>
      <c r="J335" s="68">
        <f t="shared" si="27"/>
        <v>8</v>
      </c>
      <c r="K335" s="81"/>
      <c r="L335" s="68">
        <f t="shared" si="28"/>
        <v>8</v>
      </c>
      <c r="M335" s="70"/>
      <c r="N335" s="71" t="str">
        <f t="shared" si="29"/>
        <v>Juin</v>
      </c>
    </row>
    <row r="336" spans="1:14" ht="21">
      <c r="A336" s="64">
        <v>329</v>
      </c>
      <c r="B336" s="417" t="s">
        <v>422</v>
      </c>
      <c r="C336" s="417" t="s">
        <v>974</v>
      </c>
      <c r="D336" s="209"/>
      <c r="E336" s="72"/>
      <c r="F336" s="73"/>
      <c r="G336" s="20">
        <f t="shared" si="25"/>
        <v>10.25</v>
      </c>
      <c r="H336" s="20">
        <f t="shared" si="26"/>
        <v>30.75</v>
      </c>
      <c r="I336" s="79"/>
      <c r="J336" s="68">
        <f t="shared" si="27"/>
        <v>30.75</v>
      </c>
      <c r="K336" s="81"/>
      <c r="L336" s="68">
        <f t="shared" si="28"/>
        <v>30.75</v>
      </c>
      <c r="M336" s="70">
        <v>30.75</v>
      </c>
      <c r="N336" s="71" t="str">
        <f t="shared" si="29"/>
        <v>Juin</v>
      </c>
    </row>
    <row r="337" spans="1:29" ht="21">
      <c r="A337" s="64">
        <v>330</v>
      </c>
      <c r="B337" s="419" t="s">
        <v>423</v>
      </c>
      <c r="C337" s="419" t="s">
        <v>975</v>
      </c>
      <c r="D337" s="204">
        <v>7.5</v>
      </c>
      <c r="E337" s="72"/>
      <c r="F337" s="73"/>
      <c r="G337" s="20">
        <f t="shared" si="25"/>
        <v>2.5</v>
      </c>
      <c r="H337" s="20">
        <f t="shared" si="26"/>
        <v>7.5</v>
      </c>
      <c r="I337" s="79"/>
      <c r="J337" s="68">
        <f t="shared" si="27"/>
        <v>7.5</v>
      </c>
      <c r="K337" s="81"/>
      <c r="L337" s="68">
        <f t="shared" si="28"/>
        <v>7.5</v>
      </c>
      <c r="M337" s="70"/>
      <c r="N337" s="71" t="str">
        <f t="shared" si="29"/>
        <v>Juin</v>
      </c>
    </row>
    <row r="338" spans="1:29" ht="21">
      <c r="A338" s="64">
        <v>331</v>
      </c>
      <c r="B338" s="425" t="s">
        <v>424</v>
      </c>
      <c r="C338" s="425" t="s">
        <v>426</v>
      </c>
      <c r="D338" s="204">
        <v>8</v>
      </c>
      <c r="E338" s="72"/>
      <c r="F338" s="73"/>
      <c r="G338" s="20">
        <f>IF(AND(D338=0,E338=0,F338=0),M338/3,(D338+E338+F338)/3)</f>
        <v>2.6666666666666665</v>
      </c>
      <c r="H338" s="20">
        <f>G338*3</f>
        <v>8</v>
      </c>
      <c r="I338" s="72"/>
      <c r="J338" s="68">
        <f>MAX(I338*3,H338)</f>
        <v>8</v>
      </c>
      <c r="K338" s="74"/>
      <c r="L338" s="68">
        <f>MAX(J338,K338)</f>
        <v>8</v>
      </c>
      <c r="M338" s="70"/>
      <c r="N338" s="71" t="str">
        <f>IF(ISBLANK(K338),IF(ISBLANK(I338),"Juin","Synthèse"),"Rattrapage")</f>
        <v>Juin</v>
      </c>
    </row>
    <row r="339" spans="1:29" ht="21">
      <c r="A339" s="64">
        <v>332</v>
      </c>
      <c r="B339" s="413" t="s">
        <v>424</v>
      </c>
      <c r="C339" s="413" t="s">
        <v>425</v>
      </c>
      <c r="D339" s="204">
        <v>6.5</v>
      </c>
      <c r="E339" s="72"/>
      <c r="F339" s="73"/>
      <c r="G339" s="20">
        <f t="shared" si="25"/>
        <v>2.1666666666666665</v>
      </c>
      <c r="H339" s="20">
        <f t="shared" si="26"/>
        <v>6.5</v>
      </c>
      <c r="I339" s="79"/>
      <c r="J339" s="68">
        <f t="shared" si="27"/>
        <v>6.5</v>
      </c>
      <c r="K339" s="81"/>
      <c r="L339" s="68">
        <f t="shared" si="28"/>
        <v>6.5</v>
      </c>
      <c r="M339" s="70"/>
      <c r="N339" s="71" t="str">
        <f t="shared" si="29"/>
        <v>Juin</v>
      </c>
    </row>
    <row r="340" spans="1:29" ht="21">
      <c r="A340" s="64">
        <v>333</v>
      </c>
      <c r="B340" s="413" t="s">
        <v>427</v>
      </c>
      <c r="C340" s="413" t="s">
        <v>533</v>
      </c>
      <c r="D340" s="204">
        <v>5.5</v>
      </c>
      <c r="E340" s="72"/>
      <c r="F340" s="73"/>
      <c r="G340" s="20">
        <f t="shared" si="25"/>
        <v>1.8333333333333333</v>
      </c>
      <c r="H340" s="20">
        <f t="shared" si="26"/>
        <v>5.5</v>
      </c>
      <c r="I340" s="79"/>
      <c r="J340" s="68">
        <f t="shared" si="27"/>
        <v>5.5</v>
      </c>
      <c r="K340" s="81"/>
      <c r="L340" s="68">
        <f t="shared" si="28"/>
        <v>5.5</v>
      </c>
      <c r="M340" s="70"/>
      <c r="N340" s="71" t="str">
        <f t="shared" si="29"/>
        <v>Juin</v>
      </c>
    </row>
    <row r="341" spans="1:29" ht="21">
      <c r="A341" s="64">
        <v>334</v>
      </c>
      <c r="B341" s="413" t="s">
        <v>428</v>
      </c>
      <c r="C341" s="413" t="s">
        <v>316</v>
      </c>
      <c r="D341" s="204">
        <v>10</v>
      </c>
      <c r="E341" s="72"/>
      <c r="F341" s="73"/>
      <c r="G341" s="20">
        <f t="shared" si="25"/>
        <v>3.3333333333333335</v>
      </c>
      <c r="H341" s="20">
        <f t="shared" si="26"/>
        <v>10</v>
      </c>
      <c r="I341" s="72"/>
      <c r="J341" s="68">
        <f t="shared" si="27"/>
        <v>10</v>
      </c>
      <c r="K341" s="81"/>
      <c r="L341" s="68">
        <f t="shared" si="28"/>
        <v>10</v>
      </c>
      <c r="M341" s="70"/>
      <c r="N341" s="71" t="str">
        <f t="shared" si="29"/>
        <v>Juin</v>
      </c>
    </row>
    <row r="342" spans="1:29" ht="21">
      <c r="A342" s="64">
        <v>335</v>
      </c>
      <c r="B342" s="413" t="s">
        <v>429</v>
      </c>
      <c r="C342" s="413" t="s">
        <v>976</v>
      </c>
      <c r="D342" s="455">
        <v>8.5</v>
      </c>
      <c r="E342" s="72"/>
      <c r="F342" s="73"/>
      <c r="G342" s="20">
        <f t="shared" si="25"/>
        <v>2.8333333333333335</v>
      </c>
      <c r="H342" s="20">
        <f t="shared" si="26"/>
        <v>8.5</v>
      </c>
      <c r="I342" s="72"/>
      <c r="J342" s="68">
        <f t="shared" si="27"/>
        <v>8.5</v>
      </c>
      <c r="K342" s="74"/>
      <c r="L342" s="68">
        <f t="shared" si="28"/>
        <v>8.5</v>
      </c>
      <c r="M342" s="70"/>
      <c r="N342" s="71" t="str">
        <f t="shared" si="29"/>
        <v>Juin</v>
      </c>
    </row>
    <row r="343" spans="1:29" ht="21">
      <c r="A343" s="64">
        <v>336</v>
      </c>
      <c r="B343" s="413" t="s">
        <v>430</v>
      </c>
      <c r="C343" s="413" t="s">
        <v>431</v>
      </c>
      <c r="D343" s="204">
        <v>8.5</v>
      </c>
      <c r="E343" s="72"/>
      <c r="F343" s="73"/>
      <c r="G343" s="20">
        <f t="shared" si="25"/>
        <v>2.8333333333333335</v>
      </c>
      <c r="H343" s="20">
        <f t="shared" si="26"/>
        <v>8.5</v>
      </c>
      <c r="I343" s="79"/>
      <c r="J343" s="68">
        <f t="shared" si="27"/>
        <v>8.5</v>
      </c>
      <c r="K343" s="81"/>
      <c r="L343" s="68">
        <f t="shared" si="28"/>
        <v>8.5</v>
      </c>
      <c r="M343" s="70"/>
      <c r="N343" s="71" t="str">
        <f t="shared" si="29"/>
        <v>Juin</v>
      </c>
    </row>
    <row r="344" spans="1:29" ht="21">
      <c r="A344" s="64">
        <v>337</v>
      </c>
      <c r="B344" s="413" t="s">
        <v>432</v>
      </c>
      <c r="C344" s="413" t="s">
        <v>433</v>
      </c>
      <c r="D344" s="204">
        <v>9.5</v>
      </c>
      <c r="E344" s="72"/>
      <c r="F344" s="73"/>
      <c r="G344" s="20">
        <f t="shared" si="25"/>
        <v>3.1666666666666665</v>
      </c>
      <c r="H344" s="20">
        <f t="shared" si="26"/>
        <v>9.5</v>
      </c>
      <c r="I344" s="72"/>
      <c r="J344" s="68">
        <f t="shared" si="27"/>
        <v>9.5</v>
      </c>
      <c r="K344" s="74"/>
      <c r="L344" s="68">
        <f t="shared" si="28"/>
        <v>9.5</v>
      </c>
      <c r="M344" s="70"/>
      <c r="N344" s="71" t="str">
        <f t="shared" si="29"/>
        <v>Juin</v>
      </c>
    </row>
    <row r="345" spans="1:29" ht="31.5">
      <c r="A345" s="64">
        <v>338</v>
      </c>
      <c r="B345" s="432" t="s">
        <v>434</v>
      </c>
      <c r="C345" s="432" t="s">
        <v>977</v>
      </c>
      <c r="D345" s="204">
        <v>8.5</v>
      </c>
      <c r="E345" s="72"/>
      <c r="F345" s="73"/>
      <c r="G345" s="20">
        <f t="shared" si="25"/>
        <v>2.8333333333333335</v>
      </c>
      <c r="H345" s="20">
        <f t="shared" si="26"/>
        <v>8.5</v>
      </c>
      <c r="I345" s="79"/>
      <c r="J345" s="68">
        <f t="shared" si="27"/>
        <v>8.5</v>
      </c>
      <c r="K345" s="81"/>
      <c r="L345" s="68">
        <f t="shared" si="28"/>
        <v>8.5</v>
      </c>
      <c r="M345" s="70"/>
      <c r="N345" s="71" t="str">
        <f t="shared" si="29"/>
        <v>Juin</v>
      </c>
    </row>
    <row r="346" spans="1:29" ht="21">
      <c r="A346" s="64">
        <v>339</v>
      </c>
      <c r="B346" s="413" t="s">
        <v>435</v>
      </c>
      <c r="C346" s="413" t="s">
        <v>978</v>
      </c>
      <c r="D346" s="204">
        <v>9.25</v>
      </c>
      <c r="E346" s="72"/>
      <c r="F346" s="73"/>
      <c r="G346" s="20">
        <f t="shared" si="25"/>
        <v>3.0833333333333335</v>
      </c>
      <c r="H346" s="20">
        <f t="shared" si="26"/>
        <v>9.25</v>
      </c>
      <c r="I346" s="79"/>
      <c r="J346" s="68">
        <f t="shared" si="27"/>
        <v>9.25</v>
      </c>
      <c r="K346" s="81"/>
      <c r="L346" s="68">
        <f t="shared" si="28"/>
        <v>9.25</v>
      </c>
      <c r="M346" s="70"/>
      <c r="N346" s="71" t="str">
        <f t="shared" si="29"/>
        <v>Juin</v>
      </c>
    </row>
    <row r="347" spans="1:29" ht="21">
      <c r="A347" s="64">
        <v>340</v>
      </c>
      <c r="B347" s="419" t="s">
        <v>979</v>
      </c>
      <c r="C347" s="419" t="s">
        <v>120</v>
      </c>
      <c r="D347" s="204">
        <v>7</v>
      </c>
      <c r="E347" s="72"/>
      <c r="F347" s="73"/>
      <c r="G347" s="20">
        <f t="shared" si="25"/>
        <v>2.3333333333333335</v>
      </c>
      <c r="H347" s="20">
        <f t="shared" si="26"/>
        <v>7</v>
      </c>
      <c r="I347" s="79"/>
      <c r="J347" s="68">
        <f t="shared" si="27"/>
        <v>7</v>
      </c>
      <c r="K347" s="81"/>
      <c r="L347" s="68">
        <f t="shared" si="28"/>
        <v>7</v>
      </c>
      <c r="M347" s="70"/>
      <c r="N347" s="84" t="str">
        <f t="shared" si="29"/>
        <v>Juin</v>
      </c>
    </row>
    <row r="348" spans="1:29" ht="21">
      <c r="A348" s="64">
        <v>341</v>
      </c>
      <c r="B348" s="418" t="s">
        <v>436</v>
      </c>
      <c r="C348" s="418" t="s">
        <v>980</v>
      </c>
      <c r="D348" s="204">
        <v>5</v>
      </c>
      <c r="E348" s="72"/>
      <c r="F348" s="73"/>
      <c r="G348" s="20">
        <f t="shared" si="25"/>
        <v>1.6666666666666667</v>
      </c>
      <c r="H348" s="20">
        <f t="shared" si="26"/>
        <v>5</v>
      </c>
      <c r="I348" s="79"/>
      <c r="J348" s="68">
        <f t="shared" si="27"/>
        <v>5</v>
      </c>
      <c r="K348" s="81"/>
      <c r="L348" s="68">
        <f t="shared" si="28"/>
        <v>5</v>
      </c>
      <c r="M348" s="70"/>
      <c r="N348" s="84" t="str">
        <f t="shared" si="29"/>
        <v>Juin</v>
      </c>
    </row>
    <row r="349" spans="1:29" ht="21">
      <c r="A349" s="64">
        <v>342</v>
      </c>
      <c r="B349" s="432" t="s">
        <v>437</v>
      </c>
      <c r="C349" s="432" t="s">
        <v>981</v>
      </c>
      <c r="D349" s="204">
        <v>11</v>
      </c>
      <c r="E349" s="72"/>
      <c r="F349" s="73"/>
      <c r="G349" s="20">
        <f t="shared" si="25"/>
        <v>3.6666666666666665</v>
      </c>
      <c r="H349" s="20">
        <f t="shared" si="26"/>
        <v>11</v>
      </c>
      <c r="I349" s="72"/>
      <c r="J349" s="68">
        <f t="shared" si="27"/>
        <v>11</v>
      </c>
      <c r="K349" s="74"/>
      <c r="L349" s="68">
        <f t="shared" si="28"/>
        <v>11</v>
      </c>
      <c r="M349" s="70"/>
      <c r="N349" s="84" t="str">
        <f t="shared" si="29"/>
        <v>Juin</v>
      </c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</row>
    <row r="350" spans="1:29" ht="21">
      <c r="A350" s="64">
        <v>343</v>
      </c>
      <c r="B350" s="413" t="s">
        <v>438</v>
      </c>
      <c r="C350" s="413" t="s">
        <v>982</v>
      </c>
      <c r="D350" s="204">
        <v>4</v>
      </c>
      <c r="E350" s="72"/>
      <c r="F350" s="73"/>
      <c r="G350" s="20">
        <f t="shared" si="25"/>
        <v>1.3333333333333333</v>
      </c>
      <c r="H350" s="20">
        <f t="shared" si="26"/>
        <v>4</v>
      </c>
      <c r="I350" s="79"/>
      <c r="J350" s="68">
        <f t="shared" si="27"/>
        <v>4</v>
      </c>
      <c r="K350" s="81"/>
      <c r="L350" s="68">
        <f t="shared" si="28"/>
        <v>4</v>
      </c>
      <c r="M350" s="70"/>
      <c r="N350" s="84" t="str">
        <f t="shared" si="29"/>
        <v>Juin</v>
      </c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</row>
    <row r="351" spans="1:29" ht="21">
      <c r="A351" s="64">
        <v>344</v>
      </c>
      <c r="B351" s="413" t="s">
        <v>439</v>
      </c>
      <c r="C351" s="413" t="s">
        <v>440</v>
      </c>
      <c r="D351" s="204">
        <v>7.5</v>
      </c>
      <c r="E351" s="72"/>
      <c r="F351" s="73"/>
      <c r="G351" s="20">
        <f t="shared" si="25"/>
        <v>2.5</v>
      </c>
      <c r="H351" s="20">
        <f t="shared" si="26"/>
        <v>7.5</v>
      </c>
      <c r="I351" s="72"/>
      <c r="J351" s="68">
        <f t="shared" si="27"/>
        <v>7.5</v>
      </c>
      <c r="K351" s="74"/>
      <c r="L351" s="68">
        <f t="shared" si="28"/>
        <v>7.5</v>
      </c>
      <c r="M351" s="70"/>
      <c r="N351" s="84" t="str">
        <f t="shared" si="29"/>
        <v>Juin</v>
      </c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</row>
    <row r="352" spans="1:29" ht="21">
      <c r="A352" s="64">
        <v>345</v>
      </c>
      <c r="B352" s="413" t="s">
        <v>439</v>
      </c>
      <c r="C352" s="413" t="s">
        <v>107</v>
      </c>
      <c r="D352" s="204">
        <v>8.75</v>
      </c>
      <c r="E352" s="72"/>
      <c r="F352" s="73"/>
      <c r="G352" s="20">
        <f t="shared" si="25"/>
        <v>2.9166666666666665</v>
      </c>
      <c r="H352" s="20">
        <f t="shared" si="26"/>
        <v>8.75</v>
      </c>
      <c r="I352" s="79"/>
      <c r="J352" s="68">
        <f t="shared" si="27"/>
        <v>8.75</v>
      </c>
      <c r="K352" s="81"/>
      <c r="L352" s="68">
        <f t="shared" si="28"/>
        <v>8.75</v>
      </c>
      <c r="M352" s="70"/>
      <c r="N352" s="84" t="str">
        <f t="shared" si="29"/>
        <v>Juin</v>
      </c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</row>
    <row r="353" spans="1:29" ht="21">
      <c r="A353" s="82">
        <v>346</v>
      </c>
      <c r="B353" s="425" t="s">
        <v>983</v>
      </c>
      <c r="C353" s="425" t="s">
        <v>984</v>
      </c>
      <c r="D353" s="204">
        <v>7.5</v>
      </c>
      <c r="E353" s="72"/>
      <c r="F353" s="73"/>
      <c r="G353" s="20">
        <f t="shared" si="25"/>
        <v>2.5</v>
      </c>
      <c r="H353" s="20">
        <f t="shared" si="26"/>
        <v>7.5</v>
      </c>
      <c r="I353" s="72"/>
      <c r="J353" s="68">
        <f t="shared" si="27"/>
        <v>7.5</v>
      </c>
      <c r="K353" s="74"/>
      <c r="L353" s="68">
        <f t="shared" si="28"/>
        <v>7.5</v>
      </c>
      <c r="M353" s="70"/>
      <c r="N353" s="84" t="str">
        <f t="shared" si="29"/>
        <v>Juin</v>
      </c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</row>
    <row r="354" spans="1:29" s="85" customFormat="1" ht="21">
      <c r="A354" s="64">
        <v>347</v>
      </c>
      <c r="B354" s="427" t="s">
        <v>441</v>
      </c>
      <c r="C354" s="427" t="s">
        <v>43</v>
      </c>
      <c r="D354" s="209"/>
      <c r="E354" s="72"/>
      <c r="F354" s="73"/>
      <c r="G354" s="20">
        <f t="shared" si="25"/>
        <v>11</v>
      </c>
      <c r="H354" s="20">
        <f t="shared" si="26"/>
        <v>33</v>
      </c>
      <c r="I354" s="79"/>
      <c r="J354" s="68">
        <f t="shared" si="27"/>
        <v>33</v>
      </c>
      <c r="K354" s="81"/>
      <c r="L354" s="68">
        <f t="shared" si="28"/>
        <v>33</v>
      </c>
      <c r="M354" s="83">
        <v>33</v>
      </c>
      <c r="N354" s="84" t="str">
        <f t="shared" si="29"/>
        <v>Juin</v>
      </c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</row>
    <row r="355" spans="1:29" ht="21">
      <c r="A355" s="64">
        <v>348</v>
      </c>
      <c r="B355" s="419" t="s">
        <v>442</v>
      </c>
      <c r="C355" s="419" t="s">
        <v>986</v>
      </c>
      <c r="D355" s="204">
        <v>3</v>
      </c>
      <c r="E355" s="72"/>
      <c r="F355" s="73"/>
      <c r="G355" s="20">
        <f t="shared" si="25"/>
        <v>1</v>
      </c>
      <c r="H355" s="20">
        <f t="shared" si="26"/>
        <v>3</v>
      </c>
      <c r="I355" s="79"/>
      <c r="J355" s="68">
        <f t="shared" si="27"/>
        <v>3</v>
      </c>
      <c r="K355" s="81"/>
      <c r="L355" s="68">
        <f t="shared" si="28"/>
        <v>3</v>
      </c>
      <c r="M355" s="70"/>
      <c r="N355" s="84" t="str">
        <f t="shared" si="29"/>
        <v>Juin</v>
      </c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</row>
    <row r="356" spans="1:29" ht="21">
      <c r="A356" s="64">
        <v>349</v>
      </c>
      <c r="B356" s="413" t="s">
        <v>444</v>
      </c>
      <c r="C356" s="413" t="s">
        <v>965</v>
      </c>
      <c r="D356" s="204">
        <v>11.5</v>
      </c>
      <c r="E356" s="72"/>
      <c r="F356" s="73"/>
      <c r="G356" s="20">
        <f t="shared" si="25"/>
        <v>3.8333333333333335</v>
      </c>
      <c r="H356" s="20">
        <f t="shared" si="26"/>
        <v>11.5</v>
      </c>
      <c r="I356" s="79"/>
      <c r="J356" s="68">
        <f t="shared" si="27"/>
        <v>11.5</v>
      </c>
      <c r="K356" s="81"/>
      <c r="L356" s="68">
        <f t="shared" si="28"/>
        <v>11.5</v>
      </c>
      <c r="M356" s="70"/>
      <c r="N356" s="84" t="str">
        <f t="shared" si="29"/>
        <v>Juin</v>
      </c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</row>
    <row r="357" spans="1:29" ht="21">
      <c r="A357" s="64">
        <v>350</v>
      </c>
      <c r="B357" s="413" t="s">
        <v>445</v>
      </c>
      <c r="C357" s="413" t="s">
        <v>95</v>
      </c>
      <c r="D357" s="204">
        <v>4.5</v>
      </c>
      <c r="E357" s="72"/>
      <c r="F357" s="73"/>
      <c r="G357" s="20">
        <f t="shared" si="25"/>
        <v>1.5</v>
      </c>
      <c r="H357" s="20">
        <f t="shared" si="26"/>
        <v>4.5</v>
      </c>
      <c r="I357" s="79"/>
      <c r="J357" s="68">
        <f t="shared" si="27"/>
        <v>4.5</v>
      </c>
      <c r="K357" s="81"/>
      <c r="L357" s="68">
        <f t="shared" si="28"/>
        <v>4.5</v>
      </c>
      <c r="M357" s="70"/>
      <c r="N357" s="84" t="str">
        <f t="shared" si="29"/>
        <v>Juin</v>
      </c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</row>
    <row r="358" spans="1:29" ht="21">
      <c r="A358" s="64">
        <v>351</v>
      </c>
      <c r="B358" s="413" t="s">
        <v>446</v>
      </c>
      <c r="C358" s="413" t="s">
        <v>987</v>
      </c>
      <c r="D358" s="204">
        <v>10.25</v>
      </c>
      <c r="E358" s="72"/>
      <c r="F358" s="73"/>
      <c r="G358" s="20">
        <f t="shared" si="25"/>
        <v>3.4166666666666665</v>
      </c>
      <c r="H358" s="20">
        <f t="shared" si="26"/>
        <v>10.25</v>
      </c>
      <c r="I358" s="79"/>
      <c r="J358" s="68">
        <f t="shared" si="27"/>
        <v>10.25</v>
      </c>
      <c r="K358" s="81"/>
      <c r="L358" s="68">
        <f t="shared" si="28"/>
        <v>10.25</v>
      </c>
      <c r="M358" s="70"/>
      <c r="N358" s="84" t="str">
        <f t="shared" si="29"/>
        <v>Juin</v>
      </c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</row>
    <row r="359" spans="1:29" ht="21">
      <c r="A359" s="64">
        <v>352</v>
      </c>
      <c r="B359" s="413" t="s">
        <v>447</v>
      </c>
      <c r="C359" s="413" t="s">
        <v>960</v>
      </c>
      <c r="D359" s="204">
        <v>10</v>
      </c>
      <c r="E359" s="72"/>
      <c r="F359" s="73"/>
      <c r="G359" s="20">
        <f t="shared" si="25"/>
        <v>3.3333333333333335</v>
      </c>
      <c r="H359" s="20">
        <f t="shared" si="26"/>
        <v>10</v>
      </c>
      <c r="I359" s="79"/>
      <c r="J359" s="68">
        <f t="shared" si="27"/>
        <v>10</v>
      </c>
      <c r="K359" s="81"/>
      <c r="L359" s="68">
        <f t="shared" si="28"/>
        <v>10</v>
      </c>
      <c r="M359" s="70"/>
      <c r="N359" s="84" t="str">
        <f t="shared" si="29"/>
        <v>Juin</v>
      </c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</row>
    <row r="360" spans="1:29" ht="21">
      <c r="A360" s="64">
        <v>353</v>
      </c>
      <c r="B360" s="419" t="s">
        <v>988</v>
      </c>
      <c r="C360" s="419" t="s">
        <v>989</v>
      </c>
      <c r="D360" s="204">
        <v>6</v>
      </c>
      <c r="E360" s="72"/>
      <c r="F360" s="73"/>
      <c r="G360" s="20">
        <f t="shared" si="25"/>
        <v>2</v>
      </c>
      <c r="H360" s="20">
        <f t="shared" si="26"/>
        <v>6</v>
      </c>
      <c r="I360" s="79"/>
      <c r="J360" s="68">
        <f t="shared" si="27"/>
        <v>6</v>
      </c>
      <c r="K360" s="81"/>
      <c r="L360" s="68">
        <f t="shared" si="28"/>
        <v>6</v>
      </c>
      <c r="M360" s="70"/>
      <c r="N360" s="84" t="str">
        <f t="shared" si="29"/>
        <v>Juin</v>
      </c>
    </row>
    <row r="361" spans="1:29" ht="21">
      <c r="A361" s="64">
        <v>354</v>
      </c>
      <c r="B361" s="419" t="s">
        <v>988</v>
      </c>
      <c r="C361" s="419" t="s">
        <v>448</v>
      </c>
      <c r="D361" s="204">
        <v>3.5</v>
      </c>
      <c r="E361" s="72"/>
      <c r="F361" s="73"/>
      <c r="G361" s="20">
        <f t="shared" si="25"/>
        <v>1.1666666666666667</v>
      </c>
      <c r="H361" s="20">
        <f t="shared" si="26"/>
        <v>3.5</v>
      </c>
      <c r="I361" s="79"/>
      <c r="J361" s="68">
        <f t="shared" si="27"/>
        <v>3.5</v>
      </c>
      <c r="K361" s="81"/>
      <c r="L361" s="68">
        <f t="shared" si="28"/>
        <v>3.5</v>
      </c>
      <c r="M361" s="70"/>
      <c r="N361" s="84" t="str">
        <f t="shared" si="29"/>
        <v>Juin</v>
      </c>
    </row>
    <row r="362" spans="1:29" ht="21">
      <c r="A362" s="64">
        <v>355</v>
      </c>
      <c r="B362" s="432" t="s">
        <v>449</v>
      </c>
      <c r="C362" s="432" t="s">
        <v>450</v>
      </c>
      <c r="D362" s="204">
        <v>8.5</v>
      </c>
      <c r="E362" s="72"/>
      <c r="F362" s="73"/>
      <c r="G362" s="20">
        <f t="shared" si="25"/>
        <v>2.8333333333333335</v>
      </c>
      <c r="H362" s="20">
        <f t="shared" si="26"/>
        <v>8.5</v>
      </c>
      <c r="I362" s="79"/>
      <c r="J362" s="68">
        <f t="shared" si="27"/>
        <v>8.5</v>
      </c>
      <c r="K362" s="81"/>
      <c r="L362" s="68">
        <f t="shared" si="28"/>
        <v>8.5</v>
      </c>
      <c r="M362" s="70"/>
      <c r="N362" s="71" t="str">
        <f t="shared" si="29"/>
        <v>Juin</v>
      </c>
    </row>
    <row r="363" spans="1:29" ht="21">
      <c r="A363" s="64">
        <v>356</v>
      </c>
      <c r="B363" s="413" t="s">
        <v>990</v>
      </c>
      <c r="C363" s="413" t="s">
        <v>185</v>
      </c>
      <c r="D363" s="204">
        <v>6.5</v>
      </c>
      <c r="E363" s="72"/>
      <c r="F363" s="73"/>
      <c r="G363" s="20">
        <f>IF(AND(D363=0,E363=0,F363=0),M363/3,(D363+E363+F363)/3)</f>
        <v>2.1666666666666665</v>
      </c>
      <c r="H363" s="20">
        <f>G363*3</f>
        <v>6.5</v>
      </c>
      <c r="I363" s="79"/>
      <c r="J363" s="68">
        <f>MAX(I363*3,H363)</f>
        <v>6.5</v>
      </c>
      <c r="K363" s="81"/>
      <c r="L363" s="68">
        <f>MAX(J363,K363)</f>
        <v>6.5</v>
      </c>
      <c r="M363" s="70"/>
      <c r="N363" s="71" t="str">
        <f>IF(ISBLANK(K363),IF(ISBLANK(I363),"Juin","Synthèse"),"Rattrapage")</f>
        <v>Juin</v>
      </c>
    </row>
    <row r="364" spans="1:29" ht="21">
      <c r="A364" s="64">
        <v>357</v>
      </c>
      <c r="B364" s="413" t="s">
        <v>451</v>
      </c>
      <c r="C364" s="413" t="s">
        <v>452</v>
      </c>
      <c r="D364" s="204">
        <v>12</v>
      </c>
      <c r="E364" s="72"/>
      <c r="F364" s="73"/>
      <c r="G364" s="20">
        <f t="shared" si="25"/>
        <v>4</v>
      </c>
      <c r="H364" s="20">
        <f t="shared" si="26"/>
        <v>12</v>
      </c>
      <c r="I364" s="79"/>
      <c r="J364" s="68">
        <f t="shared" si="27"/>
        <v>12</v>
      </c>
      <c r="K364" s="81"/>
      <c r="L364" s="68">
        <f t="shared" si="28"/>
        <v>12</v>
      </c>
      <c r="M364" s="70"/>
      <c r="N364" s="71" t="str">
        <f t="shared" si="29"/>
        <v>Juin</v>
      </c>
    </row>
    <row r="365" spans="1:29" ht="21">
      <c r="A365" s="64">
        <v>358</v>
      </c>
      <c r="B365" s="432" t="s">
        <v>991</v>
      </c>
      <c r="C365" s="432" t="s">
        <v>43</v>
      </c>
      <c r="D365" s="204">
        <v>4</v>
      </c>
      <c r="E365" s="72"/>
      <c r="F365" s="73"/>
      <c r="G365" s="20">
        <f>IF(AND(D365=0,E365=0,F365=0),M365/3,(D365+E365+F365)/3)</f>
        <v>1.3333333333333333</v>
      </c>
      <c r="H365" s="20">
        <f>G365*3</f>
        <v>4</v>
      </c>
      <c r="I365" s="79"/>
      <c r="J365" s="68">
        <f>MAX(I365*3,H365)</f>
        <v>4</v>
      </c>
      <c r="K365" s="81"/>
      <c r="L365" s="68">
        <f>MAX(J365,K365)</f>
        <v>4</v>
      </c>
      <c r="M365" s="70"/>
      <c r="N365" s="71" t="str">
        <f>IF(ISBLANK(K365),IF(ISBLANK(I365),"Juin","Synthèse"),"Rattrapage")</f>
        <v>Juin</v>
      </c>
    </row>
    <row r="366" spans="1:29" ht="21">
      <c r="A366" s="64">
        <v>359</v>
      </c>
      <c r="B366" s="413" t="s">
        <v>453</v>
      </c>
      <c r="C366" s="413" t="s">
        <v>992</v>
      </c>
      <c r="D366" s="204">
        <v>9</v>
      </c>
      <c r="E366" s="72"/>
      <c r="F366" s="73"/>
      <c r="G366" s="20">
        <f t="shared" si="25"/>
        <v>3</v>
      </c>
      <c r="H366" s="20">
        <f t="shared" si="26"/>
        <v>9</v>
      </c>
      <c r="I366" s="79"/>
      <c r="J366" s="68">
        <f t="shared" si="27"/>
        <v>9</v>
      </c>
      <c r="K366" s="81"/>
      <c r="L366" s="68">
        <f t="shared" si="28"/>
        <v>9</v>
      </c>
      <c r="M366" s="70"/>
      <c r="N366" s="71" t="str">
        <f t="shared" si="29"/>
        <v>Juin</v>
      </c>
    </row>
    <row r="367" spans="1:29" ht="21">
      <c r="A367" s="64">
        <v>360</v>
      </c>
      <c r="B367" s="413" t="s">
        <v>454</v>
      </c>
      <c r="C367" s="413" t="s">
        <v>118</v>
      </c>
      <c r="D367" s="204">
        <v>5</v>
      </c>
      <c r="E367" s="72"/>
      <c r="F367" s="73"/>
      <c r="G367" s="20">
        <f t="shared" si="25"/>
        <v>1.6666666666666667</v>
      </c>
      <c r="H367" s="20">
        <f t="shared" si="26"/>
        <v>5</v>
      </c>
      <c r="I367" s="79"/>
      <c r="J367" s="68">
        <f t="shared" si="27"/>
        <v>5</v>
      </c>
      <c r="K367" s="81"/>
      <c r="L367" s="68">
        <f t="shared" si="28"/>
        <v>5</v>
      </c>
      <c r="M367" s="70"/>
      <c r="N367" s="71" t="str">
        <f t="shared" si="29"/>
        <v>Juin</v>
      </c>
    </row>
    <row r="368" spans="1:29" ht="21">
      <c r="A368" s="64">
        <v>361</v>
      </c>
      <c r="B368" s="413" t="s">
        <v>455</v>
      </c>
      <c r="C368" s="413" t="s">
        <v>993</v>
      </c>
      <c r="D368" s="204">
        <v>10.25</v>
      </c>
      <c r="E368" s="72"/>
      <c r="F368" s="73"/>
      <c r="G368" s="20">
        <f t="shared" si="25"/>
        <v>3.4166666666666665</v>
      </c>
      <c r="H368" s="20">
        <f t="shared" si="26"/>
        <v>10.25</v>
      </c>
      <c r="I368" s="79"/>
      <c r="J368" s="68">
        <f t="shared" si="27"/>
        <v>10.25</v>
      </c>
      <c r="K368" s="81"/>
      <c r="L368" s="68">
        <f t="shared" si="28"/>
        <v>10.25</v>
      </c>
      <c r="M368" s="70"/>
      <c r="N368" s="71" t="str">
        <f t="shared" si="29"/>
        <v>Juin</v>
      </c>
    </row>
    <row r="369" spans="1:14" ht="21">
      <c r="A369" s="64">
        <v>362</v>
      </c>
      <c r="B369" s="413" t="s">
        <v>456</v>
      </c>
      <c r="C369" s="413" t="s">
        <v>154</v>
      </c>
      <c r="D369" s="204">
        <v>7.5</v>
      </c>
      <c r="E369" s="72"/>
      <c r="F369" s="73"/>
      <c r="G369" s="20">
        <f t="shared" si="25"/>
        <v>2.5</v>
      </c>
      <c r="H369" s="20">
        <f t="shared" si="26"/>
        <v>7.5</v>
      </c>
      <c r="I369" s="79"/>
      <c r="J369" s="68">
        <f t="shared" si="27"/>
        <v>7.5</v>
      </c>
      <c r="K369" s="81"/>
      <c r="L369" s="68">
        <f t="shared" si="28"/>
        <v>7.5</v>
      </c>
      <c r="M369" s="70"/>
      <c r="N369" s="71" t="str">
        <f t="shared" si="29"/>
        <v>Juin</v>
      </c>
    </row>
    <row r="370" spans="1:14" ht="21">
      <c r="A370" s="64">
        <v>363</v>
      </c>
      <c r="B370" s="413" t="s">
        <v>457</v>
      </c>
      <c r="C370" s="413" t="s">
        <v>994</v>
      </c>
      <c r="D370" s="204">
        <v>10.5</v>
      </c>
      <c r="E370" s="72"/>
      <c r="F370" s="73"/>
      <c r="G370" s="20">
        <f t="shared" si="25"/>
        <v>3.5</v>
      </c>
      <c r="H370" s="20">
        <f t="shared" si="26"/>
        <v>10.5</v>
      </c>
      <c r="I370" s="79"/>
      <c r="J370" s="68">
        <f t="shared" si="27"/>
        <v>10.5</v>
      </c>
      <c r="K370" s="81"/>
      <c r="L370" s="68">
        <f t="shared" si="28"/>
        <v>10.5</v>
      </c>
      <c r="M370" s="70"/>
      <c r="N370" s="71" t="str">
        <f t="shared" si="29"/>
        <v>Juin</v>
      </c>
    </row>
    <row r="371" spans="1:14" ht="21">
      <c r="A371" s="64">
        <v>364</v>
      </c>
      <c r="B371" s="413" t="s">
        <v>995</v>
      </c>
      <c r="C371" s="413" t="s">
        <v>35</v>
      </c>
      <c r="D371" s="204">
        <v>10</v>
      </c>
      <c r="E371" s="72"/>
      <c r="F371" s="73"/>
      <c r="G371" s="20">
        <f t="shared" si="25"/>
        <v>3.3333333333333335</v>
      </c>
      <c r="H371" s="20">
        <f t="shared" si="26"/>
        <v>10</v>
      </c>
      <c r="I371" s="79"/>
      <c r="J371" s="68">
        <f t="shared" si="27"/>
        <v>10</v>
      </c>
      <c r="K371" s="81"/>
      <c r="L371" s="68">
        <f t="shared" si="28"/>
        <v>10</v>
      </c>
      <c r="M371" s="70"/>
      <c r="N371" s="71" t="str">
        <f t="shared" si="29"/>
        <v>Juin</v>
      </c>
    </row>
    <row r="372" spans="1:14" ht="21">
      <c r="A372" s="64">
        <v>365</v>
      </c>
      <c r="B372" s="419" t="s">
        <v>458</v>
      </c>
      <c r="C372" s="419" t="s">
        <v>166</v>
      </c>
      <c r="D372" s="204">
        <v>11</v>
      </c>
      <c r="E372" s="72"/>
      <c r="F372" s="73"/>
      <c r="G372" s="20">
        <f t="shared" si="25"/>
        <v>3.6666666666666665</v>
      </c>
      <c r="H372" s="20">
        <f t="shared" si="26"/>
        <v>11</v>
      </c>
      <c r="I372" s="79"/>
      <c r="J372" s="68">
        <f t="shared" si="27"/>
        <v>11</v>
      </c>
      <c r="K372" s="81"/>
      <c r="L372" s="68">
        <f t="shared" si="28"/>
        <v>11</v>
      </c>
      <c r="M372" s="70"/>
      <c r="N372" s="71" t="str">
        <f t="shared" si="29"/>
        <v>Juin</v>
      </c>
    </row>
    <row r="373" spans="1:14" ht="21">
      <c r="A373" s="64">
        <v>366</v>
      </c>
      <c r="B373" s="432" t="s">
        <v>459</v>
      </c>
      <c r="C373" s="432" t="s">
        <v>996</v>
      </c>
      <c r="D373" s="204">
        <v>11</v>
      </c>
      <c r="E373" s="72"/>
      <c r="F373" s="73"/>
      <c r="G373" s="20">
        <f t="shared" si="25"/>
        <v>3.6666666666666665</v>
      </c>
      <c r="H373" s="20">
        <f t="shared" si="26"/>
        <v>11</v>
      </c>
      <c r="I373" s="79"/>
      <c r="J373" s="68">
        <f t="shared" si="27"/>
        <v>11</v>
      </c>
      <c r="K373" s="81"/>
      <c r="L373" s="68">
        <f t="shared" si="28"/>
        <v>11</v>
      </c>
      <c r="M373" s="70"/>
      <c r="N373" s="71" t="str">
        <f t="shared" si="29"/>
        <v>Juin</v>
      </c>
    </row>
    <row r="374" spans="1:14" ht="21">
      <c r="A374" s="64">
        <v>367</v>
      </c>
      <c r="B374" s="413" t="s">
        <v>460</v>
      </c>
      <c r="C374" s="413" t="s">
        <v>461</v>
      </c>
      <c r="D374" s="209"/>
      <c r="E374" s="72"/>
      <c r="F374" s="73"/>
      <c r="G374" s="20">
        <f t="shared" si="25"/>
        <v>11</v>
      </c>
      <c r="H374" s="20">
        <f t="shared" si="26"/>
        <v>33</v>
      </c>
      <c r="I374" s="79"/>
      <c r="J374" s="68">
        <f t="shared" si="27"/>
        <v>33</v>
      </c>
      <c r="K374" s="81"/>
      <c r="L374" s="68">
        <f t="shared" si="28"/>
        <v>33</v>
      </c>
      <c r="M374" s="70">
        <v>33</v>
      </c>
      <c r="N374" s="71" t="str">
        <f t="shared" si="29"/>
        <v>Juin</v>
      </c>
    </row>
    <row r="375" spans="1:14" ht="21">
      <c r="A375" s="64">
        <v>368</v>
      </c>
      <c r="B375" s="413" t="s">
        <v>462</v>
      </c>
      <c r="C375" s="413" t="s">
        <v>997</v>
      </c>
      <c r="D375" s="204">
        <v>11</v>
      </c>
      <c r="E375" s="72"/>
      <c r="F375" s="73"/>
      <c r="G375" s="20">
        <f t="shared" si="25"/>
        <v>3.6666666666666665</v>
      </c>
      <c r="H375" s="20">
        <f t="shared" si="26"/>
        <v>11</v>
      </c>
      <c r="I375" s="79"/>
      <c r="J375" s="68">
        <f t="shared" si="27"/>
        <v>11</v>
      </c>
      <c r="K375" s="81"/>
      <c r="L375" s="68">
        <f t="shared" si="28"/>
        <v>11</v>
      </c>
      <c r="M375" s="70"/>
      <c r="N375" s="71" t="str">
        <f t="shared" si="29"/>
        <v>Juin</v>
      </c>
    </row>
    <row r="376" spans="1:14" ht="21">
      <c r="A376" s="64">
        <v>369</v>
      </c>
      <c r="B376" s="413" t="s">
        <v>463</v>
      </c>
      <c r="C376" s="413" t="s">
        <v>464</v>
      </c>
      <c r="D376" s="204">
        <v>7.5</v>
      </c>
      <c r="E376" s="72"/>
      <c r="F376" s="73"/>
      <c r="G376" s="20">
        <f t="shared" si="25"/>
        <v>2.5</v>
      </c>
      <c r="H376" s="20">
        <f t="shared" si="26"/>
        <v>7.5</v>
      </c>
      <c r="I376" s="79"/>
      <c r="J376" s="68">
        <f t="shared" si="27"/>
        <v>7.5</v>
      </c>
      <c r="K376" s="81"/>
      <c r="L376" s="68">
        <f t="shared" si="28"/>
        <v>7.5</v>
      </c>
      <c r="M376" s="70"/>
      <c r="N376" s="71" t="str">
        <f t="shared" si="29"/>
        <v>Juin</v>
      </c>
    </row>
    <row r="377" spans="1:14" ht="21">
      <c r="A377" s="64">
        <v>370</v>
      </c>
      <c r="B377" s="413" t="s">
        <v>465</v>
      </c>
      <c r="C377" s="413" t="s">
        <v>466</v>
      </c>
      <c r="D377" s="209"/>
      <c r="E377" s="72"/>
      <c r="F377" s="73"/>
      <c r="G377" s="20">
        <f t="shared" si="25"/>
        <v>10.083333333333334</v>
      </c>
      <c r="H377" s="20">
        <f t="shared" si="26"/>
        <v>30.25</v>
      </c>
      <c r="I377" s="79"/>
      <c r="J377" s="68">
        <f t="shared" si="27"/>
        <v>30.25</v>
      </c>
      <c r="K377" s="81"/>
      <c r="L377" s="68">
        <f t="shared" si="28"/>
        <v>30.25</v>
      </c>
      <c r="M377" s="70">
        <v>30.25</v>
      </c>
      <c r="N377" s="71" t="str">
        <f t="shared" si="29"/>
        <v>Juin</v>
      </c>
    </row>
    <row r="378" spans="1:14" ht="21">
      <c r="A378" s="64">
        <v>371</v>
      </c>
      <c r="B378" s="413" t="s">
        <v>467</v>
      </c>
      <c r="C378" s="413" t="s">
        <v>85</v>
      </c>
      <c r="D378" s="204">
        <v>7</v>
      </c>
      <c r="E378" s="72"/>
      <c r="F378" s="73"/>
      <c r="G378" s="20">
        <f t="shared" si="25"/>
        <v>2.3333333333333335</v>
      </c>
      <c r="H378" s="20">
        <f t="shared" si="26"/>
        <v>7</v>
      </c>
      <c r="I378" s="79"/>
      <c r="J378" s="68">
        <f t="shared" si="27"/>
        <v>7</v>
      </c>
      <c r="K378" s="81"/>
      <c r="L378" s="68">
        <f t="shared" si="28"/>
        <v>7</v>
      </c>
      <c r="M378" s="70"/>
      <c r="N378" s="71" t="str">
        <f t="shared" si="29"/>
        <v>Juin</v>
      </c>
    </row>
    <row r="379" spans="1:14" ht="21">
      <c r="A379" s="64">
        <v>372</v>
      </c>
      <c r="B379" s="419" t="s">
        <v>998</v>
      </c>
      <c r="C379" s="419" t="s">
        <v>218</v>
      </c>
      <c r="D379" s="204">
        <v>6.5</v>
      </c>
      <c r="E379" s="72"/>
      <c r="F379" s="73"/>
      <c r="G379" s="20">
        <f t="shared" si="25"/>
        <v>2.1666666666666665</v>
      </c>
      <c r="H379" s="20">
        <f t="shared" si="26"/>
        <v>6.5</v>
      </c>
      <c r="I379" s="79"/>
      <c r="J379" s="68">
        <f t="shared" si="27"/>
        <v>6.5</v>
      </c>
      <c r="K379" s="81"/>
      <c r="L379" s="68">
        <f t="shared" si="28"/>
        <v>6.5</v>
      </c>
      <c r="M379" s="70"/>
      <c r="N379" s="71" t="str">
        <f t="shared" si="29"/>
        <v>Juin</v>
      </c>
    </row>
    <row r="380" spans="1:14" ht="21">
      <c r="A380" s="64">
        <v>373</v>
      </c>
      <c r="B380" s="419" t="s">
        <v>998</v>
      </c>
      <c r="C380" s="419" t="s">
        <v>468</v>
      </c>
      <c r="D380" s="204">
        <v>7.25</v>
      </c>
      <c r="E380" s="72"/>
      <c r="F380" s="73"/>
      <c r="G380" s="20">
        <f t="shared" si="25"/>
        <v>2.4166666666666665</v>
      </c>
      <c r="H380" s="20">
        <f t="shared" si="26"/>
        <v>7.25</v>
      </c>
      <c r="I380" s="79"/>
      <c r="J380" s="68">
        <f t="shared" si="27"/>
        <v>7.25</v>
      </c>
      <c r="K380" s="81"/>
      <c r="L380" s="68">
        <f t="shared" si="28"/>
        <v>7.25</v>
      </c>
      <c r="M380" s="70"/>
      <c r="N380" s="71" t="str">
        <f t="shared" si="29"/>
        <v>Juin</v>
      </c>
    </row>
    <row r="381" spans="1:14" ht="31.5">
      <c r="A381" s="64">
        <v>374</v>
      </c>
      <c r="B381" s="413" t="s">
        <v>999</v>
      </c>
      <c r="C381" s="413" t="s">
        <v>469</v>
      </c>
      <c r="D381" s="204">
        <v>7.5</v>
      </c>
      <c r="E381" s="72"/>
      <c r="F381" s="73"/>
      <c r="G381" s="20">
        <f t="shared" si="25"/>
        <v>2.5</v>
      </c>
      <c r="H381" s="20">
        <f t="shared" si="26"/>
        <v>7.5</v>
      </c>
      <c r="I381" s="79"/>
      <c r="J381" s="68">
        <f t="shared" si="27"/>
        <v>7.5</v>
      </c>
      <c r="K381" s="81"/>
      <c r="L381" s="68">
        <f t="shared" si="28"/>
        <v>7.5</v>
      </c>
      <c r="M381" s="70"/>
      <c r="N381" s="71" t="str">
        <f t="shared" si="29"/>
        <v>Juin</v>
      </c>
    </row>
    <row r="382" spans="1:14" ht="21">
      <c r="A382" s="64">
        <v>375</v>
      </c>
      <c r="B382" s="413" t="s">
        <v>470</v>
      </c>
      <c r="C382" s="413" t="s">
        <v>777</v>
      </c>
      <c r="D382" s="204">
        <v>10</v>
      </c>
      <c r="E382" s="72"/>
      <c r="F382" s="73"/>
      <c r="G382" s="20">
        <f t="shared" si="25"/>
        <v>3.3333333333333335</v>
      </c>
      <c r="H382" s="20">
        <f t="shared" si="26"/>
        <v>10</v>
      </c>
      <c r="I382" s="79"/>
      <c r="J382" s="68">
        <f t="shared" si="27"/>
        <v>10</v>
      </c>
      <c r="K382" s="81"/>
      <c r="L382" s="68">
        <f t="shared" si="28"/>
        <v>10</v>
      </c>
      <c r="M382" s="70"/>
      <c r="N382" s="71" t="str">
        <f t="shared" si="29"/>
        <v>Juin</v>
      </c>
    </row>
    <row r="383" spans="1:14" ht="21">
      <c r="A383" s="64">
        <v>376</v>
      </c>
      <c r="B383" s="413" t="s">
        <v>471</v>
      </c>
      <c r="C383" s="413" t="s">
        <v>74</v>
      </c>
      <c r="D383" s="204">
        <v>10</v>
      </c>
      <c r="E383" s="72"/>
      <c r="F383" s="73"/>
      <c r="G383" s="20">
        <f t="shared" si="25"/>
        <v>3.3333333333333335</v>
      </c>
      <c r="H383" s="20">
        <f t="shared" si="26"/>
        <v>10</v>
      </c>
      <c r="I383" s="79"/>
      <c r="J383" s="68">
        <f t="shared" si="27"/>
        <v>10</v>
      </c>
      <c r="K383" s="81"/>
      <c r="L383" s="68">
        <f t="shared" si="28"/>
        <v>10</v>
      </c>
      <c r="M383" s="70"/>
      <c r="N383" s="71" t="str">
        <f t="shared" si="29"/>
        <v>Juin</v>
      </c>
    </row>
    <row r="384" spans="1:14" ht="21">
      <c r="A384" s="64">
        <v>377</v>
      </c>
      <c r="B384" s="413" t="s">
        <v>472</v>
      </c>
      <c r="C384" s="413" t="s">
        <v>1000</v>
      </c>
      <c r="D384" s="204">
        <v>14</v>
      </c>
      <c r="E384" s="72"/>
      <c r="F384" s="73"/>
      <c r="G384" s="20">
        <f t="shared" si="25"/>
        <v>4.666666666666667</v>
      </c>
      <c r="H384" s="20">
        <f t="shared" si="26"/>
        <v>14</v>
      </c>
      <c r="I384" s="79"/>
      <c r="J384" s="68">
        <f t="shared" si="27"/>
        <v>14</v>
      </c>
      <c r="K384" s="81"/>
      <c r="L384" s="68">
        <f t="shared" si="28"/>
        <v>14</v>
      </c>
      <c r="M384" s="70"/>
      <c r="N384" s="71" t="str">
        <f t="shared" si="29"/>
        <v>Juin</v>
      </c>
    </row>
    <row r="385" spans="1:14" ht="21">
      <c r="A385" s="64">
        <v>378</v>
      </c>
      <c r="B385" s="413" t="s">
        <v>1001</v>
      </c>
      <c r="C385" s="413" t="s">
        <v>222</v>
      </c>
      <c r="D385" s="204">
        <v>3.5</v>
      </c>
      <c r="E385" s="72"/>
      <c r="F385" s="73"/>
      <c r="G385" s="20">
        <f>IF(AND(D385=0,E385=0,F385=0),M385/3,(D385+E385+F385)/3)</f>
        <v>1.1666666666666667</v>
      </c>
      <c r="H385" s="20">
        <f>G385*3</f>
        <v>3.5</v>
      </c>
      <c r="I385" s="79"/>
      <c r="J385" s="68">
        <f>MAX(I385*3,H385)</f>
        <v>3.5</v>
      </c>
      <c r="K385" s="81"/>
      <c r="L385" s="68">
        <f>MAX(J385,K385)</f>
        <v>3.5</v>
      </c>
      <c r="M385" s="70"/>
      <c r="N385" s="71" t="str">
        <f>IF(ISBLANK(K385),IF(ISBLANK(I385),"Juin","Synthèse"),"Rattrapage")</f>
        <v>Juin</v>
      </c>
    </row>
    <row r="386" spans="1:14" ht="21">
      <c r="A386" s="64">
        <v>379</v>
      </c>
      <c r="B386" s="419" t="s">
        <v>1002</v>
      </c>
      <c r="C386" s="419" t="s">
        <v>1003</v>
      </c>
      <c r="D386" s="204">
        <v>9</v>
      </c>
      <c r="E386" s="72"/>
      <c r="F386" s="73"/>
      <c r="G386" s="20">
        <f t="shared" si="25"/>
        <v>3</v>
      </c>
      <c r="H386" s="20">
        <f t="shared" si="26"/>
        <v>9</v>
      </c>
      <c r="I386" s="79"/>
      <c r="J386" s="68">
        <f t="shared" si="27"/>
        <v>9</v>
      </c>
      <c r="K386" s="81"/>
      <c r="L386" s="68">
        <f t="shared" si="28"/>
        <v>9</v>
      </c>
      <c r="M386" s="70"/>
      <c r="N386" s="71" t="str">
        <f t="shared" si="29"/>
        <v>Juin</v>
      </c>
    </row>
    <row r="387" spans="1:14" ht="21">
      <c r="A387" s="64">
        <v>380</v>
      </c>
      <c r="B387" s="413" t="s">
        <v>473</v>
      </c>
      <c r="C387" s="413" t="s">
        <v>1004</v>
      </c>
      <c r="D387" s="204">
        <v>9.25</v>
      </c>
      <c r="E387" s="72"/>
      <c r="F387" s="73"/>
      <c r="G387" s="20">
        <f t="shared" si="25"/>
        <v>3.0833333333333335</v>
      </c>
      <c r="H387" s="20">
        <f t="shared" si="26"/>
        <v>9.25</v>
      </c>
      <c r="I387" s="79"/>
      <c r="J387" s="68">
        <f t="shared" si="27"/>
        <v>9.25</v>
      </c>
      <c r="K387" s="81"/>
      <c r="L387" s="68">
        <f t="shared" si="28"/>
        <v>9.25</v>
      </c>
      <c r="M387" s="70"/>
      <c r="N387" s="71" t="str">
        <f t="shared" si="29"/>
        <v>Juin</v>
      </c>
    </row>
    <row r="388" spans="1:14" ht="21">
      <c r="A388" s="64">
        <v>381</v>
      </c>
      <c r="B388" s="413" t="s">
        <v>474</v>
      </c>
      <c r="C388" s="413" t="s">
        <v>212</v>
      </c>
      <c r="D388" s="204">
        <v>13</v>
      </c>
      <c r="E388" s="72"/>
      <c r="F388" s="73"/>
      <c r="G388" s="20">
        <f t="shared" si="25"/>
        <v>4.333333333333333</v>
      </c>
      <c r="H388" s="20">
        <f t="shared" si="26"/>
        <v>13</v>
      </c>
      <c r="I388" s="79"/>
      <c r="J388" s="68">
        <f t="shared" si="27"/>
        <v>13</v>
      </c>
      <c r="K388" s="81"/>
      <c r="L388" s="68">
        <f t="shared" si="28"/>
        <v>13</v>
      </c>
      <c r="M388" s="70"/>
      <c r="N388" s="71" t="str">
        <f t="shared" si="29"/>
        <v>Juin</v>
      </c>
    </row>
    <row r="389" spans="1:14" ht="21">
      <c r="A389" s="64">
        <v>382</v>
      </c>
      <c r="B389" s="413" t="s">
        <v>1005</v>
      </c>
      <c r="C389" s="413" t="s">
        <v>134</v>
      </c>
      <c r="D389" s="456">
        <v>0</v>
      </c>
      <c r="E389" s="72"/>
      <c r="F389" s="73"/>
      <c r="G389" s="20">
        <f t="shared" si="25"/>
        <v>0</v>
      </c>
      <c r="H389" s="20">
        <f t="shared" si="26"/>
        <v>0</v>
      </c>
      <c r="I389" s="79"/>
      <c r="J389" s="68">
        <f t="shared" si="27"/>
        <v>0</v>
      </c>
      <c r="K389" s="81"/>
      <c r="L389" s="68">
        <f t="shared" si="28"/>
        <v>0</v>
      </c>
      <c r="M389" s="70"/>
      <c r="N389" s="71" t="str">
        <f t="shared" si="29"/>
        <v>Juin</v>
      </c>
    </row>
    <row r="390" spans="1:14" ht="21">
      <c r="A390" s="64">
        <v>383</v>
      </c>
      <c r="B390" s="413" t="s">
        <v>475</v>
      </c>
      <c r="C390" s="413" t="s">
        <v>1006</v>
      </c>
      <c r="D390" s="204">
        <v>10.5</v>
      </c>
      <c r="E390" s="72"/>
      <c r="F390" s="73"/>
      <c r="G390" s="20">
        <f t="shared" si="25"/>
        <v>3.5</v>
      </c>
      <c r="H390" s="20">
        <f t="shared" si="26"/>
        <v>10.5</v>
      </c>
      <c r="I390" s="79"/>
      <c r="J390" s="68">
        <f t="shared" si="27"/>
        <v>10.5</v>
      </c>
      <c r="K390" s="81"/>
      <c r="L390" s="68">
        <f t="shared" si="28"/>
        <v>10.5</v>
      </c>
      <c r="M390" s="70"/>
      <c r="N390" s="71" t="str">
        <f t="shared" si="29"/>
        <v>Juin</v>
      </c>
    </row>
    <row r="391" spans="1:14" ht="21">
      <c r="A391" s="64">
        <v>384</v>
      </c>
      <c r="B391" s="413" t="s">
        <v>476</v>
      </c>
      <c r="C391" s="413" t="s">
        <v>477</v>
      </c>
      <c r="D391" s="204">
        <v>8</v>
      </c>
      <c r="E391" s="72"/>
      <c r="F391" s="73"/>
      <c r="G391" s="20">
        <f t="shared" si="25"/>
        <v>2.6666666666666665</v>
      </c>
      <c r="H391" s="20">
        <f t="shared" si="26"/>
        <v>8</v>
      </c>
      <c r="I391" s="79"/>
      <c r="J391" s="68">
        <f t="shared" si="27"/>
        <v>8</v>
      </c>
      <c r="K391" s="81"/>
      <c r="L391" s="68">
        <f t="shared" si="28"/>
        <v>8</v>
      </c>
      <c r="M391" s="70"/>
      <c r="N391" s="71" t="str">
        <f t="shared" si="29"/>
        <v>Juin</v>
      </c>
    </row>
    <row r="392" spans="1:14" ht="21">
      <c r="A392" s="64">
        <v>385</v>
      </c>
      <c r="B392" s="413" t="s">
        <v>478</v>
      </c>
      <c r="C392" s="413" t="s">
        <v>1007</v>
      </c>
      <c r="D392" s="204">
        <v>9.5</v>
      </c>
      <c r="E392" s="72"/>
      <c r="F392" s="73"/>
      <c r="G392" s="20">
        <f t="shared" ref="G392:G455" si="30">IF(AND(D392=0,E392=0,F392=0),M392/3,(D392+E392+F392)/3)</f>
        <v>3.1666666666666665</v>
      </c>
      <c r="H392" s="20">
        <f t="shared" ref="H392:H455" si="31">G392*3</f>
        <v>9.5</v>
      </c>
      <c r="I392" s="79"/>
      <c r="J392" s="68">
        <f t="shared" ref="J392:J455" si="32">MAX(I392*3,H392)</f>
        <v>9.5</v>
      </c>
      <c r="K392" s="81"/>
      <c r="L392" s="68">
        <f t="shared" ref="L392:L455" si="33">MAX(J392,K392)</f>
        <v>9.5</v>
      </c>
      <c r="M392" s="70"/>
      <c r="N392" s="71" t="str">
        <f t="shared" ref="N392:N455" si="34">IF(ISBLANK(K392),IF(ISBLANK(I392),"Juin","Synthèse"),"Rattrapage")</f>
        <v>Juin</v>
      </c>
    </row>
    <row r="393" spans="1:14" ht="21">
      <c r="A393" s="64">
        <v>386</v>
      </c>
      <c r="B393" s="413" t="s">
        <v>479</v>
      </c>
      <c r="C393" s="413" t="s">
        <v>1008</v>
      </c>
      <c r="D393" s="204">
        <v>5.5</v>
      </c>
      <c r="E393" s="72"/>
      <c r="F393" s="73"/>
      <c r="G393" s="20">
        <f t="shared" si="30"/>
        <v>1.8333333333333333</v>
      </c>
      <c r="H393" s="20">
        <f t="shared" si="31"/>
        <v>5.5</v>
      </c>
      <c r="I393" s="79"/>
      <c r="J393" s="68">
        <f t="shared" si="32"/>
        <v>5.5</v>
      </c>
      <c r="K393" s="81"/>
      <c r="L393" s="68">
        <f t="shared" si="33"/>
        <v>5.5</v>
      </c>
      <c r="M393" s="70"/>
      <c r="N393" s="71" t="str">
        <f t="shared" si="34"/>
        <v>Juin</v>
      </c>
    </row>
    <row r="394" spans="1:14" ht="21">
      <c r="A394" s="64">
        <v>387</v>
      </c>
      <c r="B394" s="413" t="s">
        <v>480</v>
      </c>
      <c r="C394" s="413" t="s">
        <v>1009</v>
      </c>
      <c r="D394" s="204">
        <v>9</v>
      </c>
      <c r="E394" s="72"/>
      <c r="F394" s="73"/>
      <c r="G394" s="20">
        <f t="shared" si="30"/>
        <v>3</v>
      </c>
      <c r="H394" s="20">
        <f t="shared" si="31"/>
        <v>9</v>
      </c>
      <c r="I394" s="79"/>
      <c r="J394" s="68">
        <f t="shared" si="32"/>
        <v>9</v>
      </c>
      <c r="K394" s="81"/>
      <c r="L394" s="68">
        <f t="shared" si="33"/>
        <v>9</v>
      </c>
      <c r="M394" s="70"/>
      <c r="N394" s="71" t="str">
        <f t="shared" si="34"/>
        <v>Juin</v>
      </c>
    </row>
    <row r="395" spans="1:14" ht="21">
      <c r="A395" s="64">
        <v>388</v>
      </c>
      <c r="B395" s="413" t="s">
        <v>481</v>
      </c>
      <c r="C395" s="413" t="s">
        <v>1010</v>
      </c>
      <c r="D395" s="204">
        <v>10.5</v>
      </c>
      <c r="E395" s="72"/>
      <c r="F395" s="73"/>
      <c r="G395" s="20">
        <f t="shared" si="30"/>
        <v>3.5</v>
      </c>
      <c r="H395" s="20">
        <f t="shared" si="31"/>
        <v>10.5</v>
      </c>
      <c r="I395" s="79"/>
      <c r="J395" s="68">
        <f t="shared" si="32"/>
        <v>10.5</v>
      </c>
      <c r="K395" s="81"/>
      <c r="L395" s="68">
        <f t="shared" si="33"/>
        <v>10.5</v>
      </c>
      <c r="M395" s="70"/>
      <c r="N395" s="71" t="str">
        <f t="shared" si="34"/>
        <v>Juin</v>
      </c>
    </row>
    <row r="396" spans="1:14" ht="21">
      <c r="A396" s="64">
        <v>389</v>
      </c>
      <c r="B396" s="413" t="s">
        <v>482</v>
      </c>
      <c r="C396" s="413" t="s">
        <v>1011</v>
      </c>
      <c r="D396" s="204">
        <v>7</v>
      </c>
      <c r="E396" s="72"/>
      <c r="F396" s="73"/>
      <c r="G396" s="20">
        <f t="shared" si="30"/>
        <v>2.3333333333333335</v>
      </c>
      <c r="H396" s="20">
        <f t="shared" si="31"/>
        <v>7</v>
      </c>
      <c r="I396" s="79"/>
      <c r="J396" s="68">
        <f t="shared" si="32"/>
        <v>7</v>
      </c>
      <c r="K396" s="81"/>
      <c r="L396" s="68">
        <f t="shared" si="33"/>
        <v>7</v>
      </c>
      <c r="M396" s="70"/>
      <c r="N396" s="71" t="str">
        <f t="shared" si="34"/>
        <v>Juin</v>
      </c>
    </row>
    <row r="397" spans="1:14" ht="21">
      <c r="A397" s="64">
        <v>390</v>
      </c>
      <c r="B397" s="413" t="s">
        <v>483</v>
      </c>
      <c r="C397" s="413" t="s">
        <v>286</v>
      </c>
      <c r="D397" s="204">
        <v>10</v>
      </c>
      <c r="E397" s="72"/>
      <c r="F397" s="73"/>
      <c r="G397" s="20">
        <f t="shared" si="30"/>
        <v>3.3333333333333335</v>
      </c>
      <c r="H397" s="20">
        <f t="shared" si="31"/>
        <v>10</v>
      </c>
      <c r="I397" s="79"/>
      <c r="J397" s="68">
        <f t="shared" si="32"/>
        <v>10</v>
      </c>
      <c r="K397" s="81"/>
      <c r="L397" s="68">
        <f t="shared" si="33"/>
        <v>10</v>
      </c>
      <c r="M397" s="70"/>
      <c r="N397" s="71" t="str">
        <f t="shared" si="34"/>
        <v>Juin</v>
      </c>
    </row>
    <row r="398" spans="1:14" ht="21">
      <c r="A398" s="64">
        <v>391</v>
      </c>
      <c r="B398" s="413" t="s">
        <v>484</v>
      </c>
      <c r="C398" s="413" t="s">
        <v>1012</v>
      </c>
      <c r="D398" s="204">
        <v>9.25</v>
      </c>
      <c r="E398" s="72"/>
      <c r="F398" s="73"/>
      <c r="G398" s="20">
        <f t="shared" si="30"/>
        <v>3.0833333333333335</v>
      </c>
      <c r="H398" s="20">
        <f t="shared" si="31"/>
        <v>9.25</v>
      </c>
      <c r="I398" s="79"/>
      <c r="J398" s="68">
        <f t="shared" si="32"/>
        <v>9.25</v>
      </c>
      <c r="K398" s="81"/>
      <c r="L398" s="68">
        <f t="shared" si="33"/>
        <v>9.25</v>
      </c>
      <c r="M398" s="70"/>
      <c r="N398" s="71" t="str">
        <f t="shared" si="34"/>
        <v>Juin</v>
      </c>
    </row>
    <row r="399" spans="1:14" ht="21">
      <c r="A399" s="64">
        <v>392</v>
      </c>
      <c r="B399" s="434" t="s">
        <v>485</v>
      </c>
      <c r="C399" s="434" t="s">
        <v>1013</v>
      </c>
      <c r="D399" s="204">
        <v>7</v>
      </c>
      <c r="E399" s="72"/>
      <c r="F399" s="73"/>
      <c r="G399" s="20">
        <f t="shared" si="30"/>
        <v>2.3333333333333335</v>
      </c>
      <c r="H399" s="20">
        <f t="shared" si="31"/>
        <v>7</v>
      </c>
      <c r="I399" s="79"/>
      <c r="J399" s="68">
        <f t="shared" si="32"/>
        <v>7</v>
      </c>
      <c r="K399" s="81"/>
      <c r="L399" s="68">
        <f t="shared" si="33"/>
        <v>7</v>
      </c>
      <c r="M399" s="70"/>
      <c r="N399" s="71" t="str">
        <f t="shared" si="34"/>
        <v>Juin</v>
      </c>
    </row>
    <row r="400" spans="1:14" ht="21">
      <c r="A400" s="64">
        <v>393</v>
      </c>
      <c r="B400" s="419" t="s">
        <v>486</v>
      </c>
      <c r="C400" s="419" t="s">
        <v>487</v>
      </c>
      <c r="D400" s="204">
        <v>6.5</v>
      </c>
      <c r="E400" s="72"/>
      <c r="F400" s="73"/>
      <c r="G400" s="20">
        <f t="shared" si="30"/>
        <v>2.1666666666666665</v>
      </c>
      <c r="H400" s="20">
        <f t="shared" si="31"/>
        <v>6.5</v>
      </c>
      <c r="I400" s="79"/>
      <c r="J400" s="68">
        <f t="shared" si="32"/>
        <v>6.5</v>
      </c>
      <c r="K400" s="81"/>
      <c r="L400" s="68">
        <f t="shared" si="33"/>
        <v>6.5</v>
      </c>
      <c r="M400" s="70"/>
      <c r="N400" s="71" t="str">
        <f t="shared" si="34"/>
        <v>Juin</v>
      </c>
    </row>
    <row r="401" spans="1:14" ht="21">
      <c r="A401" s="64">
        <v>394</v>
      </c>
      <c r="B401" s="413" t="s">
        <v>488</v>
      </c>
      <c r="C401" s="413" t="s">
        <v>1014</v>
      </c>
      <c r="D401" s="204">
        <v>12</v>
      </c>
      <c r="E401" s="72"/>
      <c r="F401" s="73"/>
      <c r="G401" s="20">
        <f t="shared" si="30"/>
        <v>4</v>
      </c>
      <c r="H401" s="20">
        <f t="shared" si="31"/>
        <v>12</v>
      </c>
      <c r="I401" s="79"/>
      <c r="J401" s="68">
        <f t="shared" si="32"/>
        <v>12</v>
      </c>
      <c r="K401" s="81"/>
      <c r="L401" s="68">
        <f t="shared" si="33"/>
        <v>12</v>
      </c>
      <c r="M401" s="70"/>
      <c r="N401" s="71" t="str">
        <f t="shared" si="34"/>
        <v>Juin</v>
      </c>
    </row>
    <row r="402" spans="1:14" ht="21">
      <c r="A402" s="64">
        <v>395</v>
      </c>
      <c r="B402" s="413" t="s">
        <v>489</v>
      </c>
      <c r="C402" s="413" t="s">
        <v>490</v>
      </c>
      <c r="D402" s="209"/>
      <c r="E402" s="72"/>
      <c r="F402" s="73"/>
      <c r="G402" s="20">
        <f t="shared" si="30"/>
        <v>10.25</v>
      </c>
      <c r="H402" s="20">
        <f t="shared" si="31"/>
        <v>30.75</v>
      </c>
      <c r="I402" s="79"/>
      <c r="J402" s="68">
        <f t="shared" si="32"/>
        <v>30.75</v>
      </c>
      <c r="K402" s="81"/>
      <c r="L402" s="68">
        <f t="shared" si="33"/>
        <v>30.75</v>
      </c>
      <c r="M402" s="70">
        <v>30.75</v>
      </c>
      <c r="N402" s="71" t="str">
        <f t="shared" si="34"/>
        <v>Juin</v>
      </c>
    </row>
    <row r="403" spans="1:14" ht="21">
      <c r="A403" s="64">
        <v>396</v>
      </c>
      <c r="B403" s="419" t="s">
        <v>1015</v>
      </c>
      <c r="C403" s="419" t="s">
        <v>1016</v>
      </c>
      <c r="D403" s="204">
        <v>8.5</v>
      </c>
      <c r="E403" s="72"/>
      <c r="F403" s="73"/>
      <c r="G403" s="20">
        <f t="shared" si="30"/>
        <v>2.8333333333333335</v>
      </c>
      <c r="H403" s="20">
        <f t="shared" si="31"/>
        <v>8.5</v>
      </c>
      <c r="I403" s="79"/>
      <c r="J403" s="68">
        <f t="shared" si="32"/>
        <v>8.5</v>
      </c>
      <c r="K403" s="81"/>
      <c r="L403" s="68">
        <f t="shared" si="33"/>
        <v>8.5</v>
      </c>
      <c r="M403" s="70"/>
      <c r="N403" s="71" t="str">
        <f t="shared" si="34"/>
        <v>Juin</v>
      </c>
    </row>
    <row r="404" spans="1:14" ht="21">
      <c r="A404" s="64">
        <v>397</v>
      </c>
      <c r="B404" s="413" t="s">
        <v>491</v>
      </c>
      <c r="C404" s="413" t="s">
        <v>1017</v>
      </c>
      <c r="D404" s="204">
        <v>3.75</v>
      </c>
      <c r="E404" s="72"/>
      <c r="F404" s="73"/>
      <c r="G404" s="20">
        <f t="shared" si="30"/>
        <v>1.25</v>
      </c>
      <c r="H404" s="20">
        <f t="shared" si="31"/>
        <v>3.75</v>
      </c>
      <c r="I404" s="79"/>
      <c r="J404" s="68">
        <f t="shared" si="32"/>
        <v>3.75</v>
      </c>
      <c r="K404" s="81"/>
      <c r="L404" s="68">
        <f t="shared" si="33"/>
        <v>3.75</v>
      </c>
      <c r="M404" s="70"/>
      <c r="N404" s="71" t="str">
        <f t="shared" si="34"/>
        <v>Juin</v>
      </c>
    </row>
    <row r="405" spans="1:14" ht="21">
      <c r="A405" s="64">
        <v>398</v>
      </c>
      <c r="B405" s="413" t="s">
        <v>491</v>
      </c>
      <c r="C405" s="413" t="s">
        <v>233</v>
      </c>
      <c r="D405" s="204">
        <v>9.5</v>
      </c>
      <c r="E405" s="72"/>
      <c r="F405" s="73"/>
      <c r="G405" s="20">
        <f t="shared" si="30"/>
        <v>3.1666666666666665</v>
      </c>
      <c r="H405" s="20">
        <f t="shared" si="31"/>
        <v>9.5</v>
      </c>
      <c r="I405" s="79"/>
      <c r="J405" s="68">
        <f t="shared" si="32"/>
        <v>9.5</v>
      </c>
      <c r="K405" s="81"/>
      <c r="L405" s="68">
        <f t="shared" si="33"/>
        <v>9.5</v>
      </c>
      <c r="M405" s="70"/>
      <c r="N405" s="71" t="str">
        <f t="shared" si="34"/>
        <v>Juin</v>
      </c>
    </row>
    <row r="406" spans="1:14" ht="21">
      <c r="A406" s="64">
        <v>399</v>
      </c>
      <c r="B406" s="413" t="s">
        <v>492</v>
      </c>
      <c r="C406" s="413" t="s">
        <v>1018</v>
      </c>
      <c r="D406" s="204">
        <v>10</v>
      </c>
      <c r="E406" s="72"/>
      <c r="F406" s="73"/>
      <c r="G406" s="20">
        <f t="shared" si="30"/>
        <v>3.3333333333333335</v>
      </c>
      <c r="H406" s="20">
        <f t="shared" si="31"/>
        <v>10</v>
      </c>
      <c r="I406" s="79"/>
      <c r="J406" s="68">
        <f t="shared" si="32"/>
        <v>10</v>
      </c>
      <c r="K406" s="81"/>
      <c r="L406" s="68">
        <f t="shared" si="33"/>
        <v>10</v>
      </c>
      <c r="M406" s="70"/>
      <c r="N406" s="71" t="str">
        <f t="shared" si="34"/>
        <v>Juin</v>
      </c>
    </row>
    <row r="407" spans="1:14" ht="21">
      <c r="A407" s="64">
        <v>400</v>
      </c>
      <c r="B407" s="413" t="s">
        <v>493</v>
      </c>
      <c r="C407" s="413" t="s">
        <v>83</v>
      </c>
      <c r="D407" s="204">
        <v>5</v>
      </c>
      <c r="E407" s="72"/>
      <c r="F407" s="73"/>
      <c r="G407" s="20">
        <f t="shared" si="30"/>
        <v>1.6666666666666667</v>
      </c>
      <c r="H407" s="20">
        <f t="shared" si="31"/>
        <v>5</v>
      </c>
      <c r="I407" s="79"/>
      <c r="J407" s="68">
        <f t="shared" si="32"/>
        <v>5</v>
      </c>
      <c r="K407" s="81"/>
      <c r="L407" s="68">
        <f t="shared" si="33"/>
        <v>5</v>
      </c>
      <c r="M407" s="70"/>
      <c r="N407" s="71" t="str">
        <f t="shared" si="34"/>
        <v>Juin</v>
      </c>
    </row>
    <row r="408" spans="1:14" ht="21">
      <c r="A408" s="64">
        <v>401</v>
      </c>
      <c r="B408" s="413" t="s">
        <v>494</v>
      </c>
      <c r="C408" s="413" t="s">
        <v>1019</v>
      </c>
      <c r="D408" s="204">
        <v>12.5</v>
      </c>
      <c r="E408" s="72"/>
      <c r="F408" s="73"/>
      <c r="G408" s="20">
        <f t="shared" si="30"/>
        <v>4.166666666666667</v>
      </c>
      <c r="H408" s="20">
        <f t="shared" si="31"/>
        <v>12.5</v>
      </c>
      <c r="I408" s="79"/>
      <c r="J408" s="68">
        <f t="shared" si="32"/>
        <v>12.5</v>
      </c>
      <c r="K408" s="81"/>
      <c r="L408" s="68">
        <f t="shared" si="33"/>
        <v>12.5</v>
      </c>
      <c r="M408" s="70"/>
      <c r="N408" s="71" t="str">
        <f t="shared" si="34"/>
        <v>Juin</v>
      </c>
    </row>
    <row r="409" spans="1:14" ht="21">
      <c r="A409" s="64">
        <v>402</v>
      </c>
      <c r="B409" s="419" t="s">
        <v>1020</v>
      </c>
      <c r="C409" s="419" t="s">
        <v>495</v>
      </c>
      <c r="D409" s="204">
        <v>4.75</v>
      </c>
      <c r="E409" s="72"/>
      <c r="F409" s="73"/>
      <c r="G409" s="20">
        <f t="shared" si="30"/>
        <v>1.5833333333333333</v>
      </c>
      <c r="H409" s="20">
        <f t="shared" si="31"/>
        <v>4.75</v>
      </c>
      <c r="I409" s="79"/>
      <c r="J409" s="68">
        <f t="shared" si="32"/>
        <v>4.75</v>
      </c>
      <c r="K409" s="81"/>
      <c r="L409" s="68">
        <f t="shared" si="33"/>
        <v>4.75</v>
      </c>
      <c r="M409" s="70"/>
      <c r="N409" s="71" t="str">
        <f t="shared" si="34"/>
        <v>Juin</v>
      </c>
    </row>
    <row r="410" spans="1:14" ht="21">
      <c r="A410" s="64">
        <v>403</v>
      </c>
      <c r="B410" s="413" t="s">
        <v>496</v>
      </c>
      <c r="C410" s="413" t="s">
        <v>1021</v>
      </c>
      <c r="D410" s="204">
        <v>13</v>
      </c>
      <c r="E410" s="72"/>
      <c r="F410" s="73"/>
      <c r="G410" s="20">
        <f t="shared" si="30"/>
        <v>4.333333333333333</v>
      </c>
      <c r="H410" s="20">
        <f t="shared" si="31"/>
        <v>13</v>
      </c>
      <c r="I410" s="79"/>
      <c r="J410" s="68">
        <f t="shared" si="32"/>
        <v>13</v>
      </c>
      <c r="K410" s="81"/>
      <c r="L410" s="68">
        <f t="shared" si="33"/>
        <v>13</v>
      </c>
      <c r="M410" s="70"/>
      <c r="N410" s="71" t="str">
        <f t="shared" si="34"/>
        <v>Juin</v>
      </c>
    </row>
    <row r="411" spans="1:14" ht="21">
      <c r="A411" s="64">
        <v>404</v>
      </c>
      <c r="B411" s="413" t="s">
        <v>497</v>
      </c>
      <c r="C411" s="413" t="s">
        <v>1022</v>
      </c>
      <c r="D411" s="204">
        <v>8.5</v>
      </c>
      <c r="E411" s="72"/>
      <c r="F411" s="73"/>
      <c r="G411" s="20">
        <f t="shared" si="30"/>
        <v>2.8333333333333335</v>
      </c>
      <c r="H411" s="20">
        <f t="shared" si="31"/>
        <v>8.5</v>
      </c>
      <c r="I411" s="79"/>
      <c r="J411" s="68">
        <f t="shared" si="32"/>
        <v>8.5</v>
      </c>
      <c r="K411" s="81"/>
      <c r="L411" s="68">
        <f t="shared" si="33"/>
        <v>8.5</v>
      </c>
      <c r="M411" s="70"/>
      <c r="N411" s="71" t="str">
        <f t="shared" si="34"/>
        <v>Juin</v>
      </c>
    </row>
    <row r="412" spans="1:14" ht="21">
      <c r="A412" s="64">
        <v>405</v>
      </c>
      <c r="B412" s="419" t="s">
        <v>1023</v>
      </c>
      <c r="C412" s="419" t="s">
        <v>1024</v>
      </c>
      <c r="D412" s="204">
        <v>7.5</v>
      </c>
      <c r="E412" s="72"/>
      <c r="F412" s="73"/>
      <c r="G412" s="20">
        <f t="shared" si="30"/>
        <v>2.5</v>
      </c>
      <c r="H412" s="20">
        <f t="shared" si="31"/>
        <v>7.5</v>
      </c>
      <c r="I412" s="79"/>
      <c r="J412" s="68">
        <f t="shared" si="32"/>
        <v>7.5</v>
      </c>
      <c r="K412" s="81"/>
      <c r="L412" s="68">
        <f t="shared" si="33"/>
        <v>7.5</v>
      </c>
      <c r="M412" s="70"/>
      <c r="N412" s="71" t="str">
        <f t="shared" si="34"/>
        <v>Juin</v>
      </c>
    </row>
    <row r="413" spans="1:14" ht="21">
      <c r="A413" s="64">
        <v>406</v>
      </c>
      <c r="B413" s="434" t="s">
        <v>498</v>
      </c>
      <c r="C413" s="434" t="s">
        <v>1025</v>
      </c>
      <c r="D413" s="204">
        <v>11</v>
      </c>
      <c r="E413" s="72"/>
      <c r="F413" s="73"/>
      <c r="G413" s="20">
        <f t="shared" si="30"/>
        <v>3.6666666666666665</v>
      </c>
      <c r="H413" s="20">
        <f t="shared" si="31"/>
        <v>11</v>
      </c>
      <c r="I413" s="79"/>
      <c r="J413" s="68">
        <f t="shared" si="32"/>
        <v>11</v>
      </c>
      <c r="K413" s="81"/>
      <c r="L413" s="68">
        <f t="shared" si="33"/>
        <v>11</v>
      </c>
      <c r="M413" s="70"/>
      <c r="N413" s="71" t="str">
        <f t="shared" si="34"/>
        <v>Juin</v>
      </c>
    </row>
    <row r="414" spans="1:14" ht="21">
      <c r="A414" s="64">
        <v>407</v>
      </c>
      <c r="B414" s="413" t="s">
        <v>499</v>
      </c>
      <c r="C414" s="413" t="s">
        <v>500</v>
      </c>
      <c r="D414" s="204">
        <v>7</v>
      </c>
      <c r="E414" s="72"/>
      <c r="F414" s="73"/>
      <c r="G414" s="20">
        <f t="shared" si="30"/>
        <v>2.3333333333333335</v>
      </c>
      <c r="H414" s="20">
        <f t="shared" si="31"/>
        <v>7</v>
      </c>
      <c r="I414" s="79"/>
      <c r="J414" s="68">
        <f t="shared" si="32"/>
        <v>7</v>
      </c>
      <c r="K414" s="81"/>
      <c r="L414" s="68">
        <f t="shared" si="33"/>
        <v>7</v>
      </c>
      <c r="M414" s="70"/>
      <c r="N414" s="71" t="str">
        <f t="shared" si="34"/>
        <v>Juin</v>
      </c>
    </row>
    <row r="415" spans="1:14" ht="21">
      <c r="A415" s="64">
        <v>408</v>
      </c>
      <c r="B415" s="413" t="s">
        <v>501</v>
      </c>
      <c r="C415" s="413" t="s">
        <v>101</v>
      </c>
      <c r="D415" s="204">
        <v>6.5</v>
      </c>
      <c r="E415" s="72"/>
      <c r="F415" s="73"/>
      <c r="G415" s="20">
        <f t="shared" si="30"/>
        <v>2.1666666666666665</v>
      </c>
      <c r="H415" s="20">
        <f t="shared" si="31"/>
        <v>6.5</v>
      </c>
      <c r="I415" s="79"/>
      <c r="J415" s="68">
        <f t="shared" si="32"/>
        <v>6.5</v>
      </c>
      <c r="K415" s="81"/>
      <c r="L415" s="68">
        <f t="shared" si="33"/>
        <v>6.5</v>
      </c>
      <c r="M415" s="70"/>
      <c r="N415" s="71" t="str">
        <f t="shared" si="34"/>
        <v>Juin</v>
      </c>
    </row>
    <row r="416" spans="1:14" ht="21">
      <c r="A416" s="64">
        <v>409</v>
      </c>
      <c r="B416" s="413" t="s">
        <v>1026</v>
      </c>
      <c r="C416" s="413" t="s">
        <v>468</v>
      </c>
      <c r="D416" s="204">
        <v>13</v>
      </c>
      <c r="E416" s="72"/>
      <c r="F416" s="73"/>
      <c r="G416" s="20">
        <f t="shared" si="30"/>
        <v>4.333333333333333</v>
      </c>
      <c r="H416" s="20">
        <f t="shared" si="31"/>
        <v>13</v>
      </c>
      <c r="I416" s="79"/>
      <c r="J416" s="68">
        <f t="shared" si="32"/>
        <v>13</v>
      </c>
      <c r="K416" s="81"/>
      <c r="L416" s="68">
        <f t="shared" si="33"/>
        <v>13</v>
      </c>
      <c r="M416" s="70"/>
      <c r="N416" s="71" t="str">
        <f t="shared" si="34"/>
        <v>Juin</v>
      </c>
    </row>
    <row r="417" spans="1:14" ht="21">
      <c r="A417" s="64">
        <v>410</v>
      </c>
      <c r="B417" s="413" t="s">
        <v>502</v>
      </c>
      <c r="C417" s="413" t="s">
        <v>1027</v>
      </c>
      <c r="D417" s="204">
        <v>8.5</v>
      </c>
      <c r="E417" s="72"/>
      <c r="F417" s="73"/>
      <c r="G417" s="20">
        <f t="shared" si="30"/>
        <v>2.8333333333333335</v>
      </c>
      <c r="H417" s="20">
        <f t="shared" si="31"/>
        <v>8.5</v>
      </c>
      <c r="I417" s="79"/>
      <c r="J417" s="68">
        <f t="shared" si="32"/>
        <v>8.5</v>
      </c>
      <c r="K417" s="81"/>
      <c r="L417" s="68">
        <f t="shared" si="33"/>
        <v>8.5</v>
      </c>
      <c r="M417" s="70"/>
      <c r="N417" s="71" t="str">
        <f t="shared" si="34"/>
        <v>Juin</v>
      </c>
    </row>
    <row r="418" spans="1:14" ht="21">
      <c r="A418" s="64">
        <v>411</v>
      </c>
      <c r="B418" s="419" t="s">
        <v>503</v>
      </c>
      <c r="C418" s="419" t="s">
        <v>1028</v>
      </c>
      <c r="D418" s="204">
        <v>10.5</v>
      </c>
      <c r="E418" s="72"/>
      <c r="F418" s="73"/>
      <c r="G418" s="20">
        <f t="shared" si="30"/>
        <v>3.5</v>
      </c>
      <c r="H418" s="20">
        <f t="shared" si="31"/>
        <v>10.5</v>
      </c>
      <c r="I418" s="79"/>
      <c r="J418" s="68">
        <f t="shared" si="32"/>
        <v>10.5</v>
      </c>
      <c r="K418" s="81"/>
      <c r="L418" s="68">
        <f t="shared" si="33"/>
        <v>10.5</v>
      </c>
      <c r="M418" s="70"/>
      <c r="N418" s="71" t="str">
        <f t="shared" si="34"/>
        <v>Juin</v>
      </c>
    </row>
    <row r="419" spans="1:14" ht="31.5">
      <c r="A419" s="64">
        <v>412</v>
      </c>
      <c r="B419" s="432" t="s">
        <v>504</v>
      </c>
      <c r="C419" s="432" t="s">
        <v>1029</v>
      </c>
      <c r="D419" s="204">
        <v>11</v>
      </c>
      <c r="E419" s="72"/>
      <c r="F419" s="73"/>
      <c r="G419" s="20">
        <f t="shared" si="30"/>
        <v>3.6666666666666665</v>
      </c>
      <c r="H419" s="20">
        <f t="shared" si="31"/>
        <v>11</v>
      </c>
      <c r="I419" s="79"/>
      <c r="J419" s="68">
        <f t="shared" si="32"/>
        <v>11</v>
      </c>
      <c r="K419" s="81"/>
      <c r="L419" s="68">
        <f t="shared" si="33"/>
        <v>11</v>
      </c>
      <c r="M419" s="70"/>
      <c r="N419" s="71" t="str">
        <f t="shared" si="34"/>
        <v>Juin</v>
      </c>
    </row>
    <row r="420" spans="1:14" ht="21">
      <c r="A420" s="64">
        <v>413</v>
      </c>
      <c r="B420" s="413" t="s">
        <v>505</v>
      </c>
      <c r="C420" s="413" t="s">
        <v>1030</v>
      </c>
      <c r="D420" s="204">
        <v>3.5</v>
      </c>
      <c r="E420" s="72"/>
      <c r="F420" s="73"/>
      <c r="G420" s="20">
        <f t="shared" si="30"/>
        <v>1.1666666666666667</v>
      </c>
      <c r="H420" s="20">
        <f t="shared" si="31"/>
        <v>3.5</v>
      </c>
      <c r="I420" s="79"/>
      <c r="J420" s="68">
        <f t="shared" si="32"/>
        <v>3.5</v>
      </c>
      <c r="K420" s="81"/>
      <c r="L420" s="68">
        <f t="shared" si="33"/>
        <v>3.5</v>
      </c>
      <c r="M420" s="70"/>
      <c r="N420" s="71" t="str">
        <f t="shared" si="34"/>
        <v>Juin</v>
      </c>
    </row>
    <row r="421" spans="1:14" ht="21">
      <c r="A421" s="64">
        <v>414</v>
      </c>
      <c r="B421" s="413" t="s">
        <v>505</v>
      </c>
      <c r="C421" s="413" t="s">
        <v>1031</v>
      </c>
      <c r="D421" s="204">
        <v>10</v>
      </c>
      <c r="E421" s="72"/>
      <c r="F421" s="73"/>
      <c r="G421" s="20">
        <f t="shared" si="30"/>
        <v>3.3333333333333335</v>
      </c>
      <c r="H421" s="20">
        <f t="shared" si="31"/>
        <v>10</v>
      </c>
      <c r="I421" s="79"/>
      <c r="J421" s="68">
        <f t="shared" si="32"/>
        <v>10</v>
      </c>
      <c r="K421" s="81"/>
      <c r="L421" s="68">
        <f t="shared" si="33"/>
        <v>10</v>
      </c>
      <c r="M421" s="70"/>
      <c r="N421" s="71" t="str">
        <f t="shared" si="34"/>
        <v>Juin</v>
      </c>
    </row>
    <row r="422" spans="1:14" ht="21">
      <c r="A422" s="64">
        <v>415</v>
      </c>
      <c r="B422" s="413" t="s">
        <v>506</v>
      </c>
      <c r="C422" s="413" t="s">
        <v>936</v>
      </c>
      <c r="D422" s="204">
        <v>9</v>
      </c>
      <c r="E422" s="72"/>
      <c r="F422" s="73"/>
      <c r="G422" s="20">
        <f t="shared" si="30"/>
        <v>3</v>
      </c>
      <c r="H422" s="20">
        <f t="shared" si="31"/>
        <v>9</v>
      </c>
      <c r="I422" s="79"/>
      <c r="J422" s="68">
        <f t="shared" si="32"/>
        <v>9</v>
      </c>
      <c r="K422" s="81"/>
      <c r="L422" s="68">
        <f t="shared" si="33"/>
        <v>9</v>
      </c>
      <c r="M422" s="70"/>
      <c r="N422" s="71" t="str">
        <f t="shared" si="34"/>
        <v>Juin</v>
      </c>
    </row>
    <row r="423" spans="1:14" ht="21">
      <c r="A423" s="64">
        <v>416</v>
      </c>
      <c r="B423" s="413" t="s">
        <v>507</v>
      </c>
      <c r="C423" s="413" t="s">
        <v>1032</v>
      </c>
      <c r="D423" s="204">
        <v>10</v>
      </c>
      <c r="E423" s="72"/>
      <c r="F423" s="73"/>
      <c r="G423" s="20">
        <f t="shared" si="30"/>
        <v>3.3333333333333335</v>
      </c>
      <c r="H423" s="20">
        <f t="shared" si="31"/>
        <v>10</v>
      </c>
      <c r="I423" s="79"/>
      <c r="J423" s="68">
        <f t="shared" si="32"/>
        <v>10</v>
      </c>
      <c r="K423" s="81"/>
      <c r="L423" s="68">
        <f t="shared" si="33"/>
        <v>10</v>
      </c>
      <c r="M423" s="70"/>
      <c r="N423" s="71" t="str">
        <f t="shared" si="34"/>
        <v>Juin</v>
      </c>
    </row>
    <row r="424" spans="1:14" ht="21">
      <c r="A424" s="64">
        <v>417</v>
      </c>
      <c r="B424" s="437" t="s">
        <v>508</v>
      </c>
      <c r="C424" s="417" t="s">
        <v>1033</v>
      </c>
      <c r="D424" s="204">
        <v>8</v>
      </c>
      <c r="E424" s="72"/>
      <c r="F424" s="73"/>
      <c r="G424" s="20">
        <f t="shared" si="30"/>
        <v>2.6666666666666665</v>
      </c>
      <c r="H424" s="20">
        <f t="shared" si="31"/>
        <v>8</v>
      </c>
      <c r="I424" s="79"/>
      <c r="J424" s="68">
        <f t="shared" si="32"/>
        <v>8</v>
      </c>
      <c r="K424" s="81"/>
      <c r="L424" s="68">
        <f t="shared" si="33"/>
        <v>8</v>
      </c>
      <c r="M424" s="70"/>
      <c r="N424" s="71" t="str">
        <f t="shared" si="34"/>
        <v>Juin</v>
      </c>
    </row>
    <row r="425" spans="1:14" ht="21">
      <c r="A425" s="64">
        <v>418</v>
      </c>
      <c r="B425" s="413" t="s">
        <v>1034</v>
      </c>
      <c r="C425" s="413" t="s">
        <v>67</v>
      </c>
      <c r="D425" s="204">
        <v>6.5</v>
      </c>
      <c r="E425" s="72"/>
      <c r="F425" s="73"/>
      <c r="G425" s="20">
        <f t="shared" si="30"/>
        <v>2.1666666666666665</v>
      </c>
      <c r="H425" s="20">
        <f t="shared" si="31"/>
        <v>6.5</v>
      </c>
      <c r="I425" s="79"/>
      <c r="J425" s="68">
        <f t="shared" si="32"/>
        <v>6.5</v>
      </c>
      <c r="K425" s="81"/>
      <c r="L425" s="68">
        <f t="shared" si="33"/>
        <v>6.5</v>
      </c>
      <c r="M425" s="70"/>
      <c r="N425" s="71" t="str">
        <f t="shared" si="34"/>
        <v>Juin</v>
      </c>
    </row>
    <row r="426" spans="1:14" ht="21">
      <c r="A426" s="64">
        <v>419</v>
      </c>
      <c r="B426" s="425" t="s">
        <v>1035</v>
      </c>
      <c r="C426" s="425" t="s">
        <v>1036</v>
      </c>
      <c r="D426" s="204">
        <v>9</v>
      </c>
      <c r="E426" s="72"/>
      <c r="F426" s="73"/>
      <c r="G426" s="20">
        <f t="shared" si="30"/>
        <v>3</v>
      </c>
      <c r="H426" s="20">
        <f t="shared" si="31"/>
        <v>9</v>
      </c>
      <c r="I426" s="79"/>
      <c r="J426" s="68">
        <f t="shared" si="32"/>
        <v>9</v>
      </c>
      <c r="K426" s="81"/>
      <c r="L426" s="68">
        <f t="shared" si="33"/>
        <v>9</v>
      </c>
      <c r="M426" s="70"/>
      <c r="N426" s="71" t="str">
        <f t="shared" si="34"/>
        <v>Juin</v>
      </c>
    </row>
    <row r="427" spans="1:14" ht="31.5">
      <c r="A427" s="64">
        <v>420</v>
      </c>
      <c r="B427" s="432" t="s">
        <v>509</v>
      </c>
      <c r="C427" s="432" t="s">
        <v>1037</v>
      </c>
      <c r="D427" s="204">
        <v>9</v>
      </c>
      <c r="E427" s="72"/>
      <c r="F427" s="73"/>
      <c r="G427" s="20">
        <f t="shared" si="30"/>
        <v>3</v>
      </c>
      <c r="H427" s="20">
        <f t="shared" si="31"/>
        <v>9</v>
      </c>
      <c r="I427" s="79"/>
      <c r="J427" s="68">
        <f t="shared" si="32"/>
        <v>9</v>
      </c>
      <c r="K427" s="81"/>
      <c r="L427" s="68">
        <f t="shared" si="33"/>
        <v>9</v>
      </c>
      <c r="M427" s="70"/>
      <c r="N427" s="71" t="str">
        <f t="shared" si="34"/>
        <v>Juin</v>
      </c>
    </row>
    <row r="428" spans="1:14" ht="31.5">
      <c r="A428" s="64">
        <v>421</v>
      </c>
      <c r="B428" s="418" t="s">
        <v>1038</v>
      </c>
      <c r="C428" s="418" t="s">
        <v>1039</v>
      </c>
      <c r="D428" s="204">
        <v>6.5</v>
      </c>
      <c r="E428" s="72"/>
      <c r="F428" s="73"/>
      <c r="G428" s="20">
        <f t="shared" si="30"/>
        <v>2.1666666666666665</v>
      </c>
      <c r="H428" s="20">
        <f t="shared" si="31"/>
        <v>6.5</v>
      </c>
      <c r="I428" s="79"/>
      <c r="J428" s="68">
        <f t="shared" si="32"/>
        <v>6.5</v>
      </c>
      <c r="K428" s="81"/>
      <c r="L428" s="68">
        <f t="shared" si="33"/>
        <v>6.5</v>
      </c>
      <c r="M428" s="70"/>
      <c r="N428" s="71" t="str">
        <f t="shared" si="34"/>
        <v>Juin</v>
      </c>
    </row>
    <row r="429" spans="1:14" ht="21">
      <c r="A429" s="64">
        <v>422</v>
      </c>
      <c r="B429" s="419" t="s">
        <v>510</v>
      </c>
      <c r="C429" s="419" t="s">
        <v>511</v>
      </c>
      <c r="D429" s="204">
        <v>9.25</v>
      </c>
      <c r="E429" s="72"/>
      <c r="F429" s="73"/>
      <c r="G429" s="20">
        <f t="shared" si="30"/>
        <v>3.0833333333333335</v>
      </c>
      <c r="H429" s="20">
        <f t="shared" si="31"/>
        <v>9.25</v>
      </c>
      <c r="I429" s="79"/>
      <c r="J429" s="68">
        <f t="shared" si="32"/>
        <v>9.25</v>
      </c>
      <c r="K429" s="81"/>
      <c r="L429" s="68">
        <f t="shared" si="33"/>
        <v>9.25</v>
      </c>
      <c r="M429" s="70"/>
      <c r="N429" s="71" t="str">
        <f t="shared" si="34"/>
        <v>Juin</v>
      </c>
    </row>
    <row r="430" spans="1:14" ht="21">
      <c r="A430" s="64">
        <v>423</v>
      </c>
      <c r="B430" s="434" t="s">
        <v>512</v>
      </c>
      <c r="C430" s="434" t="s">
        <v>1040</v>
      </c>
      <c r="D430" s="204">
        <v>8</v>
      </c>
      <c r="E430" s="72"/>
      <c r="F430" s="73"/>
      <c r="G430" s="20">
        <f t="shared" si="30"/>
        <v>2.6666666666666665</v>
      </c>
      <c r="H430" s="20">
        <f t="shared" si="31"/>
        <v>8</v>
      </c>
      <c r="I430" s="79"/>
      <c r="J430" s="68">
        <f t="shared" si="32"/>
        <v>8</v>
      </c>
      <c r="K430" s="81"/>
      <c r="L430" s="68">
        <f t="shared" si="33"/>
        <v>8</v>
      </c>
      <c r="M430" s="70"/>
      <c r="N430" s="71" t="str">
        <f t="shared" si="34"/>
        <v>Juin</v>
      </c>
    </row>
    <row r="431" spans="1:14" ht="31.5">
      <c r="A431" s="64">
        <v>424</v>
      </c>
      <c r="B431" s="413" t="s">
        <v>513</v>
      </c>
      <c r="C431" s="413" t="s">
        <v>1041</v>
      </c>
      <c r="D431" s="204">
        <v>7</v>
      </c>
      <c r="E431" s="72"/>
      <c r="F431" s="73"/>
      <c r="G431" s="20">
        <f t="shared" si="30"/>
        <v>2.3333333333333335</v>
      </c>
      <c r="H431" s="20">
        <f t="shared" si="31"/>
        <v>7</v>
      </c>
      <c r="I431" s="79"/>
      <c r="J431" s="68">
        <f t="shared" si="32"/>
        <v>7</v>
      </c>
      <c r="K431" s="81"/>
      <c r="L431" s="68">
        <f t="shared" si="33"/>
        <v>7</v>
      </c>
      <c r="M431" s="70"/>
      <c r="N431" s="71" t="str">
        <f t="shared" si="34"/>
        <v>Juin</v>
      </c>
    </row>
    <row r="432" spans="1:14" ht="21">
      <c r="A432" s="64">
        <v>425</v>
      </c>
      <c r="B432" s="432" t="s">
        <v>514</v>
      </c>
      <c r="C432" s="432" t="s">
        <v>515</v>
      </c>
      <c r="D432" s="204">
        <v>11</v>
      </c>
      <c r="E432" s="72"/>
      <c r="F432" s="73"/>
      <c r="G432" s="20">
        <f t="shared" si="30"/>
        <v>3.6666666666666665</v>
      </c>
      <c r="H432" s="20">
        <f t="shared" si="31"/>
        <v>11</v>
      </c>
      <c r="I432" s="79"/>
      <c r="J432" s="68">
        <f t="shared" si="32"/>
        <v>11</v>
      </c>
      <c r="K432" s="81"/>
      <c r="L432" s="68">
        <f t="shared" si="33"/>
        <v>11</v>
      </c>
      <c r="M432" s="70"/>
      <c r="N432" s="71" t="str">
        <f t="shared" si="34"/>
        <v>Juin</v>
      </c>
    </row>
    <row r="433" spans="1:14" ht="21">
      <c r="A433" s="64">
        <v>426</v>
      </c>
      <c r="B433" s="413" t="s">
        <v>1042</v>
      </c>
      <c r="C433" s="413" t="s">
        <v>101</v>
      </c>
      <c r="D433" s="204">
        <v>8.5</v>
      </c>
      <c r="E433" s="72"/>
      <c r="F433" s="73"/>
      <c r="G433" s="20">
        <f t="shared" si="30"/>
        <v>2.8333333333333335</v>
      </c>
      <c r="H433" s="20">
        <f t="shared" si="31"/>
        <v>8.5</v>
      </c>
      <c r="I433" s="79"/>
      <c r="J433" s="68">
        <f t="shared" si="32"/>
        <v>8.5</v>
      </c>
      <c r="K433" s="81"/>
      <c r="L433" s="68">
        <f t="shared" si="33"/>
        <v>8.5</v>
      </c>
      <c r="M433" s="70"/>
      <c r="N433" s="71" t="str">
        <f t="shared" si="34"/>
        <v>Juin</v>
      </c>
    </row>
    <row r="434" spans="1:14" ht="21">
      <c r="A434" s="64">
        <v>427</v>
      </c>
      <c r="B434" s="413" t="s">
        <v>516</v>
      </c>
      <c r="C434" s="413" t="s">
        <v>996</v>
      </c>
      <c r="D434" s="204">
        <v>12</v>
      </c>
      <c r="E434" s="72"/>
      <c r="F434" s="73"/>
      <c r="G434" s="20">
        <f t="shared" si="30"/>
        <v>4</v>
      </c>
      <c r="H434" s="20">
        <f t="shared" si="31"/>
        <v>12</v>
      </c>
      <c r="I434" s="79"/>
      <c r="J434" s="68">
        <f t="shared" si="32"/>
        <v>12</v>
      </c>
      <c r="K434" s="81"/>
      <c r="L434" s="68">
        <f t="shared" si="33"/>
        <v>12</v>
      </c>
      <c r="M434" s="70"/>
      <c r="N434" s="71" t="str">
        <f t="shared" si="34"/>
        <v>Juin</v>
      </c>
    </row>
    <row r="435" spans="1:14" ht="21">
      <c r="A435" s="64">
        <v>428</v>
      </c>
      <c r="B435" s="413" t="s">
        <v>517</v>
      </c>
      <c r="C435" s="413" t="s">
        <v>72</v>
      </c>
      <c r="D435" s="204">
        <v>11</v>
      </c>
      <c r="E435" s="72"/>
      <c r="F435" s="73"/>
      <c r="G435" s="20">
        <f t="shared" si="30"/>
        <v>3.6666666666666665</v>
      </c>
      <c r="H435" s="20">
        <f t="shared" si="31"/>
        <v>11</v>
      </c>
      <c r="I435" s="79"/>
      <c r="J435" s="68">
        <f t="shared" si="32"/>
        <v>11</v>
      </c>
      <c r="K435" s="81"/>
      <c r="L435" s="68">
        <f t="shared" si="33"/>
        <v>11</v>
      </c>
      <c r="M435" s="70"/>
      <c r="N435" s="71" t="str">
        <f t="shared" si="34"/>
        <v>Juin</v>
      </c>
    </row>
    <row r="436" spans="1:14" ht="21">
      <c r="A436" s="64">
        <v>429</v>
      </c>
      <c r="B436" s="413" t="s">
        <v>518</v>
      </c>
      <c r="C436" s="413" t="s">
        <v>1043</v>
      </c>
      <c r="D436" s="204">
        <v>12</v>
      </c>
      <c r="E436" s="72"/>
      <c r="F436" s="73"/>
      <c r="G436" s="20">
        <f t="shared" si="30"/>
        <v>4</v>
      </c>
      <c r="H436" s="20">
        <f t="shared" si="31"/>
        <v>12</v>
      </c>
      <c r="I436" s="79"/>
      <c r="J436" s="68">
        <f t="shared" si="32"/>
        <v>12</v>
      </c>
      <c r="K436" s="81"/>
      <c r="L436" s="68">
        <f t="shared" si="33"/>
        <v>12</v>
      </c>
      <c r="M436" s="70"/>
      <c r="N436" s="71" t="str">
        <f t="shared" si="34"/>
        <v>Juin</v>
      </c>
    </row>
    <row r="437" spans="1:14" ht="21">
      <c r="A437" s="64">
        <v>430</v>
      </c>
      <c r="B437" s="432" t="s">
        <v>518</v>
      </c>
      <c r="C437" s="432" t="s">
        <v>519</v>
      </c>
      <c r="D437" s="204">
        <v>9</v>
      </c>
      <c r="E437" s="72"/>
      <c r="F437" s="73"/>
      <c r="G437" s="20">
        <f t="shared" si="30"/>
        <v>3</v>
      </c>
      <c r="H437" s="20">
        <f t="shared" si="31"/>
        <v>9</v>
      </c>
      <c r="I437" s="79"/>
      <c r="J437" s="68">
        <f t="shared" si="32"/>
        <v>9</v>
      </c>
      <c r="K437" s="81"/>
      <c r="L437" s="68">
        <f t="shared" si="33"/>
        <v>9</v>
      </c>
      <c r="M437" s="70"/>
      <c r="N437" s="71" t="str">
        <f t="shared" si="34"/>
        <v>Juin</v>
      </c>
    </row>
    <row r="438" spans="1:14" ht="21">
      <c r="A438" s="64">
        <v>431</v>
      </c>
      <c r="B438" s="413" t="s">
        <v>520</v>
      </c>
      <c r="C438" s="413" t="s">
        <v>777</v>
      </c>
      <c r="D438" s="204">
        <v>8.5</v>
      </c>
      <c r="E438" s="72"/>
      <c r="F438" s="73"/>
      <c r="G438" s="20">
        <f t="shared" si="30"/>
        <v>2.8333333333333335</v>
      </c>
      <c r="H438" s="20">
        <f t="shared" si="31"/>
        <v>8.5</v>
      </c>
      <c r="I438" s="79"/>
      <c r="J438" s="68">
        <f t="shared" si="32"/>
        <v>8.5</v>
      </c>
      <c r="K438" s="81"/>
      <c r="L438" s="68">
        <f t="shared" si="33"/>
        <v>8.5</v>
      </c>
      <c r="M438" s="70"/>
      <c r="N438" s="71" t="str">
        <f t="shared" si="34"/>
        <v>Juin</v>
      </c>
    </row>
    <row r="439" spans="1:14" ht="21">
      <c r="A439" s="64">
        <v>432</v>
      </c>
      <c r="B439" s="417" t="s">
        <v>521</v>
      </c>
      <c r="C439" s="417" t="s">
        <v>1044</v>
      </c>
      <c r="D439" s="204">
        <v>5.5</v>
      </c>
      <c r="E439" s="72"/>
      <c r="F439" s="73"/>
      <c r="G439" s="20">
        <f t="shared" si="30"/>
        <v>1.8333333333333333</v>
      </c>
      <c r="H439" s="20">
        <f t="shared" si="31"/>
        <v>5.5</v>
      </c>
      <c r="I439" s="79"/>
      <c r="J439" s="68">
        <f t="shared" si="32"/>
        <v>5.5</v>
      </c>
      <c r="K439" s="81"/>
      <c r="L439" s="68">
        <f t="shared" si="33"/>
        <v>5.5</v>
      </c>
      <c r="M439" s="70"/>
      <c r="N439" s="71" t="str">
        <f t="shared" si="34"/>
        <v>Juin</v>
      </c>
    </row>
    <row r="440" spans="1:14" ht="21">
      <c r="A440" s="64">
        <v>433</v>
      </c>
      <c r="B440" s="432" t="s">
        <v>522</v>
      </c>
      <c r="C440" s="432" t="s">
        <v>523</v>
      </c>
      <c r="D440" s="204">
        <v>5.25</v>
      </c>
      <c r="E440" s="72"/>
      <c r="F440" s="73"/>
      <c r="G440" s="20">
        <f t="shared" si="30"/>
        <v>1.75</v>
      </c>
      <c r="H440" s="20">
        <f t="shared" si="31"/>
        <v>5.25</v>
      </c>
      <c r="I440" s="79"/>
      <c r="J440" s="68">
        <f t="shared" si="32"/>
        <v>5.25</v>
      </c>
      <c r="K440" s="81"/>
      <c r="L440" s="68">
        <f t="shared" si="33"/>
        <v>5.25</v>
      </c>
      <c r="M440" s="70"/>
      <c r="N440" s="71" t="str">
        <f t="shared" si="34"/>
        <v>Juin</v>
      </c>
    </row>
    <row r="441" spans="1:14" ht="21">
      <c r="A441" s="64">
        <v>434</v>
      </c>
      <c r="B441" s="419" t="s">
        <v>1045</v>
      </c>
      <c r="C441" s="419" t="s">
        <v>1046</v>
      </c>
      <c r="D441" s="204">
        <v>9.25</v>
      </c>
      <c r="E441" s="72"/>
      <c r="F441" s="73"/>
      <c r="G441" s="20">
        <f t="shared" si="30"/>
        <v>3.0833333333333335</v>
      </c>
      <c r="H441" s="20">
        <f t="shared" si="31"/>
        <v>9.25</v>
      </c>
      <c r="I441" s="79"/>
      <c r="J441" s="68">
        <f t="shared" si="32"/>
        <v>9.25</v>
      </c>
      <c r="K441" s="81"/>
      <c r="L441" s="68">
        <f t="shared" si="33"/>
        <v>9.25</v>
      </c>
      <c r="M441" s="70"/>
      <c r="N441" s="71" t="str">
        <f t="shared" si="34"/>
        <v>Juin</v>
      </c>
    </row>
    <row r="442" spans="1:14" ht="21">
      <c r="A442" s="64">
        <v>435</v>
      </c>
      <c r="B442" s="413" t="s">
        <v>524</v>
      </c>
      <c r="C442" s="413" t="s">
        <v>325</v>
      </c>
      <c r="D442" s="204">
        <v>9</v>
      </c>
      <c r="E442" s="72"/>
      <c r="F442" s="73"/>
      <c r="G442" s="20">
        <f t="shared" si="30"/>
        <v>3</v>
      </c>
      <c r="H442" s="20">
        <f t="shared" si="31"/>
        <v>9</v>
      </c>
      <c r="I442" s="79"/>
      <c r="J442" s="68">
        <f t="shared" si="32"/>
        <v>9</v>
      </c>
      <c r="K442" s="81"/>
      <c r="L442" s="68">
        <f t="shared" si="33"/>
        <v>9</v>
      </c>
      <c r="M442" s="70"/>
      <c r="N442" s="71" t="str">
        <f t="shared" si="34"/>
        <v>Juin</v>
      </c>
    </row>
    <row r="443" spans="1:14" ht="21">
      <c r="A443" s="64">
        <v>436</v>
      </c>
      <c r="B443" s="413" t="s">
        <v>525</v>
      </c>
      <c r="C443" s="413" t="s">
        <v>372</v>
      </c>
      <c r="D443" s="204">
        <v>4</v>
      </c>
      <c r="E443" s="72"/>
      <c r="F443" s="73"/>
      <c r="G443" s="20">
        <f t="shared" si="30"/>
        <v>1.3333333333333333</v>
      </c>
      <c r="H443" s="20">
        <f t="shared" si="31"/>
        <v>4</v>
      </c>
      <c r="I443" s="79"/>
      <c r="J443" s="68">
        <f t="shared" si="32"/>
        <v>4</v>
      </c>
      <c r="K443" s="81"/>
      <c r="L443" s="68">
        <f t="shared" si="33"/>
        <v>4</v>
      </c>
      <c r="M443" s="70"/>
      <c r="N443" s="71" t="str">
        <f t="shared" si="34"/>
        <v>Juin</v>
      </c>
    </row>
    <row r="444" spans="1:14" ht="21">
      <c r="A444" s="64">
        <v>437</v>
      </c>
      <c r="B444" s="413" t="s">
        <v>526</v>
      </c>
      <c r="C444" s="413" t="s">
        <v>1047</v>
      </c>
      <c r="D444" s="204">
        <v>4</v>
      </c>
      <c r="E444" s="72"/>
      <c r="F444" s="73"/>
      <c r="G444" s="20">
        <f t="shared" si="30"/>
        <v>1.3333333333333333</v>
      </c>
      <c r="H444" s="20">
        <f t="shared" si="31"/>
        <v>4</v>
      </c>
      <c r="I444" s="79"/>
      <c r="J444" s="68">
        <f t="shared" si="32"/>
        <v>4</v>
      </c>
      <c r="K444" s="81"/>
      <c r="L444" s="68">
        <f t="shared" si="33"/>
        <v>4</v>
      </c>
      <c r="M444" s="70"/>
      <c r="N444" s="71" t="str">
        <f t="shared" si="34"/>
        <v>Juin</v>
      </c>
    </row>
    <row r="445" spans="1:14" ht="21">
      <c r="A445" s="64">
        <v>438</v>
      </c>
      <c r="B445" s="413" t="s">
        <v>527</v>
      </c>
      <c r="C445" s="413" t="s">
        <v>528</v>
      </c>
      <c r="D445" s="204">
        <v>9</v>
      </c>
      <c r="E445" s="72"/>
      <c r="F445" s="73"/>
      <c r="G445" s="20">
        <f t="shared" si="30"/>
        <v>3</v>
      </c>
      <c r="H445" s="20">
        <f t="shared" si="31"/>
        <v>9</v>
      </c>
      <c r="I445" s="79"/>
      <c r="J445" s="68">
        <f t="shared" si="32"/>
        <v>9</v>
      </c>
      <c r="K445" s="81"/>
      <c r="L445" s="68">
        <f t="shared" si="33"/>
        <v>9</v>
      </c>
      <c r="M445" s="70"/>
      <c r="N445" s="71" t="str">
        <f t="shared" si="34"/>
        <v>Juin</v>
      </c>
    </row>
    <row r="446" spans="1:14" ht="21">
      <c r="A446" s="64">
        <v>439</v>
      </c>
      <c r="B446" s="438" t="s">
        <v>527</v>
      </c>
      <c r="C446" s="438" t="s">
        <v>1048</v>
      </c>
      <c r="D446" s="204">
        <v>5</v>
      </c>
      <c r="E446" s="72"/>
      <c r="F446" s="73"/>
      <c r="G446" s="20">
        <f t="shared" si="30"/>
        <v>1.6666666666666667</v>
      </c>
      <c r="H446" s="20">
        <f t="shared" si="31"/>
        <v>5</v>
      </c>
      <c r="I446" s="79"/>
      <c r="J446" s="68">
        <f t="shared" si="32"/>
        <v>5</v>
      </c>
      <c r="K446" s="81"/>
      <c r="L446" s="68">
        <f t="shared" si="33"/>
        <v>5</v>
      </c>
      <c r="M446" s="70"/>
      <c r="N446" s="71" t="str">
        <f t="shared" si="34"/>
        <v>Juin</v>
      </c>
    </row>
    <row r="447" spans="1:14" ht="21">
      <c r="A447" s="64">
        <v>440</v>
      </c>
      <c r="B447" s="413" t="s">
        <v>530</v>
      </c>
      <c r="C447" s="413" t="s">
        <v>1049</v>
      </c>
      <c r="D447" s="204">
        <v>9</v>
      </c>
      <c r="E447" s="72"/>
      <c r="F447" s="73"/>
      <c r="G447" s="20">
        <f t="shared" si="30"/>
        <v>3</v>
      </c>
      <c r="H447" s="20">
        <f t="shared" si="31"/>
        <v>9</v>
      </c>
      <c r="I447" s="79"/>
      <c r="J447" s="68">
        <f t="shared" si="32"/>
        <v>9</v>
      </c>
      <c r="K447" s="81"/>
      <c r="L447" s="68">
        <f t="shared" si="33"/>
        <v>9</v>
      </c>
      <c r="M447" s="70"/>
      <c r="N447" s="71" t="str">
        <f t="shared" si="34"/>
        <v>Juin</v>
      </c>
    </row>
    <row r="448" spans="1:14" ht="21">
      <c r="A448" s="64">
        <v>441</v>
      </c>
      <c r="B448" s="446" t="s">
        <v>531</v>
      </c>
      <c r="C448" s="446" t="s">
        <v>721</v>
      </c>
      <c r="D448" s="204">
        <v>8</v>
      </c>
      <c r="E448" s="72"/>
      <c r="F448" s="73"/>
      <c r="G448" s="20">
        <f t="shared" si="30"/>
        <v>2.6666666666666665</v>
      </c>
      <c r="H448" s="20">
        <f t="shared" si="31"/>
        <v>8</v>
      </c>
      <c r="I448" s="79"/>
      <c r="J448" s="68">
        <f t="shared" si="32"/>
        <v>8</v>
      </c>
      <c r="K448" s="81"/>
      <c r="L448" s="68">
        <f t="shared" si="33"/>
        <v>8</v>
      </c>
      <c r="M448" s="70"/>
      <c r="N448" s="71" t="str">
        <f t="shared" si="34"/>
        <v>Juin</v>
      </c>
    </row>
    <row r="449" spans="1:14" ht="21">
      <c r="A449" s="64">
        <v>442</v>
      </c>
      <c r="B449" s="413" t="s">
        <v>1050</v>
      </c>
      <c r="C449" s="413" t="s">
        <v>850</v>
      </c>
      <c r="D449" s="204">
        <v>9.5</v>
      </c>
      <c r="E449" s="72"/>
      <c r="F449" s="73"/>
      <c r="G449" s="20">
        <f t="shared" si="30"/>
        <v>3.1666666666666665</v>
      </c>
      <c r="H449" s="20">
        <f t="shared" si="31"/>
        <v>9.5</v>
      </c>
      <c r="I449" s="79"/>
      <c r="J449" s="68">
        <f t="shared" si="32"/>
        <v>9.5</v>
      </c>
      <c r="K449" s="81"/>
      <c r="L449" s="68">
        <f t="shared" si="33"/>
        <v>9.5</v>
      </c>
      <c r="M449" s="70"/>
      <c r="N449" s="71" t="str">
        <f t="shared" si="34"/>
        <v>Juin</v>
      </c>
    </row>
    <row r="450" spans="1:14" ht="21">
      <c r="A450" s="64">
        <v>443</v>
      </c>
      <c r="B450" s="419" t="s">
        <v>790</v>
      </c>
      <c r="C450" s="419" t="s">
        <v>1051</v>
      </c>
      <c r="D450" s="204">
        <v>9</v>
      </c>
      <c r="E450" s="72"/>
      <c r="F450" s="73"/>
      <c r="G450" s="20">
        <f t="shared" si="30"/>
        <v>3</v>
      </c>
      <c r="H450" s="20">
        <f t="shared" si="31"/>
        <v>9</v>
      </c>
      <c r="I450" s="79"/>
      <c r="J450" s="68">
        <f t="shared" si="32"/>
        <v>9</v>
      </c>
      <c r="K450" s="81"/>
      <c r="L450" s="68">
        <f t="shared" si="33"/>
        <v>9</v>
      </c>
      <c r="M450" s="70"/>
      <c r="N450" s="71" t="str">
        <f t="shared" si="34"/>
        <v>Juin</v>
      </c>
    </row>
    <row r="451" spans="1:14" ht="21">
      <c r="A451" s="64">
        <v>444</v>
      </c>
      <c r="B451" s="417" t="s">
        <v>790</v>
      </c>
      <c r="C451" s="417" t="s">
        <v>1052</v>
      </c>
      <c r="D451" s="204">
        <v>7</v>
      </c>
      <c r="E451" s="72"/>
      <c r="F451" s="73"/>
      <c r="G451" s="20">
        <f t="shared" si="30"/>
        <v>2.3333333333333335</v>
      </c>
      <c r="H451" s="20">
        <f t="shared" si="31"/>
        <v>7</v>
      </c>
      <c r="I451" s="79"/>
      <c r="J451" s="68">
        <f t="shared" si="32"/>
        <v>7</v>
      </c>
      <c r="K451" s="81"/>
      <c r="L451" s="68">
        <f t="shared" si="33"/>
        <v>7</v>
      </c>
      <c r="M451" s="70"/>
      <c r="N451" s="71" t="str">
        <f t="shared" si="34"/>
        <v>Juin</v>
      </c>
    </row>
    <row r="452" spans="1:14" ht="21">
      <c r="A452" s="64">
        <v>445</v>
      </c>
      <c r="B452" s="413" t="s">
        <v>532</v>
      </c>
      <c r="C452" s="413" t="s">
        <v>1053</v>
      </c>
      <c r="D452" s="204">
        <v>3</v>
      </c>
      <c r="E452" s="72"/>
      <c r="F452" s="73"/>
      <c r="G452" s="20">
        <f t="shared" si="30"/>
        <v>1</v>
      </c>
      <c r="H452" s="20">
        <f t="shared" si="31"/>
        <v>3</v>
      </c>
      <c r="I452" s="79"/>
      <c r="J452" s="68">
        <f t="shared" si="32"/>
        <v>3</v>
      </c>
      <c r="K452" s="81"/>
      <c r="L452" s="68">
        <f t="shared" si="33"/>
        <v>3</v>
      </c>
      <c r="M452" s="70"/>
      <c r="N452" s="71" t="str">
        <f t="shared" si="34"/>
        <v>Juin</v>
      </c>
    </row>
    <row r="453" spans="1:14" ht="21">
      <c r="A453" s="64">
        <v>446</v>
      </c>
      <c r="B453" s="419" t="s">
        <v>532</v>
      </c>
      <c r="C453" s="419" t="s">
        <v>533</v>
      </c>
      <c r="D453" s="204">
        <v>7</v>
      </c>
      <c r="E453" s="72"/>
      <c r="F453" s="73"/>
      <c r="G453" s="20">
        <f t="shared" si="30"/>
        <v>2.3333333333333335</v>
      </c>
      <c r="H453" s="20">
        <f t="shared" si="31"/>
        <v>7</v>
      </c>
      <c r="I453" s="79"/>
      <c r="J453" s="68">
        <f t="shared" si="32"/>
        <v>7</v>
      </c>
      <c r="K453" s="81"/>
      <c r="L453" s="68">
        <f t="shared" si="33"/>
        <v>7</v>
      </c>
      <c r="M453" s="70"/>
      <c r="N453" s="71" t="str">
        <f t="shared" si="34"/>
        <v>Juin</v>
      </c>
    </row>
    <row r="454" spans="1:14" ht="21">
      <c r="A454" s="64">
        <v>447</v>
      </c>
      <c r="B454" s="425" t="s">
        <v>532</v>
      </c>
      <c r="C454" s="425" t="s">
        <v>1054</v>
      </c>
      <c r="D454" s="204">
        <v>5.25</v>
      </c>
      <c r="E454" s="72"/>
      <c r="F454" s="73"/>
      <c r="G454" s="20">
        <f t="shared" si="30"/>
        <v>1.75</v>
      </c>
      <c r="H454" s="20">
        <f t="shared" si="31"/>
        <v>5.25</v>
      </c>
      <c r="I454" s="79"/>
      <c r="J454" s="68">
        <f t="shared" si="32"/>
        <v>5.25</v>
      </c>
      <c r="K454" s="81"/>
      <c r="L454" s="68">
        <f t="shared" si="33"/>
        <v>5.25</v>
      </c>
      <c r="M454" s="70"/>
      <c r="N454" s="71" t="str">
        <f t="shared" si="34"/>
        <v>Juin</v>
      </c>
    </row>
    <row r="455" spans="1:14" ht="21">
      <c r="A455" s="64">
        <v>448</v>
      </c>
      <c r="B455" s="413" t="s">
        <v>534</v>
      </c>
      <c r="C455" s="413" t="s">
        <v>535</v>
      </c>
      <c r="D455" s="204">
        <v>13.5</v>
      </c>
      <c r="E455" s="72"/>
      <c r="F455" s="73"/>
      <c r="G455" s="20">
        <f t="shared" si="30"/>
        <v>4.5</v>
      </c>
      <c r="H455" s="20">
        <f t="shared" si="31"/>
        <v>13.5</v>
      </c>
      <c r="I455" s="79"/>
      <c r="J455" s="68">
        <f t="shared" si="32"/>
        <v>13.5</v>
      </c>
      <c r="K455" s="81"/>
      <c r="L455" s="68">
        <f t="shared" si="33"/>
        <v>13.5</v>
      </c>
      <c r="M455" s="70"/>
      <c r="N455" s="71" t="str">
        <f t="shared" si="34"/>
        <v>Juin</v>
      </c>
    </row>
    <row r="456" spans="1:14" ht="21">
      <c r="A456" s="64">
        <v>449</v>
      </c>
      <c r="B456" s="413" t="s">
        <v>536</v>
      </c>
      <c r="C456" s="413" t="s">
        <v>322</v>
      </c>
      <c r="D456" s="204">
        <v>13.25</v>
      </c>
      <c r="E456" s="72"/>
      <c r="F456" s="73"/>
      <c r="G456" s="20">
        <f t="shared" ref="G456:G457" si="35">IF(AND(D456=0,E456=0,F456=0),M456/3,(D456+E456+F456)/3)</f>
        <v>4.416666666666667</v>
      </c>
      <c r="H456" s="20">
        <f t="shared" ref="H456:H457" si="36">G456*3</f>
        <v>13.25</v>
      </c>
      <c r="I456" s="79"/>
      <c r="J456" s="68">
        <f t="shared" ref="J456:J457" si="37">MAX(I456*3,H456)</f>
        <v>13.25</v>
      </c>
      <c r="K456" s="81"/>
      <c r="L456" s="68">
        <f t="shared" ref="L456:L457" si="38">MAX(J456,K456)</f>
        <v>13.25</v>
      </c>
      <c r="M456" s="70"/>
      <c r="N456" s="71" t="str">
        <f t="shared" ref="N456:N457" si="39">IF(ISBLANK(K456),IF(ISBLANK(I456),"Juin","Synthèse"),"Rattrapage")</f>
        <v>Juin</v>
      </c>
    </row>
    <row r="457" spans="1:14" ht="21">
      <c r="A457" s="64">
        <v>450</v>
      </c>
      <c r="B457" s="413" t="s">
        <v>537</v>
      </c>
      <c r="C457" s="413" t="s">
        <v>1055</v>
      </c>
      <c r="D457" s="204">
        <v>8.25</v>
      </c>
      <c r="E457" s="72"/>
      <c r="F457" s="73"/>
      <c r="G457" s="20">
        <f t="shared" si="35"/>
        <v>2.75</v>
      </c>
      <c r="H457" s="20">
        <f t="shared" si="36"/>
        <v>8.25</v>
      </c>
      <c r="I457" s="79"/>
      <c r="J457" s="68">
        <f t="shared" si="37"/>
        <v>8.25</v>
      </c>
      <c r="K457" s="81"/>
      <c r="L457" s="68">
        <f t="shared" si="38"/>
        <v>8.25</v>
      </c>
      <c r="M457" s="70"/>
      <c r="N457" s="71" t="str">
        <f t="shared" si="39"/>
        <v>Juin</v>
      </c>
    </row>
    <row r="458" spans="1:14" ht="18.75">
      <c r="A458" s="48"/>
      <c r="B458" s="86"/>
      <c r="C458" s="86"/>
      <c r="D458" s="233">
        <f>COUNTA(D8:D457)</f>
        <v>424</v>
      </c>
      <c r="E458" s="88"/>
      <c r="F458" s="88"/>
      <c r="G458" s="89"/>
      <c r="H458" s="90"/>
      <c r="I458" s="87"/>
      <c r="J458" s="90"/>
      <c r="K458" s="89"/>
      <c r="L458" s="90"/>
      <c r="M458" s="91"/>
      <c r="N458" s="92"/>
    </row>
    <row r="459" spans="1:14" ht="18.75">
      <c r="A459" s="48"/>
      <c r="B459" s="93"/>
      <c r="C459" s="93"/>
      <c r="D459" s="87"/>
      <c r="E459" s="88"/>
      <c r="F459" s="88"/>
      <c r="G459" s="89"/>
      <c r="H459" s="90"/>
      <c r="I459" s="87"/>
      <c r="J459" s="90"/>
      <c r="K459" s="89"/>
      <c r="L459" s="90"/>
      <c r="M459" s="91"/>
      <c r="N459" s="92"/>
    </row>
    <row r="460" spans="1:14" ht="18.75">
      <c r="A460" s="48"/>
      <c r="B460" s="86"/>
      <c r="C460" s="86"/>
      <c r="D460" s="88"/>
      <c r="E460" s="88"/>
      <c r="F460" s="88"/>
      <c r="G460" s="89"/>
      <c r="H460" s="90"/>
      <c r="I460" s="87"/>
      <c r="J460" s="90"/>
      <c r="K460" s="89"/>
      <c r="L460" s="90"/>
      <c r="M460" s="91"/>
      <c r="N460" s="92"/>
    </row>
    <row r="461" spans="1:14" ht="18.75">
      <c r="A461" s="48"/>
      <c r="B461" s="86"/>
      <c r="C461" s="86"/>
      <c r="D461" s="88"/>
      <c r="E461" s="88"/>
      <c r="F461" s="88"/>
      <c r="G461" s="89"/>
      <c r="H461" s="90"/>
      <c r="I461" s="87"/>
      <c r="J461" s="90"/>
      <c r="K461" s="451"/>
      <c r="L461" s="90"/>
      <c r="M461" s="91"/>
      <c r="N461" s="92"/>
    </row>
    <row r="462" spans="1:14" ht="18.75">
      <c r="A462" s="48"/>
      <c r="B462" s="86"/>
      <c r="C462" s="86"/>
      <c r="D462" s="88"/>
      <c r="E462" s="88"/>
      <c r="F462" s="88"/>
      <c r="G462" s="89"/>
      <c r="H462" s="90"/>
      <c r="I462" s="87"/>
      <c r="J462" s="90"/>
      <c r="K462" s="451"/>
      <c r="L462" s="90"/>
      <c r="M462" s="91"/>
      <c r="N462" s="92"/>
    </row>
    <row r="463" spans="1:14" ht="18.75">
      <c r="A463" s="48"/>
      <c r="B463" s="86"/>
      <c r="C463" s="86"/>
      <c r="D463" s="88"/>
      <c r="E463" s="88"/>
      <c r="F463" s="88"/>
      <c r="G463" s="89"/>
      <c r="H463" s="90"/>
      <c r="I463" s="87"/>
      <c r="J463" s="90"/>
      <c r="K463" s="451"/>
      <c r="L463" s="90"/>
      <c r="M463" s="91"/>
      <c r="N463" s="92"/>
    </row>
    <row r="464" spans="1:14" ht="18.75">
      <c r="A464" s="48"/>
      <c r="B464" s="86"/>
      <c r="C464" s="86"/>
      <c r="D464" s="88"/>
      <c r="E464" s="88"/>
      <c r="F464" s="88"/>
      <c r="G464" s="89"/>
      <c r="H464" s="90"/>
      <c r="I464" s="87"/>
      <c r="J464" s="90"/>
      <c r="K464" s="451"/>
      <c r="L464" s="90"/>
      <c r="M464" s="91"/>
      <c r="N464" s="92"/>
    </row>
    <row r="465" spans="1:14" ht="18.75">
      <c r="A465" s="48"/>
      <c r="B465" s="86"/>
      <c r="C465" s="86"/>
      <c r="D465" s="88"/>
      <c r="E465" s="88"/>
      <c r="F465" s="88"/>
      <c r="G465" s="89"/>
      <c r="H465" s="90"/>
      <c r="I465" s="87"/>
      <c r="J465" s="90"/>
      <c r="K465" s="451"/>
      <c r="L465" s="90"/>
      <c r="M465" s="91"/>
      <c r="N465" s="92"/>
    </row>
    <row r="466" spans="1:14" ht="18.75">
      <c r="A466" s="48"/>
      <c r="B466" s="86"/>
      <c r="C466" s="86"/>
      <c r="D466" s="88"/>
      <c r="E466" s="88"/>
      <c r="F466" s="88"/>
      <c r="G466" s="89"/>
      <c r="H466" s="90"/>
      <c r="I466" s="87"/>
      <c r="J466" s="90"/>
      <c r="K466" s="451"/>
      <c r="L466" s="90"/>
      <c r="M466" s="91"/>
      <c r="N466" s="92"/>
    </row>
    <row r="467" spans="1:14" ht="18.75">
      <c r="A467" s="48"/>
      <c r="B467" s="86"/>
      <c r="C467" s="86"/>
      <c r="D467" s="87"/>
      <c r="E467" s="88"/>
      <c r="F467" s="88"/>
      <c r="G467" s="89"/>
      <c r="H467" s="90"/>
      <c r="I467" s="87"/>
      <c r="J467" s="90"/>
      <c r="K467" s="451"/>
      <c r="L467" s="90"/>
      <c r="M467" s="91"/>
      <c r="N467" s="92"/>
    </row>
    <row r="468" spans="1:14" ht="18.75">
      <c r="A468" s="48"/>
      <c r="B468" s="86"/>
      <c r="C468" s="86"/>
      <c r="D468" s="87"/>
      <c r="E468" s="88"/>
      <c r="F468" s="88"/>
      <c r="G468" s="89"/>
      <c r="H468" s="90"/>
      <c r="I468" s="87"/>
      <c r="J468" s="90"/>
      <c r="K468" s="451"/>
      <c r="L468" s="90"/>
      <c r="M468" s="91"/>
      <c r="N468" s="92"/>
    </row>
    <row r="469" spans="1:14" ht="18.75">
      <c r="A469" s="48"/>
      <c r="B469" s="93"/>
      <c r="C469" s="93"/>
      <c r="D469" s="95"/>
      <c r="E469" s="88"/>
      <c r="F469" s="88"/>
      <c r="G469" s="89"/>
      <c r="H469" s="90"/>
      <c r="I469" s="87"/>
      <c r="J469" s="90"/>
      <c r="K469" s="451"/>
      <c r="L469" s="90"/>
      <c r="M469" s="91"/>
      <c r="N469" s="92"/>
    </row>
    <row r="470" spans="1:14" ht="18.75">
      <c r="A470" s="48"/>
      <c r="B470" s="86"/>
      <c r="C470" s="86"/>
      <c r="D470" s="87"/>
      <c r="E470" s="88"/>
      <c r="F470" s="88"/>
      <c r="G470" s="89"/>
      <c r="H470" s="90"/>
      <c r="I470" s="87"/>
      <c r="J470" s="90"/>
      <c r="K470" s="451"/>
      <c r="L470" s="90"/>
      <c r="M470" s="91"/>
      <c r="N470" s="92"/>
    </row>
    <row r="471" spans="1:14" ht="18.75">
      <c r="A471" s="48"/>
      <c r="B471" s="86"/>
      <c r="C471" s="86"/>
      <c r="D471" s="87"/>
      <c r="E471" s="88"/>
      <c r="F471" s="88"/>
      <c r="G471" s="89"/>
      <c r="H471" s="90"/>
      <c r="I471" s="87"/>
      <c r="J471" s="90"/>
      <c r="K471" s="451"/>
      <c r="L471" s="90"/>
      <c r="M471" s="91"/>
      <c r="N471" s="92"/>
    </row>
    <row r="472" spans="1:14" ht="18.75">
      <c r="A472" s="48"/>
      <c r="B472" s="86"/>
      <c r="C472" s="86"/>
      <c r="D472" s="87"/>
      <c r="E472" s="88"/>
      <c r="F472" s="88"/>
      <c r="G472" s="89"/>
      <c r="H472" s="90"/>
      <c r="I472" s="87"/>
      <c r="J472" s="90"/>
      <c r="K472" s="451"/>
      <c r="L472" s="90"/>
      <c r="M472" s="91"/>
      <c r="N472" s="92"/>
    </row>
    <row r="473" spans="1:14" ht="18.75">
      <c r="A473" s="48"/>
      <c r="B473" s="86"/>
      <c r="C473" s="86"/>
      <c r="D473" s="87"/>
      <c r="E473" s="87"/>
      <c r="F473" s="87"/>
      <c r="G473" s="90"/>
      <c r="H473" s="90"/>
      <c r="I473" s="87"/>
      <c r="J473" s="90"/>
      <c r="K473" s="451"/>
      <c r="L473" s="90"/>
      <c r="M473" s="91"/>
      <c r="N473" s="92"/>
    </row>
    <row r="474" spans="1:14" ht="18.75">
      <c r="A474" s="48"/>
      <c r="B474" s="86"/>
      <c r="C474" s="86"/>
      <c r="D474" s="87"/>
      <c r="E474" s="87"/>
      <c r="F474" s="87"/>
      <c r="G474" s="90"/>
      <c r="H474" s="90"/>
      <c r="I474" s="87"/>
      <c r="J474" s="90"/>
      <c r="K474" s="451"/>
      <c r="L474" s="90"/>
      <c r="M474" s="91"/>
      <c r="N474" s="92"/>
    </row>
    <row r="475" spans="1:14" ht="18.75">
      <c r="A475" s="48"/>
      <c r="B475" s="86"/>
      <c r="C475" s="86"/>
      <c r="D475" s="87"/>
      <c r="E475" s="87"/>
      <c r="F475" s="87"/>
      <c r="G475" s="90"/>
      <c r="H475" s="90"/>
      <c r="I475" s="87"/>
      <c r="J475" s="90"/>
      <c r="K475" s="451"/>
      <c r="L475" s="90"/>
      <c r="M475" s="91"/>
      <c r="N475" s="92"/>
    </row>
    <row r="476" spans="1:14" ht="18.75">
      <c r="A476" s="48"/>
      <c r="B476" s="93"/>
      <c r="C476" s="93"/>
      <c r="D476" s="87"/>
      <c r="E476" s="87"/>
      <c r="F476" s="87"/>
      <c r="G476" s="90"/>
      <c r="H476" s="90"/>
      <c r="I476" s="87"/>
      <c r="J476" s="90"/>
      <c r="K476" s="451"/>
      <c r="L476" s="90"/>
      <c r="M476" s="91"/>
      <c r="N476" s="92"/>
    </row>
    <row r="477" spans="1:14" ht="18.75">
      <c r="A477" s="48"/>
      <c r="B477" s="93"/>
      <c r="C477" s="93"/>
      <c r="D477" s="87"/>
      <c r="E477" s="87"/>
      <c r="F477" s="87"/>
      <c r="G477" s="90"/>
      <c r="H477" s="90"/>
      <c r="I477" s="87"/>
      <c r="J477" s="90"/>
      <c r="K477" s="451"/>
      <c r="L477" s="90"/>
      <c r="M477" s="91"/>
      <c r="N477" s="92"/>
    </row>
    <row r="478" spans="1:14" ht="18.75">
      <c r="A478" s="48"/>
      <c r="B478" s="86"/>
      <c r="C478" s="86"/>
      <c r="D478" s="87"/>
      <c r="E478" s="87"/>
      <c r="F478" s="87"/>
      <c r="G478" s="90"/>
      <c r="H478" s="90"/>
      <c r="I478" s="87"/>
      <c r="J478" s="90"/>
      <c r="K478" s="451"/>
      <c r="L478" s="90"/>
      <c r="M478" s="91"/>
      <c r="N478" s="92"/>
    </row>
    <row r="479" spans="1:14" ht="18.75">
      <c r="A479" s="48"/>
      <c r="B479" s="86"/>
      <c r="C479" s="86"/>
      <c r="D479" s="87"/>
      <c r="E479" s="87"/>
      <c r="F479" s="87"/>
      <c r="G479" s="90"/>
      <c r="H479" s="90"/>
      <c r="I479" s="87"/>
      <c r="J479" s="90"/>
      <c r="K479" s="451"/>
      <c r="L479" s="90"/>
      <c r="M479" s="91"/>
      <c r="N479" s="92"/>
    </row>
    <row r="480" spans="1:14" ht="18.75">
      <c r="A480" s="48"/>
      <c r="B480" s="86"/>
      <c r="C480" s="86"/>
      <c r="D480" s="87"/>
      <c r="E480" s="87"/>
      <c r="F480" s="87"/>
      <c r="G480" s="90"/>
      <c r="H480" s="90"/>
      <c r="I480" s="87"/>
      <c r="J480" s="90"/>
      <c r="K480" s="451"/>
      <c r="L480" s="90"/>
      <c r="M480" s="91"/>
      <c r="N480" s="92"/>
    </row>
    <row r="481" spans="1:14" ht="18.75">
      <c r="A481" s="48"/>
      <c r="B481" s="86"/>
      <c r="C481" s="86"/>
      <c r="D481" s="87"/>
      <c r="E481" s="87"/>
      <c r="F481" s="87"/>
      <c r="G481" s="90"/>
      <c r="H481" s="90"/>
      <c r="I481" s="87"/>
      <c r="J481" s="90"/>
      <c r="K481" s="451"/>
      <c r="L481" s="90"/>
      <c r="M481" s="91"/>
      <c r="N481" s="92"/>
    </row>
    <row r="482" spans="1:14" ht="18.75">
      <c r="A482" s="48"/>
      <c r="B482" s="86"/>
      <c r="C482" s="86"/>
      <c r="D482" s="87"/>
      <c r="E482" s="87"/>
      <c r="F482" s="87"/>
      <c r="G482" s="90"/>
      <c r="H482" s="90"/>
      <c r="I482" s="87"/>
      <c r="J482" s="90"/>
      <c r="K482" s="451"/>
      <c r="L482" s="90"/>
      <c r="M482" s="91"/>
      <c r="N482" s="92"/>
    </row>
    <row r="483" spans="1:14" ht="18.75">
      <c r="A483" s="48"/>
      <c r="B483" s="86"/>
      <c r="C483" s="86"/>
      <c r="D483" s="87"/>
      <c r="E483" s="87"/>
      <c r="F483" s="87"/>
      <c r="G483" s="90"/>
      <c r="H483" s="90"/>
      <c r="I483" s="87"/>
      <c r="J483" s="90"/>
      <c r="K483" s="451"/>
      <c r="L483" s="90"/>
      <c r="M483" s="91"/>
      <c r="N483" s="92"/>
    </row>
    <row r="484" spans="1:14" ht="18.75">
      <c r="A484" s="48"/>
      <c r="B484" s="86"/>
      <c r="C484" s="86"/>
      <c r="D484" s="87"/>
      <c r="E484" s="87"/>
      <c r="F484" s="87"/>
      <c r="G484" s="90"/>
      <c r="H484" s="90"/>
      <c r="I484" s="87"/>
      <c r="J484" s="90"/>
      <c r="K484" s="451"/>
      <c r="L484" s="90"/>
      <c r="M484" s="91"/>
      <c r="N484" s="92"/>
    </row>
    <row r="485" spans="1:14" ht="18.75">
      <c r="A485" s="48"/>
      <c r="B485" s="86"/>
      <c r="C485" s="86"/>
      <c r="D485" s="87"/>
      <c r="E485" s="87"/>
      <c r="F485" s="87"/>
      <c r="G485" s="90"/>
      <c r="H485" s="90"/>
      <c r="I485" s="87"/>
      <c r="J485" s="90"/>
      <c r="K485" s="451"/>
      <c r="L485" s="90"/>
      <c r="M485" s="91"/>
      <c r="N485" s="92"/>
    </row>
    <row r="486" spans="1:14" ht="18.75">
      <c r="A486" s="48"/>
      <c r="B486" s="86"/>
      <c r="C486" s="86"/>
      <c r="D486" s="87"/>
      <c r="E486" s="87"/>
      <c r="F486" s="87"/>
      <c r="G486" s="90"/>
      <c r="H486" s="90"/>
      <c r="I486" s="87"/>
      <c r="J486" s="90"/>
      <c r="K486" s="451"/>
      <c r="L486" s="90"/>
      <c r="M486" s="91"/>
      <c r="N486" s="92"/>
    </row>
    <row r="487" spans="1:14" ht="18.75">
      <c r="A487" s="48"/>
      <c r="B487" s="86"/>
      <c r="C487" s="86"/>
      <c r="D487" s="87"/>
      <c r="E487" s="87"/>
      <c r="F487" s="87"/>
      <c r="G487" s="90"/>
      <c r="H487" s="90"/>
      <c r="I487" s="87"/>
      <c r="J487" s="90"/>
      <c r="K487" s="451"/>
      <c r="L487" s="90"/>
      <c r="M487" s="91"/>
      <c r="N487" s="92"/>
    </row>
    <row r="488" spans="1:14" ht="18.75">
      <c r="A488" s="48"/>
      <c r="B488" s="93"/>
      <c r="C488" s="93"/>
      <c r="D488" s="87"/>
      <c r="E488" s="87"/>
      <c r="F488" s="87"/>
      <c r="G488" s="90"/>
      <c r="H488" s="90"/>
      <c r="I488" s="87"/>
      <c r="J488" s="90"/>
      <c r="K488" s="451"/>
      <c r="L488" s="90"/>
      <c r="M488" s="91"/>
      <c r="N488" s="92"/>
    </row>
    <row r="489" spans="1:14" ht="18.75">
      <c r="A489" s="48"/>
      <c r="B489" s="86"/>
      <c r="C489" s="86"/>
      <c r="D489" s="87"/>
      <c r="E489" s="87"/>
      <c r="F489" s="87"/>
      <c r="G489" s="90"/>
      <c r="H489" s="90"/>
      <c r="I489" s="87"/>
      <c r="J489" s="90"/>
      <c r="K489" s="451"/>
      <c r="L489" s="90"/>
      <c r="M489" s="91"/>
      <c r="N489" s="92"/>
    </row>
    <row r="490" spans="1:14" ht="18.75">
      <c r="A490" s="48"/>
      <c r="B490" s="93"/>
      <c r="C490" s="93"/>
      <c r="D490" s="87"/>
      <c r="E490" s="87"/>
      <c r="F490" s="87"/>
      <c r="G490" s="90"/>
      <c r="H490" s="90"/>
      <c r="I490" s="87"/>
      <c r="J490" s="90"/>
      <c r="K490" s="451"/>
      <c r="L490" s="90"/>
      <c r="M490" s="91"/>
      <c r="N490" s="92"/>
    </row>
    <row r="491" spans="1:14" ht="18.75">
      <c r="A491" s="48"/>
      <c r="B491" s="86"/>
      <c r="C491" s="86"/>
      <c r="D491" s="87"/>
      <c r="E491" s="87"/>
      <c r="F491" s="87"/>
      <c r="G491" s="90"/>
      <c r="H491" s="90"/>
      <c r="I491" s="87"/>
      <c r="J491" s="90"/>
      <c r="K491" s="451"/>
      <c r="L491" s="90"/>
      <c r="M491" s="91"/>
      <c r="N491" s="92"/>
    </row>
    <row r="492" spans="1:14" ht="18.75">
      <c r="A492" s="48"/>
      <c r="B492" s="86"/>
      <c r="C492" s="86"/>
      <c r="D492" s="87"/>
      <c r="E492" s="87"/>
      <c r="F492" s="87"/>
      <c r="G492" s="90"/>
      <c r="H492" s="90"/>
      <c r="I492" s="87"/>
      <c r="J492" s="90"/>
      <c r="K492" s="451"/>
      <c r="L492" s="90"/>
      <c r="M492" s="91"/>
      <c r="N492" s="92"/>
    </row>
    <row r="493" spans="1:14" ht="18.75">
      <c r="A493" s="48"/>
      <c r="B493" s="86"/>
      <c r="C493" s="86"/>
      <c r="D493" s="87"/>
      <c r="E493" s="87"/>
      <c r="F493" s="87"/>
      <c r="G493" s="90"/>
      <c r="H493" s="90"/>
      <c r="I493" s="87"/>
      <c r="J493" s="90"/>
      <c r="K493" s="451"/>
      <c r="L493" s="90"/>
      <c r="M493" s="91"/>
      <c r="N493" s="92"/>
    </row>
    <row r="494" spans="1:14" ht="18.75">
      <c r="A494" s="48"/>
      <c r="B494" s="86"/>
      <c r="C494" s="86"/>
      <c r="D494" s="87"/>
      <c r="E494" s="87"/>
      <c r="F494" s="87"/>
      <c r="G494" s="90"/>
      <c r="H494" s="90"/>
      <c r="I494" s="87"/>
      <c r="J494" s="90"/>
      <c r="K494" s="451"/>
      <c r="L494" s="90"/>
      <c r="M494" s="91"/>
      <c r="N494" s="92"/>
    </row>
    <row r="495" spans="1:14" ht="18.75">
      <c r="A495" s="48"/>
      <c r="B495" s="86"/>
      <c r="C495" s="86"/>
      <c r="D495" s="87"/>
      <c r="E495" s="87"/>
      <c r="F495" s="87"/>
      <c r="G495" s="90"/>
      <c r="H495" s="90"/>
      <c r="I495" s="87"/>
      <c r="J495" s="90"/>
      <c r="K495" s="451"/>
      <c r="L495" s="90"/>
      <c r="M495" s="91"/>
      <c r="N495" s="92"/>
    </row>
    <row r="496" spans="1:14" ht="18.75">
      <c r="A496" s="48"/>
      <c r="B496" s="86"/>
      <c r="C496" s="86"/>
      <c r="D496" s="87"/>
      <c r="E496" s="96"/>
      <c r="F496" s="96"/>
      <c r="G496" s="90"/>
      <c r="H496" s="90"/>
      <c r="I496" s="87"/>
      <c r="J496" s="90"/>
      <c r="K496" s="451"/>
      <c r="L496" s="90"/>
      <c r="M496" s="91"/>
      <c r="N496" s="92"/>
    </row>
    <row r="497" spans="1:14" ht="18.75">
      <c r="A497" s="48"/>
      <c r="B497" s="86"/>
      <c r="C497" s="86"/>
      <c r="D497" s="87"/>
      <c r="E497" s="87"/>
      <c r="F497" s="87"/>
      <c r="G497" s="90"/>
      <c r="H497" s="90"/>
      <c r="I497" s="87"/>
      <c r="J497" s="90"/>
      <c r="K497" s="451"/>
      <c r="L497" s="90"/>
      <c r="M497" s="91"/>
      <c r="N497" s="92"/>
    </row>
    <row r="498" spans="1:14" ht="18.75">
      <c r="A498" s="48"/>
      <c r="B498" s="86"/>
      <c r="C498" s="86"/>
      <c r="D498" s="87"/>
      <c r="E498" s="87"/>
      <c r="F498" s="87"/>
      <c r="G498" s="90"/>
      <c r="H498" s="90"/>
      <c r="I498" s="87"/>
      <c r="J498" s="90"/>
      <c r="K498" s="451"/>
      <c r="L498" s="90"/>
      <c r="M498" s="91"/>
      <c r="N498" s="92"/>
    </row>
    <row r="499" spans="1:14" ht="18.75">
      <c r="A499" s="48"/>
      <c r="B499" s="93"/>
      <c r="C499" s="93"/>
      <c r="D499" s="87"/>
      <c r="E499" s="87"/>
      <c r="F499" s="87"/>
      <c r="G499" s="90"/>
      <c r="H499" s="90"/>
      <c r="I499" s="87"/>
      <c r="J499" s="90"/>
      <c r="K499" s="451"/>
      <c r="L499" s="90"/>
      <c r="M499" s="91"/>
      <c r="N499" s="92"/>
    </row>
    <row r="500" spans="1:14" ht="18.75">
      <c r="A500" s="48"/>
      <c r="B500" s="86"/>
      <c r="C500" s="86"/>
      <c r="D500" s="87"/>
      <c r="E500" s="87"/>
      <c r="F500" s="87"/>
      <c r="G500" s="90"/>
      <c r="H500" s="90"/>
      <c r="I500" s="87"/>
      <c r="J500" s="90"/>
      <c r="K500" s="451"/>
      <c r="L500" s="90"/>
      <c r="M500" s="91"/>
      <c r="N500" s="92"/>
    </row>
    <row r="501" spans="1:14" ht="18.75">
      <c r="A501" s="48"/>
      <c r="B501" s="86"/>
      <c r="C501" s="86"/>
      <c r="D501" s="87"/>
      <c r="E501" s="87"/>
      <c r="F501" s="87"/>
      <c r="G501" s="90"/>
      <c r="H501" s="90"/>
      <c r="I501" s="87"/>
      <c r="J501" s="90"/>
      <c r="K501" s="451"/>
      <c r="L501" s="90"/>
      <c r="M501" s="91"/>
      <c r="N501" s="92"/>
    </row>
    <row r="502" spans="1:14" ht="18.75">
      <c r="A502" s="48"/>
      <c r="B502" s="93"/>
      <c r="C502" s="93"/>
      <c r="D502" s="87"/>
      <c r="E502" s="87"/>
      <c r="F502" s="87"/>
      <c r="G502" s="90"/>
      <c r="H502" s="90"/>
      <c r="I502" s="87"/>
      <c r="J502" s="90"/>
      <c r="K502" s="451"/>
      <c r="L502" s="90"/>
      <c r="M502" s="91"/>
      <c r="N502" s="92"/>
    </row>
    <row r="503" spans="1:14" ht="18.75">
      <c r="A503" s="48"/>
      <c r="B503" s="86"/>
      <c r="C503" s="86"/>
      <c r="D503" s="87"/>
      <c r="E503" s="87"/>
      <c r="F503" s="87"/>
      <c r="G503" s="90"/>
      <c r="H503" s="90"/>
      <c r="I503" s="87"/>
      <c r="J503" s="90"/>
      <c r="K503" s="451"/>
      <c r="L503" s="90"/>
      <c r="M503" s="91"/>
      <c r="N503" s="92"/>
    </row>
    <row r="504" spans="1:14" ht="18.75">
      <c r="A504" s="48"/>
      <c r="B504" s="86"/>
      <c r="C504" s="86"/>
      <c r="D504" s="87"/>
      <c r="E504" s="87"/>
      <c r="F504" s="87"/>
      <c r="G504" s="90"/>
      <c r="H504" s="90"/>
      <c r="I504" s="87"/>
      <c r="J504" s="90"/>
      <c r="K504" s="451"/>
      <c r="L504" s="90"/>
      <c r="M504" s="91"/>
      <c r="N504" s="92"/>
    </row>
    <row r="505" spans="1:14" ht="18.75">
      <c r="A505" s="48"/>
      <c r="B505" s="86"/>
      <c r="C505" s="86"/>
      <c r="D505" s="87"/>
      <c r="E505" s="87"/>
      <c r="F505" s="87"/>
      <c r="G505" s="90"/>
      <c r="H505" s="90"/>
      <c r="I505" s="87"/>
      <c r="J505" s="90"/>
      <c r="K505" s="451"/>
      <c r="L505" s="90"/>
      <c r="M505" s="91"/>
      <c r="N505" s="92"/>
    </row>
    <row r="506" spans="1:14" ht="18.75">
      <c r="A506" s="48"/>
      <c r="B506" s="86"/>
      <c r="C506" s="86"/>
      <c r="D506" s="97"/>
      <c r="E506" s="97"/>
      <c r="F506" s="97"/>
      <c r="G506" s="90"/>
      <c r="H506" s="90"/>
      <c r="I506" s="87"/>
      <c r="J506" s="90"/>
      <c r="K506" s="451"/>
      <c r="L506" s="90"/>
      <c r="M506" s="91"/>
      <c r="N506" s="92"/>
    </row>
    <row r="507" spans="1:14" ht="18.75">
      <c r="A507" s="48"/>
      <c r="B507" s="86"/>
      <c r="C507" s="86"/>
      <c r="D507" s="87"/>
      <c r="E507" s="87"/>
      <c r="F507" s="87"/>
      <c r="G507" s="90"/>
      <c r="H507" s="90"/>
      <c r="I507" s="87"/>
      <c r="J507" s="90"/>
      <c r="K507" s="451"/>
      <c r="L507" s="90"/>
      <c r="M507" s="91"/>
      <c r="N507" s="92"/>
    </row>
    <row r="508" spans="1:14" ht="18.75">
      <c r="A508" s="48"/>
      <c r="B508" s="86"/>
      <c r="C508" s="86"/>
      <c r="D508" s="87"/>
      <c r="E508" s="87"/>
      <c r="F508" s="87"/>
      <c r="G508" s="90"/>
      <c r="H508" s="90"/>
      <c r="I508" s="87"/>
      <c r="J508" s="90"/>
      <c r="K508" s="451"/>
      <c r="L508" s="90"/>
      <c r="M508" s="91"/>
      <c r="N508" s="92"/>
    </row>
    <row r="509" spans="1:14" ht="18.75">
      <c r="A509" s="48"/>
      <c r="B509" s="86"/>
      <c r="C509" s="86"/>
      <c r="D509" s="87"/>
      <c r="E509" s="87"/>
      <c r="F509" s="87"/>
      <c r="G509" s="90"/>
      <c r="H509" s="90"/>
      <c r="I509" s="87"/>
      <c r="J509" s="90"/>
      <c r="K509" s="451"/>
      <c r="L509" s="90"/>
      <c r="M509" s="91"/>
      <c r="N509" s="92"/>
    </row>
    <row r="510" spans="1:14" ht="18.75">
      <c r="A510" s="48"/>
      <c r="B510" s="86"/>
      <c r="C510" s="86"/>
      <c r="D510" s="87"/>
      <c r="E510" s="87"/>
      <c r="F510" s="87"/>
      <c r="G510" s="90"/>
      <c r="H510" s="90"/>
      <c r="I510" s="87"/>
      <c r="J510" s="90"/>
      <c r="K510" s="451"/>
      <c r="L510" s="90"/>
      <c r="M510" s="91"/>
      <c r="N510" s="92"/>
    </row>
    <row r="511" spans="1:14" ht="18.75">
      <c r="A511" s="48"/>
      <c r="B511" s="86"/>
      <c r="C511" s="86"/>
      <c r="D511" s="87"/>
      <c r="E511" s="87"/>
      <c r="F511" s="87"/>
      <c r="G511" s="90"/>
      <c r="H511" s="90"/>
      <c r="I511" s="87"/>
      <c r="J511" s="90"/>
      <c r="K511" s="451"/>
      <c r="L511" s="90"/>
      <c r="M511" s="91"/>
      <c r="N511" s="92"/>
    </row>
    <row r="512" spans="1:14" ht="18.75">
      <c r="A512" s="48"/>
      <c r="B512" s="86"/>
      <c r="C512" s="86"/>
      <c r="D512" s="87"/>
      <c r="E512" s="87"/>
      <c r="F512" s="87"/>
      <c r="G512" s="90"/>
      <c r="H512" s="90"/>
      <c r="I512" s="87"/>
      <c r="J512" s="90"/>
      <c r="K512" s="451"/>
      <c r="L512" s="90"/>
      <c r="M512" s="91"/>
      <c r="N512" s="92"/>
    </row>
    <row r="513" spans="1:14" ht="18.75">
      <c r="A513" s="48"/>
      <c r="B513" s="86"/>
      <c r="C513" s="86"/>
      <c r="D513" s="87"/>
      <c r="E513" s="87"/>
      <c r="F513" s="87"/>
      <c r="G513" s="90"/>
      <c r="H513" s="90"/>
      <c r="I513" s="87"/>
      <c r="J513" s="90"/>
      <c r="K513" s="451"/>
      <c r="L513" s="90"/>
      <c r="M513" s="91"/>
      <c r="N513" s="92"/>
    </row>
    <row r="514" spans="1:14" ht="18.75">
      <c r="A514" s="48"/>
      <c r="B514" s="86"/>
      <c r="C514" s="86"/>
      <c r="D514" s="87"/>
      <c r="E514" s="87"/>
      <c r="F514" s="87"/>
      <c r="G514" s="90"/>
      <c r="H514" s="90"/>
      <c r="I514" s="87"/>
      <c r="J514" s="90"/>
      <c r="K514" s="451"/>
      <c r="L514" s="90"/>
      <c r="M514" s="91"/>
      <c r="N514" s="92"/>
    </row>
    <row r="515" spans="1:14" ht="18.75">
      <c r="A515" s="48"/>
      <c r="B515" s="86"/>
      <c r="C515" s="86"/>
      <c r="D515" s="87"/>
      <c r="E515" s="87"/>
      <c r="F515" s="87"/>
      <c r="G515" s="90"/>
      <c r="H515" s="90"/>
      <c r="I515" s="87"/>
      <c r="J515" s="90"/>
      <c r="K515" s="451"/>
      <c r="L515" s="90"/>
      <c r="M515" s="91"/>
      <c r="N515" s="92"/>
    </row>
    <row r="516" spans="1:14" ht="18.75">
      <c r="A516" s="48"/>
      <c r="B516" s="86"/>
      <c r="C516" s="86"/>
      <c r="D516" s="87"/>
      <c r="E516" s="87"/>
      <c r="F516" s="87"/>
      <c r="G516" s="90"/>
      <c r="H516" s="90"/>
      <c r="I516" s="87"/>
      <c r="J516" s="90"/>
      <c r="K516" s="451"/>
      <c r="L516" s="90"/>
      <c r="M516" s="91"/>
      <c r="N516" s="92"/>
    </row>
    <row r="517" spans="1:14" ht="18.75">
      <c r="A517" s="48"/>
      <c r="B517" s="86"/>
      <c r="C517" s="86"/>
      <c r="D517" s="87"/>
      <c r="E517" s="87"/>
      <c r="F517" s="87"/>
      <c r="G517" s="90"/>
      <c r="H517" s="90"/>
      <c r="I517" s="87"/>
      <c r="J517" s="90"/>
      <c r="K517" s="451"/>
      <c r="L517" s="90"/>
      <c r="M517" s="91"/>
      <c r="N517" s="92"/>
    </row>
    <row r="518" spans="1:14" ht="18.75">
      <c r="A518" s="48"/>
      <c r="B518" s="86"/>
      <c r="C518" s="86"/>
      <c r="D518" s="87"/>
      <c r="E518" s="87"/>
      <c r="F518" s="87"/>
      <c r="G518" s="90"/>
      <c r="H518" s="90"/>
      <c r="I518" s="87"/>
      <c r="J518" s="90"/>
      <c r="K518" s="451"/>
      <c r="L518" s="90"/>
      <c r="M518" s="91"/>
      <c r="N518" s="92"/>
    </row>
    <row r="519" spans="1:14" ht="18.75">
      <c r="A519" s="48"/>
      <c r="B519" s="86"/>
      <c r="C519" s="86"/>
      <c r="D519" s="87"/>
      <c r="E519" s="87"/>
      <c r="F519" s="87"/>
      <c r="G519" s="90"/>
      <c r="H519" s="90"/>
      <c r="I519" s="87"/>
      <c r="J519" s="90"/>
      <c r="K519" s="451"/>
      <c r="L519" s="90"/>
      <c r="M519" s="91"/>
      <c r="N519" s="92"/>
    </row>
    <row r="520" spans="1:14" ht="18.75">
      <c r="A520" s="48"/>
      <c r="B520" s="93"/>
      <c r="C520" s="93"/>
      <c r="D520" s="87"/>
      <c r="E520" s="87"/>
      <c r="F520" s="87"/>
      <c r="G520" s="90"/>
      <c r="H520" s="90"/>
      <c r="I520" s="87"/>
      <c r="J520" s="90"/>
      <c r="K520" s="451"/>
      <c r="L520" s="90"/>
      <c r="M520" s="91"/>
      <c r="N520" s="92"/>
    </row>
    <row r="521" spans="1:14" ht="18.75">
      <c r="A521" s="48"/>
      <c r="B521" s="93"/>
      <c r="C521" s="93"/>
      <c r="D521" s="87"/>
      <c r="E521" s="87"/>
      <c r="F521" s="87"/>
      <c r="G521" s="90"/>
      <c r="H521" s="90"/>
      <c r="I521" s="87"/>
      <c r="J521" s="90"/>
      <c r="K521" s="451"/>
      <c r="L521" s="90"/>
      <c r="M521" s="91"/>
      <c r="N521" s="92"/>
    </row>
    <row r="522" spans="1:14" ht="18.75">
      <c r="A522" s="48"/>
      <c r="B522" s="86"/>
      <c r="C522" s="86"/>
      <c r="D522" s="87"/>
      <c r="E522" s="87"/>
      <c r="F522" s="87"/>
      <c r="G522" s="90"/>
      <c r="H522" s="90"/>
      <c r="I522" s="87"/>
      <c r="J522" s="90"/>
      <c r="K522" s="451"/>
      <c r="L522" s="90"/>
      <c r="M522" s="91"/>
      <c r="N522" s="92"/>
    </row>
    <row r="523" spans="1:14" ht="18.75">
      <c r="A523" s="48"/>
      <c r="B523" s="86"/>
      <c r="C523" s="86"/>
      <c r="D523" s="87"/>
      <c r="E523" s="87"/>
      <c r="F523" s="87"/>
      <c r="G523" s="90"/>
      <c r="H523" s="90"/>
      <c r="I523" s="87"/>
      <c r="J523" s="90"/>
      <c r="K523" s="451"/>
      <c r="L523" s="90"/>
      <c r="M523" s="91"/>
      <c r="N523" s="92"/>
    </row>
    <row r="524" spans="1:14" ht="18.75">
      <c r="A524" s="48"/>
      <c r="B524" s="86"/>
      <c r="C524" s="86"/>
      <c r="D524" s="98"/>
      <c r="E524" s="98"/>
      <c r="F524" s="98"/>
      <c r="G524" s="90"/>
      <c r="H524" s="90"/>
      <c r="I524" s="87"/>
      <c r="J524" s="90"/>
      <c r="K524" s="451"/>
      <c r="L524" s="90"/>
      <c r="M524" s="91"/>
      <c r="N524" s="92"/>
    </row>
    <row r="525" spans="1:14" ht="18.75">
      <c r="A525" s="48"/>
      <c r="B525" s="86"/>
      <c r="C525" s="86"/>
      <c r="D525" s="87"/>
      <c r="E525" s="87"/>
      <c r="F525" s="87"/>
      <c r="G525" s="90"/>
      <c r="H525" s="90"/>
      <c r="I525" s="87"/>
      <c r="J525" s="90"/>
      <c r="K525" s="451"/>
      <c r="L525" s="90"/>
      <c r="M525" s="91"/>
      <c r="N525" s="92"/>
    </row>
    <row r="526" spans="1:14" ht="18.75">
      <c r="A526" s="48"/>
      <c r="B526" s="86"/>
      <c r="C526" s="86"/>
      <c r="D526" s="87"/>
      <c r="E526" s="87"/>
      <c r="F526" s="87"/>
      <c r="G526" s="90"/>
      <c r="H526" s="90"/>
      <c r="I526" s="87"/>
      <c r="J526" s="90"/>
      <c r="K526" s="451"/>
      <c r="L526" s="90"/>
      <c r="M526" s="91"/>
      <c r="N526" s="92"/>
    </row>
    <row r="527" spans="1:14" ht="18.75">
      <c r="A527" s="48"/>
      <c r="B527" s="86"/>
      <c r="C527" s="86"/>
      <c r="D527" s="87"/>
      <c r="E527" s="87"/>
      <c r="F527" s="87"/>
      <c r="G527" s="90"/>
      <c r="H527" s="90"/>
      <c r="I527" s="87"/>
      <c r="J527" s="90"/>
      <c r="K527" s="451"/>
      <c r="L527" s="90"/>
      <c r="M527" s="91"/>
      <c r="N527" s="92"/>
    </row>
    <row r="528" spans="1:14" ht="18.75">
      <c r="A528" s="48"/>
      <c r="B528" s="86"/>
      <c r="C528" s="86"/>
      <c r="D528" s="87"/>
      <c r="E528" s="87"/>
      <c r="F528" s="87"/>
      <c r="G528" s="90"/>
      <c r="H528" s="90"/>
      <c r="I528" s="87"/>
      <c r="J528" s="90"/>
      <c r="K528" s="451"/>
      <c r="L528" s="90"/>
      <c r="M528" s="91"/>
      <c r="N528" s="92"/>
    </row>
    <row r="529" spans="1:14" ht="18.75">
      <c r="A529" s="48"/>
      <c r="B529" s="86"/>
      <c r="C529" s="86"/>
      <c r="D529" s="87"/>
      <c r="E529" s="87"/>
      <c r="F529" s="87"/>
      <c r="G529" s="90"/>
      <c r="H529" s="90"/>
      <c r="I529" s="87"/>
      <c r="J529" s="90"/>
      <c r="K529" s="451"/>
      <c r="L529" s="90"/>
      <c r="M529" s="91"/>
      <c r="N529" s="92"/>
    </row>
    <row r="530" spans="1:14" ht="18.75">
      <c r="A530" s="48"/>
      <c r="B530" s="86"/>
      <c r="C530" s="99"/>
      <c r="D530" s="87"/>
      <c r="E530" s="87"/>
      <c r="F530" s="87"/>
      <c r="G530" s="90"/>
      <c r="H530" s="90"/>
      <c r="I530" s="87"/>
      <c r="J530" s="90"/>
      <c r="K530" s="451"/>
      <c r="L530" s="90"/>
      <c r="M530" s="91"/>
      <c r="N530" s="92"/>
    </row>
    <row r="531" spans="1:14" ht="18.75">
      <c r="A531" s="48"/>
      <c r="B531" s="86"/>
      <c r="C531" s="86"/>
      <c r="D531" s="87"/>
      <c r="E531" s="87"/>
      <c r="F531" s="87"/>
      <c r="G531" s="90"/>
      <c r="H531" s="90"/>
      <c r="I531" s="87"/>
      <c r="J531" s="90"/>
      <c r="K531" s="451"/>
      <c r="L531" s="90"/>
      <c r="M531" s="91"/>
      <c r="N531" s="92"/>
    </row>
    <row r="532" spans="1:14" ht="18.75">
      <c r="A532" s="48"/>
      <c r="B532" s="93"/>
      <c r="C532" s="93"/>
      <c r="D532" s="98"/>
      <c r="E532" s="98"/>
      <c r="F532" s="98"/>
      <c r="G532" s="90"/>
      <c r="H532" s="90"/>
      <c r="I532" s="87"/>
      <c r="J532" s="90"/>
      <c r="K532" s="451"/>
      <c r="L532" s="90"/>
      <c r="M532" s="91"/>
      <c r="N532" s="92"/>
    </row>
    <row r="533" spans="1:14" ht="18.75">
      <c r="A533" s="48"/>
      <c r="B533" s="86"/>
      <c r="C533" s="86"/>
      <c r="D533" s="87"/>
      <c r="E533" s="87"/>
      <c r="F533" s="87"/>
      <c r="G533" s="90"/>
      <c r="H533" s="90"/>
      <c r="I533" s="87"/>
      <c r="J533" s="90"/>
      <c r="K533" s="451"/>
      <c r="L533" s="90"/>
      <c r="M533" s="91"/>
      <c r="N533" s="92"/>
    </row>
    <row r="534" spans="1:14" ht="18.75">
      <c r="A534" s="48"/>
      <c r="B534" s="93"/>
      <c r="C534" s="93"/>
      <c r="D534" s="87"/>
      <c r="E534" s="87"/>
      <c r="F534" s="87"/>
      <c r="G534" s="90"/>
      <c r="H534" s="90"/>
      <c r="I534" s="87"/>
      <c r="J534" s="90"/>
      <c r="K534" s="451"/>
      <c r="L534" s="90"/>
      <c r="M534" s="91"/>
      <c r="N534" s="92"/>
    </row>
    <row r="535" spans="1:14" ht="18.75">
      <c r="A535" s="48"/>
      <c r="B535" s="93"/>
      <c r="C535" s="93"/>
      <c r="D535" s="87"/>
      <c r="E535" s="87"/>
      <c r="F535" s="87"/>
      <c r="G535" s="90"/>
      <c r="H535" s="90"/>
      <c r="I535" s="87"/>
      <c r="J535" s="90"/>
      <c r="K535" s="451"/>
      <c r="L535" s="90"/>
      <c r="M535" s="91"/>
      <c r="N535" s="92"/>
    </row>
    <row r="536" spans="1:14" ht="18.75">
      <c r="A536" s="48"/>
      <c r="B536" s="86"/>
      <c r="C536" s="86"/>
      <c r="D536" s="87"/>
      <c r="E536" s="87"/>
      <c r="F536" s="87"/>
      <c r="G536" s="90"/>
      <c r="H536" s="90"/>
      <c r="I536" s="87"/>
      <c r="J536" s="90"/>
      <c r="K536" s="451"/>
      <c r="L536" s="90"/>
      <c r="M536" s="91"/>
      <c r="N536" s="92"/>
    </row>
    <row r="537" spans="1:14" ht="18.75">
      <c r="A537" s="48"/>
      <c r="B537" s="86"/>
      <c r="C537" s="86"/>
      <c r="D537" s="87"/>
      <c r="E537" s="87"/>
      <c r="F537" s="87"/>
      <c r="G537" s="90"/>
      <c r="H537" s="90"/>
      <c r="I537" s="87"/>
      <c r="J537" s="90"/>
      <c r="K537" s="451"/>
      <c r="L537" s="90"/>
      <c r="M537" s="91"/>
      <c r="N537" s="92"/>
    </row>
    <row r="538" spans="1:14" ht="18.75">
      <c r="A538" s="48"/>
      <c r="B538" s="86"/>
      <c r="C538" s="86"/>
      <c r="D538" s="87"/>
      <c r="E538" s="87"/>
      <c r="F538" s="87"/>
      <c r="G538" s="90"/>
      <c r="H538" s="90"/>
      <c r="I538" s="87"/>
      <c r="J538" s="90"/>
      <c r="K538" s="451"/>
      <c r="L538" s="90"/>
      <c r="M538" s="91"/>
      <c r="N538" s="92"/>
    </row>
    <row r="539" spans="1:14" ht="18.75">
      <c r="A539" s="48"/>
      <c r="B539" s="86"/>
      <c r="C539" s="86"/>
      <c r="D539" s="87"/>
      <c r="E539" s="87"/>
      <c r="F539" s="87"/>
      <c r="G539" s="90"/>
      <c r="H539" s="90"/>
      <c r="I539" s="87"/>
      <c r="J539" s="90"/>
      <c r="K539" s="451"/>
      <c r="L539" s="90"/>
      <c r="M539" s="91"/>
      <c r="N539" s="92"/>
    </row>
    <row r="540" spans="1:14" ht="18.75">
      <c r="A540" s="48"/>
      <c r="B540" s="86"/>
      <c r="C540" s="99"/>
      <c r="D540" s="87"/>
      <c r="E540" s="87"/>
      <c r="F540" s="87"/>
      <c r="G540" s="90"/>
      <c r="H540" s="90"/>
      <c r="I540" s="87"/>
      <c r="J540" s="90"/>
      <c r="K540" s="451"/>
      <c r="L540" s="90"/>
      <c r="M540" s="91"/>
      <c r="N540" s="92"/>
    </row>
    <row r="541" spans="1:14" ht="18.75">
      <c r="A541" s="48"/>
      <c r="B541" s="86"/>
      <c r="C541" s="86"/>
      <c r="D541" s="87"/>
      <c r="E541" s="87"/>
      <c r="F541" s="87"/>
      <c r="G541" s="90"/>
      <c r="H541" s="90"/>
      <c r="I541" s="87"/>
      <c r="J541" s="90"/>
      <c r="K541" s="451"/>
      <c r="L541" s="90"/>
      <c r="M541" s="91"/>
      <c r="N541" s="92"/>
    </row>
    <row r="542" spans="1:14" ht="18.75">
      <c r="A542" s="48"/>
      <c r="B542" s="86"/>
      <c r="C542" s="86"/>
      <c r="D542" s="87"/>
      <c r="E542" s="87"/>
      <c r="F542" s="87"/>
      <c r="G542" s="90"/>
      <c r="H542" s="90"/>
      <c r="I542" s="87"/>
      <c r="J542" s="90"/>
      <c r="K542" s="451"/>
      <c r="L542" s="90"/>
      <c r="M542" s="91"/>
      <c r="N542" s="92"/>
    </row>
    <row r="543" spans="1:14" ht="18.75">
      <c r="A543" s="48"/>
      <c r="B543" s="86"/>
      <c r="C543" s="86"/>
      <c r="D543" s="87"/>
      <c r="E543" s="87"/>
      <c r="F543" s="87"/>
      <c r="G543" s="90"/>
      <c r="H543" s="90"/>
      <c r="I543" s="87"/>
      <c r="J543" s="90"/>
      <c r="K543" s="451"/>
      <c r="L543" s="90"/>
      <c r="M543" s="91"/>
      <c r="N543" s="92"/>
    </row>
    <row r="544" spans="1:14" ht="18.75">
      <c r="A544" s="48"/>
      <c r="B544" s="86"/>
      <c r="C544" s="86"/>
      <c r="D544" s="87"/>
      <c r="E544" s="87"/>
      <c r="F544" s="87"/>
      <c r="G544" s="90"/>
      <c r="H544" s="90"/>
      <c r="I544" s="87"/>
      <c r="J544" s="90"/>
      <c r="K544" s="451"/>
      <c r="L544" s="90"/>
      <c r="M544" s="91"/>
      <c r="N544" s="92"/>
    </row>
    <row r="545" spans="1:14" ht="18.75">
      <c r="A545" s="48"/>
      <c r="B545" s="86"/>
      <c r="C545" s="86"/>
      <c r="D545" s="87"/>
      <c r="E545" s="87"/>
      <c r="F545" s="87"/>
      <c r="G545" s="90"/>
      <c r="H545" s="90"/>
      <c r="I545" s="87"/>
      <c r="J545" s="90"/>
      <c r="K545" s="451"/>
      <c r="L545" s="90"/>
      <c r="M545" s="91"/>
      <c r="N545" s="92"/>
    </row>
    <row r="546" spans="1:14" ht="18.75">
      <c r="A546" s="48"/>
      <c r="B546" s="86"/>
      <c r="C546" s="86"/>
      <c r="D546" s="87"/>
      <c r="E546" s="87"/>
      <c r="F546" s="87"/>
      <c r="G546" s="90"/>
      <c r="H546" s="90"/>
      <c r="I546" s="87"/>
      <c r="J546" s="90"/>
      <c r="K546" s="451"/>
      <c r="L546" s="90"/>
      <c r="M546" s="91"/>
      <c r="N546" s="92"/>
    </row>
    <row r="547" spans="1:14" ht="18.75">
      <c r="A547" s="48"/>
      <c r="B547" s="86"/>
      <c r="C547" s="86"/>
      <c r="D547" s="87"/>
      <c r="E547" s="87"/>
      <c r="F547" s="87"/>
      <c r="G547" s="90"/>
      <c r="H547" s="90"/>
      <c r="I547" s="87"/>
      <c r="J547" s="90"/>
      <c r="K547" s="451"/>
      <c r="L547" s="90"/>
      <c r="M547" s="91"/>
      <c r="N547" s="92"/>
    </row>
    <row r="548" spans="1:14" ht="18.75">
      <c r="A548" s="48"/>
      <c r="B548" s="86"/>
      <c r="C548" s="86"/>
      <c r="D548" s="87"/>
      <c r="E548" s="87"/>
      <c r="F548" s="87"/>
      <c r="G548" s="90"/>
      <c r="H548" s="90"/>
      <c r="I548" s="87"/>
      <c r="J548" s="90"/>
      <c r="K548" s="451"/>
      <c r="L548" s="90"/>
      <c r="M548" s="91"/>
      <c r="N548" s="92"/>
    </row>
    <row r="549" spans="1:14" ht="18.75">
      <c r="A549" s="48"/>
      <c r="B549" s="86"/>
      <c r="C549" s="86"/>
      <c r="D549" s="87"/>
      <c r="E549" s="87"/>
      <c r="F549" s="87"/>
      <c r="G549" s="90"/>
      <c r="H549" s="90"/>
      <c r="I549" s="87"/>
      <c r="J549" s="90"/>
      <c r="K549" s="451"/>
      <c r="L549" s="90"/>
      <c r="M549" s="91"/>
      <c r="N549" s="92"/>
    </row>
    <row r="550" spans="1:14" ht="18.75">
      <c r="A550" s="48"/>
      <c r="B550" s="86"/>
      <c r="C550" s="86"/>
      <c r="D550" s="87"/>
      <c r="E550" s="87"/>
      <c r="F550" s="87"/>
      <c r="G550" s="90"/>
      <c r="H550" s="90"/>
      <c r="I550" s="87"/>
      <c r="J550" s="90"/>
      <c r="K550" s="451"/>
      <c r="L550" s="90"/>
      <c r="M550" s="91"/>
      <c r="N550" s="92"/>
    </row>
    <row r="551" spans="1:14" ht="18.75">
      <c r="A551" s="48"/>
      <c r="B551" s="86"/>
      <c r="C551" s="86"/>
      <c r="D551" s="87"/>
      <c r="E551" s="87"/>
      <c r="F551" s="87"/>
      <c r="G551" s="90"/>
      <c r="H551" s="90"/>
      <c r="I551" s="87"/>
      <c r="J551" s="90"/>
      <c r="K551" s="451"/>
      <c r="L551" s="90"/>
      <c r="M551" s="91"/>
      <c r="N551" s="92"/>
    </row>
    <row r="552" spans="1:14" ht="18.75">
      <c r="A552" s="48"/>
      <c r="B552" s="93"/>
      <c r="C552" s="93"/>
      <c r="D552" s="52"/>
      <c r="E552" s="98"/>
      <c r="F552" s="98"/>
      <c r="G552" s="90"/>
      <c r="H552" s="90"/>
      <c r="I552" s="87"/>
      <c r="J552" s="90"/>
      <c r="K552" s="451"/>
      <c r="L552" s="90"/>
      <c r="M552" s="91"/>
      <c r="N552" s="92"/>
    </row>
    <row r="553" spans="1:14" ht="18.75">
      <c r="A553" s="48"/>
      <c r="B553" s="100"/>
      <c r="C553" s="100"/>
      <c r="D553" s="87"/>
      <c r="E553" s="87"/>
      <c r="F553" s="87"/>
      <c r="G553" s="90"/>
      <c r="H553" s="90"/>
      <c r="I553" s="87"/>
      <c r="J553" s="90"/>
      <c r="K553" s="451"/>
      <c r="L553" s="90"/>
      <c r="M553" s="91"/>
      <c r="N553" s="92"/>
    </row>
    <row r="554" spans="1:14" ht="18.75">
      <c r="A554" s="48"/>
      <c r="B554" s="86"/>
      <c r="C554" s="86"/>
      <c r="D554" s="87"/>
      <c r="E554" s="87"/>
      <c r="F554" s="87"/>
      <c r="G554" s="90"/>
      <c r="H554" s="90"/>
      <c r="I554" s="87"/>
      <c r="J554" s="90"/>
      <c r="K554" s="451"/>
      <c r="L554" s="90"/>
      <c r="M554" s="91"/>
      <c r="N554" s="92"/>
    </row>
    <row r="555" spans="1:14" ht="18.75">
      <c r="A555" s="48"/>
      <c r="B555" s="86"/>
      <c r="C555" s="86"/>
      <c r="D555" s="87"/>
      <c r="E555" s="87"/>
      <c r="F555" s="87"/>
      <c r="G555" s="90"/>
      <c r="H555" s="90"/>
      <c r="I555" s="87"/>
      <c r="J555" s="90"/>
      <c r="K555" s="451"/>
      <c r="L555" s="90"/>
      <c r="M555" s="91"/>
      <c r="N555" s="92"/>
    </row>
    <row r="556" spans="1:14" ht="18.75">
      <c r="A556" s="48"/>
      <c r="B556" s="93"/>
      <c r="C556" s="93"/>
      <c r="D556" s="87"/>
      <c r="E556" s="87"/>
      <c r="F556" s="87"/>
      <c r="G556" s="90"/>
      <c r="H556" s="90"/>
      <c r="I556" s="87"/>
      <c r="J556" s="90"/>
      <c r="K556" s="451"/>
      <c r="L556" s="90"/>
      <c r="M556" s="91"/>
      <c r="N556" s="92"/>
    </row>
    <row r="557" spans="1:14" ht="18.75">
      <c r="A557" s="48"/>
      <c r="B557" s="86"/>
      <c r="C557" s="86"/>
      <c r="D557" s="87"/>
      <c r="E557" s="87"/>
      <c r="F557" s="87"/>
      <c r="G557" s="90"/>
      <c r="H557" s="90"/>
      <c r="I557" s="87"/>
      <c r="J557" s="90"/>
      <c r="K557" s="451"/>
      <c r="L557" s="90"/>
      <c r="M557" s="91"/>
      <c r="N557" s="92"/>
    </row>
    <row r="558" spans="1:14" ht="18.75">
      <c r="A558" s="48"/>
      <c r="B558" s="86"/>
      <c r="C558" s="86"/>
      <c r="D558" s="87"/>
      <c r="E558" s="87"/>
      <c r="F558" s="87"/>
      <c r="G558" s="90"/>
      <c r="H558" s="90"/>
      <c r="I558" s="87"/>
      <c r="J558" s="90"/>
      <c r="K558" s="451"/>
      <c r="L558" s="90"/>
      <c r="M558" s="91"/>
      <c r="N558" s="92"/>
    </row>
    <row r="559" spans="1:14" ht="18.75">
      <c r="A559" s="48"/>
      <c r="B559" s="86"/>
      <c r="C559" s="86"/>
      <c r="D559" s="87"/>
      <c r="E559" s="87"/>
      <c r="F559" s="87"/>
      <c r="G559" s="90"/>
      <c r="H559" s="90"/>
      <c r="I559" s="87"/>
      <c r="J559" s="90"/>
      <c r="K559" s="451"/>
      <c r="L559" s="90"/>
      <c r="M559" s="91"/>
      <c r="N559" s="92"/>
    </row>
    <row r="560" spans="1:14" ht="18.75">
      <c r="A560" s="48"/>
      <c r="B560" s="86"/>
      <c r="C560" s="86"/>
      <c r="D560" s="87"/>
      <c r="E560" s="87"/>
      <c r="F560" s="87"/>
      <c r="G560" s="90"/>
      <c r="H560" s="90"/>
      <c r="I560" s="87"/>
      <c r="J560" s="90"/>
      <c r="K560" s="451"/>
      <c r="L560" s="90"/>
      <c r="M560" s="91"/>
      <c r="N560" s="92"/>
    </row>
    <row r="561" spans="1:14" ht="18.75">
      <c r="A561" s="48"/>
      <c r="B561" s="86"/>
      <c r="C561" s="86"/>
      <c r="D561" s="87"/>
      <c r="E561" s="87"/>
      <c r="F561" s="87"/>
      <c r="G561" s="90"/>
      <c r="H561" s="90"/>
      <c r="I561" s="87"/>
      <c r="J561" s="90"/>
      <c r="K561" s="451"/>
      <c r="L561" s="90"/>
      <c r="M561" s="91"/>
      <c r="N561" s="92"/>
    </row>
    <row r="562" spans="1:14" ht="18.75">
      <c r="A562" s="48"/>
      <c r="B562" s="86"/>
      <c r="C562" s="86"/>
      <c r="D562" s="87"/>
      <c r="E562" s="87"/>
      <c r="F562" s="87"/>
      <c r="G562" s="90"/>
      <c r="H562" s="90"/>
      <c r="I562" s="87"/>
      <c r="J562" s="90"/>
      <c r="K562" s="451"/>
      <c r="L562" s="90"/>
      <c r="M562" s="91"/>
      <c r="N562" s="92"/>
    </row>
    <row r="563" spans="1:14" ht="18.75">
      <c r="A563" s="48"/>
      <c r="B563" s="86"/>
      <c r="C563" s="86"/>
      <c r="D563" s="87"/>
      <c r="E563" s="87"/>
      <c r="F563" s="87"/>
      <c r="G563" s="90"/>
      <c r="H563" s="90"/>
      <c r="I563" s="87"/>
      <c r="J563" s="90"/>
      <c r="K563" s="451"/>
      <c r="L563" s="90"/>
      <c r="M563" s="91"/>
      <c r="N563" s="92"/>
    </row>
    <row r="564" spans="1:14" ht="18.75">
      <c r="A564" s="48"/>
      <c r="B564" s="93"/>
      <c r="C564" s="93"/>
      <c r="D564" s="87"/>
      <c r="E564" s="87"/>
      <c r="F564" s="87"/>
      <c r="G564" s="90"/>
      <c r="H564" s="90"/>
      <c r="I564" s="87"/>
      <c r="J564" s="90"/>
      <c r="K564" s="451"/>
      <c r="L564" s="90"/>
      <c r="M564" s="91"/>
      <c r="N564" s="92"/>
    </row>
    <row r="565" spans="1:14" ht="18.75">
      <c r="A565" s="48"/>
      <c r="B565" s="93"/>
      <c r="C565" s="93"/>
      <c r="D565" s="87"/>
      <c r="E565" s="87"/>
      <c r="F565" s="87"/>
      <c r="G565" s="90"/>
      <c r="H565" s="90"/>
      <c r="I565" s="87"/>
      <c r="J565" s="90"/>
      <c r="K565" s="451"/>
      <c r="L565" s="90"/>
      <c r="M565" s="91"/>
      <c r="N565" s="92"/>
    </row>
    <row r="566" spans="1:14" ht="18.75">
      <c r="A566" s="48"/>
      <c r="B566" s="86"/>
      <c r="C566" s="86"/>
      <c r="D566" s="87"/>
      <c r="E566" s="87"/>
      <c r="F566" s="87"/>
      <c r="G566" s="90"/>
      <c r="H566" s="90"/>
      <c r="I566" s="87"/>
      <c r="J566" s="90"/>
      <c r="K566" s="451"/>
      <c r="L566" s="90"/>
      <c r="M566" s="91"/>
      <c r="N566" s="92"/>
    </row>
    <row r="567" spans="1:14" ht="18.75">
      <c r="A567" s="48"/>
      <c r="B567" s="86"/>
      <c r="C567" s="86"/>
      <c r="D567" s="87"/>
      <c r="E567" s="87"/>
      <c r="F567" s="87"/>
      <c r="G567" s="90"/>
      <c r="H567" s="90"/>
      <c r="I567" s="87"/>
      <c r="J567" s="90"/>
      <c r="K567" s="451"/>
      <c r="L567" s="90"/>
      <c r="M567" s="91"/>
      <c r="N567" s="92"/>
    </row>
    <row r="568" spans="1:14" ht="18.75">
      <c r="A568" s="48"/>
      <c r="B568" s="86"/>
      <c r="C568" s="86"/>
      <c r="D568" s="87"/>
      <c r="E568" s="87"/>
      <c r="F568" s="87"/>
      <c r="G568" s="90"/>
      <c r="H568" s="90"/>
      <c r="I568" s="87"/>
      <c r="J568" s="90"/>
      <c r="K568" s="451"/>
      <c r="L568" s="90"/>
      <c r="M568" s="91"/>
      <c r="N568" s="92"/>
    </row>
    <row r="569" spans="1:14" ht="18.75">
      <c r="A569" s="48"/>
      <c r="B569" s="86"/>
      <c r="C569" s="86"/>
      <c r="D569" s="87"/>
      <c r="E569" s="87"/>
      <c r="F569" s="87"/>
      <c r="G569" s="90"/>
      <c r="H569" s="90"/>
      <c r="I569" s="87"/>
      <c r="J569" s="90"/>
      <c r="K569" s="451"/>
      <c r="L569" s="90"/>
      <c r="M569" s="91"/>
      <c r="N569" s="92"/>
    </row>
    <row r="570" spans="1:14" ht="18.75">
      <c r="A570" s="48"/>
      <c r="B570" s="93"/>
      <c r="C570" s="93"/>
      <c r="D570" s="87"/>
      <c r="E570" s="97"/>
      <c r="F570" s="97"/>
      <c r="G570" s="90"/>
      <c r="H570" s="90"/>
      <c r="I570" s="87"/>
      <c r="J570" s="90"/>
      <c r="K570" s="451"/>
      <c r="L570" s="90"/>
      <c r="M570" s="91"/>
      <c r="N570" s="92"/>
    </row>
    <row r="571" spans="1:14" ht="18.75">
      <c r="A571" s="48"/>
      <c r="B571" s="86"/>
      <c r="C571" s="86"/>
      <c r="D571" s="87"/>
      <c r="E571" s="87"/>
      <c r="F571" s="87"/>
      <c r="G571" s="90"/>
      <c r="H571" s="90"/>
      <c r="I571" s="87"/>
      <c r="J571" s="90"/>
      <c r="K571" s="451"/>
      <c r="L571" s="90"/>
      <c r="M571" s="91"/>
      <c r="N571" s="92"/>
    </row>
    <row r="572" spans="1:14" ht="18.75">
      <c r="A572" s="48"/>
      <c r="B572" s="93"/>
      <c r="C572" s="93"/>
      <c r="D572" s="87"/>
      <c r="E572" s="87"/>
      <c r="F572" s="87"/>
      <c r="G572" s="90"/>
      <c r="H572" s="90"/>
      <c r="I572" s="87"/>
      <c r="J572" s="90"/>
      <c r="K572" s="451"/>
      <c r="L572" s="90"/>
      <c r="M572" s="91"/>
      <c r="N572" s="92"/>
    </row>
    <row r="573" spans="1:14" ht="18.75">
      <c r="A573" s="48"/>
      <c r="B573" s="86"/>
      <c r="C573" s="86"/>
      <c r="D573" s="87"/>
      <c r="E573" s="87"/>
      <c r="F573" s="87"/>
      <c r="G573" s="90"/>
      <c r="H573" s="90"/>
      <c r="I573" s="87"/>
      <c r="J573" s="90"/>
      <c r="K573" s="451"/>
      <c r="L573" s="90"/>
      <c r="M573" s="91"/>
      <c r="N573" s="92"/>
    </row>
    <row r="574" spans="1:14" ht="18.75">
      <c r="A574" s="48"/>
      <c r="B574" s="86"/>
      <c r="C574" s="86"/>
      <c r="D574" s="87"/>
      <c r="E574" s="87"/>
      <c r="F574" s="87"/>
      <c r="G574" s="90"/>
      <c r="H574" s="90"/>
      <c r="I574" s="87"/>
      <c r="J574" s="90"/>
      <c r="K574" s="451"/>
      <c r="L574" s="90"/>
      <c r="M574" s="91"/>
      <c r="N574" s="92"/>
    </row>
    <row r="575" spans="1:14" ht="18.75">
      <c r="A575" s="48"/>
      <c r="B575" s="86"/>
      <c r="C575" s="86"/>
      <c r="D575" s="87"/>
      <c r="E575" s="87"/>
      <c r="F575" s="87"/>
      <c r="G575" s="90"/>
      <c r="H575" s="90"/>
      <c r="I575" s="87"/>
      <c r="J575" s="90"/>
      <c r="K575" s="451"/>
      <c r="L575" s="90"/>
      <c r="M575" s="91"/>
      <c r="N575" s="92"/>
    </row>
    <row r="576" spans="1:14" ht="18.75">
      <c r="A576" s="48"/>
      <c r="B576" s="93"/>
      <c r="C576" s="93"/>
      <c r="D576" s="95"/>
      <c r="E576" s="97"/>
      <c r="F576" s="97"/>
      <c r="G576" s="90"/>
      <c r="H576" s="90"/>
      <c r="I576" s="87"/>
      <c r="J576" s="90"/>
      <c r="K576" s="451"/>
      <c r="L576" s="90"/>
      <c r="M576" s="91"/>
      <c r="N576" s="92"/>
    </row>
    <row r="577" spans="1:14" ht="18.75">
      <c r="A577" s="48"/>
      <c r="B577" s="86"/>
      <c r="C577" s="86"/>
      <c r="D577" s="87"/>
      <c r="E577" s="87"/>
      <c r="F577" s="87"/>
      <c r="G577" s="90"/>
      <c r="H577" s="90"/>
      <c r="I577" s="87"/>
      <c r="J577" s="90"/>
      <c r="K577" s="451"/>
      <c r="L577" s="90"/>
      <c r="M577" s="91"/>
      <c r="N577" s="92"/>
    </row>
    <row r="578" spans="1:14" ht="18.75">
      <c r="A578" s="48"/>
      <c r="B578" s="86"/>
      <c r="C578" s="86"/>
      <c r="D578" s="97"/>
      <c r="E578" s="97"/>
      <c r="F578" s="97"/>
      <c r="G578" s="90"/>
      <c r="H578" s="90"/>
      <c r="I578" s="87"/>
      <c r="J578" s="90"/>
      <c r="K578" s="451"/>
      <c r="L578" s="90"/>
      <c r="M578" s="91"/>
      <c r="N578" s="92"/>
    </row>
    <row r="579" spans="1:14" ht="18.75">
      <c r="A579" s="48"/>
      <c r="B579" s="93"/>
      <c r="C579" s="93"/>
      <c r="D579" s="87"/>
      <c r="E579" s="87"/>
      <c r="F579" s="87"/>
      <c r="G579" s="90"/>
      <c r="H579" s="90"/>
      <c r="I579" s="87"/>
      <c r="J579" s="90"/>
      <c r="K579" s="451"/>
      <c r="L579" s="90"/>
      <c r="M579" s="91"/>
      <c r="N579" s="92"/>
    </row>
    <row r="580" spans="1:14" ht="18.75">
      <c r="A580" s="48"/>
      <c r="B580" s="86"/>
      <c r="C580" s="86"/>
      <c r="D580" s="87"/>
      <c r="E580" s="87"/>
      <c r="F580" s="87"/>
      <c r="G580" s="90"/>
      <c r="H580" s="90"/>
      <c r="I580" s="87"/>
      <c r="J580" s="90"/>
      <c r="K580" s="451"/>
      <c r="L580" s="90"/>
      <c r="M580" s="91"/>
      <c r="N580" s="92"/>
    </row>
    <row r="581" spans="1:14" ht="18.75">
      <c r="A581" s="48"/>
      <c r="B581" s="86"/>
      <c r="C581" s="86"/>
      <c r="D581" s="87"/>
      <c r="E581" s="87"/>
      <c r="F581" s="87"/>
      <c r="G581" s="90"/>
      <c r="H581" s="90"/>
      <c r="I581" s="87"/>
      <c r="J581" s="90"/>
      <c r="K581" s="451"/>
      <c r="L581" s="90"/>
      <c r="M581" s="91"/>
      <c r="N581" s="92"/>
    </row>
    <row r="582" spans="1:14" ht="18.75">
      <c r="A582" s="48"/>
      <c r="B582" s="86"/>
      <c r="C582" s="86"/>
      <c r="D582" s="87"/>
      <c r="E582" s="87"/>
      <c r="F582" s="87"/>
      <c r="G582" s="90"/>
      <c r="H582" s="90"/>
      <c r="I582" s="87"/>
      <c r="J582" s="90"/>
      <c r="K582" s="451"/>
      <c r="L582" s="90"/>
      <c r="M582" s="91"/>
      <c r="N582" s="92"/>
    </row>
    <row r="583" spans="1:14" ht="18.75">
      <c r="A583" s="48"/>
      <c r="B583" s="86"/>
      <c r="C583" s="86"/>
      <c r="D583" s="87"/>
      <c r="E583" s="87"/>
      <c r="F583" s="87"/>
      <c r="G583" s="90"/>
      <c r="H583" s="90"/>
      <c r="I583" s="87"/>
      <c r="J583" s="90"/>
      <c r="K583" s="451"/>
      <c r="L583" s="90"/>
      <c r="M583" s="91"/>
      <c r="N583" s="92"/>
    </row>
    <row r="584" spans="1:14" ht="18.75">
      <c r="A584" s="48"/>
      <c r="B584" s="86"/>
      <c r="C584" s="86"/>
      <c r="D584" s="87"/>
      <c r="E584" s="87"/>
      <c r="F584" s="87"/>
      <c r="G584" s="90"/>
      <c r="H584" s="90"/>
      <c r="I584" s="87"/>
      <c r="J584" s="90"/>
      <c r="K584" s="451"/>
      <c r="L584" s="90"/>
      <c r="M584" s="91"/>
      <c r="N584" s="92"/>
    </row>
    <row r="585" spans="1:14" ht="18.75">
      <c r="A585" s="48"/>
      <c r="B585" s="93"/>
      <c r="C585" s="93"/>
      <c r="D585" s="87"/>
      <c r="E585" s="87"/>
      <c r="F585" s="87"/>
      <c r="G585" s="90"/>
      <c r="H585" s="90"/>
      <c r="I585" s="87"/>
      <c r="J585" s="90"/>
      <c r="K585" s="451"/>
      <c r="L585" s="90"/>
      <c r="M585" s="91"/>
      <c r="N585" s="92"/>
    </row>
    <row r="586" spans="1:14" ht="18.75">
      <c r="A586" s="48"/>
      <c r="B586" s="86"/>
      <c r="C586" s="86"/>
      <c r="D586" s="87"/>
      <c r="E586" s="87"/>
      <c r="F586" s="87"/>
      <c r="G586" s="90"/>
      <c r="H586" s="90"/>
      <c r="I586" s="87"/>
      <c r="J586" s="90"/>
      <c r="K586" s="451"/>
      <c r="L586" s="90"/>
      <c r="M586" s="91"/>
      <c r="N586" s="92"/>
    </row>
    <row r="587" spans="1:14" ht="18.75">
      <c r="A587" s="48"/>
      <c r="B587" s="86"/>
      <c r="C587" s="86"/>
      <c r="D587" s="87"/>
      <c r="E587" s="87"/>
      <c r="F587" s="87"/>
      <c r="G587" s="90"/>
      <c r="H587" s="90"/>
      <c r="I587" s="87"/>
      <c r="J587" s="90"/>
      <c r="K587" s="451"/>
      <c r="L587" s="90"/>
      <c r="M587" s="91"/>
      <c r="N587" s="92"/>
    </row>
    <row r="588" spans="1:14" ht="18.75">
      <c r="A588" s="48"/>
      <c r="B588" s="86"/>
      <c r="C588" s="86"/>
      <c r="D588" s="87"/>
      <c r="E588" s="87"/>
      <c r="F588" s="87"/>
      <c r="G588" s="90"/>
      <c r="H588" s="90"/>
      <c r="I588" s="87"/>
      <c r="J588" s="90"/>
      <c r="K588" s="451"/>
      <c r="L588" s="90"/>
      <c r="M588" s="91"/>
      <c r="N588" s="92"/>
    </row>
    <row r="589" spans="1:14" ht="18.75">
      <c r="A589" s="48"/>
      <c r="B589" s="86"/>
      <c r="C589" s="86"/>
      <c r="D589" s="87"/>
      <c r="E589" s="87"/>
      <c r="F589" s="87"/>
      <c r="G589" s="90"/>
      <c r="H589" s="90"/>
      <c r="I589" s="87"/>
      <c r="J589" s="90"/>
      <c r="K589" s="451"/>
      <c r="L589" s="90"/>
      <c r="M589" s="91"/>
      <c r="N589" s="92"/>
    </row>
    <row r="590" spans="1:14" ht="18.75">
      <c r="A590" s="48"/>
      <c r="B590" s="86"/>
      <c r="C590" s="86"/>
      <c r="D590" s="87"/>
      <c r="E590" s="87"/>
      <c r="F590" s="87"/>
      <c r="G590" s="90"/>
      <c r="H590" s="90"/>
      <c r="I590" s="87"/>
      <c r="J590" s="90"/>
      <c r="K590" s="451"/>
      <c r="L590" s="90"/>
      <c r="M590" s="91"/>
      <c r="N590" s="92"/>
    </row>
    <row r="591" spans="1:14" ht="18.75">
      <c r="A591" s="48"/>
      <c r="B591" s="86"/>
      <c r="C591" s="86"/>
      <c r="D591" s="87"/>
      <c r="E591" s="87"/>
      <c r="F591" s="87"/>
      <c r="G591" s="90"/>
      <c r="H591" s="90"/>
      <c r="I591" s="87"/>
      <c r="J591" s="90"/>
      <c r="K591" s="451"/>
      <c r="L591" s="90"/>
      <c r="M591" s="91"/>
      <c r="N591" s="92"/>
    </row>
    <row r="592" spans="1:14">
      <c r="A592" s="101"/>
      <c r="B592" s="63"/>
      <c r="C592" s="63"/>
      <c r="D592" s="102"/>
      <c r="E592" s="102"/>
      <c r="F592" s="102"/>
      <c r="G592" s="102"/>
      <c r="H592" s="102"/>
      <c r="I592" s="102"/>
      <c r="J592" s="102"/>
      <c r="K592" s="452"/>
      <c r="L592" s="102"/>
      <c r="M592" s="103"/>
      <c r="N592" s="102"/>
    </row>
    <row r="593" spans="1:9">
      <c r="A593" s="101"/>
      <c r="B593" s="63"/>
      <c r="I593" s="104"/>
    </row>
  </sheetData>
  <conditionalFormatting sqref="M8:M591">
    <cfRule type="cellIs" dxfId="59" priority="4" operator="equal">
      <formula>"Juin"</formula>
    </cfRule>
    <cfRule type="cellIs" dxfId="58" priority="5" operator="equal">
      <formula>"Rattrapage"</formula>
    </cfRule>
    <cfRule type="cellIs" dxfId="57" priority="6" operator="equal">
      <formula>"Juin"</formula>
    </cfRule>
    <cfRule type="cellIs" dxfId="56" priority="7" operator="equal">
      <formula>"Synthèse"</formula>
    </cfRule>
  </conditionalFormatting>
  <conditionalFormatting sqref="D430:D457">
    <cfRule type="cellIs" dxfId="55" priority="3" operator="equal">
      <formula>"NON"</formula>
    </cfRule>
  </conditionalFormatting>
  <dataValidations count="1">
    <dataValidation type="decimal" allowBlank="1" showInputMessage="1" showErrorMessage="1" sqref="D458:D591 E8:E309 E311:E591 L8:L457">
      <formula1>0</formula1>
      <formula2>20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92"/>
  <sheetViews>
    <sheetView topLeftCell="B437" workbookViewId="0">
      <selection activeCell="D458" sqref="D458"/>
    </sheetView>
  </sheetViews>
  <sheetFormatPr baseColWidth="10" defaultRowHeight="15"/>
  <cols>
    <col min="1" max="1" width="6" bestFit="1" customWidth="1"/>
    <col min="2" max="2" width="26.28515625" customWidth="1"/>
    <col min="3" max="3" width="38.140625" customWidth="1"/>
    <col min="4" max="4" width="11.42578125" style="233"/>
    <col min="7" max="7" width="10.85546875" bestFit="1" customWidth="1"/>
    <col min="9" max="9" width="9.42578125" style="30" customWidth="1"/>
    <col min="15" max="15" width="5.7109375" customWidth="1"/>
    <col min="16" max="16" width="16.85546875" customWidth="1"/>
    <col min="17" max="17" width="12.5703125" customWidth="1"/>
  </cols>
  <sheetData>
    <row r="1" spans="1:14" ht="20.25">
      <c r="A1" s="3"/>
      <c r="B1" s="3"/>
      <c r="C1" s="3"/>
      <c r="D1" s="3"/>
      <c r="E1" s="4" t="s">
        <v>0</v>
      </c>
      <c r="F1" s="4"/>
      <c r="G1" s="4"/>
      <c r="H1" s="3"/>
      <c r="I1" s="4"/>
      <c r="J1" s="3"/>
      <c r="K1" s="5"/>
    </row>
    <row r="2" spans="1:14" ht="20.25">
      <c r="A2" s="3"/>
      <c r="B2" s="3"/>
      <c r="C2" s="3"/>
      <c r="D2" s="3"/>
      <c r="E2" s="4" t="s">
        <v>1</v>
      </c>
      <c r="F2" s="4"/>
      <c r="G2" s="4"/>
      <c r="H2" s="3"/>
      <c r="I2" s="4"/>
      <c r="J2" s="3"/>
      <c r="K2" s="5"/>
    </row>
    <row r="3" spans="1:14" ht="20.25">
      <c r="A3" s="3"/>
      <c r="B3" s="3"/>
      <c r="C3" s="3"/>
      <c r="D3" s="3"/>
      <c r="E3" s="4" t="s">
        <v>539</v>
      </c>
      <c r="F3" s="4"/>
      <c r="G3" s="4"/>
      <c r="H3" s="3"/>
      <c r="I3" s="4"/>
      <c r="J3" s="3"/>
      <c r="K3" s="5"/>
    </row>
    <row r="4" spans="1:14" ht="20.25">
      <c r="A4" s="3"/>
      <c r="B4" s="3"/>
      <c r="C4" s="3"/>
      <c r="D4" s="3"/>
      <c r="E4" s="4" t="s">
        <v>3</v>
      </c>
      <c r="F4" s="4"/>
      <c r="G4" s="4"/>
      <c r="H4" s="3"/>
      <c r="I4" s="4"/>
      <c r="J4" s="3"/>
      <c r="K4" s="5"/>
    </row>
    <row r="5" spans="1:14" ht="20.25">
      <c r="A5" s="3"/>
      <c r="B5" s="3"/>
      <c r="C5" s="3"/>
      <c r="D5" s="3"/>
      <c r="E5" s="4" t="s">
        <v>549</v>
      </c>
      <c r="F5" s="4"/>
      <c r="G5" s="4"/>
      <c r="H5" s="3"/>
      <c r="I5" s="4"/>
      <c r="J5" s="3"/>
      <c r="K5" s="5"/>
    </row>
    <row r="6" spans="1:14" ht="20.25">
      <c r="A6" s="3"/>
      <c r="B6" s="3" t="s">
        <v>550</v>
      </c>
      <c r="C6" s="3"/>
      <c r="D6" s="3"/>
      <c r="E6" s="3"/>
      <c r="F6" s="3"/>
      <c r="G6" s="3"/>
      <c r="H6" s="3"/>
      <c r="I6" s="4"/>
      <c r="J6" s="3"/>
      <c r="K6" s="5"/>
    </row>
    <row r="7" spans="1:14" s="110" customFormat="1" ht="18">
      <c r="A7" s="12" t="s">
        <v>6</v>
      </c>
      <c r="B7" s="106" t="s">
        <v>7</v>
      </c>
      <c r="C7" s="106" t="s">
        <v>8</v>
      </c>
      <c r="D7" s="107" t="s">
        <v>9</v>
      </c>
      <c r="E7" s="107" t="s">
        <v>10</v>
      </c>
      <c r="F7" s="107" t="s">
        <v>11</v>
      </c>
      <c r="G7" s="107" t="s">
        <v>551</v>
      </c>
      <c r="H7" s="107" t="s">
        <v>552</v>
      </c>
      <c r="I7" s="108" t="s">
        <v>543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</row>
    <row r="8" spans="1:14" ht="16.5">
      <c r="A8" s="64">
        <v>1</v>
      </c>
      <c r="B8" s="411" t="s">
        <v>19</v>
      </c>
      <c r="C8" s="411" t="s">
        <v>20</v>
      </c>
      <c r="D8" s="119">
        <v>3</v>
      </c>
      <c r="E8" s="111"/>
      <c r="F8" s="111"/>
      <c r="G8" s="112">
        <f>IF(AND(D8=0,E8,F8=0),M8/3,(D8+E8+F8)/3)</f>
        <v>1</v>
      </c>
      <c r="H8" s="112">
        <f t="shared" ref="H8:H70" si="0">G8*3</f>
        <v>3</v>
      </c>
      <c r="I8" s="113"/>
      <c r="J8" s="112">
        <f t="shared" ref="J8:J70" si="1">MAX(I8*3,H8)</f>
        <v>3</v>
      </c>
      <c r="K8" s="114"/>
      <c r="L8" s="112">
        <f t="shared" ref="L8:L70" si="2">MAX(J8,K8*3)</f>
        <v>3</v>
      </c>
      <c r="M8" s="115"/>
      <c r="N8" s="84" t="str">
        <f t="shared" ref="N8:N70" si="3">IF(ISBLANK(K8),IF(ISBLANK(I8),"Juin","Synthèse"),"Rattrapage")</f>
        <v>Juin</v>
      </c>
    </row>
    <row r="9" spans="1:14" ht="16.5">
      <c r="A9" s="64">
        <v>2</v>
      </c>
      <c r="B9" s="412" t="s">
        <v>21</v>
      </c>
      <c r="C9" s="412" t="s">
        <v>20</v>
      </c>
      <c r="D9" s="119">
        <v>10</v>
      </c>
      <c r="E9" s="111"/>
      <c r="F9" s="111"/>
      <c r="G9" s="112">
        <f t="shared" ref="G9:G71" si="4">IF(AND(D9=0,E9,F9=0),M9/3,(D9+E9+F9)/3)</f>
        <v>3.3333333333333335</v>
      </c>
      <c r="H9" s="112">
        <f t="shared" si="0"/>
        <v>10</v>
      </c>
      <c r="I9" s="113"/>
      <c r="J9" s="112">
        <f t="shared" si="1"/>
        <v>10</v>
      </c>
      <c r="K9" s="114"/>
      <c r="L9" s="112">
        <f t="shared" si="2"/>
        <v>10</v>
      </c>
      <c r="M9" s="115"/>
      <c r="N9" s="84" t="str">
        <f t="shared" si="3"/>
        <v>Juin</v>
      </c>
    </row>
    <row r="10" spans="1:14" ht="15.75">
      <c r="A10" s="64">
        <v>3</v>
      </c>
      <c r="B10" s="413" t="s">
        <v>22</v>
      </c>
      <c r="C10" s="413" t="s">
        <v>23</v>
      </c>
      <c r="D10" s="119">
        <v>6.5</v>
      </c>
      <c r="E10" s="111"/>
      <c r="F10" s="111"/>
      <c r="G10" s="112">
        <f t="shared" si="4"/>
        <v>2.1666666666666665</v>
      </c>
      <c r="H10" s="112">
        <f t="shared" si="0"/>
        <v>6.5</v>
      </c>
      <c r="I10" s="116"/>
      <c r="J10" s="112">
        <f t="shared" si="1"/>
        <v>6.5</v>
      </c>
      <c r="K10" s="117"/>
      <c r="L10" s="112">
        <f t="shared" si="2"/>
        <v>6.5</v>
      </c>
      <c r="M10" s="115"/>
      <c r="N10" s="84" t="str">
        <f t="shared" si="3"/>
        <v>Juin</v>
      </c>
    </row>
    <row r="11" spans="1:14" ht="16.5">
      <c r="A11" s="64">
        <v>4</v>
      </c>
      <c r="B11" s="414" t="s">
        <v>24</v>
      </c>
      <c r="C11" s="414" t="s">
        <v>25</v>
      </c>
      <c r="D11" s="119">
        <v>16.5</v>
      </c>
      <c r="E11" s="111"/>
      <c r="F11" s="111"/>
      <c r="G11" s="112">
        <f t="shared" si="4"/>
        <v>5.5</v>
      </c>
      <c r="H11" s="112">
        <f t="shared" si="0"/>
        <v>16.5</v>
      </c>
      <c r="I11" s="113"/>
      <c r="J11" s="112">
        <f t="shared" si="1"/>
        <v>16.5</v>
      </c>
      <c r="K11" s="114"/>
      <c r="L11" s="112">
        <f t="shared" si="2"/>
        <v>16.5</v>
      </c>
      <c r="M11" s="115"/>
      <c r="N11" s="84" t="str">
        <f t="shared" si="3"/>
        <v>Juin</v>
      </c>
    </row>
    <row r="12" spans="1:14" ht="16.5">
      <c r="A12" s="64">
        <v>5</v>
      </c>
      <c r="B12" s="414" t="s">
        <v>26</v>
      </c>
      <c r="C12" s="414" t="s">
        <v>811</v>
      </c>
      <c r="D12" s="119">
        <v>1.5</v>
      </c>
      <c r="E12" s="111"/>
      <c r="F12" s="111"/>
      <c r="G12" s="112">
        <f t="shared" si="4"/>
        <v>0.5</v>
      </c>
      <c r="H12" s="112">
        <f t="shared" si="0"/>
        <v>1.5</v>
      </c>
      <c r="I12" s="116"/>
      <c r="J12" s="112">
        <f t="shared" si="1"/>
        <v>1.5</v>
      </c>
      <c r="K12" s="117"/>
      <c r="L12" s="112">
        <f t="shared" si="2"/>
        <v>1.5</v>
      </c>
      <c r="M12" s="115"/>
      <c r="N12" s="84" t="str">
        <f t="shared" si="3"/>
        <v>Juin</v>
      </c>
    </row>
    <row r="13" spans="1:14" ht="15.75">
      <c r="A13" s="64">
        <v>6</v>
      </c>
      <c r="B13" s="415" t="s">
        <v>812</v>
      </c>
      <c r="C13" s="415" t="s">
        <v>813</v>
      </c>
      <c r="D13" s="119">
        <v>2.5</v>
      </c>
      <c r="E13" s="111"/>
      <c r="F13" s="111"/>
      <c r="G13" s="112">
        <f t="shared" si="4"/>
        <v>0.83333333333333337</v>
      </c>
      <c r="H13" s="112">
        <f t="shared" si="0"/>
        <v>2.5</v>
      </c>
      <c r="I13" s="116"/>
      <c r="J13" s="112">
        <f t="shared" si="1"/>
        <v>2.5</v>
      </c>
      <c r="K13" s="117"/>
      <c r="L13" s="112">
        <f t="shared" si="2"/>
        <v>2.5</v>
      </c>
      <c r="M13" s="115"/>
      <c r="N13" s="84" t="str">
        <f t="shared" si="3"/>
        <v>Juin</v>
      </c>
    </row>
    <row r="14" spans="1:14" ht="16.5">
      <c r="A14" s="64">
        <v>7</v>
      </c>
      <c r="B14" s="416" t="s">
        <v>814</v>
      </c>
      <c r="C14" s="416" t="s">
        <v>28</v>
      </c>
      <c r="D14" s="119">
        <v>6.5</v>
      </c>
      <c r="E14" s="111"/>
      <c r="F14" s="111"/>
      <c r="G14" s="112">
        <f t="shared" si="4"/>
        <v>2.1666666666666665</v>
      </c>
      <c r="H14" s="112">
        <f t="shared" si="0"/>
        <v>6.5</v>
      </c>
      <c r="I14" s="116"/>
      <c r="J14" s="112">
        <f t="shared" si="1"/>
        <v>6.5</v>
      </c>
      <c r="K14" s="117"/>
      <c r="L14" s="112">
        <f t="shared" si="2"/>
        <v>6.5</v>
      </c>
      <c r="M14" s="115"/>
      <c r="N14" s="84" t="str">
        <f t="shared" si="3"/>
        <v>Juin</v>
      </c>
    </row>
    <row r="15" spans="1:14" ht="16.5">
      <c r="A15" s="64">
        <v>8</v>
      </c>
      <c r="B15" s="412" t="s">
        <v>815</v>
      </c>
      <c r="C15" s="412" t="s">
        <v>29</v>
      </c>
      <c r="D15" s="119">
        <v>3.5</v>
      </c>
      <c r="E15" s="111"/>
      <c r="F15" s="111"/>
      <c r="G15" s="112">
        <f t="shared" si="4"/>
        <v>1.1666666666666667</v>
      </c>
      <c r="H15" s="112">
        <f t="shared" si="0"/>
        <v>3.5</v>
      </c>
      <c r="I15" s="113"/>
      <c r="J15" s="112">
        <f t="shared" si="1"/>
        <v>3.5</v>
      </c>
      <c r="K15" s="114"/>
      <c r="L15" s="112">
        <f t="shared" si="2"/>
        <v>3.5</v>
      </c>
      <c r="M15" s="115"/>
      <c r="N15" s="84" t="str">
        <f t="shared" si="3"/>
        <v>Juin</v>
      </c>
    </row>
    <row r="16" spans="1:14" ht="15.75">
      <c r="A16" s="64">
        <v>9</v>
      </c>
      <c r="B16" s="417" t="s">
        <v>30</v>
      </c>
      <c r="C16" s="417" t="s">
        <v>31</v>
      </c>
      <c r="D16" s="119">
        <v>2.5</v>
      </c>
      <c r="E16" s="111"/>
      <c r="F16" s="111"/>
      <c r="G16" s="112">
        <f t="shared" si="4"/>
        <v>0.83333333333333337</v>
      </c>
      <c r="H16" s="112">
        <f t="shared" si="0"/>
        <v>2.5</v>
      </c>
      <c r="I16" s="116"/>
      <c r="J16" s="112">
        <f t="shared" si="1"/>
        <v>2.5</v>
      </c>
      <c r="K16" s="114"/>
      <c r="L16" s="112">
        <f t="shared" si="2"/>
        <v>2.5</v>
      </c>
      <c r="M16" s="115"/>
      <c r="N16" s="84" t="str">
        <f t="shared" si="3"/>
        <v>Juin</v>
      </c>
    </row>
    <row r="17" spans="1:14" ht="16.5">
      <c r="A17" s="64">
        <v>10</v>
      </c>
      <c r="B17" s="412" t="s">
        <v>32</v>
      </c>
      <c r="C17" s="412" t="s">
        <v>33</v>
      </c>
      <c r="D17" s="119">
        <v>10.5</v>
      </c>
      <c r="E17" s="118"/>
      <c r="F17" s="118"/>
      <c r="G17" s="112">
        <f t="shared" si="4"/>
        <v>3.5</v>
      </c>
      <c r="H17" s="112">
        <f t="shared" si="0"/>
        <v>10.5</v>
      </c>
      <c r="I17" s="113"/>
      <c r="J17" s="112">
        <f t="shared" si="1"/>
        <v>10.5</v>
      </c>
      <c r="K17" s="114"/>
      <c r="L17" s="112">
        <f t="shared" si="2"/>
        <v>10.5</v>
      </c>
      <c r="M17" s="115"/>
      <c r="N17" s="84" t="str">
        <f t="shared" si="3"/>
        <v>Juin</v>
      </c>
    </row>
    <row r="18" spans="1:14" ht="16.5">
      <c r="A18" s="64">
        <v>11</v>
      </c>
      <c r="B18" s="412" t="s">
        <v>34</v>
      </c>
      <c r="C18" s="412" t="s">
        <v>35</v>
      </c>
      <c r="D18" s="119">
        <v>2.25</v>
      </c>
      <c r="E18" s="111"/>
      <c r="F18" s="111"/>
      <c r="G18" s="112">
        <f t="shared" si="4"/>
        <v>0.75</v>
      </c>
      <c r="H18" s="112">
        <f t="shared" si="0"/>
        <v>2.25</v>
      </c>
      <c r="I18" s="113"/>
      <c r="J18" s="112">
        <f t="shared" si="1"/>
        <v>2.25</v>
      </c>
      <c r="K18" s="114"/>
      <c r="L18" s="112">
        <f t="shared" si="2"/>
        <v>2.25</v>
      </c>
      <c r="M18" s="115"/>
      <c r="N18" s="84" t="str">
        <f t="shared" si="3"/>
        <v>Juin</v>
      </c>
    </row>
    <row r="19" spans="1:14" ht="16.5">
      <c r="A19" s="64">
        <v>12</v>
      </c>
      <c r="B19" s="412" t="s">
        <v>36</v>
      </c>
      <c r="C19" s="412" t="s">
        <v>37</v>
      </c>
      <c r="D19" s="119">
        <v>15.5</v>
      </c>
      <c r="E19" s="111"/>
      <c r="F19" s="111"/>
      <c r="G19" s="112">
        <f t="shared" si="4"/>
        <v>5.166666666666667</v>
      </c>
      <c r="H19" s="112">
        <f t="shared" si="0"/>
        <v>15.5</v>
      </c>
      <c r="I19" s="116"/>
      <c r="J19" s="112">
        <f t="shared" si="1"/>
        <v>15.5</v>
      </c>
      <c r="K19" s="117"/>
      <c r="L19" s="112">
        <f t="shared" si="2"/>
        <v>15.5</v>
      </c>
      <c r="M19" s="115"/>
      <c r="N19" s="84" t="str">
        <f t="shared" si="3"/>
        <v>Juin</v>
      </c>
    </row>
    <row r="20" spans="1:14" ht="16.5">
      <c r="A20" s="64">
        <v>13</v>
      </c>
      <c r="B20" s="412" t="s">
        <v>38</v>
      </c>
      <c r="C20" s="412" t="s">
        <v>39</v>
      </c>
      <c r="D20" s="119">
        <v>10.5</v>
      </c>
      <c r="E20" s="111"/>
      <c r="F20" s="111"/>
      <c r="G20" s="112">
        <f t="shared" si="4"/>
        <v>3.5</v>
      </c>
      <c r="H20" s="112">
        <f t="shared" si="0"/>
        <v>10.5</v>
      </c>
      <c r="I20" s="116"/>
      <c r="J20" s="112">
        <f t="shared" si="1"/>
        <v>10.5</v>
      </c>
      <c r="K20" s="117"/>
      <c r="L20" s="112">
        <f t="shared" si="2"/>
        <v>10.5</v>
      </c>
      <c r="M20" s="115"/>
      <c r="N20" s="84" t="str">
        <f t="shared" si="3"/>
        <v>Juin</v>
      </c>
    </row>
    <row r="21" spans="1:14" ht="16.5">
      <c r="A21" s="64">
        <v>14</v>
      </c>
      <c r="B21" s="412" t="s">
        <v>40</v>
      </c>
      <c r="C21" s="412" t="s">
        <v>41</v>
      </c>
      <c r="D21" s="119">
        <v>10</v>
      </c>
      <c r="E21" s="111"/>
      <c r="F21" s="111"/>
      <c r="G21" s="112">
        <f t="shared" si="4"/>
        <v>3.3333333333333335</v>
      </c>
      <c r="H21" s="112">
        <f t="shared" si="0"/>
        <v>10</v>
      </c>
      <c r="I21" s="113"/>
      <c r="J21" s="112">
        <f t="shared" si="1"/>
        <v>10</v>
      </c>
      <c r="K21" s="114"/>
      <c r="L21" s="112">
        <f t="shared" si="2"/>
        <v>10</v>
      </c>
      <c r="M21" s="115"/>
      <c r="N21" s="84" t="str">
        <f t="shared" si="3"/>
        <v>Juin</v>
      </c>
    </row>
    <row r="22" spans="1:14" ht="16.5">
      <c r="A22" s="64">
        <v>15</v>
      </c>
      <c r="B22" s="412" t="s">
        <v>42</v>
      </c>
      <c r="C22" s="412" t="s">
        <v>635</v>
      </c>
      <c r="D22" s="119">
        <v>11</v>
      </c>
      <c r="E22" s="111"/>
      <c r="F22" s="111"/>
      <c r="G22" s="112">
        <f t="shared" si="4"/>
        <v>3.6666666666666665</v>
      </c>
      <c r="H22" s="112">
        <f t="shared" si="0"/>
        <v>11</v>
      </c>
      <c r="I22" s="116"/>
      <c r="J22" s="112">
        <f t="shared" si="1"/>
        <v>11</v>
      </c>
      <c r="K22" s="117"/>
      <c r="L22" s="112">
        <f t="shared" si="2"/>
        <v>11</v>
      </c>
      <c r="M22" s="115"/>
      <c r="N22" s="84" t="str">
        <f t="shared" si="3"/>
        <v>Juin</v>
      </c>
    </row>
    <row r="23" spans="1:14" ht="16.5">
      <c r="A23" s="64">
        <v>16</v>
      </c>
      <c r="B23" s="412" t="s">
        <v>44</v>
      </c>
      <c r="C23" s="412" t="s">
        <v>27</v>
      </c>
      <c r="D23" s="119">
        <v>6.5</v>
      </c>
      <c r="E23" s="111"/>
      <c r="F23" s="111"/>
      <c r="G23" s="112">
        <f t="shared" si="4"/>
        <v>2.1666666666666665</v>
      </c>
      <c r="H23" s="112">
        <f t="shared" si="0"/>
        <v>6.5</v>
      </c>
      <c r="I23" s="113"/>
      <c r="J23" s="112">
        <f t="shared" si="1"/>
        <v>6.5</v>
      </c>
      <c r="K23" s="114"/>
      <c r="L23" s="112">
        <f t="shared" si="2"/>
        <v>6.5</v>
      </c>
      <c r="M23" s="115"/>
      <c r="N23" s="84" t="str">
        <f t="shared" si="3"/>
        <v>Juin</v>
      </c>
    </row>
    <row r="24" spans="1:14" ht="15.75">
      <c r="A24" s="64">
        <v>17</v>
      </c>
      <c r="B24" s="418" t="s">
        <v>45</v>
      </c>
      <c r="C24" s="418" t="s">
        <v>23</v>
      </c>
      <c r="D24" s="119">
        <v>3</v>
      </c>
      <c r="E24" s="111"/>
      <c r="F24" s="111"/>
      <c r="G24" s="112">
        <f t="shared" si="4"/>
        <v>1</v>
      </c>
      <c r="H24" s="112">
        <f t="shared" si="0"/>
        <v>3</v>
      </c>
      <c r="I24" s="113"/>
      <c r="J24" s="112">
        <f t="shared" si="1"/>
        <v>3</v>
      </c>
      <c r="K24" s="114"/>
      <c r="L24" s="112">
        <f t="shared" si="2"/>
        <v>3</v>
      </c>
      <c r="M24" s="115"/>
      <c r="N24" s="84" t="str">
        <f t="shared" si="3"/>
        <v>Juin</v>
      </c>
    </row>
    <row r="25" spans="1:14" ht="15.75">
      <c r="A25" s="64">
        <v>18</v>
      </c>
      <c r="B25" s="419" t="s">
        <v>46</v>
      </c>
      <c r="C25" s="419" t="s">
        <v>47</v>
      </c>
      <c r="D25" s="119">
        <v>2.5</v>
      </c>
      <c r="E25" s="111"/>
      <c r="F25" s="111"/>
      <c r="G25" s="112">
        <f t="shared" si="4"/>
        <v>0.83333333333333337</v>
      </c>
      <c r="H25" s="112">
        <f t="shared" si="0"/>
        <v>2.5</v>
      </c>
      <c r="I25" s="113"/>
      <c r="J25" s="112">
        <f t="shared" si="1"/>
        <v>2.5</v>
      </c>
      <c r="K25" s="114"/>
      <c r="L25" s="112">
        <f t="shared" si="2"/>
        <v>2.5</v>
      </c>
      <c r="M25" s="115"/>
      <c r="N25" s="84" t="str">
        <f t="shared" si="3"/>
        <v>Juin</v>
      </c>
    </row>
    <row r="26" spans="1:14" ht="15.75">
      <c r="A26" s="64">
        <v>19</v>
      </c>
      <c r="B26" s="413" t="s">
        <v>48</v>
      </c>
      <c r="C26" s="413" t="s">
        <v>49</v>
      </c>
      <c r="D26" s="119">
        <v>6.5</v>
      </c>
      <c r="E26" s="111"/>
      <c r="F26" s="111"/>
      <c r="G26" s="112">
        <f t="shared" si="4"/>
        <v>2.1666666666666665</v>
      </c>
      <c r="H26" s="112">
        <f t="shared" si="0"/>
        <v>6.5</v>
      </c>
      <c r="I26" s="116"/>
      <c r="J26" s="112">
        <f t="shared" si="1"/>
        <v>6.5</v>
      </c>
      <c r="K26" s="117"/>
      <c r="L26" s="112">
        <f t="shared" si="2"/>
        <v>6.5</v>
      </c>
      <c r="M26" s="115"/>
      <c r="N26" s="84" t="str">
        <f t="shared" si="3"/>
        <v>Juin</v>
      </c>
    </row>
    <row r="27" spans="1:14" ht="15.75">
      <c r="A27" s="64">
        <v>20</v>
      </c>
      <c r="B27" s="418" t="s">
        <v>50</v>
      </c>
      <c r="C27" s="418" t="s">
        <v>816</v>
      </c>
      <c r="D27" s="119">
        <v>8.5</v>
      </c>
      <c r="E27" s="111"/>
      <c r="F27" s="111"/>
      <c r="G27" s="112">
        <f t="shared" si="4"/>
        <v>2.8333333333333335</v>
      </c>
      <c r="H27" s="112">
        <f t="shared" si="0"/>
        <v>8.5</v>
      </c>
      <c r="I27" s="116"/>
      <c r="J27" s="112">
        <f t="shared" si="1"/>
        <v>8.5</v>
      </c>
      <c r="K27" s="114"/>
      <c r="L27" s="112">
        <f t="shared" si="2"/>
        <v>8.5</v>
      </c>
      <c r="M27" s="115"/>
      <c r="N27" s="84" t="str">
        <f t="shared" si="3"/>
        <v>Juin</v>
      </c>
    </row>
    <row r="28" spans="1:14" ht="15.75">
      <c r="A28" s="64">
        <v>21</v>
      </c>
      <c r="B28" s="418" t="s">
        <v>817</v>
      </c>
      <c r="C28" s="418" t="s">
        <v>818</v>
      </c>
      <c r="D28" s="119">
        <v>4</v>
      </c>
      <c r="E28" s="111"/>
      <c r="F28" s="111"/>
      <c r="G28" s="112">
        <f t="shared" si="4"/>
        <v>1.3333333333333333</v>
      </c>
      <c r="H28" s="112">
        <f t="shared" si="0"/>
        <v>4</v>
      </c>
      <c r="I28" s="116"/>
      <c r="J28" s="112">
        <f t="shared" si="1"/>
        <v>4</v>
      </c>
      <c r="K28" s="117"/>
      <c r="L28" s="112">
        <f t="shared" si="2"/>
        <v>4</v>
      </c>
      <c r="M28" s="115"/>
      <c r="N28" s="84" t="str">
        <f t="shared" si="3"/>
        <v>Juin</v>
      </c>
    </row>
    <row r="29" spans="1:14" ht="15.75">
      <c r="A29" s="64">
        <v>22</v>
      </c>
      <c r="B29" s="413" t="s">
        <v>25</v>
      </c>
      <c r="C29" s="413" t="s">
        <v>51</v>
      </c>
      <c r="D29" s="119">
        <v>6.5</v>
      </c>
      <c r="E29" s="111"/>
      <c r="F29" s="111"/>
      <c r="G29" s="112">
        <f t="shared" si="4"/>
        <v>2.1666666666666665</v>
      </c>
      <c r="H29" s="112">
        <f t="shared" si="0"/>
        <v>6.5</v>
      </c>
      <c r="I29" s="113"/>
      <c r="J29" s="112">
        <f t="shared" si="1"/>
        <v>6.5</v>
      </c>
      <c r="K29" s="114"/>
      <c r="L29" s="112">
        <f t="shared" si="2"/>
        <v>6.5</v>
      </c>
      <c r="M29" s="115"/>
      <c r="N29" s="84" t="str">
        <f t="shared" si="3"/>
        <v>Juin</v>
      </c>
    </row>
    <row r="30" spans="1:14" ht="15.75">
      <c r="A30" s="64">
        <v>23</v>
      </c>
      <c r="B30" s="413" t="s">
        <v>52</v>
      </c>
      <c r="C30" s="413" t="s">
        <v>53</v>
      </c>
      <c r="D30" s="119">
        <v>13.5</v>
      </c>
      <c r="E30" s="111"/>
      <c r="F30" s="111"/>
      <c r="G30" s="112">
        <f t="shared" si="4"/>
        <v>4.5</v>
      </c>
      <c r="H30" s="112">
        <f t="shared" si="0"/>
        <v>13.5</v>
      </c>
      <c r="I30" s="113"/>
      <c r="J30" s="112">
        <f t="shared" si="1"/>
        <v>13.5</v>
      </c>
      <c r="K30" s="114"/>
      <c r="L30" s="112">
        <f t="shared" si="2"/>
        <v>13.5</v>
      </c>
      <c r="M30" s="115"/>
      <c r="N30" s="84" t="str">
        <f t="shared" si="3"/>
        <v>Juin</v>
      </c>
    </row>
    <row r="31" spans="1:14" ht="15.75">
      <c r="A31" s="64">
        <v>24</v>
      </c>
      <c r="B31" s="413" t="s">
        <v>54</v>
      </c>
      <c r="C31" s="413" t="s">
        <v>55</v>
      </c>
      <c r="D31" s="119">
        <v>6.25</v>
      </c>
      <c r="E31" s="111"/>
      <c r="F31" s="111"/>
      <c r="G31" s="112">
        <f t="shared" si="4"/>
        <v>2.0833333333333335</v>
      </c>
      <c r="H31" s="112">
        <f t="shared" si="0"/>
        <v>6.25</v>
      </c>
      <c r="I31" s="116"/>
      <c r="J31" s="112">
        <f t="shared" si="1"/>
        <v>6.25</v>
      </c>
      <c r="K31" s="114"/>
      <c r="L31" s="112">
        <f t="shared" si="2"/>
        <v>6.25</v>
      </c>
      <c r="M31" s="115"/>
      <c r="N31" s="84" t="str">
        <f t="shared" si="3"/>
        <v>Juin</v>
      </c>
    </row>
    <row r="32" spans="1:14" ht="15.75">
      <c r="A32" s="64">
        <v>25</v>
      </c>
      <c r="B32" s="413" t="s">
        <v>56</v>
      </c>
      <c r="C32" s="413" t="s">
        <v>57</v>
      </c>
      <c r="D32" s="119">
        <v>6.25</v>
      </c>
      <c r="E32" s="111"/>
      <c r="F32" s="111"/>
      <c r="G32" s="112">
        <f t="shared" si="4"/>
        <v>2.0833333333333335</v>
      </c>
      <c r="H32" s="112">
        <f t="shared" si="0"/>
        <v>6.25</v>
      </c>
      <c r="I32" s="116"/>
      <c r="J32" s="112">
        <f t="shared" si="1"/>
        <v>6.25</v>
      </c>
      <c r="K32" s="114"/>
      <c r="L32" s="112">
        <f t="shared" si="2"/>
        <v>6.25</v>
      </c>
      <c r="M32" s="115"/>
      <c r="N32" s="84" t="str">
        <f t="shared" si="3"/>
        <v>Juin</v>
      </c>
    </row>
    <row r="33" spans="1:14" ht="15.75">
      <c r="A33" s="64">
        <v>26</v>
      </c>
      <c r="B33" s="413" t="s">
        <v>58</v>
      </c>
      <c r="C33" s="413" t="s">
        <v>59</v>
      </c>
      <c r="D33" s="119">
        <v>9</v>
      </c>
      <c r="E33" s="111"/>
      <c r="F33" s="111"/>
      <c r="G33" s="112">
        <f t="shared" si="4"/>
        <v>3</v>
      </c>
      <c r="H33" s="112">
        <f t="shared" si="0"/>
        <v>9</v>
      </c>
      <c r="I33" s="116"/>
      <c r="J33" s="112">
        <f t="shared" si="1"/>
        <v>9</v>
      </c>
      <c r="K33" s="117"/>
      <c r="L33" s="112">
        <f t="shared" si="2"/>
        <v>9</v>
      </c>
      <c r="M33" s="115"/>
      <c r="N33" s="84" t="str">
        <f t="shared" si="3"/>
        <v>Juin</v>
      </c>
    </row>
    <row r="34" spans="1:14" ht="15.75">
      <c r="A34" s="64">
        <v>27</v>
      </c>
      <c r="B34" s="413" t="s">
        <v>60</v>
      </c>
      <c r="C34" s="413" t="s">
        <v>61</v>
      </c>
      <c r="D34" s="119">
        <v>12</v>
      </c>
      <c r="E34" s="111"/>
      <c r="F34" s="111"/>
      <c r="G34" s="112">
        <f t="shared" si="4"/>
        <v>4</v>
      </c>
      <c r="H34" s="112">
        <f t="shared" si="0"/>
        <v>12</v>
      </c>
      <c r="I34" s="113"/>
      <c r="J34" s="112">
        <f t="shared" si="1"/>
        <v>12</v>
      </c>
      <c r="K34" s="114"/>
      <c r="L34" s="112">
        <f t="shared" si="2"/>
        <v>12</v>
      </c>
      <c r="M34" s="115"/>
      <c r="N34" s="84" t="str">
        <f t="shared" si="3"/>
        <v>Juin</v>
      </c>
    </row>
    <row r="35" spans="1:14" ht="15.75">
      <c r="A35" s="64">
        <v>28</v>
      </c>
      <c r="B35" s="413" t="s">
        <v>62</v>
      </c>
      <c r="C35" s="420" t="s">
        <v>63</v>
      </c>
      <c r="D35" s="358"/>
      <c r="E35" s="111"/>
      <c r="F35" s="111"/>
      <c r="G35" s="112">
        <f t="shared" si="4"/>
        <v>11</v>
      </c>
      <c r="H35" s="112">
        <f t="shared" si="0"/>
        <v>33</v>
      </c>
      <c r="I35" s="116"/>
      <c r="J35" s="112">
        <f t="shared" si="1"/>
        <v>33</v>
      </c>
      <c r="K35" s="117"/>
      <c r="L35" s="112">
        <f t="shared" si="2"/>
        <v>33</v>
      </c>
      <c r="M35" s="115">
        <v>33</v>
      </c>
      <c r="N35" s="84" t="str">
        <f t="shared" si="3"/>
        <v>Juin</v>
      </c>
    </row>
    <row r="36" spans="1:14" ht="15.75">
      <c r="A36" s="64">
        <v>29</v>
      </c>
      <c r="B36" s="413" t="s">
        <v>64</v>
      </c>
      <c r="C36" s="413" t="s">
        <v>65</v>
      </c>
      <c r="D36" s="119">
        <v>7</v>
      </c>
      <c r="E36" s="111"/>
      <c r="F36" s="111"/>
      <c r="G36" s="112">
        <f t="shared" si="4"/>
        <v>2.3333333333333335</v>
      </c>
      <c r="H36" s="112">
        <f t="shared" si="0"/>
        <v>7</v>
      </c>
      <c r="I36" s="116"/>
      <c r="J36" s="112">
        <f t="shared" si="1"/>
        <v>7</v>
      </c>
      <c r="K36" s="114"/>
      <c r="L36" s="112">
        <f t="shared" si="2"/>
        <v>7</v>
      </c>
      <c r="M36" s="115"/>
      <c r="N36" s="84" t="str">
        <f t="shared" si="3"/>
        <v>Juin</v>
      </c>
    </row>
    <row r="37" spans="1:14" ht="15.75">
      <c r="A37" s="64">
        <v>30</v>
      </c>
      <c r="B37" s="421" t="s">
        <v>66</v>
      </c>
      <c r="C37" s="421" t="s">
        <v>819</v>
      </c>
      <c r="D37" s="358"/>
      <c r="E37" s="111"/>
      <c r="F37" s="111"/>
      <c r="G37" s="112">
        <f t="shared" si="4"/>
        <v>10.25</v>
      </c>
      <c r="H37" s="112">
        <f t="shared" si="0"/>
        <v>30.75</v>
      </c>
      <c r="I37" s="113"/>
      <c r="J37" s="112">
        <f t="shared" si="1"/>
        <v>30.75</v>
      </c>
      <c r="K37" s="114"/>
      <c r="L37" s="112">
        <f t="shared" si="2"/>
        <v>30.75</v>
      </c>
      <c r="M37" s="115">
        <v>30.75</v>
      </c>
      <c r="N37" s="84" t="str">
        <f t="shared" si="3"/>
        <v>Juin</v>
      </c>
    </row>
    <row r="38" spans="1:14" ht="15.75">
      <c r="A38" s="64">
        <v>31</v>
      </c>
      <c r="B38" s="419" t="s">
        <v>820</v>
      </c>
      <c r="C38" s="419" t="s">
        <v>821</v>
      </c>
      <c r="D38" s="119">
        <v>5.5</v>
      </c>
      <c r="E38" s="111"/>
      <c r="F38" s="111"/>
      <c r="G38" s="112">
        <f t="shared" si="4"/>
        <v>1.8333333333333333</v>
      </c>
      <c r="H38" s="112">
        <f t="shared" si="0"/>
        <v>5.5</v>
      </c>
      <c r="I38" s="113"/>
      <c r="J38" s="112">
        <f t="shared" si="1"/>
        <v>5.5</v>
      </c>
      <c r="K38" s="114"/>
      <c r="L38" s="112">
        <f t="shared" si="2"/>
        <v>5.5</v>
      </c>
      <c r="M38" s="115"/>
      <c r="N38" s="84" t="str">
        <f t="shared" si="3"/>
        <v>Juin</v>
      </c>
    </row>
    <row r="39" spans="1:14" ht="15.75">
      <c r="A39" s="64">
        <v>32</v>
      </c>
      <c r="B39" s="419" t="s">
        <v>68</v>
      </c>
      <c r="C39" s="419" t="s">
        <v>69</v>
      </c>
      <c r="D39" s="119">
        <v>2.5</v>
      </c>
      <c r="E39" s="111"/>
      <c r="F39" s="111"/>
      <c r="G39" s="112">
        <f t="shared" si="4"/>
        <v>0.83333333333333337</v>
      </c>
      <c r="H39" s="112">
        <f t="shared" si="0"/>
        <v>2.5</v>
      </c>
      <c r="I39" s="116"/>
      <c r="J39" s="112">
        <f t="shared" si="1"/>
        <v>2.5</v>
      </c>
      <c r="K39" s="117"/>
      <c r="L39" s="112">
        <f t="shared" si="2"/>
        <v>2.5</v>
      </c>
      <c r="M39" s="115"/>
      <c r="N39" s="84" t="str">
        <f t="shared" si="3"/>
        <v>Juin</v>
      </c>
    </row>
    <row r="40" spans="1:14" ht="15.75">
      <c r="A40" s="64">
        <v>33</v>
      </c>
      <c r="B40" s="422" t="s">
        <v>70</v>
      </c>
      <c r="C40" s="422" t="s">
        <v>822</v>
      </c>
      <c r="D40" s="358"/>
      <c r="E40" s="111"/>
      <c r="F40" s="111"/>
      <c r="G40" s="112">
        <f t="shared" si="4"/>
        <v>13.5</v>
      </c>
      <c r="H40" s="112">
        <f t="shared" si="0"/>
        <v>40.5</v>
      </c>
      <c r="I40" s="116"/>
      <c r="J40" s="112">
        <f t="shared" si="1"/>
        <v>40.5</v>
      </c>
      <c r="K40" s="114"/>
      <c r="L40" s="112">
        <f t="shared" si="2"/>
        <v>40.5</v>
      </c>
      <c r="M40" s="115">
        <v>40.5</v>
      </c>
      <c r="N40" s="84" t="str">
        <f t="shared" si="3"/>
        <v>Juin</v>
      </c>
    </row>
    <row r="41" spans="1:14" ht="15.75">
      <c r="A41" s="64">
        <v>34</v>
      </c>
      <c r="B41" s="423" t="s">
        <v>71</v>
      </c>
      <c r="C41" s="423" t="s">
        <v>440</v>
      </c>
      <c r="D41" s="119">
        <v>7</v>
      </c>
      <c r="E41" s="111"/>
      <c r="F41" s="111"/>
      <c r="G41" s="112">
        <f t="shared" si="4"/>
        <v>2.3333333333333335</v>
      </c>
      <c r="H41" s="112">
        <f t="shared" si="0"/>
        <v>7</v>
      </c>
      <c r="I41" s="116"/>
      <c r="J41" s="112">
        <f t="shared" si="1"/>
        <v>7</v>
      </c>
      <c r="K41" s="114"/>
      <c r="L41" s="112">
        <f t="shared" si="2"/>
        <v>7</v>
      </c>
      <c r="M41" s="115"/>
      <c r="N41" s="84" t="str">
        <f t="shared" si="3"/>
        <v>Juin</v>
      </c>
    </row>
    <row r="42" spans="1:14" ht="15.75">
      <c r="A42" s="64">
        <v>35</v>
      </c>
      <c r="B42" s="417" t="s">
        <v>73</v>
      </c>
      <c r="C42" s="417" t="s">
        <v>823</v>
      </c>
      <c r="D42" s="119">
        <v>6</v>
      </c>
      <c r="E42" s="111"/>
      <c r="F42" s="111"/>
      <c r="G42" s="112">
        <f t="shared" si="4"/>
        <v>2</v>
      </c>
      <c r="H42" s="112">
        <f t="shared" si="0"/>
        <v>6</v>
      </c>
      <c r="I42" s="116"/>
      <c r="J42" s="112">
        <f t="shared" si="1"/>
        <v>6</v>
      </c>
      <c r="K42" s="114"/>
      <c r="L42" s="112">
        <f t="shared" si="2"/>
        <v>6</v>
      </c>
      <c r="M42" s="115"/>
      <c r="N42" s="84" t="str">
        <f t="shared" si="3"/>
        <v>Juin</v>
      </c>
    </row>
    <row r="43" spans="1:14" ht="15.75">
      <c r="A43" s="64">
        <v>36</v>
      </c>
      <c r="B43" s="417" t="s">
        <v>824</v>
      </c>
      <c r="C43" s="417" t="s">
        <v>825</v>
      </c>
      <c r="D43" s="358"/>
      <c r="E43" s="111"/>
      <c r="F43" s="111"/>
      <c r="G43" s="112">
        <f t="shared" si="4"/>
        <v>10</v>
      </c>
      <c r="H43" s="112">
        <f t="shared" si="0"/>
        <v>30</v>
      </c>
      <c r="I43" s="113"/>
      <c r="J43" s="112">
        <f t="shared" si="1"/>
        <v>30</v>
      </c>
      <c r="K43" s="114"/>
      <c r="L43" s="112">
        <f t="shared" si="2"/>
        <v>30</v>
      </c>
      <c r="M43" s="115">
        <v>30</v>
      </c>
      <c r="N43" s="84" t="str">
        <f t="shared" si="3"/>
        <v>Juin</v>
      </c>
    </row>
    <row r="44" spans="1:14" ht="15.75">
      <c r="A44" s="64">
        <v>37</v>
      </c>
      <c r="B44" s="424" t="s">
        <v>75</v>
      </c>
      <c r="C44" s="424" t="s">
        <v>76</v>
      </c>
      <c r="D44" s="119">
        <v>8.5</v>
      </c>
      <c r="E44" s="111"/>
      <c r="F44" s="111"/>
      <c r="G44" s="112">
        <f t="shared" si="4"/>
        <v>2.8333333333333335</v>
      </c>
      <c r="H44" s="112">
        <f t="shared" si="0"/>
        <v>8.5</v>
      </c>
      <c r="I44" s="113"/>
      <c r="J44" s="112">
        <f t="shared" si="1"/>
        <v>8.5</v>
      </c>
      <c r="K44" s="114"/>
      <c r="L44" s="112">
        <f t="shared" si="2"/>
        <v>8.5</v>
      </c>
      <c r="M44" s="115"/>
      <c r="N44" s="84" t="str">
        <f t="shared" si="3"/>
        <v>Juin</v>
      </c>
    </row>
    <row r="45" spans="1:14" ht="15.75">
      <c r="A45" s="64">
        <v>38</v>
      </c>
      <c r="B45" s="424" t="s">
        <v>77</v>
      </c>
      <c r="C45" s="424" t="s">
        <v>148</v>
      </c>
      <c r="D45" s="119">
        <v>7.75</v>
      </c>
      <c r="E45" s="111"/>
      <c r="F45" s="111"/>
      <c r="G45" s="112">
        <f t="shared" si="4"/>
        <v>2.5833333333333335</v>
      </c>
      <c r="H45" s="112">
        <f t="shared" si="0"/>
        <v>7.75</v>
      </c>
      <c r="I45" s="116"/>
      <c r="J45" s="112">
        <f t="shared" si="1"/>
        <v>7.75</v>
      </c>
      <c r="K45" s="117"/>
      <c r="L45" s="112">
        <f t="shared" si="2"/>
        <v>7.75</v>
      </c>
      <c r="M45" s="115"/>
      <c r="N45" s="84" t="str">
        <f t="shared" si="3"/>
        <v>Juin</v>
      </c>
    </row>
    <row r="46" spans="1:14" ht="15.75">
      <c r="A46" s="64">
        <v>39</v>
      </c>
      <c r="B46" s="424" t="s">
        <v>826</v>
      </c>
      <c r="C46" s="424" t="s">
        <v>43</v>
      </c>
      <c r="D46" s="119">
        <v>3.5</v>
      </c>
      <c r="E46" s="111"/>
      <c r="F46" s="111"/>
      <c r="G46" s="112">
        <f t="shared" si="4"/>
        <v>1.1666666666666667</v>
      </c>
      <c r="H46" s="112">
        <f t="shared" si="0"/>
        <v>3.5</v>
      </c>
      <c r="I46" s="113"/>
      <c r="J46" s="112">
        <f t="shared" si="1"/>
        <v>3.5</v>
      </c>
      <c r="K46" s="114"/>
      <c r="L46" s="112">
        <f t="shared" si="2"/>
        <v>3.5</v>
      </c>
      <c r="M46" s="115"/>
      <c r="N46" s="84" t="str">
        <f t="shared" si="3"/>
        <v>Juin</v>
      </c>
    </row>
    <row r="47" spans="1:14" ht="15.75">
      <c r="A47" s="64">
        <v>40</v>
      </c>
      <c r="B47" s="424" t="s">
        <v>79</v>
      </c>
      <c r="C47" s="424" t="s">
        <v>35</v>
      </c>
      <c r="D47" s="119">
        <v>1</v>
      </c>
      <c r="E47" s="111"/>
      <c r="F47" s="111"/>
      <c r="G47" s="112">
        <f t="shared" si="4"/>
        <v>0.33333333333333331</v>
      </c>
      <c r="H47" s="112">
        <f t="shared" si="0"/>
        <v>1</v>
      </c>
      <c r="I47" s="113"/>
      <c r="J47" s="112">
        <f t="shared" si="1"/>
        <v>1</v>
      </c>
      <c r="K47" s="114"/>
      <c r="L47" s="112">
        <f t="shared" si="2"/>
        <v>1</v>
      </c>
      <c r="M47" s="115"/>
      <c r="N47" s="84" t="str">
        <f t="shared" si="3"/>
        <v>Juin</v>
      </c>
    </row>
    <row r="48" spans="1:14" ht="15.75">
      <c r="A48" s="64">
        <v>41</v>
      </c>
      <c r="B48" s="424" t="s">
        <v>80</v>
      </c>
      <c r="C48" s="424" t="s">
        <v>81</v>
      </c>
      <c r="D48" s="119">
        <v>2.25</v>
      </c>
      <c r="E48" s="111"/>
      <c r="F48" s="111"/>
      <c r="G48" s="112">
        <f t="shared" si="4"/>
        <v>0.75</v>
      </c>
      <c r="H48" s="112">
        <f t="shared" si="0"/>
        <v>2.25</v>
      </c>
      <c r="I48" s="113"/>
      <c r="J48" s="112">
        <f t="shared" si="1"/>
        <v>2.25</v>
      </c>
      <c r="K48" s="114"/>
      <c r="L48" s="112">
        <f t="shared" si="2"/>
        <v>2.25</v>
      </c>
      <c r="M48" s="115"/>
      <c r="N48" s="84" t="str">
        <f t="shared" si="3"/>
        <v>Juin</v>
      </c>
    </row>
    <row r="49" spans="1:14" ht="15.75">
      <c r="A49" s="64">
        <v>42</v>
      </c>
      <c r="B49" s="439" t="s">
        <v>827</v>
      </c>
      <c r="C49" s="439" t="s">
        <v>87</v>
      </c>
      <c r="D49" s="119">
        <v>3.75</v>
      </c>
      <c r="E49" s="118"/>
      <c r="F49" s="118"/>
      <c r="G49" s="112">
        <f t="shared" si="4"/>
        <v>1.25</v>
      </c>
      <c r="H49" s="112">
        <f t="shared" si="0"/>
        <v>3.75</v>
      </c>
      <c r="I49" s="113"/>
      <c r="J49" s="112">
        <f t="shared" si="1"/>
        <v>3.75</v>
      </c>
      <c r="K49" s="114"/>
      <c r="L49" s="112">
        <f t="shared" si="2"/>
        <v>3.75</v>
      </c>
      <c r="M49" s="70"/>
      <c r="N49" s="84" t="str">
        <f t="shared" si="3"/>
        <v>Juin</v>
      </c>
    </row>
    <row r="50" spans="1:14" ht="15.75">
      <c r="A50" s="64">
        <v>43</v>
      </c>
      <c r="B50" s="423" t="s">
        <v>828</v>
      </c>
      <c r="C50" s="423" t="s">
        <v>83</v>
      </c>
      <c r="D50" s="119">
        <v>2.5</v>
      </c>
      <c r="E50" s="111"/>
      <c r="F50" s="111"/>
      <c r="G50" s="112">
        <f t="shared" si="4"/>
        <v>0.83333333333333337</v>
      </c>
      <c r="H50" s="112">
        <f t="shared" si="0"/>
        <v>2.5</v>
      </c>
      <c r="I50" s="113"/>
      <c r="J50" s="112">
        <f t="shared" si="1"/>
        <v>2.5</v>
      </c>
      <c r="K50" s="114"/>
      <c r="L50" s="112">
        <f t="shared" si="2"/>
        <v>2.5</v>
      </c>
      <c r="M50" s="115"/>
      <c r="N50" s="84" t="str">
        <f t="shared" si="3"/>
        <v>Juin</v>
      </c>
    </row>
    <row r="51" spans="1:14" ht="15.75">
      <c r="A51" s="64">
        <v>44</v>
      </c>
      <c r="B51" s="424" t="s">
        <v>84</v>
      </c>
      <c r="C51" s="424" t="s">
        <v>85</v>
      </c>
      <c r="D51" s="119">
        <v>11</v>
      </c>
      <c r="E51" s="111"/>
      <c r="F51" s="111"/>
      <c r="G51" s="112">
        <f t="shared" si="4"/>
        <v>3.6666666666666665</v>
      </c>
      <c r="H51" s="112">
        <f t="shared" si="0"/>
        <v>11</v>
      </c>
      <c r="I51" s="113"/>
      <c r="J51" s="112">
        <f t="shared" si="1"/>
        <v>11</v>
      </c>
      <c r="K51" s="114"/>
      <c r="L51" s="112">
        <f t="shared" si="2"/>
        <v>11</v>
      </c>
      <c r="M51" s="115"/>
      <c r="N51" s="84" t="str">
        <f t="shared" si="3"/>
        <v>Juin</v>
      </c>
    </row>
    <row r="52" spans="1:14" ht="15.75">
      <c r="A52" s="64">
        <v>45</v>
      </c>
      <c r="B52" s="423" t="s">
        <v>829</v>
      </c>
      <c r="C52" s="423" t="s">
        <v>86</v>
      </c>
      <c r="D52" s="119">
        <v>14.5</v>
      </c>
      <c r="E52" s="111"/>
      <c r="F52" s="111"/>
      <c r="G52" s="112">
        <f t="shared" si="4"/>
        <v>4.833333333333333</v>
      </c>
      <c r="H52" s="112">
        <f t="shared" si="0"/>
        <v>14.5</v>
      </c>
      <c r="I52" s="116"/>
      <c r="J52" s="112">
        <f t="shared" si="1"/>
        <v>14.5</v>
      </c>
      <c r="K52" s="117"/>
      <c r="L52" s="112">
        <f t="shared" si="2"/>
        <v>14.5</v>
      </c>
      <c r="M52" s="115"/>
      <c r="N52" s="84" t="str">
        <f t="shared" si="3"/>
        <v>Juin</v>
      </c>
    </row>
    <row r="53" spans="1:14" ht="15.75">
      <c r="A53" s="64">
        <v>46</v>
      </c>
      <c r="B53" s="425" t="s">
        <v>830</v>
      </c>
      <c r="C53" s="425" t="s">
        <v>82</v>
      </c>
      <c r="D53" s="119">
        <v>7.5</v>
      </c>
      <c r="E53" s="111"/>
      <c r="F53" s="111"/>
      <c r="G53" s="112">
        <f t="shared" si="4"/>
        <v>2.5</v>
      </c>
      <c r="H53" s="112">
        <f t="shared" si="0"/>
        <v>7.5</v>
      </c>
      <c r="I53" s="116"/>
      <c r="J53" s="112">
        <f t="shared" si="1"/>
        <v>7.5</v>
      </c>
      <c r="K53" s="117"/>
      <c r="L53" s="112">
        <f t="shared" si="2"/>
        <v>7.5</v>
      </c>
      <c r="M53" s="115"/>
      <c r="N53" s="84" t="str">
        <f t="shared" si="3"/>
        <v>Juin</v>
      </c>
    </row>
    <row r="54" spans="1:14" ht="15.75">
      <c r="A54" s="64">
        <v>47</v>
      </c>
      <c r="B54" s="426" t="s">
        <v>88</v>
      </c>
      <c r="C54" s="426" t="s">
        <v>831</v>
      </c>
      <c r="D54" s="119">
        <v>7</v>
      </c>
      <c r="E54" s="111"/>
      <c r="F54" s="111"/>
      <c r="G54" s="112">
        <f t="shared" si="4"/>
        <v>2.3333333333333335</v>
      </c>
      <c r="H54" s="112">
        <f t="shared" si="0"/>
        <v>7</v>
      </c>
      <c r="I54" s="113"/>
      <c r="J54" s="112">
        <f t="shared" si="1"/>
        <v>7</v>
      </c>
      <c r="K54" s="114"/>
      <c r="L54" s="112">
        <f t="shared" si="2"/>
        <v>7</v>
      </c>
      <c r="M54" s="115"/>
      <c r="N54" s="84" t="str">
        <f t="shared" si="3"/>
        <v>Juin</v>
      </c>
    </row>
    <row r="55" spans="1:14" ht="15.75">
      <c r="A55" s="64">
        <v>48</v>
      </c>
      <c r="B55" s="424" t="s">
        <v>832</v>
      </c>
      <c r="C55" s="424" t="s">
        <v>35</v>
      </c>
      <c r="D55" s="119">
        <v>9</v>
      </c>
      <c r="E55" s="111"/>
      <c r="F55" s="111"/>
      <c r="G55" s="112">
        <f t="shared" si="4"/>
        <v>3</v>
      </c>
      <c r="H55" s="112">
        <f t="shared" si="0"/>
        <v>9</v>
      </c>
      <c r="I55" s="116"/>
      <c r="J55" s="112">
        <f t="shared" si="1"/>
        <v>9</v>
      </c>
      <c r="K55" s="114"/>
      <c r="L55" s="112">
        <f t="shared" si="2"/>
        <v>9</v>
      </c>
      <c r="M55" s="115"/>
      <c r="N55" s="84" t="str">
        <f t="shared" si="3"/>
        <v>Juin</v>
      </c>
    </row>
    <row r="56" spans="1:14" ht="15.75">
      <c r="A56" s="64">
        <v>49</v>
      </c>
      <c r="B56" s="424" t="s">
        <v>89</v>
      </c>
      <c r="C56" s="424" t="s">
        <v>90</v>
      </c>
      <c r="D56" s="119">
        <v>7</v>
      </c>
      <c r="E56" s="111"/>
      <c r="F56" s="111"/>
      <c r="G56" s="112">
        <f t="shared" si="4"/>
        <v>2.3333333333333335</v>
      </c>
      <c r="H56" s="112">
        <f t="shared" si="0"/>
        <v>7</v>
      </c>
      <c r="I56" s="116"/>
      <c r="J56" s="112">
        <f t="shared" si="1"/>
        <v>7</v>
      </c>
      <c r="K56" s="114"/>
      <c r="L56" s="112">
        <f t="shared" si="2"/>
        <v>7</v>
      </c>
      <c r="M56" s="115"/>
      <c r="N56" s="84" t="str">
        <f t="shared" si="3"/>
        <v>Juin</v>
      </c>
    </row>
    <row r="57" spans="1:14" ht="15.75">
      <c r="A57" s="64">
        <v>50</v>
      </c>
      <c r="B57" s="423" t="s">
        <v>833</v>
      </c>
      <c r="C57" s="423" t="s">
        <v>834</v>
      </c>
      <c r="D57" s="119">
        <v>6</v>
      </c>
      <c r="E57" s="118"/>
      <c r="F57" s="118"/>
      <c r="G57" s="112">
        <f t="shared" si="4"/>
        <v>2</v>
      </c>
      <c r="H57" s="112">
        <f t="shared" si="0"/>
        <v>6</v>
      </c>
      <c r="I57" s="113"/>
      <c r="J57" s="112">
        <f t="shared" si="1"/>
        <v>6</v>
      </c>
      <c r="K57" s="114"/>
      <c r="L57" s="112">
        <f t="shared" si="2"/>
        <v>6</v>
      </c>
      <c r="M57" s="115"/>
      <c r="N57" s="84" t="str">
        <f t="shared" si="3"/>
        <v>Juin</v>
      </c>
    </row>
    <row r="58" spans="1:14" ht="15.75">
      <c r="A58" s="64">
        <v>51</v>
      </c>
      <c r="B58" s="424" t="s">
        <v>92</v>
      </c>
      <c r="C58" s="424" t="s">
        <v>93</v>
      </c>
      <c r="D58" s="119">
        <v>5.5</v>
      </c>
      <c r="E58" s="111"/>
      <c r="F58" s="111"/>
      <c r="G58" s="112">
        <f t="shared" si="4"/>
        <v>1.8333333333333333</v>
      </c>
      <c r="H58" s="112">
        <f t="shared" si="0"/>
        <v>5.5</v>
      </c>
      <c r="I58" s="113"/>
      <c r="J58" s="112">
        <f t="shared" si="1"/>
        <v>5.5</v>
      </c>
      <c r="K58" s="114"/>
      <c r="L58" s="112">
        <f t="shared" si="2"/>
        <v>5.5</v>
      </c>
      <c r="M58" s="115"/>
      <c r="N58" s="84" t="str">
        <f t="shared" si="3"/>
        <v>Juin</v>
      </c>
    </row>
    <row r="59" spans="1:14" ht="15.75">
      <c r="A59" s="64">
        <v>52</v>
      </c>
      <c r="B59" s="424" t="s">
        <v>94</v>
      </c>
      <c r="C59" s="424" t="s">
        <v>95</v>
      </c>
      <c r="D59" s="119">
        <v>10.25</v>
      </c>
      <c r="E59" s="111"/>
      <c r="F59" s="111"/>
      <c r="G59" s="112">
        <f t="shared" si="4"/>
        <v>3.4166666666666665</v>
      </c>
      <c r="H59" s="112">
        <f t="shared" si="0"/>
        <v>10.25</v>
      </c>
      <c r="I59" s="113"/>
      <c r="J59" s="112">
        <f t="shared" si="1"/>
        <v>10.25</v>
      </c>
      <c r="K59" s="114"/>
      <c r="L59" s="112">
        <f t="shared" si="2"/>
        <v>10.25</v>
      </c>
      <c r="M59" s="115"/>
      <c r="N59" s="84" t="str">
        <f t="shared" si="3"/>
        <v>Juin</v>
      </c>
    </row>
    <row r="60" spans="1:14" ht="15.75">
      <c r="A60" s="64">
        <v>53</v>
      </c>
      <c r="B60" s="417" t="s">
        <v>96</v>
      </c>
      <c r="C60" s="417" t="s">
        <v>835</v>
      </c>
      <c r="D60" s="358"/>
      <c r="E60" s="111"/>
      <c r="F60" s="111"/>
      <c r="G60" s="112">
        <f t="shared" si="4"/>
        <v>15</v>
      </c>
      <c r="H60" s="112">
        <f t="shared" si="0"/>
        <v>45</v>
      </c>
      <c r="I60" s="116"/>
      <c r="J60" s="112">
        <f t="shared" si="1"/>
        <v>45</v>
      </c>
      <c r="K60" s="117"/>
      <c r="L60" s="112">
        <f t="shared" si="2"/>
        <v>45</v>
      </c>
      <c r="M60" s="115">
        <v>45</v>
      </c>
      <c r="N60" s="84" t="str">
        <f t="shared" si="3"/>
        <v>Juin</v>
      </c>
    </row>
    <row r="61" spans="1:14" ht="15.75">
      <c r="A61" s="64">
        <v>54</v>
      </c>
      <c r="B61" s="424" t="s">
        <v>97</v>
      </c>
      <c r="C61" s="424" t="s">
        <v>93</v>
      </c>
      <c r="D61" s="119">
        <v>9.5</v>
      </c>
      <c r="E61" s="111"/>
      <c r="F61" s="111"/>
      <c r="G61" s="112">
        <f t="shared" si="4"/>
        <v>3.1666666666666665</v>
      </c>
      <c r="H61" s="112">
        <f t="shared" si="0"/>
        <v>9.5</v>
      </c>
      <c r="I61" s="116"/>
      <c r="J61" s="112">
        <f t="shared" si="1"/>
        <v>9.5</v>
      </c>
      <c r="K61" s="114"/>
      <c r="L61" s="112">
        <f t="shared" si="2"/>
        <v>9.5</v>
      </c>
      <c r="M61" s="115"/>
      <c r="N61" s="84" t="str">
        <f t="shared" si="3"/>
        <v>Juin</v>
      </c>
    </row>
    <row r="62" spans="1:14" ht="15.75">
      <c r="A62" s="64">
        <v>55</v>
      </c>
      <c r="B62" s="427" t="s">
        <v>836</v>
      </c>
      <c r="C62" s="427" t="s">
        <v>87</v>
      </c>
      <c r="D62" s="119">
        <v>9</v>
      </c>
      <c r="E62" s="111"/>
      <c r="F62" s="111"/>
      <c r="G62" s="112">
        <f t="shared" si="4"/>
        <v>3</v>
      </c>
      <c r="H62" s="112">
        <f t="shared" si="0"/>
        <v>9</v>
      </c>
      <c r="I62" s="113"/>
      <c r="J62" s="112">
        <f t="shared" si="1"/>
        <v>9</v>
      </c>
      <c r="K62" s="114"/>
      <c r="L62" s="112">
        <f t="shared" si="2"/>
        <v>9</v>
      </c>
      <c r="M62" s="115"/>
      <c r="N62" s="84" t="str">
        <f t="shared" si="3"/>
        <v>Juin</v>
      </c>
    </row>
    <row r="63" spans="1:14" ht="15.75">
      <c r="A63" s="64">
        <v>56</v>
      </c>
      <c r="B63" s="428" t="s">
        <v>837</v>
      </c>
      <c r="C63" s="428" t="s">
        <v>838</v>
      </c>
      <c r="D63" s="119">
        <v>3.25</v>
      </c>
      <c r="E63" s="111"/>
      <c r="F63" s="111"/>
      <c r="G63" s="112">
        <f t="shared" si="4"/>
        <v>1.0833333333333333</v>
      </c>
      <c r="H63" s="112">
        <f t="shared" si="0"/>
        <v>3.25</v>
      </c>
      <c r="I63" s="116"/>
      <c r="J63" s="112">
        <f t="shared" si="1"/>
        <v>3.25</v>
      </c>
      <c r="K63" s="114"/>
      <c r="L63" s="112">
        <f t="shared" si="2"/>
        <v>3.25</v>
      </c>
      <c r="M63" s="115"/>
      <c r="N63" s="84" t="str">
        <f t="shared" si="3"/>
        <v>Juin</v>
      </c>
    </row>
    <row r="64" spans="1:14" ht="15.75">
      <c r="A64" s="64">
        <v>57</v>
      </c>
      <c r="B64" s="424" t="s">
        <v>839</v>
      </c>
      <c r="C64" s="424" t="s">
        <v>840</v>
      </c>
      <c r="D64" s="119">
        <v>2.25</v>
      </c>
      <c r="E64" s="111"/>
      <c r="F64" s="111"/>
      <c r="G64" s="112">
        <f t="shared" si="4"/>
        <v>0.75</v>
      </c>
      <c r="H64" s="112">
        <f t="shared" si="0"/>
        <v>2.25</v>
      </c>
      <c r="I64" s="113"/>
      <c r="J64" s="112">
        <f t="shared" si="1"/>
        <v>2.25</v>
      </c>
      <c r="K64" s="114"/>
      <c r="L64" s="112">
        <f t="shared" si="2"/>
        <v>2.25</v>
      </c>
      <c r="M64" s="115"/>
      <c r="N64" s="84" t="str">
        <f t="shared" si="3"/>
        <v>Juin</v>
      </c>
    </row>
    <row r="65" spans="1:14" ht="15.75">
      <c r="A65" s="64">
        <v>58</v>
      </c>
      <c r="B65" s="424" t="s">
        <v>98</v>
      </c>
      <c r="C65" s="424" t="s">
        <v>99</v>
      </c>
      <c r="D65" s="119">
        <v>10</v>
      </c>
      <c r="E65" s="111"/>
      <c r="F65" s="111"/>
      <c r="G65" s="112">
        <f t="shared" si="4"/>
        <v>3.3333333333333335</v>
      </c>
      <c r="H65" s="112">
        <f t="shared" si="0"/>
        <v>10</v>
      </c>
      <c r="I65" s="113"/>
      <c r="J65" s="112">
        <f t="shared" si="1"/>
        <v>10</v>
      </c>
      <c r="K65" s="114"/>
      <c r="L65" s="112">
        <f t="shared" si="2"/>
        <v>10</v>
      </c>
      <c r="M65" s="115"/>
      <c r="N65" s="84" t="str">
        <f t="shared" si="3"/>
        <v>Juin</v>
      </c>
    </row>
    <row r="66" spans="1:14" ht="15.75">
      <c r="A66" s="64">
        <v>59</v>
      </c>
      <c r="B66" s="424" t="s">
        <v>100</v>
      </c>
      <c r="C66" s="424" t="s">
        <v>101</v>
      </c>
      <c r="D66" s="119">
        <v>10.25</v>
      </c>
      <c r="E66" s="111"/>
      <c r="F66" s="111"/>
      <c r="G66" s="112">
        <f t="shared" si="4"/>
        <v>3.4166666666666665</v>
      </c>
      <c r="H66" s="112">
        <f t="shared" si="0"/>
        <v>10.25</v>
      </c>
      <c r="I66" s="113"/>
      <c r="J66" s="112">
        <f t="shared" si="1"/>
        <v>10.25</v>
      </c>
      <c r="K66" s="114"/>
      <c r="L66" s="112">
        <f t="shared" si="2"/>
        <v>10.25</v>
      </c>
      <c r="M66" s="115"/>
      <c r="N66" s="84" t="str">
        <f t="shared" si="3"/>
        <v>Juin</v>
      </c>
    </row>
    <row r="67" spans="1:14" ht="15.75">
      <c r="A67" s="64">
        <v>60</v>
      </c>
      <c r="B67" s="424" t="s">
        <v>102</v>
      </c>
      <c r="C67" s="424" t="s">
        <v>103</v>
      </c>
      <c r="D67" s="119">
        <v>12</v>
      </c>
      <c r="E67" s="111"/>
      <c r="F67" s="111"/>
      <c r="G67" s="112">
        <f t="shared" si="4"/>
        <v>4</v>
      </c>
      <c r="H67" s="112">
        <f t="shared" si="0"/>
        <v>12</v>
      </c>
      <c r="I67" s="116"/>
      <c r="J67" s="112">
        <f t="shared" si="1"/>
        <v>12</v>
      </c>
      <c r="K67" s="117"/>
      <c r="L67" s="112">
        <f t="shared" si="2"/>
        <v>12</v>
      </c>
      <c r="M67" s="115"/>
      <c r="N67" s="84" t="str">
        <f t="shared" si="3"/>
        <v>Juin</v>
      </c>
    </row>
    <row r="68" spans="1:14" ht="15.75">
      <c r="A68" s="64">
        <v>61</v>
      </c>
      <c r="B68" s="424" t="s">
        <v>104</v>
      </c>
      <c r="C68" s="424" t="s">
        <v>25</v>
      </c>
      <c r="D68" s="119">
        <v>8.25</v>
      </c>
      <c r="E68" s="111"/>
      <c r="F68" s="111"/>
      <c r="G68" s="112">
        <f t="shared" si="4"/>
        <v>2.75</v>
      </c>
      <c r="H68" s="112">
        <f t="shared" si="0"/>
        <v>8.25</v>
      </c>
      <c r="I68" s="116"/>
      <c r="J68" s="112">
        <f t="shared" si="1"/>
        <v>8.25</v>
      </c>
      <c r="K68" s="114"/>
      <c r="L68" s="112">
        <f t="shared" si="2"/>
        <v>8.25</v>
      </c>
      <c r="M68" s="115"/>
      <c r="N68" s="84" t="str">
        <f t="shared" si="3"/>
        <v>Juin</v>
      </c>
    </row>
    <row r="69" spans="1:14" ht="15.75">
      <c r="A69" s="64">
        <v>62</v>
      </c>
      <c r="B69" s="429" t="s">
        <v>105</v>
      </c>
      <c r="C69" s="429" t="s">
        <v>842</v>
      </c>
      <c r="D69" s="119">
        <v>8</v>
      </c>
      <c r="E69" s="111"/>
      <c r="F69" s="111"/>
      <c r="G69" s="112">
        <f t="shared" si="4"/>
        <v>2.6666666666666665</v>
      </c>
      <c r="H69" s="112">
        <f t="shared" si="0"/>
        <v>8</v>
      </c>
      <c r="I69" s="116"/>
      <c r="J69" s="112">
        <f t="shared" si="1"/>
        <v>8</v>
      </c>
      <c r="K69" s="114"/>
      <c r="L69" s="112">
        <f t="shared" si="2"/>
        <v>8</v>
      </c>
      <c r="M69" s="115"/>
      <c r="N69" s="84" t="str">
        <f t="shared" si="3"/>
        <v>Juin</v>
      </c>
    </row>
    <row r="70" spans="1:14" ht="15.75">
      <c r="A70" s="64">
        <v>63</v>
      </c>
      <c r="B70" s="424" t="s">
        <v>106</v>
      </c>
      <c r="C70" s="424" t="s">
        <v>107</v>
      </c>
      <c r="D70" s="119">
        <v>9</v>
      </c>
      <c r="E70" s="111"/>
      <c r="F70" s="111"/>
      <c r="G70" s="112">
        <f t="shared" si="4"/>
        <v>3</v>
      </c>
      <c r="H70" s="112">
        <f t="shared" si="0"/>
        <v>9</v>
      </c>
      <c r="I70" s="113"/>
      <c r="J70" s="112">
        <f t="shared" si="1"/>
        <v>9</v>
      </c>
      <c r="K70" s="114"/>
      <c r="L70" s="112">
        <f t="shared" si="2"/>
        <v>9</v>
      </c>
      <c r="M70" s="115"/>
      <c r="N70" s="84" t="str">
        <f t="shared" si="3"/>
        <v>Juin</v>
      </c>
    </row>
    <row r="71" spans="1:14" ht="15.75">
      <c r="A71" s="64">
        <v>64</v>
      </c>
      <c r="B71" s="424" t="s">
        <v>108</v>
      </c>
      <c r="C71" s="424" t="s">
        <v>109</v>
      </c>
      <c r="D71" s="119">
        <v>8.5</v>
      </c>
      <c r="E71" s="111"/>
      <c r="F71" s="111"/>
      <c r="G71" s="112">
        <f t="shared" si="4"/>
        <v>2.8333333333333335</v>
      </c>
      <c r="H71" s="112">
        <f t="shared" ref="H71:H134" si="5">G71*3</f>
        <v>8.5</v>
      </c>
      <c r="I71" s="113"/>
      <c r="J71" s="112">
        <f t="shared" ref="J71:J134" si="6">MAX(I71*3,H71)</f>
        <v>8.5</v>
      </c>
      <c r="K71" s="114"/>
      <c r="L71" s="112">
        <f t="shared" ref="L71:L134" si="7">MAX(J71,K71*3)</f>
        <v>8.5</v>
      </c>
      <c r="M71" s="115"/>
      <c r="N71" s="84" t="str">
        <f t="shared" ref="N71:N134" si="8">IF(ISBLANK(K71),IF(ISBLANK(I71),"Juin","Synthèse"),"Rattrapage")</f>
        <v>Juin</v>
      </c>
    </row>
    <row r="72" spans="1:14" ht="15.75">
      <c r="A72" s="64">
        <v>65</v>
      </c>
      <c r="B72" s="417" t="s">
        <v>110</v>
      </c>
      <c r="C72" s="417" t="s">
        <v>843</v>
      </c>
      <c r="D72" s="119">
        <v>0.75</v>
      </c>
      <c r="E72" s="111"/>
      <c r="F72" s="111"/>
      <c r="G72" s="112">
        <f t="shared" ref="G72:G135" si="9">IF(AND(D72=0,E72,F72=0),M72/3,(D72+E72+F72)/3)</f>
        <v>0.25</v>
      </c>
      <c r="H72" s="112">
        <f t="shared" si="5"/>
        <v>0.75</v>
      </c>
      <c r="I72" s="116"/>
      <c r="J72" s="112">
        <f t="shared" si="6"/>
        <v>0.75</v>
      </c>
      <c r="K72" s="117"/>
      <c r="L72" s="112">
        <f t="shared" si="7"/>
        <v>0.75</v>
      </c>
      <c r="M72" s="115"/>
      <c r="N72" s="84" t="str">
        <f t="shared" si="8"/>
        <v>Juin</v>
      </c>
    </row>
    <row r="73" spans="1:14" ht="15.75">
      <c r="A73" s="64">
        <v>66</v>
      </c>
      <c r="B73" s="425" t="s">
        <v>844</v>
      </c>
      <c r="C73" s="425" t="s">
        <v>111</v>
      </c>
      <c r="D73" s="119">
        <v>7.5</v>
      </c>
      <c r="E73" s="111"/>
      <c r="F73" s="111"/>
      <c r="G73" s="112">
        <f t="shared" si="9"/>
        <v>2.5</v>
      </c>
      <c r="H73" s="112">
        <f t="shared" si="5"/>
        <v>7.5</v>
      </c>
      <c r="I73" s="113"/>
      <c r="J73" s="112">
        <f t="shared" si="6"/>
        <v>7.5</v>
      </c>
      <c r="K73" s="114"/>
      <c r="L73" s="112">
        <f t="shared" si="7"/>
        <v>7.5</v>
      </c>
      <c r="M73" s="115"/>
      <c r="N73" s="84" t="str">
        <f t="shared" si="8"/>
        <v>Juin</v>
      </c>
    </row>
    <row r="74" spans="1:14" ht="15.75">
      <c r="A74" s="64">
        <v>67</v>
      </c>
      <c r="B74" s="424" t="s">
        <v>112</v>
      </c>
      <c r="C74" s="424" t="s">
        <v>845</v>
      </c>
      <c r="D74" s="119">
        <v>8.5</v>
      </c>
      <c r="E74" s="111"/>
      <c r="F74" s="111"/>
      <c r="G74" s="112">
        <f t="shared" si="9"/>
        <v>2.8333333333333335</v>
      </c>
      <c r="H74" s="112">
        <f t="shared" si="5"/>
        <v>8.5</v>
      </c>
      <c r="I74" s="116"/>
      <c r="J74" s="112">
        <f t="shared" si="6"/>
        <v>8.5</v>
      </c>
      <c r="K74" s="114"/>
      <c r="L74" s="112">
        <f t="shared" si="7"/>
        <v>8.5</v>
      </c>
      <c r="M74" s="115"/>
      <c r="N74" s="84" t="str">
        <f t="shared" si="8"/>
        <v>Juin</v>
      </c>
    </row>
    <row r="75" spans="1:14" ht="15.75">
      <c r="A75" s="64">
        <v>68</v>
      </c>
      <c r="B75" s="423" t="s">
        <v>846</v>
      </c>
      <c r="C75" s="423" t="s">
        <v>85</v>
      </c>
      <c r="D75" s="119">
        <v>1.5</v>
      </c>
      <c r="E75" s="111"/>
      <c r="F75" s="111"/>
      <c r="G75" s="112">
        <f t="shared" si="9"/>
        <v>0.5</v>
      </c>
      <c r="H75" s="112">
        <f t="shared" si="5"/>
        <v>1.5</v>
      </c>
      <c r="I75" s="113"/>
      <c r="J75" s="112">
        <f t="shared" si="6"/>
        <v>1.5</v>
      </c>
      <c r="K75" s="114"/>
      <c r="L75" s="112">
        <f t="shared" si="7"/>
        <v>1.5</v>
      </c>
      <c r="M75" s="115"/>
      <c r="N75" s="84" t="str">
        <f t="shared" si="8"/>
        <v>Juin</v>
      </c>
    </row>
    <row r="76" spans="1:14" ht="15.75">
      <c r="A76" s="64">
        <v>69</v>
      </c>
      <c r="B76" s="430" t="s">
        <v>113</v>
      </c>
      <c r="C76" s="430" t="s">
        <v>847</v>
      </c>
      <c r="D76" s="119">
        <v>1</v>
      </c>
      <c r="E76" s="111"/>
      <c r="F76" s="111"/>
      <c r="G76" s="112">
        <f t="shared" si="9"/>
        <v>0.33333333333333331</v>
      </c>
      <c r="H76" s="112">
        <f t="shared" si="5"/>
        <v>1</v>
      </c>
      <c r="I76" s="116"/>
      <c r="J76" s="112">
        <f t="shared" si="6"/>
        <v>1</v>
      </c>
      <c r="K76" s="117"/>
      <c r="L76" s="112">
        <f t="shared" si="7"/>
        <v>1</v>
      </c>
      <c r="M76" s="115"/>
      <c r="N76" s="84" t="str">
        <f t="shared" si="8"/>
        <v>Juin</v>
      </c>
    </row>
    <row r="77" spans="1:14" ht="15.75">
      <c r="A77" s="64">
        <v>70</v>
      </c>
      <c r="B77" s="430" t="s">
        <v>114</v>
      </c>
      <c r="C77" s="430" t="s">
        <v>27</v>
      </c>
      <c r="D77" s="119">
        <v>12.5</v>
      </c>
      <c r="E77" s="111"/>
      <c r="F77" s="111"/>
      <c r="G77" s="112">
        <f t="shared" si="9"/>
        <v>4.166666666666667</v>
      </c>
      <c r="H77" s="112">
        <f t="shared" si="5"/>
        <v>12.5</v>
      </c>
      <c r="I77" s="113"/>
      <c r="J77" s="112">
        <f t="shared" si="6"/>
        <v>12.5</v>
      </c>
      <c r="K77" s="114"/>
      <c r="L77" s="112">
        <f t="shared" si="7"/>
        <v>12.5</v>
      </c>
      <c r="M77" s="115"/>
      <c r="N77" s="84" t="str">
        <f t="shared" si="8"/>
        <v>Juin</v>
      </c>
    </row>
    <row r="78" spans="1:14" ht="15.75">
      <c r="A78" s="64">
        <v>71</v>
      </c>
      <c r="B78" s="426" t="s">
        <v>115</v>
      </c>
      <c r="C78" s="426" t="s">
        <v>116</v>
      </c>
      <c r="D78" s="119">
        <v>1.5</v>
      </c>
      <c r="E78" s="111"/>
      <c r="F78" s="111"/>
      <c r="G78" s="112">
        <f t="shared" si="9"/>
        <v>0.5</v>
      </c>
      <c r="H78" s="112">
        <f t="shared" si="5"/>
        <v>1.5</v>
      </c>
      <c r="I78" s="113"/>
      <c r="J78" s="112">
        <f t="shared" si="6"/>
        <v>1.5</v>
      </c>
      <c r="K78" s="114"/>
      <c r="L78" s="112">
        <f t="shared" si="7"/>
        <v>1.5</v>
      </c>
      <c r="M78" s="115"/>
      <c r="N78" s="84" t="str">
        <f t="shared" si="8"/>
        <v>Juin</v>
      </c>
    </row>
    <row r="79" spans="1:14" ht="15.75">
      <c r="A79" s="64">
        <v>72</v>
      </c>
      <c r="B79" s="430" t="s">
        <v>848</v>
      </c>
      <c r="C79" s="430" t="s">
        <v>849</v>
      </c>
      <c r="D79" s="119">
        <v>11</v>
      </c>
      <c r="E79" s="111"/>
      <c r="F79" s="111"/>
      <c r="G79" s="112">
        <f t="shared" si="9"/>
        <v>3.6666666666666665</v>
      </c>
      <c r="H79" s="112">
        <f t="shared" si="5"/>
        <v>11</v>
      </c>
      <c r="I79" s="116"/>
      <c r="J79" s="112">
        <f t="shared" si="6"/>
        <v>11</v>
      </c>
      <c r="K79" s="117"/>
      <c r="L79" s="112">
        <f t="shared" si="7"/>
        <v>11</v>
      </c>
      <c r="M79" s="115"/>
      <c r="N79" s="84" t="str">
        <f t="shared" si="8"/>
        <v>Juin</v>
      </c>
    </row>
    <row r="80" spans="1:14" ht="15.75">
      <c r="A80" s="64">
        <v>73</v>
      </c>
      <c r="B80" s="423" t="s">
        <v>117</v>
      </c>
      <c r="C80" s="423" t="s">
        <v>293</v>
      </c>
      <c r="D80" s="119">
        <v>10</v>
      </c>
      <c r="E80" s="111"/>
      <c r="F80" s="111"/>
      <c r="G80" s="112">
        <f t="shared" si="9"/>
        <v>3.3333333333333335</v>
      </c>
      <c r="H80" s="112">
        <f t="shared" si="5"/>
        <v>10</v>
      </c>
      <c r="I80" s="116"/>
      <c r="J80" s="112">
        <f t="shared" si="6"/>
        <v>10</v>
      </c>
      <c r="K80" s="117"/>
      <c r="L80" s="112">
        <f t="shared" si="7"/>
        <v>10</v>
      </c>
      <c r="M80" s="115"/>
      <c r="N80" s="84" t="str">
        <f t="shared" si="8"/>
        <v>Juin</v>
      </c>
    </row>
    <row r="81" spans="1:14" ht="15.75">
      <c r="A81" s="64">
        <v>74</v>
      </c>
      <c r="B81" s="423" t="s">
        <v>119</v>
      </c>
      <c r="C81" s="423" t="s">
        <v>850</v>
      </c>
      <c r="D81" s="119">
        <v>9.5</v>
      </c>
      <c r="E81" s="111"/>
      <c r="F81" s="111"/>
      <c r="G81" s="112">
        <f t="shared" si="9"/>
        <v>3.1666666666666665</v>
      </c>
      <c r="H81" s="112">
        <f t="shared" si="5"/>
        <v>9.5</v>
      </c>
      <c r="I81" s="116"/>
      <c r="J81" s="112">
        <f t="shared" si="6"/>
        <v>9.5</v>
      </c>
      <c r="K81" s="114"/>
      <c r="L81" s="112">
        <f t="shared" si="7"/>
        <v>9.5</v>
      </c>
      <c r="M81" s="115"/>
      <c r="N81" s="84" t="str">
        <f t="shared" si="8"/>
        <v>Juin</v>
      </c>
    </row>
    <row r="82" spans="1:14" ht="15.75">
      <c r="A82" s="64">
        <v>75</v>
      </c>
      <c r="B82" s="424" t="s">
        <v>119</v>
      </c>
      <c r="C82" s="424" t="s">
        <v>72</v>
      </c>
      <c r="D82" s="119">
        <v>8</v>
      </c>
      <c r="E82" s="111"/>
      <c r="F82" s="111"/>
      <c r="G82" s="112">
        <f t="shared" si="9"/>
        <v>2.6666666666666665</v>
      </c>
      <c r="H82" s="112">
        <f t="shared" si="5"/>
        <v>8</v>
      </c>
      <c r="I82" s="116"/>
      <c r="J82" s="112">
        <f t="shared" si="6"/>
        <v>8</v>
      </c>
      <c r="K82" s="117"/>
      <c r="L82" s="112">
        <f t="shared" si="7"/>
        <v>8</v>
      </c>
      <c r="M82" s="115"/>
      <c r="N82" s="84" t="str">
        <f t="shared" si="8"/>
        <v>Juin</v>
      </c>
    </row>
    <row r="83" spans="1:14" ht="15.75">
      <c r="A83" s="64">
        <v>76</v>
      </c>
      <c r="B83" s="424" t="s">
        <v>119</v>
      </c>
      <c r="C83" s="424" t="s">
        <v>851</v>
      </c>
      <c r="D83" s="119">
        <v>8</v>
      </c>
      <c r="E83" s="111"/>
      <c r="F83" s="111"/>
      <c r="G83" s="112">
        <f t="shared" si="9"/>
        <v>2.6666666666666665</v>
      </c>
      <c r="H83" s="112">
        <f t="shared" si="5"/>
        <v>8</v>
      </c>
      <c r="I83" s="113"/>
      <c r="J83" s="112">
        <f t="shared" si="6"/>
        <v>8</v>
      </c>
      <c r="K83" s="114"/>
      <c r="L83" s="112">
        <f t="shared" si="7"/>
        <v>8</v>
      </c>
      <c r="M83" s="115"/>
      <c r="N83" s="84" t="str">
        <f t="shared" si="8"/>
        <v>Juin</v>
      </c>
    </row>
    <row r="84" spans="1:14" ht="15.75">
      <c r="A84" s="64">
        <v>77</v>
      </c>
      <c r="B84" s="417" t="s">
        <v>121</v>
      </c>
      <c r="C84" s="417" t="s">
        <v>852</v>
      </c>
      <c r="D84" s="119">
        <v>6.5</v>
      </c>
      <c r="E84" s="118"/>
      <c r="F84" s="118"/>
      <c r="G84" s="112">
        <f t="shared" si="9"/>
        <v>2.1666666666666665</v>
      </c>
      <c r="H84" s="112">
        <f t="shared" si="5"/>
        <v>6.5</v>
      </c>
      <c r="I84" s="113"/>
      <c r="J84" s="112">
        <f t="shared" si="6"/>
        <v>6.5</v>
      </c>
      <c r="K84" s="114"/>
      <c r="L84" s="112">
        <f t="shared" si="7"/>
        <v>6.5</v>
      </c>
      <c r="M84" s="115"/>
      <c r="N84" s="84" t="str">
        <f t="shared" si="8"/>
        <v>Juin</v>
      </c>
    </row>
    <row r="85" spans="1:14" ht="15.75">
      <c r="A85" s="64">
        <v>78</v>
      </c>
      <c r="B85" s="426" t="s">
        <v>123</v>
      </c>
      <c r="C85" s="426" t="s">
        <v>707</v>
      </c>
      <c r="D85" s="119">
        <v>9.5</v>
      </c>
      <c r="E85" s="111"/>
      <c r="F85" s="111"/>
      <c r="G85" s="112">
        <f t="shared" si="9"/>
        <v>3.1666666666666665</v>
      </c>
      <c r="H85" s="112">
        <f t="shared" si="5"/>
        <v>9.5</v>
      </c>
      <c r="I85" s="116"/>
      <c r="J85" s="112">
        <f t="shared" si="6"/>
        <v>9.5</v>
      </c>
      <c r="K85" s="117"/>
      <c r="L85" s="112">
        <f t="shared" si="7"/>
        <v>9.5</v>
      </c>
      <c r="M85" s="115"/>
      <c r="N85" s="84" t="str">
        <f t="shared" si="8"/>
        <v>Juin</v>
      </c>
    </row>
    <row r="86" spans="1:14" ht="15.75">
      <c r="A86" s="64">
        <v>79</v>
      </c>
      <c r="B86" s="424" t="s">
        <v>124</v>
      </c>
      <c r="C86" s="424" t="s">
        <v>853</v>
      </c>
      <c r="D86" s="119">
        <v>10.5</v>
      </c>
      <c r="E86" s="111"/>
      <c r="F86" s="111"/>
      <c r="G86" s="112">
        <f t="shared" si="9"/>
        <v>3.5</v>
      </c>
      <c r="H86" s="112">
        <f t="shared" si="5"/>
        <v>10.5</v>
      </c>
      <c r="I86" s="116"/>
      <c r="J86" s="112">
        <f t="shared" si="6"/>
        <v>10.5</v>
      </c>
      <c r="K86" s="117"/>
      <c r="L86" s="112">
        <f t="shared" si="7"/>
        <v>10.5</v>
      </c>
      <c r="M86" s="115"/>
      <c r="N86" s="84" t="str">
        <f t="shared" si="8"/>
        <v>Juin</v>
      </c>
    </row>
    <row r="87" spans="1:14" ht="15.75">
      <c r="A87" s="64">
        <v>80</v>
      </c>
      <c r="B87" s="424" t="s">
        <v>124</v>
      </c>
      <c r="C87" s="424" t="s">
        <v>125</v>
      </c>
      <c r="D87" s="119">
        <v>7.25</v>
      </c>
      <c r="E87" s="111"/>
      <c r="F87" s="111"/>
      <c r="G87" s="112">
        <f t="shared" si="9"/>
        <v>2.4166666666666665</v>
      </c>
      <c r="H87" s="112">
        <f t="shared" si="5"/>
        <v>7.25</v>
      </c>
      <c r="I87" s="113"/>
      <c r="J87" s="112">
        <f t="shared" si="6"/>
        <v>7.25</v>
      </c>
      <c r="K87" s="114"/>
      <c r="L87" s="112">
        <f t="shared" si="7"/>
        <v>7.25</v>
      </c>
      <c r="M87" s="115"/>
      <c r="N87" s="84" t="str">
        <f t="shared" si="8"/>
        <v>Juin</v>
      </c>
    </row>
    <row r="88" spans="1:14" ht="15.75">
      <c r="A88" s="64">
        <v>81</v>
      </c>
      <c r="B88" s="424" t="s">
        <v>126</v>
      </c>
      <c r="C88" s="424" t="s">
        <v>127</v>
      </c>
      <c r="D88" s="119">
        <v>2</v>
      </c>
      <c r="E88" s="111"/>
      <c r="F88" s="111"/>
      <c r="G88" s="112">
        <f t="shared" si="9"/>
        <v>0.66666666666666663</v>
      </c>
      <c r="H88" s="112">
        <f t="shared" si="5"/>
        <v>2</v>
      </c>
      <c r="I88" s="113"/>
      <c r="J88" s="112">
        <f t="shared" si="6"/>
        <v>2</v>
      </c>
      <c r="K88" s="114"/>
      <c r="L88" s="112">
        <f t="shared" si="7"/>
        <v>2</v>
      </c>
      <c r="M88" s="115"/>
      <c r="N88" s="84" t="str">
        <f t="shared" si="8"/>
        <v>Juin</v>
      </c>
    </row>
    <row r="89" spans="1:14" ht="15.75">
      <c r="A89" s="64">
        <v>82</v>
      </c>
      <c r="B89" s="424" t="s">
        <v>128</v>
      </c>
      <c r="C89" s="424" t="s">
        <v>129</v>
      </c>
      <c r="D89" s="119">
        <v>13</v>
      </c>
      <c r="E89" s="111"/>
      <c r="F89" s="111"/>
      <c r="G89" s="112">
        <f t="shared" si="9"/>
        <v>4.333333333333333</v>
      </c>
      <c r="H89" s="112">
        <f t="shared" si="5"/>
        <v>13</v>
      </c>
      <c r="I89" s="113"/>
      <c r="J89" s="112">
        <f t="shared" si="6"/>
        <v>13</v>
      </c>
      <c r="K89" s="114"/>
      <c r="L89" s="112">
        <f t="shared" si="7"/>
        <v>13</v>
      </c>
      <c r="M89" s="115"/>
      <c r="N89" s="84" t="str">
        <f t="shared" si="8"/>
        <v>Juin</v>
      </c>
    </row>
    <row r="90" spans="1:14" ht="15.75">
      <c r="A90" s="64">
        <v>83</v>
      </c>
      <c r="B90" s="424" t="s">
        <v>128</v>
      </c>
      <c r="C90" s="424" t="s">
        <v>130</v>
      </c>
      <c r="D90" s="119">
        <v>11</v>
      </c>
      <c r="E90" s="111"/>
      <c r="F90" s="111"/>
      <c r="G90" s="112">
        <f t="shared" si="9"/>
        <v>3.6666666666666665</v>
      </c>
      <c r="H90" s="112">
        <f t="shared" si="5"/>
        <v>11</v>
      </c>
      <c r="I90" s="113"/>
      <c r="J90" s="112">
        <f t="shared" si="6"/>
        <v>11</v>
      </c>
      <c r="K90" s="114"/>
      <c r="L90" s="112">
        <f t="shared" si="7"/>
        <v>11</v>
      </c>
      <c r="M90" s="115"/>
      <c r="N90" s="84" t="str">
        <f t="shared" si="8"/>
        <v>Juin</v>
      </c>
    </row>
    <row r="91" spans="1:14" ht="15.75">
      <c r="A91" s="64">
        <v>84</v>
      </c>
      <c r="B91" s="423" t="s">
        <v>131</v>
      </c>
      <c r="C91" s="423" t="s">
        <v>841</v>
      </c>
      <c r="D91" s="119">
        <v>10</v>
      </c>
      <c r="E91" s="111"/>
      <c r="F91" s="111"/>
      <c r="G91" s="112">
        <f t="shared" si="9"/>
        <v>3.3333333333333335</v>
      </c>
      <c r="H91" s="112">
        <f t="shared" si="5"/>
        <v>10</v>
      </c>
      <c r="I91" s="113"/>
      <c r="J91" s="112">
        <f t="shared" si="6"/>
        <v>10</v>
      </c>
      <c r="K91" s="114"/>
      <c r="L91" s="112">
        <f t="shared" si="7"/>
        <v>10</v>
      </c>
      <c r="M91" s="115"/>
      <c r="N91" s="84" t="str">
        <f t="shared" si="8"/>
        <v>Juin</v>
      </c>
    </row>
    <row r="92" spans="1:14" ht="15.75">
      <c r="A92" s="64">
        <v>85</v>
      </c>
      <c r="B92" s="417" t="s">
        <v>854</v>
      </c>
      <c r="C92" s="417" t="s">
        <v>855</v>
      </c>
      <c r="D92" s="119">
        <v>2</v>
      </c>
      <c r="E92" s="111"/>
      <c r="F92" s="111"/>
      <c r="G92" s="112">
        <f t="shared" si="9"/>
        <v>0.66666666666666663</v>
      </c>
      <c r="H92" s="112">
        <f t="shared" si="5"/>
        <v>2</v>
      </c>
      <c r="I92" s="116"/>
      <c r="J92" s="112">
        <f t="shared" si="6"/>
        <v>2</v>
      </c>
      <c r="K92" s="114"/>
      <c r="L92" s="112">
        <f t="shared" si="7"/>
        <v>2</v>
      </c>
      <c r="M92" s="115"/>
      <c r="N92" s="84" t="str">
        <f t="shared" si="8"/>
        <v>Juin</v>
      </c>
    </row>
    <row r="93" spans="1:14" ht="15.75">
      <c r="A93" s="64">
        <v>86</v>
      </c>
      <c r="B93" s="431" t="s">
        <v>133</v>
      </c>
      <c r="C93" s="431" t="s">
        <v>148</v>
      </c>
      <c r="D93" s="119">
        <v>1.5</v>
      </c>
      <c r="E93" s="111"/>
      <c r="F93" s="111"/>
      <c r="G93" s="112">
        <f t="shared" si="9"/>
        <v>0.5</v>
      </c>
      <c r="H93" s="112">
        <f t="shared" si="5"/>
        <v>1.5</v>
      </c>
      <c r="I93" s="113"/>
      <c r="J93" s="112">
        <f t="shared" si="6"/>
        <v>1.5</v>
      </c>
      <c r="K93" s="114"/>
      <c r="L93" s="112">
        <f t="shared" si="7"/>
        <v>1.5</v>
      </c>
      <c r="M93" s="115"/>
      <c r="N93" s="84" t="str">
        <f t="shared" si="8"/>
        <v>Juin</v>
      </c>
    </row>
    <row r="94" spans="1:14" ht="15.75">
      <c r="A94" s="64">
        <v>87</v>
      </c>
      <c r="B94" s="423" t="s">
        <v>135</v>
      </c>
      <c r="C94" s="423" t="s">
        <v>136</v>
      </c>
      <c r="D94" s="119">
        <v>11</v>
      </c>
      <c r="E94" s="111"/>
      <c r="F94" s="111"/>
      <c r="G94" s="112">
        <f t="shared" si="9"/>
        <v>3.6666666666666665</v>
      </c>
      <c r="H94" s="112">
        <f t="shared" si="5"/>
        <v>11</v>
      </c>
      <c r="I94" s="113"/>
      <c r="J94" s="112">
        <f t="shared" si="6"/>
        <v>11</v>
      </c>
      <c r="K94" s="114"/>
      <c r="L94" s="112">
        <f t="shared" si="7"/>
        <v>11</v>
      </c>
      <c r="M94" s="115"/>
      <c r="N94" s="84" t="str">
        <f t="shared" si="8"/>
        <v>Juin</v>
      </c>
    </row>
    <row r="95" spans="1:14" ht="15.75">
      <c r="A95" s="64">
        <v>88</v>
      </c>
      <c r="B95" s="426" t="s">
        <v>137</v>
      </c>
      <c r="C95" s="426" t="s">
        <v>138</v>
      </c>
      <c r="D95" s="119">
        <v>1</v>
      </c>
      <c r="E95" s="111"/>
      <c r="F95" s="111"/>
      <c r="G95" s="112">
        <f t="shared" si="9"/>
        <v>0.33333333333333331</v>
      </c>
      <c r="H95" s="112">
        <f t="shared" si="5"/>
        <v>1</v>
      </c>
      <c r="I95" s="116"/>
      <c r="J95" s="112">
        <f t="shared" si="6"/>
        <v>1</v>
      </c>
      <c r="K95" s="114"/>
      <c r="L95" s="112">
        <f t="shared" si="7"/>
        <v>1</v>
      </c>
      <c r="M95" s="115"/>
      <c r="N95" s="84" t="str">
        <f t="shared" si="8"/>
        <v>Juin</v>
      </c>
    </row>
    <row r="96" spans="1:14" ht="15.75">
      <c r="A96" s="64">
        <v>89</v>
      </c>
      <c r="B96" s="423" t="s">
        <v>856</v>
      </c>
      <c r="C96" s="423" t="s">
        <v>857</v>
      </c>
      <c r="D96" s="119">
        <v>12.5</v>
      </c>
      <c r="E96" s="111"/>
      <c r="F96" s="111"/>
      <c r="G96" s="112">
        <f t="shared" si="9"/>
        <v>4.166666666666667</v>
      </c>
      <c r="H96" s="112">
        <f t="shared" si="5"/>
        <v>12.5</v>
      </c>
      <c r="I96" s="113"/>
      <c r="J96" s="112">
        <f t="shared" si="6"/>
        <v>12.5</v>
      </c>
      <c r="K96" s="114"/>
      <c r="L96" s="112">
        <f t="shared" si="7"/>
        <v>12.5</v>
      </c>
      <c r="M96" s="115"/>
      <c r="N96" s="84" t="str">
        <f t="shared" si="8"/>
        <v>Juin</v>
      </c>
    </row>
    <row r="97" spans="1:14" ht="15.75">
      <c r="A97" s="64">
        <v>90</v>
      </c>
      <c r="B97" s="424" t="s">
        <v>139</v>
      </c>
      <c r="C97" s="424" t="s">
        <v>671</v>
      </c>
      <c r="D97" s="119">
        <v>9</v>
      </c>
      <c r="E97" s="111"/>
      <c r="F97" s="111"/>
      <c r="G97" s="112">
        <f t="shared" si="9"/>
        <v>3</v>
      </c>
      <c r="H97" s="112">
        <f t="shared" si="5"/>
        <v>9</v>
      </c>
      <c r="I97" s="113"/>
      <c r="J97" s="112">
        <f t="shared" si="6"/>
        <v>9</v>
      </c>
      <c r="K97" s="114"/>
      <c r="L97" s="112">
        <f t="shared" si="7"/>
        <v>9</v>
      </c>
      <c r="M97" s="115"/>
      <c r="N97" s="84" t="str">
        <f t="shared" si="8"/>
        <v>Juin</v>
      </c>
    </row>
    <row r="98" spans="1:14" ht="15.75">
      <c r="A98" s="64">
        <v>91</v>
      </c>
      <c r="B98" s="426" t="s">
        <v>140</v>
      </c>
      <c r="C98" s="426" t="s">
        <v>141</v>
      </c>
      <c r="D98" s="119">
        <v>9</v>
      </c>
      <c r="E98" s="111"/>
      <c r="F98" s="111"/>
      <c r="G98" s="112">
        <f t="shared" si="9"/>
        <v>3</v>
      </c>
      <c r="H98" s="112">
        <f t="shared" si="5"/>
        <v>9</v>
      </c>
      <c r="I98" s="113"/>
      <c r="J98" s="112">
        <f t="shared" si="6"/>
        <v>9</v>
      </c>
      <c r="K98" s="114"/>
      <c r="L98" s="112">
        <f t="shared" si="7"/>
        <v>9</v>
      </c>
      <c r="M98" s="115"/>
      <c r="N98" s="84" t="str">
        <f t="shared" si="8"/>
        <v>Juin</v>
      </c>
    </row>
    <row r="99" spans="1:14" ht="15.75">
      <c r="A99" s="64">
        <v>92</v>
      </c>
      <c r="B99" s="432" t="s">
        <v>142</v>
      </c>
      <c r="C99" s="432" t="s">
        <v>172</v>
      </c>
      <c r="D99" s="119">
        <v>12</v>
      </c>
      <c r="E99" s="111"/>
      <c r="F99" s="111"/>
      <c r="G99" s="112">
        <f t="shared" si="9"/>
        <v>4</v>
      </c>
      <c r="H99" s="112">
        <f t="shared" si="5"/>
        <v>12</v>
      </c>
      <c r="I99" s="116"/>
      <c r="J99" s="112">
        <f t="shared" si="6"/>
        <v>12</v>
      </c>
      <c r="K99" s="117"/>
      <c r="L99" s="112">
        <f t="shared" si="7"/>
        <v>12</v>
      </c>
      <c r="M99" s="115"/>
      <c r="N99" s="84" t="str">
        <f t="shared" si="8"/>
        <v>Juin</v>
      </c>
    </row>
    <row r="100" spans="1:14" ht="15.75">
      <c r="A100" s="64">
        <v>93</v>
      </c>
      <c r="B100" s="423" t="s">
        <v>144</v>
      </c>
      <c r="C100" s="423" t="s">
        <v>145</v>
      </c>
      <c r="D100" s="119">
        <v>7</v>
      </c>
      <c r="E100" s="118"/>
      <c r="F100" s="118"/>
      <c r="G100" s="112">
        <f t="shared" si="9"/>
        <v>2.3333333333333335</v>
      </c>
      <c r="H100" s="112">
        <f t="shared" si="5"/>
        <v>7</v>
      </c>
      <c r="I100" s="113"/>
      <c r="J100" s="112">
        <f t="shared" si="6"/>
        <v>7</v>
      </c>
      <c r="K100" s="114"/>
      <c r="L100" s="112">
        <f t="shared" si="7"/>
        <v>7</v>
      </c>
      <c r="M100" s="70"/>
      <c r="N100" s="84" t="str">
        <f t="shared" si="8"/>
        <v>Juin</v>
      </c>
    </row>
    <row r="101" spans="1:14" ht="15.75">
      <c r="A101" s="64">
        <v>94</v>
      </c>
      <c r="B101" s="423" t="s">
        <v>146</v>
      </c>
      <c r="C101" s="423" t="s">
        <v>147</v>
      </c>
      <c r="D101" s="119">
        <v>11</v>
      </c>
      <c r="E101" s="111"/>
      <c r="F101" s="111"/>
      <c r="G101" s="112">
        <f t="shared" si="9"/>
        <v>3.6666666666666665</v>
      </c>
      <c r="H101" s="112">
        <f t="shared" si="5"/>
        <v>11</v>
      </c>
      <c r="I101" s="113"/>
      <c r="J101" s="112">
        <f t="shared" si="6"/>
        <v>11</v>
      </c>
      <c r="K101" s="114"/>
      <c r="L101" s="112">
        <f t="shared" si="7"/>
        <v>11</v>
      </c>
      <c r="M101" s="115"/>
      <c r="N101" s="84" t="str">
        <f t="shared" si="8"/>
        <v>Juin</v>
      </c>
    </row>
    <row r="102" spans="1:14" ht="15.75">
      <c r="A102" s="64">
        <v>95</v>
      </c>
      <c r="B102" s="424" t="s">
        <v>146</v>
      </c>
      <c r="C102" s="424" t="s">
        <v>148</v>
      </c>
      <c r="D102" s="119">
        <v>9.5</v>
      </c>
      <c r="E102" s="118"/>
      <c r="F102" s="118"/>
      <c r="G102" s="112">
        <f t="shared" si="9"/>
        <v>3.1666666666666665</v>
      </c>
      <c r="H102" s="112">
        <f t="shared" si="5"/>
        <v>9.5</v>
      </c>
      <c r="I102" s="113"/>
      <c r="J102" s="112">
        <f t="shared" si="6"/>
        <v>9.5</v>
      </c>
      <c r="K102" s="114"/>
      <c r="L102" s="112">
        <f t="shared" si="7"/>
        <v>9.5</v>
      </c>
      <c r="M102" s="70"/>
      <c r="N102" s="84" t="str">
        <f t="shared" si="8"/>
        <v>Juin</v>
      </c>
    </row>
    <row r="103" spans="1:14" ht="15.75">
      <c r="A103" s="64">
        <v>96</v>
      </c>
      <c r="B103" s="417" t="s">
        <v>149</v>
      </c>
      <c r="C103" s="417" t="s">
        <v>858</v>
      </c>
      <c r="D103" s="119">
        <v>0.5</v>
      </c>
      <c r="E103" s="111"/>
      <c r="F103" s="111"/>
      <c r="G103" s="112">
        <f t="shared" si="9"/>
        <v>0.16666666666666666</v>
      </c>
      <c r="H103" s="112">
        <f t="shared" si="5"/>
        <v>0.5</v>
      </c>
      <c r="I103" s="116"/>
      <c r="J103" s="112">
        <f t="shared" si="6"/>
        <v>0.5</v>
      </c>
      <c r="K103" s="114"/>
      <c r="L103" s="112">
        <f t="shared" si="7"/>
        <v>0.5</v>
      </c>
      <c r="M103" s="115"/>
      <c r="N103" s="84" t="str">
        <f t="shared" si="8"/>
        <v>Juin</v>
      </c>
    </row>
    <row r="104" spans="1:14" ht="15.75">
      <c r="A104" s="64">
        <v>97</v>
      </c>
      <c r="B104" s="424" t="s">
        <v>150</v>
      </c>
      <c r="C104" s="424" t="s">
        <v>151</v>
      </c>
      <c r="D104" s="119">
        <v>6</v>
      </c>
      <c r="E104" s="111"/>
      <c r="F104" s="111"/>
      <c r="G104" s="112">
        <f t="shared" si="9"/>
        <v>2</v>
      </c>
      <c r="H104" s="112">
        <f t="shared" si="5"/>
        <v>6</v>
      </c>
      <c r="I104" s="116"/>
      <c r="J104" s="112">
        <f t="shared" si="6"/>
        <v>6</v>
      </c>
      <c r="K104" s="114"/>
      <c r="L104" s="112">
        <f t="shared" si="7"/>
        <v>6</v>
      </c>
      <c r="M104" s="115"/>
      <c r="N104" s="84" t="str">
        <f t="shared" si="8"/>
        <v>Juin</v>
      </c>
    </row>
    <row r="105" spans="1:14" ht="15.75">
      <c r="A105" s="64">
        <v>98</v>
      </c>
      <c r="B105" s="424" t="s">
        <v>152</v>
      </c>
      <c r="C105" s="424" t="s">
        <v>67</v>
      </c>
      <c r="D105" s="119">
        <v>12.5</v>
      </c>
      <c r="E105" s="111"/>
      <c r="F105" s="111"/>
      <c r="G105" s="112">
        <f t="shared" si="9"/>
        <v>4.166666666666667</v>
      </c>
      <c r="H105" s="112">
        <f t="shared" si="5"/>
        <v>12.5</v>
      </c>
      <c r="I105" s="116"/>
      <c r="J105" s="112">
        <f t="shared" si="6"/>
        <v>12.5</v>
      </c>
      <c r="K105" s="117"/>
      <c r="L105" s="112">
        <f t="shared" si="7"/>
        <v>12.5</v>
      </c>
      <c r="M105" s="115"/>
      <c r="N105" s="84" t="str">
        <f t="shared" si="8"/>
        <v>Juin</v>
      </c>
    </row>
    <row r="106" spans="1:14" ht="15.75">
      <c r="A106" s="64">
        <v>99</v>
      </c>
      <c r="B106" s="426" t="s">
        <v>153</v>
      </c>
      <c r="C106" s="426" t="s">
        <v>154</v>
      </c>
      <c r="D106" s="119">
        <v>11</v>
      </c>
      <c r="E106" s="111"/>
      <c r="F106" s="111"/>
      <c r="G106" s="112">
        <f t="shared" si="9"/>
        <v>3.6666666666666665</v>
      </c>
      <c r="H106" s="112">
        <f t="shared" si="5"/>
        <v>11</v>
      </c>
      <c r="I106" s="116"/>
      <c r="J106" s="112">
        <f t="shared" si="6"/>
        <v>11</v>
      </c>
      <c r="K106" s="117"/>
      <c r="L106" s="112">
        <f t="shared" si="7"/>
        <v>11</v>
      </c>
      <c r="M106" s="115"/>
      <c r="N106" s="84" t="str">
        <f t="shared" si="8"/>
        <v>Juin</v>
      </c>
    </row>
    <row r="107" spans="1:14" ht="15.75">
      <c r="A107" s="64">
        <v>100</v>
      </c>
      <c r="B107" s="424" t="s">
        <v>155</v>
      </c>
      <c r="C107" s="424" t="s">
        <v>156</v>
      </c>
      <c r="D107" s="359">
        <v>0</v>
      </c>
      <c r="E107" s="111"/>
      <c r="F107" s="111"/>
      <c r="G107" s="112">
        <f t="shared" si="9"/>
        <v>0</v>
      </c>
      <c r="H107" s="112">
        <f t="shared" si="5"/>
        <v>0</v>
      </c>
      <c r="I107" s="116"/>
      <c r="J107" s="112">
        <f t="shared" si="6"/>
        <v>0</v>
      </c>
      <c r="K107" s="117"/>
      <c r="L107" s="112">
        <f t="shared" si="7"/>
        <v>0</v>
      </c>
      <c r="M107" s="115"/>
      <c r="N107" s="84" t="str">
        <f t="shared" si="8"/>
        <v>Juin</v>
      </c>
    </row>
    <row r="108" spans="1:14" ht="15.75">
      <c r="A108" s="64">
        <v>101</v>
      </c>
      <c r="B108" s="424" t="s">
        <v>157</v>
      </c>
      <c r="C108" s="424" t="s">
        <v>158</v>
      </c>
      <c r="D108" s="119">
        <v>6</v>
      </c>
      <c r="E108" s="111"/>
      <c r="F108" s="111"/>
      <c r="G108" s="112">
        <f t="shared" si="9"/>
        <v>2</v>
      </c>
      <c r="H108" s="112">
        <f t="shared" si="5"/>
        <v>6</v>
      </c>
      <c r="I108" s="113"/>
      <c r="J108" s="112">
        <f t="shared" si="6"/>
        <v>6</v>
      </c>
      <c r="K108" s="120"/>
      <c r="L108" s="112">
        <f t="shared" si="7"/>
        <v>6</v>
      </c>
      <c r="M108" s="115"/>
      <c r="N108" s="84" t="str">
        <f t="shared" si="8"/>
        <v>Juin</v>
      </c>
    </row>
    <row r="109" spans="1:14" ht="15.75">
      <c r="A109" s="64">
        <v>102</v>
      </c>
      <c r="B109" s="417" t="s">
        <v>159</v>
      </c>
      <c r="C109" s="417" t="s">
        <v>859</v>
      </c>
      <c r="D109" s="119">
        <v>4.5</v>
      </c>
      <c r="E109" s="111"/>
      <c r="F109" s="111"/>
      <c r="G109" s="112">
        <f t="shared" si="9"/>
        <v>1.5</v>
      </c>
      <c r="H109" s="112">
        <f t="shared" si="5"/>
        <v>4.5</v>
      </c>
      <c r="I109" s="116"/>
      <c r="J109" s="112">
        <f t="shared" si="6"/>
        <v>4.5</v>
      </c>
      <c r="K109" s="117"/>
      <c r="L109" s="112">
        <f t="shared" si="7"/>
        <v>4.5</v>
      </c>
      <c r="M109" s="115"/>
      <c r="N109" s="84" t="str">
        <f t="shared" si="8"/>
        <v>Juin</v>
      </c>
    </row>
    <row r="110" spans="1:14" ht="15.75">
      <c r="A110" s="64">
        <v>103</v>
      </c>
      <c r="B110" s="425" t="s">
        <v>860</v>
      </c>
      <c r="C110" s="425" t="s">
        <v>51</v>
      </c>
      <c r="D110" s="119">
        <v>16.5</v>
      </c>
      <c r="E110" s="111"/>
      <c r="F110" s="111"/>
      <c r="G110" s="112">
        <f t="shared" si="9"/>
        <v>5.5</v>
      </c>
      <c r="H110" s="112">
        <f t="shared" si="5"/>
        <v>16.5</v>
      </c>
      <c r="I110" s="116"/>
      <c r="J110" s="112">
        <f t="shared" si="6"/>
        <v>16.5</v>
      </c>
      <c r="K110" s="120"/>
      <c r="L110" s="112">
        <f t="shared" si="7"/>
        <v>16.5</v>
      </c>
      <c r="M110" s="115"/>
      <c r="N110" s="84" t="str">
        <f t="shared" si="8"/>
        <v>Juin</v>
      </c>
    </row>
    <row r="111" spans="1:14" ht="15.75">
      <c r="A111" s="64">
        <v>104</v>
      </c>
      <c r="B111" s="423" t="s">
        <v>861</v>
      </c>
      <c r="C111" s="423" t="s">
        <v>161</v>
      </c>
      <c r="D111" s="119">
        <v>5</v>
      </c>
      <c r="E111" s="118"/>
      <c r="F111" s="118"/>
      <c r="G111" s="112">
        <f t="shared" si="9"/>
        <v>1.6666666666666667</v>
      </c>
      <c r="H111" s="112">
        <f t="shared" si="5"/>
        <v>5</v>
      </c>
      <c r="I111" s="113"/>
      <c r="J111" s="112">
        <f t="shared" si="6"/>
        <v>5</v>
      </c>
      <c r="K111" s="120"/>
      <c r="L111" s="112">
        <f t="shared" si="7"/>
        <v>5</v>
      </c>
      <c r="M111" s="70"/>
      <c r="N111" s="84" t="str">
        <f t="shared" si="8"/>
        <v>Juin</v>
      </c>
    </row>
    <row r="112" spans="1:14" ht="15.75">
      <c r="A112" s="64">
        <v>105</v>
      </c>
      <c r="B112" s="426" t="s">
        <v>162</v>
      </c>
      <c r="C112" s="426" t="s">
        <v>862</v>
      </c>
      <c r="D112" s="119">
        <v>8.25</v>
      </c>
      <c r="E112" s="111"/>
      <c r="F112" s="111"/>
      <c r="G112" s="112">
        <f t="shared" si="9"/>
        <v>2.75</v>
      </c>
      <c r="H112" s="112">
        <f t="shared" si="5"/>
        <v>8.25</v>
      </c>
      <c r="I112" s="113"/>
      <c r="J112" s="112">
        <f t="shared" si="6"/>
        <v>8.25</v>
      </c>
      <c r="K112" s="120"/>
      <c r="L112" s="112">
        <f t="shared" si="7"/>
        <v>8.25</v>
      </c>
      <c r="M112" s="115"/>
      <c r="N112" s="84" t="str">
        <f t="shared" si="8"/>
        <v>Juin</v>
      </c>
    </row>
    <row r="113" spans="1:14" ht="15.75">
      <c r="A113" s="64">
        <v>106</v>
      </c>
      <c r="B113" s="424" t="s">
        <v>163</v>
      </c>
      <c r="C113" s="424" t="s">
        <v>164</v>
      </c>
      <c r="D113" s="119">
        <v>13</v>
      </c>
      <c r="E113" s="111"/>
      <c r="F113" s="111"/>
      <c r="G113" s="112">
        <f t="shared" si="9"/>
        <v>4.333333333333333</v>
      </c>
      <c r="H113" s="112">
        <f t="shared" si="5"/>
        <v>13</v>
      </c>
      <c r="I113" s="113"/>
      <c r="J113" s="112">
        <f t="shared" si="6"/>
        <v>13</v>
      </c>
      <c r="K113" s="120"/>
      <c r="L113" s="112">
        <f t="shared" si="7"/>
        <v>13</v>
      </c>
      <c r="M113" s="115"/>
      <c r="N113" s="84" t="str">
        <f t="shared" si="8"/>
        <v>Juin</v>
      </c>
    </row>
    <row r="114" spans="1:14" ht="15.75">
      <c r="A114" s="64">
        <v>107</v>
      </c>
      <c r="B114" s="440" t="s">
        <v>165</v>
      </c>
      <c r="C114" s="440" t="s">
        <v>863</v>
      </c>
      <c r="D114" s="119">
        <v>5</v>
      </c>
      <c r="E114" s="111"/>
      <c r="F114" s="111"/>
      <c r="G114" s="112">
        <f t="shared" si="9"/>
        <v>1.6666666666666667</v>
      </c>
      <c r="H114" s="112">
        <f t="shared" si="5"/>
        <v>5</v>
      </c>
      <c r="I114" s="116"/>
      <c r="J114" s="112">
        <f t="shared" si="6"/>
        <v>5</v>
      </c>
      <c r="K114" s="117"/>
      <c r="L114" s="112">
        <f t="shared" si="7"/>
        <v>5</v>
      </c>
      <c r="M114" s="115"/>
      <c r="N114" s="84" t="str">
        <f t="shared" si="8"/>
        <v>Juin</v>
      </c>
    </row>
    <row r="115" spans="1:14" ht="15.75">
      <c r="A115" s="64">
        <v>108</v>
      </c>
      <c r="B115" s="424" t="s">
        <v>167</v>
      </c>
      <c r="C115" s="424" t="s">
        <v>303</v>
      </c>
      <c r="D115" s="119">
        <v>11.5</v>
      </c>
      <c r="E115" s="111"/>
      <c r="F115" s="111"/>
      <c r="G115" s="112">
        <f t="shared" si="9"/>
        <v>3.8333333333333335</v>
      </c>
      <c r="H115" s="112">
        <f t="shared" si="5"/>
        <v>11.5</v>
      </c>
      <c r="I115" s="116"/>
      <c r="J115" s="112">
        <f t="shared" si="6"/>
        <v>11.5</v>
      </c>
      <c r="K115" s="120"/>
      <c r="L115" s="112">
        <f t="shared" si="7"/>
        <v>11.5</v>
      </c>
      <c r="M115" s="115"/>
      <c r="N115" s="84" t="str">
        <f t="shared" si="8"/>
        <v>Juin</v>
      </c>
    </row>
    <row r="116" spans="1:14" ht="15.75">
      <c r="A116" s="64">
        <v>109</v>
      </c>
      <c r="B116" s="424" t="s">
        <v>168</v>
      </c>
      <c r="C116" s="424" t="s">
        <v>169</v>
      </c>
      <c r="D116" s="119">
        <v>11</v>
      </c>
      <c r="E116" s="111"/>
      <c r="F116" s="111"/>
      <c r="G116" s="112">
        <f t="shared" si="9"/>
        <v>3.6666666666666665</v>
      </c>
      <c r="H116" s="112">
        <f t="shared" si="5"/>
        <v>11</v>
      </c>
      <c r="I116" s="116"/>
      <c r="J116" s="112">
        <f t="shared" si="6"/>
        <v>11</v>
      </c>
      <c r="K116" s="120"/>
      <c r="L116" s="112">
        <f t="shared" si="7"/>
        <v>11</v>
      </c>
      <c r="M116" s="115"/>
      <c r="N116" s="84" t="str">
        <f t="shared" si="8"/>
        <v>Juin</v>
      </c>
    </row>
    <row r="117" spans="1:14" ht="15.75">
      <c r="A117" s="64">
        <v>110</v>
      </c>
      <c r="B117" s="424" t="s">
        <v>864</v>
      </c>
      <c r="C117" s="424" t="s">
        <v>865</v>
      </c>
      <c r="D117" s="119">
        <v>10.5</v>
      </c>
      <c r="E117" s="111"/>
      <c r="F117" s="111"/>
      <c r="G117" s="112">
        <f t="shared" si="9"/>
        <v>3.5</v>
      </c>
      <c r="H117" s="112">
        <f t="shared" si="5"/>
        <v>10.5</v>
      </c>
      <c r="I117" s="116"/>
      <c r="J117" s="112">
        <f t="shared" si="6"/>
        <v>10.5</v>
      </c>
      <c r="K117" s="120"/>
      <c r="L117" s="112">
        <f t="shared" si="7"/>
        <v>10.5</v>
      </c>
      <c r="M117" s="115"/>
      <c r="N117" s="84" t="str">
        <f t="shared" si="8"/>
        <v>Juin</v>
      </c>
    </row>
    <row r="118" spans="1:14" ht="15.75">
      <c r="A118" s="64">
        <v>111</v>
      </c>
      <c r="B118" s="424" t="s">
        <v>866</v>
      </c>
      <c r="C118" s="424" t="s">
        <v>170</v>
      </c>
      <c r="D118" s="119">
        <v>3.5</v>
      </c>
      <c r="E118" s="111"/>
      <c r="F118" s="111"/>
      <c r="G118" s="112">
        <f t="shared" si="9"/>
        <v>1.1666666666666667</v>
      </c>
      <c r="H118" s="112">
        <f t="shared" si="5"/>
        <v>3.5</v>
      </c>
      <c r="I118" s="116"/>
      <c r="J118" s="112">
        <f t="shared" si="6"/>
        <v>3.5</v>
      </c>
      <c r="K118" s="120"/>
      <c r="L118" s="112">
        <f t="shared" si="7"/>
        <v>3.5</v>
      </c>
      <c r="M118" s="115"/>
      <c r="N118" s="84" t="str">
        <f t="shared" si="8"/>
        <v>Juin</v>
      </c>
    </row>
    <row r="119" spans="1:14" ht="15.75">
      <c r="A119" s="64">
        <v>112</v>
      </c>
      <c r="B119" s="424" t="s">
        <v>171</v>
      </c>
      <c r="C119" s="424" t="s">
        <v>172</v>
      </c>
      <c r="D119" s="119">
        <v>9</v>
      </c>
      <c r="E119" s="111"/>
      <c r="F119" s="111"/>
      <c r="G119" s="112">
        <f t="shared" si="9"/>
        <v>3</v>
      </c>
      <c r="H119" s="112">
        <f t="shared" si="5"/>
        <v>9</v>
      </c>
      <c r="I119" s="113"/>
      <c r="J119" s="112">
        <f t="shared" si="6"/>
        <v>9</v>
      </c>
      <c r="K119" s="120"/>
      <c r="L119" s="112">
        <f t="shared" si="7"/>
        <v>9</v>
      </c>
      <c r="M119" s="115"/>
      <c r="N119" s="84" t="str">
        <f t="shared" si="8"/>
        <v>Juin</v>
      </c>
    </row>
    <row r="120" spans="1:14" ht="15.75">
      <c r="A120" s="64">
        <v>113</v>
      </c>
      <c r="B120" s="424" t="s">
        <v>173</v>
      </c>
      <c r="C120" s="424" t="s">
        <v>174</v>
      </c>
      <c r="D120" s="119">
        <v>12.5</v>
      </c>
      <c r="E120" s="111"/>
      <c r="F120" s="111"/>
      <c r="G120" s="112">
        <f t="shared" si="9"/>
        <v>4.166666666666667</v>
      </c>
      <c r="H120" s="112">
        <f t="shared" si="5"/>
        <v>12.5</v>
      </c>
      <c r="I120" s="116"/>
      <c r="J120" s="112">
        <f t="shared" si="6"/>
        <v>12.5</v>
      </c>
      <c r="K120" s="117"/>
      <c r="L120" s="112">
        <f t="shared" si="7"/>
        <v>12.5</v>
      </c>
      <c r="M120" s="115"/>
      <c r="N120" s="84" t="str">
        <f t="shared" si="8"/>
        <v>Juin</v>
      </c>
    </row>
    <row r="121" spans="1:14" ht="15.75">
      <c r="A121" s="64">
        <v>114</v>
      </c>
      <c r="B121" s="424" t="s">
        <v>175</v>
      </c>
      <c r="C121" s="424" t="s">
        <v>867</v>
      </c>
      <c r="D121" s="119">
        <v>3.5</v>
      </c>
      <c r="E121" s="111"/>
      <c r="F121" s="111"/>
      <c r="G121" s="112">
        <f t="shared" si="9"/>
        <v>1.1666666666666667</v>
      </c>
      <c r="H121" s="112">
        <f t="shared" si="5"/>
        <v>3.5</v>
      </c>
      <c r="I121" s="113"/>
      <c r="J121" s="112">
        <f t="shared" si="6"/>
        <v>3.5</v>
      </c>
      <c r="K121" s="120"/>
      <c r="L121" s="112">
        <f t="shared" si="7"/>
        <v>3.5</v>
      </c>
      <c r="M121" s="115"/>
      <c r="N121" s="84" t="str">
        <f t="shared" si="8"/>
        <v>Juin</v>
      </c>
    </row>
    <row r="122" spans="1:14" ht="15.75">
      <c r="A122" s="64">
        <v>115</v>
      </c>
      <c r="B122" s="424" t="s">
        <v>176</v>
      </c>
      <c r="C122" s="424" t="s">
        <v>177</v>
      </c>
      <c r="D122" s="119">
        <v>10.5</v>
      </c>
      <c r="E122" s="111"/>
      <c r="F122" s="111"/>
      <c r="G122" s="112">
        <f t="shared" si="9"/>
        <v>3.5</v>
      </c>
      <c r="H122" s="112">
        <f t="shared" si="5"/>
        <v>10.5</v>
      </c>
      <c r="I122" s="116"/>
      <c r="J122" s="112">
        <f t="shared" si="6"/>
        <v>10.5</v>
      </c>
      <c r="K122" s="117"/>
      <c r="L122" s="112">
        <f t="shared" si="7"/>
        <v>10.5</v>
      </c>
      <c r="M122" s="115"/>
      <c r="N122" s="84" t="str">
        <f t="shared" si="8"/>
        <v>Juin</v>
      </c>
    </row>
    <row r="123" spans="1:14" ht="15.75">
      <c r="A123" s="64">
        <v>116</v>
      </c>
      <c r="B123" s="417" t="s">
        <v>178</v>
      </c>
      <c r="C123" s="417" t="s">
        <v>43</v>
      </c>
      <c r="D123" s="358"/>
      <c r="E123" s="111"/>
      <c r="F123" s="111"/>
      <c r="G123" s="112">
        <f t="shared" si="9"/>
        <v>16.596666666666668</v>
      </c>
      <c r="H123" s="112">
        <f t="shared" si="5"/>
        <v>49.790000000000006</v>
      </c>
      <c r="I123" s="116"/>
      <c r="J123" s="112">
        <f t="shared" si="6"/>
        <v>49.790000000000006</v>
      </c>
      <c r="K123" s="117"/>
      <c r="L123" s="112">
        <f t="shared" si="7"/>
        <v>49.790000000000006</v>
      </c>
      <c r="M123" s="115">
        <v>49.79</v>
      </c>
      <c r="N123" s="84" t="str">
        <f t="shared" si="8"/>
        <v>Juin</v>
      </c>
    </row>
    <row r="124" spans="1:14" ht="15.75">
      <c r="A124" s="64">
        <v>117</v>
      </c>
      <c r="B124" s="424" t="s">
        <v>179</v>
      </c>
      <c r="C124" s="424" t="s">
        <v>180</v>
      </c>
      <c r="D124" s="119">
        <v>7.5</v>
      </c>
      <c r="E124" s="111"/>
      <c r="F124" s="111"/>
      <c r="G124" s="112">
        <f t="shared" si="9"/>
        <v>2.5</v>
      </c>
      <c r="H124" s="112">
        <f t="shared" si="5"/>
        <v>7.5</v>
      </c>
      <c r="I124" s="113"/>
      <c r="J124" s="112">
        <f t="shared" si="6"/>
        <v>7.5</v>
      </c>
      <c r="K124" s="120"/>
      <c r="L124" s="112">
        <f t="shared" si="7"/>
        <v>7.5</v>
      </c>
      <c r="M124" s="115"/>
      <c r="N124" s="84" t="str">
        <f t="shared" si="8"/>
        <v>Juin</v>
      </c>
    </row>
    <row r="125" spans="1:14" ht="15.75">
      <c r="A125" s="64">
        <v>118</v>
      </c>
      <c r="B125" s="430" t="s">
        <v>868</v>
      </c>
      <c r="C125" s="430" t="s">
        <v>181</v>
      </c>
      <c r="D125" s="119">
        <v>10.5</v>
      </c>
      <c r="E125" s="111"/>
      <c r="F125" s="111"/>
      <c r="G125" s="112">
        <f t="shared" si="9"/>
        <v>3.5</v>
      </c>
      <c r="H125" s="112">
        <f t="shared" si="5"/>
        <v>10.5</v>
      </c>
      <c r="I125" s="116"/>
      <c r="J125" s="112">
        <f t="shared" si="6"/>
        <v>10.5</v>
      </c>
      <c r="K125" s="117"/>
      <c r="L125" s="112">
        <f t="shared" si="7"/>
        <v>10.5</v>
      </c>
      <c r="M125" s="115"/>
      <c r="N125" s="84" t="str">
        <f t="shared" si="8"/>
        <v>Juin</v>
      </c>
    </row>
    <row r="126" spans="1:14" ht="15.75">
      <c r="A126" s="64">
        <v>119</v>
      </c>
      <c r="B126" s="424" t="s">
        <v>182</v>
      </c>
      <c r="C126" s="424" t="s">
        <v>183</v>
      </c>
      <c r="D126" s="119">
        <v>3.25</v>
      </c>
      <c r="E126" s="111"/>
      <c r="F126" s="111"/>
      <c r="G126" s="112">
        <f t="shared" si="9"/>
        <v>1.0833333333333333</v>
      </c>
      <c r="H126" s="112">
        <f t="shared" si="5"/>
        <v>3.25</v>
      </c>
      <c r="I126" s="116"/>
      <c r="J126" s="112">
        <f t="shared" si="6"/>
        <v>3.25</v>
      </c>
      <c r="K126" s="120"/>
      <c r="L126" s="112">
        <f t="shared" si="7"/>
        <v>3.25</v>
      </c>
      <c r="M126" s="115"/>
      <c r="N126" s="84" t="str">
        <f t="shared" si="8"/>
        <v>Juin</v>
      </c>
    </row>
    <row r="127" spans="1:14" ht="15.75">
      <c r="A127" s="64">
        <v>120</v>
      </c>
      <c r="B127" s="417" t="s">
        <v>184</v>
      </c>
      <c r="C127" s="417" t="s">
        <v>185</v>
      </c>
      <c r="D127" s="119">
        <v>0.5</v>
      </c>
      <c r="E127" s="118"/>
      <c r="F127" s="118"/>
      <c r="G127" s="112">
        <f t="shared" si="9"/>
        <v>0.16666666666666666</v>
      </c>
      <c r="H127" s="112">
        <f t="shared" si="5"/>
        <v>0.5</v>
      </c>
      <c r="I127" s="113"/>
      <c r="J127" s="112">
        <f t="shared" si="6"/>
        <v>0.5</v>
      </c>
      <c r="K127" s="120"/>
      <c r="L127" s="112">
        <f t="shared" si="7"/>
        <v>0.5</v>
      </c>
      <c r="M127" s="70"/>
      <c r="N127" s="84" t="str">
        <f t="shared" si="8"/>
        <v>Juin</v>
      </c>
    </row>
    <row r="128" spans="1:14" ht="15.75">
      <c r="A128" s="64">
        <v>121</v>
      </c>
      <c r="B128" s="417" t="s">
        <v>186</v>
      </c>
      <c r="C128" s="417" t="s">
        <v>869</v>
      </c>
      <c r="D128" s="119">
        <v>6</v>
      </c>
      <c r="E128" s="111"/>
      <c r="F128" s="111"/>
      <c r="G128" s="112">
        <f t="shared" si="9"/>
        <v>2</v>
      </c>
      <c r="H128" s="112">
        <f t="shared" si="5"/>
        <v>6</v>
      </c>
      <c r="I128" s="116"/>
      <c r="J128" s="112">
        <f t="shared" si="6"/>
        <v>6</v>
      </c>
      <c r="K128" s="117"/>
      <c r="L128" s="112">
        <f t="shared" si="7"/>
        <v>6</v>
      </c>
      <c r="M128" s="115"/>
      <c r="N128" s="84" t="str">
        <f t="shared" si="8"/>
        <v>Juin</v>
      </c>
    </row>
    <row r="129" spans="1:14" ht="15.75">
      <c r="A129" s="64">
        <v>122</v>
      </c>
      <c r="B129" s="417" t="s">
        <v>187</v>
      </c>
      <c r="C129" s="417" t="s">
        <v>870</v>
      </c>
      <c r="D129" s="119">
        <v>0.5</v>
      </c>
      <c r="E129" s="111"/>
      <c r="F129" s="111"/>
      <c r="G129" s="112">
        <f t="shared" si="9"/>
        <v>0.16666666666666666</v>
      </c>
      <c r="H129" s="112">
        <f t="shared" si="5"/>
        <v>0.5</v>
      </c>
      <c r="I129" s="116"/>
      <c r="J129" s="112">
        <f t="shared" si="6"/>
        <v>0.5</v>
      </c>
      <c r="K129" s="120"/>
      <c r="L129" s="112">
        <f t="shared" si="7"/>
        <v>0.5</v>
      </c>
      <c r="M129" s="115"/>
      <c r="N129" s="84" t="str">
        <f t="shared" si="8"/>
        <v>Juin</v>
      </c>
    </row>
    <row r="130" spans="1:14" ht="15.75">
      <c r="A130" s="64">
        <v>123</v>
      </c>
      <c r="B130" s="424" t="s">
        <v>871</v>
      </c>
      <c r="C130" s="424" t="s">
        <v>188</v>
      </c>
      <c r="D130" s="119">
        <v>14.5</v>
      </c>
      <c r="E130" s="111"/>
      <c r="F130" s="111"/>
      <c r="G130" s="112">
        <f t="shared" si="9"/>
        <v>4.833333333333333</v>
      </c>
      <c r="H130" s="112">
        <f t="shared" si="5"/>
        <v>14.5</v>
      </c>
      <c r="I130" s="116"/>
      <c r="J130" s="112">
        <f t="shared" si="6"/>
        <v>14.5</v>
      </c>
      <c r="K130" s="120"/>
      <c r="L130" s="112">
        <f t="shared" si="7"/>
        <v>14.5</v>
      </c>
      <c r="M130" s="115"/>
      <c r="N130" s="84" t="str">
        <f t="shared" si="8"/>
        <v>Juin</v>
      </c>
    </row>
    <row r="131" spans="1:14" ht="15.75">
      <c r="A131" s="64">
        <v>124</v>
      </c>
      <c r="B131" s="424" t="s">
        <v>189</v>
      </c>
      <c r="C131" s="424" t="s">
        <v>31</v>
      </c>
      <c r="D131" s="119">
        <v>11</v>
      </c>
      <c r="E131" s="111"/>
      <c r="F131" s="111"/>
      <c r="G131" s="112">
        <f t="shared" si="9"/>
        <v>3.6666666666666665</v>
      </c>
      <c r="H131" s="112">
        <f t="shared" si="5"/>
        <v>11</v>
      </c>
      <c r="I131" s="116"/>
      <c r="J131" s="112">
        <f t="shared" si="6"/>
        <v>11</v>
      </c>
      <c r="K131" s="117"/>
      <c r="L131" s="112">
        <f t="shared" si="7"/>
        <v>11</v>
      </c>
      <c r="M131" s="115"/>
      <c r="N131" s="84" t="str">
        <f t="shared" si="8"/>
        <v>Juin</v>
      </c>
    </row>
    <row r="132" spans="1:14" ht="15.75">
      <c r="A132" s="64">
        <v>125</v>
      </c>
      <c r="B132" s="423" t="s">
        <v>190</v>
      </c>
      <c r="C132" s="423" t="s">
        <v>191</v>
      </c>
      <c r="D132" s="119">
        <v>2</v>
      </c>
      <c r="E132" s="111"/>
      <c r="F132" s="111"/>
      <c r="G132" s="112">
        <f t="shared" si="9"/>
        <v>0.66666666666666663</v>
      </c>
      <c r="H132" s="112">
        <f t="shared" si="5"/>
        <v>2</v>
      </c>
      <c r="I132" s="116"/>
      <c r="J132" s="112">
        <f t="shared" si="6"/>
        <v>2</v>
      </c>
      <c r="K132" s="117"/>
      <c r="L132" s="112">
        <f t="shared" si="7"/>
        <v>2</v>
      </c>
      <c r="M132" s="115"/>
      <c r="N132" s="84" t="str">
        <f t="shared" si="8"/>
        <v>Juin</v>
      </c>
    </row>
    <row r="133" spans="1:14" ht="15.75">
      <c r="A133" s="64">
        <v>126</v>
      </c>
      <c r="B133" s="425" t="s">
        <v>192</v>
      </c>
      <c r="C133" s="425" t="s">
        <v>193</v>
      </c>
      <c r="D133" s="119">
        <v>11</v>
      </c>
      <c r="E133" s="111"/>
      <c r="F133" s="111"/>
      <c r="G133" s="112">
        <f t="shared" si="9"/>
        <v>3.6666666666666665</v>
      </c>
      <c r="H133" s="112">
        <f t="shared" si="5"/>
        <v>11</v>
      </c>
      <c r="I133" s="113"/>
      <c r="J133" s="112">
        <f t="shared" si="6"/>
        <v>11</v>
      </c>
      <c r="K133" s="120"/>
      <c r="L133" s="112">
        <f t="shared" si="7"/>
        <v>11</v>
      </c>
      <c r="M133" s="115"/>
      <c r="N133" s="84" t="str">
        <f t="shared" si="8"/>
        <v>Juin</v>
      </c>
    </row>
    <row r="134" spans="1:14" ht="15.75">
      <c r="A134" s="64">
        <v>127</v>
      </c>
      <c r="B134" s="426" t="s">
        <v>194</v>
      </c>
      <c r="C134" s="426" t="s">
        <v>195</v>
      </c>
      <c r="D134" s="119">
        <v>5.5</v>
      </c>
      <c r="E134" s="111"/>
      <c r="F134" s="111"/>
      <c r="G134" s="112">
        <f t="shared" si="9"/>
        <v>1.8333333333333333</v>
      </c>
      <c r="H134" s="112">
        <f t="shared" si="5"/>
        <v>5.5</v>
      </c>
      <c r="I134" s="113"/>
      <c r="J134" s="112">
        <f t="shared" si="6"/>
        <v>5.5</v>
      </c>
      <c r="K134" s="120"/>
      <c r="L134" s="112">
        <f t="shared" si="7"/>
        <v>5.5</v>
      </c>
      <c r="M134" s="115"/>
      <c r="N134" s="84" t="str">
        <f t="shared" si="8"/>
        <v>Juin</v>
      </c>
    </row>
    <row r="135" spans="1:14" ht="15.75">
      <c r="A135" s="64">
        <v>128</v>
      </c>
      <c r="B135" s="424" t="s">
        <v>196</v>
      </c>
      <c r="C135" s="424" t="s">
        <v>197</v>
      </c>
      <c r="D135" s="119">
        <v>15.5</v>
      </c>
      <c r="E135" s="111"/>
      <c r="F135" s="111"/>
      <c r="G135" s="112">
        <f t="shared" si="9"/>
        <v>5.166666666666667</v>
      </c>
      <c r="H135" s="112">
        <f t="shared" ref="H135:H198" si="10">G135*3</f>
        <v>15.5</v>
      </c>
      <c r="I135" s="113"/>
      <c r="J135" s="112">
        <f t="shared" ref="J135:J198" si="11">MAX(I135*3,H135)</f>
        <v>15.5</v>
      </c>
      <c r="K135" s="120"/>
      <c r="L135" s="112">
        <f t="shared" ref="L135:L198" si="12">MAX(J135,K135*3)</f>
        <v>15.5</v>
      </c>
      <c r="M135" s="115"/>
      <c r="N135" s="84" t="str">
        <f t="shared" ref="N135:N198" si="13">IF(ISBLANK(K135),IF(ISBLANK(I135),"Juin","Synthèse"),"Rattrapage")</f>
        <v>Juin</v>
      </c>
    </row>
    <row r="136" spans="1:14" ht="15.75">
      <c r="A136" s="64">
        <v>129</v>
      </c>
      <c r="B136" s="424" t="s">
        <v>198</v>
      </c>
      <c r="C136" s="424" t="s">
        <v>160</v>
      </c>
      <c r="D136" s="119">
        <v>6</v>
      </c>
      <c r="E136" s="111"/>
      <c r="F136" s="111"/>
      <c r="G136" s="112">
        <f t="shared" ref="G136:G199" si="14">IF(AND(D136=0,E136,F136=0),M136/3,(D136+E136+F136)/3)</f>
        <v>2</v>
      </c>
      <c r="H136" s="112">
        <f t="shared" si="10"/>
        <v>6</v>
      </c>
      <c r="I136" s="116"/>
      <c r="J136" s="112">
        <f t="shared" si="11"/>
        <v>6</v>
      </c>
      <c r="K136" s="120"/>
      <c r="L136" s="112">
        <f t="shared" si="12"/>
        <v>6</v>
      </c>
      <c r="M136" s="115"/>
      <c r="N136" s="84" t="str">
        <f t="shared" si="13"/>
        <v>Juin</v>
      </c>
    </row>
    <row r="137" spans="1:14" ht="15.75">
      <c r="A137" s="64">
        <v>130</v>
      </c>
      <c r="B137" s="417" t="s">
        <v>199</v>
      </c>
      <c r="C137" s="417" t="s">
        <v>872</v>
      </c>
      <c r="D137" s="358"/>
      <c r="E137" s="118"/>
      <c r="F137" s="118"/>
      <c r="G137" s="112">
        <f t="shared" si="14"/>
        <v>12</v>
      </c>
      <c r="H137" s="112">
        <f t="shared" si="10"/>
        <v>36</v>
      </c>
      <c r="I137" s="113"/>
      <c r="J137" s="112">
        <f t="shared" si="11"/>
        <v>36</v>
      </c>
      <c r="K137" s="120"/>
      <c r="L137" s="112">
        <f t="shared" si="12"/>
        <v>36</v>
      </c>
      <c r="M137" s="70">
        <v>36</v>
      </c>
      <c r="N137" s="84" t="str">
        <f t="shared" si="13"/>
        <v>Juin</v>
      </c>
    </row>
    <row r="138" spans="1:14" ht="15.75">
      <c r="A138" s="64">
        <v>131</v>
      </c>
      <c r="B138" s="424" t="s">
        <v>200</v>
      </c>
      <c r="C138" s="424" t="s">
        <v>201</v>
      </c>
      <c r="D138" s="119">
        <v>12.5</v>
      </c>
      <c r="E138" s="111"/>
      <c r="F138" s="111"/>
      <c r="G138" s="112">
        <f t="shared" si="14"/>
        <v>4.166666666666667</v>
      </c>
      <c r="H138" s="112">
        <f t="shared" si="10"/>
        <v>12.5</v>
      </c>
      <c r="I138" s="113"/>
      <c r="J138" s="112">
        <f t="shared" si="11"/>
        <v>12.5</v>
      </c>
      <c r="K138" s="120"/>
      <c r="L138" s="112">
        <f t="shared" si="12"/>
        <v>12.5</v>
      </c>
      <c r="M138" s="115"/>
      <c r="N138" s="84" t="str">
        <f t="shared" si="13"/>
        <v>Juin</v>
      </c>
    </row>
    <row r="139" spans="1:14" ht="15.75">
      <c r="A139" s="64">
        <v>132</v>
      </c>
      <c r="B139" s="424" t="s">
        <v>202</v>
      </c>
      <c r="C139" s="424" t="s">
        <v>203</v>
      </c>
      <c r="D139" s="119">
        <v>8.5</v>
      </c>
      <c r="E139" s="111"/>
      <c r="F139" s="111"/>
      <c r="G139" s="112">
        <f t="shared" si="14"/>
        <v>2.8333333333333335</v>
      </c>
      <c r="H139" s="112">
        <f t="shared" si="10"/>
        <v>8.5</v>
      </c>
      <c r="I139" s="113"/>
      <c r="J139" s="112">
        <f t="shared" si="11"/>
        <v>8.5</v>
      </c>
      <c r="K139" s="120"/>
      <c r="L139" s="112">
        <f t="shared" si="12"/>
        <v>8.5</v>
      </c>
      <c r="M139" s="115"/>
      <c r="N139" s="84" t="str">
        <f t="shared" si="13"/>
        <v>Juin</v>
      </c>
    </row>
    <row r="140" spans="1:14" ht="15.75">
      <c r="A140" s="64">
        <v>133</v>
      </c>
      <c r="B140" s="424" t="s">
        <v>873</v>
      </c>
      <c r="C140" s="424" t="s">
        <v>204</v>
      </c>
      <c r="D140" s="119">
        <v>5</v>
      </c>
      <c r="E140" s="111"/>
      <c r="F140" s="111"/>
      <c r="G140" s="112">
        <f t="shared" si="14"/>
        <v>1.6666666666666667</v>
      </c>
      <c r="H140" s="112">
        <f t="shared" si="10"/>
        <v>5</v>
      </c>
      <c r="I140" s="116"/>
      <c r="J140" s="112">
        <f t="shared" si="11"/>
        <v>5</v>
      </c>
      <c r="K140" s="120"/>
      <c r="L140" s="112">
        <f t="shared" si="12"/>
        <v>5</v>
      </c>
      <c r="M140" s="115"/>
      <c r="N140" s="84" t="str">
        <f t="shared" si="13"/>
        <v>Juin</v>
      </c>
    </row>
    <row r="141" spans="1:14" ht="15.75">
      <c r="A141" s="64">
        <v>134</v>
      </c>
      <c r="B141" s="423" t="s">
        <v>205</v>
      </c>
      <c r="C141" s="423" t="s">
        <v>185</v>
      </c>
      <c r="D141" s="119">
        <v>8.5</v>
      </c>
      <c r="E141" s="111"/>
      <c r="F141" s="111"/>
      <c r="G141" s="112">
        <f t="shared" si="14"/>
        <v>2.8333333333333335</v>
      </c>
      <c r="H141" s="112">
        <f t="shared" si="10"/>
        <v>8.5</v>
      </c>
      <c r="I141" s="113"/>
      <c r="J141" s="112">
        <f t="shared" si="11"/>
        <v>8.5</v>
      </c>
      <c r="K141" s="120"/>
      <c r="L141" s="112">
        <f t="shared" si="12"/>
        <v>8.5</v>
      </c>
      <c r="M141" s="115"/>
      <c r="N141" s="84" t="str">
        <f t="shared" si="13"/>
        <v>Juin</v>
      </c>
    </row>
    <row r="142" spans="1:14" ht="15.75">
      <c r="A142" s="64">
        <v>135</v>
      </c>
      <c r="B142" s="424" t="s">
        <v>206</v>
      </c>
      <c r="C142" s="424" t="s">
        <v>207</v>
      </c>
      <c r="D142" s="119">
        <v>8.5</v>
      </c>
      <c r="E142" s="111"/>
      <c r="F142" s="111"/>
      <c r="G142" s="112">
        <f t="shared" si="14"/>
        <v>2.8333333333333335</v>
      </c>
      <c r="H142" s="112">
        <f t="shared" si="10"/>
        <v>8.5</v>
      </c>
      <c r="I142" s="113"/>
      <c r="J142" s="112">
        <f t="shared" si="11"/>
        <v>8.5</v>
      </c>
      <c r="K142" s="120"/>
      <c r="L142" s="112">
        <f t="shared" si="12"/>
        <v>8.5</v>
      </c>
      <c r="M142" s="115"/>
      <c r="N142" s="84" t="str">
        <f t="shared" si="13"/>
        <v>Juin</v>
      </c>
    </row>
    <row r="143" spans="1:14" ht="15.75">
      <c r="A143" s="64">
        <v>136</v>
      </c>
      <c r="B143" s="431" t="s">
        <v>874</v>
      </c>
      <c r="C143" s="426" t="s">
        <v>875</v>
      </c>
      <c r="D143" s="119">
        <v>3.75</v>
      </c>
      <c r="E143" s="111"/>
      <c r="F143" s="111"/>
      <c r="G143" s="112">
        <f t="shared" si="14"/>
        <v>1.25</v>
      </c>
      <c r="H143" s="112">
        <f t="shared" si="10"/>
        <v>3.75</v>
      </c>
      <c r="I143" s="116"/>
      <c r="J143" s="112">
        <f t="shared" si="11"/>
        <v>3.75</v>
      </c>
      <c r="K143" s="120"/>
      <c r="L143" s="112">
        <f t="shared" si="12"/>
        <v>3.75</v>
      </c>
      <c r="M143" s="115"/>
      <c r="N143" s="84" t="str">
        <f t="shared" si="13"/>
        <v>Juin</v>
      </c>
    </row>
    <row r="144" spans="1:14" ht="15.75">
      <c r="A144" s="64">
        <v>137</v>
      </c>
      <c r="B144" s="426" t="s">
        <v>208</v>
      </c>
      <c r="C144" s="426" t="s">
        <v>876</v>
      </c>
      <c r="D144" s="119">
        <v>14</v>
      </c>
      <c r="E144" s="111"/>
      <c r="F144" s="111"/>
      <c r="G144" s="112">
        <f t="shared" si="14"/>
        <v>4.666666666666667</v>
      </c>
      <c r="H144" s="112">
        <f t="shared" si="10"/>
        <v>14</v>
      </c>
      <c r="I144" s="113"/>
      <c r="J144" s="112">
        <f t="shared" si="11"/>
        <v>14</v>
      </c>
      <c r="K144" s="120"/>
      <c r="L144" s="112">
        <f t="shared" si="12"/>
        <v>14</v>
      </c>
      <c r="M144" s="115"/>
      <c r="N144" s="84" t="str">
        <f t="shared" si="13"/>
        <v>Juin</v>
      </c>
    </row>
    <row r="145" spans="1:14" ht="15.75">
      <c r="A145" s="64">
        <v>138</v>
      </c>
      <c r="B145" s="424" t="s">
        <v>209</v>
      </c>
      <c r="C145" s="424" t="s">
        <v>132</v>
      </c>
      <c r="D145" s="119">
        <v>7</v>
      </c>
      <c r="E145" s="111"/>
      <c r="F145" s="111"/>
      <c r="G145" s="112">
        <f t="shared" si="14"/>
        <v>2.3333333333333335</v>
      </c>
      <c r="H145" s="112">
        <f t="shared" si="10"/>
        <v>7</v>
      </c>
      <c r="I145" s="113"/>
      <c r="J145" s="112">
        <f t="shared" si="11"/>
        <v>7</v>
      </c>
      <c r="K145" s="120"/>
      <c r="L145" s="112">
        <f t="shared" si="12"/>
        <v>7</v>
      </c>
      <c r="M145" s="115"/>
      <c r="N145" s="84" t="str">
        <f t="shared" si="13"/>
        <v>Juin</v>
      </c>
    </row>
    <row r="146" spans="1:14" ht="15.75">
      <c r="A146" s="64">
        <v>139</v>
      </c>
      <c r="B146" s="424" t="s">
        <v>210</v>
      </c>
      <c r="C146" s="424" t="s">
        <v>757</v>
      </c>
      <c r="D146" s="119">
        <v>13.5</v>
      </c>
      <c r="E146" s="111"/>
      <c r="F146" s="111"/>
      <c r="G146" s="112">
        <f t="shared" si="14"/>
        <v>4.5</v>
      </c>
      <c r="H146" s="112">
        <f t="shared" si="10"/>
        <v>13.5</v>
      </c>
      <c r="I146" s="113"/>
      <c r="J146" s="112">
        <f t="shared" si="11"/>
        <v>13.5</v>
      </c>
      <c r="K146" s="120"/>
      <c r="L146" s="112">
        <f t="shared" si="12"/>
        <v>13.5</v>
      </c>
      <c r="M146" s="115"/>
      <c r="N146" s="84" t="str">
        <f t="shared" si="13"/>
        <v>Juin</v>
      </c>
    </row>
    <row r="147" spans="1:14" ht="15.75">
      <c r="A147" s="64">
        <v>140</v>
      </c>
      <c r="B147" s="424" t="s">
        <v>211</v>
      </c>
      <c r="C147" s="424" t="s">
        <v>212</v>
      </c>
      <c r="D147" s="119">
        <v>15.5</v>
      </c>
      <c r="E147" s="111"/>
      <c r="F147" s="111"/>
      <c r="G147" s="112">
        <f t="shared" si="14"/>
        <v>5.166666666666667</v>
      </c>
      <c r="H147" s="112">
        <f t="shared" si="10"/>
        <v>15.5</v>
      </c>
      <c r="I147" s="116"/>
      <c r="J147" s="112">
        <f t="shared" si="11"/>
        <v>15.5</v>
      </c>
      <c r="K147" s="117"/>
      <c r="L147" s="112">
        <f t="shared" si="12"/>
        <v>15.5</v>
      </c>
      <c r="M147" s="115"/>
      <c r="N147" s="84" t="str">
        <f t="shared" si="13"/>
        <v>Juin</v>
      </c>
    </row>
    <row r="148" spans="1:14" ht="15.75">
      <c r="A148" s="64">
        <v>141</v>
      </c>
      <c r="B148" s="424" t="s">
        <v>877</v>
      </c>
      <c r="C148" s="424" t="s">
        <v>878</v>
      </c>
      <c r="D148" s="119">
        <v>5.25</v>
      </c>
      <c r="E148" s="111"/>
      <c r="F148" s="111"/>
      <c r="G148" s="112">
        <f t="shared" si="14"/>
        <v>1.75</v>
      </c>
      <c r="H148" s="112">
        <f t="shared" si="10"/>
        <v>5.25</v>
      </c>
      <c r="I148" s="113"/>
      <c r="J148" s="112">
        <f t="shared" si="11"/>
        <v>5.25</v>
      </c>
      <c r="K148" s="120"/>
      <c r="L148" s="112">
        <f t="shared" si="12"/>
        <v>5.25</v>
      </c>
      <c r="M148" s="115"/>
      <c r="N148" s="84" t="str">
        <f t="shared" si="13"/>
        <v>Juin</v>
      </c>
    </row>
    <row r="149" spans="1:14" ht="15.75">
      <c r="A149" s="64">
        <v>142</v>
      </c>
      <c r="B149" s="424" t="s">
        <v>213</v>
      </c>
      <c r="C149" s="424" t="s">
        <v>879</v>
      </c>
      <c r="D149" s="119">
        <v>5.75</v>
      </c>
      <c r="E149" s="111"/>
      <c r="F149" s="111"/>
      <c r="G149" s="112">
        <f t="shared" si="14"/>
        <v>1.9166666666666667</v>
      </c>
      <c r="H149" s="112">
        <f t="shared" si="10"/>
        <v>5.75</v>
      </c>
      <c r="I149" s="116"/>
      <c r="J149" s="112">
        <f t="shared" si="11"/>
        <v>5.75</v>
      </c>
      <c r="K149" s="117"/>
      <c r="L149" s="112">
        <f t="shared" si="12"/>
        <v>5.75</v>
      </c>
      <c r="M149" s="115"/>
      <c r="N149" s="84" t="str">
        <f t="shared" si="13"/>
        <v>Juin</v>
      </c>
    </row>
    <row r="150" spans="1:14" ht="15.75">
      <c r="A150" s="64">
        <v>143</v>
      </c>
      <c r="B150" s="426" t="s">
        <v>880</v>
      </c>
      <c r="C150" s="426" t="s">
        <v>214</v>
      </c>
      <c r="D150" s="119">
        <v>7.25</v>
      </c>
      <c r="E150" s="111"/>
      <c r="F150" s="111"/>
      <c r="G150" s="112">
        <f t="shared" si="14"/>
        <v>2.4166666666666665</v>
      </c>
      <c r="H150" s="112">
        <f t="shared" si="10"/>
        <v>7.25</v>
      </c>
      <c r="I150" s="116"/>
      <c r="J150" s="112">
        <f t="shared" si="11"/>
        <v>7.25</v>
      </c>
      <c r="K150" s="120"/>
      <c r="L150" s="112">
        <f t="shared" si="12"/>
        <v>7.25</v>
      </c>
      <c r="M150" s="115"/>
      <c r="N150" s="84" t="str">
        <f t="shared" si="13"/>
        <v>Juin</v>
      </c>
    </row>
    <row r="151" spans="1:14" ht="15.75">
      <c r="A151" s="64">
        <v>144</v>
      </c>
      <c r="B151" s="426" t="s">
        <v>215</v>
      </c>
      <c r="C151" s="426" t="s">
        <v>216</v>
      </c>
      <c r="D151" s="119">
        <v>7.75</v>
      </c>
      <c r="E151" s="111"/>
      <c r="F151" s="111"/>
      <c r="G151" s="112">
        <f t="shared" si="14"/>
        <v>2.5833333333333335</v>
      </c>
      <c r="H151" s="112">
        <f t="shared" si="10"/>
        <v>7.75</v>
      </c>
      <c r="I151" s="116"/>
      <c r="J151" s="112">
        <f t="shared" si="11"/>
        <v>7.75</v>
      </c>
      <c r="K151" s="120"/>
      <c r="L151" s="112">
        <f t="shared" si="12"/>
        <v>7.75</v>
      </c>
      <c r="M151" s="115"/>
      <c r="N151" s="84" t="str">
        <f t="shared" si="13"/>
        <v>Juin</v>
      </c>
    </row>
    <row r="152" spans="1:14" ht="15.75">
      <c r="A152" s="64">
        <v>145</v>
      </c>
      <c r="B152" s="426" t="s">
        <v>217</v>
      </c>
      <c r="C152" s="426" t="s">
        <v>218</v>
      </c>
      <c r="D152" s="119">
        <v>6</v>
      </c>
      <c r="E152" s="111"/>
      <c r="F152" s="111"/>
      <c r="G152" s="112">
        <f t="shared" si="14"/>
        <v>2</v>
      </c>
      <c r="H152" s="112">
        <f t="shared" si="10"/>
        <v>6</v>
      </c>
      <c r="I152" s="116"/>
      <c r="J152" s="112">
        <f t="shared" si="11"/>
        <v>6</v>
      </c>
      <c r="K152" s="117"/>
      <c r="L152" s="112">
        <f t="shared" si="12"/>
        <v>6</v>
      </c>
      <c r="M152" s="115"/>
      <c r="N152" s="84" t="str">
        <f t="shared" si="13"/>
        <v>Juin</v>
      </c>
    </row>
    <row r="153" spans="1:14" ht="15.75">
      <c r="A153" s="64">
        <v>146</v>
      </c>
      <c r="B153" s="413" t="s">
        <v>217</v>
      </c>
      <c r="C153" s="413" t="s">
        <v>47</v>
      </c>
      <c r="D153" s="119">
        <v>3.75</v>
      </c>
      <c r="E153" s="111"/>
      <c r="F153" s="111"/>
      <c r="G153" s="112">
        <f t="shared" si="14"/>
        <v>1.25</v>
      </c>
      <c r="H153" s="112">
        <f t="shared" si="10"/>
        <v>3.75</v>
      </c>
      <c r="I153" s="113"/>
      <c r="J153" s="112">
        <f t="shared" si="11"/>
        <v>3.75</v>
      </c>
      <c r="K153" s="120"/>
      <c r="L153" s="112">
        <f t="shared" si="12"/>
        <v>3.75</v>
      </c>
      <c r="M153" s="115"/>
      <c r="N153" s="84" t="str">
        <f t="shared" si="13"/>
        <v>Juin</v>
      </c>
    </row>
    <row r="154" spans="1:14" ht="15.75">
      <c r="A154" s="64">
        <v>147</v>
      </c>
      <c r="B154" s="424" t="s">
        <v>219</v>
      </c>
      <c r="C154" s="424" t="s">
        <v>220</v>
      </c>
      <c r="D154" s="119">
        <v>11.5</v>
      </c>
      <c r="E154" s="111"/>
      <c r="F154" s="111"/>
      <c r="G154" s="112">
        <f t="shared" si="14"/>
        <v>3.8333333333333335</v>
      </c>
      <c r="H154" s="112">
        <f t="shared" si="10"/>
        <v>11.5</v>
      </c>
      <c r="I154" s="116"/>
      <c r="J154" s="112">
        <f t="shared" si="11"/>
        <v>11.5</v>
      </c>
      <c r="K154" s="117"/>
      <c r="L154" s="112">
        <f t="shared" si="12"/>
        <v>11.5</v>
      </c>
      <c r="M154" s="115"/>
      <c r="N154" s="84" t="str">
        <f t="shared" si="13"/>
        <v>Juin</v>
      </c>
    </row>
    <row r="155" spans="1:14" ht="15.75">
      <c r="A155" s="64">
        <v>148</v>
      </c>
      <c r="B155" s="424" t="s">
        <v>221</v>
      </c>
      <c r="C155" s="424" t="s">
        <v>222</v>
      </c>
      <c r="D155" s="119">
        <v>13.25</v>
      </c>
      <c r="E155" s="118"/>
      <c r="F155" s="118"/>
      <c r="G155" s="112">
        <f t="shared" si="14"/>
        <v>4.416666666666667</v>
      </c>
      <c r="H155" s="112">
        <f t="shared" si="10"/>
        <v>13.25</v>
      </c>
      <c r="I155" s="113"/>
      <c r="J155" s="112">
        <f t="shared" si="11"/>
        <v>13.25</v>
      </c>
      <c r="K155" s="120"/>
      <c r="L155" s="112">
        <f t="shared" si="12"/>
        <v>13.25</v>
      </c>
      <c r="M155" s="70"/>
      <c r="N155" s="84" t="str">
        <f t="shared" si="13"/>
        <v>Juin</v>
      </c>
    </row>
    <row r="156" spans="1:14" ht="15.75">
      <c r="A156" s="64">
        <v>149</v>
      </c>
      <c r="B156" s="423" t="s">
        <v>881</v>
      </c>
      <c r="C156" s="423" t="s">
        <v>212</v>
      </c>
      <c r="D156" s="119">
        <v>12.5</v>
      </c>
      <c r="E156" s="111"/>
      <c r="F156" s="111"/>
      <c r="G156" s="112">
        <f t="shared" si="14"/>
        <v>4.166666666666667</v>
      </c>
      <c r="H156" s="112">
        <f t="shared" si="10"/>
        <v>12.5</v>
      </c>
      <c r="I156" s="113"/>
      <c r="J156" s="112">
        <f t="shared" si="11"/>
        <v>12.5</v>
      </c>
      <c r="K156" s="120"/>
      <c r="L156" s="112">
        <f t="shared" si="12"/>
        <v>12.5</v>
      </c>
      <c r="M156" s="115"/>
      <c r="N156" s="84" t="str">
        <f t="shared" si="13"/>
        <v>Juin</v>
      </c>
    </row>
    <row r="157" spans="1:14" ht="15.75">
      <c r="A157" s="64">
        <v>150</v>
      </c>
      <c r="B157" s="430" t="s">
        <v>223</v>
      </c>
      <c r="C157" s="430" t="s">
        <v>882</v>
      </c>
      <c r="D157" s="119">
        <v>4</v>
      </c>
      <c r="E157" s="111"/>
      <c r="F157" s="111"/>
      <c r="G157" s="112">
        <f t="shared" si="14"/>
        <v>1.3333333333333333</v>
      </c>
      <c r="H157" s="112">
        <f t="shared" si="10"/>
        <v>4</v>
      </c>
      <c r="I157" s="116"/>
      <c r="J157" s="112">
        <f t="shared" si="11"/>
        <v>4</v>
      </c>
      <c r="K157" s="120"/>
      <c r="L157" s="112">
        <f t="shared" si="12"/>
        <v>4</v>
      </c>
      <c r="M157" s="115"/>
      <c r="N157" s="84" t="str">
        <f t="shared" si="13"/>
        <v>Juin</v>
      </c>
    </row>
    <row r="158" spans="1:14" ht="15.75">
      <c r="A158" s="64">
        <v>151</v>
      </c>
      <c r="B158" s="427" t="s">
        <v>224</v>
      </c>
      <c r="C158" s="427" t="s">
        <v>225</v>
      </c>
      <c r="D158" s="119">
        <v>8</v>
      </c>
      <c r="E158" s="111"/>
      <c r="F158" s="111"/>
      <c r="G158" s="112">
        <f t="shared" si="14"/>
        <v>2.6666666666666665</v>
      </c>
      <c r="H158" s="112">
        <f t="shared" si="10"/>
        <v>8</v>
      </c>
      <c r="I158" s="116"/>
      <c r="J158" s="112">
        <f t="shared" si="11"/>
        <v>8</v>
      </c>
      <c r="K158" s="117"/>
      <c r="L158" s="112">
        <f t="shared" si="12"/>
        <v>8</v>
      </c>
      <c r="M158" s="115"/>
      <c r="N158" s="84" t="str">
        <f t="shared" si="13"/>
        <v>Juin</v>
      </c>
    </row>
    <row r="159" spans="1:14" ht="15.75">
      <c r="A159" s="64">
        <v>152</v>
      </c>
      <c r="B159" s="424" t="s">
        <v>226</v>
      </c>
      <c r="C159" s="424" t="s">
        <v>227</v>
      </c>
      <c r="D159" s="119">
        <v>9.5</v>
      </c>
      <c r="E159" s="118"/>
      <c r="F159" s="118"/>
      <c r="G159" s="112">
        <f t="shared" si="14"/>
        <v>3.1666666666666665</v>
      </c>
      <c r="H159" s="112">
        <f t="shared" si="10"/>
        <v>9.5</v>
      </c>
      <c r="I159" s="113"/>
      <c r="J159" s="112">
        <f t="shared" si="11"/>
        <v>9.5</v>
      </c>
      <c r="K159" s="120"/>
      <c r="L159" s="112">
        <f t="shared" si="12"/>
        <v>9.5</v>
      </c>
      <c r="M159" s="70"/>
      <c r="N159" s="84" t="str">
        <f t="shared" si="13"/>
        <v>Juin</v>
      </c>
    </row>
    <row r="160" spans="1:14" ht="15.75">
      <c r="A160" s="64">
        <v>153</v>
      </c>
      <c r="B160" s="424" t="s">
        <v>228</v>
      </c>
      <c r="C160" s="424" t="s">
        <v>229</v>
      </c>
      <c r="D160" s="119">
        <v>3</v>
      </c>
      <c r="E160" s="111"/>
      <c r="F160" s="111"/>
      <c r="G160" s="112">
        <f t="shared" si="14"/>
        <v>1</v>
      </c>
      <c r="H160" s="112">
        <f t="shared" si="10"/>
        <v>3</v>
      </c>
      <c r="I160" s="113"/>
      <c r="J160" s="112">
        <f t="shared" si="11"/>
        <v>3</v>
      </c>
      <c r="K160" s="120"/>
      <c r="L160" s="112">
        <f t="shared" si="12"/>
        <v>3</v>
      </c>
      <c r="M160" s="115"/>
      <c r="N160" s="84" t="str">
        <f t="shared" si="13"/>
        <v>Juin</v>
      </c>
    </row>
    <row r="161" spans="1:14" ht="15.75">
      <c r="A161" s="64">
        <v>154</v>
      </c>
      <c r="B161" s="424" t="s">
        <v>230</v>
      </c>
      <c r="C161" s="424" t="s">
        <v>231</v>
      </c>
      <c r="D161" s="119">
        <v>9.5</v>
      </c>
      <c r="E161" s="111"/>
      <c r="F161" s="111"/>
      <c r="G161" s="112">
        <f t="shared" si="14"/>
        <v>3.1666666666666665</v>
      </c>
      <c r="H161" s="112">
        <f t="shared" si="10"/>
        <v>9.5</v>
      </c>
      <c r="I161" s="113"/>
      <c r="J161" s="112">
        <f t="shared" si="11"/>
        <v>9.5</v>
      </c>
      <c r="K161" s="120"/>
      <c r="L161" s="112">
        <f t="shared" si="12"/>
        <v>9.5</v>
      </c>
      <c r="M161" s="115"/>
      <c r="N161" s="84" t="str">
        <f t="shared" si="13"/>
        <v>Juin</v>
      </c>
    </row>
    <row r="162" spans="1:14" ht="15.75">
      <c r="A162" s="64">
        <v>155</v>
      </c>
      <c r="B162" s="424" t="s">
        <v>232</v>
      </c>
      <c r="C162" s="424" t="s">
        <v>233</v>
      </c>
      <c r="D162" s="119">
        <v>4.5</v>
      </c>
      <c r="E162" s="111"/>
      <c r="F162" s="111"/>
      <c r="G162" s="112">
        <f t="shared" si="14"/>
        <v>1.5</v>
      </c>
      <c r="H162" s="112">
        <f t="shared" si="10"/>
        <v>4.5</v>
      </c>
      <c r="I162" s="116"/>
      <c r="J162" s="112">
        <f t="shared" si="11"/>
        <v>4.5</v>
      </c>
      <c r="K162" s="117"/>
      <c r="L162" s="112">
        <f t="shared" si="12"/>
        <v>4.5</v>
      </c>
      <c r="M162" s="115"/>
      <c r="N162" s="84" t="str">
        <f t="shared" si="13"/>
        <v>Juin</v>
      </c>
    </row>
    <row r="163" spans="1:14" ht="15.75">
      <c r="A163" s="64">
        <v>156</v>
      </c>
      <c r="B163" s="424" t="s">
        <v>234</v>
      </c>
      <c r="C163" s="424" t="s">
        <v>235</v>
      </c>
      <c r="D163" s="119">
        <v>5</v>
      </c>
      <c r="E163" s="111"/>
      <c r="F163" s="111"/>
      <c r="G163" s="112">
        <f t="shared" si="14"/>
        <v>1.6666666666666667</v>
      </c>
      <c r="H163" s="112">
        <f t="shared" si="10"/>
        <v>5</v>
      </c>
      <c r="I163" s="113"/>
      <c r="J163" s="112">
        <f t="shared" si="11"/>
        <v>5</v>
      </c>
      <c r="K163" s="120"/>
      <c r="L163" s="112">
        <f t="shared" si="12"/>
        <v>5</v>
      </c>
      <c r="M163" s="115"/>
      <c r="N163" s="84" t="str">
        <f t="shared" si="13"/>
        <v>Juin</v>
      </c>
    </row>
    <row r="164" spans="1:14" ht="15.75">
      <c r="A164" s="64">
        <v>157</v>
      </c>
      <c r="B164" s="424" t="s">
        <v>236</v>
      </c>
      <c r="C164" s="424" t="s">
        <v>237</v>
      </c>
      <c r="D164" s="119">
        <v>12</v>
      </c>
      <c r="E164" s="111"/>
      <c r="F164" s="111"/>
      <c r="G164" s="112">
        <f t="shared" si="14"/>
        <v>4</v>
      </c>
      <c r="H164" s="112">
        <f t="shared" si="10"/>
        <v>12</v>
      </c>
      <c r="I164" s="116"/>
      <c r="J164" s="112">
        <f t="shared" si="11"/>
        <v>12</v>
      </c>
      <c r="K164" s="120"/>
      <c r="L164" s="112">
        <f t="shared" si="12"/>
        <v>12</v>
      </c>
      <c r="M164" s="115"/>
      <c r="N164" s="84" t="str">
        <f t="shared" si="13"/>
        <v>Juin</v>
      </c>
    </row>
    <row r="165" spans="1:14" ht="15.75">
      <c r="A165" s="64">
        <v>158</v>
      </c>
      <c r="B165" s="424" t="s">
        <v>238</v>
      </c>
      <c r="C165" s="424" t="s">
        <v>883</v>
      </c>
      <c r="D165" s="119">
        <v>6</v>
      </c>
      <c r="E165" s="111"/>
      <c r="F165" s="111"/>
      <c r="G165" s="112">
        <f t="shared" si="14"/>
        <v>2</v>
      </c>
      <c r="H165" s="112">
        <f t="shared" si="10"/>
        <v>6</v>
      </c>
      <c r="I165" s="116"/>
      <c r="J165" s="112">
        <f t="shared" si="11"/>
        <v>6</v>
      </c>
      <c r="K165" s="120"/>
      <c r="L165" s="112">
        <f t="shared" si="12"/>
        <v>6</v>
      </c>
      <c r="M165" s="115"/>
      <c r="N165" s="84" t="str">
        <f t="shared" si="13"/>
        <v>Juin</v>
      </c>
    </row>
    <row r="166" spans="1:14" ht="15.75">
      <c r="A166" s="64">
        <v>159</v>
      </c>
      <c r="B166" s="426" t="s">
        <v>239</v>
      </c>
      <c r="C166" s="426" t="s">
        <v>671</v>
      </c>
      <c r="D166" s="119">
        <v>9</v>
      </c>
      <c r="E166" s="111"/>
      <c r="F166" s="111"/>
      <c r="G166" s="112">
        <f t="shared" si="14"/>
        <v>3</v>
      </c>
      <c r="H166" s="112">
        <f t="shared" si="10"/>
        <v>9</v>
      </c>
      <c r="I166" s="113"/>
      <c r="J166" s="112">
        <f t="shared" si="11"/>
        <v>9</v>
      </c>
      <c r="K166" s="120"/>
      <c r="L166" s="112">
        <f t="shared" si="12"/>
        <v>9</v>
      </c>
      <c r="M166" s="115"/>
      <c r="N166" s="84" t="str">
        <f t="shared" si="13"/>
        <v>Juin</v>
      </c>
    </row>
    <row r="167" spans="1:14" ht="15.75">
      <c r="A167" s="64">
        <v>160</v>
      </c>
      <c r="B167" s="424" t="s">
        <v>240</v>
      </c>
      <c r="C167" s="424" t="s">
        <v>241</v>
      </c>
      <c r="D167" s="119">
        <v>9</v>
      </c>
      <c r="E167" s="111"/>
      <c r="F167" s="111"/>
      <c r="G167" s="112">
        <f t="shared" si="14"/>
        <v>3</v>
      </c>
      <c r="H167" s="112">
        <f t="shared" si="10"/>
        <v>9</v>
      </c>
      <c r="I167" s="113"/>
      <c r="J167" s="112">
        <f t="shared" si="11"/>
        <v>9</v>
      </c>
      <c r="K167" s="120"/>
      <c r="L167" s="112">
        <f t="shared" si="12"/>
        <v>9</v>
      </c>
      <c r="M167" s="115"/>
      <c r="N167" s="84" t="str">
        <f t="shared" si="13"/>
        <v>Juin</v>
      </c>
    </row>
    <row r="168" spans="1:14" ht="15.75">
      <c r="A168" s="64">
        <v>161</v>
      </c>
      <c r="B168" s="424" t="s">
        <v>242</v>
      </c>
      <c r="C168" s="424" t="s">
        <v>884</v>
      </c>
      <c r="D168" s="119">
        <v>1.75</v>
      </c>
      <c r="E168" s="111"/>
      <c r="F168" s="111"/>
      <c r="G168" s="112">
        <f t="shared" si="14"/>
        <v>0.58333333333333337</v>
      </c>
      <c r="H168" s="112">
        <f t="shared" si="10"/>
        <v>1.75</v>
      </c>
      <c r="I168" s="113"/>
      <c r="J168" s="112">
        <f t="shared" si="11"/>
        <v>1.75</v>
      </c>
      <c r="K168" s="120"/>
      <c r="L168" s="112">
        <f t="shared" si="12"/>
        <v>1.75</v>
      </c>
      <c r="M168" s="115"/>
      <c r="N168" s="84" t="str">
        <f t="shared" si="13"/>
        <v>Juin</v>
      </c>
    </row>
    <row r="169" spans="1:14" ht="15.75">
      <c r="A169" s="64">
        <v>162</v>
      </c>
      <c r="B169" s="413" t="s">
        <v>243</v>
      </c>
      <c r="C169" s="413" t="s">
        <v>25</v>
      </c>
      <c r="D169" s="119">
        <v>10</v>
      </c>
      <c r="E169" s="111"/>
      <c r="F169" s="111"/>
      <c r="G169" s="112">
        <f t="shared" si="14"/>
        <v>3.3333333333333335</v>
      </c>
      <c r="H169" s="112">
        <f t="shared" si="10"/>
        <v>10</v>
      </c>
      <c r="I169" s="113"/>
      <c r="J169" s="112">
        <f t="shared" si="11"/>
        <v>10</v>
      </c>
      <c r="K169" s="120"/>
      <c r="L169" s="112">
        <f t="shared" si="12"/>
        <v>10</v>
      </c>
      <c r="M169" s="115"/>
      <c r="N169" s="84" t="str">
        <f t="shared" si="13"/>
        <v>Juin</v>
      </c>
    </row>
    <row r="170" spans="1:14" ht="15.75">
      <c r="A170" s="64">
        <v>163</v>
      </c>
      <c r="B170" s="413" t="s">
        <v>244</v>
      </c>
      <c r="C170" s="413" t="s">
        <v>245</v>
      </c>
      <c r="D170" s="119">
        <v>4.25</v>
      </c>
      <c r="E170" s="111"/>
      <c r="F170" s="111"/>
      <c r="G170" s="112">
        <f t="shared" si="14"/>
        <v>1.4166666666666667</v>
      </c>
      <c r="H170" s="112">
        <f t="shared" si="10"/>
        <v>4.25</v>
      </c>
      <c r="I170" s="113"/>
      <c r="J170" s="112">
        <f t="shared" si="11"/>
        <v>4.25</v>
      </c>
      <c r="K170" s="120"/>
      <c r="L170" s="112">
        <f t="shared" si="12"/>
        <v>4.25</v>
      </c>
      <c r="M170" s="115"/>
      <c r="N170" s="84" t="str">
        <f t="shared" si="13"/>
        <v>Juin</v>
      </c>
    </row>
    <row r="171" spans="1:14" ht="15.75">
      <c r="A171" s="64">
        <v>164</v>
      </c>
      <c r="B171" s="432" t="s">
        <v>246</v>
      </c>
      <c r="C171" s="432" t="s">
        <v>247</v>
      </c>
      <c r="D171" s="358"/>
      <c r="E171" s="111"/>
      <c r="F171" s="111"/>
      <c r="G171" s="112">
        <f t="shared" si="14"/>
        <v>11</v>
      </c>
      <c r="H171" s="112">
        <f t="shared" si="10"/>
        <v>33</v>
      </c>
      <c r="I171" s="116"/>
      <c r="J171" s="112">
        <f t="shared" si="11"/>
        <v>33</v>
      </c>
      <c r="K171" s="120"/>
      <c r="L171" s="112">
        <f t="shared" si="12"/>
        <v>33</v>
      </c>
      <c r="M171" s="115">
        <v>33</v>
      </c>
      <c r="N171" s="84" t="str">
        <f t="shared" si="13"/>
        <v>Juin</v>
      </c>
    </row>
    <row r="172" spans="1:14" ht="15.75">
      <c r="A172" s="64">
        <v>165</v>
      </c>
      <c r="B172" s="419" t="s">
        <v>885</v>
      </c>
      <c r="C172" s="419" t="s">
        <v>886</v>
      </c>
      <c r="D172" s="119">
        <v>6</v>
      </c>
      <c r="E172" s="111"/>
      <c r="F172" s="111"/>
      <c r="G172" s="112">
        <f t="shared" si="14"/>
        <v>2</v>
      </c>
      <c r="H172" s="112">
        <f t="shared" si="10"/>
        <v>6</v>
      </c>
      <c r="I172" s="116"/>
      <c r="J172" s="112">
        <f t="shared" si="11"/>
        <v>6</v>
      </c>
      <c r="K172" s="120"/>
      <c r="L172" s="112">
        <f t="shared" si="12"/>
        <v>6</v>
      </c>
      <c r="M172" s="115"/>
      <c r="N172" s="84" t="str">
        <f t="shared" si="13"/>
        <v>Juin</v>
      </c>
    </row>
    <row r="173" spans="1:14" ht="15.75">
      <c r="A173" s="64">
        <v>166</v>
      </c>
      <c r="B173" s="413" t="s">
        <v>887</v>
      </c>
      <c r="C173" s="413" t="s">
        <v>248</v>
      </c>
      <c r="D173" s="119">
        <v>1</v>
      </c>
      <c r="E173" s="111"/>
      <c r="F173" s="111"/>
      <c r="G173" s="112">
        <f t="shared" si="14"/>
        <v>0.33333333333333331</v>
      </c>
      <c r="H173" s="112">
        <f t="shared" si="10"/>
        <v>1</v>
      </c>
      <c r="I173" s="113"/>
      <c r="J173" s="112">
        <f t="shared" si="11"/>
        <v>1</v>
      </c>
      <c r="K173" s="120"/>
      <c r="L173" s="112">
        <f t="shared" si="12"/>
        <v>1</v>
      </c>
      <c r="M173" s="115"/>
      <c r="N173" s="84" t="str">
        <f t="shared" si="13"/>
        <v>Juin</v>
      </c>
    </row>
    <row r="174" spans="1:14" ht="15.75">
      <c r="A174" s="64">
        <v>167</v>
      </c>
      <c r="B174" s="413" t="s">
        <v>249</v>
      </c>
      <c r="C174" s="413" t="s">
        <v>154</v>
      </c>
      <c r="D174" s="119">
        <v>7.25</v>
      </c>
      <c r="E174" s="111"/>
      <c r="F174" s="111"/>
      <c r="G174" s="112">
        <f t="shared" si="14"/>
        <v>2.4166666666666665</v>
      </c>
      <c r="H174" s="112">
        <f t="shared" si="10"/>
        <v>7.25</v>
      </c>
      <c r="I174" s="116"/>
      <c r="J174" s="112">
        <f t="shared" si="11"/>
        <v>7.25</v>
      </c>
      <c r="K174" s="117"/>
      <c r="L174" s="112">
        <f t="shared" si="12"/>
        <v>7.25</v>
      </c>
      <c r="M174" s="115"/>
      <c r="N174" s="84" t="str">
        <f t="shared" si="13"/>
        <v>Juin</v>
      </c>
    </row>
    <row r="175" spans="1:14" ht="15.75">
      <c r="A175" s="64">
        <v>168</v>
      </c>
      <c r="B175" s="413" t="s">
        <v>250</v>
      </c>
      <c r="C175" s="413" t="s">
        <v>692</v>
      </c>
      <c r="D175" s="119">
        <v>12</v>
      </c>
      <c r="E175" s="111"/>
      <c r="F175" s="111"/>
      <c r="G175" s="112">
        <f t="shared" si="14"/>
        <v>4</v>
      </c>
      <c r="H175" s="112">
        <f t="shared" si="10"/>
        <v>12</v>
      </c>
      <c r="I175" s="113"/>
      <c r="J175" s="112">
        <f t="shared" si="11"/>
        <v>12</v>
      </c>
      <c r="K175" s="120"/>
      <c r="L175" s="112">
        <f t="shared" si="12"/>
        <v>12</v>
      </c>
      <c r="M175" s="115"/>
      <c r="N175" s="84" t="str">
        <f t="shared" si="13"/>
        <v>Juin</v>
      </c>
    </row>
    <row r="176" spans="1:14" ht="15.75">
      <c r="A176" s="64">
        <v>169</v>
      </c>
      <c r="B176" s="418" t="s">
        <v>251</v>
      </c>
      <c r="C176" s="418" t="s">
        <v>252</v>
      </c>
      <c r="D176" s="119">
        <v>1</v>
      </c>
      <c r="E176" s="111"/>
      <c r="F176" s="111"/>
      <c r="G176" s="112">
        <f t="shared" si="14"/>
        <v>0.33333333333333331</v>
      </c>
      <c r="H176" s="112">
        <f t="shared" si="10"/>
        <v>1</v>
      </c>
      <c r="I176" s="116"/>
      <c r="J176" s="112">
        <f t="shared" si="11"/>
        <v>1</v>
      </c>
      <c r="K176" s="120"/>
      <c r="L176" s="112">
        <f t="shared" si="12"/>
        <v>1</v>
      </c>
      <c r="M176" s="115"/>
      <c r="N176" s="84" t="str">
        <f t="shared" si="13"/>
        <v>Juin</v>
      </c>
    </row>
    <row r="177" spans="1:14" ht="15.75">
      <c r="A177" s="64">
        <v>170</v>
      </c>
      <c r="B177" s="413" t="s">
        <v>251</v>
      </c>
      <c r="C177" s="413" t="s">
        <v>69</v>
      </c>
      <c r="D177" s="119">
        <v>4</v>
      </c>
      <c r="E177" s="111"/>
      <c r="F177" s="111"/>
      <c r="G177" s="112">
        <f t="shared" si="14"/>
        <v>1.3333333333333333</v>
      </c>
      <c r="H177" s="112">
        <f t="shared" si="10"/>
        <v>4</v>
      </c>
      <c r="I177" s="113"/>
      <c r="J177" s="112">
        <f t="shared" si="11"/>
        <v>4</v>
      </c>
      <c r="K177" s="120"/>
      <c r="L177" s="112">
        <f t="shared" si="12"/>
        <v>4</v>
      </c>
      <c r="M177" s="115"/>
      <c r="N177" s="84" t="str">
        <f t="shared" si="13"/>
        <v>Juin</v>
      </c>
    </row>
    <row r="178" spans="1:14" ht="15.75">
      <c r="A178" s="64">
        <v>171</v>
      </c>
      <c r="B178" s="413" t="s">
        <v>253</v>
      </c>
      <c r="C178" s="413" t="s">
        <v>233</v>
      </c>
      <c r="D178" s="119">
        <v>6</v>
      </c>
      <c r="E178" s="111"/>
      <c r="F178" s="111"/>
      <c r="G178" s="112">
        <f t="shared" si="14"/>
        <v>2</v>
      </c>
      <c r="H178" s="112">
        <f t="shared" si="10"/>
        <v>6</v>
      </c>
      <c r="I178" s="113"/>
      <c r="J178" s="112">
        <f t="shared" si="11"/>
        <v>6</v>
      </c>
      <c r="K178" s="120"/>
      <c r="L178" s="112">
        <f t="shared" si="12"/>
        <v>6</v>
      </c>
      <c r="M178" s="115"/>
      <c r="N178" s="84" t="str">
        <f t="shared" si="13"/>
        <v>Juin</v>
      </c>
    </row>
    <row r="179" spans="1:14" ht="15.75">
      <c r="A179" s="64">
        <v>172</v>
      </c>
      <c r="B179" s="413" t="s">
        <v>254</v>
      </c>
      <c r="C179" s="413" t="s">
        <v>255</v>
      </c>
      <c r="D179" s="358"/>
      <c r="E179" s="111"/>
      <c r="F179" s="111"/>
      <c r="G179" s="112">
        <f t="shared" si="14"/>
        <v>10.25</v>
      </c>
      <c r="H179" s="112">
        <f t="shared" si="10"/>
        <v>30.75</v>
      </c>
      <c r="I179" s="113"/>
      <c r="J179" s="112">
        <f t="shared" si="11"/>
        <v>30.75</v>
      </c>
      <c r="K179" s="120"/>
      <c r="L179" s="112">
        <f t="shared" si="12"/>
        <v>30.75</v>
      </c>
      <c r="M179" s="115">
        <v>30.75</v>
      </c>
      <c r="N179" s="84" t="str">
        <f t="shared" si="13"/>
        <v>Juin</v>
      </c>
    </row>
    <row r="180" spans="1:14" ht="15.75">
      <c r="A180" s="64">
        <v>173</v>
      </c>
      <c r="B180" s="413" t="s">
        <v>256</v>
      </c>
      <c r="C180" s="413" t="s">
        <v>888</v>
      </c>
      <c r="D180" s="119">
        <v>8.5</v>
      </c>
      <c r="E180" s="111"/>
      <c r="F180" s="111"/>
      <c r="G180" s="112">
        <f t="shared" si="14"/>
        <v>2.8333333333333335</v>
      </c>
      <c r="H180" s="112">
        <f t="shared" si="10"/>
        <v>8.5</v>
      </c>
      <c r="I180" s="116"/>
      <c r="J180" s="112">
        <f t="shared" si="11"/>
        <v>8.5</v>
      </c>
      <c r="K180" s="117"/>
      <c r="L180" s="112">
        <f t="shared" si="12"/>
        <v>8.5</v>
      </c>
      <c r="M180" s="115"/>
      <c r="N180" s="84" t="str">
        <f t="shared" si="13"/>
        <v>Juin</v>
      </c>
    </row>
    <row r="181" spans="1:14" ht="15.75">
      <c r="A181" s="64">
        <v>174</v>
      </c>
      <c r="B181" s="419" t="s">
        <v>889</v>
      </c>
      <c r="C181" s="419" t="s">
        <v>890</v>
      </c>
      <c r="D181" s="119">
        <v>7.5</v>
      </c>
      <c r="E181" s="111"/>
      <c r="F181" s="111"/>
      <c r="G181" s="112">
        <f t="shared" si="14"/>
        <v>2.5</v>
      </c>
      <c r="H181" s="112">
        <f t="shared" si="10"/>
        <v>7.5</v>
      </c>
      <c r="I181" s="116"/>
      <c r="J181" s="112">
        <f t="shared" si="11"/>
        <v>7.5</v>
      </c>
      <c r="K181" s="120"/>
      <c r="L181" s="112">
        <f t="shared" si="12"/>
        <v>7.5</v>
      </c>
      <c r="M181" s="115"/>
      <c r="N181" s="84" t="str">
        <f t="shared" si="13"/>
        <v>Juin</v>
      </c>
    </row>
    <row r="182" spans="1:14" ht="15.75">
      <c r="A182" s="64">
        <v>175</v>
      </c>
      <c r="B182" s="413" t="s">
        <v>257</v>
      </c>
      <c r="C182" s="413" t="s">
        <v>891</v>
      </c>
      <c r="D182" s="119">
        <v>10</v>
      </c>
      <c r="E182" s="111"/>
      <c r="F182" s="111"/>
      <c r="G182" s="112">
        <f t="shared" si="14"/>
        <v>3.3333333333333335</v>
      </c>
      <c r="H182" s="112">
        <f t="shared" si="10"/>
        <v>10</v>
      </c>
      <c r="I182" s="116"/>
      <c r="J182" s="112">
        <f t="shared" si="11"/>
        <v>10</v>
      </c>
      <c r="K182" s="120"/>
      <c r="L182" s="112">
        <f t="shared" si="12"/>
        <v>10</v>
      </c>
      <c r="M182" s="115"/>
      <c r="N182" s="84" t="str">
        <f t="shared" si="13"/>
        <v>Juin</v>
      </c>
    </row>
    <row r="183" spans="1:14" ht="15.75">
      <c r="A183" s="64">
        <v>176</v>
      </c>
      <c r="B183" s="419" t="s">
        <v>892</v>
      </c>
      <c r="C183" s="419" t="s">
        <v>533</v>
      </c>
      <c r="D183" s="119">
        <v>12</v>
      </c>
      <c r="E183" s="111"/>
      <c r="F183" s="111"/>
      <c r="G183" s="112">
        <f t="shared" si="14"/>
        <v>4</v>
      </c>
      <c r="H183" s="112">
        <f t="shared" si="10"/>
        <v>12</v>
      </c>
      <c r="I183" s="113"/>
      <c r="J183" s="112">
        <f t="shared" si="11"/>
        <v>12</v>
      </c>
      <c r="K183" s="120"/>
      <c r="L183" s="112">
        <f t="shared" si="12"/>
        <v>12</v>
      </c>
      <c r="M183" s="115"/>
      <c r="N183" s="84" t="str">
        <f t="shared" si="13"/>
        <v>Juin</v>
      </c>
    </row>
    <row r="184" spans="1:14" ht="15.75">
      <c r="A184" s="64">
        <v>177</v>
      </c>
      <c r="B184" s="419" t="s">
        <v>258</v>
      </c>
      <c r="C184" s="419" t="s">
        <v>259</v>
      </c>
      <c r="D184" s="358"/>
      <c r="E184" s="111"/>
      <c r="F184" s="111"/>
      <c r="G184" s="112">
        <f t="shared" si="14"/>
        <v>11.5</v>
      </c>
      <c r="H184" s="112">
        <f t="shared" si="10"/>
        <v>34.5</v>
      </c>
      <c r="I184" s="116"/>
      <c r="J184" s="112">
        <f t="shared" si="11"/>
        <v>34.5</v>
      </c>
      <c r="K184" s="120"/>
      <c r="L184" s="112">
        <f t="shared" si="12"/>
        <v>34.5</v>
      </c>
      <c r="M184" s="115">
        <v>34.5</v>
      </c>
      <c r="N184" s="84" t="str">
        <f t="shared" si="13"/>
        <v>Juin</v>
      </c>
    </row>
    <row r="185" spans="1:14" ht="15.75">
      <c r="A185" s="64">
        <v>178</v>
      </c>
      <c r="B185" s="413" t="s">
        <v>260</v>
      </c>
      <c r="C185" s="413" t="s">
        <v>893</v>
      </c>
      <c r="D185" s="119">
        <v>8</v>
      </c>
      <c r="E185" s="111"/>
      <c r="F185" s="111"/>
      <c r="G185" s="112">
        <f t="shared" si="14"/>
        <v>2.6666666666666665</v>
      </c>
      <c r="H185" s="112">
        <f t="shared" si="10"/>
        <v>8</v>
      </c>
      <c r="I185" s="116"/>
      <c r="J185" s="112">
        <f t="shared" si="11"/>
        <v>8</v>
      </c>
      <c r="K185" s="120"/>
      <c r="L185" s="112">
        <f t="shared" si="12"/>
        <v>8</v>
      </c>
      <c r="M185" s="115"/>
      <c r="N185" s="84" t="str">
        <f t="shared" si="13"/>
        <v>Juin</v>
      </c>
    </row>
    <row r="186" spans="1:14" ht="15.75">
      <c r="A186" s="64">
        <v>179</v>
      </c>
      <c r="B186" s="432" t="s">
        <v>261</v>
      </c>
      <c r="C186" s="432" t="s">
        <v>172</v>
      </c>
      <c r="D186" s="119">
        <v>7.5</v>
      </c>
      <c r="E186" s="111"/>
      <c r="F186" s="111"/>
      <c r="G186" s="112">
        <f t="shared" si="14"/>
        <v>2.5</v>
      </c>
      <c r="H186" s="112">
        <f t="shared" si="10"/>
        <v>7.5</v>
      </c>
      <c r="I186" s="116"/>
      <c r="J186" s="112">
        <f t="shared" si="11"/>
        <v>7.5</v>
      </c>
      <c r="K186" s="120"/>
      <c r="L186" s="112">
        <f t="shared" si="12"/>
        <v>7.5</v>
      </c>
      <c r="M186" s="115"/>
      <c r="N186" s="84" t="str">
        <f t="shared" si="13"/>
        <v>Juin</v>
      </c>
    </row>
    <row r="187" spans="1:14" ht="15.75">
      <c r="A187" s="64">
        <v>180</v>
      </c>
      <c r="B187" s="413" t="s">
        <v>262</v>
      </c>
      <c r="C187" s="413" t="s">
        <v>263</v>
      </c>
      <c r="D187" s="119">
        <v>7</v>
      </c>
      <c r="E187" s="111"/>
      <c r="F187" s="111"/>
      <c r="G187" s="112">
        <f t="shared" si="14"/>
        <v>2.3333333333333335</v>
      </c>
      <c r="H187" s="112">
        <f t="shared" si="10"/>
        <v>7</v>
      </c>
      <c r="I187" s="116"/>
      <c r="J187" s="112">
        <f t="shared" si="11"/>
        <v>7</v>
      </c>
      <c r="K187" s="120"/>
      <c r="L187" s="112">
        <f t="shared" si="12"/>
        <v>7</v>
      </c>
      <c r="M187" s="115"/>
      <c r="N187" s="84" t="str">
        <f t="shared" si="13"/>
        <v>Juin</v>
      </c>
    </row>
    <row r="188" spans="1:14" ht="15.75">
      <c r="A188" s="64">
        <v>181</v>
      </c>
      <c r="B188" s="413" t="s">
        <v>264</v>
      </c>
      <c r="C188" s="413" t="s">
        <v>894</v>
      </c>
      <c r="D188" s="119">
        <v>5.5</v>
      </c>
      <c r="E188" s="111"/>
      <c r="F188" s="111"/>
      <c r="G188" s="112">
        <f t="shared" si="14"/>
        <v>1.8333333333333333</v>
      </c>
      <c r="H188" s="112">
        <f t="shared" si="10"/>
        <v>5.5</v>
      </c>
      <c r="I188" s="113"/>
      <c r="J188" s="112">
        <f t="shared" si="11"/>
        <v>5.5</v>
      </c>
      <c r="K188" s="120"/>
      <c r="L188" s="112">
        <f t="shared" si="12"/>
        <v>5.5</v>
      </c>
      <c r="M188" s="115"/>
      <c r="N188" s="84" t="str">
        <f t="shared" si="13"/>
        <v>Juin</v>
      </c>
    </row>
    <row r="189" spans="1:14" ht="15.75">
      <c r="A189" s="64">
        <v>182</v>
      </c>
      <c r="B189" s="413" t="s">
        <v>265</v>
      </c>
      <c r="C189" s="413" t="s">
        <v>895</v>
      </c>
      <c r="D189" s="119">
        <v>6</v>
      </c>
      <c r="E189" s="111"/>
      <c r="F189" s="111"/>
      <c r="G189" s="112">
        <f t="shared" si="14"/>
        <v>2</v>
      </c>
      <c r="H189" s="112">
        <f t="shared" si="10"/>
        <v>6</v>
      </c>
      <c r="I189" s="113"/>
      <c r="J189" s="112">
        <f t="shared" si="11"/>
        <v>6</v>
      </c>
      <c r="K189" s="120"/>
      <c r="L189" s="112">
        <f t="shared" si="12"/>
        <v>6</v>
      </c>
      <c r="M189" s="115"/>
      <c r="N189" s="84" t="str">
        <f t="shared" si="13"/>
        <v>Juin</v>
      </c>
    </row>
    <row r="190" spans="1:14" ht="15.75">
      <c r="A190" s="64">
        <v>183</v>
      </c>
      <c r="B190" s="413" t="s">
        <v>896</v>
      </c>
      <c r="C190" s="413" t="s">
        <v>897</v>
      </c>
      <c r="D190" s="119">
        <v>2</v>
      </c>
      <c r="E190" s="111"/>
      <c r="F190" s="111"/>
      <c r="G190" s="112">
        <f t="shared" si="14"/>
        <v>0.66666666666666663</v>
      </c>
      <c r="H190" s="112">
        <f t="shared" si="10"/>
        <v>2</v>
      </c>
      <c r="I190" s="113"/>
      <c r="J190" s="112">
        <f t="shared" si="11"/>
        <v>2</v>
      </c>
      <c r="K190" s="120"/>
      <c r="L190" s="112">
        <f t="shared" si="12"/>
        <v>2</v>
      </c>
      <c r="M190" s="115"/>
      <c r="N190" s="84" t="str">
        <f t="shared" si="13"/>
        <v>Juin</v>
      </c>
    </row>
    <row r="191" spans="1:14" ht="15.75">
      <c r="A191" s="64">
        <v>184</v>
      </c>
      <c r="B191" s="413" t="s">
        <v>266</v>
      </c>
      <c r="C191" s="413" t="s">
        <v>136</v>
      </c>
      <c r="D191" s="119">
        <v>6.75</v>
      </c>
      <c r="E191" s="111"/>
      <c r="F191" s="111"/>
      <c r="G191" s="112">
        <f t="shared" si="14"/>
        <v>2.25</v>
      </c>
      <c r="H191" s="112">
        <f t="shared" si="10"/>
        <v>6.75</v>
      </c>
      <c r="I191" s="113"/>
      <c r="J191" s="112">
        <f t="shared" si="11"/>
        <v>6.75</v>
      </c>
      <c r="K191" s="120"/>
      <c r="L191" s="112">
        <f t="shared" si="12"/>
        <v>6.75</v>
      </c>
      <c r="M191" s="115"/>
      <c r="N191" s="84" t="str">
        <f t="shared" si="13"/>
        <v>Juin</v>
      </c>
    </row>
    <row r="192" spans="1:14" ht="15.75">
      <c r="A192" s="64">
        <v>185</v>
      </c>
      <c r="B192" s="425" t="s">
        <v>898</v>
      </c>
      <c r="C192" s="425" t="s">
        <v>267</v>
      </c>
      <c r="D192" s="119">
        <v>7</v>
      </c>
      <c r="E192" s="111"/>
      <c r="F192" s="111"/>
      <c r="G192" s="112">
        <f t="shared" si="14"/>
        <v>2.3333333333333335</v>
      </c>
      <c r="H192" s="112">
        <f t="shared" si="10"/>
        <v>7</v>
      </c>
      <c r="I192" s="116"/>
      <c r="J192" s="112">
        <f t="shared" si="11"/>
        <v>7</v>
      </c>
      <c r="K192" s="117"/>
      <c r="L192" s="112">
        <f t="shared" si="12"/>
        <v>7</v>
      </c>
      <c r="M192" s="115"/>
      <c r="N192" s="84" t="str">
        <f t="shared" si="13"/>
        <v>Juin</v>
      </c>
    </row>
    <row r="193" spans="1:14" ht="15.75">
      <c r="A193" s="64">
        <v>186</v>
      </c>
      <c r="B193" s="413" t="s">
        <v>268</v>
      </c>
      <c r="C193" s="413" t="s">
        <v>95</v>
      </c>
      <c r="D193" s="119">
        <v>10</v>
      </c>
      <c r="E193" s="111"/>
      <c r="F193" s="111"/>
      <c r="G193" s="112">
        <f t="shared" si="14"/>
        <v>3.3333333333333335</v>
      </c>
      <c r="H193" s="112">
        <f t="shared" si="10"/>
        <v>10</v>
      </c>
      <c r="I193" s="113"/>
      <c r="J193" s="112">
        <f t="shared" si="11"/>
        <v>10</v>
      </c>
      <c r="K193" s="120"/>
      <c r="L193" s="112">
        <f t="shared" si="12"/>
        <v>10</v>
      </c>
      <c r="M193" s="115"/>
      <c r="N193" s="84" t="str">
        <f t="shared" si="13"/>
        <v>Juin</v>
      </c>
    </row>
    <row r="194" spans="1:14" ht="15.75">
      <c r="A194" s="64">
        <v>187</v>
      </c>
      <c r="B194" s="419" t="s">
        <v>899</v>
      </c>
      <c r="C194" s="419" t="s">
        <v>900</v>
      </c>
      <c r="D194" s="119">
        <v>11</v>
      </c>
      <c r="E194" s="111"/>
      <c r="F194" s="111"/>
      <c r="G194" s="112">
        <f>IF(AND(D194=0,E194,F194=0),M194/3,(D194+E194+F194)/3)</f>
        <v>3.6666666666666665</v>
      </c>
      <c r="H194" s="112">
        <f>G194*3</f>
        <v>11</v>
      </c>
      <c r="I194" s="116"/>
      <c r="J194" s="112">
        <f>MAX(I194*3,H194)</f>
        <v>11</v>
      </c>
      <c r="K194" s="120"/>
      <c r="L194" s="112">
        <f>MAX(J194,K194*3)</f>
        <v>11</v>
      </c>
      <c r="M194" s="115"/>
      <c r="N194" s="84" t="str">
        <f>IF(ISBLANK(K194),IF(ISBLANK(I194),"Juin","Synthèse"),"Rattrapage")</f>
        <v>Juin</v>
      </c>
    </row>
    <row r="195" spans="1:14" ht="15.75">
      <c r="A195" s="64">
        <v>188</v>
      </c>
      <c r="B195" s="413" t="s">
        <v>269</v>
      </c>
      <c r="C195" s="413" t="s">
        <v>270</v>
      </c>
      <c r="D195" s="119">
        <v>3.25</v>
      </c>
      <c r="E195" s="111"/>
      <c r="F195" s="111"/>
      <c r="G195" s="112">
        <f t="shared" si="14"/>
        <v>1.0833333333333333</v>
      </c>
      <c r="H195" s="112">
        <f t="shared" si="10"/>
        <v>3.25</v>
      </c>
      <c r="I195" s="113"/>
      <c r="J195" s="112">
        <f t="shared" si="11"/>
        <v>3.25</v>
      </c>
      <c r="K195" s="120"/>
      <c r="L195" s="112">
        <f t="shared" si="12"/>
        <v>3.25</v>
      </c>
      <c r="M195" s="115"/>
      <c r="N195" s="84" t="str">
        <f t="shared" si="13"/>
        <v>Juin</v>
      </c>
    </row>
    <row r="196" spans="1:14" ht="15.75">
      <c r="A196" s="64">
        <v>189</v>
      </c>
      <c r="B196" s="413" t="s">
        <v>271</v>
      </c>
      <c r="C196" s="413" t="s">
        <v>272</v>
      </c>
      <c r="D196" s="119">
        <v>14.5</v>
      </c>
      <c r="E196" s="111"/>
      <c r="F196" s="111"/>
      <c r="G196" s="112">
        <f t="shared" si="14"/>
        <v>4.833333333333333</v>
      </c>
      <c r="H196" s="112">
        <f t="shared" si="10"/>
        <v>14.5</v>
      </c>
      <c r="I196" s="113"/>
      <c r="J196" s="112">
        <f t="shared" si="11"/>
        <v>14.5</v>
      </c>
      <c r="K196" s="120"/>
      <c r="L196" s="112">
        <f t="shared" si="12"/>
        <v>14.5</v>
      </c>
      <c r="M196" s="115"/>
      <c r="N196" s="84" t="str">
        <f t="shared" si="13"/>
        <v>Juin</v>
      </c>
    </row>
    <row r="197" spans="1:14" ht="15.75">
      <c r="A197" s="64">
        <v>190</v>
      </c>
      <c r="B197" s="413" t="s">
        <v>273</v>
      </c>
      <c r="C197" s="413" t="s">
        <v>607</v>
      </c>
      <c r="D197" s="119">
        <v>15</v>
      </c>
      <c r="E197" s="111"/>
      <c r="F197" s="111"/>
      <c r="G197" s="112">
        <f t="shared" si="14"/>
        <v>5</v>
      </c>
      <c r="H197" s="112">
        <f t="shared" si="10"/>
        <v>15</v>
      </c>
      <c r="I197" s="113"/>
      <c r="J197" s="112">
        <f t="shared" si="11"/>
        <v>15</v>
      </c>
      <c r="K197" s="120"/>
      <c r="L197" s="112">
        <f t="shared" si="12"/>
        <v>15</v>
      </c>
      <c r="M197" s="115"/>
      <c r="N197" s="84" t="str">
        <f t="shared" si="13"/>
        <v>Juin</v>
      </c>
    </row>
    <row r="198" spans="1:14" ht="15.75">
      <c r="A198" s="64">
        <v>191</v>
      </c>
      <c r="B198" s="419" t="s">
        <v>274</v>
      </c>
      <c r="C198" s="419" t="s">
        <v>245</v>
      </c>
      <c r="D198" s="358"/>
      <c r="E198" s="111"/>
      <c r="F198" s="111"/>
      <c r="G198" s="112">
        <f t="shared" si="14"/>
        <v>11</v>
      </c>
      <c r="H198" s="112">
        <f t="shared" si="10"/>
        <v>33</v>
      </c>
      <c r="I198" s="116"/>
      <c r="J198" s="112">
        <f t="shared" si="11"/>
        <v>33</v>
      </c>
      <c r="K198" s="120"/>
      <c r="L198" s="112">
        <f t="shared" si="12"/>
        <v>33</v>
      </c>
      <c r="M198" s="115">
        <v>33</v>
      </c>
      <c r="N198" s="84" t="str">
        <f t="shared" si="13"/>
        <v>Juin</v>
      </c>
    </row>
    <row r="199" spans="1:14" ht="15.75">
      <c r="A199" s="64">
        <v>192</v>
      </c>
      <c r="B199" s="413" t="s">
        <v>275</v>
      </c>
      <c r="C199" s="413" t="s">
        <v>901</v>
      </c>
      <c r="D199" s="119">
        <v>8.5</v>
      </c>
      <c r="E199" s="111"/>
      <c r="F199" s="111"/>
      <c r="G199" s="112">
        <f t="shared" si="14"/>
        <v>2.8333333333333335</v>
      </c>
      <c r="H199" s="112">
        <f t="shared" ref="H199:H263" si="15">G199*3</f>
        <v>8.5</v>
      </c>
      <c r="I199" s="113"/>
      <c r="J199" s="112">
        <f t="shared" ref="J199:J263" si="16">MAX(I199*3,H199)</f>
        <v>8.5</v>
      </c>
      <c r="K199" s="120"/>
      <c r="L199" s="112">
        <f t="shared" ref="L199:L263" si="17">MAX(J199,K199*3)</f>
        <v>8.5</v>
      </c>
      <c r="M199" s="115"/>
      <c r="N199" s="84" t="str">
        <f t="shared" ref="N199:N263" si="18">IF(ISBLANK(K199),IF(ISBLANK(I199),"Juin","Synthèse"),"Rattrapage")</f>
        <v>Juin</v>
      </c>
    </row>
    <row r="200" spans="1:14" ht="15.75">
      <c r="A200" s="64">
        <v>193</v>
      </c>
      <c r="B200" s="413" t="s">
        <v>276</v>
      </c>
      <c r="C200" s="413" t="s">
        <v>902</v>
      </c>
      <c r="D200" s="119">
        <v>6.5</v>
      </c>
      <c r="E200" s="111"/>
      <c r="F200" s="111"/>
      <c r="G200" s="112">
        <f t="shared" ref="G200:G264" si="19">IF(AND(D200=0,E200,F200=0),M200/3,(D200+E200+F200)/3)</f>
        <v>2.1666666666666665</v>
      </c>
      <c r="H200" s="112">
        <f t="shared" si="15"/>
        <v>6.5</v>
      </c>
      <c r="I200" s="116"/>
      <c r="J200" s="112">
        <f t="shared" si="16"/>
        <v>6.5</v>
      </c>
      <c r="K200" s="117"/>
      <c r="L200" s="112">
        <f t="shared" si="17"/>
        <v>6.5</v>
      </c>
      <c r="M200" s="115"/>
      <c r="N200" s="84" t="str">
        <f t="shared" si="18"/>
        <v>Juin</v>
      </c>
    </row>
    <row r="201" spans="1:14" ht="15.75">
      <c r="A201" s="64">
        <v>194</v>
      </c>
      <c r="B201" s="413" t="s">
        <v>277</v>
      </c>
      <c r="C201" s="413" t="s">
        <v>278</v>
      </c>
      <c r="D201" s="119">
        <v>19</v>
      </c>
      <c r="E201" s="118"/>
      <c r="F201" s="118"/>
      <c r="G201" s="112">
        <f t="shared" si="19"/>
        <v>6.333333333333333</v>
      </c>
      <c r="H201" s="112">
        <f t="shared" si="15"/>
        <v>19</v>
      </c>
      <c r="I201" s="113"/>
      <c r="J201" s="112">
        <f t="shared" si="16"/>
        <v>19</v>
      </c>
      <c r="K201" s="120"/>
      <c r="L201" s="112">
        <f t="shared" si="17"/>
        <v>19</v>
      </c>
      <c r="M201" s="70"/>
      <c r="N201" s="84" t="str">
        <f t="shared" si="18"/>
        <v>Juin</v>
      </c>
    </row>
    <row r="202" spans="1:14" ht="15.75">
      <c r="A202" s="64">
        <v>195</v>
      </c>
      <c r="B202" s="413" t="s">
        <v>277</v>
      </c>
      <c r="C202" s="413" t="s">
        <v>903</v>
      </c>
      <c r="D202" s="119">
        <v>15.5</v>
      </c>
      <c r="E202" s="111"/>
      <c r="F202" s="111"/>
      <c r="G202" s="112">
        <f t="shared" si="19"/>
        <v>5.166666666666667</v>
      </c>
      <c r="H202" s="112">
        <f t="shared" si="15"/>
        <v>15.5</v>
      </c>
      <c r="I202" s="116"/>
      <c r="J202" s="112">
        <f t="shared" si="16"/>
        <v>15.5</v>
      </c>
      <c r="K202" s="117"/>
      <c r="L202" s="112">
        <f t="shared" si="17"/>
        <v>15.5</v>
      </c>
      <c r="M202" s="115"/>
      <c r="N202" s="84" t="str">
        <f t="shared" si="18"/>
        <v>Juin</v>
      </c>
    </row>
    <row r="203" spans="1:14" ht="15.75">
      <c r="A203" s="64">
        <v>196</v>
      </c>
      <c r="B203" s="413" t="s">
        <v>279</v>
      </c>
      <c r="C203" s="413" t="s">
        <v>362</v>
      </c>
      <c r="D203" s="119">
        <v>5.25</v>
      </c>
      <c r="E203" s="111"/>
      <c r="F203" s="111"/>
      <c r="G203" s="112">
        <f t="shared" si="19"/>
        <v>1.75</v>
      </c>
      <c r="H203" s="112">
        <f t="shared" si="15"/>
        <v>5.25</v>
      </c>
      <c r="I203" s="116"/>
      <c r="J203" s="112">
        <f t="shared" si="16"/>
        <v>5.25</v>
      </c>
      <c r="K203" s="120"/>
      <c r="L203" s="112">
        <f t="shared" si="17"/>
        <v>5.25</v>
      </c>
      <c r="M203" s="115"/>
      <c r="N203" s="84" t="str">
        <f t="shared" si="18"/>
        <v>Juin</v>
      </c>
    </row>
    <row r="204" spans="1:14" ht="15.75">
      <c r="A204" s="64">
        <v>197</v>
      </c>
      <c r="B204" s="419" t="s">
        <v>280</v>
      </c>
      <c r="C204" s="419" t="s">
        <v>281</v>
      </c>
      <c r="D204" s="119">
        <v>7.5</v>
      </c>
      <c r="E204" s="111"/>
      <c r="F204" s="111"/>
      <c r="G204" s="112">
        <f t="shared" si="19"/>
        <v>2.5</v>
      </c>
      <c r="H204" s="112">
        <f t="shared" si="15"/>
        <v>7.5</v>
      </c>
      <c r="I204" s="116"/>
      <c r="J204" s="112">
        <f t="shared" si="16"/>
        <v>7.5</v>
      </c>
      <c r="K204" s="117"/>
      <c r="L204" s="112">
        <f t="shared" si="17"/>
        <v>7.5</v>
      </c>
      <c r="M204" s="115"/>
      <c r="N204" s="84" t="str">
        <f t="shared" si="18"/>
        <v>Juin</v>
      </c>
    </row>
    <row r="205" spans="1:14" ht="15.75">
      <c r="A205" s="64">
        <v>198</v>
      </c>
      <c r="B205" s="413" t="s">
        <v>282</v>
      </c>
      <c r="C205" s="413" t="s">
        <v>904</v>
      </c>
      <c r="D205" s="119">
        <v>10</v>
      </c>
      <c r="E205" s="111"/>
      <c r="F205" s="111"/>
      <c r="G205" s="112">
        <f t="shared" si="19"/>
        <v>3.3333333333333335</v>
      </c>
      <c r="H205" s="112">
        <f t="shared" si="15"/>
        <v>10</v>
      </c>
      <c r="I205" s="116"/>
      <c r="J205" s="112">
        <f t="shared" si="16"/>
        <v>10</v>
      </c>
      <c r="K205" s="117"/>
      <c r="L205" s="112">
        <f t="shared" si="17"/>
        <v>10</v>
      </c>
      <c r="M205" s="115"/>
      <c r="N205" s="84" t="str">
        <f t="shared" si="18"/>
        <v>Juin</v>
      </c>
    </row>
    <row r="206" spans="1:14" ht="15.75">
      <c r="A206" s="64">
        <v>199</v>
      </c>
      <c r="B206" s="413" t="s">
        <v>283</v>
      </c>
      <c r="C206" s="413" t="s">
        <v>905</v>
      </c>
      <c r="D206" s="119">
        <v>6</v>
      </c>
      <c r="E206" s="111"/>
      <c r="F206" s="111"/>
      <c r="G206" s="112">
        <f t="shared" si="19"/>
        <v>2</v>
      </c>
      <c r="H206" s="112">
        <f t="shared" si="15"/>
        <v>6</v>
      </c>
      <c r="I206" s="116"/>
      <c r="J206" s="112">
        <f t="shared" si="16"/>
        <v>6</v>
      </c>
      <c r="K206" s="117"/>
      <c r="L206" s="112">
        <f t="shared" si="17"/>
        <v>6</v>
      </c>
      <c r="M206" s="115"/>
      <c r="N206" s="84" t="str">
        <f t="shared" si="18"/>
        <v>Juin</v>
      </c>
    </row>
    <row r="207" spans="1:14" ht="15.75">
      <c r="A207" s="64">
        <v>200</v>
      </c>
      <c r="B207" s="418" t="s">
        <v>906</v>
      </c>
      <c r="C207" s="418" t="s">
        <v>907</v>
      </c>
      <c r="D207" s="119">
        <v>10.25</v>
      </c>
      <c r="E207" s="111"/>
      <c r="F207" s="111"/>
      <c r="G207" s="112">
        <f t="shared" si="19"/>
        <v>3.4166666666666665</v>
      </c>
      <c r="H207" s="112">
        <f t="shared" si="15"/>
        <v>10.25</v>
      </c>
      <c r="I207" s="116"/>
      <c r="J207" s="112">
        <f t="shared" si="16"/>
        <v>10.25</v>
      </c>
      <c r="K207" s="117"/>
      <c r="L207" s="112">
        <f t="shared" si="17"/>
        <v>10.25</v>
      </c>
      <c r="M207" s="115"/>
      <c r="N207" s="84" t="str">
        <f t="shared" si="18"/>
        <v>Juin</v>
      </c>
    </row>
    <row r="208" spans="1:14" ht="15.75">
      <c r="A208" s="64">
        <v>201</v>
      </c>
      <c r="B208" s="413" t="s">
        <v>284</v>
      </c>
      <c r="C208" s="413" t="s">
        <v>908</v>
      </c>
      <c r="D208" s="119">
        <v>11</v>
      </c>
      <c r="E208" s="111"/>
      <c r="F208" s="111"/>
      <c r="G208" s="112">
        <f t="shared" si="19"/>
        <v>3.6666666666666665</v>
      </c>
      <c r="H208" s="112">
        <f t="shared" si="15"/>
        <v>11</v>
      </c>
      <c r="I208" s="113"/>
      <c r="J208" s="112">
        <f t="shared" si="16"/>
        <v>11</v>
      </c>
      <c r="K208" s="120"/>
      <c r="L208" s="112">
        <f t="shared" si="17"/>
        <v>11</v>
      </c>
      <c r="M208" s="115"/>
      <c r="N208" s="84" t="str">
        <f t="shared" si="18"/>
        <v>Juin</v>
      </c>
    </row>
    <row r="209" spans="1:14" ht="15.75">
      <c r="A209" s="64">
        <v>202</v>
      </c>
      <c r="B209" s="413" t="s">
        <v>285</v>
      </c>
      <c r="C209" s="413" t="s">
        <v>67</v>
      </c>
      <c r="D209" s="119">
        <v>8</v>
      </c>
      <c r="E209" s="118"/>
      <c r="F209" s="118"/>
      <c r="G209" s="112">
        <f>IF(AND(D209=0,E209,F209=0),M209/3,(D209+E209+F209)/3)</f>
        <v>2.6666666666666665</v>
      </c>
      <c r="H209" s="112">
        <f>G209*3</f>
        <v>8</v>
      </c>
      <c r="I209" s="113"/>
      <c r="J209" s="112">
        <f>MAX(I209*3,H209)</f>
        <v>8</v>
      </c>
      <c r="K209" s="114"/>
      <c r="L209" s="112">
        <f>MAX(J209,K209*3)</f>
        <v>8</v>
      </c>
      <c r="M209" s="70"/>
      <c r="N209" s="84" t="str">
        <f>IF(ISBLANK(K209),IF(ISBLANK(I209),"Juin","Synthèse"),"Rattrapage")</f>
        <v>Juin</v>
      </c>
    </row>
    <row r="210" spans="1:14" ht="15.75">
      <c r="A210" s="64">
        <v>203</v>
      </c>
      <c r="B210" s="433" t="s">
        <v>285</v>
      </c>
      <c r="C210" s="433" t="s">
        <v>43</v>
      </c>
      <c r="D210" s="119">
        <v>9.5</v>
      </c>
      <c r="E210" s="111"/>
      <c r="F210" s="111"/>
      <c r="G210" s="112">
        <f t="shared" si="19"/>
        <v>3.1666666666666665</v>
      </c>
      <c r="H210" s="112">
        <f t="shared" si="15"/>
        <v>9.5</v>
      </c>
      <c r="I210" s="113"/>
      <c r="J210" s="112">
        <f t="shared" si="16"/>
        <v>9.5</v>
      </c>
      <c r="K210" s="120"/>
      <c r="L210" s="112">
        <f t="shared" si="17"/>
        <v>9.5</v>
      </c>
      <c r="M210" s="115"/>
      <c r="N210" s="84" t="str">
        <f t="shared" si="18"/>
        <v>Juin</v>
      </c>
    </row>
    <row r="211" spans="1:14" ht="15.75">
      <c r="A211" s="64">
        <v>204</v>
      </c>
      <c r="B211" s="413" t="s">
        <v>909</v>
      </c>
      <c r="C211" s="413" t="s">
        <v>286</v>
      </c>
      <c r="D211" s="119">
        <v>8</v>
      </c>
      <c r="E211" s="111"/>
      <c r="F211" s="111"/>
      <c r="G211" s="112">
        <f t="shared" si="19"/>
        <v>2.6666666666666665</v>
      </c>
      <c r="H211" s="112">
        <f t="shared" si="15"/>
        <v>8</v>
      </c>
      <c r="I211" s="113"/>
      <c r="J211" s="112">
        <f t="shared" si="16"/>
        <v>8</v>
      </c>
      <c r="K211" s="120"/>
      <c r="L211" s="112">
        <f t="shared" si="17"/>
        <v>8</v>
      </c>
      <c r="M211" s="115"/>
      <c r="N211" s="84" t="str">
        <f t="shared" si="18"/>
        <v>Juin</v>
      </c>
    </row>
    <row r="212" spans="1:14" ht="15.75">
      <c r="A212" s="64">
        <v>205</v>
      </c>
      <c r="B212" s="413" t="s">
        <v>287</v>
      </c>
      <c r="C212" s="413" t="s">
        <v>91</v>
      </c>
      <c r="D212" s="119">
        <v>6.5</v>
      </c>
      <c r="E212" s="111"/>
      <c r="F212" s="111"/>
      <c r="G212" s="112">
        <f t="shared" si="19"/>
        <v>2.1666666666666665</v>
      </c>
      <c r="H212" s="112">
        <f t="shared" si="15"/>
        <v>6.5</v>
      </c>
      <c r="I212" s="113"/>
      <c r="J212" s="112">
        <f t="shared" si="16"/>
        <v>6.5</v>
      </c>
      <c r="K212" s="120"/>
      <c r="L212" s="112">
        <f t="shared" si="17"/>
        <v>6.5</v>
      </c>
      <c r="M212" s="115"/>
      <c r="N212" s="84" t="str">
        <f t="shared" si="18"/>
        <v>Juin</v>
      </c>
    </row>
    <row r="213" spans="1:14" ht="15.75">
      <c r="A213" s="64">
        <v>206</v>
      </c>
      <c r="B213" s="419" t="s">
        <v>288</v>
      </c>
      <c r="C213" s="419" t="s">
        <v>51</v>
      </c>
      <c r="D213" s="119">
        <v>8.5</v>
      </c>
      <c r="E213" s="111"/>
      <c r="F213" s="111"/>
      <c r="G213" s="112">
        <f t="shared" si="19"/>
        <v>2.8333333333333335</v>
      </c>
      <c r="H213" s="112">
        <f t="shared" si="15"/>
        <v>8.5</v>
      </c>
      <c r="I213" s="113"/>
      <c r="J213" s="112">
        <f t="shared" si="16"/>
        <v>8.5</v>
      </c>
      <c r="K213" s="120"/>
      <c r="L213" s="112">
        <f t="shared" si="17"/>
        <v>8.5</v>
      </c>
      <c r="M213" s="115"/>
      <c r="N213" s="84" t="str">
        <f t="shared" si="18"/>
        <v>Juin</v>
      </c>
    </row>
    <row r="214" spans="1:14" ht="15.75">
      <c r="A214" s="64">
        <v>207</v>
      </c>
      <c r="B214" s="413" t="s">
        <v>910</v>
      </c>
      <c r="C214" s="413" t="s">
        <v>289</v>
      </c>
      <c r="D214" s="119">
        <v>6</v>
      </c>
      <c r="E214" s="111"/>
      <c r="F214" s="111"/>
      <c r="G214" s="112">
        <f t="shared" si="19"/>
        <v>2</v>
      </c>
      <c r="H214" s="112">
        <f t="shared" si="15"/>
        <v>6</v>
      </c>
      <c r="I214" s="116"/>
      <c r="J214" s="112">
        <f t="shared" si="16"/>
        <v>6</v>
      </c>
      <c r="K214" s="117"/>
      <c r="L214" s="112">
        <f t="shared" si="17"/>
        <v>6</v>
      </c>
      <c r="M214" s="115"/>
      <c r="N214" s="84" t="str">
        <f t="shared" si="18"/>
        <v>Juin</v>
      </c>
    </row>
    <row r="215" spans="1:14" ht="15.75">
      <c r="A215" s="64">
        <v>208</v>
      </c>
      <c r="B215" s="413" t="s">
        <v>290</v>
      </c>
      <c r="C215" s="413" t="s">
        <v>911</v>
      </c>
      <c r="D215" s="119">
        <v>8.5</v>
      </c>
      <c r="E215" s="111"/>
      <c r="F215" s="111"/>
      <c r="G215" s="112">
        <f t="shared" si="19"/>
        <v>2.8333333333333335</v>
      </c>
      <c r="H215" s="112">
        <f t="shared" si="15"/>
        <v>8.5</v>
      </c>
      <c r="I215" s="116"/>
      <c r="J215" s="112">
        <f t="shared" si="16"/>
        <v>8.5</v>
      </c>
      <c r="K215" s="120"/>
      <c r="L215" s="112">
        <f t="shared" si="17"/>
        <v>8.5</v>
      </c>
      <c r="M215" s="115"/>
      <c r="N215" s="84" t="str">
        <f t="shared" si="18"/>
        <v>Juin</v>
      </c>
    </row>
    <row r="216" spans="1:14" ht="15.75">
      <c r="A216" s="64">
        <v>209</v>
      </c>
      <c r="B216" s="419" t="s">
        <v>912</v>
      </c>
      <c r="C216" s="419" t="s">
        <v>95</v>
      </c>
      <c r="D216" s="119">
        <v>8.5</v>
      </c>
      <c r="E216" s="111"/>
      <c r="F216" s="111"/>
      <c r="G216" s="112">
        <f t="shared" si="19"/>
        <v>2.8333333333333335</v>
      </c>
      <c r="H216" s="112">
        <f t="shared" si="15"/>
        <v>8.5</v>
      </c>
      <c r="I216" s="113"/>
      <c r="J216" s="112">
        <f t="shared" si="16"/>
        <v>8.5</v>
      </c>
      <c r="K216" s="120"/>
      <c r="L216" s="112">
        <f t="shared" si="17"/>
        <v>8.5</v>
      </c>
      <c r="M216" s="115"/>
      <c r="N216" s="84" t="str">
        <f t="shared" si="18"/>
        <v>Juin</v>
      </c>
    </row>
    <row r="217" spans="1:14" ht="15.75">
      <c r="A217" s="64">
        <v>210</v>
      </c>
      <c r="B217" s="413" t="s">
        <v>291</v>
      </c>
      <c r="C217" s="413" t="s">
        <v>913</v>
      </c>
      <c r="D217" s="119">
        <v>5.25</v>
      </c>
      <c r="E217" s="111"/>
      <c r="F217" s="111"/>
      <c r="G217" s="112">
        <f t="shared" si="19"/>
        <v>1.75</v>
      </c>
      <c r="H217" s="112">
        <f t="shared" si="15"/>
        <v>5.25</v>
      </c>
      <c r="I217" s="116"/>
      <c r="J217" s="112">
        <f t="shared" si="16"/>
        <v>5.25</v>
      </c>
      <c r="K217" s="120"/>
      <c r="L217" s="112">
        <f t="shared" si="17"/>
        <v>5.25</v>
      </c>
      <c r="M217" s="115"/>
      <c r="N217" s="84" t="str">
        <f t="shared" si="18"/>
        <v>Juin</v>
      </c>
    </row>
    <row r="218" spans="1:14" ht="15.75">
      <c r="A218" s="64">
        <v>211</v>
      </c>
      <c r="B218" s="413" t="s">
        <v>291</v>
      </c>
      <c r="C218" s="413" t="s">
        <v>292</v>
      </c>
      <c r="D218" s="119">
        <v>5</v>
      </c>
      <c r="E218" s="111"/>
      <c r="F218" s="111"/>
      <c r="G218" s="112">
        <f t="shared" si="19"/>
        <v>1.6666666666666667</v>
      </c>
      <c r="H218" s="112">
        <f t="shared" si="15"/>
        <v>5</v>
      </c>
      <c r="I218" s="113"/>
      <c r="J218" s="112">
        <f t="shared" si="16"/>
        <v>5</v>
      </c>
      <c r="K218" s="120"/>
      <c r="L218" s="112">
        <f t="shared" si="17"/>
        <v>5</v>
      </c>
      <c r="M218" s="115"/>
      <c r="N218" s="84" t="str">
        <f t="shared" si="18"/>
        <v>Juin</v>
      </c>
    </row>
    <row r="219" spans="1:14" ht="15.75">
      <c r="A219" s="64">
        <v>212</v>
      </c>
      <c r="B219" s="419" t="s">
        <v>291</v>
      </c>
      <c r="C219" s="419" t="s">
        <v>293</v>
      </c>
      <c r="D219" s="119">
        <v>0.5</v>
      </c>
      <c r="E219" s="111"/>
      <c r="F219" s="111"/>
      <c r="G219" s="112">
        <f t="shared" si="19"/>
        <v>0.16666666666666666</v>
      </c>
      <c r="H219" s="112">
        <f t="shared" si="15"/>
        <v>0.5</v>
      </c>
      <c r="I219" s="113"/>
      <c r="J219" s="112">
        <f t="shared" si="16"/>
        <v>0.5</v>
      </c>
      <c r="K219" s="120"/>
      <c r="L219" s="112">
        <f t="shared" si="17"/>
        <v>0.5</v>
      </c>
      <c r="M219" s="115"/>
      <c r="N219" s="84" t="str">
        <f t="shared" si="18"/>
        <v>Juin</v>
      </c>
    </row>
    <row r="220" spans="1:14" ht="15.75">
      <c r="A220" s="64">
        <v>213</v>
      </c>
      <c r="B220" s="413" t="s">
        <v>294</v>
      </c>
      <c r="C220" s="413" t="s">
        <v>185</v>
      </c>
      <c r="D220" s="119">
        <v>5.5</v>
      </c>
      <c r="E220" s="111"/>
      <c r="F220" s="111"/>
      <c r="G220" s="112">
        <f t="shared" si="19"/>
        <v>1.8333333333333333</v>
      </c>
      <c r="H220" s="112">
        <f t="shared" si="15"/>
        <v>5.5</v>
      </c>
      <c r="I220" s="113"/>
      <c r="J220" s="112">
        <f t="shared" si="16"/>
        <v>5.5</v>
      </c>
      <c r="K220" s="120"/>
      <c r="L220" s="112">
        <f t="shared" si="17"/>
        <v>5.5</v>
      </c>
      <c r="M220" s="115"/>
      <c r="N220" s="84" t="str">
        <f t="shared" si="18"/>
        <v>Juin</v>
      </c>
    </row>
    <row r="221" spans="1:14" ht="15.75">
      <c r="A221" s="64">
        <v>214</v>
      </c>
      <c r="B221" s="432" t="s">
        <v>295</v>
      </c>
      <c r="C221" s="432" t="s">
        <v>914</v>
      </c>
      <c r="D221" s="119">
        <v>8.5</v>
      </c>
      <c r="E221" s="118"/>
      <c r="F221" s="118"/>
      <c r="G221" s="112">
        <f t="shared" si="19"/>
        <v>2.8333333333333335</v>
      </c>
      <c r="H221" s="112">
        <f t="shared" si="15"/>
        <v>8.5</v>
      </c>
      <c r="I221" s="113"/>
      <c r="J221" s="112">
        <f t="shared" si="16"/>
        <v>8.5</v>
      </c>
      <c r="K221" s="120"/>
      <c r="L221" s="112">
        <f t="shared" si="17"/>
        <v>8.5</v>
      </c>
      <c r="M221" s="70"/>
      <c r="N221" s="84" t="str">
        <f t="shared" si="18"/>
        <v>Juin</v>
      </c>
    </row>
    <row r="222" spans="1:14" ht="15.75">
      <c r="A222" s="64">
        <v>215</v>
      </c>
      <c r="B222" s="419" t="s">
        <v>296</v>
      </c>
      <c r="C222" s="419" t="s">
        <v>297</v>
      </c>
      <c r="D222" s="119">
        <v>7</v>
      </c>
      <c r="E222" s="111"/>
      <c r="F222" s="111"/>
      <c r="G222" s="112">
        <f t="shared" si="19"/>
        <v>2.3333333333333335</v>
      </c>
      <c r="H222" s="112">
        <f t="shared" si="15"/>
        <v>7</v>
      </c>
      <c r="I222" s="113"/>
      <c r="J222" s="112">
        <f t="shared" si="16"/>
        <v>7</v>
      </c>
      <c r="K222" s="120"/>
      <c r="L222" s="112">
        <f t="shared" si="17"/>
        <v>7</v>
      </c>
      <c r="M222" s="115"/>
      <c r="N222" s="84" t="str">
        <f t="shared" si="18"/>
        <v>Juin</v>
      </c>
    </row>
    <row r="223" spans="1:14" ht="15.75">
      <c r="A223" s="64">
        <v>216</v>
      </c>
      <c r="B223" s="419" t="s">
        <v>298</v>
      </c>
      <c r="C223" s="419" t="s">
        <v>299</v>
      </c>
      <c r="D223" s="119">
        <v>4.5</v>
      </c>
      <c r="E223" s="111"/>
      <c r="F223" s="111"/>
      <c r="G223" s="112">
        <f t="shared" si="19"/>
        <v>1.5</v>
      </c>
      <c r="H223" s="112">
        <f t="shared" si="15"/>
        <v>4.5</v>
      </c>
      <c r="I223" s="113"/>
      <c r="J223" s="112">
        <f t="shared" si="16"/>
        <v>4.5</v>
      </c>
      <c r="K223" s="120"/>
      <c r="L223" s="112">
        <f t="shared" si="17"/>
        <v>4.5</v>
      </c>
      <c r="M223" s="115"/>
      <c r="N223" s="84" t="str">
        <f t="shared" si="18"/>
        <v>Juin</v>
      </c>
    </row>
    <row r="224" spans="1:14" ht="15.75">
      <c r="A224" s="64">
        <v>217</v>
      </c>
      <c r="B224" s="419" t="s">
        <v>300</v>
      </c>
      <c r="C224" s="419" t="s">
        <v>301</v>
      </c>
      <c r="D224" s="119">
        <v>9</v>
      </c>
      <c r="E224" s="111"/>
      <c r="F224" s="111"/>
      <c r="G224" s="112">
        <f t="shared" si="19"/>
        <v>3</v>
      </c>
      <c r="H224" s="112">
        <f t="shared" si="15"/>
        <v>9</v>
      </c>
      <c r="I224" s="113"/>
      <c r="J224" s="112">
        <f t="shared" si="16"/>
        <v>9</v>
      </c>
      <c r="K224" s="120"/>
      <c r="L224" s="112">
        <f t="shared" si="17"/>
        <v>9</v>
      </c>
      <c r="M224" s="115"/>
      <c r="N224" s="84" t="str">
        <f t="shared" si="18"/>
        <v>Juin</v>
      </c>
    </row>
    <row r="225" spans="1:14" ht="15.75">
      <c r="A225" s="64">
        <v>218</v>
      </c>
      <c r="B225" s="417" t="s">
        <v>302</v>
      </c>
      <c r="C225" s="417" t="s">
        <v>915</v>
      </c>
      <c r="D225" s="119">
        <v>1.5</v>
      </c>
      <c r="E225" s="111"/>
      <c r="F225" s="111"/>
      <c r="G225" s="112">
        <f t="shared" si="19"/>
        <v>0.5</v>
      </c>
      <c r="H225" s="112">
        <f t="shared" si="15"/>
        <v>1.5</v>
      </c>
      <c r="I225" s="113"/>
      <c r="J225" s="112">
        <f t="shared" si="16"/>
        <v>1.5</v>
      </c>
      <c r="K225" s="120"/>
      <c r="L225" s="112">
        <f t="shared" si="17"/>
        <v>1.5</v>
      </c>
      <c r="M225" s="115"/>
      <c r="N225" s="84" t="str">
        <f t="shared" si="18"/>
        <v>Juin</v>
      </c>
    </row>
    <row r="226" spans="1:14" ht="15.75">
      <c r="A226" s="64">
        <v>219</v>
      </c>
      <c r="B226" s="413" t="s">
        <v>304</v>
      </c>
      <c r="C226" s="413" t="s">
        <v>305</v>
      </c>
      <c r="D226" s="119">
        <v>0.25</v>
      </c>
      <c r="E226" s="111"/>
      <c r="F226" s="111"/>
      <c r="G226" s="112">
        <f t="shared" si="19"/>
        <v>8.3333333333333329E-2</v>
      </c>
      <c r="H226" s="112">
        <f t="shared" si="15"/>
        <v>0.25</v>
      </c>
      <c r="I226" s="113"/>
      <c r="J226" s="112">
        <f t="shared" si="16"/>
        <v>0.25</v>
      </c>
      <c r="K226" s="120"/>
      <c r="L226" s="112">
        <f t="shared" si="17"/>
        <v>0.25</v>
      </c>
      <c r="M226" s="115"/>
      <c r="N226" s="84" t="str">
        <f t="shared" si="18"/>
        <v>Juin</v>
      </c>
    </row>
    <row r="227" spans="1:14" ht="15.75">
      <c r="A227" s="64">
        <v>220</v>
      </c>
      <c r="B227" s="413" t="s">
        <v>306</v>
      </c>
      <c r="C227" s="413" t="s">
        <v>916</v>
      </c>
      <c r="D227" s="358"/>
      <c r="E227" s="111"/>
      <c r="F227" s="111"/>
      <c r="G227" s="112">
        <f t="shared" si="19"/>
        <v>10.5</v>
      </c>
      <c r="H227" s="112">
        <f t="shared" si="15"/>
        <v>31.5</v>
      </c>
      <c r="I227" s="116"/>
      <c r="J227" s="112">
        <f t="shared" si="16"/>
        <v>31.5</v>
      </c>
      <c r="K227" s="117"/>
      <c r="L227" s="112">
        <f t="shared" si="17"/>
        <v>31.5</v>
      </c>
      <c r="M227" s="115">
        <v>31.5</v>
      </c>
      <c r="N227" s="84" t="str">
        <f t="shared" si="18"/>
        <v>Juin</v>
      </c>
    </row>
    <row r="228" spans="1:14" ht="15.75">
      <c r="A228" s="64">
        <v>221</v>
      </c>
      <c r="B228" s="419" t="s">
        <v>307</v>
      </c>
      <c r="C228" s="419" t="s">
        <v>212</v>
      </c>
      <c r="D228" s="119">
        <v>3.5</v>
      </c>
      <c r="E228" s="111"/>
      <c r="F228" s="111"/>
      <c r="G228" s="112">
        <f t="shared" si="19"/>
        <v>1.1666666666666667</v>
      </c>
      <c r="H228" s="112">
        <f t="shared" si="15"/>
        <v>3.5</v>
      </c>
      <c r="I228" s="116"/>
      <c r="J228" s="112">
        <f t="shared" si="16"/>
        <v>3.5</v>
      </c>
      <c r="K228" s="117"/>
      <c r="L228" s="112">
        <f t="shared" si="17"/>
        <v>3.5</v>
      </c>
      <c r="M228" s="115"/>
      <c r="N228" s="84" t="str">
        <f t="shared" si="18"/>
        <v>Juin</v>
      </c>
    </row>
    <row r="229" spans="1:14" ht="15.75">
      <c r="A229" s="64">
        <v>222</v>
      </c>
      <c r="B229" s="413" t="s">
        <v>308</v>
      </c>
      <c r="C229" s="413" t="s">
        <v>635</v>
      </c>
      <c r="D229" s="119">
        <v>14</v>
      </c>
      <c r="E229" s="118"/>
      <c r="F229" s="118"/>
      <c r="G229" s="112">
        <f t="shared" si="19"/>
        <v>4.666666666666667</v>
      </c>
      <c r="H229" s="112">
        <f t="shared" si="15"/>
        <v>14</v>
      </c>
      <c r="I229" s="113"/>
      <c r="J229" s="112">
        <f t="shared" si="16"/>
        <v>14</v>
      </c>
      <c r="K229" s="120"/>
      <c r="L229" s="112">
        <f t="shared" si="17"/>
        <v>14</v>
      </c>
      <c r="M229" s="70"/>
      <c r="N229" s="84" t="str">
        <f t="shared" si="18"/>
        <v>Juin</v>
      </c>
    </row>
    <row r="230" spans="1:14" ht="15.75">
      <c r="A230" s="64">
        <v>223</v>
      </c>
      <c r="B230" s="413" t="s">
        <v>309</v>
      </c>
      <c r="C230" s="413" t="s">
        <v>161</v>
      </c>
      <c r="D230" s="119">
        <v>3</v>
      </c>
      <c r="E230" s="111"/>
      <c r="F230" s="111"/>
      <c r="G230" s="112">
        <f t="shared" si="19"/>
        <v>1</v>
      </c>
      <c r="H230" s="112">
        <f t="shared" si="15"/>
        <v>3</v>
      </c>
      <c r="I230" s="116"/>
      <c r="J230" s="112">
        <f t="shared" si="16"/>
        <v>3</v>
      </c>
      <c r="K230" s="120"/>
      <c r="L230" s="112">
        <f t="shared" si="17"/>
        <v>3</v>
      </c>
      <c r="M230" s="115"/>
      <c r="N230" s="84" t="str">
        <f t="shared" si="18"/>
        <v>Juin</v>
      </c>
    </row>
    <row r="231" spans="1:14" ht="15.75">
      <c r="A231" s="64">
        <v>224</v>
      </c>
      <c r="B231" s="413" t="s">
        <v>310</v>
      </c>
      <c r="C231" s="413" t="s">
        <v>311</v>
      </c>
      <c r="D231" s="119">
        <v>10.5</v>
      </c>
      <c r="E231" s="111"/>
      <c r="F231" s="111"/>
      <c r="G231" s="112">
        <f t="shared" si="19"/>
        <v>3.5</v>
      </c>
      <c r="H231" s="112">
        <f t="shared" si="15"/>
        <v>10.5</v>
      </c>
      <c r="I231" s="116"/>
      <c r="J231" s="112">
        <f t="shared" si="16"/>
        <v>10.5</v>
      </c>
      <c r="K231" s="117"/>
      <c r="L231" s="112">
        <f t="shared" si="17"/>
        <v>10.5</v>
      </c>
      <c r="M231" s="115"/>
      <c r="N231" s="84" t="str">
        <f t="shared" si="18"/>
        <v>Juin</v>
      </c>
    </row>
    <row r="232" spans="1:14" ht="15.75">
      <c r="A232" s="64">
        <v>225</v>
      </c>
      <c r="B232" s="413" t="s">
        <v>312</v>
      </c>
      <c r="C232" s="413" t="s">
        <v>917</v>
      </c>
      <c r="D232" s="119">
        <v>0.25</v>
      </c>
      <c r="E232" s="111"/>
      <c r="F232" s="111"/>
      <c r="G232" s="112">
        <f t="shared" si="19"/>
        <v>8.3333333333333329E-2</v>
      </c>
      <c r="H232" s="112">
        <f t="shared" si="15"/>
        <v>0.25</v>
      </c>
      <c r="I232" s="116"/>
      <c r="J232" s="112">
        <f t="shared" si="16"/>
        <v>0.25</v>
      </c>
      <c r="K232" s="117"/>
      <c r="L232" s="112">
        <f t="shared" si="17"/>
        <v>0.25</v>
      </c>
      <c r="M232" s="115"/>
      <c r="N232" s="84" t="str">
        <f t="shared" si="18"/>
        <v>Juin</v>
      </c>
    </row>
    <row r="233" spans="1:14" ht="20.25">
      <c r="A233" s="64">
        <v>226</v>
      </c>
      <c r="B233" s="413" t="s">
        <v>313</v>
      </c>
      <c r="C233" s="413" t="s">
        <v>314</v>
      </c>
      <c r="D233" s="119">
        <v>7.5</v>
      </c>
      <c r="E233" s="121"/>
      <c r="F233" s="121"/>
      <c r="G233" s="112">
        <f t="shared" si="19"/>
        <v>2.5</v>
      </c>
      <c r="H233" s="112">
        <f t="shared" si="15"/>
        <v>7.5</v>
      </c>
      <c r="I233" s="113"/>
      <c r="J233" s="112">
        <f t="shared" si="16"/>
        <v>7.5</v>
      </c>
      <c r="K233" s="120"/>
      <c r="L233" s="112">
        <f t="shared" si="17"/>
        <v>7.5</v>
      </c>
      <c r="M233" s="70"/>
      <c r="N233" s="84" t="str">
        <f t="shared" si="18"/>
        <v>Juin</v>
      </c>
    </row>
    <row r="234" spans="1:14" ht="15.75">
      <c r="A234" s="64">
        <v>227</v>
      </c>
      <c r="B234" s="413" t="s">
        <v>315</v>
      </c>
      <c r="C234" s="413" t="s">
        <v>20</v>
      </c>
      <c r="D234" s="119">
        <v>11</v>
      </c>
      <c r="E234" s="111"/>
      <c r="F234" s="111"/>
      <c r="G234" s="112">
        <f t="shared" si="19"/>
        <v>3.6666666666666665</v>
      </c>
      <c r="H234" s="112">
        <f t="shared" si="15"/>
        <v>11</v>
      </c>
      <c r="I234" s="113"/>
      <c r="J234" s="112">
        <f t="shared" si="16"/>
        <v>11</v>
      </c>
      <c r="K234" s="120"/>
      <c r="L234" s="112">
        <f t="shared" si="17"/>
        <v>11</v>
      </c>
      <c r="M234" s="115"/>
      <c r="N234" s="84" t="str">
        <f t="shared" si="18"/>
        <v>Juin</v>
      </c>
    </row>
    <row r="235" spans="1:14" ht="15.75">
      <c r="A235" s="64">
        <v>228</v>
      </c>
      <c r="B235" s="425" t="s">
        <v>918</v>
      </c>
      <c r="C235" s="425" t="s">
        <v>317</v>
      </c>
      <c r="D235" s="119">
        <v>8.5</v>
      </c>
      <c r="E235" s="118"/>
      <c r="F235" s="118"/>
      <c r="G235" s="112">
        <f t="shared" si="19"/>
        <v>2.8333333333333335</v>
      </c>
      <c r="H235" s="112">
        <f t="shared" si="15"/>
        <v>8.5</v>
      </c>
      <c r="I235" s="113"/>
      <c r="J235" s="112">
        <f t="shared" si="16"/>
        <v>8.5</v>
      </c>
      <c r="K235" s="120"/>
      <c r="L235" s="112">
        <f t="shared" si="17"/>
        <v>8.5</v>
      </c>
      <c r="M235" s="70"/>
      <c r="N235" s="84" t="str">
        <f t="shared" si="18"/>
        <v>Juin</v>
      </c>
    </row>
    <row r="236" spans="1:14" ht="15.75">
      <c r="A236" s="64">
        <v>229</v>
      </c>
      <c r="B236" s="425" t="s">
        <v>318</v>
      </c>
      <c r="C236" s="425" t="s">
        <v>919</v>
      </c>
      <c r="D236" s="358"/>
      <c r="E236" s="111"/>
      <c r="F236" s="111"/>
      <c r="G236" s="112">
        <f t="shared" si="19"/>
        <v>10.5</v>
      </c>
      <c r="H236" s="112">
        <f t="shared" si="15"/>
        <v>31.5</v>
      </c>
      <c r="I236" s="116"/>
      <c r="J236" s="112">
        <f t="shared" si="16"/>
        <v>31.5</v>
      </c>
      <c r="K236" s="117"/>
      <c r="L236" s="112">
        <f t="shared" si="17"/>
        <v>31.5</v>
      </c>
      <c r="M236" s="115">
        <v>31.5</v>
      </c>
      <c r="N236" s="84" t="str">
        <f t="shared" si="18"/>
        <v>Juin</v>
      </c>
    </row>
    <row r="237" spans="1:14" ht="15.75">
      <c r="A237" s="64">
        <v>230</v>
      </c>
      <c r="B237" s="425" t="s">
        <v>319</v>
      </c>
      <c r="C237" s="425" t="s">
        <v>316</v>
      </c>
      <c r="D237" s="119">
        <v>5</v>
      </c>
      <c r="E237" s="111"/>
      <c r="F237" s="111"/>
      <c r="G237" s="112">
        <f t="shared" si="19"/>
        <v>1.6666666666666667</v>
      </c>
      <c r="H237" s="112">
        <f t="shared" si="15"/>
        <v>5</v>
      </c>
      <c r="I237" s="116"/>
      <c r="J237" s="112">
        <f t="shared" si="16"/>
        <v>5</v>
      </c>
      <c r="K237" s="120"/>
      <c r="L237" s="112">
        <f t="shared" si="17"/>
        <v>5</v>
      </c>
      <c r="M237" s="115"/>
      <c r="N237" s="84" t="str">
        <f t="shared" si="18"/>
        <v>Juin</v>
      </c>
    </row>
    <row r="238" spans="1:14" ht="15.75">
      <c r="A238" s="64">
        <v>231</v>
      </c>
      <c r="B238" s="419" t="s">
        <v>920</v>
      </c>
      <c r="C238" s="419" t="s">
        <v>921</v>
      </c>
      <c r="D238" s="119">
        <v>1.25</v>
      </c>
      <c r="E238" s="111"/>
      <c r="F238" s="111"/>
      <c r="G238" s="112">
        <f t="shared" si="19"/>
        <v>0.41666666666666669</v>
      </c>
      <c r="H238" s="112">
        <f t="shared" si="15"/>
        <v>1.25</v>
      </c>
      <c r="I238" s="113"/>
      <c r="J238" s="112">
        <f t="shared" si="16"/>
        <v>1.25</v>
      </c>
      <c r="K238" s="120"/>
      <c r="L238" s="112">
        <f t="shared" si="17"/>
        <v>1.25</v>
      </c>
      <c r="M238" s="115"/>
      <c r="N238" s="84" t="str">
        <f t="shared" si="18"/>
        <v>Juin</v>
      </c>
    </row>
    <row r="239" spans="1:14" ht="15.75">
      <c r="A239" s="64">
        <v>232</v>
      </c>
      <c r="B239" s="413" t="s">
        <v>320</v>
      </c>
      <c r="C239" s="413" t="s">
        <v>922</v>
      </c>
      <c r="D239" s="119">
        <v>8</v>
      </c>
      <c r="E239" s="111"/>
      <c r="F239" s="111"/>
      <c r="G239" s="112">
        <f t="shared" si="19"/>
        <v>2.6666666666666665</v>
      </c>
      <c r="H239" s="112">
        <f t="shared" si="15"/>
        <v>8</v>
      </c>
      <c r="I239" s="113"/>
      <c r="J239" s="112">
        <f t="shared" si="16"/>
        <v>8</v>
      </c>
      <c r="K239" s="120"/>
      <c r="L239" s="112">
        <f t="shared" si="17"/>
        <v>8</v>
      </c>
      <c r="M239" s="115"/>
      <c r="N239" s="84" t="str">
        <f t="shared" si="18"/>
        <v>Juin</v>
      </c>
    </row>
    <row r="240" spans="1:14" ht="15.75">
      <c r="A240" s="64">
        <v>233</v>
      </c>
      <c r="B240" s="413" t="s">
        <v>321</v>
      </c>
      <c r="C240" s="413" t="s">
        <v>923</v>
      </c>
      <c r="D240" s="119">
        <v>10</v>
      </c>
      <c r="E240" s="111"/>
      <c r="F240" s="111"/>
      <c r="G240" s="112">
        <f t="shared" si="19"/>
        <v>3.3333333333333335</v>
      </c>
      <c r="H240" s="112">
        <f t="shared" si="15"/>
        <v>10</v>
      </c>
      <c r="I240" s="116"/>
      <c r="J240" s="112">
        <f t="shared" si="16"/>
        <v>10</v>
      </c>
      <c r="K240" s="120"/>
      <c r="L240" s="112">
        <f t="shared" si="17"/>
        <v>10</v>
      </c>
      <c r="M240" s="115"/>
      <c r="N240" s="84" t="str">
        <f t="shared" si="18"/>
        <v>Juin</v>
      </c>
    </row>
    <row r="241" spans="1:14" ht="15.75">
      <c r="A241" s="64">
        <v>234</v>
      </c>
      <c r="B241" s="419" t="s">
        <v>321</v>
      </c>
      <c r="C241" s="419" t="s">
        <v>322</v>
      </c>
      <c r="D241" s="119">
        <v>9</v>
      </c>
      <c r="E241" s="118"/>
      <c r="F241" s="118"/>
      <c r="G241" s="112">
        <f t="shared" si="19"/>
        <v>3</v>
      </c>
      <c r="H241" s="112">
        <f t="shared" si="15"/>
        <v>9</v>
      </c>
      <c r="I241" s="113"/>
      <c r="J241" s="112">
        <f t="shared" si="16"/>
        <v>9</v>
      </c>
      <c r="K241" s="120"/>
      <c r="L241" s="112">
        <f t="shared" si="17"/>
        <v>9</v>
      </c>
      <c r="M241" s="70"/>
      <c r="N241" s="84" t="str">
        <f t="shared" si="18"/>
        <v>Juin</v>
      </c>
    </row>
    <row r="242" spans="1:14" ht="15.75">
      <c r="A242" s="64">
        <v>235</v>
      </c>
      <c r="B242" s="413" t="s">
        <v>323</v>
      </c>
      <c r="C242" s="413" t="s">
        <v>924</v>
      </c>
      <c r="D242" s="119">
        <v>12</v>
      </c>
      <c r="E242" s="111"/>
      <c r="F242" s="111"/>
      <c r="G242" s="112">
        <f t="shared" si="19"/>
        <v>4</v>
      </c>
      <c r="H242" s="112">
        <f t="shared" si="15"/>
        <v>12</v>
      </c>
      <c r="I242" s="113"/>
      <c r="J242" s="112">
        <f t="shared" si="16"/>
        <v>12</v>
      </c>
      <c r="K242" s="120"/>
      <c r="L242" s="112">
        <f t="shared" si="17"/>
        <v>12</v>
      </c>
      <c r="M242" s="115"/>
      <c r="N242" s="84" t="str">
        <f t="shared" si="18"/>
        <v>Juin</v>
      </c>
    </row>
    <row r="243" spans="1:14" ht="20.25">
      <c r="A243" s="64">
        <v>236</v>
      </c>
      <c r="B243" s="432" t="s">
        <v>324</v>
      </c>
      <c r="C243" s="432" t="s">
        <v>925</v>
      </c>
      <c r="D243" s="119">
        <v>1</v>
      </c>
      <c r="E243" s="121"/>
      <c r="F243" s="121"/>
      <c r="G243" s="112">
        <f t="shared" si="19"/>
        <v>0.33333333333333331</v>
      </c>
      <c r="H243" s="112">
        <f t="shared" si="15"/>
        <v>1</v>
      </c>
      <c r="I243" s="113"/>
      <c r="J243" s="112">
        <f t="shared" si="16"/>
        <v>1</v>
      </c>
      <c r="K243" s="120"/>
      <c r="L243" s="112">
        <f t="shared" si="17"/>
        <v>1</v>
      </c>
      <c r="M243" s="70"/>
      <c r="N243" s="84" t="str">
        <f t="shared" si="18"/>
        <v>Juin</v>
      </c>
    </row>
    <row r="244" spans="1:14" ht="15.75">
      <c r="A244" s="64">
        <v>237</v>
      </c>
      <c r="B244" s="413" t="s">
        <v>326</v>
      </c>
      <c r="C244" s="413" t="s">
        <v>327</v>
      </c>
      <c r="D244" s="119">
        <v>1</v>
      </c>
      <c r="E244" s="111"/>
      <c r="F244" s="111"/>
      <c r="G244" s="112">
        <f t="shared" si="19"/>
        <v>0.33333333333333331</v>
      </c>
      <c r="H244" s="112">
        <f t="shared" si="15"/>
        <v>1</v>
      </c>
      <c r="I244" s="113"/>
      <c r="J244" s="112">
        <f t="shared" si="16"/>
        <v>1</v>
      </c>
      <c r="K244" s="120"/>
      <c r="L244" s="112">
        <f t="shared" si="17"/>
        <v>1</v>
      </c>
      <c r="M244" s="115"/>
      <c r="N244" s="84" t="str">
        <f t="shared" si="18"/>
        <v>Juin</v>
      </c>
    </row>
    <row r="245" spans="1:14" ht="15.75">
      <c r="A245" s="64">
        <v>238</v>
      </c>
      <c r="B245" s="413" t="s">
        <v>328</v>
      </c>
      <c r="C245" s="413" t="s">
        <v>43</v>
      </c>
      <c r="D245" s="119">
        <v>11</v>
      </c>
      <c r="E245" s="111"/>
      <c r="F245" s="111"/>
      <c r="G245" s="112">
        <f t="shared" si="19"/>
        <v>3.6666666666666665</v>
      </c>
      <c r="H245" s="112">
        <f t="shared" si="15"/>
        <v>11</v>
      </c>
      <c r="I245" s="113"/>
      <c r="J245" s="112">
        <f t="shared" si="16"/>
        <v>11</v>
      </c>
      <c r="K245" s="120"/>
      <c r="L245" s="112">
        <f t="shared" si="17"/>
        <v>11</v>
      </c>
      <c r="M245" s="115"/>
      <c r="N245" s="84" t="str">
        <f t="shared" si="18"/>
        <v>Juin</v>
      </c>
    </row>
    <row r="246" spans="1:14" ht="15.75">
      <c r="A246" s="64">
        <v>239</v>
      </c>
      <c r="B246" s="419" t="s">
        <v>926</v>
      </c>
      <c r="C246" s="419" t="s">
        <v>927</v>
      </c>
      <c r="D246" s="119">
        <v>6.5</v>
      </c>
      <c r="E246" s="111"/>
      <c r="F246" s="111"/>
      <c r="G246" s="112">
        <f t="shared" si="19"/>
        <v>2.1666666666666665</v>
      </c>
      <c r="H246" s="112">
        <f t="shared" si="15"/>
        <v>6.5</v>
      </c>
      <c r="I246" s="116"/>
      <c r="J246" s="112">
        <f t="shared" si="16"/>
        <v>6.5</v>
      </c>
      <c r="K246" s="117"/>
      <c r="L246" s="112">
        <f t="shared" si="17"/>
        <v>6.5</v>
      </c>
      <c r="M246" s="115"/>
      <c r="N246" s="84" t="str">
        <f t="shared" si="18"/>
        <v>Juin</v>
      </c>
    </row>
    <row r="247" spans="1:14" ht="15.75">
      <c r="A247" s="64">
        <v>240</v>
      </c>
      <c r="B247" s="413" t="s">
        <v>329</v>
      </c>
      <c r="C247" s="413" t="s">
        <v>164</v>
      </c>
      <c r="D247" s="119">
        <v>9</v>
      </c>
      <c r="E247" s="111"/>
      <c r="F247" s="111"/>
      <c r="G247" s="112">
        <f t="shared" si="19"/>
        <v>3</v>
      </c>
      <c r="H247" s="112">
        <f t="shared" si="15"/>
        <v>9</v>
      </c>
      <c r="I247" s="116"/>
      <c r="J247" s="112">
        <f t="shared" si="16"/>
        <v>9</v>
      </c>
      <c r="K247" s="120"/>
      <c r="L247" s="112">
        <f t="shared" si="17"/>
        <v>9</v>
      </c>
      <c r="M247" s="115"/>
      <c r="N247" s="84" t="str">
        <f t="shared" si="18"/>
        <v>Juin</v>
      </c>
    </row>
    <row r="248" spans="1:14" ht="15.75">
      <c r="A248" s="64">
        <v>241</v>
      </c>
      <c r="B248" s="419" t="s">
        <v>330</v>
      </c>
      <c r="C248" s="419" t="s">
        <v>331</v>
      </c>
      <c r="D248" s="119">
        <v>10</v>
      </c>
      <c r="E248" s="111"/>
      <c r="F248" s="111"/>
      <c r="G248" s="112">
        <f t="shared" si="19"/>
        <v>3.3333333333333335</v>
      </c>
      <c r="H248" s="112">
        <f t="shared" si="15"/>
        <v>10</v>
      </c>
      <c r="I248" s="113"/>
      <c r="J248" s="112">
        <f t="shared" si="16"/>
        <v>10</v>
      </c>
      <c r="K248" s="120"/>
      <c r="L248" s="112">
        <f t="shared" si="17"/>
        <v>10</v>
      </c>
      <c r="M248" s="115"/>
      <c r="N248" s="84" t="str">
        <f t="shared" si="18"/>
        <v>Juin</v>
      </c>
    </row>
    <row r="249" spans="1:14" ht="15.75">
      <c r="A249" s="64">
        <v>242</v>
      </c>
      <c r="B249" s="413" t="s">
        <v>332</v>
      </c>
      <c r="C249" s="413" t="s">
        <v>333</v>
      </c>
      <c r="D249" s="119">
        <v>11</v>
      </c>
      <c r="E249" s="111"/>
      <c r="F249" s="111"/>
      <c r="G249" s="112">
        <f t="shared" si="19"/>
        <v>3.6666666666666665</v>
      </c>
      <c r="H249" s="112">
        <f t="shared" si="15"/>
        <v>11</v>
      </c>
      <c r="I249" s="113"/>
      <c r="J249" s="112">
        <f t="shared" si="16"/>
        <v>11</v>
      </c>
      <c r="K249" s="24"/>
      <c r="L249" s="112">
        <f t="shared" si="17"/>
        <v>11</v>
      </c>
      <c r="M249" s="115"/>
      <c r="N249" s="84" t="str">
        <f t="shared" si="18"/>
        <v>Juin</v>
      </c>
    </row>
    <row r="250" spans="1:14" ht="15.75">
      <c r="A250" s="64">
        <v>243</v>
      </c>
      <c r="B250" s="413" t="s">
        <v>332</v>
      </c>
      <c r="C250" s="413" t="s">
        <v>334</v>
      </c>
      <c r="D250" s="119">
        <v>6</v>
      </c>
      <c r="E250" s="111"/>
      <c r="F250" s="111"/>
      <c r="G250" s="112">
        <f t="shared" si="19"/>
        <v>2</v>
      </c>
      <c r="H250" s="112">
        <f t="shared" si="15"/>
        <v>6</v>
      </c>
      <c r="I250" s="116"/>
      <c r="J250" s="112">
        <f t="shared" si="16"/>
        <v>6</v>
      </c>
      <c r="K250" s="24"/>
      <c r="L250" s="112">
        <f t="shared" si="17"/>
        <v>6</v>
      </c>
      <c r="M250" s="115"/>
      <c r="N250" s="84" t="str">
        <f t="shared" si="18"/>
        <v>Juin</v>
      </c>
    </row>
    <row r="251" spans="1:14" ht="15.75">
      <c r="A251" s="64">
        <v>244</v>
      </c>
      <c r="B251" s="419" t="s">
        <v>928</v>
      </c>
      <c r="C251" s="419" t="s">
        <v>372</v>
      </c>
      <c r="D251" s="119">
        <v>14.5</v>
      </c>
      <c r="E251" s="111"/>
      <c r="F251" s="111"/>
      <c r="G251" s="112">
        <f t="shared" si="19"/>
        <v>4.833333333333333</v>
      </c>
      <c r="H251" s="112">
        <f t="shared" si="15"/>
        <v>14.5</v>
      </c>
      <c r="I251" s="113"/>
      <c r="J251" s="112">
        <f t="shared" si="16"/>
        <v>14.5</v>
      </c>
      <c r="K251" s="24"/>
      <c r="L251" s="112">
        <f t="shared" si="17"/>
        <v>14.5</v>
      </c>
      <c r="M251" s="115"/>
      <c r="N251" s="84" t="str">
        <f t="shared" si="18"/>
        <v>Juin</v>
      </c>
    </row>
    <row r="252" spans="1:14" ht="15.75">
      <c r="A252" s="64">
        <v>245</v>
      </c>
      <c r="B252" s="413" t="s">
        <v>335</v>
      </c>
      <c r="C252" s="413" t="s">
        <v>336</v>
      </c>
      <c r="D252" s="119">
        <v>14.5</v>
      </c>
      <c r="E252" s="111"/>
      <c r="F252" s="111"/>
      <c r="G252" s="112">
        <f t="shared" si="19"/>
        <v>4.833333333333333</v>
      </c>
      <c r="H252" s="112">
        <f t="shared" si="15"/>
        <v>14.5</v>
      </c>
      <c r="I252" s="113"/>
      <c r="J252" s="112">
        <f t="shared" si="16"/>
        <v>14.5</v>
      </c>
      <c r="K252" s="24"/>
      <c r="L252" s="112">
        <f t="shared" si="17"/>
        <v>14.5</v>
      </c>
      <c r="M252" s="115"/>
      <c r="N252" s="84" t="str">
        <f t="shared" si="18"/>
        <v>Juin</v>
      </c>
    </row>
    <row r="253" spans="1:14" ht="15.75">
      <c r="A253" s="64">
        <v>246</v>
      </c>
      <c r="B253" s="419" t="s">
        <v>337</v>
      </c>
      <c r="C253" s="419" t="s">
        <v>99</v>
      </c>
      <c r="D253" s="119">
        <v>7.25</v>
      </c>
      <c r="E253" s="111"/>
      <c r="F253" s="111"/>
      <c r="G253" s="112">
        <f t="shared" si="19"/>
        <v>2.4166666666666665</v>
      </c>
      <c r="H253" s="112">
        <f t="shared" si="15"/>
        <v>7.25</v>
      </c>
      <c r="I253" s="116"/>
      <c r="J253" s="112">
        <f t="shared" si="16"/>
        <v>7.25</v>
      </c>
      <c r="K253" s="24"/>
      <c r="L253" s="112">
        <f t="shared" si="17"/>
        <v>7.25</v>
      </c>
      <c r="M253" s="115"/>
      <c r="N253" s="84" t="str">
        <f t="shared" si="18"/>
        <v>Juin</v>
      </c>
    </row>
    <row r="254" spans="1:14" ht="15.75">
      <c r="A254" s="64">
        <v>247</v>
      </c>
      <c r="B254" s="419" t="s">
        <v>929</v>
      </c>
      <c r="C254" s="419" t="s">
        <v>930</v>
      </c>
      <c r="D254" s="119">
        <v>3</v>
      </c>
      <c r="E254" s="111"/>
      <c r="F254" s="111"/>
      <c r="G254" s="112">
        <f t="shared" si="19"/>
        <v>1</v>
      </c>
      <c r="H254" s="112">
        <f t="shared" si="15"/>
        <v>3</v>
      </c>
      <c r="I254" s="113"/>
      <c r="J254" s="112">
        <f t="shared" si="16"/>
        <v>3</v>
      </c>
      <c r="K254" s="24"/>
      <c r="L254" s="112">
        <f t="shared" si="17"/>
        <v>3</v>
      </c>
      <c r="M254" s="115"/>
      <c r="N254" s="84" t="str">
        <f t="shared" si="18"/>
        <v>Juin</v>
      </c>
    </row>
    <row r="255" spans="1:14" ht="15.75">
      <c r="A255" s="64">
        <v>248</v>
      </c>
      <c r="B255" s="418" t="s">
        <v>338</v>
      </c>
      <c r="C255" s="418" t="s">
        <v>339</v>
      </c>
      <c r="D255" s="119">
        <v>0.5</v>
      </c>
      <c r="E255" s="111"/>
      <c r="F255" s="111"/>
      <c r="G255" s="112">
        <f t="shared" si="19"/>
        <v>0.16666666666666666</v>
      </c>
      <c r="H255" s="112">
        <f t="shared" si="15"/>
        <v>0.5</v>
      </c>
      <c r="I255" s="116"/>
      <c r="J255" s="112">
        <f t="shared" si="16"/>
        <v>0.5</v>
      </c>
      <c r="K255" s="117"/>
      <c r="L255" s="112">
        <f t="shared" si="17"/>
        <v>0.5</v>
      </c>
      <c r="M255" s="115"/>
      <c r="N255" s="84" t="str">
        <f t="shared" si="18"/>
        <v>Juin</v>
      </c>
    </row>
    <row r="256" spans="1:14" ht="15.75">
      <c r="A256" s="64">
        <v>249</v>
      </c>
      <c r="B256" s="413" t="s">
        <v>340</v>
      </c>
      <c r="C256" s="413" t="s">
        <v>322</v>
      </c>
      <c r="D256" s="119">
        <v>7</v>
      </c>
      <c r="E256" s="118"/>
      <c r="F256" s="118"/>
      <c r="G256" s="112">
        <f t="shared" si="19"/>
        <v>2.3333333333333335</v>
      </c>
      <c r="H256" s="112">
        <f t="shared" si="15"/>
        <v>7</v>
      </c>
      <c r="I256" s="113"/>
      <c r="J256" s="112">
        <f t="shared" si="16"/>
        <v>7</v>
      </c>
      <c r="K256" s="24"/>
      <c r="L256" s="112">
        <f t="shared" si="17"/>
        <v>7</v>
      </c>
      <c r="M256" s="115"/>
      <c r="N256" s="84" t="str">
        <f t="shared" si="18"/>
        <v>Juin</v>
      </c>
    </row>
    <row r="257" spans="1:14" ht="15.75">
      <c r="A257" s="64">
        <v>250</v>
      </c>
      <c r="B257" s="417" t="s">
        <v>341</v>
      </c>
      <c r="C257" s="417" t="s">
        <v>342</v>
      </c>
      <c r="D257" s="119">
        <v>10</v>
      </c>
      <c r="E257" s="111"/>
      <c r="F257" s="111"/>
      <c r="G257" s="112">
        <f t="shared" si="19"/>
        <v>3.3333333333333335</v>
      </c>
      <c r="H257" s="112">
        <f t="shared" si="15"/>
        <v>10</v>
      </c>
      <c r="I257" s="116"/>
      <c r="J257" s="112">
        <f t="shared" si="16"/>
        <v>10</v>
      </c>
      <c r="K257" s="117"/>
      <c r="L257" s="112">
        <f t="shared" si="17"/>
        <v>10</v>
      </c>
      <c r="M257" s="115"/>
      <c r="N257" s="84" t="str">
        <f t="shared" si="18"/>
        <v>Juin</v>
      </c>
    </row>
    <row r="258" spans="1:14" ht="15.75">
      <c r="A258" s="64">
        <v>251</v>
      </c>
      <c r="B258" s="434" t="s">
        <v>343</v>
      </c>
      <c r="C258" s="417" t="s">
        <v>857</v>
      </c>
      <c r="D258" s="119">
        <v>2.5</v>
      </c>
      <c r="E258" s="111"/>
      <c r="F258" s="111"/>
      <c r="G258" s="112">
        <f t="shared" si="19"/>
        <v>0.83333333333333337</v>
      </c>
      <c r="H258" s="112">
        <f t="shared" si="15"/>
        <v>2.5</v>
      </c>
      <c r="I258" s="116"/>
      <c r="J258" s="112">
        <f t="shared" si="16"/>
        <v>2.5</v>
      </c>
      <c r="K258" s="24"/>
      <c r="L258" s="112">
        <f t="shared" si="17"/>
        <v>2.5</v>
      </c>
      <c r="M258" s="115"/>
      <c r="N258" s="84" t="str">
        <f t="shared" si="18"/>
        <v>Juin</v>
      </c>
    </row>
    <row r="259" spans="1:14" ht="15.75">
      <c r="A259" s="64">
        <v>252</v>
      </c>
      <c r="B259" s="419" t="s">
        <v>931</v>
      </c>
      <c r="C259" s="419" t="s">
        <v>118</v>
      </c>
      <c r="D259" s="119">
        <v>0.5</v>
      </c>
      <c r="E259" s="118"/>
      <c r="F259" s="118"/>
      <c r="G259" s="112">
        <f t="shared" si="19"/>
        <v>0.16666666666666666</v>
      </c>
      <c r="H259" s="112">
        <f t="shared" si="15"/>
        <v>0.5</v>
      </c>
      <c r="I259" s="113"/>
      <c r="J259" s="112">
        <f t="shared" si="16"/>
        <v>0.5</v>
      </c>
      <c r="K259" s="24"/>
      <c r="L259" s="112">
        <f t="shared" si="17"/>
        <v>0.5</v>
      </c>
      <c r="M259" s="70"/>
      <c r="N259" s="84" t="str">
        <f t="shared" si="18"/>
        <v>Juin</v>
      </c>
    </row>
    <row r="260" spans="1:14" ht="15.75">
      <c r="A260" s="64">
        <v>253</v>
      </c>
      <c r="B260" s="413" t="s">
        <v>344</v>
      </c>
      <c r="C260" s="413" t="s">
        <v>707</v>
      </c>
      <c r="D260" s="119">
        <v>11.5</v>
      </c>
      <c r="E260" s="111"/>
      <c r="F260" s="111"/>
      <c r="G260" s="112">
        <f t="shared" si="19"/>
        <v>3.8333333333333335</v>
      </c>
      <c r="H260" s="112">
        <f t="shared" si="15"/>
        <v>11.5</v>
      </c>
      <c r="I260" s="113"/>
      <c r="J260" s="112">
        <f t="shared" si="16"/>
        <v>11.5</v>
      </c>
      <c r="K260" s="24"/>
      <c r="L260" s="112">
        <f t="shared" si="17"/>
        <v>11.5</v>
      </c>
      <c r="M260" s="115"/>
      <c r="N260" s="84" t="str">
        <f t="shared" si="18"/>
        <v>Juin</v>
      </c>
    </row>
    <row r="261" spans="1:14" ht="15.75">
      <c r="A261" s="64">
        <v>254</v>
      </c>
      <c r="B261" s="419" t="s">
        <v>345</v>
      </c>
      <c r="C261" s="419" t="s">
        <v>346</v>
      </c>
      <c r="D261" s="119">
        <v>4</v>
      </c>
      <c r="E261" s="111"/>
      <c r="F261" s="111"/>
      <c r="G261" s="112">
        <f t="shared" si="19"/>
        <v>1.3333333333333333</v>
      </c>
      <c r="H261" s="112">
        <f t="shared" si="15"/>
        <v>4</v>
      </c>
      <c r="I261" s="113"/>
      <c r="J261" s="112">
        <f t="shared" si="16"/>
        <v>4</v>
      </c>
      <c r="K261" s="24"/>
      <c r="L261" s="112">
        <f t="shared" si="17"/>
        <v>4</v>
      </c>
      <c r="M261" s="115"/>
      <c r="N261" s="84" t="str">
        <f t="shared" si="18"/>
        <v>Juin</v>
      </c>
    </row>
    <row r="262" spans="1:14" ht="15.75">
      <c r="A262" s="64">
        <v>255</v>
      </c>
      <c r="B262" s="419" t="s">
        <v>347</v>
      </c>
      <c r="C262" s="419" t="s">
        <v>348</v>
      </c>
      <c r="D262" s="119">
        <v>5</v>
      </c>
      <c r="E262" s="111"/>
      <c r="F262" s="111"/>
      <c r="G262" s="112">
        <f t="shared" si="19"/>
        <v>1.6666666666666667</v>
      </c>
      <c r="H262" s="112">
        <f t="shared" si="15"/>
        <v>5</v>
      </c>
      <c r="I262" s="113"/>
      <c r="J262" s="112">
        <f t="shared" si="16"/>
        <v>5</v>
      </c>
      <c r="K262" s="24"/>
      <c r="L262" s="112">
        <f t="shared" si="17"/>
        <v>5</v>
      </c>
      <c r="M262" s="115"/>
      <c r="N262" s="84" t="str">
        <f t="shared" si="18"/>
        <v>Juin</v>
      </c>
    </row>
    <row r="263" spans="1:14" ht="15.75">
      <c r="A263" s="64">
        <v>256</v>
      </c>
      <c r="B263" s="413" t="s">
        <v>349</v>
      </c>
      <c r="C263" s="413" t="s">
        <v>118</v>
      </c>
      <c r="D263" s="119">
        <v>4</v>
      </c>
      <c r="E263" s="111"/>
      <c r="F263" s="111"/>
      <c r="G263" s="112">
        <f t="shared" si="19"/>
        <v>1.3333333333333333</v>
      </c>
      <c r="H263" s="112">
        <f t="shared" si="15"/>
        <v>4</v>
      </c>
      <c r="I263" s="116"/>
      <c r="J263" s="112">
        <f t="shared" si="16"/>
        <v>4</v>
      </c>
      <c r="K263" s="117"/>
      <c r="L263" s="112">
        <f t="shared" si="17"/>
        <v>4</v>
      </c>
      <c r="M263" s="115"/>
      <c r="N263" s="84" t="str">
        <f t="shared" si="18"/>
        <v>Juin</v>
      </c>
    </row>
    <row r="264" spans="1:14" ht="15.75">
      <c r="A264" s="64">
        <v>257</v>
      </c>
      <c r="B264" s="446" t="s">
        <v>932</v>
      </c>
      <c r="C264" s="446" t="s">
        <v>933</v>
      </c>
      <c r="D264" s="119">
        <v>6.75</v>
      </c>
      <c r="E264" s="111"/>
      <c r="F264" s="111"/>
      <c r="G264" s="112">
        <f t="shared" si="19"/>
        <v>2.25</v>
      </c>
      <c r="H264" s="112">
        <f t="shared" ref="H264:H327" si="20">G264*3</f>
        <v>6.75</v>
      </c>
      <c r="I264" s="113"/>
      <c r="J264" s="112">
        <f t="shared" ref="J264:J327" si="21">MAX(I264*3,H264)</f>
        <v>6.75</v>
      </c>
      <c r="K264" s="24"/>
      <c r="L264" s="112">
        <f t="shared" ref="L264:L327" si="22">MAX(J264,K264*3)</f>
        <v>6.75</v>
      </c>
      <c r="M264" s="115"/>
      <c r="N264" s="84" t="str">
        <f t="shared" ref="N264:N327" si="23">IF(ISBLANK(K264),IF(ISBLANK(I264),"Juin","Synthèse"),"Rattrapage")</f>
        <v>Juin</v>
      </c>
    </row>
    <row r="265" spans="1:14" ht="15.75">
      <c r="A265" s="64">
        <v>258</v>
      </c>
      <c r="B265" s="413" t="s">
        <v>350</v>
      </c>
      <c r="C265" s="413" t="s">
        <v>351</v>
      </c>
      <c r="D265" s="119">
        <v>13</v>
      </c>
      <c r="E265" s="111"/>
      <c r="F265" s="111"/>
      <c r="G265" s="112">
        <f t="shared" ref="G265:G329" si="24">IF(AND(D265=0,E265,F265=0),M265/3,(D265+E265+F265)/3)</f>
        <v>4.333333333333333</v>
      </c>
      <c r="H265" s="112">
        <f t="shared" si="20"/>
        <v>13</v>
      </c>
      <c r="I265" s="113"/>
      <c r="J265" s="112">
        <f t="shared" si="21"/>
        <v>13</v>
      </c>
      <c r="K265" s="24"/>
      <c r="L265" s="112">
        <f t="shared" si="22"/>
        <v>13</v>
      </c>
      <c r="M265" s="115"/>
      <c r="N265" s="84" t="str">
        <f t="shared" si="23"/>
        <v>Juin</v>
      </c>
    </row>
    <row r="266" spans="1:14" ht="15.75">
      <c r="A266" s="64">
        <v>259</v>
      </c>
      <c r="B266" s="418" t="s">
        <v>352</v>
      </c>
      <c r="C266" s="418" t="s">
        <v>934</v>
      </c>
      <c r="D266" s="119">
        <v>13</v>
      </c>
      <c r="E266" s="111"/>
      <c r="F266" s="111"/>
      <c r="G266" s="112">
        <f t="shared" si="24"/>
        <v>4.333333333333333</v>
      </c>
      <c r="H266" s="112">
        <f t="shared" si="20"/>
        <v>13</v>
      </c>
      <c r="I266" s="116"/>
      <c r="J266" s="112">
        <f t="shared" si="21"/>
        <v>13</v>
      </c>
      <c r="K266" s="24"/>
      <c r="L266" s="112">
        <f t="shared" si="22"/>
        <v>13</v>
      </c>
      <c r="M266" s="115"/>
      <c r="N266" s="84" t="str">
        <f t="shared" si="23"/>
        <v>Juin</v>
      </c>
    </row>
    <row r="267" spans="1:14" ht="15.75">
      <c r="A267" s="64">
        <v>260</v>
      </c>
      <c r="B267" s="434" t="s">
        <v>353</v>
      </c>
      <c r="C267" s="434" t="s">
        <v>935</v>
      </c>
      <c r="D267" s="119">
        <v>2</v>
      </c>
      <c r="E267" s="111"/>
      <c r="F267" s="111"/>
      <c r="G267" s="112">
        <f t="shared" si="24"/>
        <v>0.66666666666666663</v>
      </c>
      <c r="H267" s="112">
        <f t="shared" si="20"/>
        <v>2</v>
      </c>
      <c r="I267" s="113"/>
      <c r="J267" s="112">
        <f t="shared" si="21"/>
        <v>2</v>
      </c>
      <c r="K267" s="24"/>
      <c r="L267" s="112">
        <f t="shared" si="22"/>
        <v>2</v>
      </c>
      <c r="M267" s="115"/>
      <c r="N267" s="84" t="str">
        <f t="shared" si="23"/>
        <v>Juin</v>
      </c>
    </row>
    <row r="268" spans="1:14" ht="15.75">
      <c r="A268" s="64">
        <v>261</v>
      </c>
      <c r="B268" s="434" t="s">
        <v>354</v>
      </c>
      <c r="C268" s="434" t="s">
        <v>355</v>
      </c>
      <c r="D268" s="119">
        <v>6.5</v>
      </c>
      <c r="E268" s="111"/>
      <c r="F268" s="111"/>
      <c r="G268" s="112">
        <f t="shared" si="24"/>
        <v>2.1666666666666665</v>
      </c>
      <c r="H268" s="112">
        <f t="shared" si="20"/>
        <v>6.5</v>
      </c>
      <c r="I268" s="113"/>
      <c r="J268" s="112">
        <f t="shared" si="21"/>
        <v>6.5</v>
      </c>
      <c r="K268" s="24"/>
      <c r="L268" s="112">
        <f t="shared" si="22"/>
        <v>6.5</v>
      </c>
      <c r="M268" s="115"/>
      <c r="N268" s="84" t="str">
        <f t="shared" si="23"/>
        <v>Juin</v>
      </c>
    </row>
    <row r="269" spans="1:14" s="49" customFormat="1" ht="15.75">
      <c r="A269" s="64">
        <v>262</v>
      </c>
      <c r="B269" s="413" t="s">
        <v>356</v>
      </c>
      <c r="C269" s="413" t="s">
        <v>936</v>
      </c>
      <c r="D269" s="119">
        <v>3.25</v>
      </c>
      <c r="E269" s="111"/>
      <c r="F269" s="111"/>
      <c r="G269" s="112">
        <f t="shared" si="24"/>
        <v>1.0833333333333333</v>
      </c>
      <c r="H269" s="112">
        <f t="shared" si="20"/>
        <v>3.25</v>
      </c>
      <c r="I269" s="113"/>
      <c r="J269" s="112">
        <f t="shared" si="21"/>
        <v>3.25</v>
      </c>
      <c r="K269" s="24"/>
      <c r="L269" s="112">
        <f t="shared" si="22"/>
        <v>3.25</v>
      </c>
      <c r="M269" s="20"/>
      <c r="N269" s="84" t="str">
        <f t="shared" si="23"/>
        <v>Juin</v>
      </c>
    </row>
    <row r="270" spans="1:14" ht="15.75">
      <c r="A270" s="64">
        <v>263</v>
      </c>
      <c r="B270" s="425" t="s">
        <v>937</v>
      </c>
      <c r="C270" s="425" t="s">
        <v>357</v>
      </c>
      <c r="D270" s="119">
        <v>11.5</v>
      </c>
      <c r="E270" s="111"/>
      <c r="F270" s="111"/>
      <c r="G270" s="112">
        <f t="shared" si="24"/>
        <v>3.8333333333333335</v>
      </c>
      <c r="H270" s="112">
        <f t="shared" si="20"/>
        <v>11.5</v>
      </c>
      <c r="I270" s="113"/>
      <c r="J270" s="112">
        <f t="shared" si="21"/>
        <v>11.5</v>
      </c>
      <c r="K270" s="24"/>
      <c r="L270" s="112">
        <f t="shared" si="22"/>
        <v>11.5</v>
      </c>
      <c r="M270" s="115"/>
      <c r="N270" s="84" t="str">
        <f t="shared" si="23"/>
        <v>Juin</v>
      </c>
    </row>
    <row r="271" spans="1:14" ht="15.75">
      <c r="A271" s="64">
        <v>264</v>
      </c>
      <c r="B271" s="413" t="s">
        <v>358</v>
      </c>
      <c r="C271" s="413" t="s">
        <v>248</v>
      </c>
      <c r="D271" s="119">
        <v>2</v>
      </c>
      <c r="E271" s="111"/>
      <c r="F271" s="111"/>
      <c r="G271" s="112">
        <f t="shared" si="24"/>
        <v>0.66666666666666663</v>
      </c>
      <c r="H271" s="112">
        <f t="shared" si="20"/>
        <v>2</v>
      </c>
      <c r="I271" s="113"/>
      <c r="J271" s="112">
        <f t="shared" si="21"/>
        <v>2</v>
      </c>
      <c r="K271" s="24"/>
      <c r="L271" s="112">
        <f t="shared" si="22"/>
        <v>2</v>
      </c>
      <c r="M271" s="115"/>
      <c r="N271" s="84" t="str">
        <f t="shared" si="23"/>
        <v>Juin</v>
      </c>
    </row>
    <row r="272" spans="1:14" ht="15.75">
      <c r="A272" s="64">
        <v>265</v>
      </c>
      <c r="B272" s="413" t="s">
        <v>359</v>
      </c>
      <c r="C272" s="413" t="s">
        <v>938</v>
      </c>
      <c r="D272" s="119">
        <v>7</v>
      </c>
      <c r="E272" s="111"/>
      <c r="F272" s="111"/>
      <c r="G272" s="112">
        <f t="shared" si="24"/>
        <v>2.3333333333333335</v>
      </c>
      <c r="H272" s="112">
        <f t="shared" si="20"/>
        <v>7</v>
      </c>
      <c r="I272" s="116"/>
      <c r="J272" s="112">
        <f t="shared" si="21"/>
        <v>7</v>
      </c>
      <c r="K272" s="117"/>
      <c r="L272" s="112">
        <f t="shared" si="22"/>
        <v>7</v>
      </c>
      <c r="M272" s="115"/>
      <c r="N272" s="84" t="str">
        <f t="shared" si="23"/>
        <v>Juin</v>
      </c>
    </row>
    <row r="273" spans="1:14" ht="15.75">
      <c r="A273" s="64">
        <v>266</v>
      </c>
      <c r="B273" s="435" t="s">
        <v>360</v>
      </c>
      <c r="C273" s="435" t="s">
        <v>87</v>
      </c>
      <c r="D273" s="119">
        <v>13.5</v>
      </c>
      <c r="E273" s="111"/>
      <c r="F273" s="111"/>
      <c r="G273" s="112">
        <f t="shared" si="24"/>
        <v>4.5</v>
      </c>
      <c r="H273" s="112">
        <f t="shared" si="20"/>
        <v>13.5</v>
      </c>
      <c r="I273" s="113"/>
      <c r="J273" s="112">
        <f t="shared" si="21"/>
        <v>13.5</v>
      </c>
      <c r="K273" s="24"/>
      <c r="L273" s="112">
        <f t="shared" si="22"/>
        <v>13.5</v>
      </c>
      <c r="M273" s="115"/>
      <c r="N273" s="84" t="str">
        <f t="shared" si="23"/>
        <v>Juin</v>
      </c>
    </row>
    <row r="274" spans="1:14" ht="15.75">
      <c r="A274" s="64">
        <v>267</v>
      </c>
      <c r="B274" s="427" t="s">
        <v>939</v>
      </c>
      <c r="C274" s="427" t="s">
        <v>940</v>
      </c>
      <c r="D274" s="119">
        <v>6.5</v>
      </c>
      <c r="E274" s="111"/>
      <c r="F274" s="111"/>
      <c r="G274" s="112">
        <f t="shared" si="24"/>
        <v>2.1666666666666665</v>
      </c>
      <c r="H274" s="112">
        <f t="shared" si="20"/>
        <v>6.5</v>
      </c>
      <c r="I274" s="113"/>
      <c r="J274" s="112">
        <f t="shared" si="21"/>
        <v>6.5</v>
      </c>
      <c r="K274" s="24"/>
      <c r="L274" s="112">
        <f t="shared" si="22"/>
        <v>6.5</v>
      </c>
      <c r="M274" s="115"/>
      <c r="N274" s="84" t="str">
        <f t="shared" si="23"/>
        <v>Juin</v>
      </c>
    </row>
    <row r="275" spans="1:14" ht="15.75">
      <c r="A275" s="64">
        <v>268</v>
      </c>
      <c r="B275" s="427" t="s">
        <v>941</v>
      </c>
      <c r="C275" s="427" t="s">
        <v>361</v>
      </c>
      <c r="D275" s="119">
        <v>11</v>
      </c>
      <c r="E275" s="111"/>
      <c r="F275" s="111"/>
      <c r="G275" s="112">
        <f t="shared" si="24"/>
        <v>3.6666666666666665</v>
      </c>
      <c r="H275" s="112">
        <f t="shared" si="20"/>
        <v>11</v>
      </c>
      <c r="I275" s="116"/>
      <c r="J275" s="112">
        <f t="shared" si="21"/>
        <v>11</v>
      </c>
      <c r="K275" s="24"/>
      <c r="L275" s="112">
        <f t="shared" si="22"/>
        <v>11</v>
      </c>
      <c r="M275" s="115"/>
      <c r="N275" s="84" t="str">
        <f t="shared" si="23"/>
        <v>Juin</v>
      </c>
    </row>
    <row r="276" spans="1:14" ht="15.75">
      <c r="A276" s="64">
        <v>269</v>
      </c>
      <c r="B276" s="436" t="s">
        <v>942</v>
      </c>
      <c r="C276" s="436" t="s">
        <v>362</v>
      </c>
      <c r="D276" s="119">
        <v>2.5</v>
      </c>
      <c r="E276" s="111"/>
      <c r="F276" s="111"/>
      <c r="G276" s="112">
        <f t="shared" si="24"/>
        <v>0.83333333333333337</v>
      </c>
      <c r="H276" s="112">
        <f t="shared" si="20"/>
        <v>2.5</v>
      </c>
      <c r="I276" s="116"/>
      <c r="J276" s="112">
        <f t="shared" si="21"/>
        <v>2.5</v>
      </c>
      <c r="K276" s="117"/>
      <c r="L276" s="112">
        <f t="shared" si="22"/>
        <v>2.5</v>
      </c>
      <c r="M276" s="115"/>
      <c r="N276" s="84" t="str">
        <f t="shared" si="23"/>
        <v>Juin</v>
      </c>
    </row>
    <row r="277" spans="1:14" ht="15.75">
      <c r="A277" s="64">
        <v>270</v>
      </c>
      <c r="B277" s="413" t="s">
        <v>363</v>
      </c>
      <c r="C277" s="413" t="s">
        <v>220</v>
      </c>
      <c r="D277" s="119">
        <v>12.5</v>
      </c>
      <c r="E277" s="111"/>
      <c r="F277" s="111"/>
      <c r="G277" s="112">
        <f t="shared" si="24"/>
        <v>4.166666666666667</v>
      </c>
      <c r="H277" s="112">
        <f t="shared" si="20"/>
        <v>12.5</v>
      </c>
      <c r="I277" s="116"/>
      <c r="J277" s="112">
        <f t="shared" si="21"/>
        <v>12.5</v>
      </c>
      <c r="K277" s="24"/>
      <c r="L277" s="112">
        <f t="shared" si="22"/>
        <v>12.5</v>
      </c>
      <c r="M277" s="115"/>
      <c r="N277" s="84" t="str">
        <f t="shared" si="23"/>
        <v>Juin</v>
      </c>
    </row>
    <row r="278" spans="1:14" ht="15.75">
      <c r="A278" s="64">
        <v>271</v>
      </c>
      <c r="B278" s="413" t="s">
        <v>364</v>
      </c>
      <c r="C278" s="413" t="s">
        <v>943</v>
      </c>
      <c r="D278" s="119">
        <v>10</v>
      </c>
      <c r="E278" s="111"/>
      <c r="F278" s="111"/>
      <c r="G278" s="112">
        <f t="shared" si="24"/>
        <v>3.3333333333333335</v>
      </c>
      <c r="H278" s="112">
        <f t="shared" si="20"/>
        <v>10</v>
      </c>
      <c r="I278" s="113"/>
      <c r="J278" s="112">
        <f t="shared" si="21"/>
        <v>10</v>
      </c>
      <c r="K278" s="24"/>
      <c r="L278" s="112">
        <f t="shared" si="22"/>
        <v>10</v>
      </c>
      <c r="M278" s="115"/>
      <c r="N278" s="84" t="str">
        <f t="shared" si="23"/>
        <v>Juin</v>
      </c>
    </row>
    <row r="279" spans="1:14" ht="15.75">
      <c r="A279" s="64">
        <v>272</v>
      </c>
      <c r="B279" s="413" t="s">
        <v>365</v>
      </c>
      <c r="C279" s="413" t="s">
        <v>366</v>
      </c>
      <c r="D279" s="119">
        <v>12</v>
      </c>
      <c r="E279" s="111"/>
      <c r="F279" s="111"/>
      <c r="G279" s="112">
        <f t="shared" si="24"/>
        <v>4</v>
      </c>
      <c r="H279" s="112">
        <f t="shared" si="20"/>
        <v>12</v>
      </c>
      <c r="I279" s="113"/>
      <c r="J279" s="112">
        <f t="shared" si="21"/>
        <v>12</v>
      </c>
      <c r="K279" s="24"/>
      <c r="L279" s="112">
        <f t="shared" si="22"/>
        <v>12</v>
      </c>
      <c r="M279" s="115"/>
      <c r="N279" s="84" t="str">
        <f t="shared" si="23"/>
        <v>Juin</v>
      </c>
    </row>
    <row r="280" spans="1:14" ht="15.75">
      <c r="A280" s="64">
        <v>273</v>
      </c>
      <c r="B280" s="413" t="s">
        <v>367</v>
      </c>
      <c r="C280" s="413" t="s">
        <v>944</v>
      </c>
      <c r="D280" s="119">
        <v>2.25</v>
      </c>
      <c r="E280" s="111"/>
      <c r="F280" s="111"/>
      <c r="G280" s="112">
        <f t="shared" si="24"/>
        <v>0.75</v>
      </c>
      <c r="H280" s="112">
        <f t="shared" si="20"/>
        <v>2.25</v>
      </c>
      <c r="I280" s="113"/>
      <c r="J280" s="112">
        <f t="shared" si="21"/>
        <v>2.25</v>
      </c>
      <c r="K280" s="24"/>
      <c r="L280" s="112">
        <f t="shared" si="22"/>
        <v>2.25</v>
      </c>
      <c r="M280" s="115"/>
      <c r="N280" s="84" t="str">
        <f t="shared" si="23"/>
        <v>Juin</v>
      </c>
    </row>
    <row r="281" spans="1:14" ht="15.75">
      <c r="A281" s="64">
        <v>274</v>
      </c>
      <c r="B281" s="413" t="s">
        <v>369</v>
      </c>
      <c r="C281" s="413" t="s">
        <v>370</v>
      </c>
      <c r="D281" s="119">
        <v>8.5</v>
      </c>
      <c r="E281" s="111"/>
      <c r="F281" s="111"/>
      <c r="G281" s="112">
        <f t="shared" si="24"/>
        <v>2.8333333333333335</v>
      </c>
      <c r="H281" s="112">
        <f t="shared" si="20"/>
        <v>8.5</v>
      </c>
      <c r="I281" s="113"/>
      <c r="J281" s="112">
        <f t="shared" si="21"/>
        <v>8.5</v>
      </c>
      <c r="K281" s="24"/>
      <c r="L281" s="112">
        <f t="shared" si="22"/>
        <v>8.5</v>
      </c>
      <c r="M281" s="115"/>
      <c r="N281" s="84" t="str">
        <f t="shared" si="23"/>
        <v>Juin</v>
      </c>
    </row>
    <row r="282" spans="1:14" ht="15.75">
      <c r="A282" s="64">
        <v>275</v>
      </c>
      <c r="B282" s="413" t="s">
        <v>371</v>
      </c>
      <c r="C282" s="413" t="s">
        <v>372</v>
      </c>
      <c r="D282" s="119">
        <v>4</v>
      </c>
      <c r="E282" s="111"/>
      <c r="F282" s="111"/>
      <c r="G282" s="112">
        <f t="shared" si="24"/>
        <v>1.3333333333333333</v>
      </c>
      <c r="H282" s="112">
        <f t="shared" si="20"/>
        <v>4</v>
      </c>
      <c r="I282" s="116"/>
      <c r="J282" s="112">
        <f t="shared" si="21"/>
        <v>4</v>
      </c>
      <c r="K282" s="24"/>
      <c r="L282" s="112">
        <f t="shared" si="22"/>
        <v>4</v>
      </c>
      <c r="M282" s="115"/>
      <c r="N282" s="84" t="str">
        <f t="shared" si="23"/>
        <v>Juin</v>
      </c>
    </row>
    <row r="283" spans="1:14" ht="15.75">
      <c r="A283" s="64">
        <v>276</v>
      </c>
      <c r="B283" s="413" t="s">
        <v>373</v>
      </c>
      <c r="C283" s="413" t="s">
        <v>143</v>
      </c>
      <c r="D283" s="119">
        <v>11</v>
      </c>
      <c r="E283" s="111"/>
      <c r="F283" s="111"/>
      <c r="G283" s="112">
        <f t="shared" si="24"/>
        <v>3.6666666666666665</v>
      </c>
      <c r="H283" s="112">
        <f t="shared" si="20"/>
        <v>11</v>
      </c>
      <c r="I283" s="116"/>
      <c r="J283" s="112">
        <f t="shared" si="21"/>
        <v>11</v>
      </c>
      <c r="K283" s="24"/>
      <c r="L283" s="112">
        <f t="shared" si="22"/>
        <v>11</v>
      </c>
      <c r="M283" s="115"/>
      <c r="N283" s="84" t="str">
        <f t="shared" si="23"/>
        <v>Juin</v>
      </c>
    </row>
    <row r="284" spans="1:14" ht="15.75">
      <c r="A284" s="64">
        <v>277</v>
      </c>
      <c r="B284" s="413" t="s">
        <v>374</v>
      </c>
      <c r="C284" s="413" t="s">
        <v>375</v>
      </c>
      <c r="D284" s="119">
        <v>12</v>
      </c>
      <c r="E284" s="111"/>
      <c r="F284" s="111"/>
      <c r="G284" s="112">
        <f t="shared" si="24"/>
        <v>4</v>
      </c>
      <c r="H284" s="112">
        <f t="shared" si="20"/>
        <v>12</v>
      </c>
      <c r="I284" s="116"/>
      <c r="J284" s="112">
        <f t="shared" si="21"/>
        <v>12</v>
      </c>
      <c r="K284" s="117"/>
      <c r="L284" s="112">
        <f t="shared" si="22"/>
        <v>12</v>
      </c>
      <c r="M284" s="115"/>
      <c r="N284" s="84" t="str">
        <f t="shared" si="23"/>
        <v>Juin</v>
      </c>
    </row>
    <row r="285" spans="1:14" ht="15.75">
      <c r="A285" s="64">
        <v>278</v>
      </c>
      <c r="B285" s="413" t="s">
        <v>376</v>
      </c>
      <c r="C285" s="413" t="s">
        <v>945</v>
      </c>
      <c r="D285" s="119">
        <v>11.25</v>
      </c>
      <c r="E285" s="111"/>
      <c r="F285" s="111"/>
      <c r="G285" s="112">
        <f t="shared" si="24"/>
        <v>3.75</v>
      </c>
      <c r="H285" s="112">
        <f t="shared" si="20"/>
        <v>11.25</v>
      </c>
      <c r="I285" s="113"/>
      <c r="J285" s="112">
        <f t="shared" si="21"/>
        <v>11.25</v>
      </c>
      <c r="K285" s="24"/>
      <c r="L285" s="112">
        <f t="shared" si="22"/>
        <v>11.25</v>
      </c>
      <c r="M285" s="115"/>
      <c r="N285" s="84" t="str">
        <f t="shared" si="23"/>
        <v>Juin</v>
      </c>
    </row>
    <row r="286" spans="1:14" ht="15.75">
      <c r="A286" s="64">
        <v>279</v>
      </c>
      <c r="B286" s="419" t="s">
        <v>946</v>
      </c>
      <c r="C286" s="419" t="s">
        <v>166</v>
      </c>
      <c r="D286" s="119">
        <v>8.5</v>
      </c>
      <c r="E286" s="111"/>
      <c r="F286" s="111"/>
      <c r="G286" s="112">
        <f t="shared" si="24"/>
        <v>2.8333333333333335</v>
      </c>
      <c r="H286" s="112">
        <f t="shared" si="20"/>
        <v>8.5</v>
      </c>
      <c r="I286" s="113"/>
      <c r="J286" s="112">
        <f t="shared" si="21"/>
        <v>8.5</v>
      </c>
      <c r="K286" s="24"/>
      <c r="L286" s="112">
        <f t="shared" si="22"/>
        <v>8.5</v>
      </c>
      <c r="M286" s="115"/>
      <c r="N286" s="84" t="str">
        <f t="shared" si="23"/>
        <v>Juin</v>
      </c>
    </row>
    <row r="287" spans="1:14" ht="15.75">
      <c r="A287" s="64">
        <v>280</v>
      </c>
      <c r="B287" s="419" t="s">
        <v>947</v>
      </c>
      <c r="C287" s="419" t="s">
        <v>948</v>
      </c>
      <c r="D287" s="119">
        <v>1</v>
      </c>
      <c r="E287" s="111"/>
      <c r="F287" s="111"/>
      <c r="G287" s="112">
        <f t="shared" si="24"/>
        <v>0.33333333333333331</v>
      </c>
      <c r="H287" s="112">
        <f t="shared" si="20"/>
        <v>1</v>
      </c>
      <c r="I287" s="116"/>
      <c r="J287" s="112">
        <f t="shared" si="21"/>
        <v>1</v>
      </c>
      <c r="K287" s="117"/>
      <c r="L287" s="112">
        <f t="shared" si="22"/>
        <v>1</v>
      </c>
      <c r="M287" s="115"/>
      <c r="N287" s="84" t="str">
        <f t="shared" si="23"/>
        <v>Juin</v>
      </c>
    </row>
    <row r="288" spans="1:14" ht="15.75">
      <c r="A288" s="64">
        <v>281</v>
      </c>
      <c r="B288" s="418" t="s">
        <v>949</v>
      </c>
      <c r="C288" s="418" t="s">
        <v>78</v>
      </c>
      <c r="D288" s="119">
        <v>10</v>
      </c>
      <c r="E288" s="111"/>
      <c r="F288" s="111"/>
      <c r="G288" s="112">
        <f t="shared" si="24"/>
        <v>3.3333333333333335</v>
      </c>
      <c r="H288" s="112">
        <f t="shared" si="20"/>
        <v>10</v>
      </c>
      <c r="I288" s="113"/>
      <c r="J288" s="112">
        <f t="shared" si="21"/>
        <v>10</v>
      </c>
      <c r="K288" s="24"/>
      <c r="L288" s="112">
        <f t="shared" si="22"/>
        <v>10</v>
      </c>
      <c r="M288" s="115"/>
      <c r="N288" s="84" t="str">
        <f t="shared" si="23"/>
        <v>Juin</v>
      </c>
    </row>
    <row r="289" spans="1:14" ht="15.75">
      <c r="A289" s="64">
        <v>282</v>
      </c>
      <c r="B289" s="419" t="s">
        <v>377</v>
      </c>
      <c r="C289" s="419" t="s">
        <v>671</v>
      </c>
      <c r="D289" s="119">
        <v>2.25</v>
      </c>
      <c r="E289" s="111"/>
      <c r="F289" s="111"/>
      <c r="G289" s="112">
        <f t="shared" si="24"/>
        <v>0.75</v>
      </c>
      <c r="H289" s="112">
        <f t="shared" si="20"/>
        <v>2.25</v>
      </c>
      <c r="I289" s="113"/>
      <c r="J289" s="112">
        <f t="shared" si="21"/>
        <v>2.25</v>
      </c>
      <c r="K289" s="24"/>
      <c r="L289" s="112">
        <f t="shared" si="22"/>
        <v>2.25</v>
      </c>
      <c r="M289" s="115"/>
      <c r="N289" s="84" t="str">
        <f t="shared" si="23"/>
        <v>Juin</v>
      </c>
    </row>
    <row r="290" spans="1:14" ht="15.75">
      <c r="A290" s="64">
        <v>283</v>
      </c>
      <c r="B290" s="417" t="s">
        <v>378</v>
      </c>
      <c r="C290" s="417" t="s">
        <v>950</v>
      </c>
      <c r="D290" s="358"/>
      <c r="E290" s="111"/>
      <c r="F290" s="111"/>
      <c r="G290" s="112">
        <f t="shared" si="24"/>
        <v>11</v>
      </c>
      <c r="H290" s="112">
        <f t="shared" si="20"/>
        <v>33</v>
      </c>
      <c r="I290" s="116"/>
      <c r="J290" s="112">
        <f t="shared" si="21"/>
        <v>33</v>
      </c>
      <c r="K290" s="24"/>
      <c r="L290" s="112">
        <f t="shared" si="22"/>
        <v>33</v>
      </c>
      <c r="M290" s="115">
        <v>33</v>
      </c>
      <c r="N290" s="84" t="str">
        <f t="shared" si="23"/>
        <v>Juin</v>
      </c>
    </row>
    <row r="291" spans="1:14" ht="15.75">
      <c r="A291" s="64">
        <v>284</v>
      </c>
      <c r="B291" s="413" t="s">
        <v>379</v>
      </c>
      <c r="C291" s="413" t="s">
        <v>278</v>
      </c>
      <c r="D291" s="119">
        <v>4.5</v>
      </c>
      <c r="E291" s="111"/>
      <c r="F291" s="111"/>
      <c r="G291" s="112">
        <f t="shared" si="24"/>
        <v>1.5</v>
      </c>
      <c r="H291" s="112">
        <f t="shared" si="20"/>
        <v>4.5</v>
      </c>
      <c r="I291" s="116"/>
      <c r="J291" s="112">
        <f t="shared" si="21"/>
        <v>4.5</v>
      </c>
      <c r="K291" s="24"/>
      <c r="L291" s="112">
        <f t="shared" si="22"/>
        <v>4.5</v>
      </c>
      <c r="M291" s="115"/>
      <c r="N291" s="84" t="str">
        <f t="shared" si="23"/>
        <v>Juin</v>
      </c>
    </row>
    <row r="292" spans="1:14" ht="15.75">
      <c r="A292" s="64">
        <v>285</v>
      </c>
      <c r="B292" s="419" t="s">
        <v>951</v>
      </c>
      <c r="C292" s="419" t="s">
        <v>952</v>
      </c>
      <c r="D292" s="119">
        <v>2.5</v>
      </c>
      <c r="E292" s="111"/>
      <c r="F292" s="111"/>
      <c r="G292" s="112">
        <f t="shared" si="24"/>
        <v>0.83333333333333337</v>
      </c>
      <c r="H292" s="112">
        <f t="shared" si="20"/>
        <v>2.5</v>
      </c>
      <c r="I292" s="113"/>
      <c r="J292" s="112">
        <f t="shared" si="21"/>
        <v>2.5</v>
      </c>
      <c r="K292" s="24"/>
      <c r="L292" s="112">
        <f t="shared" si="22"/>
        <v>2.5</v>
      </c>
      <c r="M292" s="115"/>
      <c r="N292" s="84" t="str">
        <f t="shared" si="23"/>
        <v>Juin</v>
      </c>
    </row>
    <row r="293" spans="1:14" ht="15.75">
      <c r="A293" s="64">
        <v>286</v>
      </c>
      <c r="B293" s="413" t="s">
        <v>380</v>
      </c>
      <c r="C293" s="413" t="s">
        <v>311</v>
      </c>
      <c r="D293" s="119">
        <v>5.5</v>
      </c>
      <c r="E293" s="118"/>
      <c r="F293" s="118"/>
      <c r="G293" s="112">
        <f t="shared" si="24"/>
        <v>1.8333333333333333</v>
      </c>
      <c r="H293" s="112">
        <f t="shared" si="20"/>
        <v>5.5</v>
      </c>
      <c r="I293" s="113"/>
      <c r="J293" s="112">
        <f t="shared" si="21"/>
        <v>5.5</v>
      </c>
      <c r="K293" s="24"/>
      <c r="L293" s="112">
        <f t="shared" si="22"/>
        <v>5.5</v>
      </c>
      <c r="M293" s="70"/>
      <c r="N293" s="84" t="str">
        <f t="shared" si="23"/>
        <v>Juin</v>
      </c>
    </row>
    <row r="294" spans="1:14" ht="15.75">
      <c r="A294" s="64">
        <v>287</v>
      </c>
      <c r="B294" s="417" t="s">
        <v>381</v>
      </c>
      <c r="C294" s="417" t="s">
        <v>953</v>
      </c>
      <c r="D294" s="358"/>
      <c r="E294" s="111"/>
      <c r="F294" s="111"/>
      <c r="G294" s="112">
        <f t="shared" si="24"/>
        <v>10</v>
      </c>
      <c r="H294" s="112">
        <f t="shared" si="20"/>
        <v>30</v>
      </c>
      <c r="I294" s="113"/>
      <c r="J294" s="112">
        <f t="shared" si="21"/>
        <v>30</v>
      </c>
      <c r="K294" s="24"/>
      <c r="L294" s="112">
        <f t="shared" si="22"/>
        <v>30</v>
      </c>
      <c r="M294" s="115">
        <v>30</v>
      </c>
      <c r="N294" s="84" t="str">
        <f t="shared" si="23"/>
        <v>Juin</v>
      </c>
    </row>
    <row r="295" spans="1:14" ht="15.75">
      <c r="A295" s="64">
        <v>288</v>
      </c>
      <c r="B295" s="413" t="s">
        <v>954</v>
      </c>
      <c r="C295" s="413" t="s">
        <v>382</v>
      </c>
      <c r="D295" s="119">
        <v>10</v>
      </c>
      <c r="E295" s="111"/>
      <c r="F295" s="111"/>
      <c r="G295" s="112">
        <f>IF(AND(D295=0,E295,F295=0),M295/3,(D295+E295+F295)/3)</f>
        <v>3.3333333333333335</v>
      </c>
      <c r="H295" s="112">
        <f>G295*3</f>
        <v>10</v>
      </c>
      <c r="I295" s="116"/>
      <c r="J295" s="112">
        <f>MAX(I295*3,H295)</f>
        <v>10</v>
      </c>
      <c r="K295" s="24"/>
      <c r="L295" s="112">
        <f>MAX(J295,K295*3)</f>
        <v>10</v>
      </c>
      <c r="M295" s="115"/>
      <c r="N295" s="84" t="str">
        <f>IF(ISBLANK(K295),IF(ISBLANK(I295),"Juin","Synthèse"),"Rattrapage")</f>
        <v>Juin</v>
      </c>
    </row>
    <row r="296" spans="1:14" ht="15.75">
      <c r="A296" s="64">
        <v>289</v>
      </c>
      <c r="B296" s="425" t="s">
        <v>955</v>
      </c>
      <c r="C296" s="425" t="s">
        <v>83</v>
      </c>
      <c r="D296" s="119">
        <v>8.25</v>
      </c>
      <c r="E296" s="111"/>
      <c r="F296" s="111"/>
      <c r="G296" s="112">
        <f t="shared" si="24"/>
        <v>2.75</v>
      </c>
      <c r="H296" s="112">
        <f t="shared" si="20"/>
        <v>8.25</v>
      </c>
      <c r="I296" s="116"/>
      <c r="J296" s="112">
        <f t="shared" si="21"/>
        <v>8.25</v>
      </c>
      <c r="K296" s="24"/>
      <c r="L296" s="112">
        <f t="shared" si="22"/>
        <v>8.25</v>
      </c>
      <c r="M296" s="115"/>
      <c r="N296" s="84" t="str">
        <f t="shared" si="23"/>
        <v>Juin</v>
      </c>
    </row>
    <row r="297" spans="1:14" ht="15.75">
      <c r="A297" s="64">
        <v>290</v>
      </c>
      <c r="B297" s="442" t="s">
        <v>383</v>
      </c>
      <c r="C297" s="442" t="s">
        <v>316</v>
      </c>
      <c r="D297" s="119">
        <v>10</v>
      </c>
      <c r="E297" s="111"/>
      <c r="F297" s="111"/>
      <c r="G297" s="112">
        <f t="shared" si="24"/>
        <v>3.3333333333333335</v>
      </c>
      <c r="H297" s="112">
        <f t="shared" si="20"/>
        <v>10</v>
      </c>
      <c r="I297" s="116"/>
      <c r="J297" s="112">
        <f t="shared" si="21"/>
        <v>10</v>
      </c>
      <c r="K297" s="24"/>
      <c r="L297" s="112">
        <f t="shared" si="22"/>
        <v>10</v>
      </c>
      <c r="M297" s="115"/>
      <c r="N297" s="84" t="str">
        <f t="shared" si="23"/>
        <v>Juin</v>
      </c>
    </row>
    <row r="298" spans="1:14" ht="15.75">
      <c r="A298" s="64">
        <v>291</v>
      </c>
      <c r="B298" s="413" t="s">
        <v>384</v>
      </c>
      <c r="C298" s="413" t="s">
        <v>67</v>
      </c>
      <c r="D298" s="119">
        <v>13</v>
      </c>
      <c r="E298" s="111"/>
      <c r="F298" s="111"/>
      <c r="G298" s="112">
        <f t="shared" si="24"/>
        <v>4.333333333333333</v>
      </c>
      <c r="H298" s="112">
        <f t="shared" si="20"/>
        <v>13</v>
      </c>
      <c r="I298" s="113"/>
      <c r="J298" s="112">
        <f t="shared" si="21"/>
        <v>13</v>
      </c>
      <c r="K298" s="24"/>
      <c r="L298" s="112">
        <f t="shared" si="22"/>
        <v>13</v>
      </c>
      <c r="M298" s="115"/>
      <c r="N298" s="84" t="str">
        <f t="shared" si="23"/>
        <v>Juin</v>
      </c>
    </row>
    <row r="299" spans="1:14" ht="15.75">
      <c r="A299" s="64">
        <v>292</v>
      </c>
      <c r="B299" s="413" t="s">
        <v>385</v>
      </c>
      <c r="C299" s="413" t="s">
        <v>61</v>
      </c>
      <c r="D299" s="119">
        <v>11.5</v>
      </c>
      <c r="E299" s="111"/>
      <c r="F299" s="111"/>
      <c r="G299" s="112">
        <f t="shared" si="24"/>
        <v>3.8333333333333335</v>
      </c>
      <c r="H299" s="112">
        <f t="shared" si="20"/>
        <v>11.5</v>
      </c>
      <c r="I299" s="113"/>
      <c r="J299" s="112">
        <f t="shared" si="21"/>
        <v>11.5</v>
      </c>
      <c r="K299" s="24"/>
      <c r="L299" s="112">
        <f t="shared" si="22"/>
        <v>11.5</v>
      </c>
      <c r="M299" s="115"/>
      <c r="N299" s="84" t="str">
        <f t="shared" si="23"/>
        <v>Juin</v>
      </c>
    </row>
    <row r="300" spans="1:14" ht="15.75">
      <c r="A300" s="64">
        <v>293</v>
      </c>
      <c r="B300" s="419" t="s">
        <v>956</v>
      </c>
      <c r="C300" s="419" t="s">
        <v>286</v>
      </c>
      <c r="D300" s="119">
        <v>5.25</v>
      </c>
      <c r="E300" s="111"/>
      <c r="F300" s="111"/>
      <c r="G300" s="112">
        <f t="shared" si="24"/>
        <v>1.75</v>
      </c>
      <c r="H300" s="112">
        <f t="shared" si="20"/>
        <v>5.25</v>
      </c>
      <c r="I300" s="113"/>
      <c r="J300" s="112">
        <f t="shared" si="21"/>
        <v>5.25</v>
      </c>
      <c r="K300" s="24"/>
      <c r="L300" s="112">
        <f t="shared" si="22"/>
        <v>5.25</v>
      </c>
      <c r="M300" s="115"/>
      <c r="N300" s="84" t="str">
        <f t="shared" si="23"/>
        <v>Juin</v>
      </c>
    </row>
    <row r="301" spans="1:14" ht="15.75">
      <c r="A301" s="64">
        <v>294</v>
      </c>
      <c r="B301" s="413" t="s">
        <v>386</v>
      </c>
      <c r="C301" s="413" t="s">
        <v>387</v>
      </c>
      <c r="D301" s="119">
        <v>14</v>
      </c>
      <c r="E301" s="111"/>
      <c r="F301" s="111"/>
      <c r="G301" s="112">
        <f t="shared" si="24"/>
        <v>4.666666666666667</v>
      </c>
      <c r="H301" s="112">
        <f t="shared" si="20"/>
        <v>14</v>
      </c>
      <c r="I301" s="113"/>
      <c r="J301" s="112">
        <f t="shared" si="21"/>
        <v>14</v>
      </c>
      <c r="K301" s="24"/>
      <c r="L301" s="112">
        <f t="shared" si="22"/>
        <v>14</v>
      </c>
      <c r="M301" s="115"/>
      <c r="N301" s="84" t="str">
        <f t="shared" si="23"/>
        <v>Juin</v>
      </c>
    </row>
    <row r="302" spans="1:14" ht="15.75">
      <c r="A302" s="64">
        <v>295</v>
      </c>
      <c r="B302" s="413" t="s">
        <v>957</v>
      </c>
      <c r="C302" s="413" t="s">
        <v>241</v>
      </c>
      <c r="D302" s="119">
        <v>3.5</v>
      </c>
      <c r="E302" s="111"/>
      <c r="F302" s="111"/>
      <c r="G302" s="112">
        <f t="shared" si="24"/>
        <v>1.1666666666666667</v>
      </c>
      <c r="H302" s="112">
        <f t="shared" si="20"/>
        <v>3.5</v>
      </c>
      <c r="I302" s="113"/>
      <c r="J302" s="112">
        <f t="shared" si="21"/>
        <v>3.5</v>
      </c>
      <c r="K302" s="24"/>
      <c r="L302" s="112">
        <f t="shared" si="22"/>
        <v>3.5</v>
      </c>
      <c r="M302" s="115"/>
      <c r="N302" s="84" t="str">
        <f t="shared" si="23"/>
        <v>Juin</v>
      </c>
    </row>
    <row r="303" spans="1:14" ht="15.75">
      <c r="A303" s="64">
        <v>296</v>
      </c>
      <c r="B303" s="419" t="s">
        <v>958</v>
      </c>
      <c r="C303" s="419" t="s">
        <v>959</v>
      </c>
      <c r="D303" s="119">
        <v>6</v>
      </c>
      <c r="E303" s="111"/>
      <c r="F303" s="111"/>
      <c r="G303" s="112">
        <f t="shared" si="24"/>
        <v>2</v>
      </c>
      <c r="H303" s="112">
        <f t="shared" si="20"/>
        <v>6</v>
      </c>
      <c r="I303" s="113"/>
      <c r="J303" s="112">
        <f t="shared" si="21"/>
        <v>6</v>
      </c>
      <c r="K303" s="24"/>
      <c r="L303" s="112">
        <f t="shared" si="22"/>
        <v>6</v>
      </c>
      <c r="M303" s="115"/>
      <c r="N303" s="84" t="str">
        <f t="shared" si="23"/>
        <v>Juin</v>
      </c>
    </row>
    <row r="304" spans="1:14" ht="15.75">
      <c r="A304" s="64">
        <v>297</v>
      </c>
      <c r="B304" s="413" t="s">
        <v>388</v>
      </c>
      <c r="C304" s="413" t="s">
        <v>960</v>
      </c>
      <c r="D304" s="119">
        <v>10</v>
      </c>
      <c r="E304" s="111"/>
      <c r="F304" s="111"/>
      <c r="G304" s="112">
        <f t="shared" si="24"/>
        <v>3.3333333333333335</v>
      </c>
      <c r="H304" s="112">
        <f t="shared" si="20"/>
        <v>10</v>
      </c>
      <c r="I304" s="113"/>
      <c r="J304" s="112">
        <f t="shared" si="21"/>
        <v>10</v>
      </c>
      <c r="K304" s="24"/>
      <c r="L304" s="112">
        <f t="shared" si="22"/>
        <v>10</v>
      </c>
      <c r="M304" s="115"/>
      <c r="N304" s="84" t="str">
        <f t="shared" si="23"/>
        <v>Juin</v>
      </c>
    </row>
    <row r="305" spans="1:14" ht="15.75">
      <c r="A305" s="64">
        <v>298</v>
      </c>
      <c r="B305" s="413" t="s">
        <v>389</v>
      </c>
      <c r="C305" s="413" t="s">
        <v>390</v>
      </c>
      <c r="D305" s="119">
        <v>3.5</v>
      </c>
      <c r="E305" s="111"/>
      <c r="F305" s="111"/>
      <c r="G305" s="112">
        <f t="shared" si="24"/>
        <v>1.1666666666666667</v>
      </c>
      <c r="H305" s="112">
        <f t="shared" si="20"/>
        <v>3.5</v>
      </c>
      <c r="I305" s="113"/>
      <c r="J305" s="112">
        <f t="shared" si="21"/>
        <v>3.5</v>
      </c>
      <c r="K305" s="24"/>
      <c r="L305" s="112">
        <f t="shared" si="22"/>
        <v>3.5</v>
      </c>
      <c r="M305" s="115"/>
      <c r="N305" s="84" t="str">
        <f t="shared" si="23"/>
        <v>Juin</v>
      </c>
    </row>
    <row r="306" spans="1:14" ht="15.75">
      <c r="A306" s="64">
        <v>299</v>
      </c>
      <c r="B306" s="413" t="s">
        <v>391</v>
      </c>
      <c r="C306" s="413" t="s">
        <v>154</v>
      </c>
      <c r="D306" s="119">
        <v>9.5</v>
      </c>
      <c r="E306" s="111"/>
      <c r="F306" s="111"/>
      <c r="G306" s="112">
        <f t="shared" si="24"/>
        <v>3.1666666666666665</v>
      </c>
      <c r="H306" s="112">
        <f t="shared" si="20"/>
        <v>9.5</v>
      </c>
      <c r="I306" s="113"/>
      <c r="J306" s="112">
        <f t="shared" si="21"/>
        <v>9.5</v>
      </c>
      <c r="K306" s="24"/>
      <c r="L306" s="112">
        <f t="shared" si="22"/>
        <v>9.5</v>
      </c>
      <c r="M306" s="115"/>
      <c r="N306" s="84" t="str">
        <f t="shared" si="23"/>
        <v>Juin</v>
      </c>
    </row>
    <row r="307" spans="1:14" ht="15.75">
      <c r="A307" s="64">
        <v>300</v>
      </c>
      <c r="B307" s="434" t="s">
        <v>961</v>
      </c>
      <c r="C307" s="434" t="s">
        <v>962</v>
      </c>
      <c r="D307" s="119">
        <v>13.5</v>
      </c>
      <c r="E307" s="111"/>
      <c r="F307" s="111"/>
      <c r="G307" s="112">
        <f t="shared" si="24"/>
        <v>4.5</v>
      </c>
      <c r="H307" s="112">
        <f t="shared" si="20"/>
        <v>13.5</v>
      </c>
      <c r="I307" s="113"/>
      <c r="J307" s="112">
        <f t="shared" si="21"/>
        <v>13.5</v>
      </c>
      <c r="K307" s="24"/>
      <c r="L307" s="112">
        <f t="shared" si="22"/>
        <v>13.5</v>
      </c>
      <c r="M307" s="115"/>
      <c r="N307" s="84" t="str">
        <f t="shared" si="23"/>
        <v>Juin</v>
      </c>
    </row>
    <row r="308" spans="1:14" ht="15.75">
      <c r="A308" s="64">
        <v>301</v>
      </c>
      <c r="B308" s="413" t="s">
        <v>392</v>
      </c>
      <c r="C308" s="413" t="s">
        <v>129</v>
      </c>
      <c r="D308" s="119">
        <v>12</v>
      </c>
      <c r="E308" s="118"/>
      <c r="F308" s="118"/>
      <c r="G308" s="112">
        <f t="shared" si="24"/>
        <v>4</v>
      </c>
      <c r="H308" s="112">
        <f t="shared" si="20"/>
        <v>12</v>
      </c>
      <c r="I308" s="116"/>
      <c r="J308" s="112">
        <f t="shared" si="21"/>
        <v>12</v>
      </c>
      <c r="K308" s="117"/>
      <c r="L308" s="112">
        <f t="shared" si="22"/>
        <v>12</v>
      </c>
      <c r="M308" s="115"/>
      <c r="N308" s="84" t="str">
        <f t="shared" si="23"/>
        <v>Juin</v>
      </c>
    </row>
    <row r="309" spans="1:14" ht="15.75">
      <c r="A309" s="64">
        <v>302</v>
      </c>
      <c r="B309" s="413" t="s">
        <v>393</v>
      </c>
      <c r="C309" s="413" t="s">
        <v>343</v>
      </c>
      <c r="D309" s="119">
        <v>13.5</v>
      </c>
      <c r="E309" s="111"/>
      <c r="F309" s="111"/>
      <c r="G309" s="112">
        <f t="shared" si="24"/>
        <v>4.5</v>
      </c>
      <c r="H309" s="112">
        <f t="shared" si="20"/>
        <v>13.5</v>
      </c>
      <c r="I309" s="113"/>
      <c r="J309" s="112">
        <f t="shared" si="21"/>
        <v>13.5</v>
      </c>
      <c r="K309" s="24"/>
      <c r="L309" s="112">
        <f t="shared" si="22"/>
        <v>13.5</v>
      </c>
      <c r="M309" s="115"/>
      <c r="N309" s="84" t="str">
        <f t="shared" si="23"/>
        <v>Juin</v>
      </c>
    </row>
    <row r="310" spans="1:14" ht="15.75">
      <c r="A310" s="64">
        <v>303</v>
      </c>
      <c r="B310" s="413" t="s">
        <v>394</v>
      </c>
      <c r="C310" s="413" t="s">
        <v>281</v>
      </c>
      <c r="D310" s="119">
        <v>5</v>
      </c>
      <c r="E310" s="111"/>
      <c r="F310" s="111"/>
      <c r="G310" s="112">
        <f t="shared" si="24"/>
        <v>1.6666666666666667</v>
      </c>
      <c r="H310" s="112">
        <f t="shared" si="20"/>
        <v>5</v>
      </c>
      <c r="I310" s="116"/>
      <c r="J310" s="112">
        <f t="shared" si="21"/>
        <v>5</v>
      </c>
      <c r="K310" s="24"/>
      <c r="L310" s="112">
        <f t="shared" si="22"/>
        <v>5</v>
      </c>
      <c r="M310" s="115"/>
      <c r="N310" s="84" t="str">
        <f t="shared" si="23"/>
        <v>Juin</v>
      </c>
    </row>
    <row r="311" spans="1:14" ht="15.75">
      <c r="A311" s="64">
        <v>304</v>
      </c>
      <c r="B311" s="413" t="s">
        <v>395</v>
      </c>
      <c r="C311" s="413" t="s">
        <v>963</v>
      </c>
      <c r="D311" s="119">
        <v>3.5</v>
      </c>
      <c r="E311" s="111"/>
      <c r="F311" s="111"/>
      <c r="G311" s="112">
        <f t="shared" si="24"/>
        <v>1.1666666666666667</v>
      </c>
      <c r="H311" s="112">
        <f t="shared" si="20"/>
        <v>3.5</v>
      </c>
      <c r="I311" s="113"/>
      <c r="J311" s="112">
        <f t="shared" si="21"/>
        <v>3.5</v>
      </c>
      <c r="K311" s="24"/>
      <c r="L311" s="112">
        <f t="shared" si="22"/>
        <v>3.5</v>
      </c>
      <c r="M311" s="115"/>
      <c r="N311" s="84" t="str">
        <f t="shared" si="23"/>
        <v>Juin</v>
      </c>
    </row>
    <row r="312" spans="1:14" ht="15.75">
      <c r="A312" s="64">
        <v>305</v>
      </c>
      <c r="B312" s="413" t="s">
        <v>964</v>
      </c>
      <c r="C312" s="413" t="s">
        <v>965</v>
      </c>
      <c r="D312" s="119">
        <v>1.5</v>
      </c>
      <c r="E312" s="111"/>
      <c r="F312" s="111"/>
      <c r="G312" s="112">
        <f t="shared" si="24"/>
        <v>0.5</v>
      </c>
      <c r="H312" s="112">
        <f t="shared" si="20"/>
        <v>1.5</v>
      </c>
      <c r="I312" s="113"/>
      <c r="J312" s="112">
        <f t="shared" si="21"/>
        <v>1.5</v>
      </c>
      <c r="K312" s="24"/>
      <c r="L312" s="112">
        <f t="shared" si="22"/>
        <v>1.5</v>
      </c>
      <c r="M312" s="115"/>
      <c r="N312" s="84" t="str">
        <f t="shared" si="23"/>
        <v>Juin</v>
      </c>
    </row>
    <row r="313" spans="1:14" ht="15.75">
      <c r="A313" s="64">
        <v>306</v>
      </c>
      <c r="B313" s="413" t="s">
        <v>396</v>
      </c>
      <c r="C313" s="413" t="s">
        <v>966</v>
      </c>
      <c r="D313" s="119">
        <v>12</v>
      </c>
      <c r="E313" s="111"/>
      <c r="F313" s="111"/>
      <c r="G313" s="112">
        <f t="shared" si="24"/>
        <v>4</v>
      </c>
      <c r="H313" s="112">
        <f t="shared" si="20"/>
        <v>12</v>
      </c>
      <c r="I313" s="113"/>
      <c r="J313" s="112">
        <f t="shared" si="21"/>
        <v>12</v>
      </c>
      <c r="K313" s="24"/>
      <c r="L313" s="112">
        <f t="shared" si="22"/>
        <v>12</v>
      </c>
      <c r="M313" s="115"/>
      <c r="N313" s="84" t="str">
        <f t="shared" si="23"/>
        <v>Juin</v>
      </c>
    </row>
    <row r="314" spans="1:14" ht="15.75">
      <c r="A314" s="64">
        <v>307</v>
      </c>
      <c r="B314" s="413" t="s">
        <v>397</v>
      </c>
      <c r="C314" s="413" t="s">
        <v>398</v>
      </c>
      <c r="D314" s="119">
        <v>11.5</v>
      </c>
      <c r="E314" s="111"/>
      <c r="F314" s="111"/>
      <c r="G314" s="112">
        <f t="shared" si="24"/>
        <v>3.8333333333333335</v>
      </c>
      <c r="H314" s="112">
        <f t="shared" si="20"/>
        <v>11.5</v>
      </c>
      <c r="I314" s="113"/>
      <c r="J314" s="112">
        <f t="shared" si="21"/>
        <v>11.5</v>
      </c>
      <c r="K314" s="24"/>
      <c r="L314" s="112">
        <f t="shared" si="22"/>
        <v>11.5</v>
      </c>
      <c r="M314" s="115"/>
      <c r="N314" s="84" t="str">
        <f t="shared" si="23"/>
        <v>Juin</v>
      </c>
    </row>
    <row r="315" spans="1:14" ht="15.75">
      <c r="A315" s="64">
        <v>308</v>
      </c>
      <c r="B315" s="413" t="s">
        <v>399</v>
      </c>
      <c r="C315" s="413" t="s">
        <v>967</v>
      </c>
      <c r="D315" s="119">
        <v>7.5</v>
      </c>
      <c r="E315" s="118"/>
      <c r="F315" s="118"/>
      <c r="G315" s="112">
        <f t="shared" si="24"/>
        <v>2.5</v>
      </c>
      <c r="H315" s="112">
        <f t="shared" si="20"/>
        <v>7.5</v>
      </c>
      <c r="I315" s="116"/>
      <c r="J315" s="112">
        <f t="shared" si="21"/>
        <v>7.5</v>
      </c>
      <c r="K315" s="117"/>
      <c r="L315" s="112">
        <f t="shared" si="22"/>
        <v>7.5</v>
      </c>
      <c r="M315" s="115"/>
      <c r="N315" s="84" t="str">
        <f t="shared" si="23"/>
        <v>Juin</v>
      </c>
    </row>
    <row r="316" spans="1:14" ht="15.75">
      <c r="A316" s="64">
        <v>309</v>
      </c>
      <c r="B316" s="413" t="s">
        <v>400</v>
      </c>
      <c r="C316" s="413" t="s">
        <v>968</v>
      </c>
      <c r="D316" s="119">
        <v>10.5</v>
      </c>
      <c r="E316" s="111"/>
      <c r="F316" s="111"/>
      <c r="G316" s="112">
        <f t="shared" si="24"/>
        <v>3.5</v>
      </c>
      <c r="H316" s="112">
        <f t="shared" si="20"/>
        <v>10.5</v>
      </c>
      <c r="I316" s="116"/>
      <c r="J316" s="112">
        <f t="shared" si="21"/>
        <v>10.5</v>
      </c>
      <c r="K316" s="24"/>
      <c r="L316" s="112">
        <f t="shared" si="22"/>
        <v>10.5</v>
      </c>
      <c r="M316" s="115"/>
      <c r="N316" s="84" t="str">
        <f t="shared" si="23"/>
        <v>Juin</v>
      </c>
    </row>
    <row r="317" spans="1:14" ht="15.75">
      <c r="A317" s="64">
        <v>310</v>
      </c>
      <c r="B317" s="413" t="s">
        <v>401</v>
      </c>
      <c r="C317" s="413" t="s">
        <v>969</v>
      </c>
      <c r="D317" s="119">
        <v>11</v>
      </c>
      <c r="E317" s="111"/>
      <c r="F317" s="111"/>
      <c r="G317" s="112">
        <f t="shared" si="24"/>
        <v>3.6666666666666665</v>
      </c>
      <c r="H317" s="112">
        <f t="shared" si="20"/>
        <v>11</v>
      </c>
      <c r="I317" s="113"/>
      <c r="J317" s="112">
        <f t="shared" si="21"/>
        <v>11</v>
      </c>
      <c r="K317" s="24"/>
      <c r="L317" s="112">
        <f t="shared" si="22"/>
        <v>11</v>
      </c>
      <c r="M317" s="115"/>
      <c r="N317" s="84" t="str">
        <f t="shared" si="23"/>
        <v>Juin</v>
      </c>
    </row>
    <row r="318" spans="1:14" ht="15.75">
      <c r="A318" s="64">
        <v>311</v>
      </c>
      <c r="B318" s="413" t="s">
        <v>402</v>
      </c>
      <c r="C318" s="413" t="s">
        <v>197</v>
      </c>
      <c r="D318" s="119">
        <v>15.5</v>
      </c>
      <c r="E318" s="111"/>
      <c r="F318" s="111"/>
      <c r="G318" s="112">
        <f t="shared" si="24"/>
        <v>5.166666666666667</v>
      </c>
      <c r="H318" s="112">
        <f t="shared" si="20"/>
        <v>15.5</v>
      </c>
      <c r="I318" s="113"/>
      <c r="J318" s="112">
        <f t="shared" si="21"/>
        <v>15.5</v>
      </c>
      <c r="K318" s="24"/>
      <c r="L318" s="112">
        <f t="shared" si="22"/>
        <v>15.5</v>
      </c>
      <c r="M318" s="115"/>
      <c r="N318" s="84" t="str">
        <f t="shared" si="23"/>
        <v>Juin</v>
      </c>
    </row>
    <row r="319" spans="1:14" ht="15.75">
      <c r="A319" s="64">
        <v>312</v>
      </c>
      <c r="B319" s="413" t="s">
        <v>403</v>
      </c>
      <c r="C319" s="413" t="s">
        <v>765</v>
      </c>
      <c r="D319" s="119">
        <v>4</v>
      </c>
      <c r="E319" s="111"/>
      <c r="F319" s="111"/>
      <c r="G319" s="112">
        <f t="shared" si="24"/>
        <v>1.3333333333333333</v>
      </c>
      <c r="H319" s="112">
        <f t="shared" si="20"/>
        <v>4</v>
      </c>
      <c r="I319" s="116"/>
      <c r="J319" s="112">
        <f t="shared" si="21"/>
        <v>4</v>
      </c>
      <c r="K319" s="24"/>
      <c r="L319" s="112">
        <f t="shared" si="22"/>
        <v>4</v>
      </c>
      <c r="M319" s="115"/>
      <c r="N319" s="84" t="str">
        <f t="shared" si="23"/>
        <v>Juin</v>
      </c>
    </row>
    <row r="320" spans="1:14" ht="15.75">
      <c r="A320" s="64">
        <v>313</v>
      </c>
      <c r="B320" s="413" t="s">
        <v>404</v>
      </c>
      <c r="C320" s="413" t="s">
        <v>241</v>
      </c>
      <c r="D320" s="119">
        <v>6</v>
      </c>
      <c r="E320" s="111"/>
      <c r="F320" s="111"/>
      <c r="G320" s="112">
        <f t="shared" si="24"/>
        <v>2</v>
      </c>
      <c r="H320" s="112">
        <f t="shared" si="20"/>
        <v>6</v>
      </c>
      <c r="I320" s="116"/>
      <c r="J320" s="112">
        <f t="shared" si="21"/>
        <v>6</v>
      </c>
      <c r="K320" s="117"/>
      <c r="L320" s="112">
        <f t="shared" si="22"/>
        <v>6</v>
      </c>
      <c r="M320" s="115"/>
      <c r="N320" s="84" t="str">
        <f t="shared" si="23"/>
        <v>Juin</v>
      </c>
    </row>
    <row r="321" spans="1:14" ht="15.75">
      <c r="A321" s="64">
        <v>314</v>
      </c>
      <c r="B321" s="413" t="s">
        <v>405</v>
      </c>
      <c r="C321" s="413" t="s">
        <v>278</v>
      </c>
      <c r="D321" s="119">
        <v>8.5</v>
      </c>
      <c r="E321" s="111"/>
      <c r="F321" s="111"/>
      <c r="G321" s="112">
        <f t="shared" si="24"/>
        <v>2.8333333333333335</v>
      </c>
      <c r="H321" s="112">
        <f t="shared" si="20"/>
        <v>8.5</v>
      </c>
      <c r="I321" s="113"/>
      <c r="J321" s="112">
        <f t="shared" si="21"/>
        <v>8.5</v>
      </c>
      <c r="K321" s="24"/>
      <c r="L321" s="112">
        <f t="shared" si="22"/>
        <v>8.5</v>
      </c>
      <c r="M321" s="115"/>
      <c r="N321" s="84" t="str">
        <f t="shared" si="23"/>
        <v>Juin</v>
      </c>
    </row>
    <row r="322" spans="1:14" ht="15.75">
      <c r="A322" s="64">
        <v>315</v>
      </c>
      <c r="B322" s="413" t="s">
        <v>406</v>
      </c>
      <c r="C322" s="413" t="s">
        <v>31</v>
      </c>
      <c r="D322" s="358"/>
      <c r="E322" s="111"/>
      <c r="F322" s="111"/>
      <c r="G322" s="112">
        <f t="shared" si="24"/>
        <v>10</v>
      </c>
      <c r="H322" s="112">
        <f t="shared" si="20"/>
        <v>30</v>
      </c>
      <c r="I322" s="113"/>
      <c r="J322" s="112">
        <f t="shared" si="21"/>
        <v>30</v>
      </c>
      <c r="K322" s="24"/>
      <c r="L322" s="112">
        <f t="shared" si="22"/>
        <v>30</v>
      </c>
      <c r="M322" s="115">
        <v>30</v>
      </c>
      <c r="N322" s="84" t="str">
        <f t="shared" si="23"/>
        <v>Juin</v>
      </c>
    </row>
    <row r="323" spans="1:14" ht="15.75">
      <c r="A323" s="64">
        <v>316</v>
      </c>
      <c r="B323" s="413" t="s">
        <v>407</v>
      </c>
      <c r="C323" s="413" t="s">
        <v>408</v>
      </c>
      <c r="D323" s="119">
        <v>10.5</v>
      </c>
      <c r="E323" s="111"/>
      <c r="F323" s="111"/>
      <c r="G323" s="112">
        <f t="shared" si="24"/>
        <v>3.5</v>
      </c>
      <c r="H323" s="112">
        <f t="shared" si="20"/>
        <v>10.5</v>
      </c>
      <c r="I323" s="113"/>
      <c r="J323" s="112">
        <f t="shared" si="21"/>
        <v>10.5</v>
      </c>
      <c r="K323" s="24"/>
      <c r="L323" s="112">
        <f t="shared" si="22"/>
        <v>10.5</v>
      </c>
      <c r="M323" s="115"/>
      <c r="N323" s="84" t="str">
        <f t="shared" si="23"/>
        <v>Juin</v>
      </c>
    </row>
    <row r="324" spans="1:14" ht="15.75">
      <c r="A324" s="64">
        <v>317</v>
      </c>
      <c r="B324" s="417" t="s">
        <v>409</v>
      </c>
      <c r="C324" s="417" t="s">
        <v>970</v>
      </c>
      <c r="D324" s="119">
        <v>1.5</v>
      </c>
      <c r="E324" s="111"/>
      <c r="F324" s="111"/>
      <c r="G324" s="112">
        <f t="shared" si="24"/>
        <v>0.5</v>
      </c>
      <c r="H324" s="112">
        <f t="shared" si="20"/>
        <v>1.5</v>
      </c>
      <c r="I324" s="113"/>
      <c r="J324" s="112">
        <f t="shared" si="21"/>
        <v>1.5</v>
      </c>
      <c r="K324" s="24"/>
      <c r="L324" s="112">
        <f t="shared" si="22"/>
        <v>1.5</v>
      </c>
      <c r="M324" s="115"/>
      <c r="N324" s="84" t="str">
        <f t="shared" si="23"/>
        <v>Juin</v>
      </c>
    </row>
    <row r="325" spans="1:14" ht="15.75">
      <c r="A325" s="64">
        <v>318</v>
      </c>
      <c r="B325" s="432" t="s">
        <v>410</v>
      </c>
      <c r="C325" s="432" t="s">
        <v>82</v>
      </c>
      <c r="D325" s="119">
        <v>0.25</v>
      </c>
      <c r="E325" s="111"/>
      <c r="F325" s="111"/>
      <c r="G325" s="112">
        <f>IF(AND(D325=0,E325,F325=0),M325/3,(D325+E325+F325)/3)</f>
        <v>8.3333333333333329E-2</v>
      </c>
      <c r="H325" s="112">
        <f>G325*3</f>
        <v>0.25</v>
      </c>
      <c r="I325" s="116"/>
      <c r="J325" s="112">
        <f>MAX(I325*3,H325)</f>
        <v>0.25</v>
      </c>
      <c r="K325" s="24"/>
      <c r="L325" s="112">
        <f>MAX(J325,K325*3)</f>
        <v>0.25</v>
      </c>
      <c r="M325" s="115"/>
      <c r="N325" s="84" t="str">
        <f>IF(ISBLANK(K325),IF(ISBLANK(I325),"Juin","Synthèse"),"Rattrapage")</f>
        <v>Juin</v>
      </c>
    </row>
    <row r="326" spans="1:14" ht="15.75">
      <c r="A326" s="64">
        <v>319</v>
      </c>
      <c r="B326" s="417" t="s">
        <v>410</v>
      </c>
      <c r="C326" s="417" t="s">
        <v>136</v>
      </c>
      <c r="D326" s="119">
        <v>5</v>
      </c>
      <c r="E326" s="111"/>
      <c r="F326" s="111"/>
      <c r="G326" s="112">
        <f t="shared" si="24"/>
        <v>1.6666666666666667</v>
      </c>
      <c r="H326" s="112">
        <f t="shared" si="20"/>
        <v>5</v>
      </c>
      <c r="I326" s="113"/>
      <c r="J326" s="112">
        <f t="shared" si="21"/>
        <v>5</v>
      </c>
      <c r="K326" s="24"/>
      <c r="L326" s="112">
        <f t="shared" si="22"/>
        <v>5</v>
      </c>
      <c r="M326" s="115"/>
      <c r="N326" s="84" t="str">
        <f t="shared" si="23"/>
        <v>Juin</v>
      </c>
    </row>
    <row r="327" spans="1:14" ht="15.75">
      <c r="A327" s="64">
        <v>320</v>
      </c>
      <c r="B327" s="413" t="s">
        <v>411</v>
      </c>
      <c r="C327" s="413" t="s">
        <v>971</v>
      </c>
      <c r="D327" s="119">
        <v>12.5</v>
      </c>
      <c r="E327" s="111"/>
      <c r="F327" s="111"/>
      <c r="G327" s="112">
        <f t="shared" si="24"/>
        <v>4.166666666666667</v>
      </c>
      <c r="H327" s="112">
        <f t="shared" si="20"/>
        <v>12.5</v>
      </c>
      <c r="I327" s="116"/>
      <c r="J327" s="112">
        <f t="shared" si="21"/>
        <v>12.5</v>
      </c>
      <c r="K327" s="24"/>
      <c r="L327" s="112">
        <f t="shared" si="22"/>
        <v>12.5</v>
      </c>
      <c r="M327" s="115"/>
      <c r="N327" s="84" t="str">
        <f t="shared" si="23"/>
        <v>Juin</v>
      </c>
    </row>
    <row r="328" spans="1:14" ht="15.75">
      <c r="A328" s="64">
        <v>321</v>
      </c>
      <c r="B328" s="413" t="s">
        <v>985</v>
      </c>
      <c r="C328" s="413" t="s">
        <v>443</v>
      </c>
      <c r="D328" s="119">
        <v>10</v>
      </c>
      <c r="E328" s="111"/>
      <c r="F328" s="111"/>
      <c r="G328" s="112">
        <f>IF(AND(D328=0,E328,F328=0),M328/3,(D328+E328+F328)/3)</f>
        <v>3.3333333333333335</v>
      </c>
      <c r="H328" s="112">
        <f>G328*3</f>
        <v>10</v>
      </c>
      <c r="I328" s="116"/>
      <c r="J328" s="112">
        <f>MAX(I328*3,H328)</f>
        <v>10</v>
      </c>
      <c r="K328" s="117"/>
      <c r="L328" s="112">
        <f>MAX(J328,K328*3)</f>
        <v>10</v>
      </c>
      <c r="M328" s="115"/>
      <c r="N328" s="84" t="str">
        <f>IF(ISBLANK(K328),IF(ISBLANK(I328),"Juin","Synthèse"),"Rattrapage")</f>
        <v>Juin</v>
      </c>
    </row>
    <row r="329" spans="1:14" ht="15.75">
      <c r="A329" s="64">
        <v>322</v>
      </c>
      <c r="B329" s="413" t="s">
        <v>412</v>
      </c>
      <c r="C329" s="413" t="s">
        <v>972</v>
      </c>
      <c r="D329" s="358"/>
      <c r="E329" s="111"/>
      <c r="F329" s="111"/>
      <c r="G329" s="112">
        <f t="shared" si="24"/>
        <v>10</v>
      </c>
      <c r="H329" s="112">
        <f t="shared" ref="H329:H391" si="25">G329*3</f>
        <v>30</v>
      </c>
      <c r="I329" s="113"/>
      <c r="J329" s="112">
        <f t="shared" ref="J329:J391" si="26">MAX(I329*3,H329)</f>
        <v>30</v>
      </c>
      <c r="K329" s="24"/>
      <c r="L329" s="112">
        <f t="shared" ref="L329:L391" si="27">MAX(J329,K329*3)</f>
        <v>30</v>
      </c>
      <c r="M329" s="115">
        <v>30</v>
      </c>
      <c r="N329" s="84" t="str">
        <f t="shared" ref="N329:N391" si="28">IF(ISBLANK(K329),IF(ISBLANK(I329),"Juin","Synthèse"),"Rattrapage")</f>
        <v>Juin</v>
      </c>
    </row>
    <row r="330" spans="1:14" ht="15.75">
      <c r="A330" s="64">
        <v>323</v>
      </c>
      <c r="B330" s="419" t="s">
        <v>413</v>
      </c>
      <c r="C330" s="419" t="s">
        <v>414</v>
      </c>
      <c r="D330" s="119">
        <v>4.5</v>
      </c>
      <c r="E330" s="111"/>
      <c r="F330" s="111"/>
      <c r="G330" s="112">
        <f t="shared" ref="G330:G392" si="29">IF(AND(D330=0,E330,F330=0),M330/3,(D330+E330+F330)/3)</f>
        <v>1.5</v>
      </c>
      <c r="H330" s="112">
        <f t="shared" si="25"/>
        <v>4.5</v>
      </c>
      <c r="I330" s="113"/>
      <c r="J330" s="112">
        <f t="shared" si="26"/>
        <v>4.5</v>
      </c>
      <c r="K330" s="24"/>
      <c r="L330" s="112">
        <f t="shared" si="27"/>
        <v>4.5</v>
      </c>
      <c r="M330" s="115"/>
      <c r="N330" s="84" t="str">
        <f t="shared" si="28"/>
        <v>Juin</v>
      </c>
    </row>
    <row r="331" spans="1:14" ht="15.75">
      <c r="A331" s="64">
        <v>324</v>
      </c>
      <c r="B331" s="413" t="s">
        <v>415</v>
      </c>
      <c r="C331" s="413" t="s">
        <v>245</v>
      </c>
      <c r="D331" s="119">
        <v>8.5</v>
      </c>
      <c r="E331" s="111"/>
      <c r="F331" s="111"/>
      <c r="G331" s="112">
        <f t="shared" si="29"/>
        <v>2.8333333333333335</v>
      </c>
      <c r="H331" s="112">
        <f t="shared" si="25"/>
        <v>8.5</v>
      </c>
      <c r="I331" s="116"/>
      <c r="J331" s="112">
        <f t="shared" si="26"/>
        <v>8.5</v>
      </c>
      <c r="K331" s="117"/>
      <c r="L331" s="112">
        <f t="shared" si="27"/>
        <v>8.5</v>
      </c>
      <c r="M331" s="115"/>
      <c r="N331" s="84" t="str">
        <f t="shared" si="28"/>
        <v>Juin</v>
      </c>
    </row>
    <row r="332" spans="1:14" ht="15.75">
      <c r="A332" s="64">
        <v>325</v>
      </c>
      <c r="B332" s="413" t="s">
        <v>416</v>
      </c>
      <c r="C332" s="413" t="s">
        <v>417</v>
      </c>
      <c r="D332" s="119">
        <v>7.5</v>
      </c>
      <c r="E332" s="111"/>
      <c r="F332" s="111"/>
      <c r="G332" s="112">
        <f t="shared" si="29"/>
        <v>2.5</v>
      </c>
      <c r="H332" s="112">
        <f t="shared" si="25"/>
        <v>7.5</v>
      </c>
      <c r="I332" s="113"/>
      <c r="J332" s="112">
        <f t="shared" si="26"/>
        <v>7.5</v>
      </c>
      <c r="K332" s="24"/>
      <c r="L332" s="112">
        <f t="shared" si="27"/>
        <v>7.5</v>
      </c>
      <c r="M332" s="115"/>
      <c r="N332" s="84" t="str">
        <f t="shared" si="28"/>
        <v>Juin</v>
      </c>
    </row>
    <row r="333" spans="1:14" ht="15.75">
      <c r="A333" s="64">
        <v>326</v>
      </c>
      <c r="B333" s="413" t="s">
        <v>418</v>
      </c>
      <c r="C333" s="413" t="s">
        <v>419</v>
      </c>
      <c r="D333" s="119">
        <v>11</v>
      </c>
      <c r="E333" s="111"/>
      <c r="F333" s="111"/>
      <c r="G333" s="112">
        <f t="shared" si="29"/>
        <v>3.6666666666666665</v>
      </c>
      <c r="H333" s="112">
        <f t="shared" si="25"/>
        <v>11</v>
      </c>
      <c r="I333" s="116"/>
      <c r="J333" s="112">
        <f t="shared" si="26"/>
        <v>11</v>
      </c>
      <c r="K333" s="117"/>
      <c r="L333" s="112">
        <f t="shared" si="27"/>
        <v>11</v>
      </c>
      <c r="M333" s="115"/>
      <c r="N333" s="84" t="str">
        <f t="shared" si="28"/>
        <v>Juin</v>
      </c>
    </row>
    <row r="334" spans="1:14" ht="15.75">
      <c r="A334" s="64">
        <v>327</v>
      </c>
      <c r="B334" s="419" t="s">
        <v>418</v>
      </c>
      <c r="C334" s="419" t="s">
        <v>420</v>
      </c>
      <c r="D334" s="119">
        <v>3.5</v>
      </c>
      <c r="E334" s="111"/>
      <c r="F334" s="111"/>
      <c r="G334" s="112">
        <f t="shared" si="29"/>
        <v>1.1666666666666667</v>
      </c>
      <c r="H334" s="112">
        <f t="shared" si="25"/>
        <v>3.5</v>
      </c>
      <c r="I334" s="113"/>
      <c r="J334" s="112">
        <f t="shared" si="26"/>
        <v>3.5</v>
      </c>
      <c r="K334" s="24"/>
      <c r="L334" s="112">
        <f t="shared" si="27"/>
        <v>3.5</v>
      </c>
      <c r="M334" s="115"/>
      <c r="N334" s="84" t="str">
        <f t="shared" si="28"/>
        <v>Juin</v>
      </c>
    </row>
    <row r="335" spans="1:14" ht="15.75">
      <c r="A335" s="64">
        <v>328</v>
      </c>
      <c r="B335" s="419" t="s">
        <v>421</v>
      </c>
      <c r="C335" s="419" t="s">
        <v>973</v>
      </c>
      <c r="D335" s="119">
        <v>10</v>
      </c>
      <c r="E335" s="111"/>
      <c r="F335" s="111"/>
      <c r="G335" s="112">
        <f t="shared" si="29"/>
        <v>3.3333333333333335</v>
      </c>
      <c r="H335" s="112">
        <f t="shared" si="25"/>
        <v>10</v>
      </c>
      <c r="I335" s="113"/>
      <c r="J335" s="112">
        <f t="shared" si="26"/>
        <v>10</v>
      </c>
      <c r="K335" s="24"/>
      <c r="L335" s="112">
        <f t="shared" si="27"/>
        <v>10</v>
      </c>
      <c r="M335" s="115"/>
      <c r="N335" s="84" t="str">
        <f t="shared" si="28"/>
        <v>Juin</v>
      </c>
    </row>
    <row r="336" spans="1:14" ht="15.75">
      <c r="A336" s="64">
        <v>329</v>
      </c>
      <c r="B336" s="417" t="s">
        <v>422</v>
      </c>
      <c r="C336" s="417" t="s">
        <v>974</v>
      </c>
      <c r="D336" s="119">
        <v>6.5</v>
      </c>
      <c r="E336" s="111"/>
      <c r="F336" s="111"/>
      <c r="G336" s="112">
        <f t="shared" si="29"/>
        <v>2.1666666666666665</v>
      </c>
      <c r="H336" s="112">
        <f t="shared" si="25"/>
        <v>6.5</v>
      </c>
      <c r="I336" s="113"/>
      <c r="J336" s="112">
        <f t="shared" si="26"/>
        <v>6.5</v>
      </c>
      <c r="K336" s="24"/>
      <c r="L336" s="112">
        <f t="shared" si="27"/>
        <v>6.5</v>
      </c>
      <c r="M336" s="115"/>
      <c r="N336" s="84" t="str">
        <f t="shared" si="28"/>
        <v>Juin</v>
      </c>
    </row>
    <row r="337" spans="1:14" ht="15.75">
      <c r="A337" s="64">
        <v>330</v>
      </c>
      <c r="B337" s="419" t="s">
        <v>423</v>
      </c>
      <c r="C337" s="419" t="s">
        <v>975</v>
      </c>
      <c r="D337" s="119">
        <v>7</v>
      </c>
      <c r="E337" s="111"/>
      <c r="F337" s="111"/>
      <c r="G337" s="112">
        <f t="shared" si="29"/>
        <v>2.3333333333333335</v>
      </c>
      <c r="H337" s="112">
        <f t="shared" si="25"/>
        <v>7</v>
      </c>
      <c r="I337" s="113"/>
      <c r="J337" s="112">
        <f t="shared" si="26"/>
        <v>7</v>
      </c>
      <c r="K337" s="123"/>
      <c r="L337" s="112">
        <f t="shared" si="27"/>
        <v>7</v>
      </c>
      <c r="M337" s="115"/>
      <c r="N337" s="84" t="str">
        <f t="shared" si="28"/>
        <v>Juin</v>
      </c>
    </row>
    <row r="338" spans="1:14" ht="15.75">
      <c r="A338" s="64">
        <v>331</v>
      </c>
      <c r="B338" s="425" t="s">
        <v>424</v>
      </c>
      <c r="C338" s="425" t="s">
        <v>426</v>
      </c>
      <c r="D338" s="119">
        <v>5.75</v>
      </c>
      <c r="E338" s="111"/>
      <c r="F338" s="111"/>
      <c r="G338" s="112">
        <f>IF(AND(D338=0,E338,F338=0),M338/3,(D338+E338+F338)/3)</f>
        <v>1.9166666666666667</v>
      </c>
      <c r="H338" s="112">
        <f>G338*3</f>
        <v>5.75</v>
      </c>
      <c r="I338" s="116"/>
      <c r="J338" s="112">
        <f>MAX(I338*3,H338)</f>
        <v>5.75</v>
      </c>
      <c r="K338" s="117"/>
      <c r="L338" s="112">
        <f>MAX(J338,K338*3)</f>
        <v>5.75</v>
      </c>
      <c r="M338" s="115"/>
      <c r="N338" s="84" t="str">
        <f>IF(ISBLANK(K338),IF(ISBLANK(I338),"Juin","Synthèse"),"Rattrapage")</f>
        <v>Juin</v>
      </c>
    </row>
    <row r="339" spans="1:14" ht="15.75">
      <c r="A339" s="64">
        <v>332</v>
      </c>
      <c r="B339" s="413" t="s">
        <v>424</v>
      </c>
      <c r="C339" s="413" t="s">
        <v>425</v>
      </c>
      <c r="D339" s="119">
        <v>6</v>
      </c>
      <c r="E339" s="111"/>
      <c r="F339" s="111"/>
      <c r="G339" s="112">
        <f t="shared" si="29"/>
        <v>2</v>
      </c>
      <c r="H339" s="112">
        <f t="shared" si="25"/>
        <v>6</v>
      </c>
      <c r="I339" s="113"/>
      <c r="J339" s="112">
        <f t="shared" si="26"/>
        <v>6</v>
      </c>
      <c r="K339" s="24"/>
      <c r="L339" s="112">
        <f t="shared" si="27"/>
        <v>6</v>
      </c>
      <c r="M339" s="115"/>
      <c r="N339" s="84" t="str">
        <f t="shared" si="28"/>
        <v>Juin</v>
      </c>
    </row>
    <row r="340" spans="1:14" ht="15.75">
      <c r="A340" s="64">
        <v>333</v>
      </c>
      <c r="B340" s="413" t="s">
        <v>427</v>
      </c>
      <c r="C340" s="413" t="s">
        <v>533</v>
      </c>
      <c r="D340" s="119">
        <v>3</v>
      </c>
      <c r="E340" s="111"/>
      <c r="F340" s="111"/>
      <c r="G340" s="112">
        <f t="shared" si="29"/>
        <v>1</v>
      </c>
      <c r="H340" s="112">
        <f t="shared" si="25"/>
        <v>3</v>
      </c>
      <c r="I340" s="113"/>
      <c r="J340" s="112">
        <f t="shared" si="26"/>
        <v>3</v>
      </c>
      <c r="K340" s="24"/>
      <c r="L340" s="112">
        <f t="shared" si="27"/>
        <v>3</v>
      </c>
      <c r="M340" s="115"/>
      <c r="N340" s="84" t="str">
        <f t="shared" si="28"/>
        <v>Juin</v>
      </c>
    </row>
    <row r="341" spans="1:14" ht="15.75">
      <c r="A341" s="64">
        <v>334</v>
      </c>
      <c r="B341" s="413" t="s">
        <v>428</v>
      </c>
      <c r="C341" s="413" t="s">
        <v>316</v>
      </c>
      <c r="D341" s="119">
        <v>7.5</v>
      </c>
      <c r="E341" s="111"/>
      <c r="F341" s="111"/>
      <c r="G341" s="112">
        <f t="shared" si="29"/>
        <v>2.5</v>
      </c>
      <c r="H341" s="112">
        <f t="shared" si="25"/>
        <v>7.5</v>
      </c>
      <c r="I341" s="116"/>
      <c r="J341" s="112">
        <f t="shared" si="26"/>
        <v>7.5</v>
      </c>
      <c r="K341" s="117"/>
      <c r="L341" s="112">
        <f t="shared" si="27"/>
        <v>7.5</v>
      </c>
      <c r="M341" s="115"/>
      <c r="N341" s="84" t="str">
        <f t="shared" si="28"/>
        <v>Juin</v>
      </c>
    </row>
    <row r="342" spans="1:14" ht="15.75">
      <c r="A342" s="64">
        <v>335</v>
      </c>
      <c r="B342" s="413" t="s">
        <v>429</v>
      </c>
      <c r="C342" s="413" t="s">
        <v>976</v>
      </c>
      <c r="D342" s="119">
        <v>11.5</v>
      </c>
      <c r="E342" s="111"/>
      <c r="F342" s="111"/>
      <c r="G342" s="112">
        <f t="shared" si="29"/>
        <v>3.8333333333333335</v>
      </c>
      <c r="H342" s="112">
        <f t="shared" si="25"/>
        <v>11.5</v>
      </c>
      <c r="I342" s="116"/>
      <c r="J342" s="112">
        <f t="shared" si="26"/>
        <v>11.5</v>
      </c>
      <c r="K342" s="117"/>
      <c r="L342" s="112">
        <f t="shared" si="27"/>
        <v>11.5</v>
      </c>
      <c r="M342" s="115"/>
      <c r="N342" s="84" t="str">
        <f t="shared" si="28"/>
        <v>Juin</v>
      </c>
    </row>
    <row r="343" spans="1:14" ht="15.75">
      <c r="A343" s="64">
        <v>336</v>
      </c>
      <c r="B343" s="413" t="s">
        <v>430</v>
      </c>
      <c r="C343" s="413" t="s">
        <v>431</v>
      </c>
      <c r="D343" s="119">
        <v>5.5</v>
      </c>
      <c r="E343" s="111"/>
      <c r="F343" s="111"/>
      <c r="G343" s="112">
        <f t="shared" si="29"/>
        <v>1.8333333333333333</v>
      </c>
      <c r="H343" s="112">
        <f t="shared" si="25"/>
        <v>5.5</v>
      </c>
      <c r="I343" s="113"/>
      <c r="J343" s="112">
        <f t="shared" si="26"/>
        <v>5.5</v>
      </c>
      <c r="K343" s="24"/>
      <c r="L343" s="112">
        <f t="shared" si="27"/>
        <v>5.5</v>
      </c>
      <c r="M343" s="115"/>
      <c r="N343" s="84" t="str">
        <f t="shared" si="28"/>
        <v>Juin</v>
      </c>
    </row>
    <row r="344" spans="1:14" ht="15.75">
      <c r="A344" s="64">
        <v>337</v>
      </c>
      <c r="B344" s="413" t="s">
        <v>432</v>
      </c>
      <c r="C344" s="413" t="s">
        <v>433</v>
      </c>
      <c r="D344" s="119">
        <v>10</v>
      </c>
      <c r="E344" s="111"/>
      <c r="F344" s="111"/>
      <c r="G344" s="112">
        <f t="shared" si="29"/>
        <v>3.3333333333333335</v>
      </c>
      <c r="H344" s="112">
        <f t="shared" si="25"/>
        <v>10</v>
      </c>
      <c r="I344" s="116"/>
      <c r="J344" s="112">
        <f t="shared" si="26"/>
        <v>10</v>
      </c>
      <c r="K344" s="24"/>
      <c r="L344" s="112">
        <f t="shared" si="27"/>
        <v>10</v>
      </c>
      <c r="M344" s="115"/>
      <c r="N344" s="84" t="str">
        <f t="shared" si="28"/>
        <v>Juin</v>
      </c>
    </row>
    <row r="345" spans="1:14" ht="15.75">
      <c r="A345" s="64">
        <v>338</v>
      </c>
      <c r="B345" s="432" t="s">
        <v>434</v>
      </c>
      <c r="C345" s="432" t="s">
        <v>977</v>
      </c>
      <c r="D345" s="119">
        <v>9</v>
      </c>
      <c r="E345" s="111"/>
      <c r="F345" s="111"/>
      <c r="G345" s="112">
        <f t="shared" si="29"/>
        <v>3</v>
      </c>
      <c r="H345" s="112">
        <f t="shared" si="25"/>
        <v>9</v>
      </c>
      <c r="I345" s="116"/>
      <c r="J345" s="112">
        <f t="shared" si="26"/>
        <v>9</v>
      </c>
      <c r="K345" s="117"/>
      <c r="L345" s="112">
        <f t="shared" si="27"/>
        <v>9</v>
      </c>
      <c r="M345" s="115"/>
      <c r="N345" s="84" t="str">
        <f t="shared" si="28"/>
        <v>Juin</v>
      </c>
    </row>
    <row r="346" spans="1:14" ht="15.75">
      <c r="A346" s="64">
        <v>339</v>
      </c>
      <c r="B346" s="413" t="s">
        <v>435</v>
      </c>
      <c r="C346" s="413" t="s">
        <v>978</v>
      </c>
      <c r="D346" s="119">
        <v>5.5</v>
      </c>
      <c r="E346" s="118"/>
      <c r="F346" s="118"/>
      <c r="G346" s="112">
        <f t="shared" si="29"/>
        <v>1.8333333333333333</v>
      </c>
      <c r="H346" s="112">
        <f t="shared" si="25"/>
        <v>5.5</v>
      </c>
      <c r="I346" s="113"/>
      <c r="J346" s="112">
        <f t="shared" si="26"/>
        <v>5.5</v>
      </c>
      <c r="K346" s="24"/>
      <c r="L346" s="112">
        <f t="shared" si="27"/>
        <v>5.5</v>
      </c>
      <c r="M346" s="70"/>
      <c r="N346" s="84" t="str">
        <f t="shared" si="28"/>
        <v>Juin</v>
      </c>
    </row>
    <row r="347" spans="1:14" ht="15.75">
      <c r="A347" s="64">
        <v>340</v>
      </c>
      <c r="B347" s="419" t="s">
        <v>979</v>
      </c>
      <c r="C347" s="419" t="s">
        <v>120</v>
      </c>
      <c r="D347" s="119">
        <v>4</v>
      </c>
      <c r="E347" s="111"/>
      <c r="F347" s="111"/>
      <c r="G347" s="112">
        <f t="shared" si="29"/>
        <v>1.3333333333333333</v>
      </c>
      <c r="H347" s="112">
        <f t="shared" si="25"/>
        <v>4</v>
      </c>
      <c r="I347" s="113"/>
      <c r="J347" s="112">
        <f t="shared" si="26"/>
        <v>4</v>
      </c>
      <c r="K347" s="24"/>
      <c r="L347" s="112">
        <f t="shared" si="27"/>
        <v>4</v>
      </c>
      <c r="M347" s="115"/>
      <c r="N347" s="84" t="str">
        <f t="shared" si="28"/>
        <v>Juin</v>
      </c>
    </row>
    <row r="348" spans="1:14" ht="15.75">
      <c r="A348" s="64">
        <v>341</v>
      </c>
      <c r="B348" s="418" t="s">
        <v>436</v>
      </c>
      <c r="C348" s="418" t="s">
        <v>980</v>
      </c>
      <c r="D348" s="119">
        <v>3.25</v>
      </c>
      <c r="E348" s="111"/>
      <c r="F348" s="111"/>
      <c r="G348" s="112">
        <f t="shared" si="29"/>
        <v>1.0833333333333333</v>
      </c>
      <c r="H348" s="112">
        <f t="shared" si="25"/>
        <v>3.25</v>
      </c>
      <c r="I348" s="113"/>
      <c r="J348" s="112">
        <f t="shared" si="26"/>
        <v>3.25</v>
      </c>
      <c r="K348" s="24"/>
      <c r="L348" s="112">
        <f t="shared" si="27"/>
        <v>3.25</v>
      </c>
      <c r="M348" s="115"/>
      <c r="N348" s="84" t="str">
        <f t="shared" si="28"/>
        <v>Juin</v>
      </c>
    </row>
    <row r="349" spans="1:14" ht="15.75">
      <c r="A349" s="64">
        <v>342</v>
      </c>
      <c r="B349" s="432" t="s">
        <v>437</v>
      </c>
      <c r="C349" s="432" t="s">
        <v>981</v>
      </c>
      <c r="D349" s="119">
        <v>10</v>
      </c>
      <c r="E349" s="111"/>
      <c r="F349" s="111"/>
      <c r="G349" s="112">
        <f t="shared" si="29"/>
        <v>3.3333333333333335</v>
      </c>
      <c r="H349" s="112">
        <f t="shared" si="25"/>
        <v>10</v>
      </c>
      <c r="I349" s="116"/>
      <c r="J349" s="112">
        <f t="shared" si="26"/>
        <v>10</v>
      </c>
      <c r="K349" s="117"/>
      <c r="L349" s="112">
        <f t="shared" si="27"/>
        <v>10</v>
      </c>
      <c r="M349" s="115"/>
      <c r="N349" s="84" t="str">
        <f t="shared" si="28"/>
        <v>Juin</v>
      </c>
    </row>
    <row r="350" spans="1:14" ht="15.75">
      <c r="A350" s="64">
        <v>343</v>
      </c>
      <c r="B350" s="413" t="s">
        <v>438</v>
      </c>
      <c r="C350" s="413" t="s">
        <v>982</v>
      </c>
      <c r="D350" s="358"/>
      <c r="E350" s="118"/>
      <c r="F350" s="118"/>
      <c r="G350" s="112">
        <f t="shared" si="29"/>
        <v>10</v>
      </c>
      <c r="H350" s="112">
        <f t="shared" si="25"/>
        <v>30</v>
      </c>
      <c r="I350" s="113"/>
      <c r="J350" s="112">
        <f t="shared" si="26"/>
        <v>30</v>
      </c>
      <c r="K350" s="24"/>
      <c r="L350" s="112">
        <f t="shared" si="27"/>
        <v>30</v>
      </c>
      <c r="M350" s="115">
        <v>30</v>
      </c>
      <c r="N350" s="84" t="str">
        <f t="shared" si="28"/>
        <v>Juin</v>
      </c>
    </row>
    <row r="351" spans="1:14" ht="15.75">
      <c r="A351" s="64">
        <v>344</v>
      </c>
      <c r="B351" s="413" t="s">
        <v>439</v>
      </c>
      <c r="C351" s="413" t="s">
        <v>440</v>
      </c>
      <c r="D351" s="119">
        <v>8.25</v>
      </c>
      <c r="E351" s="111"/>
      <c r="F351" s="111"/>
      <c r="G351" s="112">
        <f t="shared" si="29"/>
        <v>2.75</v>
      </c>
      <c r="H351" s="112">
        <f t="shared" si="25"/>
        <v>8.25</v>
      </c>
      <c r="I351" s="116"/>
      <c r="J351" s="112">
        <f t="shared" si="26"/>
        <v>8.25</v>
      </c>
      <c r="K351" s="117"/>
      <c r="L351" s="112">
        <f t="shared" si="27"/>
        <v>8.25</v>
      </c>
      <c r="M351" s="115"/>
      <c r="N351" s="84" t="str">
        <f t="shared" si="28"/>
        <v>Juin</v>
      </c>
    </row>
    <row r="352" spans="1:14" ht="15.75">
      <c r="A352" s="64">
        <v>345</v>
      </c>
      <c r="B352" s="413" t="s">
        <v>439</v>
      </c>
      <c r="C352" s="413" t="s">
        <v>107</v>
      </c>
      <c r="D352" s="119">
        <v>6.25</v>
      </c>
      <c r="E352" s="111"/>
      <c r="F352" s="111"/>
      <c r="G352" s="112">
        <f t="shared" si="29"/>
        <v>2.0833333333333335</v>
      </c>
      <c r="H352" s="112">
        <f t="shared" si="25"/>
        <v>6.25</v>
      </c>
      <c r="I352" s="116"/>
      <c r="J352" s="112">
        <f t="shared" si="26"/>
        <v>6.25</v>
      </c>
      <c r="K352" s="117"/>
      <c r="L352" s="112">
        <f t="shared" si="27"/>
        <v>6.25</v>
      </c>
      <c r="M352" s="115"/>
      <c r="N352" s="84" t="str">
        <f t="shared" si="28"/>
        <v>Juin</v>
      </c>
    </row>
    <row r="353" spans="1:14" ht="15.75">
      <c r="A353" s="64">
        <v>346</v>
      </c>
      <c r="B353" s="425" t="s">
        <v>983</v>
      </c>
      <c r="C353" s="425" t="s">
        <v>984</v>
      </c>
      <c r="D353" s="119">
        <v>7.25</v>
      </c>
      <c r="E353" s="111"/>
      <c r="F353" s="111"/>
      <c r="G353" s="112">
        <f t="shared" si="29"/>
        <v>2.4166666666666665</v>
      </c>
      <c r="H353" s="112">
        <f t="shared" si="25"/>
        <v>7.25</v>
      </c>
      <c r="I353" s="116"/>
      <c r="J353" s="112">
        <f t="shared" si="26"/>
        <v>7.25</v>
      </c>
      <c r="K353" s="24"/>
      <c r="L353" s="112">
        <f t="shared" si="27"/>
        <v>7.25</v>
      </c>
      <c r="M353" s="115"/>
      <c r="N353" s="84" t="str">
        <f t="shared" si="28"/>
        <v>Juin</v>
      </c>
    </row>
    <row r="354" spans="1:14" ht="15.75">
      <c r="A354" s="82">
        <v>347</v>
      </c>
      <c r="B354" s="427" t="s">
        <v>441</v>
      </c>
      <c r="C354" s="427" t="s">
        <v>43</v>
      </c>
      <c r="D354" s="119">
        <v>1.25</v>
      </c>
      <c r="E354" s="111"/>
      <c r="F354" s="111"/>
      <c r="G354" s="112">
        <f t="shared" si="29"/>
        <v>0.41666666666666669</v>
      </c>
      <c r="H354" s="112">
        <f t="shared" si="25"/>
        <v>1.25</v>
      </c>
      <c r="I354" s="113"/>
      <c r="J354" s="112">
        <f t="shared" si="26"/>
        <v>1.25</v>
      </c>
      <c r="K354" s="124"/>
      <c r="L354" s="112">
        <f t="shared" si="27"/>
        <v>1.25</v>
      </c>
      <c r="M354" s="115"/>
      <c r="N354" s="84" t="str">
        <f t="shared" si="28"/>
        <v>Juin</v>
      </c>
    </row>
    <row r="355" spans="1:14" ht="15.75">
      <c r="A355" s="64">
        <v>348</v>
      </c>
      <c r="B355" s="419" t="s">
        <v>442</v>
      </c>
      <c r="C355" s="419" t="s">
        <v>986</v>
      </c>
      <c r="D355" s="119">
        <v>0.75</v>
      </c>
      <c r="E355" s="111"/>
      <c r="F355" s="111"/>
      <c r="G355" s="112">
        <f t="shared" si="29"/>
        <v>0.25</v>
      </c>
      <c r="H355" s="112">
        <f t="shared" si="25"/>
        <v>0.75</v>
      </c>
      <c r="I355" s="116"/>
      <c r="J355" s="112">
        <f t="shared" si="26"/>
        <v>0.75</v>
      </c>
      <c r="K355" s="124"/>
      <c r="L355" s="112">
        <f t="shared" si="27"/>
        <v>0.75</v>
      </c>
      <c r="M355" s="115"/>
      <c r="N355" s="84" t="str">
        <f t="shared" si="28"/>
        <v>Juin</v>
      </c>
    </row>
    <row r="356" spans="1:14" ht="15.75">
      <c r="A356" s="64">
        <v>349</v>
      </c>
      <c r="B356" s="413" t="s">
        <v>444</v>
      </c>
      <c r="C356" s="413" t="s">
        <v>965</v>
      </c>
      <c r="D356" s="119">
        <v>14.5</v>
      </c>
      <c r="E356" s="111"/>
      <c r="F356" s="111"/>
      <c r="G356" s="112">
        <f t="shared" si="29"/>
        <v>4.833333333333333</v>
      </c>
      <c r="H356" s="112">
        <f t="shared" si="25"/>
        <v>14.5</v>
      </c>
      <c r="I356" s="116"/>
      <c r="J356" s="112">
        <f t="shared" si="26"/>
        <v>14.5</v>
      </c>
      <c r="K356" s="124"/>
      <c r="L356" s="112">
        <f t="shared" si="27"/>
        <v>14.5</v>
      </c>
      <c r="M356" s="115"/>
      <c r="N356" s="84" t="str">
        <f t="shared" si="28"/>
        <v>Juin</v>
      </c>
    </row>
    <row r="357" spans="1:14" ht="15.75">
      <c r="A357" s="64">
        <v>350</v>
      </c>
      <c r="B357" s="413" t="s">
        <v>445</v>
      </c>
      <c r="C357" s="413" t="s">
        <v>95</v>
      </c>
      <c r="D357" s="358"/>
      <c r="E357" s="111"/>
      <c r="F357" s="111"/>
      <c r="G357" s="112">
        <f t="shared" si="29"/>
        <v>11</v>
      </c>
      <c r="H357" s="112">
        <f t="shared" si="25"/>
        <v>33</v>
      </c>
      <c r="I357" s="116"/>
      <c r="J357" s="112">
        <f t="shared" si="26"/>
        <v>33</v>
      </c>
      <c r="K357" s="124"/>
      <c r="L357" s="112">
        <f t="shared" si="27"/>
        <v>33</v>
      </c>
      <c r="M357" s="115">
        <v>33</v>
      </c>
      <c r="N357" s="84" t="str">
        <f t="shared" si="28"/>
        <v>Juin</v>
      </c>
    </row>
    <row r="358" spans="1:14" ht="15.75">
      <c r="A358" s="64">
        <v>351</v>
      </c>
      <c r="B358" s="413" t="s">
        <v>446</v>
      </c>
      <c r="C358" s="413" t="s">
        <v>987</v>
      </c>
      <c r="D358" s="119">
        <v>14</v>
      </c>
      <c r="E358" s="111"/>
      <c r="F358" s="111"/>
      <c r="G358" s="112">
        <f t="shared" si="29"/>
        <v>4.666666666666667</v>
      </c>
      <c r="H358" s="112">
        <f t="shared" si="25"/>
        <v>14</v>
      </c>
      <c r="I358" s="116"/>
      <c r="J358" s="112">
        <f t="shared" si="26"/>
        <v>14</v>
      </c>
      <c r="K358" s="124"/>
      <c r="L358" s="112">
        <f t="shared" si="27"/>
        <v>14</v>
      </c>
      <c r="M358" s="115"/>
      <c r="N358" s="84" t="str">
        <f t="shared" si="28"/>
        <v>Juin</v>
      </c>
    </row>
    <row r="359" spans="1:14" ht="15.75">
      <c r="A359" s="64">
        <v>352</v>
      </c>
      <c r="B359" s="413" t="s">
        <v>447</v>
      </c>
      <c r="C359" s="413" t="s">
        <v>960</v>
      </c>
      <c r="D359" s="119">
        <v>6.75</v>
      </c>
      <c r="E359" s="111"/>
      <c r="F359" s="111"/>
      <c r="G359" s="112">
        <f t="shared" si="29"/>
        <v>2.25</v>
      </c>
      <c r="H359" s="112">
        <f t="shared" si="25"/>
        <v>6.75</v>
      </c>
      <c r="I359" s="116"/>
      <c r="J359" s="112">
        <f t="shared" si="26"/>
        <v>6.75</v>
      </c>
      <c r="K359" s="124"/>
      <c r="L359" s="112">
        <f t="shared" si="27"/>
        <v>6.75</v>
      </c>
      <c r="M359" s="115"/>
      <c r="N359" s="84" t="str">
        <f t="shared" si="28"/>
        <v>Juin</v>
      </c>
    </row>
    <row r="360" spans="1:14" ht="15.75">
      <c r="A360" s="64">
        <v>353</v>
      </c>
      <c r="B360" s="419" t="s">
        <v>988</v>
      </c>
      <c r="C360" s="419" t="s">
        <v>989</v>
      </c>
      <c r="D360" s="119">
        <v>5.5</v>
      </c>
      <c r="E360" s="111"/>
      <c r="F360" s="111"/>
      <c r="G360" s="112">
        <f t="shared" si="29"/>
        <v>1.8333333333333333</v>
      </c>
      <c r="H360" s="112">
        <f t="shared" si="25"/>
        <v>5.5</v>
      </c>
      <c r="I360" s="116"/>
      <c r="J360" s="112">
        <f t="shared" si="26"/>
        <v>5.5</v>
      </c>
      <c r="K360" s="124"/>
      <c r="L360" s="112">
        <f t="shared" si="27"/>
        <v>5.5</v>
      </c>
      <c r="M360" s="115"/>
      <c r="N360" s="84" t="str">
        <f t="shared" si="28"/>
        <v>Juin</v>
      </c>
    </row>
    <row r="361" spans="1:14" ht="15.75">
      <c r="A361" s="64">
        <v>354</v>
      </c>
      <c r="B361" s="419" t="s">
        <v>988</v>
      </c>
      <c r="C361" s="419" t="s">
        <v>448</v>
      </c>
      <c r="D361" s="119">
        <v>2.5</v>
      </c>
      <c r="E361" s="111"/>
      <c r="F361" s="111"/>
      <c r="G361" s="112">
        <f t="shared" si="29"/>
        <v>0.83333333333333337</v>
      </c>
      <c r="H361" s="112">
        <f t="shared" si="25"/>
        <v>2.5</v>
      </c>
      <c r="I361" s="116"/>
      <c r="J361" s="112">
        <f t="shared" si="26"/>
        <v>2.5</v>
      </c>
      <c r="K361" s="124"/>
      <c r="L361" s="112">
        <f t="shared" si="27"/>
        <v>2.5</v>
      </c>
      <c r="M361" s="115"/>
      <c r="N361" s="84" t="str">
        <f t="shared" si="28"/>
        <v>Juin</v>
      </c>
    </row>
    <row r="362" spans="1:14" ht="15.75">
      <c r="A362" s="64">
        <v>355</v>
      </c>
      <c r="B362" s="432" t="s">
        <v>449</v>
      </c>
      <c r="C362" s="432" t="s">
        <v>450</v>
      </c>
      <c r="D362" s="119">
        <v>11</v>
      </c>
      <c r="E362" s="111"/>
      <c r="F362" s="111"/>
      <c r="G362" s="112">
        <f t="shared" si="29"/>
        <v>3.6666666666666665</v>
      </c>
      <c r="H362" s="112">
        <f t="shared" si="25"/>
        <v>11</v>
      </c>
      <c r="I362" s="116"/>
      <c r="J362" s="112">
        <f t="shared" si="26"/>
        <v>11</v>
      </c>
      <c r="K362" s="124"/>
      <c r="L362" s="112">
        <f t="shared" si="27"/>
        <v>11</v>
      </c>
      <c r="M362" s="115"/>
      <c r="N362" s="84" t="str">
        <f t="shared" si="28"/>
        <v>Juin</v>
      </c>
    </row>
    <row r="363" spans="1:14" ht="15.75">
      <c r="A363" s="64">
        <v>356</v>
      </c>
      <c r="B363" s="413" t="s">
        <v>990</v>
      </c>
      <c r="C363" s="413" t="s">
        <v>185</v>
      </c>
      <c r="D363" s="119">
        <v>6</v>
      </c>
      <c r="E363" s="111"/>
      <c r="F363" s="111"/>
      <c r="G363" s="112">
        <f>IF(AND(D363=0,E363,F363=0),M363/3,(D363+E363+F363)/3)</f>
        <v>2</v>
      </c>
      <c r="H363" s="112">
        <f>G363*3</f>
        <v>6</v>
      </c>
      <c r="I363" s="116"/>
      <c r="J363" s="112">
        <f>MAX(I363*3,H363)</f>
        <v>6</v>
      </c>
      <c r="K363" s="124"/>
      <c r="L363" s="112">
        <f>MAX(J363,K363*3)</f>
        <v>6</v>
      </c>
      <c r="M363" s="115"/>
      <c r="N363" s="84" t="str">
        <f>IF(ISBLANK(K363),IF(ISBLANK(I363),"Juin","Synthèse"),"Rattrapage")</f>
        <v>Juin</v>
      </c>
    </row>
    <row r="364" spans="1:14" ht="15.75">
      <c r="A364" s="64">
        <v>357</v>
      </c>
      <c r="B364" s="413" t="s">
        <v>451</v>
      </c>
      <c r="C364" s="413" t="s">
        <v>452</v>
      </c>
      <c r="D364" s="119">
        <v>14.5</v>
      </c>
      <c r="E364" s="111"/>
      <c r="F364" s="111"/>
      <c r="G364" s="112">
        <f t="shared" si="29"/>
        <v>4.833333333333333</v>
      </c>
      <c r="H364" s="112">
        <f t="shared" si="25"/>
        <v>14.5</v>
      </c>
      <c r="I364" s="116"/>
      <c r="J364" s="112">
        <f t="shared" si="26"/>
        <v>14.5</v>
      </c>
      <c r="K364" s="124"/>
      <c r="L364" s="112">
        <f t="shared" si="27"/>
        <v>14.5</v>
      </c>
      <c r="M364" s="115"/>
      <c r="N364" s="84" t="str">
        <f t="shared" si="28"/>
        <v>Juin</v>
      </c>
    </row>
    <row r="365" spans="1:14" ht="15.75">
      <c r="A365" s="64">
        <v>358</v>
      </c>
      <c r="B365" s="432" t="s">
        <v>991</v>
      </c>
      <c r="C365" s="432" t="s">
        <v>43</v>
      </c>
      <c r="D365" s="119">
        <v>1</v>
      </c>
      <c r="E365" s="111"/>
      <c r="F365" s="111"/>
      <c r="G365" s="112">
        <f>IF(AND(D365=0,E365,F365=0),M365/3,(D365+E365+F365)/3)</f>
        <v>0.33333333333333331</v>
      </c>
      <c r="H365" s="112">
        <f>G365*3</f>
        <v>1</v>
      </c>
      <c r="I365" s="116"/>
      <c r="J365" s="112">
        <f>MAX(I365*3,H365)</f>
        <v>1</v>
      </c>
      <c r="K365" s="124"/>
      <c r="L365" s="112">
        <f>MAX(J365,K365*3)</f>
        <v>1</v>
      </c>
      <c r="M365" s="115"/>
      <c r="N365" s="84" t="str">
        <f>IF(ISBLANK(K365),IF(ISBLANK(I365),"Juin","Synthèse"),"Rattrapage")</f>
        <v>Juin</v>
      </c>
    </row>
    <row r="366" spans="1:14" ht="15.75">
      <c r="A366" s="64">
        <v>359</v>
      </c>
      <c r="B366" s="413" t="s">
        <v>453</v>
      </c>
      <c r="C366" s="413" t="s">
        <v>992</v>
      </c>
      <c r="D366" s="119">
        <v>6.75</v>
      </c>
      <c r="E366" s="111"/>
      <c r="F366" s="111"/>
      <c r="G366" s="112">
        <f t="shared" si="29"/>
        <v>2.25</v>
      </c>
      <c r="H366" s="112">
        <f t="shared" si="25"/>
        <v>6.75</v>
      </c>
      <c r="I366" s="116"/>
      <c r="J366" s="112">
        <f t="shared" si="26"/>
        <v>6.75</v>
      </c>
      <c r="K366" s="124"/>
      <c r="L366" s="112">
        <f t="shared" si="27"/>
        <v>6.75</v>
      </c>
      <c r="M366" s="115"/>
      <c r="N366" s="84" t="str">
        <f t="shared" si="28"/>
        <v>Juin</v>
      </c>
    </row>
    <row r="367" spans="1:14" ht="15.75">
      <c r="A367" s="64">
        <v>360</v>
      </c>
      <c r="B367" s="413" t="s">
        <v>454</v>
      </c>
      <c r="C367" s="413" t="s">
        <v>118</v>
      </c>
      <c r="D367" s="358"/>
      <c r="E367" s="111"/>
      <c r="F367" s="111"/>
      <c r="G367" s="112">
        <f t="shared" si="29"/>
        <v>10</v>
      </c>
      <c r="H367" s="112">
        <f t="shared" si="25"/>
        <v>30</v>
      </c>
      <c r="I367" s="116"/>
      <c r="J367" s="112">
        <f t="shared" si="26"/>
        <v>30</v>
      </c>
      <c r="K367" s="124"/>
      <c r="L367" s="112">
        <f t="shared" si="27"/>
        <v>30</v>
      </c>
      <c r="M367" s="115">
        <v>30</v>
      </c>
      <c r="N367" s="84" t="str">
        <f t="shared" si="28"/>
        <v>Juin</v>
      </c>
    </row>
    <row r="368" spans="1:14" ht="15.75">
      <c r="A368" s="64">
        <v>361</v>
      </c>
      <c r="B368" s="413" t="s">
        <v>455</v>
      </c>
      <c r="C368" s="413" t="s">
        <v>993</v>
      </c>
      <c r="D368" s="119">
        <v>13.5</v>
      </c>
      <c r="E368" s="111"/>
      <c r="F368" s="111"/>
      <c r="G368" s="112">
        <f t="shared" si="29"/>
        <v>4.5</v>
      </c>
      <c r="H368" s="112">
        <f t="shared" si="25"/>
        <v>13.5</v>
      </c>
      <c r="I368" s="116"/>
      <c r="J368" s="112">
        <f t="shared" si="26"/>
        <v>13.5</v>
      </c>
      <c r="K368" s="124"/>
      <c r="L368" s="112">
        <f t="shared" si="27"/>
        <v>13.5</v>
      </c>
      <c r="M368" s="115"/>
      <c r="N368" s="84" t="str">
        <f t="shared" si="28"/>
        <v>Juin</v>
      </c>
    </row>
    <row r="369" spans="1:14" ht="15.75">
      <c r="A369" s="64">
        <v>362</v>
      </c>
      <c r="B369" s="413" t="s">
        <v>456</v>
      </c>
      <c r="C369" s="413" t="s">
        <v>154</v>
      </c>
      <c r="D369" s="119">
        <v>8.5</v>
      </c>
      <c r="E369" s="111"/>
      <c r="F369" s="111"/>
      <c r="G369" s="112">
        <f t="shared" si="29"/>
        <v>2.8333333333333335</v>
      </c>
      <c r="H369" s="112">
        <f t="shared" si="25"/>
        <v>8.5</v>
      </c>
      <c r="I369" s="116"/>
      <c r="J369" s="112">
        <f t="shared" si="26"/>
        <v>8.5</v>
      </c>
      <c r="K369" s="124"/>
      <c r="L369" s="112">
        <f t="shared" si="27"/>
        <v>8.5</v>
      </c>
      <c r="M369" s="115"/>
      <c r="N369" s="84" t="str">
        <f t="shared" si="28"/>
        <v>Juin</v>
      </c>
    </row>
    <row r="370" spans="1:14" ht="15.75">
      <c r="A370" s="64">
        <v>363</v>
      </c>
      <c r="B370" s="413" t="s">
        <v>457</v>
      </c>
      <c r="C370" s="413" t="s">
        <v>994</v>
      </c>
      <c r="D370" s="119">
        <v>17</v>
      </c>
      <c r="E370" s="111"/>
      <c r="F370" s="111"/>
      <c r="G370" s="112">
        <f t="shared" si="29"/>
        <v>5.666666666666667</v>
      </c>
      <c r="H370" s="112">
        <f t="shared" si="25"/>
        <v>17</v>
      </c>
      <c r="I370" s="116"/>
      <c r="J370" s="112">
        <f t="shared" si="26"/>
        <v>17</v>
      </c>
      <c r="K370" s="124"/>
      <c r="L370" s="112">
        <f t="shared" si="27"/>
        <v>17</v>
      </c>
      <c r="M370" s="115"/>
      <c r="N370" s="84" t="str">
        <f t="shared" si="28"/>
        <v>Juin</v>
      </c>
    </row>
    <row r="371" spans="1:14" ht="15.75">
      <c r="A371" s="64">
        <v>364</v>
      </c>
      <c r="B371" s="413" t="s">
        <v>995</v>
      </c>
      <c r="C371" s="413" t="s">
        <v>35</v>
      </c>
      <c r="D371" s="119">
        <v>9.5</v>
      </c>
      <c r="E371" s="111"/>
      <c r="F371" s="111"/>
      <c r="G371" s="112">
        <f t="shared" si="29"/>
        <v>3.1666666666666665</v>
      </c>
      <c r="H371" s="112">
        <f t="shared" si="25"/>
        <v>9.5</v>
      </c>
      <c r="I371" s="116"/>
      <c r="J371" s="112">
        <f t="shared" si="26"/>
        <v>9.5</v>
      </c>
      <c r="K371" s="124"/>
      <c r="L371" s="112">
        <f t="shared" si="27"/>
        <v>9.5</v>
      </c>
      <c r="M371" s="115"/>
      <c r="N371" s="84" t="str">
        <f t="shared" si="28"/>
        <v>Juin</v>
      </c>
    </row>
    <row r="372" spans="1:14" ht="15.75">
      <c r="A372" s="64">
        <v>365</v>
      </c>
      <c r="B372" s="419" t="s">
        <v>458</v>
      </c>
      <c r="C372" s="419" t="s">
        <v>166</v>
      </c>
      <c r="D372" s="119">
        <v>12</v>
      </c>
      <c r="E372" s="111"/>
      <c r="F372" s="111"/>
      <c r="G372" s="112">
        <f t="shared" si="29"/>
        <v>4</v>
      </c>
      <c r="H372" s="112">
        <f t="shared" si="25"/>
        <v>12</v>
      </c>
      <c r="I372" s="116"/>
      <c r="J372" s="112">
        <f t="shared" si="26"/>
        <v>12</v>
      </c>
      <c r="K372" s="124"/>
      <c r="L372" s="112">
        <f t="shared" si="27"/>
        <v>12</v>
      </c>
      <c r="M372" s="115"/>
      <c r="N372" s="84" t="str">
        <f t="shared" si="28"/>
        <v>Juin</v>
      </c>
    </row>
    <row r="373" spans="1:14" ht="15.75">
      <c r="A373" s="64">
        <v>366</v>
      </c>
      <c r="B373" s="432" t="s">
        <v>459</v>
      </c>
      <c r="C373" s="432" t="s">
        <v>996</v>
      </c>
      <c r="D373" s="119">
        <v>8</v>
      </c>
      <c r="E373" s="111"/>
      <c r="F373" s="111"/>
      <c r="G373" s="112">
        <f t="shared" si="29"/>
        <v>2.6666666666666665</v>
      </c>
      <c r="H373" s="112">
        <f t="shared" si="25"/>
        <v>8</v>
      </c>
      <c r="I373" s="116"/>
      <c r="J373" s="112">
        <f t="shared" si="26"/>
        <v>8</v>
      </c>
      <c r="K373" s="124"/>
      <c r="L373" s="112">
        <f t="shared" si="27"/>
        <v>8</v>
      </c>
      <c r="M373" s="115"/>
      <c r="N373" s="84" t="str">
        <f t="shared" si="28"/>
        <v>Juin</v>
      </c>
    </row>
    <row r="374" spans="1:14" ht="15.75">
      <c r="A374" s="64">
        <v>367</v>
      </c>
      <c r="B374" s="413" t="s">
        <v>460</v>
      </c>
      <c r="C374" s="413" t="s">
        <v>461</v>
      </c>
      <c r="D374" s="119">
        <v>0.5</v>
      </c>
      <c r="E374" s="111"/>
      <c r="F374" s="111"/>
      <c r="G374" s="112">
        <f t="shared" si="29"/>
        <v>0.16666666666666666</v>
      </c>
      <c r="H374" s="112">
        <f t="shared" si="25"/>
        <v>0.5</v>
      </c>
      <c r="I374" s="116"/>
      <c r="J374" s="112">
        <f t="shared" si="26"/>
        <v>0.5</v>
      </c>
      <c r="K374" s="124"/>
      <c r="L374" s="112">
        <f t="shared" si="27"/>
        <v>0.5</v>
      </c>
      <c r="M374" s="115"/>
      <c r="N374" s="84" t="str">
        <f t="shared" si="28"/>
        <v>Juin</v>
      </c>
    </row>
    <row r="375" spans="1:14" ht="15.75">
      <c r="A375" s="64">
        <v>368</v>
      </c>
      <c r="B375" s="413" t="s">
        <v>462</v>
      </c>
      <c r="C375" s="413" t="s">
        <v>997</v>
      </c>
      <c r="D375" s="119">
        <v>8</v>
      </c>
      <c r="E375" s="111"/>
      <c r="F375" s="111"/>
      <c r="G375" s="112">
        <f t="shared" si="29"/>
        <v>2.6666666666666665</v>
      </c>
      <c r="H375" s="112">
        <f t="shared" si="25"/>
        <v>8</v>
      </c>
      <c r="I375" s="116"/>
      <c r="J375" s="112">
        <f t="shared" si="26"/>
        <v>8</v>
      </c>
      <c r="K375" s="124"/>
      <c r="L375" s="112">
        <f t="shared" si="27"/>
        <v>8</v>
      </c>
      <c r="M375" s="115"/>
      <c r="N375" s="84" t="str">
        <f t="shared" si="28"/>
        <v>Juin</v>
      </c>
    </row>
    <row r="376" spans="1:14" ht="15.75">
      <c r="A376" s="64">
        <v>369</v>
      </c>
      <c r="B376" s="413" t="s">
        <v>463</v>
      </c>
      <c r="C376" s="413" t="s">
        <v>464</v>
      </c>
      <c r="D376" s="119">
        <v>7.5</v>
      </c>
      <c r="E376" s="111"/>
      <c r="F376" s="111"/>
      <c r="G376" s="112">
        <f t="shared" si="29"/>
        <v>2.5</v>
      </c>
      <c r="H376" s="112">
        <f t="shared" si="25"/>
        <v>7.5</v>
      </c>
      <c r="I376" s="116"/>
      <c r="J376" s="112">
        <f t="shared" si="26"/>
        <v>7.5</v>
      </c>
      <c r="K376" s="124"/>
      <c r="L376" s="112">
        <f t="shared" si="27"/>
        <v>7.5</v>
      </c>
      <c r="M376" s="115"/>
      <c r="N376" s="84" t="str">
        <f t="shared" si="28"/>
        <v>Juin</v>
      </c>
    </row>
    <row r="377" spans="1:14" ht="15.75">
      <c r="A377" s="64">
        <v>370</v>
      </c>
      <c r="B377" s="413" t="s">
        <v>465</v>
      </c>
      <c r="C377" s="413" t="s">
        <v>466</v>
      </c>
      <c r="D377" s="358"/>
      <c r="E377" s="111"/>
      <c r="F377" s="111"/>
      <c r="G377" s="112">
        <f t="shared" si="29"/>
        <v>10</v>
      </c>
      <c r="H377" s="112">
        <f t="shared" si="25"/>
        <v>30</v>
      </c>
      <c r="I377" s="116"/>
      <c r="J377" s="112">
        <f t="shared" si="26"/>
        <v>30</v>
      </c>
      <c r="K377" s="124"/>
      <c r="L377" s="112">
        <f t="shared" si="27"/>
        <v>30</v>
      </c>
      <c r="M377" s="115">
        <v>30</v>
      </c>
      <c r="N377" s="84" t="str">
        <f t="shared" si="28"/>
        <v>Juin</v>
      </c>
    </row>
    <row r="378" spans="1:14" ht="15.75">
      <c r="A378" s="64">
        <v>371</v>
      </c>
      <c r="B378" s="413" t="s">
        <v>467</v>
      </c>
      <c r="C378" s="413" t="s">
        <v>85</v>
      </c>
      <c r="D378" s="119">
        <v>10</v>
      </c>
      <c r="E378" s="111"/>
      <c r="F378" s="111"/>
      <c r="G378" s="112">
        <f t="shared" si="29"/>
        <v>3.3333333333333335</v>
      </c>
      <c r="H378" s="112">
        <f t="shared" si="25"/>
        <v>10</v>
      </c>
      <c r="I378" s="116"/>
      <c r="J378" s="112">
        <f t="shared" si="26"/>
        <v>10</v>
      </c>
      <c r="K378" s="124"/>
      <c r="L378" s="112">
        <f t="shared" si="27"/>
        <v>10</v>
      </c>
      <c r="M378" s="115"/>
      <c r="N378" s="84" t="str">
        <f t="shared" si="28"/>
        <v>Juin</v>
      </c>
    </row>
    <row r="379" spans="1:14" ht="15.75">
      <c r="A379" s="64">
        <v>372</v>
      </c>
      <c r="B379" s="419" t="s">
        <v>998</v>
      </c>
      <c r="C379" s="419" t="s">
        <v>218</v>
      </c>
      <c r="D379" s="119">
        <v>6.75</v>
      </c>
      <c r="E379" s="111"/>
      <c r="F379" s="111"/>
      <c r="G379" s="112">
        <f t="shared" si="29"/>
        <v>2.25</v>
      </c>
      <c r="H379" s="112">
        <f t="shared" si="25"/>
        <v>6.75</v>
      </c>
      <c r="I379" s="116"/>
      <c r="J379" s="112">
        <f t="shared" si="26"/>
        <v>6.75</v>
      </c>
      <c r="K379" s="124"/>
      <c r="L379" s="112">
        <f t="shared" si="27"/>
        <v>6.75</v>
      </c>
      <c r="M379" s="115"/>
      <c r="N379" s="84" t="str">
        <f t="shared" si="28"/>
        <v>Juin</v>
      </c>
    </row>
    <row r="380" spans="1:14" ht="15.75">
      <c r="A380" s="64">
        <v>373</v>
      </c>
      <c r="B380" s="419" t="s">
        <v>998</v>
      </c>
      <c r="C380" s="419" t="s">
        <v>468</v>
      </c>
      <c r="D380" s="119">
        <v>7</v>
      </c>
      <c r="E380" s="111"/>
      <c r="F380" s="111"/>
      <c r="G380" s="112">
        <f t="shared" si="29"/>
        <v>2.3333333333333335</v>
      </c>
      <c r="H380" s="112">
        <f t="shared" si="25"/>
        <v>7</v>
      </c>
      <c r="I380" s="116"/>
      <c r="J380" s="112">
        <f t="shared" si="26"/>
        <v>7</v>
      </c>
      <c r="K380" s="124"/>
      <c r="L380" s="112">
        <f t="shared" si="27"/>
        <v>7</v>
      </c>
      <c r="M380" s="115"/>
      <c r="N380" s="84" t="str">
        <f t="shared" si="28"/>
        <v>Juin</v>
      </c>
    </row>
    <row r="381" spans="1:14" ht="15.75">
      <c r="A381" s="64">
        <v>374</v>
      </c>
      <c r="B381" s="413" t="s">
        <v>999</v>
      </c>
      <c r="C381" s="413" t="s">
        <v>469</v>
      </c>
      <c r="D381" s="119">
        <v>7</v>
      </c>
      <c r="E381" s="111"/>
      <c r="F381" s="111"/>
      <c r="G381" s="112">
        <f t="shared" si="29"/>
        <v>2.3333333333333335</v>
      </c>
      <c r="H381" s="112">
        <f t="shared" si="25"/>
        <v>7</v>
      </c>
      <c r="I381" s="116"/>
      <c r="J381" s="112">
        <f t="shared" si="26"/>
        <v>7</v>
      </c>
      <c r="K381" s="124"/>
      <c r="L381" s="112">
        <f t="shared" si="27"/>
        <v>7</v>
      </c>
      <c r="M381" s="115"/>
      <c r="N381" s="84" t="str">
        <f t="shared" si="28"/>
        <v>Juin</v>
      </c>
    </row>
    <row r="382" spans="1:14" ht="15.75">
      <c r="A382" s="64">
        <v>375</v>
      </c>
      <c r="B382" s="413" t="s">
        <v>470</v>
      </c>
      <c r="C382" s="413" t="s">
        <v>777</v>
      </c>
      <c r="D382" s="119">
        <v>11.25</v>
      </c>
      <c r="E382" s="111"/>
      <c r="F382" s="111"/>
      <c r="G382" s="112">
        <f t="shared" si="29"/>
        <v>3.75</v>
      </c>
      <c r="H382" s="112">
        <f t="shared" si="25"/>
        <v>11.25</v>
      </c>
      <c r="I382" s="116"/>
      <c r="J382" s="112">
        <f t="shared" si="26"/>
        <v>11.25</v>
      </c>
      <c r="K382" s="124"/>
      <c r="L382" s="112">
        <f t="shared" si="27"/>
        <v>11.25</v>
      </c>
      <c r="M382" s="115"/>
      <c r="N382" s="84" t="str">
        <f t="shared" si="28"/>
        <v>Juin</v>
      </c>
    </row>
    <row r="383" spans="1:14" ht="15.75">
      <c r="A383" s="64">
        <v>376</v>
      </c>
      <c r="B383" s="413" t="s">
        <v>471</v>
      </c>
      <c r="C383" s="413" t="s">
        <v>74</v>
      </c>
      <c r="D383" s="119">
        <v>9.5</v>
      </c>
      <c r="E383" s="111"/>
      <c r="F383" s="111"/>
      <c r="G383" s="112">
        <f t="shared" si="29"/>
        <v>3.1666666666666665</v>
      </c>
      <c r="H383" s="112">
        <f t="shared" si="25"/>
        <v>9.5</v>
      </c>
      <c r="I383" s="116"/>
      <c r="J383" s="112">
        <f t="shared" si="26"/>
        <v>9.5</v>
      </c>
      <c r="K383" s="124"/>
      <c r="L383" s="112">
        <f t="shared" si="27"/>
        <v>9.5</v>
      </c>
      <c r="M383" s="115"/>
      <c r="N383" s="84" t="str">
        <f t="shared" si="28"/>
        <v>Juin</v>
      </c>
    </row>
    <row r="384" spans="1:14" ht="15.75">
      <c r="A384" s="64">
        <v>377</v>
      </c>
      <c r="B384" s="413" t="s">
        <v>472</v>
      </c>
      <c r="C384" s="413" t="s">
        <v>1000</v>
      </c>
      <c r="D384" s="119">
        <v>9</v>
      </c>
      <c r="E384" s="111"/>
      <c r="F384" s="111"/>
      <c r="G384" s="112">
        <f t="shared" si="29"/>
        <v>3</v>
      </c>
      <c r="H384" s="112">
        <f t="shared" si="25"/>
        <v>9</v>
      </c>
      <c r="I384" s="116"/>
      <c r="J384" s="112">
        <f t="shared" si="26"/>
        <v>9</v>
      </c>
      <c r="K384" s="124"/>
      <c r="L384" s="112">
        <f t="shared" si="27"/>
        <v>9</v>
      </c>
      <c r="M384" s="115"/>
      <c r="N384" s="84" t="str">
        <f t="shared" si="28"/>
        <v>Juin</v>
      </c>
    </row>
    <row r="385" spans="1:14" ht="15.75">
      <c r="A385" s="64">
        <v>378</v>
      </c>
      <c r="B385" s="413" t="s">
        <v>1001</v>
      </c>
      <c r="C385" s="413" t="s">
        <v>222</v>
      </c>
      <c r="D385" s="119">
        <v>3.5</v>
      </c>
      <c r="E385" s="111"/>
      <c r="F385" s="111"/>
      <c r="G385" s="112">
        <f>IF(AND(D385=0,E385,F385=0),M385/3,(D385+E385+F385)/3)</f>
        <v>1.1666666666666667</v>
      </c>
      <c r="H385" s="112">
        <f>G385*3</f>
        <v>3.5</v>
      </c>
      <c r="I385" s="116"/>
      <c r="J385" s="112">
        <f>MAX(I385*3,H385)</f>
        <v>3.5</v>
      </c>
      <c r="K385" s="124"/>
      <c r="L385" s="112">
        <f>MAX(J385,K385*3)</f>
        <v>3.5</v>
      </c>
      <c r="M385" s="115"/>
      <c r="N385" s="84" t="str">
        <f>IF(ISBLANK(K385),IF(ISBLANK(I385),"Juin","Synthèse"),"Rattrapage")</f>
        <v>Juin</v>
      </c>
    </row>
    <row r="386" spans="1:14" ht="15.75">
      <c r="A386" s="64">
        <v>379</v>
      </c>
      <c r="B386" s="419" t="s">
        <v>1002</v>
      </c>
      <c r="C386" s="419" t="s">
        <v>1003</v>
      </c>
      <c r="D386" s="119">
        <v>8.5</v>
      </c>
      <c r="E386" s="111"/>
      <c r="F386" s="111"/>
      <c r="G386" s="112">
        <f t="shared" si="29"/>
        <v>2.8333333333333335</v>
      </c>
      <c r="H386" s="112">
        <f t="shared" si="25"/>
        <v>8.5</v>
      </c>
      <c r="I386" s="116"/>
      <c r="J386" s="112">
        <f t="shared" si="26"/>
        <v>8.5</v>
      </c>
      <c r="K386" s="124"/>
      <c r="L386" s="112">
        <f t="shared" si="27"/>
        <v>8.5</v>
      </c>
      <c r="M386" s="115"/>
      <c r="N386" s="84" t="str">
        <f t="shared" si="28"/>
        <v>Juin</v>
      </c>
    </row>
    <row r="387" spans="1:14" ht="15.75">
      <c r="A387" s="64">
        <v>380</v>
      </c>
      <c r="B387" s="413" t="s">
        <v>473</v>
      </c>
      <c r="C387" s="413" t="s">
        <v>1004</v>
      </c>
      <c r="D387" s="119">
        <v>9.5</v>
      </c>
      <c r="E387" s="111"/>
      <c r="F387" s="111"/>
      <c r="G387" s="112">
        <f t="shared" si="29"/>
        <v>3.1666666666666665</v>
      </c>
      <c r="H387" s="112">
        <f t="shared" si="25"/>
        <v>9.5</v>
      </c>
      <c r="I387" s="116"/>
      <c r="J387" s="112">
        <f t="shared" si="26"/>
        <v>9.5</v>
      </c>
      <c r="K387" s="124"/>
      <c r="L387" s="112">
        <f t="shared" si="27"/>
        <v>9.5</v>
      </c>
      <c r="M387" s="115"/>
      <c r="N387" s="84" t="str">
        <f t="shared" si="28"/>
        <v>Juin</v>
      </c>
    </row>
    <row r="388" spans="1:14" ht="15.75">
      <c r="A388" s="64">
        <v>381</v>
      </c>
      <c r="B388" s="413" t="s">
        <v>474</v>
      </c>
      <c r="C388" s="413" t="s">
        <v>212</v>
      </c>
      <c r="D388" s="119">
        <v>12.5</v>
      </c>
      <c r="E388" s="111"/>
      <c r="F388" s="111"/>
      <c r="G388" s="112">
        <f t="shared" si="29"/>
        <v>4.166666666666667</v>
      </c>
      <c r="H388" s="112">
        <f t="shared" si="25"/>
        <v>12.5</v>
      </c>
      <c r="I388" s="116"/>
      <c r="J388" s="112">
        <f t="shared" si="26"/>
        <v>12.5</v>
      </c>
      <c r="K388" s="124"/>
      <c r="L388" s="112">
        <f t="shared" si="27"/>
        <v>12.5</v>
      </c>
      <c r="M388" s="115"/>
      <c r="N388" s="84" t="str">
        <f t="shared" si="28"/>
        <v>Juin</v>
      </c>
    </row>
    <row r="389" spans="1:14" ht="15.75">
      <c r="A389" s="64">
        <v>382</v>
      </c>
      <c r="B389" s="413" t="s">
        <v>1005</v>
      </c>
      <c r="C389" s="413" t="s">
        <v>134</v>
      </c>
      <c r="D389" s="359">
        <v>0</v>
      </c>
      <c r="E389" s="111"/>
      <c r="F389" s="111"/>
      <c r="G389" s="112">
        <f t="shared" si="29"/>
        <v>0</v>
      </c>
      <c r="H389" s="112">
        <f t="shared" si="25"/>
        <v>0</v>
      </c>
      <c r="I389" s="116"/>
      <c r="J389" s="112">
        <f t="shared" si="26"/>
        <v>0</v>
      </c>
      <c r="K389" s="124"/>
      <c r="L389" s="112">
        <f t="shared" si="27"/>
        <v>0</v>
      </c>
      <c r="M389" s="115"/>
      <c r="N389" s="84" t="str">
        <f t="shared" si="28"/>
        <v>Juin</v>
      </c>
    </row>
    <row r="390" spans="1:14" ht="15.75">
      <c r="A390" s="64">
        <v>383</v>
      </c>
      <c r="B390" s="413" t="s">
        <v>475</v>
      </c>
      <c r="C390" s="413" t="s">
        <v>1006</v>
      </c>
      <c r="D390" s="119">
        <v>5.5</v>
      </c>
      <c r="E390" s="111"/>
      <c r="F390" s="111"/>
      <c r="G390" s="112">
        <f t="shared" si="29"/>
        <v>1.8333333333333333</v>
      </c>
      <c r="H390" s="112">
        <f t="shared" si="25"/>
        <v>5.5</v>
      </c>
      <c r="I390" s="116"/>
      <c r="J390" s="112">
        <f t="shared" si="26"/>
        <v>5.5</v>
      </c>
      <c r="K390" s="124"/>
      <c r="L390" s="112">
        <f t="shared" si="27"/>
        <v>5.5</v>
      </c>
      <c r="M390" s="115"/>
      <c r="N390" s="84" t="str">
        <f t="shared" si="28"/>
        <v>Juin</v>
      </c>
    </row>
    <row r="391" spans="1:14" ht="15.75">
      <c r="A391" s="64">
        <v>384</v>
      </c>
      <c r="B391" s="413" t="s">
        <v>476</v>
      </c>
      <c r="C391" s="413" t="s">
        <v>477</v>
      </c>
      <c r="D391" s="119">
        <v>13</v>
      </c>
      <c r="E391" s="111"/>
      <c r="F391" s="111"/>
      <c r="G391" s="112">
        <f t="shared" si="29"/>
        <v>4.333333333333333</v>
      </c>
      <c r="H391" s="112">
        <f t="shared" si="25"/>
        <v>13</v>
      </c>
      <c r="I391" s="116"/>
      <c r="J391" s="112">
        <f t="shared" si="26"/>
        <v>13</v>
      </c>
      <c r="K391" s="124"/>
      <c r="L391" s="112">
        <f t="shared" si="27"/>
        <v>13</v>
      </c>
      <c r="M391" s="115"/>
      <c r="N391" s="84" t="str">
        <f t="shared" si="28"/>
        <v>Juin</v>
      </c>
    </row>
    <row r="392" spans="1:14" ht="15.75">
      <c r="A392" s="64">
        <v>385</v>
      </c>
      <c r="B392" s="413" t="s">
        <v>478</v>
      </c>
      <c r="C392" s="413" t="s">
        <v>1007</v>
      </c>
      <c r="D392" s="119">
        <v>8.5</v>
      </c>
      <c r="E392" s="111"/>
      <c r="F392" s="111"/>
      <c r="G392" s="112">
        <f t="shared" si="29"/>
        <v>2.8333333333333335</v>
      </c>
      <c r="H392" s="112">
        <f t="shared" ref="H392:H455" si="30">G392*3</f>
        <v>8.5</v>
      </c>
      <c r="I392" s="116"/>
      <c r="J392" s="112">
        <f t="shared" ref="J392:J455" si="31">MAX(I392*3,H392)</f>
        <v>8.5</v>
      </c>
      <c r="K392" s="124"/>
      <c r="L392" s="112">
        <f t="shared" ref="L392:L455" si="32">MAX(J392,K392*3)</f>
        <v>8.5</v>
      </c>
      <c r="M392" s="115"/>
      <c r="N392" s="84" t="str">
        <f t="shared" ref="N392:N455" si="33">IF(ISBLANK(K392),IF(ISBLANK(I392),"Juin","Synthèse"),"Rattrapage")</f>
        <v>Juin</v>
      </c>
    </row>
    <row r="393" spans="1:14" ht="15.75">
      <c r="A393" s="64">
        <v>386</v>
      </c>
      <c r="B393" s="413" t="s">
        <v>479</v>
      </c>
      <c r="C393" s="413" t="s">
        <v>1008</v>
      </c>
      <c r="D393" s="119">
        <v>7</v>
      </c>
      <c r="E393" s="111"/>
      <c r="F393" s="111"/>
      <c r="G393" s="112">
        <f t="shared" ref="G393:G456" si="34">IF(AND(D393=0,E393,F393=0),M393/3,(D393+E393+F393)/3)</f>
        <v>2.3333333333333335</v>
      </c>
      <c r="H393" s="112">
        <f t="shared" si="30"/>
        <v>7</v>
      </c>
      <c r="I393" s="116"/>
      <c r="J393" s="112">
        <f t="shared" si="31"/>
        <v>7</v>
      </c>
      <c r="K393" s="124"/>
      <c r="L393" s="112">
        <f t="shared" si="32"/>
        <v>7</v>
      </c>
      <c r="M393" s="115"/>
      <c r="N393" s="84" t="str">
        <f t="shared" si="33"/>
        <v>Juin</v>
      </c>
    </row>
    <row r="394" spans="1:14" ht="15.75">
      <c r="A394" s="64">
        <v>387</v>
      </c>
      <c r="B394" s="413" t="s">
        <v>480</v>
      </c>
      <c r="C394" s="413" t="s">
        <v>1009</v>
      </c>
      <c r="D394" s="119">
        <v>11.5</v>
      </c>
      <c r="E394" s="111"/>
      <c r="F394" s="111"/>
      <c r="G394" s="112">
        <f t="shared" si="34"/>
        <v>3.8333333333333335</v>
      </c>
      <c r="H394" s="112">
        <f t="shared" si="30"/>
        <v>11.5</v>
      </c>
      <c r="I394" s="116"/>
      <c r="J394" s="112">
        <f t="shared" si="31"/>
        <v>11.5</v>
      </c>
      <c r="K394" s="124"/>
      <c r="L394" s="112">
        <f t="shared" si="32"/>
        <v>11.5</v>
      </c>
      <c r="M394" s="115"/>
      <c r="N394" s="84" t="str">
        <f t="shared" si="33"/>
        <v>Juin</v>
      </c>
    </row>
    <row r="395" spans="1:14" ht="15.75">
      <c r="A395" s="64">
        <v>388</v>
      </c>
      <c r="B395" s="413" t="s">
        <v>481</v>
      </c>
      <c r="C395" s="413" t="s">
        <v>1010</v>
      </c>
      <c r="D395" s="119">
        <v>7.5</v>
      </c>
      <c r="E395" s="111"/>
      <c r="F395" s="111"/>
      <c r="G395" s="112">
        <f t="shared" si="34"/>
        <v>2.5</v>
      </c>
      <c r="H395" s="112">
        <f t="shared" si="30"/>
        <v>7.5</v>
      </c>
      <c r="I395" s="116"/>
      <c r="J395" s="112">
        <f t="shared" si="31"/>
        <v>7.5</v>
      </c>
      <c r="K395" s="124"/>
      <c r="L395" s="112">
        <f t="shared" si="32"/>
        <v>7.5</v>
      </c>
      <c r="M395" s="115"/>
      <c r="N395" s="84" t="str">
        <f t="shared" si="33"/>
        <v>Juin</v>
      </c>
    </row>
    <row r="396" spans="1:14" ht="15.75">
      <c r="A396" s="64">
        <v>389</v>
      </c>
      <c r="B396" s="413" t="s">
        <v>482</v>
      </c>
      <c r="C396" s="413" t="s">
        <v>1011</v>
      </c>
      <c r="D396" s="119">
        <v>4.5</v>
      </c>
      <c r="E396" s="111"/>
      <c r="F396" s="111"/>
      <c r="G396" s="112">
        <f t="shared" si="34"/>
        <v>1.5</v>
      </c>
      <c r="H396" s="112">
        <f t="shared" si="30"/>
        <v>4.5</v>
      </c>
      <c r="I396" s="116"/>
      <c r="J396" s="112">
        <f t="shared" si="31"/>
        <v>4.5</v>
      </c>
      <c r="K396" s="124"/>
      <c r="L396" s="112">
        <f t="shared" si="32"/>
        <v>4.5</v>
      </c>
      <c r="M396" s="115"/>
      <c r="N396" s="84" t="str">
        <f t="shared" si="33"/>
        <v>Juin</v>
      </c>
    </row>
    <row r="397" spans="1:14" ht="15.75">
      <c r="A397" s="64">
        <v>390</v>
      </c>
      <c r="B397" s="413" t="s">
        <v>483</v>
      </c>
      <c r="C397" s="413" t="s">
        <v>286</v>
      </c>
      <c r="D397" s="119">
        <v>7.75</v>
      </c>
      <c r="E397" s="111"/>
      <c r="F397" s="111"/>
      <c r="G397" s="112">
        <f t="shared" si="34"/>
        <v>2.5833333333333335</v>
      </c>
      <c r="H397" s="112">
        <f t="shared" si="30"/>
        <v>7.75</v>
      </c>
      <c r="I397" s="116"/>
      <c r="J397" s="112">
        <f t="shared" si="31"/>
        <v>7.75</v>
      </c>
      <c r="K397" s="124"/>
      <c r="L397" s="112">
        <f t="shared" si="32"/>
        <v>7.75</v>
      </c>
      <c r="M397" s="115"/>
      <c r="N397" s="84" t="str">
        <f t="shared" si="33"/>
        <v>Juin</v>
      </c>
    </row>
    <row r="398" spans="1:14" ht="15.75">
      <c r="A398" s="64">
        <v>391</v>
      </c>
      <c r="B398" s="413" t="s">
        <v>484</v>
      </c>
      <c r="C398" s="413" t="s">
        <v>1012</v>
      </c>
      <c r="D398" s="119">
        <v>6.5</v>
      </c>
      <c r="E398" s="111"/>
      <c r="F398" s="111"/>
      <c r="G398" s="112">
        <f t="shared" si="34"/>
        <v>2.1666666666666665</v>
      </c>
      <c r="H398" s="112">
        <f t="shared" si="30"/>
        <v>6.5</v>
      </c>
      <c r="I398" s="116"/>
      <c r="J398" s="112">
        <f t="shared" si="31"/>
        <v>6.5</v>
      </c>
      <c r="K398" s="124"/>
      <c r="L398" s="112">
        <f t="shared" si="32"/>
        <v>6.5</v>
      </c>
      <c r="M398" s="115"/>
      <c r="N398" s="84" t="str">
        <f t="shared" si="33"/>
        <v>Juin</v>
      </c>
    </row>
    <row r="399" spans="1:14" ht="15.75">
      <c r="A399" s="64">
        <v>392</v>
      </c>
      <c r="B399" s="434" t="s">
        <v>485</v>
      </c>
      <c r="C399" s="434" t="s">
        <v>1013</v>
      </c>
      <c r="D399" s="119">
        <v>7</v>
      </c>
      <c r="E399" s="111"/>
      <c r="F399" s="111"/>
      <c r="G399" s="112">
        <f t="shared" si="34"/>
        <v>2.3333333333333335</v>
      </c>
      <c r="H399" s="112">
        <f t="shared" si="30"/>
        <v>7</v>
      </c>
      <c r="I399" s="116"/>
      <c r="J399" s="112">
        <f t="shared" si="31"/>
        <v>7</v>
      </c>
      <c r="K399" s="124"/>
      <c r="L399" s="112">
        <f t="shared" si="32"/>
        <v>7</v>
      </c>
      <c r="M399" s="115"/>
      <c r="N399" s="84" t="str">
        <f t="shared" si="33"/>
        <v>Juin</v>
      </c>
    </row>
    <row r="400" spans="1:14" ht="15.75">
      <c r="A400" s="64">
        <v>393</v>
      </c>
      <c r="B400" s="419" t="s">
        <v>486</v>
      </c>
      <c r="C400" s="419" t="s">
        <v>487</v>
      </c>
      <c r="D400" s="119">
        <v>10</v>
      </c>
      <c r="E400" s="111"/>
      <c r="F400" s="111"/>
      <c r="G400" s="112">
        <f t="shared" si="34"/>
        <v>3.3333333333333335</v>
      </c>
      <c r="H400" s="112">
        <f t="shared" si="30"/>
        <v>10</v>
      </c>
      <c r="I400" s="116"/>
      <c r="J400" s="112">
        <f t="shared" si="31"/>
        <v>10</v>
      </c>
      <c r="K400" s="124"/>
      <c r="L400" s="112">
        <f t="shared" si="32"/>
        <v>10</v>
      </c>
      <c r="M400" s="115"/>
      <c r="N400" s="84" t="str">
        <f t="shared" si="33"/>
        <v>Juin</v>
      </c>
    </row>
    <row r="401" spans="1:14" ht="15.75">
      <c r="A401" s="64">
        <v>394</v>
      </c>
      <c r="B401" s="413" t="s">
        <v>488</v>
      </c>
      <c r="C401" s="413" t="s">
        <v>1014</v>
      </c>
      <c r="D401" s="119">
        <v>14</v>
      </c>
      <c r="E401" s="111"/>
      <c r="F401" s="111"/>
      <c r="G401" s="112">
        <f t="shared" si="34"/>
        <v>4.666666666666667</v>
      </c>
      <c r="H401" s="112">
        <f t="shared" si="30"/>
        <v>14</v>
      </c>
      <c r="I401" s="116"/>
      <c r="J401" s="112">
        <f t="shared" si="31"/>
        <v>14</v>
      </c>
      <c r="K401" s="124"/>
      <c r="L401" s="112">
        <f t="shared" si="32"/>
        <v>14</v>
      </c>
      <c r="M401" s="115"/>
      <c r="N401" s="84" t="str">
        <f t="shared" si="33"/>
        <v>Juin</v>
      </c>
    </row>
    <row r="402" spans="1:14" ht="15.75">
      <c r="A402" s="64">
        <v>395</v>
      </c>
      <c r="B402" s="413" t="s">
        <v>489</v>
      </c>
      <c r="C402" s="413" t="s">
        <v>490</v>
      </c>
      <c r="D402" s="119">
        <v>0.5</v>
      </c>
      <c r="E402" s="111"/>
      <c r="F402" s="111"/>
      <c r="G402" s="112">
        <f t="shared" si="34"/>
        <v>0.16666666666666666</v>
      </c>
      <c r="H402" s="112">
        <f t="shared" si="30"/>
        <v>0.5</v>
      </c>
      <c r="I402" s="116"/>
      <c r="J402" s="112">
        <f t="shared" si="31"/>
        <v>0.5</v>
      </c>
      <c r="K402" s="124"/>
      <c r="L402" s="112">
        <f t="shared" si="32"/>
        <v>0.5</v>
      </c>
      <c r="M402" s="115"/>
      <c r="N402" s="84" t="str">
        <f t="shared" si="33"/>
        <v>Juin</v>
      </c>
    </row>
    <row r="403" spans="1:14" ht="15.75">
      <c r="A403" s="64">
        <v>396</v>
      </c>
      <c r="B403" s="419" t="s">
        <v>1015</v>
      </c>
      <c r="C403" s="419" t="s">
        <v>1016</v>
      </c>
      <c r="D403" s="119">
        <v>9</v>
      </c>
      <c r="E403" s="111"/>
      <c r="F403" s="111"/>
      <c r="G403" s="112">
        <f t="shared" si="34"/>
        <v>3</v>
      </c>
      <c r="H403" s="112">
        <f t="shared" si="30"/>
        <v>9</v>
      </c>
      <c r="I403" s="116"/>
      <c r="J403" s="112">
        <f t="shared" si="31"/>
        <v>9</v>
      </c>
      <c r="K403" s="124"/>
      <c r="L403" s="112">
        <f t="shared" si="32"/>
        <v>9</v>
      </c>
      <c r="M403" s="115"/>
      <c r="N403" s="84" t="str">
        <f t="shared" si="33"/>
        <v>Juin</v>
      </c>
    </row>
    <row r="404" spans="1:14" ht="15.75">
      <c r="A404" s="64">
        <v>397</v>
      </c>
      <c r="B404" s="413" t="s">
        <v>491</v>
      </c>
      <c r="C404" s="413" t="s">
        <v>1017</v>
      </c>
      <c r="D404" s="119">
        <v>7.75</v>
      </c>
      <c r="E404" s="111"/>
      <c r="F404" s="111"/>
      <c r="G404" s="112">
        <f t="shared" si="34"/>
        <v>2.5833333333333335</v>
      </c>
      <c r="H404" s="112">
        <f t="shared" si="30"/>
        <v>7.75</v>
      </c>
      <c r="I404" s="116"/>
      <c r="J404" s="112">
        <f t="shared" si="31"/>
        <v>7.75</v>
      </c>
      <c r="K404" s="124"/>
      <c r="L404" s="112">
        <f t="shared" si="32"/>
        <v>7.75</v>
      </c>
      <c r="M404" s="115"/>
      <c r="N404" s="84" t="str">
        <f t="shared" si="33"/>
        <v>Juin</v>
      </c>
    </row>
    <row r="405" spans="1:14" ht="15.75">
      <c r="A405" s="64">
        <v>398</v>
      </c>
      <c r="B405" s="413" t="s">
        <v>491</v>
      </c>
      <c r="C405" s="413" t="s">
        <v>233</v>
      </c>
      <c r="D405" s="119">
        <v>4.5</v>
      </c>
      <c r="E405" s="111"/>
      <c r="F405" s="111"/>
      <c r="G405" s="112">
        <f t="shared" si="34"/>
        <v>1.5</v>
      </c>
      <c r="H405" s="112">
        <f t="shared" si="30"/>
        <v>4.5</v>
      </c>
      <c r="I405" s="116"/>
      <c r="J405" s="112">
        <f t="shared" si="31"/>
        <v>4.5</v>
      </c>
      <c r="K405" s="124"/>
      <c r="L405" s="112">
        <f t="shared" si="32"/>
        <v>4.5</v>
      </c>
      <c r="M405" s="115"/>
      <c r="N405" s="84" t="str">
        <f t="shared" si="33"/>
        <v>Juin</v>
      </c>
    </row>
    <row r="406" spans="1:14" ht="15.75">
      <c r="A406" s="64">
        <v>399</v>
      </c>
      <c r="B406" s="413" t="s">
        <v>492</v>
      </c>
      <c r="C406" s="413" t="s">
        <v>1018</v>
      </c>
      <c r="D406" s="119">
        <v>7.5</v>
      </c>
      <c r="E406" s="111"/>
      <c r="F406" s="111"/>
      <c r="G406" s="112">
        <f t="shared" si="34"/>
        <v>2.5</v>
      </c>
      <c r="H406" s="112">
        <f t="shared" si="30"/>
        <v>7.5</v>
      </c>
      <c r="I406" s="116"/>
      <c r="J406" s="112">
        <f t="shared" si="31"/>
        <v>7.5</v>
      </c>
      <c r="K406" s="124"/>
      <c r="L406" s="112">
        <f t="shared" si="32"/>
        <v>7.5</v>
      </c>
      <c r="M406" s="115"/>
      <c r="N406" s="84" t="str">
        <f t="shared" si="33"/>
        <v>Juin</v>
      </c>
    </row>
    <row r="407" spans="1:14" ht="15.75">
      <c r="A407" s="64">
        <v>400</v>
      </c>
      <c r="B407" s="413" t="s">
        <v>493</v>
      </c>
      <c r="C407" s="413" t="s">
        <v>83</v>
      </c>
      <c r="D407" s="119">
        <v>5</v>
      </c>
      <c r="E407" s="111"/>
      <c r="F407" s="111"/>
      <c r="G407" s="112">
        <f t="shared" si="34"/>
        <v>1.6666666666666667</v>
      </c>
      <c r="H407" s="112">
        <f t="shared" si="30"/>
        <v>5</v>
      </c>
      <c r="I407" s="116"/>
      <c r="J407" s="112">
        <f t="shared" si="31"/>
        <v>5</v>
      </c>
      <c r="K407" s="124"/>
      <c r="L407" s="112">
        <f t="shared" si="32"/>
        <v>5</v>
      </c>
      <c r="M407" s="115"/>
      <c r="N407" s="84" t="str">
        <f t="shared" si="33"/>
        <v>Juin</v>
      </c>
    </row>
    <row r="408" spans="1:14" ht="15.75">
      <c r="A408" s="64">
        <v>401</v>
      </c>
      <c r="B408" s="413" t="s">
        <v>494</v>
      </c>
      <c r="C408" s="413" t="s">
        <v>1019</v>
      </c>
      <c r="D408" s="119">
        <v>10</v>
      </c>
      <c r="E408" s="111"/>
      <c r="F408" s="111"/>
      <c r="G408" s="112">
        <f t="shared" si="34"/>
        <v>3.3333333333333335</v>
      </c>
      <c r="H408" s="112">
        <f t="shared" si="30"/>
        <v>10</v>
      </c>
      <c r="I408" s="116"/>
      <c r="J408" s="112">
        <f t="shared" si="31"/>
        <v>10</v>
      </c>
      <c r="K408" s="124"/>
      <c r="L408" s="112">
        <f t="shared" si="32"/>
        <v>10</v>
      </c>
      <c r="M408" s="115"/>
      <c r="N408" s="84" t="str">
        <f t="shared" si="33"/>
        <v>Juin</v>
      </c>
    </row>
    <row r="409" spans="1:14" ht="15.75">
      <c r="A409" s="64">
        <v>402</v>
      </c>
      <c r="B409" s="419" t="s">
        <v>1020</v>
      </c>
      <c r="C409" s="419" t="s">
        <v>495</v>
      </c>
      <c r="D409" s="119">
        <v>3.25</v>
      </c>
      <c r="E409" s="111"/>
      <c r="F409" s="111"/>
      <c r="G409" s="112">
        <f t="shared" si="34"/>
        <v>1.0833333333333333</v>
      </c>
      <c r="H409" s="112">
        <f t="shared" si="30"/>
        <v>3.25</v>
      </c>
      <c r="I409" s="116"/>
      <c r="J409" s="112">
        <f t="shared" si="31"/>
        <v>3.25</v>
      </c>
      <c r="K409" s="124"/>
      <c r="L409" s="112">
        <f t="shared" si="32"/>
        <v>3.25</v>
      </c>
      <c r="M409" s="115"/>
      <c r="N409" s="84" t="str">
        <f t="shared" si="33"/>
        <v>Juin</v>
      </c>
    </row>
    <row r="410" spans="1:14" ht="15.75">
      <c r="A410" s="64">
        <v>403</v>
      </c>
      <c r="B410" s="413" t="s">
        <v>496</v>
      </c>
      <c r="C410" s="413" t="s">
        <v>1021</v>
      </c>
      <c r="D410" s="119">
        <v>10</v>
      </c>
      <c r="E410" s="111"/>
      <c r="F410" s="111"/>
      <c r="G410" s="112">
        <f t="shared" si="34"/>
        <v>3.3333333333333335</v>
      </c>
      <c r="H410" s="112">
        <f t="shared" si="30"/>
        <v>10</v>
      </c>
      <c r="I410" s="116"/>
      <c r="J410" s="112">
        <f t="shared" si="31"/>
        <v>10</v>
      </c>
      <c r="K410" s="124"/>
      <c r="L410" s="112">
        <f t="shared" si="32"/>
        <v>10</v>
      </c>
      <c r="M410" s="115"/>
      <c r="N410" s="84" t="str">
        <f t="shared" si="33"/>
        <v>Juin</v>
      </c>
    </row>
    <row r="411" spans="1:14" ht="15.75">
      <c r="A411" s="64">
        <v>404</v>
      </c>
      <c r="B411" s="413" t="s">
        <v>497</v>
      </c>
      <c r="C411" s="413" t="s">
        <v>1022</v>
      </c>
      <c r="D411" s="119">
        <v>12</v>
      </c>
      <c r="E411" s="111"/>
      <c r="F411" s="111"/>
      <c r="G411" s="112">
        <f t="shared" si="34"/>
        <v>4</v>
      </c>
      <c r="H411" s="112">
        <f t="shared" si="30"/>
        <v>12</v>
      </c>
      <c r="I411" s="116"/>
      <c r="J411" s="112">
        <f t="shared" si="31"/>
        <v>12</v>
      </c>
      <c r="K411" s="124"/>
      <c r="L411" s="112">
        <f t="shared" si="32"/>
        <v>12</v>
      </c>
      <c r="M411" s="115"/>
      <c r="N411" s="84" t="str">
        <f t="shared" si="33"/>
        <v>Juin</v>
      </c>
    </row>
    <row r="412" spans="1:14" ht="15.75">
      <c r="A412" s="64">
        <v>405</v>
      </c>
      <c r="B412" s="419" t="s">
        <v>1023</v>
      </c>
      <c r="C412" s="419" t="s">
        <v>1024</v>
      </c>
      <c r="D412" s="119">
        <v>8</v>
      </c>
      <c r="E412" s="111"/>
      <c r="F412" s="111"/>
      <c r="G412" s="112">
        <f t="shared" si="34"/>
        <v>2.6666666666666665</v>
      </c>
      <c r="H412" s="112">
        <f t="shared" si="30"/>
        <v>8</v>
      </c>
      <c r="I412" s="116"/>
      <c r="J412" s="112">
        <f t="shared" si="31"/>
        <v>8</v>
      </c>
      <c r="K412" s="124"/>
      <c r="L412" s="112">
        <f t="shared" si="32"/>
        <v>8</v>
      </c>
      <c r="M412" s="115"/>
      <c r="N412" s="84" t="str">
        <f t="shared" si="33"/>
        <v>Juin</v>
      </c>
    </row>
    <row r="413" spans="1:14" ht="15.75">
      <c r="A413" s="64">
        <v>406</v>
      </c>
      <c r="B413" s="434" t="s">
        <v>498</v>
      </c>
      <c r="C413" s="434" t="s">
        <v>1025</v>
      </c>
      <c r="D413" s="119">
        <v>10.25</v>
      </c>
      <c r="E413" s="111"/>
      <c r="F413" s="111"/>
      <c r="G413" s="112">
        <f t="shared" si="34"/>
        <v>3.4166666666666665</v>
      </c>
      <c r="H413" s="112">
        <f t="shared" si="30"/>
        <v>10.25</v>
      </c>
      <c r="I413" s="116"/>
      <c r="J413" s="112">
        <f t="shared" si="31"/>
        <v>10.25</v>
      </c>
      <c r="K413" s="124"/>
      <c r="L413" s="112">
        <f t="shared" si="32"/>
        <v>10.25</v>
      </c>
      <c r="M413" s="115"/>
      <c r="N413" s="84" t="str">
        <f t="shared" si="33"/>
        <v>Juin</v>
      </c>
    </row>
    <row r="414" spans="1:14" ht="15.75">
      <c r="A414" s="64">
        <v>407</v>
      </c>
      <c r="B414" s="413" t="s">
        <v>499</v>
      </c>
      <c r="C414" s="413" t="s">
        <v>500</v>
      </c>
      <c r="D414" s="119">
        <v>7.25</v>
      </c>
      <c r="E414" s="111"/>
      <c r="F414" s="111"/>
      <c r="G414" s="112">
        <f t="shared" si="34"/>
        <v>2.4166666666666665</v>
      </c>
      <c r="H414" s="112">
        <f t="shared" si="30"/>
        <v>7.25</v>
      </c>
      <c r="I414" s="116"/>
      <c r="J414" s="112">
        <f t="shared" si="31"/>
        <v>7.25</v>
      </c>
      <c r="K414" s="124"/>
      <c r="L414" s="112">
        <f t="shared" si="32"/>
        <v>7.25</v>
      </c>
      <c r="M414" s="115"/>
      <c r="N414" s="84" t="str">
        <f t="shared" si="33"/>
        <v>Juin</v>
      </c>
    </row>
    <row r="415" spans="1:14" ht="15.75">
      <c r="A415" s="64">
        <v>408</v>
      </c>
      <c r="B415" s="413" t="s">
        <v>501</v>
      </c>
      <c r="C415" s="413" t="s">
        <v>101</v>
      </c>
      <c r="D415" s="119">
        <v>10.5</v>
      </c>
      <c r="E415" s="111"/>
      <c r="F415" s="111"/>
      <c r="G415" s="112">
        <f t="shared" si="34"/>
        <v>3.5</v>
      </c>
      <c r="H415" s="112">
        <f t="shared" si="30"/>
        <v>10.5</v>
      </c>
      <c r="I415" s="116"/>
      <c r="J415" s="112">
        <f t="shared" si="31"/>
        <v>10.5</v>
      </c>
      <c r="K415" s="124"/>
      <c r="L415" s="112">
        <f t="shared" si="32"/>
        <v>10.5</v>
      </c>
      <c r="M415" s="115"/>
      <c r="N415" s="84" t="str">
        <f t="shared" si="33"/>
        <v>Juin</v>
      </c>
    </row>
    <row r="416" spans="1:14" ht="15.75">
      <c r="A416" s="64">
        <v>409</v>
      </c>
      <c r="B416" s="413" t="s">
        <v>1026</v>
      </c>
      <c r="C416" s="413" t="s">
        <v>468</v>
      </c>
      <c r="D416" s="119">
        <v>9</v>
      </c>
      <c r="E416" s="111"/>
      <c r="F416" s="111"/>
      <c r="G416" s="112">
        <f t="shared" si="34"/>
        <v>3</v>
      </c>
      <c r="H416" s="112">
        <f t="shared" si="30"/>
        <v>9</v>
      </c>
      <c r="I416" s="116"/>
      <c r="J416" s="112">
        <f t="shared" si="31"/>
        <v>9</v>
      </c>
      <c r="K416" s="124"/>
      <c r="L416" s="112">
        <f t="shared" si="32"/>
        <v>9</v>
      </c>
      <c r="M416" s="115"/>
      <c r="N416" s="84" t="str">
        <f t="shared" si="33"/>
        <v>Juin</v>
      </c>
    </row>
    <row r="417" spans="1:14" ht="15.75">
      <c r="A417" s="64">
        <v>410</v>
      </c>
      <c r="B417" s="413" t="s">
        <v>502</v>
      </c>
      <c r="C417" s="413" t="s">
        <v>1027</v>
      </c>
      <c r="D417" s="119">
        <v>7</v>
      </c>
      <c r="E417" s="111"/>
      <c r="F417" s="111"/>
      <c r="G417" s="112">
        <f t="shared" si="34"/>
        <v>2.3333333333333335</v>
      </c>
      <c r="H417" s="112">
        <f t="shared" si="30"/>
        <v>7</v>
      </c>
      <c r="I417" s="116"/>
      <c r="J417" s="112">
        <f t="shared" si="31"/>
        <v>7</v>
      </c>
      <c r="K417" s="124"/>
      <c r="L417" s="112">
        <f t="shared" si="32"/>
        <v>7</v>
      </c>
      <c r="M417" s="115"/>
      <c r="N417" s="84" t="str">
        <f t="shared" si="33"/>
        <v>Juin</v>
      </c>
    </row>
    <row r="418" spans="1:14" ht="15.75">
      <c r="A418" s="64">
        <v>411</v>
      </c>
      <c r="B418" s="419" t="s">
        <v>503</v>
      </c>
      <c r="C418" s="419" t="s">
        <v>1028</v>
      </c>
      <c r="D418" s="119">
        <v>11.5</v>
      </c>
      <c r="E418" s="111"/>
      <c r="F418" s="111"/>
      <c r="G418" s="112">
        <f t="shared" si="34"/>
        <v>3.8333333333333335</v>
      </c>
      <c r="H418" s="112">
        <f t="shared" si="30"/>
        <v>11.5</v>
      </c>
      <c r="I418" s="116"/>
      <c r="J418" s="112">
        <f t="shared" si="31"/>
        <v>11.5</v>
      </c>
      <c r="K418" s="124"/>
      <c r="L418" s="112">
        <f t="shared" si="32"/>
        <v>11.5</v>
      </c>
      <c r="M418" s="115"/>
      <c r="N418" s="84" t="str">
        <f t="shared" si="33"/>
        <v>Juin</v>
      </c>
    </row>
    <row r="419" spans="1:14" ht="15.75">
      <c r="A419" s="64">
        <v>412</v>
      </c>
      <c r="B419" s="432" t="s">
        <v>504</v>
      </c>
      <c r="C419" s="432" t="s">
        <v>1029</v>
      </c>
      <c r="D419" s="119">
        <v>9.5</v>
      </c>
      <c r="E419" s="111"/>
      <c r="F419" s="111"/>
      <c r="G419" s="112">
        <f t="shared" si="34"/>
        <v>3.1666666666666665</v>
      </c>
      <c r="H419" s="112">
        <f t="shared" si="30"/>
        <v>9.5</v>
      </c>
      <c r="I419" s="116"/>
      <c r="J419" s="112">
        <f t="shared" si="31"/>
        <v>9.5</v>
      </c>
      <c r="K419" s="124"/>
      <c r="L419" s="112">
        <f t="shared" si="32"/>
        <v>9.5</v>
      </c>
      <c r="M419" s="115"/>
      <c r="N419" s="84" t="str">
        <f t="shared" si="33"/>
        <v>Juin</v>
      </c>
    </row>
    <row r="420" spans="1:14" ht="15.75">
      <c r="A420" s="64">
        <v>413</v>
      </c>
      <c r="B420" s="413" t="s">
        <v>505</v>
      </c>
      <c r="C420" s="413" t="s">
        <v>1030</v>
      </c>
      <c r="D420" s="119">
        <v>0.5</v>
      </c>
      <c r="E420" s="111"/>
      <c r="F420" s="111"/>
      <c r="G420" s="112">
        <f t="shared" si="34"/>
        <v>0.16666666666666666</v>
      </c>
      <c r="H420" s="112">
        <f t="shared" si="30"/>
        <v>0.5</v>
      </c>
      <c r="I420" s="116"/>
      <c r="J420" s="112">
        <f t="shared" si="31"/>
        <v>0.5</v>
      </c>
      <c r="K420" s="124"/>
      <c r="L420" s="112">
        <f t="shared" si="32"/>
        <v>0.5</v>
      </c>
      <c r="M420" s="115"/>
      <c r="N420" s="84" t="str">
        <f t="shared" si="33"/>
        <v>Juin</v>
      </c>
    </row>
    <row r="421" spans="1:14" ht="15.75">
      <c r="A421" s="64">
        <v>414</v>
      </c>
      <c r="B421" s="413" t="s">
        <v>505</v>
      </c>
      <c r="C421" s="413" t="s">
        <v>1031</v>
      </c>
      <c r="D421" s="119">
        <v>9</v>
      </c>
      <c r="E421" s="111"/>
      <c r="F421" s="111"/>
      <c r="G421" s="112">
        <f t="shared" si="34"/>
        <v>3</v>
      </c>
      <c r="H421" s="112">
        <f t="shared" si="30"/>
        <v>9</v>
      </c>
      <c r="I421" s="116"/>
      <c r="J421" s="112">
        <f t="shared" si="31"/>
        <v>9</v>
      </c>
      <c r="K421" s="124"/>
      <c r="L421" s="112">
        <f t="shared" si="32"/>
        <v>9</v>
      </c>
      <c r="M421" s="115"/>
      <c r="N421" s="84" t="str">
        <f t="shared" si="33"/>
        <v>Juin</v>
      </c>
    </row>
    <row r="422" spans="1:14" ht="15.75">
      <c r="A422" s="64">
        <v>415</v>
      </c>
      <c r="B422" s="413" t="s">
        <v>506</v>
      </c>
      <c r="C422" s="413" t="s">
        <v>936</v>
      </c>
      <c r="D422" s="358"/>
      <c r="E422" s="111"/>
      <c r="F422" s="111"/>
      <c r="G422" s="112">
        <f t="shared" si="34"/>
        <v>10</v>
      </c>
      <c r="H422" s="112">
        <f t="shared" si="30"/>
        <v>30</v>
      </c>
      <c r="I422" s="116"/>
      <c r="J422" s="112">
        <f t="shared" si="31"/>
        <v>30</v>
      </c>
      <c r="K422" s="124"/>
      <c r="L422" s="112">
        <f t="shared" si="32"/>
        <v>30</v>
      </c>
      <c r="M422" s="115">
        <v>30</v>
      </c>
      <c r="N422" s="84" t="str">
        <f t="shared" si="33"/>
        <v>Juin</v>
      </c>
    </row>
    <row r="423" spans="1:14" ht="15.75">
      <c r="A423" s="64">
        <v>416</v>
      </c>
      <c r="B423" s="413" t="s">
        <v>507</v>
      </c>
      <c r="C423" s="413" t="s">
        <v>1032</v>
      </c>
      <c r="D423" s="119">
        <v>8</v>
      </c>
      <c r="E423" s="111"/>
      <c r="F423" s="111"/>
      <c r="G423" s="112">
        <f t="shared" si="34"/>
        <v>2.6666666666666665</v>
      </c>
      <c r="H423" s="112">
        <f t="shared" si="30"/>
        <v>8</v>
      </c>
      <c r="I423" s="116"/>
      <c r="J423" s="112">
        <f t="shared" si="31"/>
        <v>8</v>
      </c>
      <c r="K423" s="124"/>
      <c r="L423" s="112">
        <f t="shared" si="32"/>
        <v>8</v>
      </c>
      <c r="M423" s="115"/>
      <c r="N423" s="84" t="str">
        <f t="shared" si="33"/>
        <v>Juin</v>
      </c>
    </row>
    <row r="424" spans="1:14" ht="15.75">
      <c r="A424" s="64">
        <v>417</v>
      </c>
      <c r="B424" s="437" t="s">
        <v>508</v>
      </c>
      <c r="C424" s="417" t="s">
        <v>1033</v>
      </c>
      <c r="D424" s="119">
        <v>3</v>
      </c>
      <c r="E424" s="111"/>
      <c r="F424" s="111"/>
      <c r="G424" s="112">
        <f t="shared" si="34"/>
        <v>1</v>
      </c>
      <c r="H424" s="112">
        <f t="shared" si="30"/>
        <v>3</v>
      </c>
      <c r="I424" s="116"/>
      <c r="J424" s="112">
        <f t="shared" si="31"/>
        <v>3</v>
      </c>
      <c r="K424" s="124"/>
      <c r="L424" s="112">
        <f t="shared" si="32"/>
        <v>3</v>
      </c>
      <c r="M424" s="115"/>
      <c r="N424" s="84" t="str">
        <f t="shared" si="33"/>
        <v>Juin</v>
      </c>
    </row>
    <row r="425" spans="1:14" ht="15.75">
      <c r="A425" s="64">
        <v>418</v>
      </c>
      <c r="B425" s="413" t="s">
        <v>1034</v>
      </c>
      <c r="C425" s="413" t="s">
        <v>67</v>
      </c>
      <c r="D425" s="119">
        <v>1</v>
      </c>
      <c r="E425" s="111"/>
      <c r="F425" s="111"/>
      <c r="G425" s="112">
        <f t="shared" si="34"/>
        <v>0.33333333333333331</v>
      </c>
      <c r="H425" s="112">
        <f t="shared" si="30"/>
        <v>1</v>
      </c>
      <c r="I425" s="116"/>
      <c r="J425" s="112">
        <f t="shared" si="31"/>
        <v>1</v>
      </c>
      <c r="K425" s="124"/>
      <c r="L425" s="112">
        <f t="shared" si="32"/>
        <v>1</v>
      </c>
      <c r="M425" s="115"/>
      <c r="N425" s="84" t="str">
        <f t="shared" si="33"/>
        <v>Juin</v>
      </c>
    </row>
    <row r="426" spans="1:14" ht="15.75">
      <c r="A426" s="64">
        <v>419</v>
      </c>
      <c r="B426" s="425" t="s">
        <v>1035</v>
      </c>
      <c r="C426" s="425" t="s">
        <v>1036</v>
      </c>
      <c r="D426" s="119">
        <v>10.5</v>
      </c>
      <c r="E426" s="111"/>
      <c r="F426" s="111"/>
      <c r="G426" s="112">
        <f t="shared" si="34"/>
        <v>3.5</v>
      </c>
      <c r="H426" s="112">
        <f t="shared" si="30"/>
        <v>10.5</v>
      </c>
      <c r="I426" s="116"/>
      <c r="J426" s="112">
        <f t="shared" si="31"/>
        <v>10.5</v>
      </c>
      <c r="K426" s="124"/>
      <c r="L426" s="112">
        <f t="shared" si="32"/>
        <v>10.5</v>
      </c>
      <c r="M426" s="115"/>
      <c r="N426" s="84" t="str">
        <f t="shared" si="33"/>
        <v>Juin</v>
      </c>
    </row>
    <row r="427" spans="1:14" ht="15.75">
      <c r="A427" s="64">
        <v>420</v>
      </c>
      <c r="B427" s="432" t="s">
        <v>509</v>
      </c>
      <c r="C427" s="432" t="s">
        <v>1037</v>
      </c>
      <c r="D427" s="119">
        <v>7</v>
      </c>
      <c r="E427" s="111"/>
      <c r="F427" s="111"/>
      <c r="G427" s="112">
        <f t="shared" si="34"/>
        <v>2.3333333333333335</v>
      </c>
      <c r="H427" s="112">
        <f t="shared" si="30"/>
        <v>7</v>
      </c>
      <c r="I427" s="116"/>
      <c r="J427" s="112">
        <f t="shared" si="31"/>
        <v>7</v>
      </c>
      <c r="K427" s="124"/>
      <c r="L427" s="112">
        <f t="shared" si="32"/>
        <v>7</v>
      </c>
      <c r="M427" s="115"/>
      <c r="N427" s="84" t="str">
        <f t="shared" si="33"/>
        <v>Juin</v>
      </c>
    </row>
    <row r="428" spans="1:14" ht="15.75">
      <c r="A428" s="64">
        <v>421</v>
      </c>
      <c r="B428" s="418" t="s">
        <v>1038</v>
      </c>
      <c r="C428" s="418" t="s">
        <v>1039</v>
      </c>
      <c r="D428" s="119">
        <v>8.75</v>
      </c>
      <c r="E428" s="111"/>
      <c r="F428" s="111"/>
      <c r="G428" s="112">
        <f t="shared" si="34"/>
        <v>2.9166666666666665</v>
      </c>
      <c r="H428" s="112">
        <f t="shared" si="30"/>
        <v>8.75</v>
      </c>
      <c r="I428" s="116"/>
      <c r="J428" s="112">
        <f t="shared" si="31"/>
        <v>8.75</v>
      </c>
      <c r="K428" s="124"/>
      <c r="L428" s="112">
        <f t="shared" si="32"/>
        <v>8.75</v>
      </c>
      <c r="M428" s="115"/>
      <c r="N428" s="84" t="str">
        <f t="shared" si="33"/>
        <v>Juin</v>
      </c>
    </row>
    <row r="429" spans="1:14" ht="15.75">
      <c r="A429" s="64">
        <v>422</v>
      </c>
      <c r="B429" s="419" t="s">
        <v>510</v>
      </c>
      <c r="C429" s="419" t="s">
        <v>511</v>
      </c>
      <c r="D429" s="119">
        <v>2.5</v>
      </c>
      <c r="E429" s="111"/>
      <c r="F429" s="111"/>
      <c r="G429" s="112">
        <f t="shared" si="34"/>
        <v>0.83333333333333337</v>
      </c>
      <c r="H429" s="112">
        <f t="shared" si="30"/>
        <v>2.5</v>
      </c>
      <c r="I429" s="116"/>
      <c r="J429" s="112">
        <f t="shared" si="31"/>
        <v>2.5</v>
      </c>
      <c r="K429" s="124"/>
      <c r="L429" s="112">
        <f t="shared" si="32"/>
        <v>2.5</v>
      </c>
      <c r="M429" s="115"/>
      <c r="N429" s="84" t="str">
        <f t="shared" si="33"/>
        <v>Juin</v>
      </c>
    </row>
    <row r="430" spans="1:14" ht="15.75">
      <c r="A430" s="64">
        <v>423</v>
      </c>
      <c r="B430" s="434" t="s">
        <v>512</v>
      </c>
      <c r="C430" s="434" t="s">
        <v>1040</v>
      </c>
      <c r="D430" s="119">
        <v>9.5</v>
      </c>
      <c r="E430" s="111"/>
      <c r="F430" s="111"/>
      <c r="G430" s="112">
        <f t="shared" si="34"/>
        <v>3.1666666666666665</v>
      </c>
      <c r="H430" s="112">
        <f t="shared" si="30"/>
        <v>9.5</v>
      </c>
      <c r="I430" s="116"/>
      <c r="J430" s="112">
        <f t="shared" si="31"/>
        <v>9.5</v>
      </c>
      <c r="K430" s="124"/>
      <c r="L430" s="112">
        <f t="shared" si="32"/>
        <v>9.5</v>
      </c>
      <c r="M430" s="115"/>
      <c r="N430" s="84" t="str">
        <f t="shared" si="33"/>
        <v>Juin</v>
      </c>
    </row>
    <row r="431" spans="1:14" ht="15.75">
      <c r="A431" s="64">
        <v>424</v>
      </c>
      <c r="B431" s="413" t="s">
        <v>513</v>
      </c>
      <c r="C431" s="413" t="s">
        <v>1041</v>
      </c>
      <c r="D431" s="119">
        <v>11.5</v>
      </c>
      <c r="E431" s="111"/>
      <c r="F431" s="111"/>
      <c r="G431" s="112">
        <f t="shared" si="34"/>
        <v>3.8333333333333335</v>
      </c>
      <c r="H431" s="112">
        <f t="shared" si="30"/>
        <v>11.5</v>
      </c>
      <c r="I431" s="116"/>
      <c r="J431" s="112">
        <f t="shared" si="31"/>
        <v>11.5</v>
      </c>
      <c r="K431" s="124"/>
      <c r="L431" s="112">
        <f t="shared" si="32"/>
        <v>11.5</v>
      </c>
      <c r="M431" s="115"/>
      <c r="N431" s="84" t="str">
        <f t="shared" si="33"/>
        <v>Juin</v>
      </c>
    </row>
    <row r="432" spans="1:14" ht="15.75">
      <c r="A432" s="64">
        <v>425</v>
      </c>
      <c r="B432" s="432" t="s">
        <v>514</v>
      </c>
      <c r="C432" s="432" t="s">
        <v>515</v>
      </c>
      <c r="D432" s="119">
        <v>4.5</v>
      </c>
      <c r="E432" s="111"/>
      <c r="F432" s="111"/>
      <c r="G432" s="112">
        <f t="shared" si="34"/>
        <v>1.5</v>
      </c>
      <c r="H432" s="112">
        <f t="shared" si="30"/>
        <v>4.5</v>
      </c>
      <c r="I432" s="116"/>
      <c r="J432" s="112">
        <f t="shared" si="31"/>
        <v>4.5</v>
      </c>
      <c r="K432" s="124"/>
      <c r="L432" s="112">
        <f t="shared" si="32"/>
        <v>4.5</v>
      </c>
      <c r="M432" s="115"/>
      <c r="N432" s="84" t="str">
        <f t="shared" si="33"/>
        <v>Juin</v>
      </c>
    </row>
    <row r="433" spans="1:14" ht="15.75">
      <c r="A433" s="64">
        <v>426</v>
      </c>
      <c r="B433" s="413" t="s">
        <v>1042</v>
      </c>
      <c r="C433" s="413" t="s">
        <v>101</v>
      </c>
      <c r="D433" s="119">
        <v>5.5</v>
      </c>
      <c r="E433" s="111"/>
      <c r="F433" s="111"/>
      <c r="G433" s="112">
        <f t="shared" si="34"/>
        <v>1.8333333333333333</v>
      </c>
      <c r="H433" s="112">
        <f t="shared" si="30"/>
        <v>5.5</v>
      </c>
      <c r="I433" s="116"/>
      <c r="J433" s="112">
        <f t="shared" si="31"/>
        <v>5.5</v>
      </c>
      <c r="K433" s="124"/>
      <c r="L433" s="112">
        <f t="shared" si="32"/>
        <v>5.5</v>
      </c>
      <c r="M433" s="115"/>
      <c r="N433" s="84" t="str">
        <f t="shared" si="33"/>
        <v>Juin</v>
      </c>
    </row>
    <row r="434" spans="1:14" ht="15.75">
      <c r="A434" s="64">
        <v>427</v>
      </c>
      <c r="B434" s="413" t="s">
        <v>516</v>
      </c>
      <c r="C434" s="413" t="s">
        <v>996</v>
      </c>
      <c r="D434" s="119">
        <v>13.5</v>
      </c>
      <c r="E434" s="111"/>
      <c r="F434" s="111"/>
      <c r="G434" s="112">
        <f t="shared" si="34"/>
        <v>4.5</v>
      </c>
      <c r="H434" s="112">
        <f t="shared" si="30"/>
        <v>13.5</v>
      </c>
      <c r="I434" s="116"/>
      <c r="J434" s="112">
        <f t="shared" si="31"/>
        <v>13.5</v>
      </c>
      <c r="K434" s="124"/>
      <c r="L434" s="112">
        <f t="shared" si="32"/>
        <v>13.5</v>
      </c>
      <c r="M434" s="115"/>
      <c r="N434" s="84" t="str">
        <f t="shared" si="33"/>
        <v>Juin</v>
      </c>
    </row>
    <row r="435" spans="1:14" ht="15.75">
      <c r="A435" s="64">
        <v>428</v>
      </c>
      <c r="B435" s="413" t="s">
        <v>517</v>
      </c>
      <c r="C435" s="413" t="s">
        <v>72</v>
      </c>
      <c r="D435" s="119">
        <v>14.5</v>
      </c>
      <c r="E435" s="111"/>
      <c r="F435" s="111"/>
      <c r="G435" s="112">
        <f t="shared" si="34"/>
        <v>4.833333333333333</v>
      </c>
      <c r="H435" s="112">
        <f t="shared" si="30"/>
        <v>14.5</v>
      </c>
      <c r="I435" s="116"/>
      <c r="J435" s="112">
        <f t="shared" si="31"/>
        <v>14.5</v>
      </c>
      <c r="K435" s="124"/>
      <c r="L435" s="112">
        <f t="shared" si="32"/>
        <v>14.5</v>
      </c>
      <c r="M435" s="115"/>
      <c r="N435" s="84" t="str">
        <f t="shared" si="33"/>
        <v>Juin</v>
      </c>
    </row>
    <row r="436" spans="1:14" ht="15.75">
      <c r="A436" s="64">
        <v>429</v>
      </c>
      <c r="B436" s="413" t="s">
        <v>518</v>
      </c>
      <c r="C436" s="413" t="s">
        <v>1043</v>
      </c>
      <c r="D436" s="119">
        <v>8.75</v>
      </c>
      <c r="E436" s="111"/>
      <c r="F436" s="111"/>
      <c r="G436" s="112">
        <f t="shared" si="34"/>
        <v>2.9166666666666665</v>
      </c>
      <c r="H436" s="112">
        <f t="shared" si="30"/>
        <v>8.75</v>
      </c>
      <c r="I436" s="116"/>
      <c r="J436" s="112">
        <f t="shared" si="31"/>
        <v>8.75</v>
      </c>
      <c r="K436" s="124"/>
      <c r="L436" s="112">
        <f t="shared" si="32"/>
        <v>8.75</v>
      </c>
      <c r="M436" s="115"/>
      <c r="N436" s="84" t="str">
        <f t="shared" si="33"/>
        <v>Juin</v>
      </c>
    </row>
    <row r="437" spans="1:14" ht="15.75">
      <c r="A437" s="64">
        <v>430</v>
      </c>
      <c r="B437" s="432" t="s">
        <v>518</v>
      </c>
      <c r="C437" s="432" t="s">
        <v>519</v>
      </c>
      <c r="D437" s="119">
        <v>3.5</v>
      </c>
      <c r="E437" s="111"/>
      <c r="F437" s="111"/>
      <c r="G437" s="112">
        <f t="shared" si="34"/>
        <v>1.1666666666666667</v>
      </c>
      <c r="H437" s="112">
        <f t="shared" si="30"/>
        <v>3.5</v>
      </c>
      <c r="I437" s="116"/>
      <c r="J437" s="112">
        <f t="shared" si="31"/>
        <v>3.5</v>
      </c>
      <c r="K437" s="124"/>
      <c r="L437" s="112">
        <f t="shared" si="32"/>
        <v>3.5</v>
      </c>
      <c r="M437" s="115"/>
      <c r="N437" s="84" t="str">
        <f t="shared" si="33"/>
        <v>Juin</v>
      </c>
    </row>
    <row r="438" spans="1:14" ht="15.75">
      <c r="A438" s="64">
        <v>431</v>
      </c>
      <c r="B438" s="413" t="s">
        <v>520</v>
      </c>
      <c r="C438" s="413" t="s">
        <v>777</v>
      </c>
      <c r="D438" s="119">
        <v>5.5</v>
      </c>
      <c r="E438" s="111"/>
      <c r="F438" s="111"/>
      <c r="G438" s="112">
        <f t="shared" si="34"/>
        <v>1.8333333333333333</v>
      </c>
      <c r="H438" s="112">
        <f t="shared" si="30"/>
        <v>5.5</v>
      </c>
      <c r="I438" s="116"/>
      <c r="J438" s="112">
        <f t="shared" si="31"/>
        <v>5.5</v>
      </c>
      <c r="K438" s="124"/>
      <c r="L438" s="112">
        <f t="shared" si="32"/>
        <v>5.5</v>
      </c>
      <c r="M438" s="115"/>
      <c r="N438" s="84" t="str">
        <f t="shared" si="33"/>
        <v>Juin</v>
      </c>
    </row>
    <row r="439" spans="1:14" ht="15.75">
      <c r="A439" s="64">
        <v>432</v>
      </c>
      <c r="B439" s="417" t="s">
        <v>521</v>
      </c>
      <c r="C439" s="417" t="s">
        <v>1044</v>
      </c>
      <c r="D439" s="119">
        <v>6</v>
      </c>
      <c r="E439" s="111"/>
      <c r="F439" s="111"/>
      <c r="G439" s="112">
        <f t="shared" si="34"/>
        <v>2</v>
      </c>
      <c r="H439" s="112">
        <f t="shared" si="30"/>
        <v>6</v>
      </c>
      <c r="I439" s="116"/>
      <c r="J439" s="112">
        <f t="shared" si="31"/>
        <v>6</v>
      </c>
      <c r="K439" s="124"/>
      <c r="L439" s="112">
        <f t="shared" si="32"/>
        <v>6</v>
      </c>
      <c r="M439" s="115"/>
      <c r="N439" s="84" t="str">
        <f t="shared" si="33"/>
        <v>Juin</v>
      </c>
    </row>
    <row r="440" spans="1:14" ht="15.75">
      <c r="A440" s="64">
        <v>433</v>
      </c>
      <c r="B440" s="432" t="s">
        <v>522</v>
      </c>
      <c r="C440" s="432" t="s">
        <v>523</v>
      </c>
      <c r="D440" s="119">
        <v>1</v>
      </c>
      <c r="E440" s="111"/>
      <c r="F440" s="111"/>
      <c r="G440" s="112">
        <f t="shared" si="34"/>
        <v>0.33333333333333331</v>
      </c>
      <c r="H440" s="112">
        <f t="shared" si="30"/>
        <v>1</v>
      </c>
      <c r="I440" s="116"/>
      <c r="J440" s="112">
        <f t="shared" si="31"/>
        <v>1</v>
      </c>
      <c r="K440" s="124"/>
      <c r="L440" s="112">
        <f t="shared" si="32"/>
        <v>1</v>
      </c>
      <c r="M440" s="115"/>
      <c r="N440" s="84" t="str">
        <f t="shared" si="33"/>
        <v>Juin</v>
      </c>
    </row>
    <row r="441" spans="1:14" ht="15.75">
      <c r="A441" s="64">
        <v>434</v>
      </c>
      <c r="B441" s="419" t="s">
        <v>1045</v>
      </c>
      <c r="C441" s="419" t="s">
        <v>1046</v>
      </c>
      <c r="D441" s="119">
        <v>8</v>
      </c>
      <c r="E441" s="111"/>
      <c r="F441" s="111"/>
      <c r="G441" s="112">
        <f t="shared" si="34"/>
        <v>2.6666666666666665</v>
      </c>
      <c r="H441" s="112">
        <f t="shared" si="30"/>
        <v>8</v>
      </c>
      <c r="I441" s="116"/>
      <c r="J441" s="112">
        <f t="shared" si="31"/>
        <v>8</v>
      </c>
      <c r="K441" s="124"/>
      <c r="L441" s="112">
        <f t="shared" si="32"/>
        <v>8</v>
      </c>
      <c r="M441" s="115"/>
      <c r="N441" s="84" t="str">
        <f t="shared" si="33"/>
        <v>Juin</v>
      </c>
    </row>
    <row r="442" spans="1:14" ht="15.75">
      <c r="A442" s="64">
        <v>435</v>
      </c>
      <c r="B442" s="413" t="s">
        <v>524</v>
      </c>
      <c r="C442" s="413" t="s">
        <v>325</v>
      </c>
      <c r="D442" s="119">
        <v>11</v>
      </c>
      <c r="E442" s="111"/>
      <c r="F442" s="111"/>
      <c r="G442" s="112">
        <f t="shared" si="34"/>
        <v>3.6666666666666665</v>
      </c>
      <c r="H442" s="112">
        <f t="shared" si="30"/>
        <v>11</v>
      </c>
      <c r="I442" s="116"/>
      <c r="J442" s="112">
        <f t="shared" si="31"/>
        <v>11</v>
      </c>
      <c r="K442" s="124"/>
      <c r="L442" s="112">
        <f t="shared" si="32"/>
        <v>11</v>
      </c>
      <c r="M442" s="115"/>
      <c r="N442" s="84" t="str">
        <f t="shared" si="33"/>
        <v>Juin</v>
      </c>
    </row>
    <row r="443" spans="1:14" ht="15.75">
      <c r="A443" s="64">
        <v>436</v>
      </c>
      <c r="B443" s="413" t="s">
        <v>525</v>
      </c>
      <c r="C443" s="413" t="s">
        <v>372</v>
      </c>
      <c r="D443" s="119">
        <v>1</v>
      </c>
      <c r="E443" s="111"/>
      <c r="F443" s="111"/>
      <c r="G443" s="112">
        <f t="shared" si="34"/>
        <v>0.33333333333333331</v>
      </c>
      <c r="H443" s="112">
        <f t="shared" si="30"/>
        <v>1</v>
      </c>
      <c r="I443" s="116"/>
      <c r="J443" s="112">
        <f t="shared" si="31"/>
        <v>1</v>
      </c>
      <c r="K443" s="124"/>
      <c r="L443" s="112">
        <f t="shared" si="32"/>
        <v>1</v>
      </c>
      <c r="M443" s="115"/>
      <c r="N443" s="84" t="str">
        <f t="shared" si="33"/>
        <v>Juin</v>
      </c>
    </row>
    <row r="444" spans="1:14" ht="15.75">
      <c r="A444" s="64">
        <v>437</v>
      </c>
      <c r="B444" s="413" t="s">
        <v>526</v>
      </c>
      <c r="C444" s="413" t="s">
        <v>1047</v>
      </c>
      <c r="D444" s="119">
        <v>1.25</v>
      </c>
      <c r="E444" s="111"/>
      <c r="F444" s="111"/>
      <c r="G444" s="112">
        <f t="shared" si="34"/>
        <v>0.41666666666666669</v>
      </c>
      <c r="H444" s="112">
        <f t="shared" si="30"/>
        <v>1.25</v>
      </c>
      <c r="I444" s="116"/>
      <c r="J444" s="112">
        <f t="shared" si="31"/>
        <v>1.25</v>
      </c>
      <c r="K444" s="124"/>
      <c r="L444" s="112">
        <f t="shared" si="32"/>
        <v>1.25</v>
      </c>
      <c r="M444" s="115"/>
      <c r="N444" s="84" t="str">
        <f t="shared" si="33"/>
        <v>Juin</v>
      </c>
    </row>
    <row r="445" spans="1:14" ht="15.75">
      <c r="A445" s="64">
        <v>438</v>
      </c>
      <c r="B445" s="413" t="s">
        <v>527</v>
      </c>
      <c r="C445" s="413" t="s">
        <v>528</v>
      </c>
      <c r="D445" s="119">
        <v>11</v>
      </c>
      <c r="E445" s="111"/>
      <c r="F445" s="111"/>
      <c r="G445" s="112">
        <f t="shared" si="34"/>
        <v>3.6666666666666665</v>
      </c>
      <c r="H445" s="112">
        <f t="shared" si="30"/>
        <v>11</v>
      </c>
      <c r="I445" s="116"/>
      <c r="J445" s="112">
        <f t="shared" si="31"/>
        <v>11</v>
      </c>
      <c r="K445" s="124"/>
      <c r="L445" s="112">
        <f t="shared" si="32"/>
        <v>11</v>
      </c>
      <c r="M445" s="115"/>
      <c r="N445" s="84" t="str">
        <f t="shared" si="33"/>
        <v>Juin</v>
      </c>
    </row>
    <row r="446" spans="1:14" ht="15.75">
      <c r="A446" s="64">
        <v>439</v>
      </c>
      <c r="B446" s="438" t="s">
        <v>527</v>
      </c>
      <c r="C446" s="438" t="s">
        <v>1048</v>
      </c>
      <c r="D446" s="119">
        <v>1.5</v>
      </c>
      <c r="E446" s="111"/>
      <c r="F446" s="111"/>
      <c r="G446" s="112">
        <f t="shared" si="34"/>
        <v>0.5</v>
      </c>
      <c r="H446" s="112">
        <f t="shared" si="30"/>
        <v>1.5</v>
      </c>
      <c r="I446" s="116"/>
      <c r="J446" s="112">
        <f t="shared" si="31"/>
        <v>1.5</v>
      </c>
      <c r="K446" s="124"/>
      <c r="L446" s="112">
        <f t="shared" si="32"/>
        <v>1.5</v>
      </c>
      <c r="M446" s="115"/>
      <c r="N446" s="84" t="str">
        <f t="shared" si="33"/>
        <v>Juin</v>
      </c>
    </row>
    <row r="447" spans="1:14" ht="15.75">
      <c r="A447" s="64">
        <v>440</v>
      </c>
      <c r="B447" s="413" t="s">
        <v>530</v>
      </c>
      <c r="C447" s="413" t="s">
        <v>1049</v>
      </c>
      <c r="D447" s="119">
        <v>12</v>
      </c>
      <c r="E447" s="111"/>
      <c r="F447" s="111"/>
      <c r="G447" s="112">
        <f t="shared" si="34"/>
        <v>4</v>
      </c>
      <c r="H447" s="112">
        <f t="shared" si="30"/>
        <v>12</v>
      </c>
      <c r="I447" s="116"/>
      <c r="J447" s="112">
        <f t="shared" si="31"/>
        <v>12</v>
      </c>
      <c r="K447" s="124"/>
      <c r="L447" s="112">
        <f t="shared" si="32"/>
        <v>12</v>
      </c>
      <c r="M447" s="115"/>
      <c r="N447" s="84" t="str">
        <f t="shared" si="33"/>
        <v>Juin</v>
      </c>
    </row>
    <row r="448" spans="1:14" ht="15.75">
      <c r="A448" s="64">
        <v>441</v>
      </c>
      <c r="B448" s="446" t="s">
        <v>531</v>
      </c>
      <c r="C448" s="446" t="s">
        <v>721</v>
      </c>
      <c r="D448" s="119">
        <v>9</v>
      </c>
      <c r="E448" s="111"/>
      <c r="F448" s="111"/>
      <c r="G448" s="112">
        <f t="shared" si="34"/>
        <v>3</v>
      </c>
      <c r="H448" s="112">
        <f t="shared" si="30"/>
        <v>9</v>
      </c>
      <c r="I448" s="116"/>
      <c r="J448" s="112">
        <f t="shared" si="31"/>
        <v>9</v>
      </c>
      <c r="K448" s="124"/>
      <c r="L448" s="112">
        <f t="shared" si="32"/>
        <v>9</v>
      </c>
      <c r="M448" s="115"/>
      <c r="N448" s="84" t="str">
        <f t="shared" si="33"/>
        <v>Juin</v>
      </c>
    </row>
    <row r="449" spans="1:14" ht="15.75">
      <c r="A449" s="64">
        <v>442</v>
      </c>
      <c r="B449" s="413" t="s">
        <v>1050</v>
      </c>
      <c r="C449" s="413" t="s">
        <v>850</v>
      </c>
      <c r="D449" s="119">
        <v>6</v>
      </c>
      <c r="E449" s="111"/>
      <c r="F449" s="111"/>
      <c r="G449" s="112">
        <f t="shared" si="34"/>
        <v>2</v>
      </c>
      <c r="H449" s="112">
        <f t="shared" si="30"/>
        <v>6</v>
      </c>
      <c r="I449" s="116"/>
      <c r="J449" s="112">
        <f t="shared" si="31"/>
        <v>6</v>
      </c>
      <c r="K449" s="124"/>
      <c r="L449" s="112">
        <f t="shared" si="32"/>
        <v>6</v>
      </c>
      <c r="M449" s="115"/>
      <c r="N449" s="84" t="str">
        <f t="shared" si="33"/>
        <v>Juin</v>
      </c>
    </row>
    <row r="450" spans="1:14" ht="15.75">
      <c r="A450" s="64">
        <v>443</v>
      </c>
      <c r="B450" s="419" t="s">
        <v>790</v>
      </c>
      <c r="C450" s="419" t="s">
        <v>1051</v>
      </c>
      <c r="D450" s="119">
        <v>7.5</v>
      </c>
      <c r="E450" s="111"/>
      <c r="F450" s="111"/>
      <c r="G450" s="112">
        <f t="shared" si="34"/>
        <v>2.5</v>
      </c>
      <c r="H450" s="112">
        <f t="shared" si="30"/>
        <v>7.5</v>
      </c>
      <c r="I450" s="116"/>
      <c r="J450" s="112">
        <f t="shared" si="31"/>
        <v>7.5</v>
      </c>
      <c r="K450" s="124"/>
      <c r="L450" s="112">
        <f t="shared" si="32"/>
        <v>7.5</v>
      </c>
      <c r="M450" s="115"/>
      <c r="N450" s="84" t="str">
        <f t="shared" si="33"/>
        <v>Juin</v>
      </c>
    </row>
    <row r="451" spans="1:14" ht="15.75">
      <c r="A451" s="64">
        <v>444</v>
      </c>
      <c r="B451" s="417" t="s">
        <v>790</v>
      </c>
      <c r="C451" s="417" t="s">
        <v>1052</v>
      </c>
      <c r="D451" s="119">
        <v>8</v>
      </c>
      <c r="E451" s="111"/>
      <c r="F451" s="111"/>
      <c r="G451" s="112">
        <f t="shared" si="34"/>
        <v>2.6666666666666665</v>
      </c>
      <c r="H451" s="112">
        <f t="shared" si="30"/>
        <v>8</v>
      </c>
      <c r="I451" s="116"/>
      <c r="J451" s="112">
        <f t="shared" si="31"/>
        <v>8</v>
      </c>
      <c r="K451" s="124"/>
      <c r="L451" s="112">
        <f t="shared" si="32"/>
        <v>8</v>
      </c>
      <c r="M451" s="115"/>
      <c r="N451" s="84" t="str">
        <f t="shared" si="33"/>
        <v>Juin</v>
      </c>
    </row>
    <row r="452" spans="1:14" ht="15.75">
      <c r="A452" s="64">
        <v>445</v>
      </c>
      <c r="B452" s="413" t="s">
        <v>532</v>
      </c>
      <c r="C452" s="413" t="s">
        <v>1053</v>
      </c>
      <c r="D452" s="119">
        <v>2.25</v>
      </c>
      <c r="E452" s="111"/>
      <c r="F452" s="111"/>
      <c r="G452" s="112">
        <f t="shared" si="34"/>
        <v>0.75</v>
      </c>
      <c r="H452" s="112">
        <f t="shared" si="30"/>
        <v>2.25</v>
      </c>
      <c r="I452" s="116"/>
      <c r="J452" s="112">
        <f t="shared" si="31"/>
        <v>2.25</v>
      </c>
      <c r="K452" s="124"/>
      <c r="L452" s="112">
        <f t="shared" si="32"/>
        <v>2.25</v>
      </c>
      <c r="M452" s="115"/>
      <c r="N452" s="84" t="str">
        <f t="shared" si="33"/>
        <v>Juin</v>
      </c>
    </row>
    <row r="453" spans="1:14" ht="15.75">
      <c r="A453" s="64">
        <v>446</v>
      </c>
      <c r="B453" s="419" t="s">
        <v>532</v>
      </c>
      <c r="C453" s="419" t="s">
        <v>533</v>
      </c>
      <c r="D453" s="119">
        <v>3</v>
      </c>
      <c r="E453" s="111"/>
      <c r="F453" s="111"/>
      <c r="G453" s="112">
        <f t="shared" si="34"/>
        <v>1</v>
      </c>
      <c r="H453" s="112">
        <f t="shared" si="30"/>
        <v>3</v>
      </c>
      <c r="I453" s="116"/>
      <c r="J453" s="112">
        <f t="shared" si="31"/>
        <v>3</v>
      </c>
      <c r="K453" s="124"/>
      <c r="L453" s="112">
        <f t="shared" si="32"/>
        <v>3</v>
      </c>
      <c r="M453" s="115"/>
      <c r="N453" s="84" t="str">
        <f t="shared" si="33"/>
        <v>Juin</v>
      </c>
    </row>
    <row r="454" spans="1:14" ht="15.75">
      <c r="A454" s="64">
        <v>447</v>
      </c>
      <c r="B454" s="425" t="s">
        <v>532</v>
      </c>
      <c r="C454" s="425" t="s">
        <v>1054</v>
      </c>
      <c r="D454" s="119">
        <v>3.5</v>
      </c>
      <c r="E454" s="111"/>
      <c r="F454" s="111"/>
      <c r="G454" s="112">
        <f t="shared" si="34"/>
        <v>1.1666666666666667</v>
      </c>
      <c r="H454" s="112">
        <f t="shared" si="30"/>
        <v>3.5</v>
      </c>
      <c r="I454" s="116"/>
      <c r="J454" s="112">
        <f t="shared" si="31"/>
        <v>3.5</v>
      </c>
      <c r="K454" s="124"/>
      <c r="L454" s="112">
        <f t="shared" si="32"/>
        <v>3.5</v>
      </c>
      <c r="M454" s="115"/>
      <c r="N454" s="84" t="str">
        <f t="shared" si="33"/>
        <v>Juin</v>
      </c>
    </row>
    <row r="455" spans="1:14" ht="15.75">
      <c r="A455" s="64">
        <v>448</v>
      </c>
      <c r="B455" s="413" t="s">
        <v>534</v>
      </c>
      <c r="C455" s="413" t="s">
        <v>535</v>
      </c>
      <c r="D455" s="119">
        <v>11.5</v>
      </c>
      <c r="E455" s="111"/>
      <c r="F455" s="111"/>
      <c r="G455" s="112">
        <f t="shared" si="34"/>
        <v>3.8333333333333335</v>
      </c>
      <c r="H455" s="112">
        <f t="shared" si="30"/>
        <v>11.5</v>
      </c>
      <c r="I455" s="116"/>
      <c r="J455" s="112">
        <f t="shared" si="31"/>
        <v>11.5</v>
      </c>
      <c r="K455" s="124"/>
      <c r="L455" s="112">
        <f t="shared" si="32"/>
        <v>11.5</v>
      </c>
      <c r="M455" s="115"/>
      <c r="N455" s="84" t="str">
        <f t="shared" si="33"/>
        <v>Juin</v>
      </c>
    </row>
    <row r="456" spans="1:14" ht="15.75">
      <c r="A456" s="64">
        <v>449</v>
      </c>
      <c r="B456" s="413" t="s">
        <v>536</v>
      </c>
      <c r="C456" s="413" t="s">
        <v>322</v>
      </c>
      <c r="D456" s="119">
        <v>13</v>
      </c>
      <c r="E456" s="111"/>
      <c r="F456" s="111"/>
      <c r="G456" s="112">
        <f t="shared" si="34"/>
        <v>4.333333333333333</v>
      </c>
      <c r="H456" s="112">
        <f t="shared" ref="H456:H457" si="35">G456*3</f>
        <v>13</v>
      </c>
      <c r="I456" s="116"/>
      <c r="J456" s="112">
        <f t="shared" ref="J456:J457" si="36">MAX(I456*3,H456)</f>
        <v>13</v>
      </c>
      <c r="K456" s="124"/>
      <c r="L456" s="112">
        <f t="shared" ref="L456:L457" si="37">MAX(J456,K456*3)</f>
        <v>13</v>
      </c>
      <c r="M456" s="115"/>
      <c r="N456" s="84" t="str">
        <f t="shared" ref="N456:N457" si="38">IF(ISBLANK(K456),IF(ISBLANK(I456),"Juin","Synthèse"),"Rattrapage")</f>
        <v>Juin</v>
      </c>
    </row>
    <row r="457" spans="1:14" ht="15.75">
      <c r="A457" s="64">
        <v>450</v>
      </c>
      <c r="B457" s="413" t="s">
        <v>537</v>
      </c>
      <c r="C457" s="413" t="s">
        <v>1055</v>
      </c>
      <c r="D457" s="119">
        <v>10</v>
      </c>
      <c r="E457" s="111"/>
      <c r="F457" s="111"/>
      <c r="G457" s="112">
        <f t="shared" ref="G457" si="39">IF(AND(D457=0,E457,F457=0),M457/3,(D457+E457+F457)/3)</f>
        <v>3.3333333333333335</v>
      </c>
      <c r="H457" s="112">
        <f t="shared" si="35"/>
        <v>10</v>
      </c>
      <c r="I457" s="116"/>
      <c r="J457" s="112">
        <f t="shared" si="36"/>
        <v>10</v>
      </c>
      <c r="K457" s="124"/>
      <c r="L457" s="112">
        <f t="shared" si="37"/>
        <v>10</v>
      </c>
      <c r="M457" s="115"/>
      <c r="N457" s="84" t="str">
        <f t="shared" si="38"/>
        <v>Juin</v>
      </c>
    </row>
    <row r="458" spans="1:14" ht="18.75">
      <c r="A458" s="48"/>
      <c r="B458" s="125"/>
      <c r="C458" s="125"/>
      <c r="D458" s="233">
        <f>COUNTA(D8:D457)</f>
        <v>428</v>
      </c>
      <c r="E458" s="127"/>
      <c r="F458" s="127"/>
      <c r="G458" s="128"/>
      <c r="H458" s="128"/>
      <c r="I458" s="129"/>
      <c r="J458" s="128"/>
      <c r="K458" s="130"/>
      <c r="L458" s="128"/>
      <c r="M458" s="130"/>
      <c r="N458" s="92"/>
    </row>
    <row r="459" spans="1:14" ht="18.75">
      <c r="A459" s="48"/>
      <c r="B459" s="125"/>
      <c r="C459" s="125"/>
      <c r="D459" s="360"/>
      <c r="E459" s="127"/>
      <c r="F459" s="127"/>
      <c r="G459" s="128"/>
      <c r="H459" s="128"/>
      <c r="I459" s="129"/>
      <c r="J459" s="128"/>
      <c r="K459" s="130"/>
      <c r="L459" s="128"/>
      <c r="M459" s="130"/>
      <c r="N459" s="92"/>
    </row>
    <row r="460" spans="1:14" ht="18.75">
      <c r="A460" s="48"/>
      <c r="B460" s="125"/>
      <c r="C460" s="125"/>
      <c r="D460" s="360"/>
      <c r="E460" s="127"/>
      <c r="F460" s="127"/>
      <c r="G460" s="128"/>
      <c r="H460" s="128"/>
      <c r="I460" s="129"/>
      <c r="J460" s="128"/>
      <c r="K460" s="130"/>
      <c r="L460" s="128"/>
      <c r="M460" s="130"/>
      <c r="N460" s="92"/>
    </row>
    <row r="461" spans="1:14" ht="18.75">
      <c r="A461" s="48"/>
      <c r="B461" s="125"/>
      <c r="C461" s="125"/>
      <c r="D461" s="360"/>
      <c r="E461" s="127"/>
      <c r="F461" s="127"/>
      <c r="G461" s="128"/>
      <c r="H461" s="128"/>
      <c r="I461" s="129"/>
      <c r="J461" s="128"/>
      <c r="K461" s="131"/>
      <c r="L461" s="128"/>
      <c r="M461" s="130"/>
      <c r="N461" s="92"/>
    </row>
    <row r="462" spans="1:14" ht="18.75">
      <c r="A462" s="48"/>
      <c r="B462" s="125"/>
      <c r="C462" s="125"/>
      <c r="D462" s="360"/>
      <c r="E462" s="127"/>
      <c r="F462" s="127"/>
      <c r="G462" s="128"/>
      <c r="H462" s="128"/>
      <c r="I462" s="132"/>
      <c r="J462" s="128"/>
      <c r="K462" s="131"/>
      <c r="L462" s="128"/>
      <c r="M462" s="130"/>
      <c r="N462" s="92"/>
    </row>
    <row r="463" spans="1:14" ht="18.75">
      <c r="A463" s="48"/>
      <c r="B463" s="125"/>
      <c r="C463" s="125"/>
      <c r="D463" s="360"/>
      <c r="E463" s="127"/>
      <c r="F463" s="127"/>
      <c r="G463" s="128"/>
      <c r="H463" s="128"/>
      <c r="I463" s="129"/>
      <c r="J463" s="128"/>
      <c r="K463" s="131"/>
      <c r="L463" s="128"/>
      <c r="M463" s="130"/>
      <c r="N463" s="92"/>
    </row>
    <row r="464" spans="1:14" ht="18.75">
      <c r="A464" s="48"/>
      <c r="B464" s="125"/>
      <c r="C464" s="125"/>
      <c r="D464" s="360"/>
      <c r="E464" s="127"/>
      <c r="F464" s="127"/>
      <c r="G464" s="128"/>
      <c r="H464" s="128"/>
      <c r="I464" s="132"/>
      <c r="J464" s="128"/>
      <c r="K464" s="131"/>
      <c r="L464" s="128"/>
      <c r="M464" s="130"/>
      <c r="N464" s="92"/>
    </row>
    <row r="465" spans="1:14" ht="18.75">
      <c r="A465" s="48"/>
      <c r="B465" s="125"/>
      <c r="C465" s="125"/>
      <c r="D465" s="360"/>
      <c r="E465" s="127"/>
      <c r="F465" s="127"/>
      <c r="G465" s="128"/>
      <c r="H465" s="128"/>
      <c r="I465" s="129"/>
      <c r="J465" s="128"/>
      <c r="K465" s="131"/>
      <c r="L465" s="128"/>
      <c r="M465" s="130"/>
      <c r="N465" s="92"/>
    </row>
    <row r="466" spans="1:14" ht="18.75">
      <c r="A466" s="48"/>
      <c r="B466" s="125"/>
      <c r="C466" s="125"/>
      <c r="D466" s="360"/>
      <c r="E466" s="127"/>
      <c r="F466" s="127"/>
      <c r="G466" s="128"/>
      <c r="H466" s="128"/>
      <c r="I466" s="129"/>
      <c r="J466" s="128"/>
      <c r="K466" s="131"/>
      <c r="L466" s="128"/>
      <c r="M466" s="130"/>
      <c r="N466" s="92"/>
    </row>
    <row r="467" spans="1:14" ht="18.75">
      <c r="A467" s="48"/>
      <c r="B467" s="125"/>
      <c r="C467" s="125"/>
      <c r="D467" s="360"/>
      <c r="E467" s="127"/>
      <c r="F467" s="127"/>
      <c r="G467" s="128"/>
      <c r="H467" s="128"/>
      <c r="I467" s="129"/>
      <c r="J467" s="128"/>
      <c r="K467" s="131"/>
      <c r="L467" s="128"/>
      <c r="M467" s="130"/>
      <c r="N467" s="92"/>
    </row>
    <row r="468" spans="1:14" ht="18.75">
      <c r="A468" s="48"/>
      <c r="B468" s="93"/>
      <c r="C468" s="93"/>
      <c r="D468" s="360"/>
      <c r="E468" s="127"/>
      <c r="F468" s="127"/>
      <c r="G468" s="128"/>
      <c r="H468" s="128"/>
      <c r="I468" s="129"/>
      <c r="J468" s="128"/>
      <c r="K468" s="131"/>
      <c r="L468" s="128"/>
      <c r="M468" s="130"/>
      <c r="N468" s="92"/>
    </row>
    <row r="469" spans="1:14" ht="18.75">
      <c r="A469" s="48"/>
      <c r="B469" s="125"/>
      <c r="C469" s="125"/>
      <c r="D469" s="360"/>
      <c r="E469" s="127"/>
      <c r="F469" s="127"/>
      <c r="G469" s="128"/>
      <c r="H469" s="128"/>
      <c r="I469" s="132"/>
      <c r="J469" s="128"/>
      <c r="K469" s="131"/>
      <c r="L469" s="128"/>
      <c r="M469" s="130"/>
      <c r="N469" s="92"/>
    </row>
    <row r="470" spans="1:14" ht="18.75">
      <c r="A470" s="48"/>
      <c r="B470" s="125"/>
      <c r="C470" s="125"/>
      <c r="D470" s="360"/>
      <c r="E470" s="130"/>
      <c r="F470" s="130"/>
      <c r="G470" s="128"/>
      <c r="H470" s="128"/>
      <c r="I470" s="129"/>
      <c r="J470" s="128"/>
      <c r="K470" s="131"/>
      <c r="L470" s="128"/>
      <c r="M470" s="130"/>
      <c r="N470" s="92"/>
    </row>
    <row r="471" spans="1:14" ht="18.75">
      <c r="A471" s="48"/>
      <c r="B471" s="125"/>
      <c r="C471" s="125"/>
      <c r="D471" s="360"/>
      <c r="E471" s="127"/>
      <c r="F471" s="127"/>
      <c r="G471" s="128"/>
      <c r="H471" s="128"/>
      <c r="I471" s="129"/>
      <c r="J471" s="128"/>
      <c r="K471" s="131"/>
      <c r="L471" s="128"/>
      <c r="M471" s="130"/>
      <c r="N471" s="92"/>
    </row>
    <row r="472" spans="1:14" ht="18.75">
      <c r="A472" s="48"/>
      <c r="B472" s="125"/>
      <c r="C472" s="125"/>
      <c r="D472" s="360"/>
      <c r="E472" s="127"/>
      <c r="F472" s="127"/>
      <c r="G472" s="128"/>
      <c r="H472" s="128"/>
      <c r="I472" s="129"/>
      <c r="J472" s="128"/>
      <c r="K472" s="131"/>
      <c r="L472" s="128"/>
      <c r="M472" s="130"/>
      <c r="N472" s="92"/>
    </row>
    <row r="473" spans="1:14" ht="18.75">
      <c r="A473" s="48"/>
      <c r="B473" s="125"/>
      <c r="C473" s="125"/>
      <c r="D473" s="360"/>
      <c r="E473" s="133"/>
      <c r="F473" s="133"/>
      <c r="G473" s="128"/>
      <c r="H473" s="128"/>
      <c r="I473" s="134"/>
      <c r="J473" s="128"/>
      <c r="K473" s="131"/>
      <c r="L473" s="128"/>
      <c r="M473" s="130"/>
      <c r="N473" s="92"/>
    </row>
    <row r="474" spans="1:14" ht="18.75">
      <c r="A474" s="48"/>
      <c r="B474" s="125"/>
      <c r="C474" s="125"/>
      <c r="D474" s="360"/>
      <c r="E474" s="133"/>
      <c r="F474" s="133"/>
      <c r="G474" s="128"/>
      <c r="H474" s="128"/>
      <c r="I474" s="129"/>
      <c r="J474" s="128"/>
      <c r="K474" s="131"/>
      <c r="L474" s="128"/>
      <c r="M474" s="130"/>
      <c r="N474" s="92"/>
    </row>
    <row r="475" spans="1:14" ht="18.75">
      <c r="A475" s="48"/>
      <c r="B475" s="93"/>
      <c r="C475" s="93"/>
      <c r="D475" s="360"/>
      <c r="E475" s="127"/>
      <c r="F475" s="127"/>
      <c r="G475" s="128"/>
      <c r="H475" s="128"/>
      <c r="I475" s="129"/>
      <c r="J475" s="128"/>
      <c r="K475" s="131"/>
      <c r="L475" s="128"/>
      <c r="M475" s="130"/>
      <c r="N475" s="92"/>
    </row>
    <row r="476" spans="1:14" ht="18.75">
      <c r="A476" s="48"/>
      <c r="B476" s="93"/>
      <c r="C476" s="93"/>
      <c r="D476" s="360"/>
      <c r="E476" s="127"/>
      <c r="F476" s="127"/>
      <c r="G476" s="128"/>
      <c r="H476" s="128"/>
      <c r="I476" s="129"/>
      <c r="J476" s="128"/>
      <c r="K476" s="131"/>
      <c r="L476" s="128"/>
      <c r="M476" s="130"/>
      <c r="N476" s="92"/>
    </row>
    <row r="477" spans="1:14" ht="18.75">
      <c r="A477" s="48"/>
      <c r="B477" s="125"/>
      <c r="C477" s="125"/>
      <c r="D477" s="360"/>
      <c r="E477" s="127"/>
      <c r="F477" s="127"/>
      <c r="G477" s="128"/>
      <c r="H477" s="128"/>
      <c r="I477" s="132"/>
      <c r="J477" s="128"/>
      <c r="K477" s="131"/>
      <c r="L477" s="128"/>
      <c r="M477" s="130"/>
      <c r="N477" s="92"/>
    </row>
    <row r="478" spans="1:14" ht="18.75">
      <c r="A478" s="48"/>
      <c r="B478" s="125"/>
      <c r="C478" s="125"/>
      <c r="D478" s="360"/>
      <c r="E478" s="130"/>
      <c r="F478" s="130"/>
      <c r="G478" s="128"/>
      <c r="H478" s="128"/>
      <c r="I478" s="129"/>
      <c r="J478" s="128"/>
      <c r="K478" s="131"/>
      <c r="L478" s="128"/>
      <c r="M478" s="130"/>
      <c r="N478" s="92"/>
    </row>
    <row r="479" spans="1:14" ht="18.75">
      <c r="A479" s="48"/>
      <c r="B479" s="125"/>
      <c r="C479" s="125"/>
      <c r="D479" s="360"/>
      <c r="E479" s="127"/>
      <c r="F479" s="127"/>
      <c r="G479" s="128"/>
      <c r="H479" s="128"/>
      <c r="I479" s="129"/>
      <c r="J479" s="128"/>
      <c r="K479" s="131"/>
      <c r="L479" s="128"/>
      <c r="M479" s="130"/>
      <c r="N479" s="92"/>
    </row>
    <row r="480" spans="1:14" ht="18.75">
      <c r="A480" s="48"/>
      <c r="B480" s="125"/>
      <c r="C480" s="125"/>
      <c r="D480" s="360"/>
      <c r="E480" s="127"/>
      <c r="F480" s="127"/>
      <c r="G480" s="128"/>
      <c r="H480" s="128"/>
      <c r="I480" s="129"/>
      <c r="J480" s="128"/>
      <c r="K480" s="131"/>
      <c r="L480" s="128"/>
      <c r="M480" s="130"/>
      <c r="N480" s="92"/>
    </row>
    <row r="481" spans="1:14" ht="18.75">
      <c r="A481" s="48"/>
      <c r="B481" s="125"/>
      <c r="C481" s="125"/>
      <c r="D481" s="360"/>
      <c r="E481" s="127"/>
      <c r="F481" s="127"/>
      <c r="G481" s="128"/>
      <c r="H481" s="128"/>
      <c r="I481" s="129"/>
      <c r="J481" s="128"/>
      <c r="K481" s="131"/>
      <c r="L481" s="128"/>
      <c r="M481" s="130"/>
      <c r="N481" s="92"/>
    </row>
    <row r="482" spans="1:14" ht="18.75">
      <c r="A482" s="48"/>
      <c r="B482" s="125"/>
      <c r="C482" s="125"/>
      <c r="D482" s="360"/>
      <c r="E482" s="127"/>
      <c r="F482" s="127"/>
      <c r="G482" s="128"/>
      <c r="H482" s="128"/>
      <c r="I482" s="129"/>
      <c r="J482" s="128"/>
      <c r="K482" s="131"/>
      <c r="L482" s="128"/>
      <c r="M482" s="130"/>
      <c r="N482" s="92"/>
    </row>
    <row r="483" spans="1:14" ht="18.75">
      <c r="A483" s="48"/>
      <c r="B483" s="125"/>
      <c r="C483" s="125"/>
      <c r="D483" s="360"/>
      <c r="E483" s="127"/>
      <c r="F483" s="127"/>
      <c r="G483" s="128"/>
      <c r="H483" s="128"/>
      <c r="I483" s="129"/>
      <c r="J483" s="128"/>
      <c r="K483" s="131"/>
      <c r="L483" s="128"/>
      <c r="M483" s="130"/>
      <c r="N483" s="92"/>
    </row>
    <row r="484" spans="1:14" ht="18.75">
      <c r="A484" s="48"/>
      <c r="B484" s="125"/>
      <c r="C484" s="125"/>
      <c r="D484" s="360"/>
      <c r="E484" s="130"/>
      <c r="F484" s="130"/>
      <c r="G484" s="128"/>
      <c r="H484" s="128"/>
      <c r="I484" s="129"/>
      <c r="J484" s="128"/>
      <c r="K484" s="131"/>
      <c r="L484" s="128"/>
      <c r="M484" s="130"/>
      <c r="N484" s="92"/>
    </row>
    <row r="485" spans="1:14" ht="18.75">
      <c r="A485" s="48"/>
      <c r="B485" s="125"/>
      <c r="C485" s="125"/>
      <c r="D485" s="360"/>
      <c r="E485" s="127"/>
      <c r="F485" s="127"/>
      <c r="G485" s="128"/>
      <c r="H485" s="128"/>
      <c r="I485" s="129"/>
      <c r="J485" s="128"/>
      <c r="K485" s="131"/>
      <c r="L485" s="128"/>
      <c r="M485" s="130"/>
      <c r="N485" s="92"/>
    </row>
    <row r="486" spans="1:14" ht="18.75">
      <c r="A486" s="48"/>
      <c r="B486" s="125"/>
      <c r="C486" s="125"/>
      <c r="D486" s="360"/>
      <c r="E486" s="127"/>
      <c r="F486" s="127"/>
      <c r="G486" s="128"/>
      <c r="H486" s="128"/>
      <c r="I486" s="129"/>
      <c r="J486" s="128"/>
      <c r="K486" s="131"/>
      <c r="L486" s="128"/>
      <c r="M486" s="130"/>
      <c r="N486" s="92"/>
    </row>
    <row r="487" spans="1:14" ht="18.75">
      <c r="A487" s="48"/>
      <c r="B487" s="93"/>
      <c r="C487" s="93"/>
      <c r="D487" s="360"/>
      <c r="E487" s="130"/>
      <c r="F487" s="130"/>
      <c r="G487" s="128"/>
      <c r="H487" s="128"/>
      <c r="I487" s="129"/>
      <c r="J487" s="128"/>
      <c r="K487" s="131"/>
      <c r="L487" s="128"/>
      <c r="M487" s="130"/>
      <c r="N487" s="92"/>
    </row>
    <row r="488" spans="1:14" ht="18.75">
      <c r="A488" s="48"/>
      <c r="B488" s="125"/>
      <c r="C488" s="125"/>
      <c r="D488" s="360"/>
      <c r="E488" s="127"/>
      <c r="F488" s="127"/>
      <c r="G488" s="128"/>
      <c r="H488" s="128"/>
      <c r="I488" s="132"/>
      <c r="J488" s="128"/>
      <c r="K488" s="131"/>
      <c r="L488" s="128"/>
      <c r="M488" s="130"/>
      <c r="N488" s="92"/>
    </row>
    <row r="489" spans="1:14" ht="18.75">
      <c r="A489" s="48"/>
      <c r="B489" s="93"/>
      <c r="C489" s="93"/>
      <c r="D489" s="360"/>
      <c r="E489" s="127"/>
      <c r="F489" s="127"/>
      <c r="G489" s="128"/>
      <c r="H489" s="128"/>
      <c r="I489" s="129"/>
      <c r="J489" s="128"/>
      <c r="K489" s="131"/>
      <c r="L489" s="128"/>
      <c r="M489" s="130"/>
      <c r="N489" s="92"/>
    </row>
    <row r="490" spans="1:14" ht="18.75">
      <c r="A490" s="48"/>
      <c r="B490" s="125"/>
      <c r="C490" s="125"/>
      <c r="D490" s="360"/>
      <c r="E490" s="127"/>
      <c r="F490" s="127"/>
      <c r="G490" s="128"/>
      <c r="H490" s="128"/>
      <c r="I490" s="132"/>
      <c r="J490" s="128"/>
      <c r="K490" s="131"/>
      <c r="L490" s="128"/>
      <c r="M490" s="130"/>
      <c r="N490" s="92"/>
    </row>
    <row r="491" spans="1:14" ht="18.75">
      <c r="A491" s="48"/>
      <c r="B491" s="125"/>
      <c r="C491" s="125"/>
      <c r="D491" s="360"/>
      <c r="E491" s="127"/>
      <c r="F491" s="127"/>
      <c r="G491" s="128"/>
      <c r="H491" s="128"/>
      <c r="I491" s="129"/>
      <c r="J491" s="128"/>
      <c r="K491" s="131"/>
      <c r="L491" s="128"/>
      <c r="M491" s="130"/>
      <c r="N491" s="92"/>
    </row>
    <row r="492" spans="1:14" ht="18.75">
      <c r="A492" s="48"/>
      <c r="B492" s="125"/>
      <c r="C492" s="125"/>
      <c r="D492" s="360"/>
      <c r="E492" s="127"/>
      <c r="F492" s="127"/>
      <c r="G492" s="128"/>
      <c r="H492" s="128"/>
      <c r="I492" s="129"/>
      <c r="J492" s="128"/>
      <c r="K492" s="131"/>
      <c r="L492" s="128"/>
      <c r="M492" s="130"/>
      <c r="N492" s="92"/>
    </row>
    <row r="493" spans="1:14" ht="18.75">
      <c r="A493" s="48"/>
      <c r="B493" s="125"/>
      <c r="C493" s="125"/>
      <c r="D493" s="360"/>
      <c r="E493" s="127"/>
      <c r="F493" s="127"/>
      <c r="G493" s="128"/>
      <c r="H493" s="128"/>
      <c r="I493" s="129"/>
      <c r="J493" s="128"/>
      <c r="K493" s="131"/>
      <c r="L493" s="128"/>
      <c r="M493" s="130"/>
      <c r="N493" s="92"/>
    </row>
    <row r="494" spans="1:14" ht="18.75">
      <c r="A494" s="48"/>
      <c r="B494" s="125"/>
      <c r="C494" s="125"/>
      <c r="D494" s="360"/>
      <c r="E494" s="127"/>
      <c r="F494" s="127"/>
      <c r="G494" s="128"/>
      <c r="H494" s="128"/>
      <c r="I494" s="129"/>
      <c r="J494" s="128"/>
      <c r="K494" s="131"/>
      <c r="L494" s="128"/>
      <c r="M494" s="130"/>
      <c r="N494" s="92"/>
    </row>
    <row r="495" spans="1:14" ht="18.75">
      <c r="A495" s="48"/>
      <c r="B495" s="125"/>
      <c r="C495" s="125"/>
      <c r="D495" s="360"/>
      <c r="E495" s="127"/>
      <c r="F495" s="127"/>
      <c r="G495" s="128"/>
      <c r="H495" s="128"/>
      <c r="I495" s="129"/>
      <c r="J495" s="128"/>
      <c r="K495" s="131"/>
      <c r="L495" s="128"/>
      <c r="M495" s="130"/>
      <c r="N495" s="92"/>
    </row>
    <row r="496" spans="1:14" ht="18.75">
      <c r="A496" s="48"/>
      <c r="B496" s="125"/>
      <c r="C496" s="125"/>
      <c r="D496" s="360"/>
      <c r="E496" s="127"/>
      <c r="F496" s="127"/>
      <c r="G496" s="128"/>
      <c r="H496" s="128"/>
      <c r="I496" s="132"/>
      <c r="J496" s="128"/>
      <c r="K496" s="131"/>
      <c r="L496" s="128"/>
      <c r="M496" s="130"/>
      <c r="N496" s="92"/>
    </row>
    <row r="497" spans="1:14" ht="18.75">
      <c r="A497" s="48"/>
      <c r="B497" s="125"/>
      <c r="C497" s="125"/>
      <c r="D497" s="360"/>
      <c r="E497" s="127"/>
      <c r="F497" s="127"/>
      <c r="G497" s="128"/>
      <c r="H497" s="128"/>
      <c r="I497" s="129"/>
      <c r="J497" s="128"/>
      <c r="K497" s="131"/>
      <c r="L497" s="128"/>
      <c r="M497" s="130"/>
      <c r="N497" s="92"/>
    </row>
    <row r="498" spans="1:14" ht="18.75">
      <c r="A498" s="48"/>
      <c r="B498" s="93"/>
      <c r="C498" s="93"/>
      <c r="D498" s="360"/>
      <c r="E498" s="127"/>
      <c r="F498" s="127"/>
      <c r="G498" s="128"/>
      <c r="H498" s="128"/>
      <c r="I498" s="129"/>
      <c r="J498" s="128"/>
      <c r="K498" s="131"/>
      <c r="L498" s="128"/>
      <c r="M498" s="130"/>
      <c r="N498" s="92"/>
    </row>
    <row r="499" spans="1:14" ht="18.75">
      <c r="A499" s="48"/>
      <c r="B499" s="125"/>
      <c r="C499" s="125"/>
      <c r="D499" s="360"/>
      <c r="E499" s="127"/>
      <c r="F499" s="127"/>
      <c r="G499" s="128"/>
      <c r="H499" s="128"/>
      <c r="I499" s="132"/>
      <c r="J499" s="128"/>
      <c r="K499" s="131"/>
      <c r="L499" s="128"/>
      <c r="M499" s="130"/>
      <c r="N499" s="92"/>
    </row>
    <row r="500" spans="1:14" ht="18.75">
      <c r="A500" s="48"/>
      <c r="B500" s="125"/>
      <c r="C500" s="125"/>
      <c r="D500" s="360"/>
      <c r="E500" s="127"/>
      <c r="F500" s="127"/>
      <c r="G500" s="128"/>
      <c r="H500" s="128"/>
      <c r="I500" s="129"/>
      <c r="J500" s="128"/>
      <c r="K500" s="131"/>
      <c r="L500" s="128"/>
      <c r="M500" s="130"/>
      <c r="N500" s="92"/>
    </row>
    <row r="501" spans="1:14" ht="18.75">
      <c r="A501" s="48"/>
      <c r="B501" s="93"/>
      <c r="C501" s="93"/>
      <c r="D501" s="360"/>
      <c r="E501" s="127"/>
      <c r="F501" s="127"/>
      <c r="G501" s="128"/>
      <c r="H501" s="128"/>
      <c r="I501" s="129"/>
      <c r="J501" s="128"/>
      <c r="K501" s="131"/>
      <c r="L501" s="128"/>
      <c r="M501" s="130"/>
      <c r="N501" s="92"/>
    </row>
    <row r="502" spans="1:14" ht="18.75">
      <c r="A502" s="48"/>
      <c r="B502" s="125"/>
      <c r="C502" s="125"/>
      <c r="D502" s="360"/>
      <c r="E502" s="127"/>
      <c r="F502" s="127"/>
      <c r="G502" s="128"/>
      <c r="H502" s="128"/>
      <c r="I502" s="132"/>
      <c r="J502" s="128"/>
      <c r="K502" s="131"/>
      <c r="L502" s="128"/>
      <c r="M502" s="130"/>
      <c r="N502" s="92"/>
    </row>
    <row r="503" spans="1:14" ht="18.75">
      <c r="A503" s="48"/>
      <c r="B503" s="125"/>
      <c r="C503" s="125"/>
      <c r="D503" s="360"/>
      <c r="E503" s="127"/>
      <c r="F503" s="127"/>
      <c r="G503" s="128"/>
      <c r="H503" s="128"/>
      <c r="I503" s="129"/>
      <c r="J503" s="128"/>
      <c r="K503" s="131"/>
      <c r="L503" s="128"/>
      <c r="M503" s="130"/>
      <c r="N503" s="92"/>
    </row>
    <row r="504" spans="1:14" ht="18.75">
      <c r="A504" s="48"/>
      <c r="B504" s="125"/>
      <c r="C504" s="125"/>
      <c r="D504" s="360"/>
      <c r="E504" s="133"/>
      <c r="F504" s="133"/>
      <c r="G504" s="128"/>
      <c r="H504" s="128"/>
      <c r="I504" s="129"/>
      <c r="J504" s="128"/>
      <c r="K504" s="131"/>
      <c r="L504" s="128"/>
      <c r="M504" s="130"/>
      <c r="N504" s="92"/>
    </row>
    <row r="505" spans="1:14" ht="18.75">
      <c r="A505" s="48"/>
      <c r="B505" s="125"/>
      <c r="C505" s="125"/>
      <c r="D505" s="360"/>
      <c r="E505" s="133"/>
      <c r="F505" s="133"/>
      <c r="G505" s="128"/>
      <c r="H505" s="128"/>
      <c r="I505" s="129"/>
      <c r="J505" s="128"/>
      <c r="K505" s="131"/>
      <c r="L505" s="128"/>
      <c r="M505" s="130"/>
      <c r="N505" s="92"/>
    </row>
    <row r="506" spans="1:14" ht="18.75">
      <c r="A506" s="48"/>
      <c r="B506" s="125"/>
      <c r="C506" s="125"/>
      <c r="D506" s="360"/>
      <c r="E506" s="127"/>
      <c r="F506" s="127"/>
      <c r="G506" s="128"/>
      <c r="H506" s="128"/>
      <c r="I506" s="132"/>
      <c r="J506" s="128"/>
      <c r="K506" s="131"/>
      <c r="L506" s="128"/>
      <c r="M506" s="130"/>
      <c r="N506" s="92"/>
    </row>
    <row r="507" spans="1:14" ht="18.75">
      <c r="A507" s="48"/>
      <c r="B507" s="125"/>
      <c r="C507" s="125"/>
      <c r="D507" s="360"/>
      <c r="E507" s="130"/>
      <c r="F507" s="130"/>
      <c r="G507" s="128"/>
      <c r="H507" s="128"/>
      <c r="I507" s="129"/>
      <c r="J507" s="128"/>
      <c r="K507" s="131"/>
      <c r="L507" s="128"/>
      <c r="M507" s="130"/>
      <c r="N507" s="92"/>
    </row>
    <row r="508" spans="1:14" ht="18.75">
      <c r="A508" s="48"/>
      <c r="B508" s="125"/>
      <c r="C508" s="125"/>
      <c r="D508" s="360"/>
      <c r="E508" s="130"/>
      <c r="F508" s="130"/>
      <c r="G508" s="128"/>
      <c r="H508" s="128"/>
      <c r="I508" s="129"/>
      <c r="J508" s="128"/>
      <c r="K508" s="131"/>
      <c r="L508" s="128"/>
      <c r="M508" s="130"/>
      <c r="N508" s="92"/>
    </row>
    <row r="509" spans="1:14" ht="18.75">
      <c r="A509" s="48"/>
      <c r="B509" s="125"/>
      <c r="C509" s="125"/>
      <c r="D509" s="360"/>
      <c r="E509" s="130"/>
      <c r="F509" s="130"/>
      <c r="G509" s="128"/>
      <c r="H509" s="128"/>
      <c r="I509" s="129"/>
      <c r="J509" s="128"/>
      <c r="K509" s="131"/>
      <c r="L509" s="128"/>
      <c r="M509" s="130"/>
      <c r="N509" s="92"/>
    </row>
    <row r="510" spans="1:14" ht="18.75">
      <c r="A510" s="48"/>
      <c r="B510" s="125"/>
      <c r="C510" s="125"/>
      <c r="D510" s="360"/>
      <c r="E510" s="127"/>
      <c r="F510" s="127"/>
      <c r="G510" s="128"/>
      <c r="H510" s="128"/>
      <c r="I510" s="129"/>
      <c r="J510" s="128"/>
      <c r="K510" s="131"/>
      <c r="L510" s="128"/>
      <c r="M510" s="130"/>
      <c r="N510" s="92"/>
    </row>
    <row r="511" spans="1:14" ht="18.75">
      <c r="A511" s="48"/>
      <c r="B511" s="125"/>
      <c r="C511" s="125"/>
      <c r="D511" s="360"/>
      <c r="E511" s="127"/>
      <c r="F511" s="127"/>
      <c r="G511" s="128"/>
      <c r="H511" s="128"/>
      <c r="I511" s="129"/>
      <c r="J511" s="128"/>
      <c r="K511" s="131"/>
      <c r="L511" s="128"/>
      <c r="M511" s="130"/>
      <c r="N511" s="92"/>
    </row>
    <row r="512" spans="1:14" ht="18.75">
      <c r="A512" s="48"/>
      <c r="B512" s="125"/>
      <c r="C512" s="125"/>
      <c r="D512" s="360"/>
      <c r="E512" s="130"/>
      <c r="F512" s="130"/>
      <c r="G512" s="128"/>
      <c r="H512" s="128"/>
      <c r="I512" s="129"/>
      <c r="J512" s="128"/>
      <c r="K512" s="131"/>
      <c r="L512" s="128"/>
      <c r="M512" s="130"/>
      <c r="N512" s="92"/>
    </row>
    <row r="513" spans="1:14" ht="18.75">
      <c r="A513" s="48"/>
      <c r="B513" s="125"/>
      <c r="C513" s="125"/>
      <c r="D513" s="360"/>
      <c r="E513" s="127"/>
      <c r="F513" s="127"/>
      <c r="G513" s="128"/>
      <c r="H513" s="128"/>
      <c r="I513" s="129"/>
      <c r="J513" s="128"/>
      <c r="K513" s="131"/>
      <c r="L513" s="128"/>
      <c r="M513" s="130"/>
      <c r="N513" s="92"/>
    </row>
    <row r="514" spans="1:14" ht="18.75">
      <c r="A514" s="48"/>
      <c r="B514" s="125"/>
      <c r="C514" s="125"/>
      <c r="D514" s="360"/>
      <c r="E514" s="127"/>
      <c r="F514" s="127"/>
      <c r="G514" s="128"/>
      <c r="H514" s="128"/>
      <c r="I514" s="129"/>
      <c r="J514" s="128"/>
      <c r="K514" s="131"/>
      <c r="L514" s="128"/>
      <c r="M514" s="130"/>
      <c r="N514" s="92"/>
    </row>
    <row r="515" spans="1:14" ht="18.75">
      <c r="A515" s="48"/>
      <c r="B515" s="125"/>
      <c r="C515" s="125"/>
      <c r="D515" s="360"/>
      <c r="E515" s="127"/>
      <c r="F515" s="127"/>
      <c r="G515" s="128"/>
      <c r="H515" s="128"/>
      <c r="I515" s="129"/>
      <c r="J515" s="128"/>
      <c r="K515" s="131"/>
      <c r="L515" s="128"/>
      <c r="M515" s="130"/>
      <c r="N515" s="92"/>
    </row>
    <row r="516" spans="1:14" ht="18.75">
      <c r="A516" s="48"/>
      <c r="B516" s="125"/>
      <c r="C516" s="125"/>
      <c r="D516" s="360"/>
      <c r="E516" s="130"/>
      <c r="F516" s="130"/>
      <c r="G516" s="128"/>
      <c r="H516" s="128"/>
      <c r="I516" s="129"/>
      <c r="J516" s="128"/>
      <c r="K516" s="131"/>
      <c r="L516" s="128"/>
      <c r="M516" s="130"/>
      <c r="N516" s="92"/>
    </row>
    <row r="517" spans="1:14" s="49" customFormat="1" ht="18.75">
      <c r="A517" s="48"/>
      <c r="B517" s="93"/>
      <c r="C517" s="93"/>
      <c r="D517" s="361"/>
      <c r="E517" s="127"/>
      <c r="F517" s="127"/>
      <c r="G517" s="128"/>
      <c r="H517" s="128"/>
      <c r="I517" s="129"/>
      <c r="J517" s="128"/>
      <c r="K517" s="135"/>
      <c r="L517" s="52"/>
      <c r="M517" s="52"/>
      <c r="N517" s="136"/>
    </row>
    <row r="518" spans="1:14" ht="18.75">
      <c r="A518" s="48"/>
      <c r="B518" s="125"/>
      <c r="C518" s="125"/>
      <c r="D518" s="360"/>
      <c r="E518" s="127"/>
      <c r="F518" s="127"/>
      <c r="G518" s="128"/>
      <c r="H518" s="128"/>
      <c r="I518" s="129"/>
      <c r="J518" s="128"/>
      <c r="K518" s="131"/>
      <c r="L518" s="128"/>
      <c r="M518" s="130"/>
      <c r="N518" s="92"/>
    </row>
    <row r="519" spans="1:14" ht="18.75">
      <c r="A519" s="48"/>
      <c r="B519" s="93"/>
      <c r="C519" s="93"/>
      <c r="D519" s="360"/>
      <c r="E519" s="130"/>
      <c r="F519" s="130"/>
      <c r="G519" s="128"/>
      <c r="H519" s="128"/>
      <c r="I519" s="129"/>
      <c r="J519" s="128"/>
      <c r="K519" s="131"/>
      <c r="L519" s="128"/>
      <c r="M519" s="130"/>
      <c r="N519" s="92"/>
    </row>
    <row r="520" spans="1:14" ht="18.75">
      <c r="A520" s="48"/>
      <c r="B520" s="93"/>
      <c r="C520" s="93"/>
      <c r="D520" s="360"/>
      <c r="E520" s="127"/>
      <c r="F520" s="127"/>
      <c r="G520" s="128"/>
      <c r="H520" s="128"/>
      <c r="I520" s="129"/>
      <c r="J520" s="128"/>
      <c r="K520" s="131"/>
      <c r="L520" s="128"/>
      <c r="M520" s="130"/>
      <c r="N520" s="92"/>
    </row>
    <row r="521" spans="1:14" ht="18.75">
      <c r="A521" s="48"/>
      <c r="B521" s="125"/>
      <c r="C521" s="125"/>
      <c r="D521" s="360"/>
      <c r="E521" s="127"/>
      <c r="F521" s="127"/>
      <c r="G521" s="128"/>
      <c r="H521" s="128"/>
      <c r="I521" s="129"/>
      <c r="J521" s="128"/>
      <c r="K521" s="131"/>
      <c r="L521" s="128"/>
      <c r="M521" s="130"/>
      <c r="N521" s="92"/>
    </row>
    <row r="522" spans="1:14" ht="18.75">
      <c r="A522" s="48"/>
      <c r="B522" s="125"/>
      <c r="C522" s="125"/>
      <c r="D522" s="360"/>
      <c r="E522" s="127"/>
      <c r="F522" s="127"/>
      <c r="G522" s="128"/>
      <c r="H522" s="128"/>
      <c r="I522" s="129"/>
      <c r="J522" s="128"/>
      <c r="K522" s="131"/>
      <c r="L522" s="128"/>
      <c r="M522" s="130"/>
      <c r="N522" s="92"/>
    </row>
    <row r="523" spans="1:14" ht="18.75">
      <c r="A523" s="48"/>
      <c r="B523" s="125"/>
      <c r="C523" s="125"/>
      <c r="D523" s="360"/>
      <c r="E523" s="127"/>
      <c r="F523" s="127"/>
      <c r="G523" s="128"/>
      <c r="H523" s="128"/>
      <c r="I523" s="129"/>
      <c r="J523" s="128"/>
      <c r="K523" s="131"/>
      <c r="L523" s="128"/>
      <c r="M523" s="130"/>
      <c r="N523" s="92"/>
    </row>
    <row r="524" spans="1:14" ht="18.75">
      <c r="A524" s="48"/>
      <c r="B524" s="125"/>
      <c r="C524" s="125"/>
      <c r="D524" s="360"/>
      <c r="E524" s="127"/>
      <c r="F524" s="127"/>
      <c r="G524" s="128"/>
      <c r="H524" s="128"/>
      <c r="I524" s="132"/>
      <c r="J524" s="128"/>
      <c r="K524" s="131"/>
      <c r="L524" s="128"/>
      <c r="M524" s="130"/>
      <c r="N524" s="92"/>
    </row>
    <row r="525" spans="1:14" ht="18.75">
      <c r="A525" s="48"/>
      <c r="B525" s="125"/>
      <c r="C525" s="125"/>
      <c r="D525" s="360"/>
      <c r="E525" s="127"/>
      <c r="F525" s="127"/>
      <c r="G525" s="128"/>
      <c r="H525" s="128"/>
      <c r="I525" s="129"/>
      <c r="J525" s="128"/>
      <c r="K525" s="131"/>
      <c r="L525" s="128"/>
      <c r="M525" s="130"/>
      <c r="N525" s="92"/>
    </row>
    <row r="526" spans="1:14" ht="18.75">
      <c r="A526" s="48"/>
      <c r="B526" s="125"/>
      <c r="C526" s="125"/>
      <c r="D526" s="360"/>
      <c r="E526" s="130"/>
      <c r="F526" s="130"/>
      <c r="G526" s="128"/>
      <c r="H526" s="128"/>
      <c r="I526" s="129"/>
      <c r="J526" s="128"/>
      <c r="K526" s="131"/>
      <c r="L526" s="128"/>
      <c r="M526" s="130"/>
      <c r="N526" s="92"/>
    </row>
    <row r="527" spans="1:14" ht="18.75">
      <c r="A527" s="48"/>
      <c r="B527" s="125"/>
      <c r="C527" s="125"/>
      <c r="D527" s="360"/>
      <c r="E527" s="127"/>
      <c r="F527" s="127"/>
      <c r="G527" s="128"/>
      <c r="H527" s="128"/>
      <c r="I527" s="129"/>
      <c r="J527" s="128"/>
      <c r="K527" s="131"/>
      <c r="L527" s="128"/>
      <c r="M527" s="130"/>
      <c r="N527" s="92"/>
    </row>
    <row r="528" spans="1:14" ht="18.75">
      <c r="A528" s="48"/>
      <c r="B528" s="125"/>
      <c r="C528" s="125"/>
      <c r="D528" s="360"/>
      <c r="E528" s="130"/>
      <c r="F528" s="130"/>
      <c r="G528" s="128"/>
      <c r="H528" s="128"/>
      <c r="I528" s="129"/>
      <c r="J528" s="128"/>
      <c r="K528" s="131"/>
      <c r="L528" s="128"/>
      <c r="M528" s="130"/>
      <c r="N528" s="92"/>
    </row>
    <row r="529" spans="1:14" ht="18.75">
      <c r="A529" s="48"/>
      <c r="B529" s="125"/>
      <c r="C529" s="137"/>
      <c r="D529" s="360"/>
      <c r="E529" s="127"/>
      <c r="F529" s="127"/>
      <c r="G529" s="128"/>
      <c r="H529" s="128"/>
      <c r="I529" s="129"/>
      <c r="J529" s="128"/>
      <c r="K529" s="131"/>
      <c r="L529" s="128"/>
      <c r="M529" s="130"/>
      <c r="N529" s="92"/>
    </row>
    <row r="530" spans="1:14" ht="18.75">
      <c r="A530" s="48"/>
      <c r="B530" s="125"/>
      <c r="C530" s="125"/>
      <c r="D530" s="360"/>
      <c r="E530" s="127"/>
      <c r="F530" s="127"/>
      <c r="G530" s="128"/>
      <c r="H530" s="128"/>
      <c r="I530" s="129"/>
      <c r="J530" s="128"/>
      <c r="K530" s="131"/>
      <c r="L530" s="128"/>
      <c r="M530" s="130"/>
      <c r="N530" s="92"/>
    </row>
    <row r="531" spans="1:14" ht="18.75">
      <c r="A531" s="48"/>
      <c r="B531" s="93"/>
      <c r="C531" s="93"/>
      <c r="D531" s="360"/>
      <c r="E531" s="127"/>
      <c r="F531" s="127"/>
      <c r="G531" s="128"/>
      <c r="H531" s="128"/>
      <c r="I531" s="129"/>
      <c r="J531" s="128"/>
      <c r="K531" s="131"/>
      <c r="L531" s="128"/>
      <c r="M531" s="130"/>
      <c r="N531" s="92"/>
    </row>
    <row r="532" spans="1:14" ht="18.75">
      <c r="A532" s="48"/>
      <c r="B532" s="125"/>
      <c r="C532" s="125"/>
      <c r="D532" s="360"/>
      <c r="E532" s="127"/>
      <c r="F532" s="127"/>
      <c r="G532" s="128"/>
      <c r="H532" s="128"/>
      <c r="I532" s="132"/>
      <c r="J532" s="128"/>
      <c r="K532" s="131"/>
      <c r="L532" s="128"/>
      <c r="M532" s="130"/>
      <c r="N532" s="92"/>
    </row>
    <row r="533" spans="1:14" ht="18.75">
      <c r="A533" s="48"/>
      <c r="B533" s="93"/>
      <c r="C533" s="93"/>
      <c r="D533" s="360"/>
      <c r="E533" s="127"/>
      <c r="F533" s="127"/>
      <c r="G533" s="128"/>
      <c r="H533" s="128"/>
      <c r="I533" s="129"/>
      <c r="J533" s="128"/>
      <c r="K533" s="131"/>
      <c r="L533" s="128"/>
      <c r="M533" s="130"/>
      <c r="N533" s="92"/>
    </row>
    <row r="534" spans="1:14" ht="18.75">
      <c r="A534" s="48"/>
      <c r="B534" s="138"/>
      <c r="C534" s="138"/>
      <c r="D534" s="360"/>
      <c r="E534" s="127"/>
      <c r="F534" s="127"/>
      <c r="G534" s="128"/>
      <c r="H534" s="128"/>
      <c r="I534" s="129"/>
      <c r="J534" s="128"/>
      <c r="K534" s="131"/>
      <c r="L534" s="128"/>
      <c r="M534" s="130"/>
      <c r="N534" s="92"/>
    </row>
    <row r="535" spans="1:14" ht="18.75">
      <c r="A535" s="48"/>
      <c r="B535" s="125"/>
      <c r="C535" s="125"/>
      <c r="D535" s="360"/>
      <c r="E535" s="139"/>
      <c r="F535" s="139"/>
      <c r="G535" s="128"/>
      <c r="H535" s="128"/>
      <c r="I535" s="129"/>
      <c r="J535" s="128"/>
      <c r="K535" s="131"/>
      <c r="L535" s="128"/>
      <c r="M535" s="130"/>
      <c r="N535" s="92"/>
    </row>
    <row r="536" spans="1:14" ht="18.75">
      <c r="A536" s="48"/>
      <c r="B536" s="125"/>
      <c r="C536" s="125"/>
      <c r="D536" s="360"/>
      <c r="E536" s="139"/>
      <c r="F536" s="139"/>
      <c r="G536" s="128"/>
      <c r="H536" s="128"/>
      <c r="I536" s="129"/>
      <c r="J536" s="128"/>
      <c r="K536" s="131"/>
      <c r="L536" s="128"/>
      <c r="M536" s="130"/>
      <c r="N536" s="92"/>
    </row>
    <row r="537" spans="1:14" ht="18.75">
      <c r="A537" s="48"/>
      <c r="B537" s="125"/>
      <c r="C537" s="125"/>
      <c r="D537" s="360"/>
      <c r="E537" s="127"/>
      <c r="F537" s="127"/>
      <c r="G537" s="128"/>
      <c r="H537" s="128"/>
      <c r="I537" s="129"/>
      <c r="J537" s="128"/>
      <c r="K537" s="131"/>
      <c r="L537" s="128"/>
      <c r="M537" s="130"/>
      <c r="N537" s="92"/>
    </row>
    <row r="538" spans="1:14" ht="18.75">
      <c r="A538" s="48"/>
      <c r="B538" s="125"/>
      <c r="C538" s="125"/>
      <c r="D538" s="360"/>
      <c r="E538" s="127"/>
      <c r="F538" s="127"/>
      <c r="G538" s="128"/>
      <c r="H538" s="128"/>
      <c r="I538" s="129"/>
      <c r="J538" s="128"/>
      <c r="K538" s="131"/>
      <c r="L538" s="128"/>
      <c r="M538" s="130"/>
      <c r="N538" s="92"/>
    </row>
    <row r="539" spans="1:14" ht="18.75">
      <c r="A539" s="48"/>
      <c r="B539" s="125"/>
      <c r="C539" s="137"/>
      <c r="D539" s="360"/>
      <c r="E539" s="127"/>
      <c r="F539" s="127"/>
      <c r="G539" s="128"/>
      <c r="H539" s="128"/>
      <c r="I539" s="129"/>
      <c r="J539" s="128"/>
      <c r="K539" s="131"/>
      <c r="L539" s="128"/>
      <c r="M539" s="130"/>
      <c r="N539" s="92"/>
    </row>
    <row r="540" spans="1:14" ht="18.75">
      <c r="A540" s="48"/>
      <c r="B540" s="125"/>
      <c r="C540" s="125"/>
      <c r="D540" s="360"/>
      <c r="E540" s="127"/>
      <c r="F540" s="127"/>
      <c r="G540" s="128"/>
      <c r="H540" s="128"/>
      <c r="I540" s="129"/>
      <c r="J540" s="128"/>
      <c r="K540" s="131"/>
      <c r="L540" s="128"/>
      <c r="M540" s="130"/>
      <c r="N540" s="92"/>
    </row>
    <row r="541" spans="1:14" ht="18.75">
      <c r="A541" s="48"/>
      <c r="B541" s="125"/>
      <c r="C541" s="125"/>
      <c r="D541" s="360"/>
      <c r="E541" s="127"/>
      <c r="F541" s="127"/>
      <c r="G541" s="128"/>
      <c r="H541" s="128"/>
      <c r="I541" s="129"/>
      <c r="J541" s="128"/>
      <c r="K541" s="131"/>
      <c r="L541" s="128"/>
      <c r="M541" s="130"/>
      <c r="N541" s="92"/>
    </row>
    <row r="542" spans="1:14" ht="18.75">
      <c r="A542" s="48"/>
      <c r="B542" s="125"/>
      <c r="C542" s="125"/>
      <c r="D542" s="360"/>
      <c r="E542" s="127"/>
      <c r="F542" s="127"/>
      <c r="G542" s="128"/>
      <c r="H542" s="128"/>
      <c r="I542" s="129"/>
      <c r="J542" s="128"/>
      <c r="K542" s="131"/>
      <c r="L542" s="128"/>
      <c r="M542" s="130"/>
      <c r="N542" s="92"/>
    </row>
    <row r="543" spans="1:14" ht="18.75">
      <c r="A543" s="48"/>
      <c r="B543" s="125"/>
      <c r="C543" s="125"/>
      <c r="D543" s="360"/>
      <c r="E543" s="127"/>
      <c r="F543" s="127"/>
      <c r="G543" s="128"/>
      <c r="H543" s="128"/>
      <c r="I543" s="129"/>
      <c r="J543" s="128"/>
      <c r="K543" s="131"/>
      <c r="L543" s="128"/>
      <c r="M543" s="130"/>
      <c r="N543" s="92"/>
    </row>
    <row r="544" spans="1:14" ht="18.75">
      <c r="A544" s="48"/>
      <c r="B544" s="125"/>
      <c r="C544" s="125"/>
      <c r="D544" s="360"/>
      <c r="E544" s="127"/>
      <c r="F544" s="127"/>
      <c r="G544" s="128"/>
      <c r="H544" s="128"/>
      <c r="I544" s="129"/>
      <c r="J544" s="128"/>
      <c r="K544" s="131"/>
      <c r="L544" s="128"/>
      <c r="M544" s="130"/>
      <c r="N544" s="92"/>
    </row>
    <row r="545" spans="1:14" ht="18.75">
      <c r="A545" s="48"/>
      <c r="B545" s="125"/>
      <c r="C545" s="125"/>
      <c r="D545" s="360"/>
      <c r="E545" s="127"/>
      <c r="F545" s="127"/>
      <c r="G545" s="128"/>
      <c r="H545" s="128"/>
      <c r="I545" s="129"/>
      <c r="J545" s="128"/>
      <c r="K545" s="131"/>
      <c r="L545" s="128"/>
      <c r="M545" s="130"/>
      <c r="N545" s="92"/>
    </row>
    <row r="546" spans="1:14" ht="18.75">
      <c r="A546" s="48"/>
      <c r="B546" s="125"/>
      <c r="C546" s="125"/>
      <c r="D546" s="360"/>
      <c r="E546" s="127"/>
      <c r="F546" s="127"/>
      <c r="G546" s="128"/>
      <c r="H546" s="128"/>
      <c r="I546" s="129"/>
      <c r="J546" s="128"/>
      <c r="K546" s="131"/>
      <c r="L546" s="128"/>
      <c r="M546" s="130"/>
      <c r="N546" s="92"/>
    </row>
    <row r="547" spans="1:14" ht="18.75">
      <c r="A547" s="48"/>
      <c r="B547" s="125"/>
      <c r="C547" s="125"/>
      <c r="D547" s="360"/>
      <c r="E547" s="127"/>
      <c r="F547" s="127"/>
      <c r="G547" s="128"/>
      <c r="H547" s="128"/>
      <c r="I547" s="129"/>
      <c r="J547" s="128"/>
      <c r="K547" s="131"/>
      <c r="L547" s="128"/>
      <c r="M547" s="130"/>
      <c r="N547" s="92"/>
    </row>
    <row r="548" spans="1:14" ht="18.75">
      <c r="A548" s="48"/>
      <c r="B548" s="125"/>
      <c r="C548" s="125"/>
      <c r="D548" s="360"/>
      <c r="E548" s="127"/>
      <c r="F548" s="127"/>
      <c r="G548" s="128"/>
      <c r="H548" s="128"/>
      <c r="I548" s="129"/>
      <c r="J548" s="128"/>
      <c r="K548" s="131"/>
      <c r="L548" s="128"/>
      <c r="M548" s="130"/>
      <c r="N548" s="92"/>
    </row>
    <row r="549" spans="1:14" ht="18.75">
      <c r="A549" s="48"/>
      <c r="B549" s="125"/>
      <c r="C549" s="125"/>
      <c r="D549" s="360"/>
      <c r="E549" s="127"/>
      <c r="F549" s="127"/>
      <c r="G549" s="128"/>
      <c r="H549" s="128"/>
      <c r="I549" s="129"/>
      <c r="J549" s="128"/>
      <c r="K549" s="131"/>
      <c r="L549" s="128"/>
      <c r="M549" s="130"/>
      <c r="N549" s="92"/>
    </row>
    <row r="550" spans="1:14" ht="18.75">
      <c r="A550" s="48"/>
      <c r="B550" s="125"/>
      <c r="C550" s="125"/>
      <c r="D550" s="360"/>
      <c r="E550" s="127"/>
      <c r="F550" s="127"/>
      <c r="G550" s="128"/>
      <c r="H550" s="128"/>
      <c r="I550" s="129"/>
      <c r="J550" s="128"/>
      <c r="K550" s="131"/>
      <c r="L550" s="128"/>
      <c r="M550" s="130"/>
      <c r="N550" s="92"/>
    </row>
    <row r="551" spans="1:14" ht="18.75">
      <c r="A551" s="48"/>
      <c r="B551" s="93"/>
      <c r="C551" s="93"/>
      <c r="D551" s="360"/>
      <c r="E551" s="130"/>
      <c r="F551" s="130"/>
      <c r="G551" s="128"/>
      <c r="H551" s="128"/>
      <c r="I551" s="129"/>
      <c r="J551" s="128"/>
      <c r="K551" s="131"/>
      <c r="L551" s="128"/>
      <c r="M551" s="130"/>
      <c r="N551" s="92"/>
    </row>
    <row r="552" spans="1:14" ht="18.75">
      <c r="A552" s="48"/>
      <c r="B552" s="140"/>
      <c r="C552" s="140"/>
      <c r="D552" s="360"/>
      <c r="E552" s="127"/>
      <c r="F552" s="127"/>
      <c r="G552" s="128"/>
      <c r="H552" s="128"/>
      <c r="I552" s="129"/>
      <c r="J552" s="128"/>
      <c r="K552" s="131"/>
      <c r="L552" s="128"/>
      <c r="M552" s="130"/>
      <c r="N552" s="92"/>
    </row>
    <row r="553" spans="1:14" ht="18.75">
      <c r="A553" s="48"/>
      <c r="B553" s="125"/>
      <c r="C553" s="140"/>
      <c r="D553" s="360"/>
      <c r="E553" s="127"/>
      <c r="F553" s="127"/>
      <c r="G553" s="128"/>
      <c r="H553" s="128"/>
      <c r="I553" s="129"/>
      <c r="J553" s="128"/>
      <c r="K553" s="131"/>
      <c r="L553" s="128"/>
      <c r="M553" s="130"/>
      <c r="N553" s="92"/>
    </row>
    <row r="554" spans="1:14" ht="18.75">
      <c r="A554" s="48"/>
      <c r="B554" s="125"/>
      <c r="C554" s="125"/>
      <c r="D554" s="360"/>
      <c r="E554" s="127"/>
      <c r="F554" s="127"/>
      <c r="G554" s="128"/>
      <c r="H554" s="128"/>
      <c r="I554" s="129"/>
      <c r="J554" s="128"/>
      <c r="K554" s="131"/>
      <c r="L554" s="128"/>
      <c r="M554" s="130"/>
      <c r="N554" s="92"/>
    </row>
    <row r="555" spans="1:14" ht="18.75">
      <c r="A555" s="48"/>
      <c r="B555" s="93"/>
      <c r="C555" s="93"/>
      <c r="D555" s="360"/>
      <c r="E555" s="127"/>
      <c r="F555" s="127"/>
      <c r="G555" s="128"/>
      <c r="H555" s="128"/>
      <c r="I555" s="129"/>
      <c r="J555" s="128"/>
      <c r="K555" s="131"/>
      <c r="L555" s="128"/>
      <c r="M555" s="130"/>
      <c r="N555" s="92"/>
    </row>
    <row r="556" spans="1:14" ht="18.75">
      <c r="A556" s="48"/>
      <c r="B556" s="125"/>
      <c r="C556" s="125"/>
      <c r="D556" s="360"/>
      <c r="E556" s="127"/>
      <c r="F556" s="127"/>
      <c r="G556" s="128"/>
      <c r="H556" s="128"/>
      <c r="I556" s="129"/>
      <c r="J556" s="128"/>
      <c r="K556" s="131"/>
      <c r="L556" s="128"/>
      <c r="M556" s="130"/>
      <c r="N556" s="92"/>
    </row>
    <row r="557" spans="1:14" ht="18.75">
      <c r="A557" s="48"/>
      <c r="B557" s="125"/>
      <c r="C557" s="125"/>
      <c r="D557" s="360"/>
      <c r="E557" s="127"/>
      <c r="F557" s="127"/>
      <c r="G557" s="128"/>
      <c r="H557" s="128"/>
      <c r="I557" s="129"/>
      <c r="J557" s="128"/>
      <c r="K557" s="131"/>
      <c r="L557" s="128"/>
      <c r="M557" s="130"/>
      <c r="N557" s="92"/>
    </row>
    <row r="558" spans="1:14" ht="18.75">
      <c r="A558" s="48"/>
      <c r="B558" s="125"/>
      <c r="C558" s="125"/>
      <c r="D558" s="360"/>
      <c r="E558" s="127"/>
      <c r="F558" s="127"/>
      <c r="G558" s="128"/>
      <c r="H558" s="128"/>
      <c r="I558" s="129"/>
      <c r="J558" s="128"/>
      <c r="K558" s="131"/>
      <c r="L558" s="128"/>
      <c r="M558" s="130"/>
      <c r="N558" s="92"/>
    </row>
    <row r="559" spans="1:14" ht="18.75">
      <c r="A559" s="48"/>
      <c r="B559" s="125"/>
      <c r="C559" s="125"/>
      <c r="D559" s="360"/>
      <c r="E559" s="127"/>
      <c r="F559" s="127"/>
      <c r="G559" s="128"/>
      <c r="H559" s="128"/>
      <c r="I559" s="129"/>
      <c r="J559" s="128"/>
      <c r="K559" s="131"/>
      <c r="L559" s="128"/>
      <c r="M559" s="130"/>
      <c r="N559" s="92"/>
    </row>
    <row r="560" spans="1:14" ht="18.75">
      <c r="A560" s="48"/>
      <c r="B560" s="125"/>
      <c r="C560" s="125"/>
      <c r="D560" s="360"/>
      <c r="E560" s="127"/>
      <c r="F560" s="127"/>
      <c r="G560" s="128"/>
      <c r="H560" s="128"/>
      <c r="I560" s="129"/>
      <c r="J560" s="128"/>
      <c r="K560" s="131"/>
      <c r="L560" s="128"/>
      <c r="M560" s="130"/>
      <c r="N560" s="92"/>
    </row>
    <row r="561" spans="1:14" ht="18.75">
      <c r="A561" s="48"/>
      <c r="B561" s="125"/>
      <c r="C561" s="125"/>
      <c r="D561" s="360"/>
      <c r="E561" s="127"/>
      <c r="F561" s="127"/>
      <c r="G561" s="128"/>
      <c r="H561" s="128"/>
      <c r="I561" s="129"/>
      <c r="J561" s="128"/>
      <c r="K561" s="131"/>
      <c r="L561" s="128"/>
      <c r="M561" s="130"/>
      <c r="N561" s="92"/>
    </row>
    <row r="562" spans="1:14" ht="18.75">
      <c r="A562" s="48"/>
      <c r="B562" s="125"/>
      <c r="C562" s="125"/>
      <c r="D562" s="360"/>
      <c r="E562" s="130"/>
      <c r="F562" s="130"/>
      <c r="G562" s="128"/>
      <c r="H562" s="128"/>
      <c r="I562" s="129"/>
      <c r="J562" s="128"/>
      <c r="K562" s="131"/>
      <c r="L562" s="128"/>
      <c r="M562" s="130"/>
      <c r="N562" s="92"/>
    </row>
    <row r="563" spans="1:14" ht="18.75">
      <c r="A563" s="48"/>
      <c r="B563" s="93"/>
      <c r="C563" s="93"/>
      <c r="D563" s="360"/>
      <c r="E563" s="130"/>
      <c r="F563" s="130"/>
      <c r="G563" s="128"/>
      <c r="H563" s="128"/>
      <c r="I563" s="129"/>
      <c r="J563" s="128"/>
      <c r="K563" s="131"/>
      <c r="L563" s="128"/>
      <c r="M563" s="130"/>
      <c r="N563" s="92"/>
    </row>
    <row r="564" spans="1:14" ht="18.75">
      <c r="A564" s="48"/>
      <c r="B564" s="93"/>
      <c r="C564" s="93"/>
      <c r="D564" s="360"/>
      <c r="E564" s="127"/>
      <c r="F564" s="127"/>
      <c r="G564" s="128"/>
      <c r="H564" s="128"/>
      <c r="I564" s="132"/>
      <c r="J564" s="128"/>
      <c r="K564" s="131"/>
      <c r="L564" s="128"/>
      <c r="M564" s="130"/>
      <c r="N564" s="92"/>
    </row>
    <row r="565" spans="1:14" ht="18.75">
      <c r="A565" s="48"/>
      <c r="B565" s="125"/>
      <c r="C565" s="125"/>
      <c r="D565" s="360"/>
      <c r="E565" s="127"/>
      <c r="F565" s="127"/>
      <c r="G565" s="128"/>
      <c r="H565" s="128"/>
      <c r="I565" s="129"/>
      <c r="J565" s="128"/>
      <c r="K565" s="131"/>
      <c r="L565" s="128"/>
      <c r="M565" s="130"/>
      <c r="N565" s="92"/>
    </row>
    <row r="566" spans="1:14" ht="18.75">
      <c r="A566" s="48"/>
      <c r="B566" s="125"/>
      <c r="C566" s="125"/>
      <c r="D566" s="360"/>
      <c r="E566" s="127"/>
      <c r="F566" s="127"/>
      <c r="G566" s="128"/>
      <c r="H566" s="128"/>
      <c r="I566" s="129"/>
      <c r="J566" s="128"/>
      <c r="K566" s="131"/>
      <c r="L566" s="128"/>
      <c r="M566" s="130"/>
      <c r="N566" s="92"/>
    </row>
    <row r="567" spans="1:14" ht="18.75">
      <c r="A567" s="48"/>
      <c r="B567" s="125"/>
      <c r="C567" s="125"/>
      <c r="D567" s="360"/>
      <c r="E567" s="139"/>
      <c r="F567" s="139"/>
      <c r="G567" s="128"/>
      <c r="H567" s="128"/>
      <c r="I567" s="129"/>
      <c r="J567" s="128"/>
      <c r="K567" s="131"/>
      <c r="L567" s="128"/>
      <c r="M567" s="130"/>
      <c r="N567" s="92"/>
    </row>
    <row r="568" spans="1:14" ht="18.75">
      <c r="A568" s="48"/>
      <c r="B568" s="125"/>
      <c r="C568" s="125"/>
      <c r="D568" s="360"/>
      <c r="E568" s="133"/>
      <c r="F568" s="133"/>
      <c r="G568" s="128"/>
      <c r="H568" s="128"/>
      <c r="I568" s="129"/>
      <c r="J568" s="128"/>
      <c r="K568" s="131"/>
      <c r="L568" s="128"/>
      <c r="M568" s="130"/>
      <c r="N568" s="92"/>
    </row>
    <row r="569" spans="1:14" ht="18.75">
      <c r="A569" s="48"/>
      <c r="B569" s="93"/>
      <c r="C569" s="93"/>
      <c r="D569" s="360"/>
      <c r="E569" s="127"/>
      <c r="F569" s="127"/>
      <c r="G569" s="128"/>
      <c r="H569" s="128"/>
      <c r="I569" s="129"/>
      <c r="J569" s="128"/>
      <c r="K569" s="131"/>
      <c r="L569" s="128"/>
      <c r="M569" s="130"/>
      <c r="N569" s="92"/>
    </row>
    <row r="570" spans="1:14" ht="18.75">
      <c r="A570" s="48"/>
      <c r="B570" s="125"/>
      <c r="C570" s="125"/>
      <c r="D570" s="360"/>
      <c r="E570" s="127"/>
      <c r="F570" s="127"/>
      <c r="G570" s="128"/>
      <c r="H570" s="128"/>
      <c r="I570" s="129"/>
      <c r="J570" s="128"/>
      <c r="K570" s="131"/>
      <c r="L570" s="128"/>
      <c r="M570" s="130"/>
      <c r="N570" s="92"/>
    </row>
    <row r="571" spans="1:14" ht="18.75">
      <c r="A571" s="48"/>
      <c r="B571" s="93"/>
      <c r="C571" s="93"/>
      <c r="D571" s="360"/>
      <c r="E571" s="127"/>
      <c r="F571" s="127"/>
      <c r="G571" s="128"/>
      <c r="H571" s="128"/>
      <c r="I571" s="129"/>
      <c r="J571" s="128"/>
      <c r="K571" s="131"/>
      <c r="L571" s="128"/>
      <c r="M571" s="130"/>
      <c r="N571" s="92"/>
    </row>
    <row r="572" spans="1:14" ht="18.75">
      <c r="A572" s="48"/>
      <c r="B572" s="125"/>
      <c r="C572" s="125"/>
      <c r="D572" s="360"/>
      <c r="E572" s="127"/>
      <c r="F572" s="127"/>
      <c r="G572" s="128"/>
      <c r="H572" s="128"/>
      <c r="I572" s="132"/>
      <c r="J572" s="128"/>
      <c r="K572" s="131"/>
      <c r="L572" s="128"/>
      <c r="M572" s="130"/>
      <c r="N572" s="92"/>
    </row>
    <row r="573" spans="1:14" ht="18.75">
      <c r="A573" s="48"/>
      <c r="B573" s="125"/>
      <c r="C573" s="125"/>
      <c r="D573" s="360"/>
      <c r="E573" s="127"/>
      <c r="F573" s="127"/>
      <c r="G573" s="128"/>
      <c r="H573" s="128"/>
      <c r="I573" s="129"/>
      <c r="J573" s="128"/>
      <c r="K573" s="131"/>
      <c r="L573" s="128"/>
      <c r="M573" s="130"/>
      <c r="N573" s="92"/>
    </row>
    <row r="574" spans="1:14" ht="18.75">
      <c r="A574" s="48"/>
      <c r="B574" s="125"/>
      <c r="C574" s="125"/>
      <c r="D574" s="360"/>
      <c r="E574" s="127"/>
      <c r="F574" s="127"/>
      <c r="G574" s="128"/>
      <c r="H574" s="128"/>
      <c r="I574" s="129"/>
      <c r="J574" s="128"/>
      <c r="K574" s="131"/>
      <c r="L574" s="128"/>
      <c r="M574" s="130"/>
      <c r="N574" s="92"/>
    </row>
    <row r="575" spans="1:14" ht="18.75">
      <c r="A575" s="48"/>
      <c r="B575" s="93"/>
      <c r="C575" s="93"/>
      <c r="D575" s="360"/>
      <c r="E575" s="127"/>
      <c r="F575" s="127"/>
      <c r="G575" s="128"/>
      <c r="H575" s="128"/>
      <c r="I575" s="129"/>
      <c r="J575" s="128"/>
      <c r="K575" s="131"/>
      <c r="L575" s="128"/>
      <c r="M575" s="130"/>
      <c r="N575" s="92"/>
    </row>
    <row r="576" spans="1:14" ht="18.75">
      <c r="A576" s="48"/>
      <c r="B576" s="125"/>
      <c r="C576" s="125"/>
      <c r="D576" s="360"/>
      <c r="E576" s="127"/>
      <c r="F576" s="127"/>
      <c r="G576" s="128"/>
      <c r="H576" s="128"/>
      <c r="I576" s="132"/>
      <c r="J576" s="128"/>
      <c r="K576" s="131"/>
      <c r="L576" s="128"/>
      <c r="M576" s="130"/>
      <c r="N576" s="92"/>
    </row>
    <row r="577" spans="1:14" ht="18.75">
      <c r="A577" s="48"/>
      <c r="B577" s="125"/>
      <c r="C577" s="125"/>
      <c r="D577" s="360"/>
      <c r="E577" s="127"/>
      <c r="F577" s="127"/>
      <c r="G577" s="128"/>
      <c r="H577" s="128"/>
      <c r="I577" s="129"/>
      <c r="J577" s="128"/>
      <c r="K577" s="131"/>
      <c r="L577" s="128"/>
      <c r="M577" s="130"/>
      <c r="N577" s="92"/>
    </row>
    <row r="578" spans="1:14" ht="18.75">
      <c r="A578" s="48"/>
      <c r="B578" s="93"/>
      <c r="C578" s="93"/>
      <c r="D578" s="360"/>
      <c r="E578" s="127"/>
      <c r="F578" s="127"/>
      <c r="G578" s="128"/>
      <c r="H578" s="128"/>
      <c r="I578" s="132"/>
      <c r="J578" s="128"/>
      <c r="K578" s="131"/>
      <c r="L578" s="128"/>
      <c r="M578" s="130"/>
      <c r="N578" s="92"/>
    </row>
    <row r="579" spans="1:14" ht="18.75">
      <c r="A579" s="48"/>
      <c r="B579" s="125"/>
      <c r="C579" s="125"/>
      <c r="D579" s="360"/>
      <c r="E579" s="127"/>
      <c r="F579" s="127"/>
      <c r="G579" s="128"/>
      <c r="H579" s="128"/>
      <c r="I579" s="129"/>
      <c r="J579" s="128"/>
      <c r="K579" s="131"/>
      <c r="L579" s="128"/>
      <c r="M579" s="130"/>
      <c r="N579" s="92"/>
    </row>
    <row r="580" spans="1:14" ht="18.75">
      <c r="A580" s="48"/>
      <c r="B580" s="125"/>
      <c r="C580" s="125"/>
      <c r="D580" s="360"/>
      <c r="E580" s="127"/>
      <c r="F580" s="127"/>
      <c r="G580" s="128"/>
      <c r="H580" s="128"/>
      <c r="I580" s="129"/>
      <c r="J580" s="128"/>
      <c r="K580" s="131"/>
      <c r="L580" s="128"/>
      <c r="M580" s="130"/>
      <c r="N580" s="92"/>
    </row>
    <row r="581" spans="1:14" ht="18.75">
      <c r="A581" s="48"/>
      <c r="B581" s="125"/>
      <c r="C581" s="125"/>
      <c r="D581" s="360"/>
      <c r="E581" s="127"/>
      <c r="F581" s="127"/>
      <c r="G581" s="128"/>
      <c r="H581" s="128"/>
      <c r="I581" s="129"/>
      <c r="J581" s="128"/>
      <c r="K581" s="131"/>
      <c r="L581" s="128"/>
      <c r="M581" s="130"/>
      <c r="N581" s="92"/>
    </row>
    <row r="582" spans="1:14" ht="18.75">
      <c r="A582" s="48"/>
      <c r="B582" s="125"/>
      <c r="C582" s="125"/>
      <c r="D582" s="360"/>
      <c r="E582" s="127"/>
      <c r="F582" s="127"/>
      <c r="G582" s="128"/>
      <c r="H582" s="128"/>
      <c r="I582" s="129"/>
      <c r="J582" s="128"/>
      <c r="K582" s="131"/>
      <c r="L582" s="128"/>
      <c r="M582" s="130"/>
      <c r="N582" s="92"/>
    </row>
    <row r="583" spans="1:14" ht="18.75">
      <c r="A583" s="48"/>
      <c r="B583" s="125"/>
      <c r="C583" s="125"/>
      <c r="D583" s="360"/>
      <c r="E583" s="127"/>
      <c r="F583" s="127"/>
      <c r="G583" s="128"/>
      <c r="H583" s="128"/>
      <c r="I583" s="129"/>
      <c r="J583" s="128"/>
      <c r="K583" s="131"/>
      <c r="L583" s="128"/>
      <c r="M583" s="130"/>
      <c r="N583" s="92"/>
    </row>
    <row r="584" spans="1:14" ht="18.75">
      <c r="A584" s="48"/>
      <c r="B584" s="93"/>
      <c r="C584" s="93"/>
      <c r="D584" s="360"/>
      <c r="E584" s="127"/>
      <c r="F584" s="127"/>
      <c r="G584" s="128"/>
      <c r="H584" s="128"/>
      <c r="I584" s="129"/>
      <c r="J584" s="128"/>
      <c r="K584" s="131"/>
      <c r="L584" s="128"/>
      <c r="M584" s="130"/>
      <c r="N584" s="92"/>
    </row>
    <row r="585" spans="1:14" ht="18.75">
      <c r="A585" s="48"/>
      <c r="B585" s="125"/>
      <c r="C585" s="125"/>
      <c r="D585" s="360"/>
      <c r="E585" s="127"/>
      <c r="F585" s="127"/>
      <c r="G585" s="128"/>
      <c r="H585" s="128"/>
      <c r="I585" s="129"/>
      <c r="J585" s="128"/>
      <c r="K585" s="131"/>
      <c r="L585" s="128"/>
      <c r="M585" s="130"/>
      <c r="N585" s="92"/>
    </row>
    <row r="586" spans="1:14" ht="18.75">
      <c r="A586" s="48"/>
      <c r="B586" s="125"/>
      <c r="C586" s="125"/>
      <c r="D586" s="360"/>
      <c r="E586" s="127"/>
      <c r="F586" s="127"/>
      <c r="G586" s="128"/>
      <c r="H586" s="128"/>
      <c r="I586" s="129"/>
      <c r="J586" s="128"/>
      <c r="K586" s="131"/>
      <c r="L586" s="128"/>
      <c r="M586" s="130"/>
      <c r="N586" s="92"/>
    </row>
    <row r="587" spans="1:14" ht="18.75">
      <c r="A587" s="48"/>
      <c r="B587" s="125"/>
      <c r="C587" s="125"/>
      <c r="D587" s="360"/>
      <c r="E587" s="127"/>
      <c r="F587" s="127"/>
      <c r="G587" s="128"/>
      <c r="H587" s="128"/>
      <c r="I587" s="129"/>
      <c r="J587" s="128"/>
      <c r="K587" s="131"/>
      <c r="L587" s="128"/>
      <c r="M587" s="130"/>
      <c r="N587" s="92"/>
    </row>
    <row r="588" spans="1:14" ht="18.75">
      <c r="A588" s="48"/>
      <c r="B588" s="125"/>
      <c r="C588" s="125"/>
      <c r="D588" s="360"/>
      <c r="E588" s="127"/>
      <c r="F588" s="127"/>
      <c r="G588" s="128"/>
      <c r="H588" s="128"/>
      <c r="I588" s="129"/>
      <c r="J588" s="128"/>
      <c r="K588" s="131"/>
      <c r="L588" s="128"/>
      <c r="M588" s="130"/>
      <c r="N588" s="92"/>
    </row>
    <row r="589" spans="1:14" ht="18.75">
      <c r="A589" s="48"/>
      <c r="B589" s="125"/>
      <c r="C589" s="125"/>
      <c r="D589" s="360"/>
      <c r="E589" s="127"/>
      <c r="F589" s="127"/>
      <c r="G589" s="128"/>
      <c r="H589" s="128"/>
      <c r="I589" s="129"/>
      <c r="J589" s="128"/>
      <c r="K589" s="131"/>
      <c r="L589" s="128"/>
      <c r="M589" s="130"/>
      <c r="N589" s="92"/>
    </row>
    <row r="590" spans="1:14" ht="18.75">
      <c r="A590" s="48"/>
      <c r="B590" s="125"/>
      <c r="C590" s="125"/>
      <c r="D590" s="360"/>
      <c r="E590" s="130"/>
      <c r="F590" s="130"/>
      <c r="G590" s="128"/>
      <c r="H590" s="128"/>
      <c r="I590" s="129"/>
      <c r="J590" s="128"/>
      <c r="K590" s="131"/>
      <c r="L590" s="128"/>
      <c r="M590" s="130"/>
      <c r="N590" s="92"/>
    </row>
    <row r="591" spans="1:14" ht="18.75">
      <c r="A591" s="48"/>
      <c r="B591" s="125"/>
      <c r="C591" s="125"/>
      <c r="D591" s="360"/>
      <c r="E591" s="127"/>
      <c r="F591" s="127"/>
      <c r="G591" s="128"/>
      <c r="H591" s="128"/>
      <c r="I591" s="129"/>
      <c r="J591" s="128"/>
      <c r="K591" s="131"/>
      <c r="L591" s="128"/>
      <c r="M591" s="130"/>
      <c r="N591" s="92"/>
    </row>
    <row r="592" spans="1:14">
      <c r="A592" s="29"/>
      <c r="D592" s="362">
        <f>COUNTA(D8:D591)</f>
        <v>429</v>
      </c>
      <c r="E592" s="141">
        <f>COUNTA(E8:E591)</f>
        <v>0</v>
      </c>
      <c r="F592" s="141"/>
      <c r="G592" s="141">
        <f t="shared" ref="G592:N592" si="40">COUNTA(G8:G591)</f>
        <v>450</v>
      </c>
      <c r="H592" s="141">
        <f t="shared" si="40"/>
        <v>450</v>
      </c>
      <c r="I592" s="141">
        <f t="shared" si="40"/>
        <v>0</v>
      </c>
      <c r="J592" s="141">
        <f t="shared" si="40"/>
        <v>450</v>
      </c>
      <c r="K592" s="141">
        <f t="shared" si="40"/>
        <v>0</v>
      </c>
      <c r="L592" s="141">
        <f t="shared" si="40"/>
        <v>450</v>
      </c>
      <c r="M592" s="141">
        <f t="shared" si="40"/>
        <v>22</v>
      </c>
      <c r="N592" s="141">
        <f t="shared" si="40"/>
        <v>450</v>
      </c>
    </row>
  </sheetData>
  <conditionalFormatting sqref="N8:N591 M27:M463">
    <cfRule type="cellIs" dxfId="54" priority="2" operator="equal">
      <formula>"Juin"</formula>
    </cfRule>
    <cfRule type="cellIs" dxfId="53" priority="3" operator="equal">
      <formula>"Rattrapage"</formula>
    </cfRule>
    <cfRule type="cellIs" dxfId="52" priority="4" operator="equal">
      <formula>"Juin"</formula>
    </cfRule>
    <cfRule type="cellIs" dxfId="51" priority="5" operator="equal">
      <formula>"Synthèse"</formula>
    </cfRule>
  </conditionalFormatting>
  <dataValidations count="1">
    <dataValidation type="decimal" allowBlank="1" showInputMessage="1" showErrorMessage="1" sqref="D427:D591 D340:D425 D328 D297:F309 E210:F261 D38:F142 D27:D37 E8:F37 M8:M26 D144:F209 E263:F296 D210:D296 E340:F340 D311:F327 D329:F339">
      <formula1>0</formula1>
      <formula2>20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592"/>
  <sheetViews>
    <sheetView topLeftCell="A415" workbookViewId="0">
      <selection activeCell="D458" sqref="D458"/>
    </sheetView>
  </sheetViews>
  <sheetFormatPr baseColWidth="10" defaultRowHeight="15"/>
  <cols>
    <col min="1" max="1" width="6" bestFit="1" customWidth="1"/>
    <col min="2" max="2" width="27.42578125" customWidth="1"/>
    <col min="3" max="3" width="39.28515625" customWidth="1"/>
    <col min="8" max="9" width="11.42578125" style="142"/>
    <col min="11" max="11" width="7.7109375" style="30" bestFit="1" customWidth="1"/>
    <col min="12" max="12" width="6" bestFit="1" customWidth="1"/>
    <col min="13" max="13" width="8.140625" bestFit="1" customWidth="1"/>
    <col min="14" max="14" width="14.7109375" style="113" customWidth="1"/>
    <col min="15" max="15" width="20.7109375" customWidth="1"/>
  </cols>
  <sheetData>
    <row r="1" spans="1:15" ht="20.25">
      <c r="A1" s="3"/>
      <c r="B1" s="3"/>
      <c r="C1" s="4" t="s">
        <v>0</v>
      </c>
      <c r="D1" s="4"/>
      <c r="E1" s="3"/>
      <c r="F1" s="3"/>
      <c r="J1" s="3"/>
      <c r="K1" s="4"/>
      <c r="L1" s="5"/>
      <c r="M1" s="143"/>
      <c r="N1" s="143"/>
    </row>
    <row r="2" spans="1:15" ht="20.25">
      <c r="A2" s="3"/>
      <c r="B2" s="3"/>
      <c r="C2" s="4" t="s">
        <v>1</v>
      </c>
      <c r="D2" s="4"/>
      <c r="E2" s="3"/>
      <c r="F2" s="3"/>
      <c r="J2" s="3"/>
      <c r="K2" s="4"/>
      <c r="L2" s="5"/>
      <c r="M2" s="143"/>
      <c r="N2" s="143"/>
    </row>
    <row r="3" spans="1:15" ht="20.25">
      <c r="A3" s="3"/>
      <c r="B3" s="3"/>
      <c r="C3" s="4" t="s">
        <v>539</v>
      </c>
      <c r="D3" s="4"/>
      <c r="E3" s="3"/>
      <c r="F3" s="3"/>
      <c r="J3" s="3"/>
      <c r="K3" s="4"/>
      <c r="L3" s="5"/>
      <c r="M3" s="143"/>
      <c r="N3" s="143"/>
    </row>
    <row r="4" spans="1:15" ht="20.25">
      <c r="A4" s="3"/>
      <c r="B4" s="3"/>
      <c r="C4" s="4" t="s">
        <v>3</v>
      </c>
      <c r="D4" s="4"/>
      <c r="E4" s="3"/>
      <c r="F4" s="3"/>
      <c r="J4" s="3"/>
      <c r="K4" s="4"/>
      <c r="L4" s="5"/>
      <c r="M4" s="143"/>
      <c r="N4" s="143"/>
    </row>
    <row r="5" spans="1:15" ht="20.25">
      <c r="A5" s="3"/>
      <c r="B5" s="3"/>
      <c r="C5" s="4" t="s">
        <v>553</v>
      </c>
      <c r="D5" s="4"/>
      <c r="E5" s="3"/>
      <c r="F5" s="3"/>
      <c r="J5" s="3"/>
      <c r="K5" s="4"/>
      <c r="L5" s="5"/>
      <c r="M5" s="143"/>
      <c r="N5" s="143"/>
    </row>
    <row r="6" spans="1:15" ht="20.25">
      <c r="A6" s="3"/>
      <c r="B6" s="3" t="s">
        <v>554</v>
      </c>
      <c r="C6" s="3"/>
      <c r="D6" s="3"/>
      <c r="E6" s="3"/>
      <c r="F6" s="3"/>
      <c r="G6" s="3"/>
      <c r="H6" s="144"/>
      <c r="I6" s="144"/>
      <c r="J6" s="3"/>
      <c r="K6" s="4"/>
      <c r="L6" s="5"/>
      <c r="M6" s="143"/>
      <c r="N6" s="143"/>
    </row>
    <row r="7" spans="1:15" ht="18">
      <c r="A7" s="12" t="s">
        <v>6</v>
      </c>
      <c r="B7" s="106" t="s">
        <v>7</v>
      </c>
      <c r="C7" s="145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543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  <c r="O7" s="457" t="s">
        <v>1056</v>
      </c>
    </row>
    <row r="8" spans="1:15" s="29" customFormat="1" ht="21">
      <c r="A8" s="64">
        <v>1</v>
      </c>
      <c r="B8" s="411" t="s">
        <v>19</v>
      </c>
      <c r="C8" s="411" t="s">
        <v>20</v>
      </c>
      <c r="D8" s="459">
        <v>2.5</v>
      </c>
      <c r="E8" s="21"/>
      <c r="F8" s="21"/>
      <c r="G8" s="146">
        <f>IF(AND(D8=0,E8=0,F8=0),M8/3,(D8+E8+F8)/3)</f>
        <v>0.83333333333333337</v>
      </c>
      <c r="H8" s="146">
        <f t="shared" ref="H8" si="0">G8*3</f>
        <v>2.5</v>
      </c>
      <c r="I8" s="44"/>
      <c r="J8" s="146">
        <f t="shared" ref="J8:J26" si="1">MAX(I8*3,H8)</f>
        <v>2.5</v>
      </c>
      <c r="K8" s="44"/>
      <c r="L8" s="146">
        <f t="shared" ref="L8:L19" si="2">MAX(J8,K8*3)</f>
        <v>2.5</v>
      </c>
      <c r="M8" s="147"/>
      <c r="N8" s="122" t="str">
        <f t="shared" ref="N8:N70" si="3">IF(ISBLANK(K8),IF(ISBLANK(I8),"Juin","Synthèse"),"Rattrapage")</f>
        <v>Juin</v>
      </c>
      <c r="O8" s="459">
        <v>2.5</v>
      </c>
    </row>
    <row r="9" spans="1:15" s="29" customFormat="1" ht="21">
      <c r="A9" s="64">
        <v>2</v>
      </c>
      <c r="B9" s="412" t="s">
        <v>21</v>
      </c>
      <c r="C9" s="412" t="s">
        <v>20</v>
      </c>
      <c r="D9" s="459">
        <v>4</v>
      </c>
      <c r="E9" s="21"/>
      <c r="F9" s="21"/>
      <c r="G9" s="146">
        <f t="shared" ref="G9:G37" si="4">IF(AND(D9=0,E9=0,F9=0),M9/3,(D9+E9+F9)/3)</f>
        <v>1.3333333333333333</v>
      </c>
      <c r="H9" s="146">
        <f t="shared" ref="H9:H26" si="5">G9*3</f>
        <v>4</v>
      </c>
      <c r="I9" s="44"/>
      <c r="J9" s="146">
        <f t="shared" si="1"/>
        <v>4</v>
      </c>
      <c r="K9" s="44"/>
      <c r="L9" s="146">
        <f t="shared" si="2"/>
        <v>4</v>
      </c>
      <c r="M9" s="147"/>
      <c r="N9" s="122" t="str">
        <f t="shared" si="3"/>
        <v>Juin</v>
      </c>
      <c r="O9" s="459">
        <v>4</v>
      </c>
    </row>
    <row r="10" spans="1:15" s="29" customFormat="1" ht="21">
      <c r="A10" s="64">
        <v>3</v>
      </c>
      <c r="B10" s="413" t="s">
        <v>22</v>
      </c>
      <c r="C10" s="413" t="s">
        <v>23</v>
      </c>
      <c r="D10" s="459">
        <v>3</v>
      </c>
      <c r="E10" s="21"/>
      <c r="F10" s="21"/>
      <c r="G10" s="146">
        <f t="shared" si="4"/>
        <v>1</v>
      </c>
      <c r="H10" s="146">
        <f t="shared" si="5"/>
        <v>3</v>
      </c>
      <c r="I10" s="44"/>
      <c r="J10" s="146">
        <f t="shared" si="1"/>
        <v>3</v>
      </c>
      <c r="K10" s="117"/>
      <c r="L10" s="146">
        <f t="shared" si="2"/>
        <v>3</v>
      </c>
      <c r="M10" s="147"/>
      <c r="N10" s="122" t="str">
        <f t="shared" si="3"/>
        <v>Juin</v>
      </c>
      <c r="O10" s="459">
        <v>3</v>
      </c>
    </row>
    <row r="11" spans="1:15" s="29" customFormat="1" ht="21">
      <c r="A11" s="64">
        <v>4</v>
      </c>
      <c r="B11" s="414" t="s">
        <v>24</v>
      </c>
      <c r="C11" s="414" t="s">
        <v>25</v>
      </c>
      <c r="D11" s="459">
        <v>11.5</v>
      </c>
      <c r="E11" s="21"/>
      <c r="F11" s="21"/>
      <c r="G11" s="146">
        <f t="shared" si="4"/>
        <v>3.8333333333333335</v>
      </c>
      <c r="H11" s="146">
        <f t="shared" si="5"/>
        <v>11.5</v>
      </c>
      <c r="I11" s="44"/>
      <c r="J11" s="146">
        <f t="shared" si="1"/>
        <v>11.5</v>
      </c>
      <c r="K11" s="44"/>
      <c r="L11" s="146">
        <f t="shared" si="2"/>
        <v>11.5</v>
      </c>
      <c r="M11" s="147"/>
      <c r="N11" s="122" t="str">
        <f t="shared" si="3"/>
        <v>Juin</v>
      </c>
      <c r="O11" s="459">
        <v>11.5</v>
      </c>
    </row>
    <row r="12" spans="1:15" s="29" customFormat="1" ht="21">
      <c r="A12" s="64">
        <v>5</v>
      </c>
      <c r="B12" s="414" t="s">
        <v>26</v>
      </c>
      <c r="C12" s="414" t="s">
        <v>811</v>
      </c>
      <c r="D12" s="459">
        <v>1.5</v>
      </c>
      <c r="E12" s="21"/>
      <c r="F12" s="21"/>
      <c r="G12" s="146">
        <f t="shared" si="4"/>
        <v>0.5</v>
      </c>
      <c r="H12" s="146">
        <f t="shared" si="5"/>
        <v>1.5</v>
      </c>
      <c r="I12" s="44"/>
      <c r="J12" s="146">
        <f t="shared" si="1"/>
        <v>1.5</v>
      </c>
      <c r="K12" s="117"/>
      <c r="L12" s="146">
        <f t="shared" si="2"/>
        <v>1.5</v>
      </c>
      <c r="M12" s="147"/>
      <c r="N12" s="122" t="str">
        <f t="shared" si="3"/>
        <v>Juin</v>
      </c>
      <c r="O12" s="459">
        <v>1.5</v>
      </c>
    </row>
    <row r="13" spans="1:15" s="29" customFormat="1" ht="21">
      <c r="A13" s="64">
        <v>6</v>
      </c>
      <c r="B13" s="415" t="s">
        <v>812</v>
      </c>
      <c r="C13" s="415" t="s">
        <v>813</v>
      </c>
      <c r="D13" s="459">
        <v>10.5</v>
      </c>
      <c r="E13" s="21"/>
      <c r="F13" s="21"/>
      <c r="G13" s="146">
        <f t="shared" si="4"/>
        <v>3.5</v>
      </c>
      <c r="H13" s="146">
        <f t="shared" si="5"/>
        <v>10.5</v>
      </c>
      <c r="I13" s="44"/>
      <c r="J13" s="146">
        <f t="shared" si="1"/>
        <v>10.5</v>
      </c>
      <c r="K13" s="117"/>
      <c r="L13" s="146">
        <f t="shared" si="2"/>
        <v>10.5</v>
      </c>
      <c r="M13" s="147"/>
      <c r="N13" s="122" t="str">
        <f t="shared" si="3"/>
        <v>Juin</v>
      </c>
      <c r="O13" s="459">
        <v>10.5</v>
      </c>
    </row>
    <row r="14" spans="1:15" s="29" customFormat="1" ht="21">
      <c r="A14" s="64">
        <v>7</v>
      </c>
      <c r="B14" s="416" t="s">
        <v>814</v>
      </c>
      <c r="C14" s="416" t="s">
        <v>28</v>
      </c>
      <c r="D14" s="459">
        <v>8</v>
      </c>
      <c r="E14" s="21"/>
      <c r="F14" s="21"/>
      <c r="G14" s="146">
        <f t="shared" si="4"/>
        <v>2.6666666666666665</v>
      </c>
      <c r="H14" s="146">
        <f t="shared" si="5"/>
        <v>8</v>
      </c>
      <c r="I14" s="44"/>
      <c r="J14" s="146">
        <f t="shared" si="1"/>
        <v>8</v>
      </c>
      <c r="K14" s="117"/>
      <c r="L14" s="146">
        <f t="shared" si="2"/>
        <v>8</v>
      </c>
      <c r="M14" s="147"/>
      <c r="N14" s="122" t="str">
        <f t="shared" si="3"/>
        <v>Juin</v>
      </c>
      <c r="O14" s="459">
        <v>8</v>
      </c>
    </row>
    <row r="15" spans="1:15" s="149" customFormat="1" ht="21">
      <c r="A15" s="64">
        <v>8</v>
      </c>
      <c r="B15" s="412" t="s">
        <v>815</v>
      </c>
      <c r="C15" s="412" t="s">
        <v>29</v>
      </c>
      <c r="D15" s="459">
        <v>2.5</v>
      </c>
      <c r="E15" s="21"/>
      <c r="F15" s="21"/>
      <c r="G15" s="146">
        <f t="shared" si="4"/>
        <v>0.83333333333333337</v>
      </c>
      <c r="H15" s="146">
        <f t="shared" si="5"/>
        <v>2.5</v>
      </c>
      <c r="I15" s="44"/>
      <c r="J15" s="146">
        <f t="shared" si="1"/>
        <v>2.5</v>
      </c>
      <c r="K15" s="44"/>
      <c r="L15" s="146">
        <f t="shared" si="2"/>
        <v>2.5</v>
      </c>
      <c r="M15" s="147"/>
      <c r="N15" s="122" t="str">
        <f t="shared" si="3"/>
        <v>Juin</v>
      </c>
      <c r="O15" s="459">
        <v>2.5</v>
      </c>
    </row>
    <row r="16" spans="1:15" s="29" customFormat="1" ht="21">
      <c r="A16" s="64">
        <v>9</v>
      </c>
      <c r="B16" s="417" t="s">
        <v>30</v>
      </c>
      <c r="C16" s="417" t="s">
        <v>31</v>
      </c>
      <c r="D16" s="459">
        <v>2.5</v>
      </c>
      <c r="E16" s="21"/>
      <c r="F16" s="21"/>
      <c r="G16" s="146">
        <f t="shared" si="4"/>
        <v>0.83333333333333337</v>
      </c>
      <c r="H16" s="146">
        <f t="shared" si="5"/>
        <v>2.5</v>
      </c>
      <c r="I16" s="44"/>
      <c r="J16" s="146">
        <f t="shared" si="1"/>
        <v>2.5</v>
      </c>
      <c r="K16" s="114"/>
      <c r="L16" s="146">
        <f t="shared" si="2"/>
        <v>2.5</v>
      </c>
      <c r="M16" s="147"/>
      <c r="N16" s="122" t="str">
        <f t="shared" si="3"/>
        <v>Juin</v>
      </c>
      <c r="O16" s="459">
        <v>2.5</v>
      </c>
    </row>
    <row r="17" spans="1:15" s="29" customFormat="1" ht="21">
      <c r="A17" s="64">
        <v>10</v>
      </c>
      <c r="B17" s="412" t="s">
        <v>32</v>
      </c>
      <c r="C17" s="412" t="s">
        <v>33</v>
      </c>
      <c r="D17" s="459">
        <v>8</v>
      </c>
      <c r="E17" s="69"/>
      <c r="F17" s="69"/>
      <c r="G17" s="146">
        <f t="shared" si="4"/>
        <v>2.6666666666666665</v>
      </c>
      <c r="H17" s="146">
        <f t="shared" si="5"/>
        <v>8</v>
      </c>
      <c r="I17" s="44"/>
      <c r="J17" s="146">
        <f t="shared" si="1"/>
        <v>8</v>
      </c>
      <c r="K17" s="150"/>
      <c r="L17" s="146">
        <f t="shared" si="2"/>
        <v>8</v>
      </c>
      <c r="M17" s="147"/>
      <c r="N17" s="122" t="str">
        <f t="shared" si="3"/>
        <v>Juin</v>
      </c>
      <c r="O17" s="459">
        <v>8</v>
      </c>
    </row>
    <row r="18" spans="1:15" s="29" customFormat="1" ht="21">
      <c r="A18" s="64">
        <v>11</v>
      </c>
      <c r="B18" s="412" t="s">
        <v>34</v>
      </c>
      <c r="C18" s="412" t="s">
        <v>35</v>
      </c>
      <c r="D18" s="459">
        <v>1.5</v>
      </c>
      <c r="E18" s="21"/>
      <c r="F18" s="21"/>
      <c r="G18" s="146">
        <f t="shared" si="4"/>
        <v>0.5</v>
      </c>
      <c r="H18" s="146">
        <f t="shared" si="5"/>
        <v>1.5</v>
      </c>
      <c r="I18" s="44"/>
      <c r="J18" s="146">
        <f t="shared" si="1"/>
        <v>1.5</v>
      </c>
      <c r="K18" s="150"/>
      <c r="L18" s="146">
        <f t="shared" si="2"/>
        <v>1.5</v>
      </c>
      <c r="M18" s="147"/>
      <c r="N18" s="122" t="str">
        <f t="shared" si="3"/>
        <v>Juin</v>
      </c>
      <c r="O18" s="459">
        <v>1.5</v>
      </c>
    </row>
    <row r="19" spans="1:15" s="29" customFormat="1" ht="21">
      <c r="A19" s="64">
        <v>12</v>
      </c>
      <c r="B19" s="412" t="s">
        <v>36</v>
      </c>
      <c r="C19" s="412" t="s">
        <v>37</v>
      </c>
      <c r="D19" s="459">
        <v>4</v>
      </c>
      <c r="E19" s="21"/>
      <c r="F19" s="21"/>
      <c r="G19" s="146">
        <f t="shared" si="4"/>
        <v>1.3333333333333333</v>
      </c>
      <c r="H19" s="146">
        <f t="shared" si="5"/>
        <v>4</v>
      </c>
      <c r="I19" s="44"/>
      <c r="J19" s="146">
        <f t="shared" si="1"/>
        <v>4</v>
      </c>
      <c r="K19" s="114"/>
      <c r="L19" s="146">
        <f t="shared" si="2"/>
        <v>4</v>
      </c>
      <c r="M19" s="147"/>
      <c r="N19" s="122" t="str">
        <f t="shared" si="3"/>
        <v>Juin</v>
      </c>
      <c r="O19" s="459">
        <v>4</v>
      </c>
    </row>
    <row r="20" spans="1:15" s="29" customFormat="1" ht="21">
      <c r="A20" s="64">
        <v>13</v>
      </c>
      <c r="B20" s="412" t="s">
        <v>38</v>
      </c>
      <c r="C20" s="412" t="s">
        <v>39</v>
      </c>
      <c r="D20" s="459">
        <v>7</v>
      </c>
      <c r="E20" s="21"/>
      <c r="F20" s="21"/>
      <c r="G20" s="146">
        <f t="shared" si="4"/>
        <v>2.3333333333333335</v>
      </c>
      <c r="H20" s="146">
        <f t="shared" si="5"/>
        <v>7</v>
      </c>
      <c r="I20" s="44"/>
      <c r="J20" s="146">
        <f t="shared" si="1"/>
        <v>7</v>
      </c>
      <c r="K20" s="114"/>
      <c r="L20" s="146">
        <f t="shared" ref="L20:L63" si="6">MAX(J20,K20*3)</f>
        <v>7</v>
      </c>
      <c r="M20" s="147"/>
      <c r="N20" s="122" t="str">
        <f t="shared" si="3"/>
        <v>Juin</v>
      </c>
      <c r="O20" s="459">
        <v>7</v>
      </c>
    </row>
    <row r="21" spans="1:15" s="29" customFormat="1" ht="21">
      <c r="A21" s="64">
        <v>14</v>
      </c>
      <c r="B21" s="412" t="s">
        <v>40</v>
      </c>
      <c r="C21" s="412" t="s">
        <v>41</v>
      </c>
      <c r="D21" s="459">
        <v>14.5</v>
      </c>
      <c r="E21" s="21"/>
      <c r="F21" s="21"/>
      <c r="G21" s="146">
        <f t="shared" si="4"/>
        <v>4.833333333333333</v>
      </c>
      <c r="H21" s="146">
        <f t="shared" si="5"/>
        <v>14.5</v>
      </c>
      <c r="I21" s="44"/>
      <c r="J21" s="146">
        <f t="shared" si="1"/>
        <v>14.5</v>
      </c>
      <c r="K21" s="150"/>
      <c r="L21" s="146">
        <f t="shared" si="6"/>
        <v>14.5</v>
      </c>
      <c r="M21" s="147"/>
      <c r="N21" s="122" t="str">
        <f t="shared" si="3"/>
        <v>Juin</v>
      </c>
      <c r="O21" s="459">
        <v>14.5</v>
      </c>
    </row>
    <row r="22" spans="1:15" s="29" customFormat="1" ht="21">
      <c r="A22" s="64">
        <v>15</v>
      </c>
      <c r="B22" s="412" t="s">
        <v>42</v>
      </c>
      <c r="C22" s="412" t="s">
        <v>635</v>
      </c>
      <c r="D22" s="459">
        <v>10.5</v>
      </c>
      <c r="E22" s="21"/>
      <c r="F22" s="21"/>
      <c r="G22" s="146">
        <f t="shared" si="4"/>
        <v>3.5</v>
      </c>
      <c r="H22" s="146">
        <f t="shared" si="5"/>
        <v>10.5</v>
      </c>
      <c r="I22" s="44"/>
      <c r="J22" s="146">
        <f t="shared" si="1"/>
        <v>10.5</v>
      </c>
      <c r="K22" s="114"/>
      <c r="L22" s="146">
        <f t="shared" si="6"/>
        <v>10.5</v>
      </c>
      <c r="M22" s="147"/>
      <c r="N22" s="122" t="str">
        <f t="shared" si="3"/>
        <v>Juin</v>
      </c>
      <c r="O22" s="459">
        <v>10.5</v>
      </c>
    </row>
    <row r="23" spans="1:15" s="29" customFormat="1" ht="21">
      <c r="A23" s="64">
        <v>16</v>
      </c>
      <c r="B23" s="412" t="s">
        <v>44</v>
      </c>
      <c r="C23" s="412" t="s">
        <v>27</v>
      </c>
      <c r="D23" s="459">
        <v>4</v>
      </c>
      <c r="E23" s="21"/>
      <c r="F23" s="21"/>
      <c r="G23" s="146">
        <f t="shared" si="4"/>
        <v>1.3333333333333333</v>
      </c>
      <c r="H23" s="146">
        <f t="shared" si="5"/>
        <v>4</v>
      </c>
      <c r="I23" s="44"/>
      <c r="J23" s="146">
        <f t="shared" si="1"/>
        <v>4</v>
      </c>
      <c r="K23" s="114"/>
      <c r="L23" s="146">
        <f t="shared" si="6"/>
        <v>4</v>
      </c>
      <c r="M23" s="147"/>
      <c r="N23" s="122" t="str">
        <f t="shared" si="3"/>
        <v>Juin</v>
      </c>
      <c r="O23" s="459">
        <v>4</v>
      </c>
    </row>
    <row r="24" spans="1:15" s="29" customFormat="1" ht="21">
      <c r="A24" s="64">
        <v>17</v>
      </c>
      <c r="B24" s="418" t="s">
        <v>45</v>
      </c>
      <c r="C24" s="418" t="s">
        <v>23</v>
      </c>
      <c r="D24" s="459">
        <v>3</v>
      </c>
      <c r="E24" s="21"/>
      <c r="F24" s="21"/>
      <c r="G24" s="146">
        <f t="shared" si="4"/>
        <v>1</v>
      </c>
      <c r="H24" s="146">
        <f t="shared" si="5"/>
        <v>3</v>
      </c>
      <c r="I24" s="44"/>
      <c r="J24" s="146">
        <f t="shared" si="1"/>
        <v>3</v>
      </c>
      <c r="K24" s="150"/>
      <c r="L24" s="146">
        <f t="shared" si="6"/>
        <v>3</v>
      </c>
      <c r="M24" s="147"/>
      <c r="N24" s="122" t="str">
        <f t="shared" si="3"/>
        <v>Juin</v>
      </c>
      <c r="O24" s="459">
        <v>3</v>
      </c>
    </row>
    <row r="25" spans="1:15" s="29" customFormat="1" ht="21">
      <c r="A25" s="64">
        <v>18</v>
      </c>
      <c r="B25" s="419" t="s">
        <v>46</v>
      </c>
      <c r="C25" s="419" t="s">
        <v>47</v>
      </c>
      <c r="D25" s="459">
        <v>2.5</v>
      </c>
      <c r="E25" s="21"/>
      <c r="F25" s="21"/>
      <c r="G25" s="146">
        <f t="shared" si="4"/>
        <v>0.83333333333333337</v>
      </c>
      <c r="H25" s="146">
        <f t="shared" si="5"/>
        <v>2.5</v>
      </c>
      <c r="I25" s="44"/>
      <c r="J25" s="146">
        <f t="shared" si="1"/>
        <v>2.5</v>
      </c>
      <c r="K25" s="150"/>
      <c r="L25" s="146">
        <f t="shared" si="6"/>
        <v>2.5</v>
      </c>
      <c r="M25" s="147"/>
      <c r="N25" s="122" t="str">
        <f t="shared" si="3"/>
        <v>Juin</v>
      </c>
      <c r="O25" s="459">
        <v>2.5</v>
      </c>
    </row>
    <row r="26" spans="1:15" s="29" customFormat="1" ht="21">
      <c r="A26" s="64">
        <v>19</v>
      </c>
      <c r="B26" s="413" t="s">
        <v>48</v>
      </c>
      <c r="C26" s="413" t="s">
        <v>49</v>
      </c>
      <c r="D26" s="459">
        <v>6</v>
      </c>
      <c r="E26" s="21"/>
      <c r="F26" s="21"/>
      <c r="G26" s="146">
        <f t="shared" si="4"/>
        <v>2</v>
      </c>
      <c r="H26" s="146">
        <f t="shared" si="5"/>
        <v>6</v>
      </c>
      <c r="I26" s="44"/>
      <c r="J26" s="146">
        <f t="shared" si="1"/>
        <v>6</v>
      </c>
      <c r="K26" s="114"/>
      <c r="L26" s="146">
        <f t="shared" si="6"/>
        <v>6</v>
      </c>
      <c r="M26" s="147"/>
      <c r="N26" s="122" t="str">
        <f t="shared" si="3"/>
        <v>Juin</v>
      </c>
      <c r="O26" s="459">
        <v>6</v>
      </c>
    </row>
    <row r="27" spans="1:15" s="29" customFormat="1" ht="21">
      <c r="A27" s="64">
        <v>20</v>
      </c>
      <c r="B27" s="418" t="s">
        <v>50</v>
      </c>
      <c r="C27" s="418" t="s">
        <v>816</v>
      </c>
      <c r="D27" s="459">
        <v>2.5</v>
      </c>
      <c r="E27" s="21"/>
      <c r="F27" s="21"/>
      <c r="G27" s="146">
        <f t="shared" si="4"/>
        <v>0.83333333333333337</v>
      </c>
      <c r="H27" s="146">
        <f t="shared" ref="H27:H90" si="7">G27*3</f>
        <v>2.5</v>
      </c>
      <c r="I27" s="44"/>
      <c r="J27" s="146">
        <f t="shared" ref="J27:J90" si="8">MAX(I27*3,H27)</f>
        <v>2.5</v>
      </c>
      <c r="K27" s="150"/>
      <c r="L27" s="146">
        <f t="shared" si="6"/>
        <v>2.5</v>
      </c>
      <c r="M27" s="147"/>
      <c r="N27" s="122" t="str">
        <f t="shared" si="3"/>
        <v>Juin</v>
      </c>
      <c r="O27" s="459">
        <v>2.5</v>
      </c>
    </row>
    <row r="28" spans="1:15" s="29" customFormat="1" ht="21">
      <c r="A28" s="64">
        <v>21</v>
      </c>
      <c r="B28" s="418" t="s">
        <v>817</v>
      </c>
      <c r="C28" s="418" t="s">
        <v>818</v>
      </c>
      <c r="D28" s="459">
        <v>2.5</v>
      </c>
      <c r="E28" s="21"/>
      <c r="F28" s="21"/>
      <c r="G28" s="146">
        <f t="shared" si="4"/>
        <v>0.83333333333333337</v>
      </c>
      <c r="H28" s="146">
        <f t="shared" si="7"/>
        <v>2.5</v>
      </c>
      <c r="I28" s="44"/>
      <c r="J28" s="146">
        <f t="shared" si="8"/>
        <v>2.5</v>
      </c>
      <c r="K28" s="114"/>
      <c r="L28" s="146">
        <f t="shared" si="6"/>
        <v>2.5</v>
      </c>
      <c r="M28" s="147"/>
      <c r="N28" s="122" t="str">
        <f t="shared" si="3"/>
        <v>Juin</v>
      </c>
      <c r="O28" s="459">
        <v>2.5</v>
      </c>
    </row>
    <row r="29" spans="1:15" s="29" customFormat="1" ht="21">
      <c r="A29" s="64">
        <v>22</v>
      </c>
      <c r="B29" s="413" t="s">
        <v>25</v>
      </c>
      <c r="C29" s="413" t="s">
        <v>51</v>
      </c>
      <c r="D29" s="459">
        <v>3.5</v>
      </c>
      <c r="E29" s="21"/>
      <c r="F29" s="21"/>
      <c r="G29" s="146">
        <f t="shared" si="4"/>
        <v>1.1666666666666667</v>
      </c>
      <c r="H29" s="146">
        <f t="shared" si="7"/>
        <v>3.5</v>
      </c>
      <c r="I29" s="44"/>
      <c r="J29" s="146">
        <f t="shared" si="8"/>
        <v>3.5</v>
      </c>
      <c r="K29" s="150"/>
      <c r="L29" s="146">
        <f t="shared" si="6"/>
        <v>3.5</v>
      </c>
      <c r="M29" s="147"/>
      <c r="N29" s="122" t="str">
        <f t="shared" si="3"/>
        <v>Juin</v>
      </c>
      <c r="O29" s="459">
        <v>3.5</v>
      </c>
    </row>
    <row r="30" spans="1:15" s="29" customFormat="1" ht="21">
      <c r="A30" s="64">
        <v>23</v>
      </c>
      <c r="B30" s="413" t="s">
        <v>52</v>
      </c>
      <c r="C30" s="413" t="s">
        <v>53</v>
      </c>
      <c r="D30" s="459">
        <v>7</v>
      </c>
      <c r="E30" s="21"/>
      <c r="F30" s="21"/>
      <c r="G30" s="146">
        <f t="shared" si="4"/>
        <v>2.3333333333333335</v>
      </c>
      <c r="H30" s="146">
        <f t="shared" si="7"/>
        <v>7</v>
      </c>
      <c r="I30" s="44"/>
      <c r="J30" s="146">
        <f t="shared" si="8"/>
        <v>7</v>
      </c>
      <c r="K30" s="114"/>
      <c r="L30" s="146">
        <f t="shared" si="6"/>
        <v>7</v>
      </c>
      <c r="M30" s="147"/>
      <c r="N30" s="122" t="str">
        <f t="shared" si="3"/>
        <v>Juin</v>
      </c>
      <c r="O30" s="459">
        <v>7</v>
      </c>
    </row>
    <row r="31" spans="1:15" s="29" customFormat="1" ht="21">
      <c r="A31" s="64">
        <v>24</v>
      </c>
      <c r="B31" s="413" t="s">
        <v>54</v>
      </c>
      <c r="C31" s="413" t="s">
        <v>55</v>
      </c>
      <c r="D31" s="459">
        <v>6</v>
      </c>
      <c r="E31" s="21"/>
      <c r="F31" s="21"/>
      <c r="G31" s="146">
        <f t="shared" si="4"/>
        <v>2</v>
      </c>
      <c r="H31" s="146">
        <f t="shared" si="7"/>
        <v>6</v>
      </c>
      <c r="I31" s="44"/>
      <c r="J31" s="146">
        <f t="shared" si="8"/>
        <v>6</v>
      </c>
      <c r="K31" s="114"/>
      <c r="L31" s="146">
        <f t="shared" si="6"/>
        <v>6</v>
      </c>
      <c r="M31" s="147"/>
      <c r="N31" s="122" t="str">
        <f t="shared" si="3"/>
        <v>Juin</v>
      </c>
      <c r="O31" s="459">
        <v>6</v>
      </c>
    </row>
    <row r="32" spans="1:15" s="29" customFormat="1" ht="21">
      <c r="A32" s="64">
        <v>25</v>
      </c>
      <c r="B32" s="413" t="s">
        <v>56</v>
      </c>
      <c r="C32" s="413" t="s">
        <v>57</v>
      </c>
      <c r="D32" s="459">
        <v>1.5</v>
      </c>
      <c r="E32" s="21"/>
      <c r="F32" s="21"/>
      <c r="G32" s="146">
        <f t="shared" si="4"/>
        <v>0.5</v>
      </c>
      <c r="H32" s="146">
        <f t="shared" si="7"/>
        <v>1.5</v>
      </c>
      <c r="I32" s="44"/>
      <c r="J32" s="146">
        <f t="shared" si="8"/>
        <v>1.5</v>
      </c>
      <c r="K32" s="44"/>
      <c r="L32" s="146">
        <f t="shared" si="6"/>
        <v>1.5</v>
      </c>
      <c r="M32" s="147"/>
      <c r="N32" s="122" t="str">
        <f t="shared" si="3"/>
        <v>Juin</v>
      </c>
      <c r="O32" s="459">
        <v>1.5</v>
      </c>
    </row>
    <row r="33" spans="1:15" s="29" customFormat="1" ht="21">
      <c r="A33" s="64">
        <v>26</v>
      </c>
      <c r="B33" s="413" t="s">
        <v>58</v>
      </c>
      <c r="C33" s="413" t="s">
        <v>59</v>
      </c>
      <c r="D33" s="459">
        <v>3.5</v>
      </c>
      <c r="E33" s="21"/>
      <c r="F33" s="21"/>
      <c r="G33" s="146">
        <f t="shared" si="4"/>
        <v>1.1666666666666667</v>
      </c>
      <c r="H33" s="146">
        <f t="shared" si="7"/>
        <v>3.5</v>
      </c>
      <c r="I33" s="44"/>
      <c r="J33" s="146">
        <f t="shared" si="8"/>
        <v>3.5</v>
      </c>
      <c r="K33" s="117"/>
      <c r="L33" s="146">
        <f t="shared" si="6"/>
        <v>3.5</v>
      </c>
      <c r="M33" s="147"/>
      <c r="N33" s="122" t="str">
        <f t="shared" si="3"/>
        <v>Juin</v>
      </c>
      <c r="O33" s="459">
        <v>3.5</v>
      </c>
    </row>
    <row r="34" spans="1:15" s="29" customFormat="1" ht="21">
      <c r="A34" s="64">
        <v>27</v>
      </c>
      <c r="B34" s="413" t="s">
        <v>60</v>
      </c>
      <c r="C34" s="413" t="s">
        <v>61</v>
      </c>
      <c r="D34" s="459">
        <v>12</v>
      </c>
      <c r="E34" s="21"/>
      <c r="F34" s="21"/>
      <c r="G34" s="146">
        <f t="shared" si="4"/>
        <v>4</v>
      </c>
      <c r="H34" s="146">
        <f t="shared" si="7"/>
        <v>12</v>
      </c>
      <c r="I34" s="44"/>
      <c r="J34" s="146">
        <f t="shared" si="8"/>
        <v>12</v>
      </c>
      <c r="K34" s="44"/>
      <c r="L34" s="146">
        <f t="shared" si="6"/>
        <v>12</v>
      </c>
      <c r="M34" s="147"/>
      <c r="N34" s="122" t="str">
        <f t="shared" si="3"/>
        <v>Juin</v>
      </c>
      <c r="O34" s="459">
        <v>12</v>
      </c>
    </row>
    <row r="35" spans="1:15" s="29" customFormat="1" ht="21">
      <c r="A35" s="64">
        <v>28</v>
      </c>
      <c r="B35" s="413" t="s">
        <v>62</v>
      </c>
      <c r="C35" s="420" t="s">
        <v>63</v>
      </c>
      <c r="D35" s="459">
        <v>6</v>
      </c>
      <c r="E35" s="21"/>
      <c r="F35" s="21"/>
      <c r="G35" s="146">
        <f t="shared" si="4"/>
        <v>2</v>
      </c>
      <c r="H35" s="146">
        <f t="shared" si="7"/>
        <v>6</v>
      </c>
      <c r="I35" s="44"/>
      <c r="J35" s="146">
        <f t="shared" si="8"/>
        <v>6</v>
      </c>
      <c r="K35" s="117"/>
      <c r="L35" s="146">
        <f t="shared" si="6"/>
        <v>6</v>
      </c>
      <c r="M35" s="147"/>
      <c r="N35" s="122" t="str">
        <f t="shared" si="3"/>
        <v>Juin</v>
      </c>
      <c r="O35" s="459">
        <v>6</v>
      </c>
    </row>
    <row r="36" spans="1:15" s="29" customFormat="1" ht="21">
      <c r="A36" s="64">
        <v>29</v>
      </c>
      <c r="B36" s="413" t="s">
        <v>64</v>
      </c>
      <c r="C36" s="413" t="s">
        <v>65</v>
      </c>
      <c r="D36" s="459">
        <v>6</v>
      </c>
      <c r="E36" s="21"/>
      <c r="F36" s="21"/>
      <c r="G36" s="146">
        <f t="shared" si="4"/>
        <v>2</v>
      </c>
      <c r="H36" s="146">
        <f t="shared" si="7"/>
        <v>6</v>
      </c>
      <c r="I36" s="44"/>
      <c r="J36" s="146">
        <f t="shared" si="8"/>
        <v>6</v>
      </c>
      <c r="K36" s="117"/>
      <c r="L36" s="146">
        <f t="shared" si="6"/>
        <v>6</v>
      </c>
      <c r="M36" s="147"/>
      <c r="N36" s="122" t="str">
        <f t="shared" si="3"/>
        <v>Juin</v>
      </c>
      <c r="O36" s="459">
        <v>6</v>
      </c>
    </row>
    <row r="37" spans="1:15" s="29" customFormat="1" ht="21">
      <c r="A37" s="64">
        <v>30</v>
      </c>
      <c r="B37" s="421" t="s">
        <v>66</v>
      </c>
      <c r="C37" s="421" t="s">
        <v>819</v>
      </c>
      <c r="D37" s="459">
        <v>2.5</v>
      </c>
      <c r="E37" s="21"/>
      <c r="F37" s="21"/>
      <c r="G37" s="146">
        <f t="shared" si="4"/>
        <v>0.83333333333333337</v>
      </c>
      <c r="H37" s="146">
        <f t="shared" si="7"/>
        <v>2.5</v>
      </c>
      <c r="I37" s="44"/>
      <c r="J37" s="146">
        <f t="shared" si="8"/>
        <v>2.5</v>
      </c>
      <c r="K37" s="44"/>
      <c r="L37" s="146">
        <f t="shared" si="6"/>
        <v>2.5</v>
      </c>
      <c r="M37" s="147"/>
      <c r="N37" s="122" t="str">
        <f t="shared" si="3"/>
        <v>Juin</v>
      </c>
      <c r="O37" s="459">
        <v>2.5</v>
      </c>
    </row>
    <row r="38" spans="1:15" s="29" customFormat="1" ht="21">
      <c r="A38" s="64">
        <v>31</v>
      </c>
      <c r="B38" s="419" t="s">
        <v>820</v>
      </c>
      <c r="C38" s="419" t="s">
        <v>821</v>
      </c>
      <c r="D38" s="459">
        <v>1.5</v>
      </c>
      <c r="E38" s="21"/>
      <c r="F38" s="21"/>
      <c r="G38" s="146">
        <f t="shared" ref="G38:G101" si="9">IF(AND(D38=0,E38=0,F38=0),M38/3,(D38+E38+F38)/3)</f>
        <v>0.5</v>
      </c>
      <c r="H38" s="146">
        <f t="shared" si="7"/>
        <v>1.5</v>
      </c>
      <c r="I38" s="44"/>
      <c r="J38" s="146">
        <f t="shared" si="8"/>
        <v>1.5</v>
      </c>
      <c r="K38" s="44"/>
      <c r="L38" s="146">
        <f t="shared" si="6"/>
        <v>1.5</v>
      </c>
      <c r="M38" s="147"/>
      <c r="N38" s="122" t="str">
        <f t="shared" si="3"/>
        <v>Juin</v>
      </c>
      <c r="O38" s="460">
        <v>1.5</v>
      </c>
    </row>
    <row r="39" spans="1:15" s="29" customFormat="1" ht="21">
      <c r="A39" s="64">
        <v>32</v>
      </c>
      <c r="B39" s="419" t="s">
        <v>68</v>
      </c>
      <c r="C39" s="419" t="s">
        <v>69</v>
      </c>
      <c r="D39" s="459">
        <v>2.5</v>
      </c>
      <c r="E39" s="21"/>
      <c r="F39" s="21"/>
      <c r="G39" s="146">
        <f t="shared" si="9"/>
        <v>0.83333333333333337</v>
      </c>
      <c r="H39" s="146">
        <f t="shared" si="7"/>
        <v>2.5</v>
      </c>
      <c r="I39" s="44"/>
      <c r="J39" s="146">
        <f t="shared" si="8"/>
        <v>2.5</v>
      </c>
      <c r="K39" s="117"/>
      <c r="L39" s="146">
        <f t="shared" si="6"/>
        <v>2.5</v>
      </c>
      <c r="M39" s="147"/>
      <c r="N39" s="122" t="str">
        <f t="shared" si="3"/>
        <v>Juin</v>
      </c>
      <c r="O39" s="460">
        <v>2.5</v>
      </c>
    </row>
    <row r="40" spans="1:15" s="29" customFormat="1" ht="21">
      <c r="A40" s="64">
        <v>33</v>
      </c>
      <c r="B40" s="422" t="s">
        <v>70</v>
      </c>
      <c r="C40" s="422" t="s">
        <v>822</v>
      </c>
      <c r="D40" s="459">
        <v>1.5</v>
      </c>
      <c r="E40" s="21"/>
      <c r="F40" s="21"/>
      <c r="G40" s="146">
        <f t="shared" si="9"/>
        <v>0.5</v>
      </c>
      <c r="H40" s="146">
        <f t="shared" si="7"/>
        <v>1.5</v>
      </c>
      <c r="I40" s="44"/>
      <c r="J40" s="146">
        <f t="shared" si="8"/>
        <v>1.5</v>
      </c>
      <c r="K40" s="117"/>
      <c r="L40" s="146">
        <f t="shared" si="6"/>
        <v>1.5</v>
      </c>
      <c r="M40" s="147"/>
      <c r="N40" s="122" t="str">
        <f t="shared" si="3"/>
        <v>Juin</v>
      </c>
      <c r="O40" s="460">
        <v>1.5</v>
      </c>
    </row>
    <row r="41" spans="1:15" s="29" customFormat="1" ht="21">
      <c r="A41" s="64">
        <v>34</v>
      </c>
      <c r="B41" s="423" t="s">
        <v>71</v>
      </c>
      <c r="C41" s="423" t="s">
        <v>440</v>
      </c>
      <c r="D41" s="459">
        <v>6</v>
      </c>
      <c r="E41" s="21"/>
      <c r="F41" s="21"/>
      <c r="G41" s="146">
        <f t="shared" si="9"/>
        <v>2</v>
      </c>
      <c r="H41" s="146">
        <f t="shared" si="7"/>
        <v>6</v>
      </c>
      <c r="I41" s="44"/>
      <c r="J41" s="146">
        <f t="shared" si="8"/>
        <v>6</v>
      </c>
      <c r="K41" s="44"/>
      <c r="L41" s="146">
        <f t="shared" si="6"/>
        <v>6</v>
      </c>
      <c r="M41" s="147"/>
      <c r="N41" s="122" t="str">
        <f t="shared" si="3"/>
        <v>Juin</v>
      </c>
      <c r="O41" s="460">
        <v>6</v>
      </c>
    </row>
    <row r="42" spans="1:15" s="29" customFormat="1" ht="21">
      <c r="A42" s="64">
        <v>35</v>
      </c>
      <c r="B42" s="417" t="s">
        <v>73</v>
      </c>
      <c r="C42" s="417" t="s">
        <v>823</v>
      </c>
      <c r="D42" s="459">
        <v>8</v>
      </c>
      <c r="E42" s="21"/>
      <c r="F42" s="21"/>
      <c r="G42" s="146">
        <f t="shared" si="9"/>
        <v>2.6666666666666665</v>
      </c>
      <c r="H42" s="146">
        <f t="shared" si="7"/>
        <v>8</v>
      </c>
      <c r="I42" s="44"/>
      <c r="J42" s="146">
        <f t="shared" si="8"/>
        <v>8</v>
      </c>
      <c r="K42" s="44"/>
      <c r="L42" s="146">
        <f t="shared" si="6"/>
        <v>8</v>
      </c>
      <c r="M42" s="147"/>
      <c r="N42" s="122" t="str">
        <f t="shared" si="3"/>
        <v>Juin</v>
      </c>
      <c r="O42" s="460">
        <v>8</v>
      </c>
    </row>
    <row r="43" spans="1:15" s="29" customFormat="1" ht="21">
      <c r="A43" s="64">
        <v>36</v>
      </c>
      <c r="B43" s="417" t="s">
        <v>824</v>
      </c>
      <c r="C43" s="417" t="s">
        <v>825</v>
      </c>
      <c r="D43" s="459">
        <v>2.5</v>
      </c>
      <c r="E43" s="21"/>
      <c r="F43" s="21"/>
      <c r="G43" s="146">
        <f t="shared" si="9"/>
        <v>0.83333333333333337</v>
      </c>
      <c r="H43" s="146">
        <f t="shared" si="7"/>
        <v>2.5</v>
      </c>
      <c r="I43" s="44"/>
      <c r="J43" s="146">
        <f t="shared" si="8"/>
        <v>2.5</v>
      </c>
      <c r="K43" s="44"/>
      <c r="L43" s="146">
        <f t="shared" si="6"/>
        <v>2.5</v>
      </c>
      <c r="M43" s="147"/>
      <c r="N43" s="122" t="str">
        <f t="shared" si="3"/>
        <v>Juin</v>
      </c>
      <c r="O43" s="460">
        <v>2.5</v>
      </c>
    </row>
    <row r="44" spans="1:15" s="149" customFormat="1" ht="21">
      <c r="A44" s="151">
        <v>37</v>
      </c>
      <c r="B44" s="424" t="s">
        <v>75</v>
      </c>
      <c r="C44" s="424" t="s">
        <v>76</v>
      </c>
      <c r="D44" s="459">
        <v>6</v>
      </c>
      <c r="E44" s="21"/>
      <c r="F44" s="21"/>
      <c r="G44" s="146">
        <f t="shared" si="9"/>
        <v>2</v>
      </c>
      <c r="H44" s="146">
        <f t="shared" si="7"/>
        <v>6</v>
      </c>
      <c r="I44" s="44"/>
      <c r="J44" s="146">
        <f t="shared" si="8"/>
        <v>6</v>
      </c>
      <c r="K44" s="44"/>
      <c r="L44" s="146">
        <f t="shared" si="6"/>
        <v>6</v>
      </c>
      <c r="M44" s="147"/>
      <c r="N44" s="122" t="str">
        <f t="shared" si="3"/>
        <v>Juin</v>
      </c>
      <c r="O44" s="460">
        <v>6</v>
      </c>
    </row>
    <row r="45" spans="1:15" s="29" customFormat="1" ht="21">
      <c r="A45" s="64">
        <v>38</v>
      </c>
      <c r="B45" s="424" t="s">
        <v>77</v>
      </c>
      <c r="C45" s="424" t="s">
        <v>148</v>
      </c>
      <c r="D45" s="459">
        <v>6</v>
      </c>
      <c r="E45" s="21"/>
      <c r="F45" s="21"/>
      <c r="G45" s="146">
        <f t="shared" si="9"/>
        <v>2</v>
      </c>
      <c r="H45" s="146">
        <f t="shared" si="7"/>
        <v>6</v>
      </c>
      <c r="I45" s="44"/>
      <c r="J45" s="146">
        <f t="shared" si="8"/>
        <v>6</v>
      </c>
      <c r="K45" s="117"/>
      <c r="L45" s="146">
        <f t="shared" si="6"/>
        <v>6</v>
      </c>
      <c r="M45" s="147"/>
      <c r="N45" s="122" t="str">
        <f t="shared" si="3"/>
        <v>Juin</v>
      </c>
      <c r="O45" s="460">
        <v>6</v>
      </c>
    </row>
    <row r="46" spans="1:15" s="29" customFormat="1" ht="21">
      <c r="A46" s="64">
        <v>39</v>
      </c>
      <c r="B46" s="424" t="s">
        <v>826</v>
      </c>
      <c r="C46" s="424" t="s">
        <v>43</v>
      </c>
      <c r="D46" s="459">
        <v>2.5</v>
      </c>
      <c r="E46" s="21"/>
      <c r="F46" s="21"/>
      <c r="G46" s="146">
        <f t="shared" si="9"/>
        <v>0.83333333333333337</v>
      </c>
      <c r="H46" s="146">
        <f t="shared" si="7"/>
        <v>2.5</v>
      </c>
      <c r="I46" s="44"/>
      <c r="J46" s="146">
        <f t="shared" si="8"/>
        <v>2.5</v>
      </c>
      <c r="K46" s="44"/>
      <c r="L46" s="146">
        <f t="shared" si="6"/>
        <v>2.5</v>
      </c>
      <c r="M46" s="147"/>
      <c r="N46" s="122" t="str">
        <f t="shared" si="3"/>
        <v>Juin</v>
      </c>
      <c r="O46" s="460">
        <v>2.5</v>
      </c>
    </row>
    <row r="47" spans="1:15" s="29" customFormat="1" ht="21">
      <c r="A47" s="64">
        <v>40</v>
      </c>
      <c r="B47" s="424" t="s">
        <v>79</v>
      </c>
      <c r="C47" s="424" t="s">
        <v>35</v>
      </c>
      <c r="D47" s="459">
        <v>2.5</v>
      </c>
      <c r="E47" s="21"/>
      <c r="F47" s="21"/>
      <c r="G47" s="146">
        <f t="shared" si="9"/>
        <v>0.83333333333333337</v>
      </c>
      <c r="H47" s="146">
        <f t="shared" si="7"/>
        <v>2.5</v>
      </c>
      <c r="I47" s="44"/>
      <c r="J47" s="146">
        <f t="shared" si="8"/>
        <v>2.5</v>
      </c>
      <c r="K47" s="44"/>
      <c r="L47" s="146">
        <f t="shared" si="6"/>
        <v>2.5</v>
      </c>
      <c r="M47" s="147"/>
      <c r="N47" s="122" t="str">
        <f t="shared" si="3"/>
        <v>Juin</v>
      </c>
      <c r="O47" s="460">
        <v>2.5</v>
      </c>
    </row>
    <row r="48" spans="1:15" s="29" customFormat="1" ht="21">
      <c r="A48" s="64">
        <v>41</v>
      </c>
      <c r="B48" s="424" t="s">
        <v>80</v>
      </c>
      <c r="C48" s="424" t="s">
        <v>81</v>
      </c>
      <c r="D48" s="459">
        <v>2.5</v>
      </c>
      <c r="E48" s="21"/>
      <c r="F48" s="21"/>
      <c r="G48" s="146">
        <f t="shared" si="9"/>
        <v>0.83333333333333337</v>
      </c>
      <c r="H48" s="146">
        <f t="shared" si="7"/>
        <v>2.5</v>
      </c>
      <c r="I48" s="44"/>
      <c r="J48" s="146">
        <f t="shared" si="8"/>
        <v>2.5</v>
      </c>
      <c r="K48" s="44"/>
      <c r="L48" s="146">
        <f t="shared" si="6"/>
        <v>2.5</v>
      </c>
      <c r="M48" s="147"/>
      <c r="N48" s="122" t="str">
        <f t="shared" si="3"/>
        <v>Juin</v>
      </c>
      <c r="O48" s="460">
        <v>2.5</v>
      </c>
    </row>
    <row r="49" spans="1:15" s="29" customFormat="1" ht="21">
      <c r="A49" s="64">
        <v>42</v>
      </c>
      <c r="B49" s="439" t="s">
        <v>827</v>
      </c>
      <c r="C49" s="439" t="s">
        <v>87</v>
      </c>
      <c r="D49" s="459">
        <v>1.5</v>
      </c>
      <c r="E49" s="21"/>
      <c r="F49" s="21"/>
      <c r="G49" s="146">
        <f t="shared" si="9"/>
        <v>0.5</v>
      </c>
      <c r="H49" s="146">
        <f t="shared" si="7"/>
        <v>1.5</v>
      </c>
      <c r="I49" s="44"/>
      <c r="J49" s="146">
        <f t="shared" si="8"/>
        <v>1.5</v>
      </c>
      <c r="K49" s="117"/>
      <c r="L49" s="146">
        <f t="shared" si="6"/>
        <v>1.5</v>
      </c>
      <c r="M49" s="147"/>
      <c r="N49" s="122" t="str">
        <f t="shared" si="3"/>
        <v>Juin</v>
      </c>
      <c r="O49" s="460">
        <v>1.5</v>
      </c>
    </row>
    <row r="50" spans="1:15" s="29" customFormat="1" ht="21">
      <c r="A50" s="64">
        <v>43</v>
      </c>
      <c r="B50" s="423" t="s">
        <v>828</v>
      </c>
      <c r="C50" s="423" t="s">
        <v>83</v>
      </c>
      <c r="D50" s="459">
        <v>1.5</v>
      </c>
      <c r="E50" s="21"/>
      <c r="F50" s="21"/>
      <c r="G50" s="146">
        <f t="shared" si="9"/>
        <v>0.5</v>
      </c>
      <c r="H50" s="146">
        <f t="shared" si="7"/>
        <v>1.5</v>
      </c>
      <c r="I50" s="44"/>
      <c r="J50" s="146">
        <f t="shared" si="8"/>
        <v>1.5</v>
      </c>
      <c r="K50" s="44"/>
      <c r="L50" s="146">
        <f t="shared" si="6"/>
        <v>1.5</v>
      </c>
      <c r="M50" s="147"/>
      <c r="N50" s="122" t="str">
        <f t="shared" si="3"/>
        <v>Juin</v>
      </c>
      <c r="O50" s="460">
        <v>1.5</v>
      </c>
    </row>
    <row r="51" spans="1:15" s="29" customFormat="1" ht="21">
      <c r="A51" s="64">
        <v>44</v>
      </c>
      <c r="B51" s="424" t="s">
        <v>84</v>
      </c>
      <c r="C51" s="424" t="s">
        <v>85</v>
      </c>
      <c r="D51" s="459">
        <v>2.5</v>
      </c>
      <c r="E51" s="21"/>
      <c r="F51" s="21"/>
      <c r="G51" s="146">
        <f t="shared" si="9"/>
        <v>0.83333333333333337</v>
      </c>
      <c r="H51" s="146">
        <f t="shared" si="7"/>
        <v>2.5</v>
      </c>
      <c r="I51" s="44"/>
      <c r="J51" s="146">
        <f t="shared" si="8"/>
        <v>2.5</v>
      </c>
      <c r="K51" s="150"/>
      <c r="L51" s="146">
        <f t="shared" si="6"/>
        <v>2.5</v>
      </c>
      <c r="M51" s="147"/>
      <c r="N51" s="122" t="str">
        <f t="shared" si="3"/>
        <v>Juin</v>
      </c>
      <c r="O51" s="460">
        <v>2.5</v>
      </c>
    </row>
    <row r="52" spans="1:15" s="29" customFormat="1" ht="21">
      <c r="A52" s="64">
        <v>45</v>
      </c>
      <c r="B52" s="423" t="s">
        <v>829</v>
      </c>
      <c r="C52" s="423" t="s">
        <v>86</v>
      </c>
      <c r="D52" s="459">
        <v>7.5</v>
      </c>
      <c r="E52" s="21"/>
      <c r="F52" s="21"/>
      <c r="G52" s="146">
        <f t="shared" si="9"/>
        <v>2.5</v>
      </c>
      <c r="H52" s="146">
        <f t="shared" si="7"/>
        <v>7.5</v>
      </c>
      <c r="I52" s="44"/>
      <c r="J52" s="146">
        <f t="shared" si="8"/>
        <v>7.5</v>
      </c>
      <c r="K52" s="114"/>
      <c r="L52" s="146">
        <f t="shared" si="6"/>
        <v>7.5</v>
      </c>
      <c r="M52" s="147"/>
      <c r="N52" s="122" t="str">
        <f t="shared" si="3"/>
        <v>Juin</v>
      </c>
      <c r="O52" s="460">
        <v>7.5</v>
      </c>
    </row>
    <row r="53" spans="1:15" s="29" customFormat="1" ht="21">
      <c r="A53" s="64">
        <v>46</v>
      </c>
      <c r="B53" s="425" t="s">
        <v>830</v>
      </c>
      <c r="C53" s="425" t="s">
        <v>82</v>
      </c>
      <c r="D53" s="459">
        <v>2.5</v>
      </c>
      <c r="E53" s="21"/>
      <c r="F53" s="21"/>
      <c r="G53" s="146">
        <f t="shared" si="9"/>
        <v>0.83333333333333337</v>
      </c>
      <c r="H53" s="146">
        <f t="shared" si="7"/>
        <v>2.5</v>
      </c>
      <c r="I53" s="44"/>
      <c r="J53" s="146">
        <f t="shared" si="8"/>
        <v>2.5</v>
      </c>
      <c r="K53" s="114"/>
      <c r="L53" s="146">
        <f t="shared" si="6"/>
        <v>2.5</v>
      </c>
      <c r="M53" s="147"/>
      <c r="N53" s="122" t="str">
        <f t="shared" si="3"/>
        <v>Juin</v>
      </c>
      <c r="O53" s="460">
        <v>2.5</v>
      </c>
    </row>
    <row r="54" spans="1:15" s="29" customFormat="1" ht="21">
      <c r="A54" s="64">
        <v>47</v>
      </c>
      <c r="B54" s="426" t="s">
        <v>88</v>
      </c>
      <c r="C54" s="426" t="s">
        <v>831</v>
      </c>
      <c r="D54" s="459">
        <v>2.5</v>
      </c>
      <c r="E54" s="21"/>
      <c r="F54" s="21"/>
      <c r="G54" s="146">
        <f t="shared" si="9"/>
        <v>0.83333333333333337</v>
      </c>
      <c r="H54" s="146">
        <f t="shared" si="7"/>
        <v>2.5</v>
      </c>
      <c r="I54" s="44"/>
      <c r="J54" s="146">
        <f t="shared" si="8"/>
        <v>2.5</v>
      </c>
      <c r="K54" s="150"/>
      <c r="L54" s="146">
        <f t="shared" si="6"/>
        <v>2.5</v>
      </c>
      <c r="M54" s="147"/>
      <c r="N54" s="122" t="str">
        <f t="shared" si="3"/>
        <v>Juin</v>
      </c>
      <c r="O54" s="460">
        <v>2.5</v>
      </c>
    </row>
    <row r="55" spans="1:15" s="29" customFormat="1" ht="21">
      <c r="A55" s="64">
        <v>48</v>
      </c>
      <c r="B55" s="424" t="s">
        <v>832</v>
      </c>
      <c r="C55" s="424" t="s">
        <v>35</v>
      </c>
      <c r="D55" s="459">
        <v>7</v>
      </c>
      <c r="E55" s="21"/>
      <c r="F55" s="21"/>
      <c r="G55" s="146">
        <f t="shared" si="9"/>
        <v>2.3333333333333335</v>
      </c>
      <c r="H55" s="146">
        <f t="shared" si="7"/>
        <v>7</v>
      </c>
      <c r="I55" s="44"/>
      <c r="J55" s="146">
        <f t="shared" si="8"/>
        <v>7</v>
      </c>
      <c r="K55" s="150"/>
      <c r="L55" s="146">
        <f t="shared" si="6"/>
        <v>7</v>
      </c>
      <c r="M55" s="147"/>
      <c r="N55" s="122" t="str">
        <f t="shared" si="3"/>
        <v>Juin</v>
      </c>
      <c r="O55" s="460">
        <v>7</v>
      </c>
    </row>
    <row r="56" spans="1:15" s="29" customFormat="1" ht="21">
      <c r="A56" s="64">
        <v>49</v>
      </c>
      <c r="B56" s="424" t="s">
        <v>89</v>
      </c>
      <c r="C56" s="424" t="s">
        <v>90</v>
      </c>
      <c r="D56" s="459">
        <v>1.5</v>
      </c>
      <c r="E56" s="21"/>
      <c r="F56" s="21"/>
      <c r="G56" s="146">
        <f t="shared" si="9"/>
        <v>0.5</v>
      </c>
      <c r="H56" s="146">
        <f t="shared" si="7"/>
        <v>1.5</v>
      </c>
      <c r="I56" s="44"/>
      <c r="J56" s="146">
        <f t="shared" si="8"/>
        <v>1.5</v>
      </c>
      <c r="K56" s="114"/>
      <c r="L56" s="146">
        <f t="shared" si="6"/>
        <v>1.5</v>
      </c>
      <c r="M56" s="147"/>
      <c r="N56" s="122" t="str">
        <f t="shared" si="3"/>
        <v>Juin</v>
      </c>
      <c r="O56" s="460">
        <v>1.5</v>
      </c>
    </row>
    <row r="57" spans="1:15" s="29" customFormat="1" ht="21">
      <c r="A57" s="64">
        <v>50</v>
      </c>
      <c r="B57" s="423" t="s">
        <v>833</v>
      </c>
      <c r="C57" s="423" t="s">
        <v>834</v>
      </c>
      <c r="D57" s="459">
        <v>2.5</v>
      </c>
      <c r="E57" s="152"/>
      <c r="F57" s="152"/>
      <c r="G57" s="146">
        <f t="shared" si="9"/>
        <v>0.83333333333333337</v>
      </c>
      <c r="H57" s="146">
        <f t="shared" si="7"/>
        <v>2.5</v>
      </c>
      <c r="I57" s="44"/>
      <c r="J57" s="146">
        <f t="shared" si="8"/>
        <v>2.5</v>
      </c>
      <c r="K57" s="150"/>
      <c r="L57" s="146">
        <f t="shared" si="6"/>
        <v>2.5</v>
      </c>
      <c r="M57" s="147"/>
      <c r="N57" s="122" t="str">
        <f t="shared" si="3"/>
        <v>Juin</v>
      </c>
      <c r="O57" s="460">
        <v>2.5</v>
      </c>
    </row>
    <row r="58" spans="1:15" s="29" customFormat="1" ht="21">
      <c r="A58" s="64">
        <v>51</v>
      </c>
      <c r="B58" s="424" t="s">
        <v>92</v>
      </c>
      <c r="C58" s="424" t="s">
        <v>93</v>
      </c>
      <c r="D58" s="459">
        <v>2.5</v>
      </c>
      <c r="E58" s="21"/>
      <c r="F58" s="21"/>
      <c r="G58" s="146">
        <f t="shared" si="9"/>
        <v>0.83333333333333337</v>
      </c>
      <c r="H58" s="146">
        <f t="shared" si="7"/>
        <v>2.5</v>
      </c>
      <c r="I58" s="44"/>
      <c r="J58" s="146">
        <f t="shared" si="8"/>
        <v>2.5</v>
      </c>
      <c r="K58" s="114"/>
      <c r="L58" s="146">
        <f t="shared" si="6"/>
        <v>2.5</v>
      </c>
      <c r="M58" s="147"/>
      <c r="N58" s="122" t="str">
        <f t="shared" si="3"/>
        <v>Juin</v>
      </c>
      <c r="O58" s="460">
        <v>2.5</v>
      </c>
    </row>
    <row r="59" spans="1:15" s="29" customFormat="1" ht="21">
      <c r="A59" s="64">
        <v>52</v>
      </c>
      <c r="B59" s="424" t="s">
        <v>94</v>
      </c>
      <c r="C59" s="424" t="s">
        <v>95</v>
      </c>
      <c r="D59" s="459">
        <v>6</v>
      </c>
      <c r="E59" s="21"/>
      <c r="F59" s="21"/>
      <c r="G59" s="146">
        <f t="shared" si="9"/>
        <v>2</v>
      </c>
      <c r="H59" s="146">
        <f t="shared" si="7"/>
        <v>6</v>
      </c>
      <c r="I59" s="44"/>
      <c r="J59" s="146">
        <f t="shared" si="8"/>
        <v>6</v>
      </c>
      <c r="K59" s="150"/>
      <c r="L59" s="146">
        <f t="shared" si="6"/>
        <v>6</v>
      </c>
      <c r="M59" s="147"/>
      <c r="N59" s="122" t="str">
        <f t="shared" si="3"/>
        <v>Juin</v>
      </c>
      <c r="O59" s="460">
        <v>6</v>
      </c>
    </row>
    <row r="60" spans="1:15" s="29" customFormat="1" ht="21">
      <c r="A60" s="64">
        <v>53</v>
      </c>
      <c r="B60" s="417" t="s">
        <v>96</v>
      </c>
      <c r="C60" s="417" t="s">
        <v>835</v>
      </c>
      <c r="D60" s="459">
        <v>2.5</v>
      </c>
      <c r="E60" s="21"/>
      <c r="F60" s="21"/>
      <c r="G60" s="146">
        <f t="shared" si="9"/>
        <v>0.83333333333333337</v>
      </c>
      <c r="H60" s="146">
        <f t="shared" si="7"/>
        <v>2.5</v>
      </c>
      <c r="I60" s="44"/>
      <c r="J60" s="146">
        <f t="shared" si="8"/>
        <v>2.5</v>
      </c>
      <c r="K60" s="114"/>
      <c r="L60" s="146">
        <f t="shared" si="6"/>
        <v>2.5</v>
      </c>
      <c r="M60" s="147"/>
      <c r="N60" s="122" t="str">
        <f t="shared" si="3"/>
        <v>Juin</v>
      </c>
      <c r="O60" s="460">
        <v>2.5</v>
      </c>
    </row>
    <row r="61" spans="1:15" s="29" customFormat="1" ht="21">
      <c r="A61" s="64">
        <v>54</v>
      </c>
      <c r="B61" s="424" t="s">
        <v>97</v>
      </c>
      <c r="C61" s="424" t="s">
        <v>93</v>
      </c>
      <c r="D61" s="459">
        <v>6</v>
      </c>
      <c r="E61" s="21"/>
      <c r="F61" s="21"/>
      <c r="G61" s="146">
        <f t="shared" si="9"/>
        <v>2</v>
      </c>
      <c r="H61" s="146">
        <f t="shared" si="7"/>
        <v>6</v>
      </c>
      <c r="I61" s="44"/>
      <c r="J61" s="146">
        <f t="shared" si="8"/>
        <v>6</v>
      </c>
      <c r="K61" s="150"/>
      <c r="L61" s="146">
        <f t="shared" si="6"/>
        <v>6</v>
      </c>
      <c r="M61" s="147"/>
      <c r="N61" s="122" t="str">
        <f t="shared" si="3"/>
        <v>Juin</v>
      </c>
      <c r="O61" s="460">
        <v>6</v>
      </c>
    </row>
    <row r="62" spans="1:15" s="29" customFormat="1" ht="21">
      <c r="A62" s="64">
        <v>55</v>
      </c>
      <c r="B62" s="427" t="s">
        <v>836</v>
      </c>
      <c r="C62" s="427" t="s">
        <v>87</v>
      </c>
      <c r="D62" s="459">
        <v>7.5</v>
      </c>
      <c r="E62" s="21"/>
      <c r="F62" s="21"/>
      <c r="G62" s="146">
        <f t="shared" si="9"/>
        <v>2.5</v>
      </c>
      <c r="H62" s="146">
        <f t="shared" si="7"/>
        <v>7.5</v>
      </c>
      <c r="I62" s="44"/>
      <c r="J62" s="146">
        <f t="shared" si="8"/>
        <v>7.5</v>
      </c>
      <c r="K62" s="150"/>
      <c r="L62" s="146">
        <f t="shared" si="6"/>
        <v>7.5</v>
      </c>
      <c r="M62" s="147"/>
      <c r="N62" s="122" t="str">
        <f t="shared" si="3"/>
        <v>Juin</v>
      </c>
      <c r="O62" s="460">
        <v>7.5</v>
      </c>
    </row>
    <row r="63" spans="1:15" s="29" customFormat="1" ht="21">
      <c r="A63" s="64">
        <v>56</v>
      </c>
      <c r="B63" s="428" t="s">
        <v>837</v>
      </c>
      <c r="C63" s="428" t="s">
        <v>838</v>
      </c>
      <c r="D63" s="459">
        <v>2.5</v>
      </c>
      <c r="E63" s="21"/>
      <c r="F63" s="21"/>
      <c r="G63" s="146">
        <f t="shared" si="9"/>
        <v>0.83333333333333337</v>
      </c>
      <c r="H63" s="146">
        <f t="shared" si="7"/>
        <v>2.5</v>
      </c>
      <c r="I63" s="44"/>
      <c r="J63" s="146">
        <f t="shared" si="8"/>
        <v>2.5</v>
      </c>
      <c r="K63" s="114"/>
      <c r="L63" s="146">
        <f t="shared" si="6"/>
        <v>2.5</v>
      </c>
      <c r="M63" s="147"/>
      <c r="N63" s="122" t="str">
        <f t="shared" si="3"/>
        <v>Juin</v>
      </c>
      <c r="O63" s="460">
        <v>2.5</v>
      </c>
    </row>
    <row r="64" spans="1:15" s="29" customFormat="1" ht="21">
      <c r="A64" s="64">
        <v>57</v>
      </c>
      <c r="B64" s="424" t="s">
        <v>839</v>
      </c>
      <c r="C64" s="424" t="s">
        <v>840</v>
      </c>
      <c r="D64" s="459">
        <v>2.5</v>
      </c>
      <c r="E64" s="21"/>
      <c r="F64" s="21"/>
      <c r="G64" s="146">
        <f t="shared" si="9"/>
        <v>0.83333333333333337</v>
      </c>
      <c r="H64" s="146">
        <f t="shared" si="7"/>
        <v>2.5</v>
      </c>
      <c r="I64" s="44"/>
      <c r="J64" s="146">
        <f t="shared" si="8"/>
        <v>2.5</v>
      </c>
      <c r="K64" s="114"/>
      <c r="L64" s="146">
        <f t="shared" ref="L64:L127" si="10">MAX(J64,K64*3)</f>
        <v>2.5</v>
      </c>
      <c r="M64" s="147"/>
      <c r="N64" s="122" t="str">
        <f t="shared" si="3"/>
        <v>Juin</v>
      </c>
      <c r="O64" s="460">
        <v>2.5</v>
      </c>
    </row>
    <row r="65" spans="1:15" s="29" customFormat="1" ht="21">
      <c r="A65" s="64">
        <v>58</v>
      </c>
      <c r="B65" s="424" t="s">
        <v>98</v>
      </c>
      <c r="C65" s="424" t="s">
        <v>99</v>
      </c>
      <c r="D65" s="459">
        <v>6</v>
      </c>
      <c r="E65" s="21"/>
      <c r="F65" s="21"/>
      <c r="G65" s="146">
        <f t="shared" si="9"/>
        <v>2</v>
      </c>
      <c r="H65" s="146">
        <f t="shared" si="7"/>
        <v>6</v>
      </c>
      <c r="I65" s="44"/>
      <c r="J65" s="146">
        <f t="shared" si="8"/>
        <v>6</v>
      </c>
      <c r="K65" s="114"/>
      <c r="L65" s="146">
        <f t="shared" si="10"/>
        <v>6</v>
      </c>
      <c r="M65" s="147"/>
      <c r="N65" s="122" t="str">
        <f t="shared" si="3"/>
        <v>Juin</v>
      </c>
      <c r="O65" s="460">
        <v>6</v>
      </c>
    </row>
    <row r="66" spans="1:15" s="29" customFormat="1" ht="21">
      <c r="A66" s="64">
        <v>59</v>
      </c>
      <c r="B66" s="424" t="s">
        <v>100</v>
      </c>
      <c r="C66" s="424" t="s">
        <v>101</v>
      </c>
      <c r="D66" s="459">
        <v>10</v>
      </c>
      <c r="E66" s="21"/>
      <c r="F66" s="21"/>
      <c r="G66" s="146">
        <f t="shared" si="9"/>
        <v>3.3333333333333335</v>
      </c>
      <c r="H66" s="146">
        <f t="shared" si="7"/>
        <v>10</v>
      </c>
      <c r="I66" s="44"/>
      <c r="J66" s="146">
        <f t="shared" si="8"/>
        <v>10</v>
      </c>
      <c r="K66" s="44"/>
      <c r="L66" s="146">
        <f t="shared" si="10"/>
        <v>10</v>
      </c>
      <c r="M66" s="147"/>
      <c r="N66" s="122" t="str">
        <f t="shared" si="3"/>
        <v>Juin</v>
      </c>
      <c r="O66" s="460">
        <v>10</v>
      </c>
    </row>
    <row r="67" spans="1:15" s="29" customFormat="1" ht="21">
      <c r="A67" s="64">
        <v>60</v>
      </c>
      <c r="B67" s="424" t="s">
        <v>102</v>
      </c>
      <c r="C67" s="424" t="s">
        <v>103</v>
      </c>
      <c r="D67" s="459">
        <v>3.5</v>
      </c>
      <c r="E67" s="21"/>
      <c r="F67" s="21"/>
      <c r="G67" s="146">
        <f t="shared" si="9"/>
        <v>1.1666666666666667</v>
      </c>
      <c r="H67" s="146">
        <f t="shared" si="7"/>
        <v>3.5</v>
      </c>
      <c r="I67" s="44"/>
      <c r="J67" s="146">
        <f t="shared" si="8"/>
        <v>3.5</v>
      </c>
      <c r="K67" s="117"/>
      <c r="L67" s="146">
        <f t="shared" si="10"/>
        <v>3.5</v>
      </c>
      <c r="M67" s="147"/>
      <c r="N67" s="122" t="str">
        <f t="shared" si="3"/>
        <v>Juin</v>
      </c>
      <c r="O67" s="460">
        <v>3.5</v>
      </c>
    </row>
    <row r="68" spans="1:15" s="29" customFormat="1" ht="21">
      <c r="A68" s="64">
        <v>61</v>
      </c>
      <c r="B68" s="424" t="s">
        <v>104</v>
      </c>
      <c r="C68" s="424" t="s">
        <v>25</v>
      </c>
      <c r="D68" s="459">
        <v>2.5</v>
      </c>
      <c r="E68" s="21"/>
      <c r="F68" s="21"/>
      <c r="G68" s="146">
        <f t="shared" si="9"/>
        <v>0.83333333333333337</v>
      </c>
      <c r="H68" s="146">
        <f t="shared" si="7"/>
        <v>2.5</v>
      </c>
      <c r="I68" s="44"/>
      <c r="J68" s="146">
        <f t="shared" si="8"/>
        <v>2.5</v>
      </c>
      <c r="K68" s="44"/>
      <c r="L68" s="146">
        <f t="shared" si="10"/>
        <v>2.5</v>
      </c>
      <c r="M68" s="147"/>
      <c r="N68" s="122" t="str">
        <f t="shared" si="3"/>
        <v>Juin</v>
      </c>
      <c r="O68" s="460">
        <v>2.5</v>
      </c>
    </row>
    <row r="69" spans="1:15" s="29" customFormat="1" ht="21">
      <c r="A69" s="64">
        <v>62</v>
      </c>
      <c r="B69" s="429" t="s">
        <v>105</v>
      </c>
      <c r="C69" s="429" t="s">
        <v>842</v>
      </c>
      <c r="D69" s="459">
        <v>4</v>
      </c>
      <c r="E69" s="21"/>
      <c r="F69" s="21"/>
      <c r="G69" s="146">
        <f t="shared" si="9"/>
        <v>1.3333333333333333</v>
      </c>
      <c r="H69" s="146">
        <f t="shared" si="7"/>
        <v>4</v>
      </c>
      <c r="I69" s="44"/>
      <c r="J69" s="146">
        <f t="shared" si="8"/>
        <v>4</v>
      </c>
      <c r="K69" s="117"/>
      <c r="L69" s="146">
        <f t="shared" si="10"/>
        <v>4</v>
      </c>
      <c r="M69" s="147"/>
      <c r="N69" s="122" t="str">
        <f t="shared" si="3"/>
        <v>Juin</v>
      </c>
      <c r="O69" s="460">
        <v>4</v>
      </c>
    </row>
    <row r="70" spans="1:15" s="29" customFormat="1" ht="21">
      <c r="A70" s="64">
        <v>63</v>
      </c>
      <c r="B70" s="424" t="s">
        <v>106</v>
      </c>
      <c r="C70" s="424" t="s">
        <v>107</v>
      </c>
      <c r="D70" s="459">
        <v>6</v>
      </c>
      <c r="E70" s="21"/>
      <c r="F70" s="21"/>
      <c r="G70" s="146">
        <f t="shared" si="9"/>
        <v>2</v>
      </c>
      <c r="H70" s="146">
        <f t="shared" si="7"/>
        <v>6</v>
      </c>
      <c r="I70" s="44"/>
      <c r="J70" s="146">
        <f t="shared" si="8"/>
        <v>6</v>
      </c>
      <c r="K70" s="117"/>
      <c r="L70" s="146">
        <f t="shared" si="10"/>
        <v>6</v>
      </c>
      <c r="M70" s="147"/>
      <c r="N70" s="122" t="str">
        <f t="shared" si="3"/>
        <v>Juin</v>
      </c>
      <c r="O70" s="460">
        <v>6</v>
      </c>
    </row>
    <row r="71" spans="1:15" s="29" customFormat="1" ht="21">
      <c r="A71" s="64">
        <v>64</v>
      </c>
      <c r="B71" s="424" t="s">
        <v>108</v>
      </c>
      <c r="C71" s="424" t="s">
        <v>109</v>
      </c>
      <c r="D71" s="459">
        <v>10.5</v>
      </c>
      <c r="E71" s="21"/>
      <c r="F71" s="21"/>
      <c r="G71" s="146">
        <f t="shared" si="9"/>
        <v>3.5</v>
      </c>
      <c r="H71" s="146">
        <f t="shared" si="7"/>
        <v>10.5</v>
      </c>
      <c r="I71" s="44"/>
      <c r="J71" s="146">
        <f t="shared" si="8"/>
        <v>10.5</v>
      </c>
      <c r="K71" s="44"/>
      <c r="L71" s="146">
        <f t="shared" si="10"/>
        <v>10.5</v>
      </c>
      <c r="M71" s="147"/>
      <c r="N71" s="122" t="str">
        <f t="shared" ref="N71:N134" si="11">IF(ISBLANK(K71),IF(ISBLANK(I71),"Juin","Synthèse"),"Rattrapage")</f>
        <v>Juin</v>
      </c>
      <c r="O71" s="460">
        <v>10.5</v>
      </c>
    </row>
    <row r="72" spans="1:15" s="29" customFormat="1" ht="21">
      <c r="A72" s="64">
        <v>65</v>
      </c>
      <c r="B72" s="417" t="s">
        <v>110</v>
      </c>
      <c r="C72" s="417" t="s">
        <v>843</v>
      </c>
      <c r="D72" s="459">
        <v>1.5</v>
      </c>
      <c r="E72" s="21"/>
      <c r="F72" s="21"/>
      <c r="G72" s="146">
        <f t="shared" si="9"/>
        <v>0.5</v>
      </c>
      <c r="H72" s="146">
        <f t="shared" si="7"/>
        <v>1.5</v>
      </c>
      <c r="I72" s="44"/>
      <c r="J72" s="146">
        <f t="shared" si="8"/>
        <v>1.5</v>
      </c>
      <c r="K72" s="117"/>
      <c r="L72" s="146">
        <f t="shared" si="10"/>
        <v>1.5</v>
      </c>
      <c r="M72" s="147"/>
      <c r="N72" s="122" t="str">
        <f t="shared" si="11"/>
        <v>Juin</v>
      </c>
      <c r="O72" s="459"/>
    </row>
    <row r="73" spans="1:15" s="149" customFormat="1" ht="21">
      <c r="A73" s="151">
        <v>66</v>
      </c>
      <c r="B73" s="425" t="s">
        <v>844</v>
      </c>
      <c r="C73" s="425" t="s">
        <v>111</v>
      </c>
      <c r="D73" s="459">
        <v>7</v>
      </c>
      <c r="E73" s="21"/>
      <c r="F73" s="21"/>
      <c r="G73" s="146">
        <f t="shared" si="9"/>
        <v>2.3333333333333335</v>
      </c>
      <c r="H73" s="146">
        <f t="shared" si="7"/>
        <v>7</v>
      </c>
      <c r="I73" s="44"/>
      <c r="J73" s="146">
        <f t="shared" si="8"/>
        <v>7</v>
      </c>
      <c r="K73" s="44"/>
      <c r="L73" s="146">
        <f t="shared" si="10"/>
        <v>7</v>
      </c>
      <c r="M73" s="147"/>
      <c r="N73" s="122" t="str">
        <f t="shared" si="11"/>
        <v>Juin</v>
      </c>
      <c r="O73" s="459"/>
    </row>
    <row r="74" spans="1:15" s="29" customFormat="1" ht="21">
      <c r="A74" s="64">
        <v>67</v>
      </c>
      <c r="B74" s="424" t="s">
        <v>112</v>
      </c>
      <c r="C74" s="424" t="s">
        <v>845</v>
      </c>
      <c r="D74" s="459">
        <v>7</v>
      </c>
      <c r="E74" s="21"/>
      <c r="F74" s="21"/>
      <c r="G74" s="146">
        <f t="shared" si="9"/>
        <v>2.3333333333333335</v>
      </c>
      <c r="H74" s="146">
        <f t="shared" si="7"/>
        <v>7</v>
      </c>
      <c r="I74" s="44"/>
      <c r="J74" s="146">
        <f t="shared" si="8"/>
        <v>7</v>
      </c>
      <c r="K74" s="117"/>
      <c r="L74" s="146">
        <f t="shared" si="10"/>
        <v>7</v>
      </c>
      <c r="M74" s="147"/>
      <c r="N74" s="122" t="str">
        <f t="shared" si="11"/>
        <v>Juin</v>
      </c>
      <c r="O74" s="459"/>
    </row>
    <row r="75" spans="1:15" s="29" customFormat="1" ht="21">
      <c r="A75" s="64">
        <v>68</v>
      </c>
      <c r="B75" s="423" t="s">
        <v>846</v>
      </c>
      <c r="C75" s="423" t="s">
        <v>85</v>
      </c>
      <c r="D75" s="459">
        <v>3.5</v>
      </c>
      <c r="E75" s="21"/>
      <c r="F75" s="21"/>
      <c r="G75" s="146">
        <f t="shared" si="9"/>
        <v>1.1666666666666667</v>
      </c>
      <c r="H75" s="146">
        <f t="shared" si="7"/>
        <v>3.5</v>
      </c>
      <c r="I75" s="44"/>
      <c r="J75" s="146">
        <f t="shared" si="8"/>
        <v>3.5</v>
      </c>
      <c r="K75" s="44"/>
      <c r="L75" s="146">
        <f t="shared" si="10"/>
        <v>3.5</v>
      </c>
      <c r="M75" s="147"/>
      <c r="N75" s="122" t="str">
        <f t="shared" si="11"/>
        <v>Juin</v>
      </c>
      <c r="O75" s="459"/>
    </row>
    <row r="76" spans="1:15" s="29" customFormat="1" ht="21">
      <c r="A76" s="64">
        <v>69</v>
      </c>
      <c r="B76" s="430" t="s">
        <v>113</v>
      </c>
      <c r="C76" s="430" t="s">
        <v>847</v>
      </c>
      <c r="D76" s="459">
        <v>9.5</v>
      </c>
      <c r="E76" s="21"/>
      <c r="F76" s="21"/>
      <c r="G76" s="146">
        <f t="shared" si="9"/>
        <v>3.1666666666666665</v>
      </c>
      <c r="H76" s="146">
        <f t="shared" si="7"/>
        <v>9.5</v>
      </c>
      <c r="I76" s="44"/>
      <c r="J76" s="146">
        <f t="shared" si="8"/>
        <v>9.5</v>
      </c>
      <c r="K76" s="117"/>
      <c r="L76" s="146">
        <f t="shared" si="10"/>
        <v>9.5</v>
      </c>
      <c r="M76" s="147"/>
      <c r="N76" s="122" t="str">
        <f t="shared" si="11"/>
        <v>Juin</v>
      </c>
      <c r="O76" s="459"/>
    </row>
    <row r="77" spans="1:15" s="29" customFormat="1" ht="21">
      <c r="A77" s="64">
        <v>70</v>
      </c>
      <c r="B77" s="430" t="s">
        <v>114</v>
      </c>
      <c r="C77" s="430" t="s">
        <v>27</v>
      </c>
      <c r="D77" s="459">
        <v>4</v>
      </c>
      <c r="E77" s="21"/>
      <c r="F77" s="21"/>
      <c r="G77" s="146">
        <f t="shared" si="9"/>
        <v>1.3333333333333333</v>
      </c>
      <c r="H77" s="146">
        <f t="shared" si="7"/>
        <v>4</v>
      </c>
      <c r="I77" s="44"/>
      <c r="J77" s="146">
        <f t="shared" si="8"/>
        <v>4</v>
      </c>
      <c r="K77" s="150"/>
      <c r="L77" s="146">
        <f t="shared" si="10"/>
        <v>4</v>
      </c>
      <c r="M77" s="147"/>
      <c r="N77" s="122" t="str">
        <f t="shared" si="11"/>
        <v>Juin</v>
      </c>
      <c r="O77" s="459"/>
    </row>
    <row r="78" spans="1:15" s="29" customFormat="1" ht="21">
      <c r="A78" s="64">
        <v>71</v>
      </c>
      <c r="B78" s="426" t="s">
        <v>115</v>
      </c>
      <c r="C78" s="426" t="s">
        <v>116</v>
      </c>
      <c r="D78" s="459">
        <v>6</v>
      </c>
      <c r="E78" s="21"/>
      <c r="F78" s="21"/>
      <c r="G78" s="146">
        <f t="shared" si="9"/>
        <v>2</v>
      </c>
      <c r="H78" s="146">
        <f t="shared" si="7"/>
        <v>6</v>
      </c>
      <c r="I78" s="44"/>
      <c r="J78" s="146">
        <f t="shared" si="8"/>
        <v>6</v>
      </c>
      <c r="K78" s="150"/>
      <c r="L78" s="146">
        <f t="shared" si="10"/>
        <v>6</v>
      </c>
      <c r="M78" s="147"/>
      <c r="N78" s="122" t="str">
        <f t="shared" si="11"/>
        <v>Juin</v>
      </c>
      <c r="O78" s="459"/>
    </row>
    <row r="79" spans="1:15" s="29" customFormat="1" ht="21">
      <c r="A79" s="64">
        <v>72</v>
      </c>
      <c r="B79" s="430" t="s">
        <v>848</v>
      </c>
      <c r="C79" s="430" t="s">
        <v>849</v>
      </c>
      <c r="D79" s="459">
        <v>11</v>
      </c>
      <c r="E79" s="21"/>
      <c r="F79" s="21"/>
      <c r="G79" s="146">
        <f t="shared" si="9"/>
        <v>3.6666666666666665</v>
      </c>
      <c r="H79" s="146">
        <f t="shared" si="7"/>
        <v>11</v>
      </c>
      <c r="I79" s="44"/>
      <c r="J79" s="146">
        <f t="shared" si="8"/>
        <v>11</v>
      </c>
      <c r="K79" s="114"/>
      <c r="L79" s="146">
        <f t="shared" si="10"/>
        <v>11</v>
      </c>
      <c r="M79" s="147"/>
      <c r="N79" s="122" t="str">
        <f t="shared" si="11"/>
        <v>Juin</v>
      </c>
      <c r="O79" s="459"/>
    </row>
    <row r="80" spans="1:15" s="29" customFormat="1" ht="21">
      <c r="A80" s="64">
        <v>73</v>
      </c>
      <c r="B80" s="423" t="s">
        <v>117</v>
      </c>
      <c r="C80" s="423" t="s">
        <v>293</v>
      </c>
      <c r="D80" s="459">
        <v>6</v>
      </c>
      <c r="E80" s="21"/>
      <c r="F80" s="21"/>
      <c r="G80" s="146">
        <f t="shared" si="9"/>
        <v>2</v>
      </c>
      <c r="H80" s="146">
        <f t="shared" si="7"/>
        <v>6</v>
      </c>
      <c r="I80" s="44"/>
      <c r="J80" s="146">
        <f t="shared" si="8"/>
        <v>6</v>
      </c>
      <c r="K80" s="114"/>
      <c r="L80" s="146">
        <f t="shared" si="10"/>
        <v>6</v>
      </c>
      <c r="M80" s="147"/>
      <c r="N80" s="122" t="str">
        <f t="shared" si="11"/>
        <v>Juin</v>
      </c>
      <c r="O80" s="459"/>
    </row>
    <row r="81" spans="1:15" s="29" customFormat="1" ht="21">
      <c r="A81" s="64">
        <v>74</v>
      </c>
      <c r="B81" s="423" t="s">
        <v>119</v>
      </c>
      <c r="C81" s="423" t="s">
        <v>850</v>
      </c>
      <c r="D81" s="459">
        <v>6</v>
      </c>
      <c r="E81" s="21"/>
      <c r="F81" s="21"/>
      <c r="G81" s="146">
        <f t="shared" si="9"/>
        <v>2</v>
      </c>
      <c r="H81" s="146">
        <f t="shared" si="7"/>
        <v>6</v>
      </c>
      <c r="I81" s="44"/>
      <c r="J81" s="146">
        <f t="shared" si="8"/>
        <v>6</v>
      </c>
      <c r="K81" s="114"/>
      <c r="L81" s="146">
        <f t="shared" si="10"/>
        <v>6</v>
      </c>
      <c r="M81" s="147"/>
      <c r="N81" s="122" t="str">
        <f t="shared" si="11"/>
        <v>Juin</v>
      </c>
      <c r="O81" s="459"/>
    </row>
    <row r="82" spans="1:15" s="29" customFormat="1" ht="21">
      <c r="A82" s="64">
        <v>75</v>
      </c>
      <c r="B82" s="424" t="s">
        <v>119</v>
      </c>
      <c r="C82" s="424" t="s">
        <v>72</v>
      </c>
      <c r="D82" s="459">
        <v>10.5</v>
      </c>
      <c r="E82" s="21"/>
      <c r="F82" s="21"/>
      <c r="G82" s="146">
        <f t="shared" si="9"/>
        <v>3.5</v>
      </c>
      <c r="H82" s="146">
        <f t="shared" si="7"/>
        <v>10.5</v>
      </c>
      <c r="I82" s="44"/>
      <c r="J82" s="146">
        <f t="shared" si="8"/>
        <v>10.5</v>
      </c>
      <c r="K82" s="114"/>
      <c r="L82" s="146">
        <f t="shared" si="10"/>
        <v>10.5</v>
      </c>
      <c r="M82" s="147"/>
      <c r="N82" s="122" t="str">
        <f t="shared" si="11"/>
        <v>Juin</v>
      </c>
      <c r="O82" s="459"/>
    </row>
    <row r="83" spans="1:15" s="29" customFormat="1" ht="21">
      <c r="A83" s="64">
        <v>76</v>
      </c>
      <c r="B83" s="424" t="s">
        <v>119</v>
      </c>
      <c r="C83" s="424" t="s">
        <v>851</v>
      </c>
      <c r="D83" s="459">
        <v>6</v>
      </c>
      <c r="E83" s="21"/>
      <c r="F83" s="21"/>
      <c r="G83" s="146">
        <f t="shared" si="9"/>
        <v>2</v>
      </c>
      <c r="H83" s="146">
        <f t="shared" si="7"/>
        <v>6</v>
      </c>
      <c r="I83" s="44"/>
      <c r="J83" s="146">
        <f t="shared" si="8"/>
        <v>6</v>
      </c>
      <c r="K83" s="114"/>
      <c r="L83" s="146">
        <f t="shared" si="10"/>
        <v>6</v>
      </c>
      <c r="M83" s="147"/>
      <c r="N83" s="122" t="str">
        <f t="shared" si="11"/>
        <v>Juin</v>
      </c>
      <c r="O83" s="459"/>
    </row>
    <row r="84" spans="1:15" s="29" customFormat="1" ht="21">
      <c r="A84" s="64">
        <v>77</v>
      </c>
      <c r="B84" s="417" t="s">
        <v>121</v>
      </c>
      <c r="C84" s="417" t="s">
        <v>852</v>
      </c>
      <c r="D84" s="459">
        <v>2.5</v>
      </c>
      <c r="E84" s="152"/>
      <c r="F84" s="152"/>
      <c r="G84" s="146">
        <f t="shared" si="9"/>
        <v>0.83333333333333337</v>
      </c>
      <c r="H84" s="146">
        <f t="shared" si="7"/>
        <v>2.5</v>
      </c>
      <c r="I84" s="44"/>
      <c r="J84" s="146">
        <f t="shared" si="8"/>
        <v>2.5</v>
      </c>
      <c r="K84" s="150"/>
      <c r="L84" s="146">
        <f t="shared" si="10"/>
        <v>2.5</v>
      </c>
      <c r="M84" s="147"/>
      <c r="N84" s="122" t="str">
        <f t="shared" si="11"/>
        <v>Juin</v>
      </c>
      <c r="O84" s="459"/>
    </row>
    <row r="85" spans="1:15" s="29" customFormat="1" ht="21">
      <c r="A85" s="64">
        <v>78</v>
      </c>
      <c r="B85" s="426" t="s">
        <v>123</v>
      </c>
      <c r="C85" s="426" t="s">
        <v>707</v>
      </c>
      <c r="D85" s="459">
        <v>13</v>
      </c>
      <c r="E85" s="21"/>
      <c r="F85" s="21"/>
      <c r="G85" s="146">
        <f t="shared" si="9"/>
        <v>4.333333333333333</v>
      </c>
      <c r="H85" s="146">
        <f t="shared" si="7"/>
        <v>13</v>
      </c>
      <c r="I85" s="44"/>
      <c r="J85" s="146">
        <f t="shared" si="8"/>
        <v>13</v>
      </c>
      <c r="K85" s="114"/>
      <c r="L85" s="146">
        <f t="shared" si="10"/>
        <v>13</v>
      </c>
      <c r="M85" s="147"/>
      <c r="N85" s="122" t="str">
        <f t="shared" si="11"/>
        <v>Juin</v>
      </c>
      <c r="O85" s="459"/>
    </row>
    <row r="86" spans="1:15" s="29" customFormat="1" ht="21">
      <c r="A86" s="64">
        <v>79</v>
      </c>
      <c r="B86" s="424" t="s">
        <v>124</v>
      </c>
      <c r="C86" s="424" t="s">
        <v>853</v>
      </c>
      <c r="D86" s="459">
        <v>6</v>
      </c>
      <c r="E86" s="21"/>
      <c r="F86" s="21"/>
      <c r="G86" s="146">
        <f t="shared" si="9"/>
        <v>2</v>
      </c>
      <c r="H86" s="146">
        <f t="shared" si="7"/>
        <v>6</v>
      </c>
      <c r="I86" s="44"/>
      <c r="J86" s="146">
        <f t="shared" si="8"/>
        <v>6</v>
      </c>
      <c r="K86" s="150"/>
      <c r="L86" s="146">
        <f t="shared" si="10"/>
        <v>6</v>
      </c>
      <c r="M86" s="147"/>
      <c r="N86" s="122" t="str">
        <f t="shared" si="11"/>
        <v>Juin</v>
      </c>
      <c r="O86" s="459"/>
    </row>
    <row r="87" spans="1:15" s="29" customFormat="1" ht="21">
      <c r="A87" s="64">
        <v>80</v>
      </c>
      <c r="B87" s="424" t="s">
        <v>124</v>
      </c>
      <c r="C87" s="424" t="s">
        <v>125</v>
      </c>
      <c r="D87" s="459">
        <v>6</v>
      </c>
      <c r="E87" s="21"/>
      <c r="F87" s="21"/>
      <c r="G87" s="146">
        <f t="shared" si="9"/>
        <v>2</v>
      </c>
      <c r="H87" s="146">
        <f t="shared" si="7"/>
        <v>6</v>
      </c>
      <c r="I87" s="44"/>
      <c r="J87" s="146">
        <f t="shared" si="8"/>
        <v>6</v>
      </c>
      <c r="K87" s="150"/>
      <c r="L87" s="146">
        <f t="shared" si="10"/>
        <v>6</v>
      </c>
      <c r="M87" s="147"/>
      <c r="N87" s="122" t="str">
        <f t="shared" si="11"/>
        <v>Juin</v>
      </c>
      <c r="O87" s="459"/>
    </row>
    <row r="88" spans="1:15" s="29" customFormat="1" ht="21">
      <c r="A88" s="64">
        <v>81</v>
      </c>
      <c r="B88" s="424" t="s">
        <v>126</v>
      </c>
      <c r="C88" s="424" t="s">
        <v>127</v>
      </c>
      <c r="D88" s="459">
        <v>2.5</v>
      </c>
      <c r="E88" s="21"/>
      <c r="F88" s="21"/>
      <c r="G88" s="146">
        <f t="shared" si="9"/>
        <v>0.83333333333333337</v>
      </c>
      <c r="H88" s="146">
        <f t="shared" si="7"/>
        <v>2.5</v>
      </c>
      <c r="I88" s="44"/>
      <c r="J88" s="146">
        <f t="shared" si="8"/>
        <v>2.5</v>
      </c>
      <c r="K88" s="150"/>
      <c r="L88" s="146">
        <f t="shared" si="10"/>
        <v>2.5</v>
      </c>
      <c r="M88" s="147"/>
      <c r="N88" s="122" t="str">
        <f t="shared" si="11"/>
        <v>Juin</v>
      </c>
      <c r="O88" s="459"/>
    </row>
    <row r="89" spans="1:15" s="29" customFormat="1" ht="21">
      <c r="A89" s="64">
        <v>82</v>
      </c>
      <c r="B89" s="424" t="s">
        <v>128</v>
      </c>
      <c r="C89" s="424" t="s">
        <v>129</v>
      </c>
      <c r="D89" s="459">
        <v>2.5</v>
      </c>
      <c r="E89" s="21"/>
      <c r="F89" s="21"/>
      <c r="G89" s="146">
        <f t="shared" si="9"/>
        <v>0.83333333333333337</v>
      </c>
      <c r="H89" s="146">
        <f t="shared" si="7"/>
        <v>2.5</v>
      </c>
      <c r="I89" s="44"/>
      <c r="J89" s="146">
        <f t="shared" si="8"/>
        <v>2.5</v>
      </c>
      <c r="K89" s="114"/>
      <c r="L89" s="146">
        <f t="shared" si="10"/>
        <v>2.5</v>
      </c>
      <c r="M89" s="147"/>
      <c r="N89" s="122" t="str">
        <f t="shared" si="11"/>
        <v>Juin</v>
      </c>
      <c r="O89" s="459"/>
    </row>
    <row r="90" spans="1:15" s="29" customFormat="1" ht="21">
      <c r="A90" s="64">
        <v>83</v>
      </c>
      <c r="B90" s="424" t="s">
        <v>128</v>
      </c>
      <c r="C90" s="424" t="s">
        <v>130</v>
      </c>
      <c r="D90" s="459">
        <v>6</v>
      </c>
      <c r="E90" s="21"/>
      <c r="F90" s="21"/>
      <c r="G90" s="146">
        <f t="shared" si="9"/>
        <v>2</v>
      </c>
      <c r="H90" s="146">
        <f t="shared" si="7"/>
        <v>6</v>
      </c>
      <c r="I90" s="44"/>
      <c r="J90" s="146">
        <f t="shared" si="8"/>
        <v>6</v>
      </c>
      <c r="K90" s="150"/>
      <c r="L90" s="146">
        <f t="shared" si="10"/>
        <v>6</v>
      </c>
      <c r="M90" s="147"/>
      <c r="N90" s="122" t="str">
        <f t="shared" si="11"/>
        <v>Juin</v>
      </c>
      <c r="O90" s="459"/>
    </row>
    <row r="91" spans="1:15" s="29" customFormat="1" ht="21">
      <c r="A91" s="64">
        <v>84</v>
      </c>
      <c r="B91" s="423" t="s">
        <v>131</v>
      </c>
      <c r="C91" s="423" t="s">
        <v>841</v>
      </c>
      <c r="D91" s="459">
        <v>6</v>
      </c>
      <c r="E91" s="21"/>
      <c r="F91" s="21"/>
      <c r="G91" s="146">
        <f t="shared" si="9"/>
        <v>2</v>
      </c>
      <c r="H91" s="146">
        <f t="shared" ref="H91:H154" si="12">G91*3</f>
        <v>6</v>
      </c>
      <c r="I91" s="44"/>
      <c r="J91" s="146">
        <f t="shared" ref="J91:J154" si="13">MAX(I91*3,H91)</f>
        <v>6</v>
      </c>
      <c r="K91" s="150"/>
      <c r="L91" s="146">
        <f t="shared" si="10"/>
        <v>6</v>
      </c>
      <c r="M91" s="147"/>
      <c r="N91" s="122" t="str">
        <f t="shared" si="11"/>
        <v>Juin</v>
      </c>
      <c r="O91" s="459"/>
    </row>
    <row r="92" spans="1:15" s="29" customFormat="1" ht="21">
      <c r="A92" s="64">
        <v>85</v>
      </c>
      <c r="B92" s="417" t="s">
        <v>854</v>
      </c>
      <c r="C92" s="417" t="s">
        <v>855</v>
      </c>
      <c r="D92" s="459">
        <v>1.5</v>
      </c>
      <c r="E92" s="21"/>
      <c r="F92" s="21"/>
      <c r="G92" s="146">
        <f t="shared" si="9"/>
        <v>0.5</v>
      </c>
      <c r="H92" s="146">
        <f t="shared" si="12"/>
        <v>1.5</v>
      </c>
      <c r="I92" s="44"/>
      <c r="J92" s="146">
        <f t="shared" si="13"/>
        <v>1.5</v>
      </c>
      <c r="K92" s="150"/>
      <c r="L92" s="146">
        <f t="shared" si="10"/>
        <v>1.5</v>
      </c>
      <c r="M92" s="147"/>
      <c r="N92" s="122" t="str">
        <f t="shared" si="11"/>
        <v>Juin</v>
      </c>
      <c r="O92" s="459"/>
    </row>
    <row r="93" spans="1:15" s="29" customFormat="1" ht="21">
      <c r="A93" s="64">
        <v>86</v>
      </c>
      <c r="B93" s="431" t="s">
        <v>133</v>
      </c>
      <c r="C93" s="431" t="s">
        <v>148</v>
      </c>
      <c r="D93" s="459">
        <v>1.5</v>
      </c>
      <c r="E93" s="21"/>
      <c r="F93" s="21"/>
      <c r="G93" s="146">
        <f t="shared" si="9"/>
        <v>0.5</v>
      </c>
      <c r="H93" s="146">
        <f t="shared" si="12"/>
        <v>1.5</v>
      </c>
      <c r="I93" s="44"/>
      <c r="J93" s="146">
        <f t="shared" si="13"/>
        <v>1.5</v>
      </c>
      <c r="K93" s="150"/>
      <c r="L93" s="146">
        <f t="shared" si="10"/>
        <v>1.5</v>
      </c>
      <c r="M93" s="147"/>
      <c r="N93" s="122" t="str">
        <f t="shared" si="11"/>
        <v>Juin</v>
      </c>
      <c r="O93" s="459"/>
    </row>
    <row r="94" spans="1:15" s="29" customFormat="1" ht="21">
      <c r="A94" s="64">
        <v>87</v>
      </c>
      <c r="B94" s="423" t="s">
        <v>135</v>
      </c>
      <c r="C94" s="423" t="s">
        <v>136</v>
      </c>
      <c r="D94" s="459">
        <v>6</v>
      </c>
      <c r="E94" s="21"/>
      <c r="F94" s="21"/>
      <c r="G94" s="146">
        <f t="shared" si="9"/>
        <v>2</v>
      </c>
      <c r="H94" s="146">
        <f t="shared" si="12"/>
        <v>6</v>
      </c>
      <c r="I94" s="44"/>
      <c r="J94" s="146">
        <f t="shared" si="13"/>
        <v>6</v>
      </c>
      <c r="K94" s="150"/>
      <c r="L94" s="146">
        <f t="shared" si="10"/>
        <v>6</v>
      </c>
      <c r="M94" s="147"/>
      <c r="N94" s="122" t="str">
        <f t="shared" si="11"/>
        <v>Juin</v>
      </c>
      <c r="O94" s="459"/>
    </row>
    <row r="95" spans="1:15" s="29" customFormat="1" ht="21">
      <c r="A95" s="64">
        <v>88</v>
      </c>
      <c r="B95" s="426" t="s">
        <v>137</v>
      </c>
      <c r="C95" s="426" t="s">
        <v>138</v>
      </c>
      <c r="D95" s="459">
        <v>1.5</v>
      </c>
      <c r="E95" s="21"/>
      <c r="F95" s="21"/>
      <c r="G95" s="146">
        <f t="shared" si="9"/>
        <v>0.5</v>
      </c>
      <c r="H95" s="146">
        <f t="shared" si="12"/>
        <v>1.5</v>
      </c>
      <c r="I95" s="44"/>
      <c r="J95" s="146">
        <f t="shared" si="13"/>
        <v>1.5</v>
      </c>
      <c r="K95" s="117"/>
      <c r="L95" s="146">
        <f t="shared" si="10"/>
        <v>1.5</v>
      </c>
      <c r="M95" s="147"/>
      <c r="N95" s="122" t="str">
        <f t="shared" si="11"/>
        <v>Juin</v>
      </c>
      <c r="O95" s="459"/>
    </row>
    <row r="96" spans="1:15" s="29" customFormat="1" ht="21">
      <c r="A96" s="64">
        <v>89</v>
      </c>
      <c r="B96" s="423" t="s">
        <v>856</v>
      </c>
      <c r="C96" s="423" t="s">
        <v>857</v>
      </c>
      <c r="D96" s="459">
        <v>11</v>
      </c>
      <c r="E96" s="21"/>
      <c r="F96" s="21"/>
      <c r="G96" s="146">
        <f t="shared" si="9"/>
        <v>3.6666666666666665</v>
      </c>
      <c r="H96" s="146">
        <f t="shared" si="12"/>
        <v>11</v>
      </c>
      <c r="I96" s="44"/>
      <c r="J96" s="146">
        <f t="shared" si="13"/>
        <v>11</v>
      </c>
      <c r="K96" s="44"/>
      <c r="L96" s="146">
        <f t="shared" si="10"/>
        <v>11</v>
      </c>
      <c r="M96" s="147"/>
      <c r="N96" s="122" t="str">
        <f t="shared" si="11"/>
        <v>Juin</v>
      </c>
      <c r="O96" s="459"/>
    </row>
    <row r="97" spans="1:15" s="29" customFormat="1" ht="21">
      <c r="A97" s="64">
        <v>90</v>
      </c>
      <c r="B97" s="424" t="s">
        <v>139</v>
      </c>
      <c r="C97" s="424" t="s">
        <v>671</v>
      </c>
      <c r="D97" s="459">
        <v>4</v>
      </c>
      <c r="E97" s="21"/>
      <c r="F97" s="21"/>
      <c r="G97" s="146">
        <f t="shared" si="9"/>
        <v>1.3333333333333333</v>
      </c>
      <c r="H97" s="146">
        <f t="shared" si="12"/>
        <v>4</v>
      </c>
      <c r="I97" s="44"/>
      <c r="J97" s="146">
        <f t="shared" si="13"/>
        <v>4</v>
      </c>
      <c r="K97" s="44"/>
      <c r="L97" s="146">
        <f t="shared" si="10"/>
        <v>4</v>
      </c>
      <c r="M97" s="147"/>
      <c r="N97" s="122" t="str">
        <f t="shared" si="11"/>
        <v>Juin</v>
      </c>
      <c r="O97" s="459"/>
    </row>
    <row r="98" spans="1:15" s="29" customFormat="1" ht="21">
      <c r="A98" s="64">
        <v>91</v>
      </c>
      <c r="B98" s="426" t="s">
        <v>140</v>
      </c>
      <c r="C98" s="426" t="s">
        <v>141</v>
      </c>
      <c r="D98" s="459">
        <v>7.5</v>
      </c>
      <c r="E98" s="21"/>
      <c r="F98" s="21"/>
      <c r="G98" s="146">
        <f t="shared" si="9"/>
        <v>2.5</v>
      </c>
      <c r="H98" s="146">
        <f t="shared" si="12"/>
        <v>7.5</v>
      </c>
      <c r="I98" s="44"/>
      <c r="J98" s="146">
        <f t="shared" si="13"/>
        <v>7.5</v>
      </c>
      <c r="K98" s="44"/>
      <c r="L98" s="146">
        <f t="shared" si="10"/>
        <v>7.5</v>
      </c>
      <c r="M98" s="147"/>
      <c r="N98" s="122" t="str">
        <f t="shared" si="11"/>
        <v>Juin</v>
      </c>
      <c r="O98" s="459"/>
    </row>
    <row r="99" spans="1:15" s="29" customFormat="1" ht="21">
      <c r="A99" s="64">
        <v>92</v>
      </c>
      <c r="B99" s="432" t="s">
        <v>142</v>
      </c>
      <c r="C99" s="432" t="s">
        <v>172</v>
      </c>
      <c r="D99" s="459">
        <v>6</v>
      </c>
      <c r="E99" s="21"/>
      <c r="F99" s="21"/>
      <c r="G99" s="146">
        <f t="shared" si="9"/>
        <v>2</v>
      </c>
      <c r="H99" s="146">
        <f t="shared" si="12"/>
        <v>6</v>
      </c>
      <c r="I99" s="44"/>
      <c r="J99" s="146">
        <f t="shared" si="13"/>
        <v>6</v>
      </c>
      <c r="K99" s="117"/>
      <c r="L99" s="146">
        <f t="shared" si="10"/>
        <v>6</v>
      </c>
      <c r="M99" s="147"/>
      <c r="N99" s="122" t="str">
        <f t="shared" si="11"/>
        <v>Juin</v>
      </c>
      <c r="O99" s="459"/>
    </row>
    <row r="100" spans="1:15" s="29" customFormat="1" ht="21">
      <c r="A100" s="64">
        <v>93</v>
      </c>
      <c r="B100" s="423" t="s">
        <v>144</v>
      </c>
      <c r="C100" s="423" t="s">
        <v>145</v>
      </c>
      <c r="D100" s="459">
        <v>4</v>
      </c>
      <c r="E100" s="21"/>
      <c r="F100" s="21"/>
      <c r="G100" s="146">
        <f t="shared" si="9"/>
        <v>1.3333333333333333</v>
      </c>
      <c r="H100" s="146">
        <f t="shared" si="12"/>
        <v>4</v>
      </c>
      <c r="I100" s="44"/>
      <c r="J100" s="146">
        <f t="shared" si="13"/>
        <v>4</v>
      </c>
      <c r="K100" s="117"/>
      <c r="L100" s="146">
        <f t="shared" si="10"/>
        <v>4</v>
      </c>
      <c r="M100" s="147"/>
      <c r="N100" s="122" t="str">
        <f t="shared" si="11"/>
        <v>Juin</v>
      </c>
      <c r="O100" s="459"/>
    </row>
    <row r="101" spans="1:15" s="29" customFormat="1" ht="21">
      <c r="A101" s="64">
        <v>94</v>
      </c>
      <c r="B101" s="423" t="s">
        <v>146</v>
      </c>
      <c r="C101" s="423" t="s">
        <v>147</v>
      </c>
      <c r="D101" s="459">
        <v>10</v>
      </c>
      <c r="E101" s="21"/>
      <c r="F101" s="21"/>
      <c r="G101" s="146">
        <f t="shared" si="9"/>
        <v>3.3333333333333335</v>
      </c>
      <c r="H101" s="146">
        <f t="shared" si="12"/>
        <v>10</v>
      </c>
      <c r="I101" s="44"/>
      <c r="J101" s="146">
        <f t="shared" si="13"/>
        <v>10</v>
      </c>
      <c r="K101" s="150"/>
      <c r="L101" s="146">
        <f t="shared" si="10"/>
        <v>10</v>
      </c>
      <c r="M101" s="147"/>
      <c r="N101" s="122" t="str">
        <f t="shared" si="11"/>
        <v>Juin</v>
      </c>
      <c r="O101" s="459"/>
    </row>
    <row r="102" spans="1:15" s="29" customFormat="1" ht="21">
      <c r="A102" s="64">
        <v>95</v>
      </c>
      <c r="B102" s="424" t="s">
        <v>146</v>
      </c>
      <c r="C102" s="424" t="s">
        <v>148</v>
      </c>
      <c r="D102" s="459">
        <v>2.5</v>
      </c>
      <c r="E102" s="21"/>
      <c r="F102" s="21"/>
      <c r="G102" s="146">
        <f t="shared" ref="G102:G165" si="14">IF(AND(D102=0,E102=0,F102=0),M102/3,(D102+E102+F102)/3)</f>
        <v>0.83333333333333337</v>
      </c>
      <c r="H102" s="146">
        <f t="shared" si="12"/>
        <v>2.5</v>
      </c>
      <c r="I102" s="44"/>
      <c r="J102" s="146">
        <f t="shared" si="13"/>
        <v>2.5</v>
      </c>
      <c r="K102" s="114"/>
      <c r="L102" s="146">
        <f t="shared" si="10"/>
        <v>2.5</v>
      </c>
      <c r="M102" s="147"/>
      <c r="N102" s="122" t="str">
        <f t="shared" si="11"/>
        <v>Juin</v>
      </c>
      <c r="O102" s="459"/>
    </row>
    <row r="103" spans="1:15" s="29" customFormat="1" ht="21">
      <c r="A103" s="64">
        <v>96</v>
      </c>
      <c r="B103" s="417" t="s">
        <v>149</v>
      </c>
      <c r="C103" s="417" t="s">
        <v>858</v>
      </c>
      <c r="D103" s="459">
        <v>2.5</v>
      </c>
      <c r="E103" s="21"/>
      <c r="F103" s="21"/>
      <c r="G103" s="146">
        <f t="shared" si="14"/>
        <v>0.83333333333333337</v>
      </c>
      <c r="H103" s="146">
        <f t="shared" si="12"/>
        <v>2.5</v>
      </c>
      <c r="I103" s="44"/>
      <c r="J103" s="146">
        <f t="shared" si="13"/>
        <v>2.5</v>
      </c>
      <c r="K103" s="114"/>
      <c r="L103" s="146">
        <f t="shared" si="10"/>
        <v>2.5</v>
      </c>
      <c r="M103" s="147"/>
      <c r="N103" s="122" t="str">
        <f t="shared" si="11"/>
        <v>Juin</v>
      </c>
      <c r="O103" s="459"/>
    </row>
    <row r="104" spans="1:15" s="29" customFormat="1" ht="21">
      <c r="A104" s="64">
        <v>97</v>
      </c>
      <c r="B104" s="424" t="s">
        <v>150</v>
      </c>
      <c r="C104" s="424" t="s">
        <v>151</v>
      </c>
      <c r="D104" s="459">
        <v>1.5</v>
      </c>
      <c r="E104" s="21"/>
      <c r="F104" s="21"/>
      <c r="G104" s="146">
        <f t="shared" si="14"/>
        <v>0.5</v>
      </c>
      <c r="H104" s="146">
        <f t="shared" si="12"/>
        <v>1.5</v>
      </c>
      <c r="I104" s="44"/>
      <c r="J104" s="146">
        <f t="shared" si="13"/>
        <v>1.5</v>
      </c>
      <c r="K104" s="150"/>
      <c r="L104" s="146">
        <f t="shared" si="10"/>
        <v>1.5</v>
      </c>
      <c r="M104" s="147"/>
      <c r="N104" s="122" t="str">
        <f t="shared" si="11"/>
        <v>Juin</v>
      </c>
      <c r="O104" s="459"/>
    </row>
    <row r="105" spans="1:15" s="29" customFormat="1" ht="21">
      <c r="A105" s="64">
        <v>98</v>
      </c>
      <c r="B105" s="424" t="s">
        <v>152</v>
      </c>
      <c r="C105" s="424" t="s">
        <v>67</v>
      </c>
      <c r="D105" s="459">
        <v>3.5</v>
      </c>
      <c r="E105" s="21"/>
      <c r="F105" s="21"/>
      <c r="G105" s="146">
        <f t="shared" si="14"/>
        <v>1.1666666666666667</v>
      </c>
      <c r="H105" s="146">
        <f t="shared" si="12"/>
        <v>3.5</v>
      </c>
      <c r="I105" s="44"/>
      <c r="J105" s="146">
        <f t="shared" si="13"/>
        <v>3.5</v>
      </c>
      <c r="K105" s="114"/>
      <c r="L105" s="146">
        <f t="shared" si="10"/>
        <v>3.5</v>
      </c>
      <c r="M105" s="147"/>
      <c r="N105" s="122" t="str">
        <f t="shared" si="11"/>
        <v>Juin</v>
      </c>
      <c r="O105" s="459"/>
    </row>
    <row r="106" spans="1:15" s="29" customFormat="1" ht="21">
      <c r="A106" s="64">
        <v>99</v>
      </c>
      <c r="B106" s="426" t="s">
        <v>153</v>
      </c>
      <c r="C106" s="426" t="s">
        <v>154</v>
      </c>
      <c r="D106" s="459">
        <v>6</v>
      </c>
      <c r="E106" s="21"/>
      <c r="F106" s="21"/>
      <c r="G106" s="146">
        <f t="shared" si="14"/>
        <v>2</v>
      </c>
      <c r="H106" s="146">
        <f t="shared" si="12"/>
        <v>6</v>
      </c>
      <c r="I106" s="44"/>
      <c r="J106" s="146">
        <f t="shared" si="13"/>
        <v>6</v>
      </c>
      <c r="K106" s="114"/>
      <c r="L106" s="146">
        <f t="shared" si="10"/>
        <v>6</v>
      </c>
      <c r="M106" s="147"/>
      <c r="N106" s="122" t="str">
        <f t="shared" si="11"/>
        <v>Juin</v>
      </c>
      <c r="O106" s="459"/>
    </row>
    <row r="107" spans="1:15" s="29" customFormat="1" ht="21">
      <c r="A107" s="64">
        <v>100</v>
      </c>
      <c r="B107" s="424" t="s">
        <v>155</v>
      </c>
      <c r="C107" s="424" t="s">
        <v>156</v>
      </c>
      <c r="D107" s="461">
        <v>0</v>
      </c>
      <c r="E107" s="21"/>
      <c r="F107" s="21"/>
      <c r="G107" s="146">
        <f t="shared" si="14"/>
        <v>0</v>
      </c>
      <c r="H107" s="146">
        <f t="shared" si="12"/>
        <v>0</v>
      </c>
      <c r="I107" s="44"/>
      <c r="J107" s="146">
        <f t="shared" si="13"/>
        <v>0</v>
      </c>
      <c r="K107" s="114"/>
      <c r="L107" s="146">
        <f t="shared" si="10"/>
        <v>0</v>
      </c>
      <c r="M107" s="147"/>
      <c r="N107" s="122" t="str">
        <f t="shared" si="11"/>
        <v>Juin</v>
      </c>
      <c r="O107" s="458"/>
    </row>
    <row r="108" spans="1:15" s="29" customFormat="1" ht="21">
      <c r="A108" s="64">
        <v>101</v>
      </c>
      <c r="B108" s="424" t="s">
        <v>157</v>
      </c>
      <c r="C108" s="424" t="s">
        <v>158</v>
      </c>
      <c r="D108" s="459">
        <v>6</v>
      </c>
      <c r="E108" s="21"/>
      <c r="F108" s="21"/>
      <c r="G108" s="146">
        <f t="shared" si="14"/>
        <v>2</v>
      </c>
      <c r="H108" s="146">
        <f t="shared" si="12"/>
        <v>6</v>
      </c>
      <c r="I108" s="44"/>
      <c r="J108" s="146">
        <f t="shared" si="13"/>
        <v>6</v>
      </c>
      <c r="K108" s="150"/>
      <c r="L108" s="146">
        <f t="shared" si="10"/>
        <v>6</v>
      </c>
      <c r="M108" s="147"/>
      <c r="N108" s="122" t="str">
        <f t="shared" si="11"/>
        <v>Juin</v>
      </c>
      <c r="O108" s="459"/>
    </row>
    <row r="109" spans="1:15" s="29" customFormat="1" ht="21">
      <c r="A109" s="64">
        <v>102</v>
      </c>
      <c r="B109" s="417" t="s">
        <v>159</v>
      </c>
      <c r="C109" s="417" t="s">
        <v>859</v>
      </c>
      <c r="D109" s="459">
        <v>3.5</v>
      </c>
      <c r="E109" s="21"/>
      <c r="F109" s="21"/>
      <c r="G109" s="146">
        <f t="shared" si="14"/>
        <v>1.1666666666666667</v>
      </c>
      <c r="H109" s="146">
        <f t="shared" si="12"/>
        <v>3.5</v>
      </c>
      <c r="I109" s="44"/>
      <c r="J109" s="146">
        <f t="shared" si="13"/>
        <v>3.5</v>
      </c>
      <c r="K109" s="114"/>
      <c r="L109" s="146">
        <f t="shared" si="10"/>
        <v>3.5</v>
      </c>
      <c r="M109" s="147"/>
      <c r="N109" s="122" t="str">
        <f t="shared" si="11"/>
        <v>Juin</v>
      </c>
      <c r="O109" s="459"/>
    </row>
    <row r="110" spans="1:15" s="29" customFormat="1" ht="21">
      <c r="A110" s="64">
        <v>103</v>
      </c>
      <c r="B110" s="425" t="s">
        <v>860</v>
      </c>
      <c r="C110" s="425" t="s">
        <v>51</v>
      </c>
      <c r="D110" s="459">
        <v>11</v>
      </c>
      <c r="E110" s="21"/>
      <c r="F110" s="21"/>
      <c r="G110" s="146">
        <f t="shared" si="14"/>
        <v>3.6666666666666665</v>
      </c>
      <c r="H110" s="146">
        <f t="shared" si="12"/>
        <v>11</v>
      </c>
      <c r="I110" s="44"/>
      <c r="J110" s="146">
        <f t="shared" si="13"/>
        <v>11</v>
      </c>
      <c r="K110" s="114"/>
      <c r="L110" s="146">
        <f t="shared" si="10"/>
        <v>11</v>
      </c>
      <c r="M110" s="147"/>
      <c r="N110" s="122" t="str">
        <f t="shared" si="11"/>
        <v>Juin</v>
      </c>
      <c r="O110" s="459"/>
    </row>
    <row r="111" spans="1:15" s="29" customFormat="1" ht="21">
      <c r="A111" s="64">
        <v>104</v>
      </c>
      <c r="B111" s="423" t="s">
        <v>861</v>
      </c>
      <c r="C111" s="423" t="s">
        <v>161</v>
      </c>
      <c r="D111" s="459">
        <v>3.5</v>
      </c>
      <c r="E111" s="21"/>
      <c r="F111" s="21"/>
      <c r="G111" s="146">
        <f t="shared" si="14"/>
        <v>1.1666666666666667</v>
      </c>
      <c r="H111" s="146">
        <f t="shared" si="12"/>
        <v>3.5</v>
      </c>
      <c r="I111" s="44"/>
      <c r="J111" s="146">
        <f t="shared" si="13"/>
        <v>3.5</v>
      </c>
      <c r="K111" s="150"/>
      <c r="L111" s="146">
        <f t="shared" si="10"/>
        <v>3.5</v>
      </c>
      <c r="M111" s="147"/>
      <c r="N111" s="122" t="str">
        <f t="shared" si="11"/>
        <v>Juin</v>
      </c>
      <c r="O111" s="459"/>
    </row>
    <row r="112" spans="1:15" s="29" customFormat="1" ht="21">
      <c r="A112" s="64">
        <v>105</v>
      </c>
      <c r="B112" s="426" t="s">
        <v>162</v>
      </c>
      <c r="C112" s="426" t="s">
        <v>862</v>
      </c>
      <c r="D112" s="459">
        <v>2.5</v>
      </c>
      <c r="E112" s="21"/>
      <c r="F112" s="21"/>
      <c r="G112" s="146">
        <f t="shared" si="14"/>
        <v>0.83333333333333337</v>
      </c>
      <c r="H112" s="146">
        <f t="shared" si="12"/>
        <v>2.5</v>
      </c>
      <c r="I112" s="44"/>
      <c r="J112" s="146">
        <f t="shared" si="13"/>
        <v>2.5</v>
      </c>
      <c r="K112" s="114"/>
      <c r="L112" s="146">
        <f t="shared" si="10"/>
        <v>2.5</v>
      </c>
      <c r="M112" s="147"/>
      <c r="N112" s="122" t="str">
        <f t="shared" si="11"/>
        <v>Juin</v>
      </c>
      <c r="O112" s="459"/>
    </row>
    <row r="113" spans="1:15" s="29" customFormat="1" ht="21">
      <c r="A113" s="64">
        <v>106</v>
      </c>
      <c r="B113" s="424" t="s">
        <v>163</v>
      </c>
      <c r="C113" s="424" t="s">
        <v>164</v>
      </c>
      <c r="D113" s="459">
        <v>13.5</v>
      </c>
      <c r="E113" s="21"/>
      <c r="F113" s="21"/>
      <c r="G113" s="146">
        <f t="shared" si="14"/>
        <v>4.5</v>
      </c>
      <c r="H113" s="146">
        <f t="shared" si="12"/>
        <v>13.5</v>
      </c>
      <c r="I113" s="44"/>
      <c r="J113" s="146">
        <f t="shared" si="13"/>
        <v>13.5</v>
      </c>
      <c r="K113" s="150"/>
      <c r="L113" s="146">
        <f t="shared" si="10"/>
        <v>13.5</v>
      </c>
      <c r="M113" s="147"/>
      <c r="N113" s="122" t="str">
        <f t="shared" si="11"/>
        <v>Juin</v>
      </c>
      <c r="O113" s="459"/>
    </row>
    <row r="114" spans="1:15" s="29" customFormat="1" ht="21">
      <c r="A114" s="64">
        <v>107</v>
      </c>
      <c r="B114" s="440" t="s">
        <v>165</v>
      </c>
      <c r="C114" s="440" t="s">
        <v>863</v>
      </c>
      <c r="D114" s="459">
        <v>3</v>
      </c>
      <c r="E114" s="21"/>
      <c r="F114" s="21"/>
      <c r="G114" s="146">
        <f t="shared" si="14"/>
        <v>1</v>
      </c>
      <c r="H114" s="146">
        <f t="shared" si="12"/>
        <v>3</v>
      </c>
      <c r="I114" s="44"/>
      <c r="J114" s="146">
        <f t="shared" si="13"/>
        <v>3</v>
      </c>
      <c r="K114" s="114"/>
      <c r="L114" s="146">
        <f t="shared" si="10"/>
        <v>3</v>
      </c>
      <c r="M114" s="147"/>
      <c r="N114" s="122" t="str">
        <f t="shared" si="11"/>
        <v>Juin</v>
      </c>
      <c r="O114" s="459"/>
    </row>
    <row r="115" spans="1:15" s="29" customFormat="1" ht="21">
      <c r="A115" s="64">
        <v>108</v>
      </c>
      <c r="B115" s="424" t="s">
        <v>167</v>
      </c>
      <c r="C115" s="424" t="s">
        <v>303</v>
      </c>
      <c r="D115" s="459">
        <v>2.5</v>
      </c>
      <c r="E115" s="21"/>
      <c r="F115" s="21"/>
      <c r="G115" s="146">
        <f t="shared" si="14"/>
        <v>0.83333333333333337</v>
      </c>
      <c r="H115" s="146">
        <f t="shared" si="12"/>
        <v>2.5</v>
      </c>
      <c r="I115" s="44"/>
      <c r="J115" s="146">
        <f t="shared" si="13"/>
        <v>2.5</v>
      </c>
      <c r="K115" s="150"/>
      <c r="L115" s="146">
        <f t="shared" si="10"/>
        <v>2.5</v>
      </c>
      <c r="M115" s="147"/>
      <c r="N115" s="122" t="str">
        <f t="shared" si="11"/>
        <v>Juin</v>
      </c>
      <c r="O115" s="459"/>
    </row>
    <row r="116" spans="1:15" s="29" customFormat="1" ht="21">
      <c r="A116" s="64">
        <v>109</v>
      </c>
      <c r="B116" s="424" t="s">
        <v>168</v>
      </c>
      <c r="C116" s="424" t="s">
        <v>169</v>
      </c>
      <c r="D116" s="459">
        <v>10</v>
      </c>
      <c r="E116" s="21"/>
      <c r="F116" s="21"/>
      <c r="G116" s="146">
        <f t="shared" si="14"/>
        <v>3.3333333333333335</v>
      </c>
      <c r="H116" s="146">
        <f t="shared" si="12"/>
        <v>10</v>
      </c>
      <c r="I116" s="44"/>
      <c r="J116" s="146">
        <f t="shared" si="13"/>
        <v>10</v>
      </c>
      <c r="K116" s="150"/>
      <c r="L116" s="146">
        <f t="shared" si="10"/>
        <v>10</v>
      </c>
      <c r="M116" s="147"/>
      <c r="N116" s="122" t="str">
        <f t="shared" si="11"/>
        <v>Juin</v>
      </c>
      <c r="O116" s="459"/>
    </row>
    <row r="117" spans="1:15" s="29" customFormat="1" ht="21">
      <c r="A117" s="64">
        <v>110</v>
      </c>
      <c r="B117" s="424" t="s">
        <v>864</v>
      </c>
      <c r="C117" s="424" t="s">
        <v>865</v>
      </c>
      <c r="D117" s="459">
        <v>2.5</v>
      </c>
      <c r="E117" s="21"/>
      <c r="F117" s="21"/>
      <c r="G117" s="146">
        <f t="shared" si="14"/>
        <v>0.83333333333333337</v>
      </c>
      <c r="H117" s="146">
        <f t="shared" si="12"/>
        <v>2.5</v>
      </c>
      <c r="I117" s="44"/>
      <c r="J117" s="146">
        <f t="shared" si="13"/>
        <v>2.5</v>
      </c>
      <c r="K117" s="114"/>
      <c r="L117" s="146">
        <f t="shared" si="10"/>
        <v>2.5</v>
      </c>
      <c r="M117" s="147"/>
      <c r="N117" s="122" t="str">
        <f t="shared" si="11"/>
        <v>Juin</v>
      </c>
      <c r="O117" s="459"/>
    </row>
    <row r="118" spans="1:15" s="29" customFormat="1" ht="21">
      <c r="A118" s="64">
        <v>111</v>
      </c>
      <c r="B118" s="424" t="s">
        <v>866</v>
      </c>
      <c r="C118" s="424" t="s">
        <v>170</v>
      </c>
      <c r="D118" s="459">
        <v>3</v>
      </c>
      <c r="E118" s="21"/>
      <c r="F118" s="21"/>
      <c r="G118" s="146">
        <f t="shared" si="14"/>
        <v>1</v>
      </c>
      <c r="H118" s="146">
        <f t="shared" si="12"/>
        <v>3</v>
      </c>
      <c r="I118" s="44"/>
      <c r="J118" s="146">
        <f t="shared" si="13"/>
        <v>3</v>
      </c>
      <c r="K118" s="114"/>
      <c r="L118" s="146">
        <f t="shared" si="10"/>
        <v>3</v>
      </c>
      <c r="M118" s="147"/>
      <c r="N118" s="122" t="str">
        <f t="shared" si="11"/>
        <v>Juin</v>
      </c>
      <c r="O118" s="459"/>
    </row>
    <row r="119" spans="1:15" s="29" customFormat="1" ht="21">
      <c r="A119" s="64">
        <v>112</v>
      </c>
      <c r="B119" s="424" t="s">
        <v>171</v>
      </c>
      <c r="C119" s="424" t="s">
        <v>172</v>
      </c>
      <c r="D119" s="459">
        <v>4</v>
      </c>
      <c r="E119" s="21"/>
      <c r="F119" s="21"/>
      <c r="G119" s="146">
        <f t="shared" si="14"/>
        <v>1.3333333333333333</v>
      </c>
      <c r="H119" s="146">
        <f t="shared" si="12"/>
        <v>4</v>
      </c>
      <c r="I119" s="44"/>
      <c r="J119" s="146">
        <f t="shared" si="13"/>
        <v>4</v>
      </c>
      <c r="K119" s="150"/>
      <c r="L119" s="146">
        <f t="shared" si="10"/>
        <v>4</v>
      </c>
      <c r="M119" s="147"/>
      <c r="N119" s="122" t="str">
        <f t="shared" si="11"/>
        <v>Juin</v>
      </c>
      <c r="O119" s="459"/>
    </row>
    <row r="120" spans="1:15" s="29" customFormat="1" ht="21">
      <c r="A120" s="64">
        <v>113</v>
      </c>
      <c r="B120" s="424" t="s">
        <v>173</v>
      </c>
      <c r="C120" s="424" t="s">
        <v>174</v>
      </c>
      <c r="D120" s="459">
        <v>9</v>
      </c>
      <c r="E120" s="21"/>
      <c r="F120" s="21"/>
      <c r="G120" s="146">
        <f t="shared" si="14"/>
        <v>3</v>
      </c>
      <c r="H120" s="146">
        <f t="shared" si="12"/>
        <v>9</v>
      </c>
      <c r="I120" s="44"/>
      <c r="J120" s="146">
        <f t="shared" si="13"/>
        <v>9</v>
      </c>
      <c r="K120" s="114"/>
      <c r="L120" s="146">
        <f t="shared" si="10"/>
        <v>9</v>
      </c>
      <c r="M120" s="147"/>
      <c r="N120" s="122" t="str">
        <f t="shared" si="11"/>
        <v>Juin</v>
      </c>
      <c r="O120" s="459"/>
    </row>
    <row r="121" spans="1:15" s="29" customFormat="1" ht="21">
      <c r="A121" s="64">
        <v>114</v>
      </c>
      <c r="B121" s="424" t="s">
        <v>175</v>
      </c>
      <c r="C121" s="424" t="s">
        <v>867</v>
      </c>
      <c r="D121" s="459">
        <v>2.5</v>
      </c>
      <c r="E121" s="21"/>
      <c r="F121" s="21"/>
      <c r="G121" s="146">
        <f t="shared" si="14"/>
        <v>0.83333333333333337</v>
      </c>
      <c r="H121" s="146">
        <f t="shared" si="12"/>
        <v>2.5</v>
      </c>
      <c r="I121" s="44"/>
      <c r="J121" s="146">
        <f t="shared" si="13"/>
        <v>2.5</v>
      </c>
      <c r="K121" s="150"/>
      <c r="L121" s="146">
        <f t="shared" si="10"/>
        <v>2.5</v>
      </c>
      <c r="M121" s="147"/>
      <c r="N121" s="122" t="str">
        <f t="shared" si="11"/>
        <v>Juin</v>
      </c>
      <c r="O121" s="459"/>
    </row>
    <row r="122" spans="1:15" s="29" customFormat="1" ht="21">
      <c r="A122" s="64">
        <v>115</v>
      </c>
      <c r="B122" s="424" t="s">
        <v>176</v>
      </c>
      <c r="C122" s="424" t="s">
        <v>177</v>
      </c>
      <c r="D122" s="459">
        <v>1.5</v>
      </c>
      <c r="E122" s="21"/>
      <c r="F122" s="21"/>
      <c r="G122" s="146">
        <f t="shared" si="14"/>
        <v>0.5</v>
      </c>
      <c r="H122" s="146">
        <f t="shared" si="12"/>
        <v>1.5</v>
      </c>
      <c r="I122" s="44"/>
      <c r="J122" s="146">
        <f t="shared" si="13"/>
        <v>1.5</v>
      </c>
      <c r="K122" s="114"/>
      <c r="L122" s="146">
        <f t="shared" si="10"/>
        <v>1.5</v>
      </c>
      <c r="M122" s="147"/>
      <c r="N122" s="122" t="str">
        <f t="shared" si="11"/>
        <v>Juin</v>
      </c>
      <c r="O122" s="459"/>
    </row>
    <row r="123" spans="1:15" s="29" customFormat="1" ht="21">
      <c r="A123" s="64">
        <v>116</v>
      </c>
      <c r="B123" s="417" t="s">
        <v>178</v>
      </c>
      <c r="C123" s="417" t="s">
        <v>43</v>
      </c>
      <c r="D123" s="459">
        <v>2.5</v>
      </c>
      <c r="E123" s="21"/>
      <c r="F123" s="21"/>
      <c r="G123" s="146">
        <f t="shared" si="14"/>
        <v>0.83333333333333337</v>
      </c>
      <c r="H123" s="146">
        <f t="shared" si="12"/>
        <v>2.5</v>
      </c>
      <c r="I123" s="44"/>
      <c r="J123" s="146">
        <f t="shared" si="13"/>
        <v>2.5</v>
      </c>
      <c r="K123" s="114"/>
      <c r="L123" s="146">
        <f t="shared" si="10"/>
        <v>2.5</v>
      </c>
      <c r="M123" s="147"/>
      <c r="N123" s="122" t="str">
        <f t="shared" si="11"/>
        <v>Juin</v>
      </c>
    </row>
    <row r="124" spans="1:15" s="29" customFormat="1" ht="21">
      <c r="A124" s="64">
        <v>117</v>
      </c>
      <c r="B124" s="424" t="s">
        <v>179</v>
      </c>
      <c r="C124" s="424" t="s">
        <v>180</v>
      </c>
      <c r="D124" s="459">
        <v>8.5</v>
      </c>
      <c r="E124" s="21"/>
      <c r="F124" s="21"/>
      <c r="G124" s="146">
        <f t="shared" si="14"/>
        <v>2.8333333333333335</v>
      </c>
      <c r="H124" s="146">
        <f t="shared" si="12"/>
        <v>8.5</v>
      </c>
      <c r="I124" s="44"/>
      <c r="J124" s="146">
        <f t="shared" si="13"/>
        <v>8.5</v>
      </c>
      <c r="K124" s="150"/>
      <c r="L124" s="146">
        <f t="shared" si="10"/>
        <v>8.5</v>
      </c>
      <c r="M124" s="147"/>
      <c r="N124" s="122" t="str">
        <f t="shared" si="11"/>
        <v>Juin</v>
      </c>
    </row>
    <row r="125" spans="1:15" s="29" customFormat="1" ht="21">
      <c r="A125" s="64">
        <v>118</v>
      </c>
      <c r="B125" s="430" t="s">
        <v>868</v>
      </c>
      <c r="C125" s="430" t="s">
        <v>181</v>
      </c>
      <c r="D125" s="459">
        <v>8.5</v>
      </c>
      <c r="E125" s="21"/>
      <c r="F125" s="21"/>
      <c r="G125" s="146">
        <f t="shared" si="14"/>
        <v>2.8333333333333335</v>
      </c>
      <c r="H125" s="146">
        <f t="shared" si="12"/>
        <v>8.5</v>
      </c>
      <c r="I125" s="44"/>
      <c r="J125" s="146">
        <f t="shared" si="13"/>
        <v>8.5</v>
      </c>
      <c r="K125" s="114"/>
      <c r="L125" s="146">
        <f t="shared" si="10"/>
        <v>8.5</v>
      </c>
      <c r="M125" s="147"/>
      <c r="N125" s="122" t="str">
        <f t="shared" si="11"/>
        <v>Juin</v>
      </c>
    </row>
    <row r="126" spans="1:15" s="29" customFormat="1" ht="21">
      <c r="A126" s="64">
        <v>119</v>
      </c>
      <c r="B126" s="424" t="s">
        <v>182</v>
      </c>
      <c r="C126" s="424" t="s">
        <v>183</v>
      </c>
      <c r="D126" s="459">
        <v>3</v>
      </c>
      <c r="E126" s="21"/>
      <c r="F126" s="21"/>
      <c r="G126" s="146">
        <f t="shared" si="14"/>
        <v>1</v>
      </c>
      <c r="H126" s="146">
        <f t="shared" si="12"/>
        <v>3</v>
      </c>
      <c r="I126" s="44"/>
      <c r="J126" s="146">
        <f t="shared" si="13"/>
        <v>3</v>
      </c>
      <c r="K126" s="150"/>
      <c r="L126" s="146">
        <f t="shared" si="10"/>
        <v>3</v>
      </c>
      <c r="M126" s="147"/>
      <c r="N126" s="122" t="str">
        <f t="shared" si="11"/>
        <v>Juin</v>
      </c>
    </row>
    <row r="127" spans="1:15" s="29" customFormat="1" ht="21">
      <c r="A127" s="64">
        <v>120</v>
      </c>
      <c r="B127" s="417" t="s">
        <v>184</v>
      </c>
      <c r="C127" s="417" t="s">
        <v>185</v>
      </c>
      <c r="D127" s="459">
        <v>6</v>
      </c>
      <c r="E127" s="21"/>
      <c r="F127" s="21"/>
      <c r="G127" s="146">
        <f t="shared" si="14"/>
        <v>2</v>
      </c>
      <c r="H127" s="146">
        <f t="shared" si="12"/>
        <v>6</v>
      </c>
      <c r="I127" s="44"/>
      <c r="J127" s="146">
        <f t="shared" si="13"/>
        <v>6</v>
      </c>
      <c r="K127" s="114"/>
      <c r="L127" s="146">
        <f t="shared" si="10"/>
        <v>6</v>
      </c>
      <c r="M127" s="147"/>
      <c r="N127" s="122" t="str">
        <f t="shared" si="11"/>
        <v>Juin</v>
      </c>
    </row>
    <row r="128" spans="1:15" s="29" customFormat="1" ht="21">
      <c r="A128" s="64">
        <v>121</v>
      </c>
      <c r="B128" s="417" t="s">
        <v>186</v>
      </c>
      <c r="C128" s="417" t="s">
        <v>869</v>
      </c>
      <c r="D128" s="459">
        <v>6</v>
      </c>
      <c r="E128" s="21"/>
      <c r="F128" s="21"/>
      <c r="G128" s="146">
        <f t="shared" si="14"/>
        <v>2</v>
      </c>
      <c r="H128" s="146">
        <f t="shared" si="12"/>
        <v>6</v>
      </c>
      <c r="I128" s="44"/>
      <c r="J128" s="146">
        <f t="shared" si="13"/>
        <v>6</v>
      </c>
      <c r="K128" s="114"/>
      <c r="L128" s="146">
        <f t="shared" ref="L128:L191" si="15">MAX(J128,K128*3)</f>
        <v>6</v>
      </c>
      <c r="M128" s="147"/>
      <c r="N128" s="122" t="str">
        <f t="shared" si="11"/>
        <v>Juin</v>
      </c>
    </row>
    <row r="129" spans="1:14" s="29" customFormat="1" ht="21">
      <c r="A129" s="64">
        <v>122</v>
      </c>
      <c r="B129" s="417" t="s">
        <v>187</v>
      </c>
      <c r="C129" s="417" t="s">
        <v>870</v>
      </c>
      <c r="D129" s="459">
        <v>10</v>
      </c>
      <c r="E129" s="21"/>
      <c r="F129" s="21"/>
      <c r="G129" s="146">
        <f t="shared" si="14"/>
        <v>3.3333333333333335</v>
      </c>
      <c r="H129" s="146">
        <f t="shared" si="12"/>
        <v>10</v>
      </c>
      <c r="I129" s="44"/>
      <c r="J129" s="146">
        <f t="shared" si="13"/>
        <v>10</v>
      </c>
      <c r="K129" s="114"/>
      <c r="L129" s="146">
        <f t="shared" si="15"/>
        <v>10</v>
      </c>
      <c r="M129" s="147"/>
      <c r="N129" s="122" t="str">
        <f t="shared" si="11"/>
        <v>Juin</v>
      </c>
    </row>
    <row r="130" spans="1:14" s="29" customFormat="1" ht="21">
      <c r="A130" s="64">
        <v>123</v>
      </c>
      <c r="B130" s="424" t="s">
        <v>871</v>
      </c>
      <c r="C130" s="424" t="s">
        <v>188</v>
      </c>
      <c r="D130" s="459">
        <v>13.5</v>
      </c>
      <c r="E130" s="21"/>
      <c r="F130" s="21"/>
      <c r="G130" s="146">
        <f t="shared" si="14"/>
        <v>4.5</v>
      </c>
      <c r="H130" s="146">
        <f t="shared" si="12"/>
        <v>13.5</v>
      </c>
      <c r="I130" s="44"/>
      <c r="J130" s="146">
        <f t="shared" si="13"/>
        <v>13.5</v>
      </c>
      <c r="K130" s="150"/>
      <c r="L130" s="146">
        <f t="shared" si="15"/>
        <v>13.5</v>
      </c>
      <c r="M130" s="147"/>
      <c r="N130" s="122" t="str">
        <f t="shared" si="11"/>
        <v>Juin</v>
      </c>
    </row>
    <row r="131" spans="1:14" s="29" customFormat="1" ht="21">
      <c r="A131" s="64">
        <v>124</v>
      </c>
      <c r="B131" s="424" t="s">
        <v>189</v>
      </c>
      <c r="C131" s="424" t="s">
        <v>31</v>
      </c>
      <c r="D131" s="459">
        <v>4</v>
      </c>
      <c r="E131" s="21"/>
      <c r="F131" s="21"/>
      <c r="G131" s="146">
        <f t="shared" si="14"/>
        <v>1.3333333333333333</v>
      </c>
      <c r="H131" s="146">
        <f t="shared" si="12"/>
        <v>4</v>
      </c>
      <c r="I131" s="44"/>
      <c r="J131" s="146">
        <f t="shared" si="13"/>
        <v>4</v>
      </c>
      <c r="K131" s="114"/>
      <c r="L131" s="146">
        <f t="shared" si="15"/>
        <v>4</v>
      </c>
      <c r="M131" s="147"/>
      <c r="N131" s="122" t="str">
        <f t="shared" si="11"/>
        <v>Juin</v>
      </c>
    </row>
    <row r="132" spans="1:14" s="29" customFormat="1" ht="21">
      <c r="A132" s="64">
        <v>125</v>
      </c>
      <c r="B132" s="423" t="s">
        <v>190</v>
      </c>
      <c r="C132" s="423" t="s">
        <v>191</v>
      </c>
      <c r="D132" s="459">
        <v>2.5</v>
      </c>
      <c r="E132" s="21"/>
      <c r="F132" s="21"/>
      <c r="G132" s="146">
        <f t="shared" si="14"/>
        <v>0.83333333333333337</v>
      </c>
      <c r="H132" s="146">
        <f t="shared" si="12"/>
        <v>2.5</v>
      </c>
      <c r="I132" s="44"/>
      <c r="J132" s="146">
        <f t="shared" si="13"/>
        <v>2.5</v>
      </c>
      <c r="K132" s="114"/>
      <c r="L132" s="146">
        <f t="shared" si="15"/>
        <v>2.5</v>
      </c>
      <c r="M132" s="147"/>
      <c r="N132" s="122" t="str">
        <f t="shared" si="11"/>
        <v>Juin</v>
      </c>
    </row>
    <row r="133" spans="1:14" s="29" customFormat="1" ht="21">
      <c r="A133" s="64">
        <v>126</v>
      </c>
      <c r="B133" s="425" t="s">
        <v>192</v>
      </c>
      <c r="C133" s="425" t="s">
        <v>193</v>
      </c>
      <c r="D133" s="459">
        <v>6</v>
      </c>
      <c r="E133" s="21"/>
      <c r="F133" s="21"/>
      <c r="G133" s="146">
        <f t="shared" si="14"/>
        <v>2</v>
      </c>
      <c r="H133" s="146">
        <f t="shared" si="12"/>
        <v>6</v>
      </c>
      <c r="I133" s="44"/>
      <c r="J133" s="146">
        <f t="shared" si="13"/>
        <v>6</v>
      </c>
      <c r="K133" s="44"/>
      <c r="L133" s="146">
        <f t="shared" si="15"/>
        <v>6</v>
      </c>
      <c r="M133" s="147"/>
      <c r="N133" s="122" t="str">
        <f t="shared" si="11"/>
        <v>Juin</v>
      </c>
    </row>
    <row r="134" spans="1:14" s="29" customFormat="1" ht="21">
      <c r="A134" s="64">
        <v>127</v>
      </c>
      <c r="B134" s="426" t="s">
        <v>194</v>
      </c>
      <c r="C134" s="426" t="s">
        <v>195</v>
      </c>
      <c r="D134" s="459">
        <v>1.5</v>
      </c>
      <c r="E134" s="21"/>
      <c r="F134" s="21"/>
      <c r="G134" s="146">
        <f t="shared" si="14"/>
        <v>0.5</v>
      </c>
      <c r="H134" s="146">
        <f t="shared" si="12"/>
        <v>1.5</v>
      </c>
      <c r="I134" s="44"/>
      <c r="J134" s="146">
        <f t="shared" si="13"/>
        <v>1.5</v>
      </c>
      <c r="K134" s="150"/>
      <c r="L134" s="146">
        <f t="shared" si="15"/>
        <v>1.5</v>
      </c>
      <c r="M134" s="147"/>
      <c r="N134" s="122" t="str">
        <f t="shared" si="11"/>
        <v>Juin</v>
      </c>
    </row>
    <row r="135" spans="1:14" s="29" customFormat="1" ht="21">
      <c r="A135" s="64">
        <v>128</v>
      </c>
      <c r="B135" s="424" t="s">
        <v>196</v>
      </c>
      <c r="C135" s="424" t="s">
        <v>197</v>
      </c>
      <c r="D135" s="459">
        <v>12</v>
      </c>
      <c r="E135" s="21"/>
      <c r="F135" s="21"/>
      <c r="G135" s="146">
        <f t="shared" si="14"/>
        <v>4</v>
      </c>
      <c r="H135" s="146">
        <f t="shared" si="12"/>
        <v>12</v>
      </c>
      <c r="I135" s="44"/>
      <c r="J135" s="146">
        <f t="shared" si="13"/>
        <v>12</v>
      </c>
      <c r="K135" s="114"/>
      <c r="L135" s="146">
        <f t="shared" si="15"/>
        <v>12</v>
      </c>
      <c r="M135" s="147"/>
      <c r="N135" s="122" t="str">
        <f t="shared" ref="N135:N198" si="16">IF(ISBLANK(K135),IF(ISBLANK(I135),"Juin","Synthèse"),"Rattrapage")</f>
        <v>Juin</v>
      </c>
    </row>
    <row r="136" spans="1:14" s="29" customFormat="1" ht="21">
      <c r="A136" s="64">
        <v>129</v>
      </c>
      <c r="B136" s="424" t="s">
        <v>198</v>
      </c>
      <c r="C136" s="424" t="s">
        <v>160</v>
      </c>
      <c r="D136" s="459">
        <v>3.5</v>
      </c>
      <c r="E136" s="21"/>
      <c r="F136" s="21"/>
      <c r="G136" s="146">
        <f t="shared" si="14"/>
        <v>1.1666666666666667</v>
      </c>
      <c r="H136" s="146">
        <f t="shared" si="12"/>
        <v>3.5</v>
      </c>
      <c r="I136" s="44"/>
      <c r="J136" s="146">
        <f t="shared" si="13"/>
        <v>3.5</v>
      </c>
      <c r="K136" s="114"/>
      <c r="L136" s="146">
        <f t="shared" si="15"/>
        <v>3.5</v>
      </c>
      <c r="M136" s="147"/>
      <c r="N136" s="122" t="str">
        <f t="shared" si="16"/>
        <v>Juin</v>
      </c>
    </row>
    <row r="137" spans="1:14" s="29" customFormat="1" ht="21">
      <c r="A137" s="64">
        <v>130</v>
      </c>
      <c r="B137" s="417" t="s">
        <v>199</v>
      </c>
      <c r="C137" s="417" t="s">
        <v>872</v>
      </c>
      <c r="D137" s="459">
        <v>9</v>
      </c>
      <c r="E137" s="21"/>
      <c r="F137" s="21"/>
      <c r="G137" s="146">
        <f t="shared" si="14"/>
        <v>3</v>
      </c>
      <c r="H137" s="146">
        <f t="shared" si="12"/>
        <v>9</v>
      </c>
      <c r="I137" s="44"/>
      <c r="J137" s="146">
        <f t="shared" si="13"/>
        <v>9</v>
      </c>
      <c r="K137" s="114"/>
      <c r="L137" s="146">
        <f t="shared" si="15"/>
        <v>9</v>
      </c>
      <c r="M137" s="147"/>
      <c r="N137" s="122" t="str">
        <f t="shared" si="16"/>
        <v>Juin</v>
      </c>
    </row>
    <row r="138" spans="1:14" s="29" customFormat="1" ht="21">
      <c r="A138" s="64">
        <v>131</v>
      </c>
      <c r="B138" s="424" t="s">
        <v>200</v>
      </c>
      <c r="C138" s="424" t="s">
        <v>201</v>
      </c>
      <c r="D138" s="459">
        <v>10.5</v>
      </c>
      <c r="E138" s="21"/>
      <c r="F138" s="21"/>
      <c r="G138" s="146">
        <f t="shared" si="14"/>
        <v>3.5</v>
      </c>
      <c r="H138" s="146">
        <f t="shared" si="12"/>
        <v>10.5</v>
      </c>
      <c r="I138" s="44"/>
      <c r="J138" s="146">
        <f t="shared" si="13"/>
        <v>10.5</v>
      </c>
      <c r="K138" s="150"/>
      <c r="L138" s="146">
        <f t="shared" si="15"/>
        <v>10.5</v>
      </c>
      <c r="M138" s="147"/>
      <c r="N138" s="122" t="str">
        <f t="shared" si="16"/>
        <v>Juin</v>
      </c>
    </row>
    <row r="139" spans="1:14" s="29" customFormat="1" ht="21">
      <c r="A139" s="64">
        <v>132</v>
      </c>
      <c r="B139" s="424" t="s">
        <v>202</v>
      </c>
      <c r="C139" s="424" t="s">
        <v>203</v>
      </c>
      <c r="D139" s="459">
        <v>3</v>
      </c>
      <c r="E139" s="21"/>
      <c r="F139" s="21"/>
      <c r="G139" s="146">
        <f t="shared" si="14"/>
        <v>1</v>
      </c>
      <c r="H139" s="146">
        <f t="shared" si="12"/>
        <v>3</v>
      </c>
      <c r="I139" s="44"/>
      <c r="J139" s="146">
        <f t="shared" si="13"/>
        <v>3</v>
      </c>
      <c r="K139" s="150"/>
      <c r="L139" s="146">
        <f t="shared" si="15"/>
        <v>3</v>
      </c>
      <c r="M139" s="147"/>
      <c r="N139" s="122" t="str">
        <f t="shared" si="16"/>
        <v>Juin</v>
      </c>
    </row>
    <row r="140" spans="1:14" s="29" customFormat="1" ht="21">
      <c r="A140" s="64">
        <v>133</v>
      </c>
      <c r="B140" s="424" t="s">
        <v>873</v>
      </c>
      <c r="C140" s="424" t="s">
        <v>204</v>
      </c>
      <c r="D140" s="459">
        <v>1.5</v>
      </c>
      <c r="E140" s="21"/>
      <c r="F140" s="21"/>
      <c r="G140" s="146">
        <f t="shared" si="14"/>
        <v>0.5</v>
      </c>
      <c r="H140" s="146">
        <f t="shared" si="12"/>
        <v>1.5</v>
      </c>
      <c r="I140" s="44"/>
      <c r="J140" s="146">
        <f t="shared" si="13"/>
        <v>1.5</v>
      </c>
      <c r="K140" s="150"/>
      <c r="L140" s="146">
        <f t="shared" si="15"/>
        <v>1.5</v>
      </c>
      <c r="M140" s="147"/>
      <c r="N140" s="122" t="str">
        <f t="shared" si="16"/>
        <v>Juin</v>
      </c>
    </row>
    <row r="141" spans="1:14" s="29" customFormat="1" ht="21">
      <c r="A141" s="64">
        <v>134</v>
      </c>
      <c r="B141" s="423" t="s">
        <v>205</v>
      </c>
      <c r="C141" s="423" t="s">
        <v>185</v>
      </c>
      <c r="D141" s="459">
        <v>6</v>
      </c>
      <c r="E141" s="21"/>
      <c r="F141" s="21"/>
      <c r="G141" s="146">
        <f t="shared" si="14"/>
        <v>2</v>
      </c>
      <c r="H141" s="146">
        <f t="shared" si="12"/>
        <v>6</v>
      </c>
      <c r="I141" s="44"/>
      <c r="J141" s="146">
        <f t="shared" si="13"/>
        <v>6</v>
      </c>
      <c r="K141" s="150"/>
      <c r="L141" s="146">
        <f t="shared" si="15"/>
        <v>6</v>
      </c>
      <c r="M141" s="147"/>
      <c r="N141" s="122" t="str">
        <f t="shared" si="16"/>
        <v>Juin</v>
      </c>
    </row>
    <row r="142" spans="1:14" s="29" customFormat="1" ht="21">
      <c r="A142" s="64">
        <v>135</v>
      </c>
      <c r="B142" s="424" t="s">
        <v>206</v>
      </c>
      <c r="C142" s="424" t="s">
        <v>207</v>
      </c>
      <c r="D142" s="459">
        <v>2.5</v>
      </c>
      <c r="E142" s="21"/>
      <c r="F142" s="21"/>
      <c r="G142" s="146">
        <f t="shared" si="14"/>
        <v>0.83333333333333337</v>
      </c>
      <c r="H142" s="146">
        <f t="shared" si="12"/>
        <v>2.5</v>
      </c>
      <c r="I142" s="44"/>
      <c r="J142" s="146">
        <f t="shared" si="13"/>
        <v>2.5</v>
      </c>
      <c r="K142" s="150"/>
      <c r="L142" s="146">
        <f t="shared" si="15"/>
        <v>2.5</v>
      </c>
      <c r="M142" s="147"/>
      <c r="N142" s="122" t="str">
        <f t="shared" si="16"/>
        <v>Juin</v>
      </c>
    </row>
    <row r="143" spans="1:14" s="29" customFormat="1" ht="21">
      <c r="A143" s="64">
        <v>136</v>
      </c>
      <c r="B143" s="431" t="s">
        <v>874</v>
      </c>
      <c r="C143" s="426" t="s">
        <v>875</v>
      </c>
      <c r="D143" s="459">
        <v>2.5</v>
      </c>
      <c r="E143" s="21"/>
      <c r="F143" s="21"/>
      <c r="G143" s="146">
        <f t="shared" si="14"/>
        <v>0.83333333333333337</v>
      </c>
      <c r="H143" s="146">
        <f t="shared" si="12"/>
        <v>2.5</v>
      </c>
      <c r="I143" s="44"/>
      <c r="J143" s="146">
        <f t="shared" si="13"/>
        <v>2.5</v>
      </c>
      <c r="K143" s="114"/>
      <c r="L143" s="146">
        <f t="shared" si="15"/>
        <v>2.5</v>
      </c>
      <c r="M143" s="147"/>
      <c r="N143" s="122" t="str">
        <f t="shared" si="16"/>
        <v>Juin</v>
      </c>
    </row>
    <row r="144" spans="1:14" s="29" customFormat="1" ht="21">
      <c r="A144" s="64">
        <v>137</v>
      </c>
      <c r="B144" s="426" t="s">
        <v>208</v>
      </c>
      <c r="C144" s="426" t="s">
        <v>876</v>
      </c>
      <c r="D144" s="459">
        <v>7.5</v>
      </c>
      <c r="E144" s="21"/>
      <c r="F144" s="21"/>
      <c r="G144" s="146">
        <f t="shared" si="14"/>
        <v>2.5</v>
      </c>
      <c r="H144" s="146">
        <f t="shared" si="12"/>
        <v>7.5</v>
      </c>
      <c r="I144" s="44"/>
      <c r="J144" s="146">
        <f t="shared" si="13"/>
        <v>7.5</v>
      </c>
      <c r="K144" s="44"/>
      <c r="L144" s="146">
        <f t="shared" si="15"/>
        <v>7.5</v>
      </c>
      <c r="M144" s="147"/>
      <c r="N144" s="122" t="str">
        <f t="shared" si="16"/>
        <v>Juin</v>
      </c>
    </row>
    <row r="145" spans="1:14" s="29" customFormat="1" ht="21">
      <c r="A145" s="64">
        <v>138</v>
      </c>
      <c r="B145" s="424" t="s">
        <v>209</v>
      </c>
      <c r="C145" s="424" t="s">
        <v>132</v>
      </c>
      <c r="D145" s="459">
        <v>7.5</v>
      </c>
      <c r="E145" s="21"/>
      <c r="F145" s="21"/>
      <c r="G145" s="146">
        <f t="shared" si="14"/>
        <v>2.5</v>
      </c>
      <c r="H145" s="146">
        <f t="shared" si="12"/>
        <v>7.5</v>
      </c>
      <c r="I145" s="44"/>
      <c r="J145" s="146">
        <f t="shared" si="13"/>
        <v>7.5</v>
      </c>
      <c r="K145" s="44"/>
      <c r="L145" s="146">
        <f t="shared" si="15"/>
        <v>7.5</v>
      </c>
      <c r="M145" s="147"/>
      <c r="N145" s="122" t="str">
        <f t="shared" si="16"/>
        <v>Juin</v>
      </c>
    </row>
    <row r="146" spans="1:14" s="29" customFormat="1" ht="21">
      <c r="A146" s="64">
        <v>139</v>
      </c>
      <c r="B146" s="424" t="s">
        <v>210</v>
      </c>
      <c r="C146" s="424" t="s">
        <v>757</v>
      </c>
      <c r="D146" s="459">
        <v>3.5</v>
      </c>
      <c r="E146" s="21"/>
      <c r="F146" s="21"/>
      <c r="G146" s="146">
        <f t="shared" si="14"/>
        <v>1.1666666666666667</v>
      </c>
      <c r="H146" s="146">
        <f t="shared" si="12"/>
        <v>3.5</v>
      </c>
      <c r="I146" s="44"/>
      <c r="J146" s="146">
        <f t="shared" si="13"/>
        <v>3.5</v>
      </c>
      <c r="K146" s="44"/>
      <c r="L146" s="146">
        <f t="shared" si="15"/>
        <v>3.5</v>
      </c>
      <c r="M146" s="147"/>
      <c r="N146" s="122" t="str">
        <f t="shared" si="16"/>
        <v>Juin</v>
      </c>
    </row>
    <row r="147" spans="1:14" s="29" customFormat="1" ht="21">
      <c r="A147" s="64">
        <v>140</v>
      </c>
      <c r="B147" s="424" t="s">
        <v>211</v>
      </c>
      <c r="C147" s="424" t="s">
        <v>212</v>
      </c>
      <c r="D147" s="459">
        <v>3.5</v>
      </c>
      <c r="E147" s="21"/>
      <c r="F147" s="21"/>
      <c r="G147" s="146">
        <f t="shared" si="14"/>
        <v>1.1666666666666667</v>
      </c>
      <c r="H147" s="146">
        <f t="shared" si="12"/>
        <v>3.5</v>
      </c>
      <c r="I147" s="44"/>
      <c r="J147" s="146">
        <f t="shared" si="13"/>
        <v>3.5</v>
      </c>
      <c r="K147" s="117"/>
      <c r="L147" s="146">
        <f t="shared" si="15"/>
        <v>3.5</v>
      </c>
      <c r="M147" s="147"/>
      <c r="N147" s="122" t="str">
        <f t="shared" si="16"/>
        <v>Juin</v>
      </c>
    </row>
    <row r="148" spans="1:14" s="29" customFormat="1" ht="21">
      <c r="A148" s="64">
        <v>141</v>
      </c>
      <c r="B148" s="424" t="s">
        <v>877</v>
      </c>
      <c r="C148" s="424" t="s">
        <v>878</v>
      </c>
      <c r="D148" s="459">
        <v>1.5</v>
      </c>
      <c r="E148" s="21"/>
      <c r="F148" s="21"/>
      <c r="G148" s="146">
        <f t="shared" si="14"/>
        <v>0.5</v>
      </c>
      <c r="H148" s="146">
        <f t="shared" si="12"/>
        <v>1.5</v>
      </c>
      <c r="I148" s="44"/>
      <c r="J148" s="146">
        <f t="shared" si="13"/>
        <v>1.5</v>
      </c>
      <c r="K148" s="44"/>
      <c r="L148" s="146">
        <f t="shared" si="15"/>
        <v>1.5</v>
      </c>
      <c r="M148" s="147"/>
      <c r="N148" s="122" t="str">
        <f t="shared" si="16"/>
        <v>Juin</v>
      </c>
    </row>
    <row r="149" spans="1:14" s="29" customFormat="1" ht="21">
      <c r="A149" s="64">
        <v>142</v>
      </c>
      <c r="B149" s="424" t="s">
        <v>213</v>
      </c>
      <c r="C149" s="424" t="s">
        <v>879</v>
      </c>
      <c r="D149" s="459">
        <v>6</v>
      </c>
      <c r="E149" s="21"/>
      <c r="F149" s="21"/>
      <c r="G149" s="146">
        <f t="shared" si="14"/>
        <v>2</v>
      </c>
      <c r="H149" s="146">
        <f t="shared" si="12"/>
        <v>6</v>
      </c>
      <c r="I149" s="44"/>
      <c r="J149" s="146">
        <f t="shared" si="13"/>
        <v>6</v>
      </c>
      <c r="K149" s="44"/>
      <c r="L149" s="146">
        <f t="shared" si="15"/>
        <v>6</v>
      </c>
      <c r="M149" s="147"/>
      <c r="N149" s="122" t="str">
        <f t="shared" si="16"/>
        <v>Juin</v>
      </c>
    </row>
    <row r="150" spans="1:14" s="29" customFormat="1" ht="21">
      <c r="A150" s="64">
        <v>143</v>
      </c>
      <c r="B150" s="426" t="s">
        <v>880</v>
      </c>
      <c r="C150" s="426" t="s">
        <v>214</v>
      </c>
      <c r="D150" s="459">
        <v>3.5</v>
      </c>
      <c r="E150" s="21"/>
      <c r="F150" s="21"/>
      <c r="G150" s="146">
        <f t="shared" si="14"/>
        <v>1.1666666666666667</v>
      </c>
      <c r="H150" s="146">
        <f t="shared" si="12"/>
        <v>3.5</v>
      </c>
      <c r="I150" s="44"/>
      <c r="J150" s="146">
        <f t="shared" si="13"/>
        <v>3.5</v>
      </c>
      <c r="K150" s="150"/>
      <c r="L150" s="146">
        <f t="shared" si="15"/>
        <v>3.5</v>
      </c>
      <c r="M150" s="147"/>
      <c r="N150" s="122" t="str">
        <f t="shared" si="16"/>
        <v>Juin</v>
      </c>
    </row>
    <row r="151" spans="1:14" s="29" customFormat="1" ht="21">
      <c r="A151" s="64">
        <v>144</v>
      </c>
      <c r="B151" s="426" t="s">
        <v>215</v>
      </c>
      <c r="C151" s="426" t="s">
        <v>216</v>
      </c>
      <c r="D151" s="459">
        <v>6</v>
      </c>
      <c r="E151" s="21"/>
      <c r="F151" s="21"/>
      <c r="G151" s="146">
        <f t="shared" si="14"/>
        <v>2</v>
      </c>
      <c r="H151" s="146">
        <f t="shared" si="12"/>
        <v>6</v>
      </c>
      <c r="I151" s="44"/>
      <c r="J151" s="146">
        <f t="shared" si="13"/>
        <v>6</v>
      </c>
      <c r="K151" s="150"/>
      <c r="L151" s="146">
        <f t="shared" si="15"/>
        <v>6</v>
      </c>
      <c r="M151" s="147"/>
      <c r="N151" s="122" t="str">
        <f t="shared" si="16"/>
        <v>Juin</v>
      </c>
    </row>
    <row r="152" spans="1:14" s="29" customFormat="1" ht="21">
      <c r="A152" s="64">
        <v>145</v>
      </c>
      <c r="B152" s="426" t="s">
        <v>217</v>
      </c>
      <c r="C152" s="426" t="s">
        <v>218</v>
      </c>
      <c r="D152" s="459">
        <v>8.5</v>
      </c>
      <c r="E152" s="21"/>
      <c r="F152" s="21"/>
      <c r="G152" s="146">
        <f t="shared" si="14"/>
        <v>2.8333333333333335</v>
      </c>
      <c r="H152" s="146">
        <f t="shared" si="12"/>
        <v>8.5</v>
      </c>
      <c r="I152" s="44"/>
      <c r="J152" s="146">
        <f t="shared" si="13"/>
        <v>8.5</v>
      </c>
      <c r="K152" s="114"/>
      <c r="L152" s="146">
        <f t="shared" si="15"/>
        <v>8.5</v>
      </c>
      <c r="M152" s="147"/>
      <c r="N152" s="122" t="str">
        <f t="shared" si="16"/>
        <v>Juin</v>
      </c>
    </row>
    <row r="153" spans="1:14" s="29" customFormat="1" ht="21">
      <c r="A153" s="64">
        <v>146</v>
      </c>
      <c r="B153" s="413" t="s">
        <v>217</v>
      </c>
      <c r="C153" s="413" t="s">
        <v>47</v>
      </c>
      <c r="D153" s="459">
        <v>6</v>
      </c>
      <c r="E153" s="21"/>
      <c r="F153" s="21"/>
      <c r="G153" s="146">
        <f t="shared" si="14"/>
        <v>2</v>
      </c>
      <c r="H153" s="146">
        <f t="shared" si="12"/>
        <v>6</v>
      </c>
      <c r="I153" s="44"/>
      <c r="J153" s="146">
        <f t="shared" si="13"/>
        <v>6</v>
      </c>
      <c r="K153" s="150"/>
      <c r="L153" s="146">
        <f t="shared" si="15"/>
        <v>6</v>
      </c>
      <c r="M153" s="147"/>
      <c r="N153" s="122" t="str">
        <f t="shared" si="16"/>
        <v>Juin</v>
      </c>
    </row>
    <row r="154" spans="1:14" s="29" customFormat="1" ht="21">
      <c r="A154" s="64">
        <v>147</v>
      </c>
      <c r="B154" s="424" t="s">
        <v>219</v>
      </c>
      <c r="C154" s="424" t="s">
        <v>220</v>
      </c>
      <c r="D154" s="459">
        <v>11</v>
      </c>
      <c r="E154" s="21"/>
      <c r="F154" s="21"/>
      <c r="G154" s="146">
        <f t="shared" si="14"/>
        <v>3.6666666666666665</v>
      </c>
      <c r="H154" s="146">
        <f t="shared" si="12"/>
        <v>11</v>
      </c>
      <c r="I154" s="44"/>
      <c r="J154" s="146">
        <f t="shared" si="13"/>
        <v>11</v>
      </c>
      <c r="K154" s="114"/>
      <c r="L154" s="146">
        <f t="shared" si="15"/>
        <v>11</v>
      </c>
      <c r="M154" s="147"/>
      <c r="N154" s="122" t="str">
        <f t="shared" si="16"/>
        <v>Juin</v>
      </c>
    </row>
    <row r="155" spans="1:14" s="29" customFormat="1" ht="21">
      <c r="A155" s="64">
        <v>148</v>
      </c>
      <c r="B155" s="424" t="s">
        <v>221</v>
      </c>
      <c r="C155" s="424" t="s">
        <v>222</v>
      </c>
      <c r="D155" s="459">
        <v>3.5</v>
      </c>
      <c r="E155" s="21"/>
      <c r="F155" s="21"/>
      <c r="G155" s="146">
        <f t="shared" si="14"/>
        <v>1.1666666666666667</v>
      </c>
      <c r="H155" s="146">
        <f t="shared" ref="H155:H218" si="17">G155*3</f>
        <v>3.5</v>
      </c>
      <c r="I155" s="44"/>
      <c r="J155" s="146">
        <f t="shared" ref="J155:J218" si="18">MAX(I155*3,H155)</f>
        <v>3.5</v>
      </c>
      <c r="K155" s="150"/>
      <c r="L155" s="146">
        <f t="shared" si="15"/>
        <v>3.5</v>
      </c>
      <c r="M155" s="147"/>
      <c r="N155" s="122" t="str">
        <f t="shared" si="16"/>
        <v>Juin</v>
      </c>
    </row>
    <row r="156" spans="1:14" s="29" customFormat="1" ht="21">
      <c r="A156" s="64">
        <v>149</v>
      </c>
      <c r="B156" s="423" t="s">
        <v>881</v>
      </c>
      <c r="C156" s="423" t="s">
        <v>212</v>
      </c>
      <c r="D156" s="459">
        <v>4</v>
      </c>
      <c r="E156" s="21"/>
      <c r="F156" s="21"/>
      <c r="G156" s="146">
        <f t="shared" si="14"/>
        <v>1.3333333333333333</v>
      </c>
      <c r="H156" s="146">
        <f t="shared" si="17"/>
        <v>4</v>
      </c>
      <c r="I156" s="44"/>
      <c r="J156" s="146">
        <f t="shared" si="18"/>
        <v>4</v>
      </c>
      <c r="K156" s="150"/>
      <c r="L156" s="146">
        <f t="shared" si="15"/>
        <v>4</v>
      </c>
      <c r="M156" s="147"/>
      <c r="N156" s="122" t="str">
        <f t="shared" si="16"/>
        <v>Juin</v>
      </c>
    </row>
    <row r="157" spans="1:14" s="29" customFormat="1" ht="21">
      <c r="A157" s="64">
        <v>150</v>
      </c>
      <c r="B157" s="430" t="s">
        <v>223</v>
      </c>
      <c r="C157" s="430" t="s">
        <v>882</v>
      </c>
      <c r="D157" s="459">
        <v>2.5</v>
      </c>
      <c r="E157" s="21"/>
      <c r="F157" s="21"/>
      <c r="G157" s="146">
        <f t="shared" si="14"/>
        <v>0.83333333333333337</v>
      </c>
      <c r="H157" s="146">
        <f t="shared" si="17"/>
        <v>2.5</v>
      </c>
      <c r="I157" s="44"/>
      <c r="J157" s="146">
        <f t="shared" si="18"/>
        <v>2.5</v>
      </c>
      <c r="K157" s="114"/>
      <c r="L157" s="146">
        <f t="shared" si="15"/>
        <v>2.5</v>
      </c>
      <c r="M157" s="147"/>
      <c r="N157" s="122" t="str">
        <f t="shared" si="16"/>
        <v>Juin</v>
      </c>
    </row>
    <row r="158" spans="1:14" s="29" customFormat="1" ht="21">
      <c r="A158" s="64">
        <v>151</v>
      </c>
      <c r="B158" s="427" t="s">
        <v>224</v>
      </c>
      <c r="C158" s="427" t="s">
        <v>225</v>
      </c>
      <c r="D158" s="459">
        <v>8</v>
      </c>
      <c r="E158" s="21"/>
      <c r="F158" s="21"/>
      <c r="G158" s="146">
        <f t="shared" si="14"/>
        <v>2.6666666666666665</v>
      </c>
      <c r="H158" s="146">
        <f t="shared" si="17"/>
        <v>8</v>
      </c>
      <c r="I158" s="44"/>
      <c r="J158" s="146">
        <f t="shared" si="18"/>
        <v>8</v>
      </c>
      <c r="K158" s="114"/>
      <c r="L158" s="146">
        <f t="shared" si="15"/>
        <v>8</v>
      </c>
      <c r="M158" s="147"/>
      <c r="N158" s="122" t="str">
        <f t="shared" si="16"/>
        <v>Juin</v>
      </c>
    </row>
    <row r="159" spans="1:14" s="29" customFormat="1" ht="21">
      <c r="A159" s="64">
        <v>152</v>
      </c>
      <c r="B159" s="424" t="s">
        <v>226</v>
      </c>
      <c r="C159" s="424" t="s">
        <v>227</v>
      </c>
      <c r="D159" s="459">
        <v>10</v>
      </c>
      <c r="E159" s="21"/>
      <c r="F159" s="21"/>
      <c r="G159" s="146">
        <f t="shared" si="14"/>
        <v>3.3333333333333335</v>
      </c>
      <c r="H159" s="146">
        <f t="shared" si="17"/>
        <v>10</v>
      </c>
      <c r="I159" s="44"/>
      <c r="J159" s="146">
        <f t="shared" si="18"/>
        <v>10</v>
      </c>
      <c r="K159" s="114"/>
      <c r="L159" s="146">
        <f t="shared" si="15"/>
        <v>10</v>
      </c>
      <c r="M159" s="147"/>
      <c r="N159" s="122" t="str">
        <f t="shared" si="16"/>
        <v>Juin</v>
      </c>
    </row>
    <row r="160" spans="1:14" s="29" customFormat="1" ht="21">
      <c r="A160" s="64">
        <v>153</v>
      </c>
      <c r="B160" s="424" t="s">
        <v>228</v>
      </c>
      <c r="C160" s="424" t="s">
        <v>229</v>
      </c>
      <c r="D160" s="459">
        <v>3</v>
      </c>
      <c r="E160" s="21"/>
      <c r="F160" s="21"/>
      <c r="G160" s="146">
        <f t="shared" si="14"/>
        <v>1</v>
      </c>
      <c r="H160" s="146">
        <f t="shared" si="17"/>
        <v>3</v>
      </c>
      <c r="I160" s="44"/>
      <c r="J160" s="146">
        <f t="shared" si="18"/>
        <v>3</v>
      </c>
      <c r="K160" s="150"/>
      <c r="L160" s="146">
        <f t="shared" si="15"/>
        <v>3</v>
      </c>
      <c r="M160" s="147"/>
      <c r="N160" s="122" t="str">
        <f t="shared" si="16"/>
        <v>Juin</v>
      </c>
    </row>
    <row r="161" spans="1:14" s="29" customFormat="1" ht="21">
      <c r="A161" s="64">
        <v>154</v>
      </c>
      <c r="B161" s="424" t="s">
        <v>230</v>
      </c>
      <c r="C161" s="424" t="s">
        <v>231</v>
      </c>
      <c r="D161" s="459">
        <v>6</v>
      </c>
      <c r="E161" s="21"/>
      <c r="F161" s="21"/>
      <c r="G161" s="146">
        <f t="shared" si="14"/>
        <v>2</v>
      </c>
      <c r="H161" s="146">
        <f t="shared" si="17"/>
        <v>6</v>
      </c>
      <c r="I161" s="44"/>
      <c r="J161" s="146">
        <f t="shared" si="18"/>
        <v>6</v>
      </c>
      <c r="K161" s="150"/>
      <c r="L161" s="146">
        <f t="shared" si="15"/>
        <v>6</v>
      </c>
      <c r="M161" s="147"/>
      <c r="N161" s="122" t="str">
        <f t="shared" si="16"/>
        <v>Juin</v>
      </c>
    </row>
    <row r="162" spans="1:14" s="29" customFormat="1" ht="21">
      <c r="A162" s="64">
        <v>155</v>
      </c>
      <c r="B162" s="424" t="s">
        <v>232</v>
      </c>
      <c r="C162" s="424" t="s">
        <v>233</v>
      </c>
      <c r="D162" s="459">
        <v>1.5</v>
      </c>
      <c r="E162" s="21"/>
      <c r="F162" s="21"/>
      <c r="G162" s="146">
        <f t="shared" si="14"/>
        <v>0.5</v>
      </c>
      <c r="H162" s="146">
        <f t="shared" si="17"/>
        <v>1.5</v>
      </c>
      <c r="I162" s="44"/>
      <c r="J162" s="146">
        <f t="shared" si="18"/>
        <v>1.5</v>
      </c>
      <c r="K162" s="114"/>
      <c r="L162" s="146">
        <f t="shared" si="15"/>
        <v>1.5</v>
      </c>
      <c r="M162" s="147"/>
      <c r="N162" s="122" t="str">
        <f t="shared" si="16"/>
        <v>Juin</v>
      </c>
    </row>
    <row r="163" spans="1:14" s="29" customFormat="1" ht="21">
      <c r="A163" s="64">
        <v>156</v>
      </c>
      <c r="B163" s="424" t="s">
        <v>234</v>
      </c>
      <c r="C163" s="424" t="s">
        <v>235</v>
      </c>
      <c r="D163" s="459">
        <v>2.5</v>
      </c>
      <c r="E163" s="21"/>
      <c r="F163" s="21"/>
      <c r="G163" s="146">
        <f t="shared" si="14"/>
        <v>0.83333333333333337</v>
      </c>
      <c r="H163" s="146">
        <f t="shared" si="17"/>
        <v>2.5</v>
      </c>
      <c r="I163" s="44"/>
      <c r="J163" s="146">
        <f t="shared" si="18"/>
        <v>2.5</v>
      </c>
      <c r="K163" s="150"/>
      <c r="L163" s="146">
        <f t="shared" si="15"/>
        <v>2.5</v>
      </c>
      <c r="M163" s="147"/>
      <c r="N163" s="122" t="str">
        <f t="shared" si="16"/>
        <v>Juin</v>
      </c>
    </row>
    <row r="164" spans="1:14" s="29" customFormat="1" ht="21">
      <c r="A164" s="64">
        <v>157</v>
      </c>
      <c r="B164" s="424" t="s">
        <v>236</v>
      </c>
      <c r="C164" s="424" t="s">
        <v>237</v>
      </c>
      <c r="D164" s="459">
        <v>8.5</v>
      </c>
      <c r="E164" s="21"/>
      <c r="F164" s="21"/>
      <c r="G164" s="146">
        <f t="shared" si="14"/>
        <v>2.8333333333333335</v>
      </c>
      <c r="H164" s="146">
        <f t="shared" si="17"/>
        <v>8.5</v>
      </c>
      <c r="I164" s="44"/>
      <c r="J164" s="146">
        <f t="shared" si="18"/>
        <v>8.5</v>
      </c>
      <c r="K164" s="117"/>
      <c r="L164" s="146">
        <f t="shared" si="15"/>
        <v>8.5</v>
      </c>
      <c r="M164" s="147"/>
      <c r="N164" s="122" t="str">
        <f t="shared" si="16"/>
        <v>Juin</v>
      </c>
    </row>
    <row r="165" spans="1:14" s="29" customFormat="1" ht="21">
      <c r="A165" s="64">
        <v>158</v>
      </c>
      <c r="B165" s="424" t="s">
        <v>238</v>
      </c>
      <c r="C165" s="424" t="s">
        <v>883</v>
      </c>
      <c r="D165" s="459">
        <v>2.5</v>
      </c>
      <c r="E165" s="21"/>
      <c r="F165" s="21"/>
      <c r="G165" s="146">
        <f t="shared" si="14"/>
        <v>0.83333333333333337</v>
      </c>
      <c r="H165" s="146">
        <f t="shared" si="17"/>
        <v>2.5</v>
      </c>
      <c r="I165" s="44"/>
      <c r="J165" s="146">
        <f t="shared" si="18"/>
        <v>2.5</v>
      </c>
      <c r="K165" s="44"/>
      <c r="L165" s="146">
        <f t="shared" si="15"/>
        <v>2.5</v>
      </c>
      <c r="M165" s="147"/>
      <c r="N165" s="122" t="str">
        <f t="shared" si="16"/>
        <v>Juin</v>
      </c>
    </row>
    <row r="166" spans="1:14" s="29" customFormat="1" ht="21">
      <c r="A166" s="64">
        <v>159</v>
      </c>
      <c r="B166" s="426" t="s">
        <v>239</v>
      </c>
      <c r="C166" s="426" t="s">
        <v>671</v>
      </c>
      <c r="D166" s="459">
        <v>13</v>
      </c>
      <c r="E166" s="21"/>
      <c r="F166" s="21"/>
      <c r="G166" s="146">
        <f t="shared" ref="G166:G229" si="19">IF(AND(D166=0,E166=0,F166=0),M166/3,(D166+E166+F166)/3)</f>
        <v>4.333333333333333</v>
      </c>
      <c r="H166" s="146">
        <f t="shared" si="17"/>
        <v>13</v>
      </c>
      <c r="I166" s="44"/>
      <c r="J166" s="146">
        <f t="shared" si="18"/>
        <v>13</v>
      </c>
      <c r="K166" s="44"/>
      <c r="L166" s="146">
        <f t="shared" si="15"/>
        <v>13</v>
      </c>
      <c r="M166" s="147"/>
      <c r="N166" s="122" t="str">
        <f t="shared" si="16"/>
        <v>Juin</v>
      </c>
    </row>
    <row r="167" spans="1:14" s="29" customFormat="1" ht="21">
      <c r="A167" s="64">
        <v>160</v>
      </c>
      <c r="B167" s="424" t="s">
        <v>240</v>
      </c>
      <c r="C167" s="424" t="s">
        <v>241</v>
      </c>
      <c r="D167" s="459">
        <v>6</v>
      </c>
      <c r="E167" s="21"/>
      <c r="F167" s="21"/>
      <c r="G167" s="146">
        <f t="shared" si="19"/>
        <v>2</v>
      </c>
      <c r="H167" s="146">
        <f t="shared" si="17"/>
        <v>6</v>
      </c>
      <c r="I167" s="44"/>
      <c r="J167" s="146">
        <f t="shared" si="18"/>
        <v>6</v>
      </c>
      <c r="K167" s="44"/>
      <c r="L167" s="146">
        <f t="shared" si="15"/>
        <v>6</v>
      </c>
      <c r="M167" s="147"/>
      <c r="N167" s="122" t="str">
        <f t="shared" si="16"/>
        <v>Juin</v>
      </c>
    </row>
    <row r="168" spans="1:14" s="29" customFormat="1" ht="21">
      <c r="A168" s="64">
        <v>161</v>
      </c>
      <c r="B168" s="424" t="s">
        <v>242</v>
      </c>
      <c r="C168" s="424" t="s">
        <v>884</v>
      </c>
      <c r="D168" s="459">
        <v>2.5</v>
      </c>
      <c r="E168" s="21"/>
      <c r="F168" s="21"/>
      <c r="G168" s="146">
        <f t="shared" si="19"/>
        <v>0.83333333333333337</v>
      </c>
      <c r="H168" s="146">
        <f t="shared" si="17"/>
        <v>2.5</v>
      </c>
      <c r="I168" s="44"/>
      <c r="J168" s="146">
        <f t="shared" si="18"/>
        <v>2.5</v>
      </c>
      <c r="K168" s="44"/>
      <c r="L168" s="146">
        <f t="shared" si="15"/>
        <v>2.5</v>
      </c>
      <c r="M168" s="147"/>
      <c r="N168" s="122" t="str">
        <f t="shared" si="16"/>
        <v>Juin</v>
      </c>
    </row>
    <row r="169" spans="1:14" s="29" customFormat="1" ht="21">
      <c r="A169" s="64">
        <v>162</v>
      </c>
      <c r="B169" s="413" t="s">
        <v>243</v>
      </c>
      <c r="C169" s="413" t="s">
        <v>25</v>
      </c>
      <c r="D169" s="459">
        <v>9</v>
      </c>
      <c r="E169" s="21"/>
      <c r="F169" s="21"/>
      <c r="G169" s="146">
        <f t="shared" si="19"/>
        <v>3</v>
      </c>
      <c r="H169" s="146">
        <f t="shared" si="17"/>
        <v>9</v>
      </c>
      <c r="I169" s="44"/>
      <c r="J169" s="146">
        <f t="shared" si="18"/>
        <v>9</v>
      </c>
      <c r="K169" s="44"/>
      <c r="L169" s="146">
        <f t="shared" si="15"/>
        <v>9</v>
      </c>
      <c r="M169" s="147"/>
      <c r="N169" s="122" t="str">
        <f t="shared" si="16"/>
        <v>Juin</v>
      </c>
    </row>
    <row r="170" spans="1:14" s="29" customFormat="1" ht="21">
      <c r="A170" s="64">
        <v>163</v>
      </c>
      <c r="B170" s="413" t="s">
        <v>244</v>
      </c>
      <c r="C170" s="413" t="s">
        <v>245</v>
      </c>
      <c r="D170" s="459">
        <v>3</v>
      </c>
      <c r="E170" s="21"/>
      <c r="F170" s="21"/>
      <c r="G170" s="146">
        <f t="shared" si="19"/>
        <v>1</v>
      </c>
      <c r="H170" s="146">
        <f t="shared" si="17"/>
        <v>3</v>
      </c>
      <c r="I170" s="44"/>
      <c r="J170" s="146">
        <f t="shared" si="18"/>
        <v>3</v>
      </c>
      <c r="K170" s="150"/>
      <c r="L170" s="146">
        <f t="shared" si="15"/>
        <v>3</v>
      </c>
      <c r="M170" s="147"/>
      <c r="N170" s="122" t="str">
        <f t="shared" si="16"/>
        <v>Juin</v>
      </c>
    </row>
    <row r="171" spans="1:14" s="29" customFormat="1" ht="21">
      <c r="A171" s="64">
        <v>164</v>
      </c>
      <c r="B171" s="432" t="s">
        <v>246</v>
      </c>
      <c r="C171" s="432" t="s">
        <v>247</v>
      </c>
      <c r="D171" s="459">
        <v>1.5</v>
      </c>
      <c r="E171" s="21"/>
      <c r="F171" s="21"/>
      <c r="G171" s="146">
        <f t="shared" si="19"/>
        <v>0.5</v>
      </c>
      <c r="H171" s="146">
        <f t="shared" si="17"/>
        <v>1.5</v>
      </c>
      <c r="I171" s="44"/>
      <c r="J171" s="146">
        <f t="shared" si="18"/>
        <v>1.5</v>
      </c>
      <c r="K171" s="153"/>
      <c r="L171" s="146">
        <f t="shared" si="15"/>
        <v>1.5</v>
      </c>
      <c r="M171" s="147"/>
      <c r="N171" s="122" t="str">
        <f t="shared" si="16"/>
        <v>Juin</v>
      </c>
    </row>
    <row r="172" spans="1:14" s="29" customFormat="1" ht="21">
      <c r="A172" s="64">
        <v>165</v>
      </c>
      <c r="B172" s="419" t="s">
        <v>885</v>
      </c>
      <c r="C172" s="419" t="s">
        <v>886</v>
      </c>
      <c r="D172" s="459">
        <v>6</v>
      </c>
      <c r="E172" s="21"/>
      <c r="F172" s="21"/>
      <c r="G172" s="146">
        <f t="shared" si="19"/>
        <v>2</v>
      </c>
      <c r="H172" s="146">
        <f t="shared" si="17"/>
        <v>6</v>
      </c>
      <c r="I172" s="44"/>
      <c r="J172" s="146">
        <f t="shared" si="18"/>
        <v>6</v>
      </c>
      <c r="K172" s="114"/>
      <c r="L172" s="146">
        <f t="shared" si="15"/>
        <v>6</v>
      </c>
      <c r="M172" s="147"/>
      <c r="N172" s="122" t="str">
        <f t="shared" si="16"/>
        <v>Juin</v>
      </c>
    </row>
    <row r="173" spans="1:14" s="29" customFormat="1" ht="21">
      <c r="A173" s="64">
        <v>166</v>
      </c>
      <c r="B173" s="413" t="s">
        <v>887</v>
      </c>
      <c r="C173" s="413" t="s">
        <v>248</v>
      </c>
      <c r="D173" s="459">
        <v>6</v>
      </c>
      <c r="E173" s="21"/>
      <c r="F173" s="21"/>
      <c r="G173" s="146">
        <f t="shared" si="19"/>
        <v>2</v>
      </c>
      <c r="H173" s="146">
        <f t="shared" si="17"/>
        <v>6</v>
      </c>
      <c r="I173" s="44"/>
      <c r="J173" s="146">
        <f t="shared" si="18"/>
        <v>6</v>
      </c>
      <c r="K173" s="150"/>
      <c r="L173" s="146">
        <f t="shared" si="15"/>
        <v>6</v>
      </c>
      <c r="M173" s="147"/>
      <c r="N173" s="122" t="str">
        <f t="shared" si="16"/>
        <v>Juin</v>
      </c>
    </row>
    <row r="174" spans="1:14" s="29" customFormat="1" ht="21">
      <c r="A174" s="64">
        <v>167</v>
      </c>
      <c r="B174" s="413" t="s">
        <v>249</v>
      </c>
      <c r="C174" s="413" t="s">
        <v>154</v>
      </c>
      <c r="D174" s="459">
        <v>6</v>
      </c>
      <c r="E174" s="21"/>
      <c r="F174" s="21"/>
      <c r="G174" s="146">
        <f t="shared" si="19"/>
        <v>2</v>
      </c>
      <c r="H174" s="146">
        <f t="shared" si="17"/>
        <v>6</v>
      </c>
      <c r="I174" s="44"/>
      <c r="J174" s="146">
        <f t="shared" si="18"/>
        <v>6</v>
      </c>
      <c r="K174" s="114"/>
      <c r="L174" s="146">
        <f t="shared" si="15"/>
        <v>6</v>
      </c>
      <c r="M174" s="147"/>
      <c r="N174" s="122" t="str">
        <f t="shared" si="16"/>
        <v>Juin</v>
      </c>
    </row>
    <row r="175" spans="1:14" s="29" customFormat="1" ht="21">
      <c r="A175" s="64">
        <v>168</v>
      </c>
      <c r="B175" s="413" t="s">
        <v>250</v>
      </c>
      <c r="C175" s="413" t="s">
        <v>692</v>
      </c>
      <c r="D175" s="459">
        <v>10</v>
      </c>
      <c r="E175" s="21"/>
      <c r="F175" s="21"/>
      <c r="G175" s="146">
        <f t="shared" si="19"/>
        <v>3.3333333333333335</v>
      </c>
      <c r="H175" s="146">
        <f t="shared" si="17"/>
        <v>10</v>
      </c>
      <c r="I175" s="44"/>
      <c r="J175" s="146">
        <f t="shared" si="18"/>
        <v>10</v>
      </c>
      <c r="K175" s="150"/>
      <c r="L175" s="146">
        <f t="shared" si="15"/>
        <v>10</v>
      </c>
      <c r="M175" s="147"/>
      <c r="N175" s="122" t="str">
        <f t="shared" si="16"/>
        <v>Juin</v>
      </c>
    </row>
    <row r="176" spans="1:14" s="29" customFormat="1" ht="21">
      <c r="A176" s="64">
        <v>169</v>
      </c>
      <c r="B176" s="418" t="s">
        <v>251</v>
      </c>
      <c r="C176" s="418" t="s">
        <v>252</v>
      </c>
      <c r="D176" s="459">
        <v>10.5</v>
      </c>
      <c r="E176" s="21"/>
      <c r="F176" s="21"/>
      <c r="G176" s="146">
        <f t="shared" si="19"/>
        <v>3.5</v>
      </c>
      <c r="H176" s="146">
        <f t="shared" si="17"/>
        <v>10.5</v>
      </c>
      <c r="I176" s="44"/>
      <c r="J176" s="146">
        <f t="shared" si="18"/>
        <v>10.5</v>
      </c>
      <c r="K176" s="114"/>
      <c r="L176" s="146">
        <f t="shared" si="15"/>
        <v>10.5</v>
      </c>
      <c r="M176" s="147"/>
      <c r="N176" s="122" t="str">
        <f t="shared" si="16"/>
        <v>Juin</v>
      </c>
    </row>
    <row r="177" spans="1:14" s="29" customFormat="1" ht="21">
      <c r="A177" s="64">
        <v>170</v>
      </c>
      <c r="B177" s="413" t="s">
        <v>251</v>
      </c>
      <c r="C177" s="413" t="s">
        <v>69</v>
      </c>
      <c r="D177" s="459">
        <v>3</v>
      </c>
      <c r="E177" s="21"/>
      <c r="F177" s="21"/>
      <c r="G177" s="146">
        <f t="shared" si="19"/>
        <v>1</v>
      </c>
      <c r="H177" s="146">
        <f t="shared" si="17"/>
        <v>3</v>
      </c>
      <c r="I177" s="44"/>
      <c r="J177" s="146">
        <f t="shared" si="18"/>
        <v>3</v>
      </c>
      <c r="K177" s="150"/>
      <c r="L177" s="146">
        <f t="shared" si="15"/>
        <v>3</v>
      </c>
      <c r="M177" s="147"/>
      <c r="N177" s="122" t="str">
        <f t="shared" si="16"/>
        <v>Juin</v>
      </c>
    </row>
    <row r="178" spans="1:14" s="29" customFormat="1" ht="21">
      <c r="A178" s="64">
        <v>171</v>
      </c>
      <c r="B178" s="413" t="s">
        <v>253</v>
      </c>
      <c r="C178" s="413" t="s">
        <v>233</v>
      </c>
      <c r="D178" s="459">
        <v>1.5</v>
      </c>
      <c r="E178" s="21"/>
      <c r="F178" s="21"/>
      <c r="G178" s="146">
        <f t="shared" si="19"/>
        <v>0.5</v>
      </c>
      <c r="H178" s="146">
        <f t="shared" si="17"/>
        <v>1.5</v>
      </c>
      <c r="I178" s="44"/>
      <c r="J178" s="146">
        <f t="shared" si="18"/>
        <v>1.5</v>
      </c>
      <c r="K178" s="114"/>
      <c r="L178" s="146">
        <f t="shared" si="15"/>
        <v>1.5</v>
      </c>
      <c r="M178" s="147"/>
      <c r="N178" s="122" t="str">
        <f t="shared" si="16"/>
        <v>Juin</v>
      </c>
    </row>
    <row r="179" spans="1:14" s="29" customFormat="1" ht="21">
      <c r="A179" s="64">
        <v>172</v>
      </c>
      <c r="B179" s="413" t="s">
        <v>254</v>
      </c>
      <c r="C179" s="413" t="s">
        <v>255</v>
      </c>
      <c r="D179" s="459">
        <v>8.5</v>
      </c>
      <c r="E179" s="21"/>
      <c r="F179" s="21"/>
      <c r="G179" s="146">
        <f t="shared" si="19"/>
        <v>2.8333333333333335</v>
      </c>
      <c r="H179" s="146">
        <f t="shared" si="17"/>
        <v>8.5</v>
      </c>
      <c r="I179" s="44"/>
      <c r="J179" s="146">
        <f t="shared" si="18"/>
        <v>8.5</v>
      </c>
      <c r="K179" s="150"/>
      <c r="L179" s="146">
        <f t="shared" si="15"/>
        <v>8.5</v>
      </c>
      <c r="M179" s="147"/>
      <c r="N179" s="122" t="str">
        <f t="shared" si="16"/>
        <v>Juin</v>
      </c>
    </row>
    <row r="180" spans="1:14" s="29" customFormat="1" ht="21">
      <c r="A180" s="64">
        <v>173</v>
      </c>
      <c r="B180" s="413" t="s">
        <v>256</v>
      </c>
      <c r="C180" s="413" t="s">
        <v>888</v>
      </c>
      <c r="D180" s="459">
        <v>10.5</v>
      </c>
      <c r="E180" s="21"/>
      <c r="F180" s="21"/>
      <c r="G180" s="146">
        <f t="shared" si="19"/>
        <v>3.5</v>
      </c>
      <c r="H180" s="146">
        <f t="shared" si="17"/>
        <v>10.5</v>
      </c>
      <c r="I180" s="44"/>
      <c r="J180" s="146">
        <f t="shared" si="18"/>
        <v>10.5</v>
      </c>
      <c r="K180" s="114"/>
      <c r="L180" s="146">
        <f t="shared" si="15"/>
        <v>10.5</v>
      </c>
      <c r="M180" s="147"/>
      <c r="N180" s="122" t="str">
        <f t="shared" si="16"/>
        <v>Juin</v>
      </c>
    </row>
    <row r="181" spans="1:14" s="29" customFormat="1" ht="21">
      <c r="A181" s="64">
        <v>174</v>
      </c>
      <c r="B181" s="419" t="s">
        <v>889</v>
      </c>
      <c r="C181" s="419" t="s">
        <v>890</v>
      </c>
      <c r="D181" s="459">
        <v>8.5</v>
      </c>
      <c r="E181" s="21"/>
      <c r="F181" s="21"/>
      <c r="G181" s="146">
        <f t="shared" si="19"/>
        <v>2.8333333333333335</v>
      </c>
      <c r="H181" s="146">
        <f t="shared" si="17"/>
        <v>8.5</v>
      </c>
      <c r="I181" s="44"/>
      <c r="J181" s="146">
        <f t="shared" si="18"/>
        <v>8.5</v>
      </c>
      <c r="K181" s="114"/>
      <c r="L181" s="146">
        <f t="shared" si="15"/>
        <v>8.5</v>
      </c>
      <c r="M181" s="147"/>
      <c r="N181" s="122" t="str">
        <f t="shared" si="16"/>
        <v>Juin</v>
      </c>
    </row>
    <row r="182" spans="1:14" s="29" customFormat="1" ht="21">
      <c r="A182" s="64">
        <v>175</v>
      </c>
      <c r="B182" s="413" t="s">
        <v>257</v>
      </c>
      <c r="C182" s="413" t="s">
        <v>891</v>
      </c>
      <c r="D182" s="459">
        <v>6</v>
      </c>
      <c r="E182" s="21"/>
      <c r="F182" s="21"/>
      <c r="G182" s="146">
        <f t="shared" si="19"/>
        <v>2</v>
      </c>
      <c r="H182" s="146">
        <f t="shared" si="17"/>
        <v>6</v>
      </c>
      <c r="I182" s="44"/>
      <c r="J182" s="146">
        <f t="shared" si="18"/>
        <v>6</v>
      </c>
      <c r="K182" s="44"/>
      <c r="L182" s="146">
        <f t="shared" si="15"/>
        <v>6</v>
      </c>
      <c r="M182" s="147"/>
      <c r="N182" s="122" t="str">
        <f t="shared" si="16"/>
        <v>Juin</v>
      </c>
    </row>
    <row r="183" spans="1:14" s="29" customFormat="1" ht="21">
      <c r="A183" s="64">
        <v>176</v>
      </c>
      <c r="B183" s="419" t="s">
        <v>892</v>
      </c>
      <c r="C183" s="419" t="s">
        <v>533</v>
      </c>
      <c r="D183" s="459">
        <v>11</v>
      </c>
      <c r="E183" s="21"/>
      <c r="F183" s="21"/>
      <c r="G183" s="146">
        <f t="shared" si="19"/>
        <v>3.6666666666666665</v>
      </c>
      <c r="H183" s="146">
        <f t="shared" si="17"/>
        <v>11</v>
      </c>
      <c r="I183" s="44"/>
      <c r="J183" s="146">
        <f t="shared" si="18"/>
        <v>11</v>
      </c>
      <c r="K183" s="44"/>
      <c r="L183" s="146">
        <f t="shared" si="15"/>
        <v>11</v>
      </c>
      <c r="M183" s="147"/>
      <c r="N183" s="122" t="str">
        <f t="shared" si="16"/>
        <v>Juin</v>
      </c>
    </row>
    <row r="184" spans="1:14" s="29" customFormat="1" ht="21">
      <c r="A184" s="64">
        <v>177</v>
      </c>
      <c r="B184" s="419" t="s">
        <v>258</v>
      </c>
      <c r="C184" s="419" t="s">
        <v>259</v>
      </c>
      <c r="D184" s="459">
        <v>6</v>
      </c>
      <c r="E184" s="21"/>
      <c r="F184" s="21"/>
      <c r="G184" s="146">
        <f t="shared" si="19"/>
        <v>2</v>
      </c>
      <c r="H184" s="146">
        <f t="shared" si="17"/>
        <v>6</v>
      </c>
      <c r="I184" s="44"/>
      <c r="J184" s="146">
        <f t="shared" si="18"/>
        <v>6</v>
      </c>
      <c r="K184" s="44"/>
      <c r="L184" s="146">
        <f t="shared" si="15"/>
        <v>6</v>
      </c>
      <c r="M184" s="147"/>
      <c r="N184" s="122" t="str">
        <f t="shared" si="16"/>
        <v>Juin</v>
      </c>
    </row>
    <row r="185" spans="1:14" s="29" customFormat="1" ht="21">
      <c r="A185" s="64">
        <v>178</v>
      </c>
      <c r="B185" s="413" t="s">
        <v>260</v>
      </c>
      <c r="C185" s="413" t="s">
        <v>893</v>
      </c>
      <c r="D185" s="459">
        <v>7.5</v>
      </c>
      <c r="E185" s="21"/>
      <c r="F185" s="21"/>
      <c r="G185" s="146">
        <f t="shared" si="19"/>
        <v>2.5</v>
      </c>
      <c r="H185" s="146">
        <f t="shared" si="17"/>
        <v>7.5</v>
      </c>
      <c r="I185" s="44"/>
      <c r="J185" s="146">
        <f t="shared" si="18"/>
        <v>7.5</v>
      </c>
      <c r="K185" s="44"/>
      <c r="L185" s="146">
        <f t="shared" si="15"/>
        <v>7.5</v>
      </c>
      <c r="M185" s="147"/>
      <c r="N185" s="122" t="str">
        <f t="shared" si="16"/>
        <v>Juin</v>
      </c>
    </row>
    <row r="186" spans="1:14" s="29" customFormat="1" ht="21">
      <c r="A186" s="64">
        <v>179</v>
      </c>
      <c r="B186" s="432" t="s">
        <v>261</v>
      </c>
      <c r="C186" s="432" t="s">
        <v>172</v>
      </c>
      <c r="D186" s="459">
        <v>6</v>
      </c>
      <c r="E186" s="21"/>
      <c r="F186" s="21"/>
      <c r="G186" s="146">
        <f t="shared" si="19"/>
        <v>2</v>
      </c>
      <c r="H186" s="146">
        <f t="shared" si="17"/>
        <v>6</v>
      </c>
      <c r="I186" s="44"/>
      <c r="J186" s="146">
        <f t="shared" si="18"/>
        <v>6</v>
      </c>
      <c r="K186" s="117"/>
      <c r="L186" s="146">
        <f t="shared" si="15"/>
        <v>6</v>
      </c>
      <c r="M186" s="147"/>
      <c r="N186" s="122" t="str">
        <f t="shared" si="16"/>
        <v>Juin</v>
      </c>
    </row>
    <row r="187" spans="1:14" s="29" customFormat="1" ht="21">
      <c r="A187" s="64">
        <v>180</v>
      </c>
      <c r="B187" s="413" t="s">
        <v>262</v>
      </c>
      <c r="C187" s="413" t="s">
        <v>263</v>
      </c>
      <c r="D187" s="459">
        <v>14.5</v>
      </c>
      <c r="E187" s="21"/>
      <c r="F187" s="21"/>
      <c r="G187" s="146">
        <f t="shared" si="19"/>
        <v>4.833333333333333</v>
      </c>
      <c r="H187" s="146">
        <f t="shared" si="17"/>
        <v>14.5</v>
      </c>
      <c r="I187" s="44"/>
      <c r="J187" s="146">
        <f t="shared" si="18"/>
        <v>14.5</v>
      </c>
      <c r="K187" s="117"/>
      <c r="L187" s="146">
        <f t="shared" si="15"/>
        <v>14.5</v>
      </c>
      <c r="M187" s="147"/>
      <c r="N187" s="122" t="str">
        <f t="shared" si="16"/>
        <v>Juin</v>
      </c>
    </row>
    <row r="188" spans="1:14" s="29" customFormat="1" ht="21">
      <c r="A188" s="64">
        <v>181</v>
      </c>
      <c r="B188" s="413" t="s">
        <v>264</v>
      </c>
      <c r="C188" s="413" t="s">
        <v>894</v>
      </c>
      <c r="D188" s="461">
        <v>0</v>
      </c>
      <c r="E188" s="21"/>
      <c r="F188" s="21"/>
      <c r="G188" s="146">
        <f t="shared" si="19"/>
        <v>0</v>
      </c>
      <c r="H188" s="146">
        <f t="shared" si="17"/>
        <v>0</v>
      </c>
      <c r="I188" s="44"/>
      <c r="J188" s="146">
        <f t="shared" si="18"/>
        <v>0</v>
      </c>
      <c r="K188" s="44"/>
      <c r="L188" s="146">
        <f t="shared" si="15"/>
        <v>0</v>
      </c>
      <c r="M188" s="147"/>
      <c r="N188" s="122" t="str">
        <f t="shared" si="16"/>
        <v>Juin</v>
      </c>
    </row>
    <row r="189" spans="1:14" s="29" customFormat="1" ht="21">
      <c r="A189" s="64">
        <v>182</v>
      </c>
      <c r="B189" s="413" t="s">
        <v>265</v>
      </c>
      <c r="C189" s="413" t="s">
        <v>895</v>
      </c>
      <c r="D189" s="459">
        <v>11</v>
      </c>
      <c r="E189" s="21"/>
      <c r="F189" s="21"/>
      <c r="G189" s="146">
        <f t="shared" si="19"/>
        <v>3.6666666666666665</v>
      </c>
      <c r="H189" s="146">
        <f t="shared" si="17"/>
        <v>11</v>
      </c>
      <c r="I189" s="44"/>
      <c r="J189" s="146">
        <f t="shared" si="18"/>
        <v>11</v>
      </c>
      <c r="K189" s="44"/>
      <c r="L189" s="146">
        <f t="shared" si="15"/>
        <v>11</v>
      </c>
      <c r="M189" s="147"/>
      <c r="N189" s="122" t="str">
        <f t="shared" si="16"/>
        <v>Juin</v>
      </c>
    </row>
    <row r="190" spans="1:14" s="29" customFormat="1" ht="21">
      <c r="A190" s="64">
        <v>183</v>
      </c>
      <c r="B190" s="413" t="s">
        <v>896</v>
      </c>
      <c r="C190" s="413" t="s">
        <v>897</v>
      </c>
      <c r="D190" s="459">
        <v>6</v>
      </c>
      <c r="E190" s="21"/>
      <c r="F190" s="21"/>
      <c r="G190" s="146">
        <f t="shared" si="19"/>
        <v>2</v>
      </c>
      <c r="H190" s="146">
        <f t="shared" si="17"/>
        <v>6</v>
      </c>
      <c r="I190" s="44"/>
      <c r="J190" s="146">
        <f t="shared" si="18"/>
        <v>6</v>
      </c>
      <c r="K190" s="44"/>
      <c r="L190" s="146">
        <f t="shared" si="15"/>
        <v>6</v>
      </c>
      <c r="M190" s="147"/>
      <c r="N190" s="122" t="str">
        <f t="shared" si="16"/>
        <v>Juin</v>
      </c>
    </row>
    <row r="191" spans="1:14" s="29" customFormat="1" ht="21">
      <c r="A191" s="64">
        <v>184</v>
      </c>
      <c r="B191" s="413" t="s">
        <v>266</v>
      </c>
      <c r="C191" s="413" t="s">
        <v>136</v>
      </c>
      <c r="D191" s="459">
        <v>8</v>
      </c>
      <c r="E191" s="21"/>
      <c r="F191" s="21"/>
      <c r="G191" s="146">
        <f t="shared" si="19"/>
        <v>2.6666666666666665</v>
      </c>
      <c r="H191" s="146">
        <f t="shared" si="17"/>
        <v>8</v>
      </c>
      <c r="I191" s="44"/>
      <c r="J191" s="146">
        <f t="shared" si="18"/>
        <v>8</v>
      </c>
      <c r="K191" s="44"/>
      <c r="L191" s="146">
        <f t="shared" si="15"/>
        <v>8</v>
      </c>
      <c r="M191" s="147"/>
      <c r="N191" s="122" t="str">
        <f t="shared" si="16"/>
        <v>Juin</v>
      </c>
    </row>
    <row r="192" spans="1:14" s="29" customFormat="1" ht="21">
      <c r="A192" s="64">
        <v>185</v>
      </c>
      <c r="B192" s="425" t="s">
        <v>898</v>
      </c>
      <c r="C192" s="425" t="s">
        <v>267</v>
      </c>
      <c r="D192" s="459">
        <v>6</v>
      </c>
      <c r="E192" s="21"/>
      <c r="F192" s="21"/>
      <c r="G192" s="146">
        <f t="shared" si="19"/>
        <v>2</v>
      </c>
      <c r="H192" s="146">
        <f t="shared" si="17"/>
        <v>6</v>
      </c>
      <c r="I192" s="44"/>
      <c r="J192" s="146">
        <f t="shared" si="18"/>
        <v>6</v>
      </c>
      <c r="K192" s="117"/>
      <c r="L192" s="146">
        <f t="shared" ref="L192:L255" si="20">MAX(J192,K192*3)</f>
        <v>6</v>
      </c>
      <c r="M192" s="147"/>
      <c r="N192" s="122" t="str">
        <f t="shared" si="16"/>
        <v>Juin</v>
      </c>
    </row>
    <row r="193" spans="1:14" s="29" customFormat="1" ht="21">
      <c r="A193" s="64">
        <v>186</v>
      </c>
      <c r="B193" s="413" t="s">
        <v>268</v>
      </c>
      <c r="C193" s="413" t="s">
        <v>95</v>
      </c>
      <c r="D193" s="459">
        <v>9</v>
      </c>
      <c r="E193" s="21"/>
      <c r="F193" s="21"/>
      <c r="G193" s="146">
        <f t="shared" si="19"/>
        <v>3</v>
      </c>
      <c r="H193" s="146">
        <f t="shared" si="17"/>
        <v>9</v>
      </c>
      <c r="I193" s="44"/>
      <c r="J193" s="146">
        <f t="shared" si="18"/>
        <v>9</v>
      </c>
      <c r="K193" s="44"/>
      <c r="L193" s="146">
        <f t="shared" si="20"/>
        <v>9</v>
      </c>
      <c r="M193" s="147"/>
      <c r="N193" s="122" t="str">
        <f t="shared" si="16"/>
        <v>Juin</v>
      </c>
    </row>
    <row r="194" spans="1:14" s="29" customFormat="1" ht="21">
      <c r="A194" s="64">
        <v>187</v>
      </c>
      <c r="B194" s="419" t="s">
        <v>899</v>
      </c>
      <c r="C194" s="419" t="s">
        <v>900</v>
      </c>
      <c r="D194" s="459">
        <v>3</v>
      </c>
      <c r="E194" s="21"/>
      <c r="F194" s="21"/>
      <c r="G194" s="146">
        <f t="shared" si="19"/>
        <v>1</v>
      </c>
      <c r="H194" s="146">
        <f t="shared" si="17"/>
        <v>3</v>
      </c>
      <c r="I194" s="44"/>
      <c r="J194" s="146">
        <f t="shared" si="18"/>
        <v>3</v>
      </c>
      <c r="K194" s="114"/>
      <c r="L194" s="146">
        <f t="shared" si="20"/>
        <v>3</v>
      </c>
      <c r="M194" s="154"/>
      <c r="N194" s="122" t="str">
        <f>IF(ISBLANK(K194),IF(ISBLANK(I194),"Juin","Synthèse"),"Rattrapage")</f>
        <v>Juin</v>
      </c>
    </row>
    <row r="195" spans="1:14" s="29" customFormat="1" ht="21">
      <c r="A195" s="64">
        <v>188</v>
      </c>
      <c r="B195" s="413" t="s">
        <v>269</v>
      </c>
      <c r="C195" s="413" t="s">
        <v>270</v>
      </c>
      <c r="D195" s="459">
        <v>1.5</v>
      </c>
      <c r="E195" s="21"/>
      <c r="F195" s="21"/>
      <c r="G195" s="146">
        <f t="shared" si="19"/>
        <v>0.5</v>
      </c>
      <c r="H195" s="146">
        <f t="shared" si="17"/>
        <v>1.5</v>
      </c>
      <c r="I195" s="44"/>
      <c r="J195" s="146">
        <f t="shared" si="18"/>
        <v>1.5</v>
      </c>
      <c r="K195" s="44"/>
      <c r="L195" s="146">
        <f t="shared" si="20"/>
        <v>1.5</v>
      </c>
      <c r="M195" s="147"/>
      <c r="N195" s="122" t="str">
        <f t="shared" si="16"/>
        <v>Juin</v>
      </c>
    </row>
    <row r="196" spans="1:14" s="29" customFormat="1" ht="21">
      <c r="A196" s="64">
        <v>189</v>
      </c>
      <c r="B196" s="413" t="s">
        <v>271</v>
      </c>
      <c r="C196" s="413" t="s">
        <v>272</v>
      </c>
      <c r="D196" s="459">
        <v>15</v>
      </c>
      <c r="E196" s="21"/>
      <c r="F196" s="21"/>
      <c r="G196" s="146">
        <f t="shared" si="19"/>
        <v>5</v>
      </c>
      <c r="H196" s="146">
        <f t="shared" si="17"/>
        <v>15</v>
      </c>
      <c r="I196" s="44"/>
      <c r="J196" s="146">
        <f t="shared" si="18"/>
        <v>15</v>
      </c>
      <c r="K196" s="44"/>
      <c r="L196" s="146">
        <f t="shared" si="20"/>
        <v>15</v>
      </c>
      <c r="M196" s="147"/>
      <c r="N196" s="122" t="str">
        <f t="shared" si="16"/>
        <v>Juin</v>
      </c>
    </row>
    <row r="197" spans="1:14" s="29" customFormat="1" ht="21">
      <c r="A197" s="64">
        <v>190</v>
      </c>
      <c r="B197" s="413" t="s">
        <v>273</v>
      </c>
      <c r="C197" s="413" t="s">
        <v>607</v>
      </c>
      <c r="D197" s="459">
        <v>8</v>
      </c>
      <c r="E197" s="21"/>
      <c r="F197" s="21"/>
      <c r="G197" s="146">
        <f t="shared" si="19"/>
        <v>2.6666666666666665</v>
      </c>
      <c r="H197" s="146">
        <f t="shared" si="17"/>
        <v>8</v>
      </c>
      <c r="I197" s="44"/>
      <c r="J197" s="146">
        <f t="shared" si="18"/>
        <v>8</v>
      </c>
      <c r="K197" s="44"/>
      <c r="L197" s="146">
        <f t="shared" si="20"/>
        <v>8</v>
      </c>
      <c r="M197" s="147"/>
      <c r="N197" s="122" t="str">
        <f t="shared" si="16"/>
        <v>Juin</v>
      </c>
    </row>
    <row r="198" spans="1:14" s="29" customFormat="1" ht="21">
      <c r="A198" s="64">
        <v>191</v>
      </c>
      <c r="B198" s="419" t="s">
        <v>274</v>
      </c>
      <c r="C198" s="419" t="s">
        <v>245</v>
      </c>
      <c r="D198" s="459">
        <v>2.5</v>
      </c>
      <c r="E198" s="21"/>
      <c r="F198" s="21"/>
      <c r="G198" s="146">
        <f t="shared" si="19"/>
        <v>0.83333333333333337</v>
      </c>
      <c r="H198" s="146">
        <f t="shared" si="17"/>
        <v>2.5</v>
      </c>
      <c r="I198" s="44"/>
      <c r="J198" s="146">
        <f t="shared" si="18"/>
        <v>2.5</v>
      </c>
      <c r="K198" s="114"/>
      <c r="L198" s="146">
        <f t="shared" si="20"/>
        <v>2.5</v>
      </c>
      <c r="M198" s="147"/>
      <c r="N198" s="122" t="str">
        <f t="shared" si="16"/>
        <v>Juin</v>
      </c>
    </row>
    <row r="199" spans="1:14" s="29" customFormat="1" ht="21">
      <c r="A199" s="64">
        <v>192</v>
      </c>
      <c r="B199" s="413" t="s">
        <v>275</v>
      </c>
      <c r="C199" s="413" t="s">
        <v>901</v>
      </c>
      <c r="D199" s="459">
        <v>2.5</v>
      </c>
      <c r="E199" s="21"/>
      <c r="F199" s="21"/>
      <c r="G199" s="146">
        <f t="shared" si="19"/>
        <v>0.83333333333333337</v>
      </c>
      <c r="H199" s="146">
        <f t="shared" si="17"/>
        <v>2.5</v>
      </c>
      <c r="I199" s="44"/>
      <c r="J199" s="146">
        <f t="shared" si="18"/>
        <v>2.5</v>
      </c>
      <c r="K199" s="150"/>
      <c r="L199" s="146">
        <f t="shared" si="20"/>
        <v>2.5</v>
      </c>
      <c r="M199" s="154"/>
      <c r="N199" s="122" t="str">
        <f t="shared" ref="N199:N263" si="21">IF(ISBLANK(K199),IF(ISBLANK(I199),"Juin","Synthèse"),"Rattrapage")</f>
        <v>Juin</v>
      </c>
    </row>
    <row r="200" spans="1:14" s="29" customFormat="1" ht="21">
      <c r="A200" s="64">
        <v>193</v>
      </c>
      <c r="B200" s="413" t="s">
        <v>276</v>
      </c>
      <c r="C200" s="413" t="s">
        <v>902</v>
      </c>
      <c r="D200" s="459">
        <v>6</v>
      </c>
      <c r="E200" s="21"/>
      <c r="F200" s="21"/>
      <c r="G200" s="146">
        <f t="shared" si="19"/>
        <v>2</v>
      </c>
      <c r="H200" s="146">
        <f t="shared" si="17"/>
        <v>6</v>
      </c>
      <c r="I200" s="44"/>
      <c r="J200" s="146">
        <f t="shared" si="18"/>
        <v>6</v>
      </c>
      <c r="K200" s="114"/>
      <c r="L200" s="146">
        <f t="shared" si="20"/>
        <v>6</v>
      </c>
      <c r="M200" s="154"/>
      <c r="N200" s="122" t="str">
        <f t="shared" si="21"/>
        <v>Juin</v>
      </c>
    </row>
    <row r="201" spans="1:14" s="29" customFormat="1" ht="21">
      <c r="A201" s="64">
        <v>194</v>
      </c>
      <c r="B201" s="413" t="s">
        <v>277</v>
      </c>
      <c r="C201" s="413" t="s">
        <v>278</v>
      </c>
      <c r="D201" s="459">
        <v>16</v>
      </c>
      <c r="E201" s="21"/>
      <c r="F201" s="21"/>
      <c r="G201" s="146">
        <f t="shared" si="19"/>
        <v>5.333333333333333</v>
      </c>
      <c r="H201" s="146">
        <f t="shared" si="17"/>
        <v>16</v>
      </c>
      <c r="I201" s="44"/>
      <c r="J201" s="146">
        <f t="shared" si="18"/>
        <v>16</v>
      </c>
      <c r="K201" s="114"/>
      <c r="L201" s="146">
        <f t="shared" si="20"/>
        <v>16</v>
      </c>
      <c r="M201" s="154"/>
      <c r="N201" s="122" t="str">
        <f t="shared" si="21"/>
        <v>Juin</v>
      </c>
    </row>
    <row r="202" spans="1:14" s="29" customFormat="1" ht="21">
      <c r="A202" s="64">
        <v>195</v>
      </c>
      <c r="B202" s="413" t="s">
        <v>277</v>
      </c>
      <c r="C202" s="413" t="s">
        <v>903</v>
      </c>
      <c r="D202" s="459">
        <v>13</v>
      </c>
      <c r="E202" s="21"/>
      <c r="F202" s="21"/>
      <c r="G202" s="146">
        <f t="shared" si="19"/>
        <v>4.333333333333333</v>
      </c>
      <c r="H202" s="146">
        <f t="shared" si="17"/>
        <v>13</v>
      </c>
      <c r="I202" s="44"/>
      <c r="J202" s="146">
        <f t="shared" si="18"/>
        <v>13</v>
      </c>
      <c r="K202" s="114"/>
      <c r="L202" s="146">
        <f t="shared" si="20"/>
        <v>13</v>
      </c>
      <c r="M202" s="154"/>
      <c r="N202" s="122" t="str">
        <f t="shared" si="21"/>
        <v>Juin</v>
      </c>
    </row>
    <row r="203" spans="1:14" s="29" customFormat="1" ht="21">
      <c r="A203" s="64">
        <v>196</v>
      </c>
      <c r="B203" s="413" t="s">
        <v>279</v>
      </c>
      <c r="C203" s="413" t="s">
        <v>362</v>
      </c>
      <c r="D203" s="459">
        <v>6</v>
      </c>
      <c r="E203" s="21"/>
      <c r="F203" s="21"/>
      <c r="G203" s="146">
        <f t="shared" si="19"/>
        <v>2</v>
      </c>
      <c r="H203" s="146">
        <f t="shared" si="17"/>
        <v>6</v>
      </c>
      <c r="I203" s="44"/>
      <c r="J203" s="146">
        <f t="shared" si="18"/>
        <v>6</v>
      </c>
      <c r="K203" s="114"/>
      <c r="L203" s="146">
        <f t="shared" si="20"/>
        <v>6</v>
      </c>
      <c r="M203" s="154"/>
      <c r="N203" s="122" t="str">
        <f t="shared" si="21"/>
        <v>Juin</v>
      </c>
    </row>
    <row r="204" spans="1:14" s="29" customFormat="1" ht="21">
      <c r="A204" s="64">
        <v>197</v>
      </c>
      <c r="B204" s="419" t="s">
        <v>280</v>
      </c>
      <c r="C204" s="419" t="s">
        <v>281</v>
      </c>
      <c r="D204" s="459">
        <v>7.5</v>
      </c>
      <c r="E204" s="21"/>
      <c r="F204" s="21"/>
      <c r="G204" s="146">
        <f t="shared" si="19"/>
        <v>2.5</v>
      </c>
      <c r="H204" s="146">
        <f t="shared" si="17"/>
        <v>7.5</v>
      </c>
      <c r="I204" s="44"/>
      <c r="J204" s="146">
        <f t="shared" si="18"/>
        <v>7.5</v>
      </c>
      <c r="K204" s="114"/>
      <c r="L204" s="146">
        <f t="shared" si="20"/>
        <v>7.5</v>
      </c>
      <c r="M204" s="154"/>
      <c r="N204" s="122" t="str">
        <f t="shared" si="21"/>
        <v>Juin</v>
      </c>
    </row>
    <row r="205" spans="1:14" s="29" customFormat="1" ht="21">
      <c r="A205" s="64">
        <v>198</v>
      </c>
      <c r="B205" s="413" t="s">
        <v>282</v>
      </c>
      <c r="C205" s="413" t="s">
        <v>904</v>
      </c>
      <c r="D205" s="459">
        <v>3.5</v>
      </c>
      <c r="E205" s="21"/>
      <c r="F205" s="21"/>
      <c r="G205" s="146">
        <f t="shared" si="19"/>
        <v>1.1666666666666667</v>
      </c>
      <c r="H205" s="146">
        <f t="shared" si="17"/>
        <v>3.5</v>
      </c>
      <c r="I205" s="44"/>
      <c r="J205" s="146">
        <f t="shared" si="18"/>
        <v>3.5</v>
      </c>
      <c r="K205" s="114"/>
      <c r="L205" s="146">
        <f t="shared" si="20"/>
        <v>3.5</v>
      </c>
      <c r="M205" s="154"/>
      <c r="N205" s="122" t="str">
        <f t="shared" si="21"/>
        <v>Juin</v>
      </c>
    </row>
    <row r="206" spans="1:14" s="29" customFormat="1" ht="21">
      <c r="A206" s="64">
        <v>199</v>
      </c>
      <c r="B206" s="413" t="s">
        <v>283</v>
      </c>
      <c r="C206" s="413" t="s">
        <v>905</v>
      </c>
      <c r="D206" s="459">
        <v>6</v>
      </c>
      <c r="E206" s="21"/>
      <c r="F206" s="21"/>
      <c r="G206" s="146">
        <f t="shared" si="19"/>
        <v>2</v>
      </c>
      <c r="H206" s="146">
        <f t="shared" si="17"/>
        <v>6</v>
      </c>
      <c r="I206" s="44"/>
      <c r="J206" s="146">
        <f t="shared" si="18"/>
        <v>6</v>
      </c>
      <c r="K206" s="114"/>
      <c r="L206" s="146">
        <f t="shared" si="20"/>
        <v>6</v>
      </c>
      <c r="M206" s="154"/>
      <c r="N206" s="122" t="str">
        <f t="shared" si="21"/>
        <v>Juin</v>
      </c>
    </row>
    <row r="207" spans="1:14" s="29" customFormat="1" ht="21">
      <c r="A207" s="64">
        <v>200</v>
      </c>
      <c r="B207" s="418" t="s">
        <v>906</v>
      </c>
      <c r="C207" s="418" t="s">
        <v>907</v>
      </c>
      <c r="D207" s="459">
        <v>9.5</v>
      </c>
      <c r="E207" s="21"/>
      <c r="F207" s="21"/>
      <c r="G207" s="146">
        <f t="shared" si="19"/>
        <v>3.1666666666666665</v>
      </c>
      <c r="H207" s="146">
        <f t="shared" si="17"/>
        <v>9.5</v>
      </c>
      <c r="I207" s="44"/>
      <c r="J207" s="146">
        <f t="shared" si="18"/>
        <v>9.5</v>
      </c>
      <c r="K207" s="114"/>
      <c r="L207" s="146">
        <f t="shared" si="20"/>
        <v>9.5</v>
      </c>
      <c r="M207" s="147"/>
      <c r="N207" s="122" t="str">
        <f t="shared" si="21"/>
        <v>Juin</v>
      </c>
    </row>
    <row r="208" spans="1:14" s="29" customFormat="1" ht="21">
      <c r="A208" s="64">
        <v>201</v>
      </c>
      <c r="B208" s="413" t="s">
        <v>284</v>
      </c>
      <c r="C208" s="413" t="s">
        <v>908</v>
      </c>
      <c r="D208" s="459">
        <v>12.5</v>
      </c>
      <c r="E208" s="21"/>
      <c r="F208" s="21"/>
      <c r="G208" s="146">
        <f t="shared" si="19"/>
        <v>4.166666666666667</v>
      </c>
      <c r="H208" s="146">
        <f t="shared" si="17"/>
        <v>12.5</v>
      </c>
      <c r="I208" s="44"/>
      <c r="J208" s="146">
        <f t="shared" si="18"/>
        <v>12.5</v>
      </c>
      <c r="K208" s="44"/>
      <c r="L208" s="146">
        <f t="shared" si="20"/>
        <v>12.5</v>
      </c>
      <c r="M208" s="147"/>
      <c r="N208" s="122" t="str">
        <f t="shared" si="21"/>
        <v>Juin</v>
      </c>
    </row>
    <row r="209" spans="1:14" s="29" customFormat="1" ht="21">
      <c r="A209" s="64">
        <v>202</v>
      </c>
      <c r="B209" s="413" t="s">
        <v>285</v>
      </c>
      <c r="C209" s="413" t="s">
        <v>67</v>
      </c>
      <c r="D209" s="459">
        <v>2.5</v>
      </c>
      <c r="E209" s="21"/>
      <c r="F209" s="21"/>
      <c r="G209" s="146">
        <f t="shared" si="19"/>
        <v>0.83333333333333337</v>
      </c>
      <c r="H209" s="146">
        <f t="shared" si="17"/>
        <v>2.5</v>
      </c>
      <c r="I209" s="44"/>
      <c r="J209" s="146">
        <f t="shared" si="18"/>
        <v>2.5</v>
      </c>
      <c r="K209" s="44"/>
      <c r="L209" s="146">
        <f t="shared" si="20"/>
        <v>2.5</v>
      </c>
      <c r="M209" s="147"/>
      <c r="N209" s="122" t="str">
        <f>IF(ISBLANK(K209),IF(ISBLANK(I209),"Juin","Synthèse"),"Rattrapage")</f>
        <v>Juin</v>
      </c>
    </row>
    <row r="210" spans="1:14" s="29" customFormat="1" ht="21">
      <c r="A210" s="64">
        <v>203</v>
      </c>
      <c r="B210" s="433" t="s">
        <v>285</v>
      </c>
      <c r="C210" s="433" t="s">
        <v>43</v>
      </c>
      <c r="D210" s="459">
        <v>2.5</v>
      </c>
      <c r="E210" s="21"/>
      <c r="F210" s="21"/>
      <c r="G210" s="146">
        <f t="shared" si="19"/>
        <v>0.83333333333333337</v>
      </c>
      <c r="H210" s="146">
        <f t="shared" si="17"/>
        <v>2.5</v>
      </c>
      <c r="I210" s="44"/>
      <c r="J210" s="146">
        <f t="shared" si="18"/>
        <v>2.5</v>
      </c>
      <c r="K210" s="44"/>
      <c r="L210" s="146">
        <f t="shared" si="20"/>
        <v>2.5</v>
      </c>
      <c r="M210" s="147"/>
      <c r="N210" s="122" t="str">
        <f t="shared" si="21"/>
        <v>Juin</v>
      </c>
    </row>
    <row r="211" spans="1:14" s="29" customFormat="1" ht="21">
      <c r="A211" s="64">
        <v>204</v>
      </c>
      <c r="B211" s="413" t="s">
        <v>909</v>
      </c>
      <c r="C211" s="413" t="s">
        <v>286</v>
      </c>
      <c r="D211" s="459">
        <v>7.5</v>
      </c>
      <c r="E211" s="21"/>
      <c r="F211" s="21"/>
      <c r="G211" s="146">
        <f t="shared" si="19"/>
        <v>2.5</v>
      </c>
      <c r="H211" s="146">
        <f t="shared" si="17"/>
        <v>7.5</v>
      </c>
      <c r="I211" s="44"/>
      <c r="J211" s="146">
        <f t="shared" si="18"/>
        <v>7.5</v>
      </c>
      <c r="K211" s="44"/>
      <c r="L211" s="146">
        <f t="shared" si="20"/>
        <v>7.5</v>
      </c>
      <c r="M211" s="147"/>
      <c r="N211" s="122" t="str">
        <f t="shared" si="21"/>
        <v>Juin</v>
      </c>
    </row>
    <row r="212" spans="1:14" s="29" customFormat="1" ht="21">
      <c r="A212" s="64">
        <v>205</v>
      </c>
      <c r="B212" s="413" t="s">
        <v>287</v>
      </c>
      <c r="C212" s="413" t="s">
        <v>91</v>
      </c>
      <c r="D212" s="459">
        <v>1.5</v>
      </c>
      <c r="E212" s="21"/>
      <c r="F212" s="21"/>
      <c r="G212" s="146">
        <f t="shared" si="19"/>
        <v>0.5</v>
      </c>
      <c r="H212" s="146">
        <f t="shared" si="17"/>
        <v>1.5</v>
      </c>
      <c r="I212" s="44"/>
      <c r="J212" s="146">
        <f t="shared" si="18"/>
        <v>1.5</v>
      </c>
      <c r="K212" s="44"/>
      <c r="L212" s="146">
        <f t="shared" si="20"/>
        <v>1.5</v>
      </c>
      <c r="M212" s="147"/>
      <c r="N212" s="122" t="str">
        <f t="shared" si="21"/>
        <v>Juin</v>
      </c>
    </row>
    <row r="213" spans="1:14" s="29" customFormat="1" ht="21">
      <c r="A213" s="64">
        <v>206</v>
      </c>
      <c r="B213" s="419" t="s">
        <v>288</v>
      </c>
      <c r="C213" s="419" t="s">
        <v>51</v>
      </c>
      <c r="D213" s="459">
        <v>6</v>
      </c>
      <c r="E213" s="21"/>
      <c r="F213" s="21"/>
      <c r="G213" s="146">
        <f t="shared" si="19"/>
        <v>2</v>
      </c>
      <c r="H213" s="146">
        <f t="shared" si="17"/>
        <v>6</v>
      </c>
      <c r="I213" s="44"/>
      <c r="J213" s="146">
        <f t="shared" si="18"/>
        <v>6</v>
      </c>
      <c r="K213" s="44"/>
      <c r="L213" s="146">
        <f t="shared" si="20"/>
        <v>6</v>
      </c>
      <c r="M213" s="147"/>
      <c r="N213" s="122" t="str">
        <f t="shared" si="21"/>
        <v>Juin</v>
      </c>
    </row>
    <row r="214" spans="1:14" s="29" customFormat="1" ht="21">
      <c r="A214" s="64">
        <v>207</v>
      </c>
      <c r="B214" s="413" t="s">
        <v>910</v>
      </c>
      <c r="C214" s="413" t="s">
        <v>289</v>
      </c>
      <c r="D214" s="459">
        <v>2.5</v>
      </c>
      <c r="E214" s="21"/>
      <c r="F214" s="21"/>
      <c r="G214" s="146">
        <f t="shared" si="19"/>
        <v>0.83333333333333337</v>
      </c>
      <c r="H214" s="146">
        <f t="shared" si="17"/>
        <v>2.5</v>
      </c>
      <c r="I214" s="44"/>
      <c r="J214" s="146">
        <f t="shared" si="18"/>
        <v>2.5</v>
      </c>
      <c r="K214" s="117"/>
      <c r="L214" s="146">
        <f t="shared" si="20"/>
        <v>2.5</v>
      </c>
      <c r="M214" s="147"/>
      <c r="N214" s="122" t="str">
        <f t="shared" si="21"/>
        <v>Juin</v>
      </c>
    </row>
    <row r="215" spans="1:14" s="29" customFormat="1" ht="21">
      <c r="A215" s="64">
        <v>208</v>
      </c>
      <c r="B215" s="413" t="s">
        <v>290</v>
      </c>
      <c r="C215" s="413" t="s">
        <v>911</v>
      </c>
      <c r="D215" s="459">
        <v>6</v>
      </c>
      <c r="E215" s="21"/>
      <c r="F215" s="21"/>
      <c r="G215" s="146">
        <f t="shared" si="19"/>
        <v>2</v>
      </c>
      <c r="H215" s="146">
        <f t="shared" si="17"/>
        <v>6</v>
      </c>
      <c r="I215" s="44"/>
      <c r="J215" s="146">
        <f t="shared" si="18"/>
        <v>6</v>
      </c>
      <c r="K215" s="44"/>
      <c r="L215" s="146">
        <f t="shared" si="20"/>
        <v>6</v>
      </c>
      <c r="M215" s="147"/>
      <c r="N215" s="122" t="str">
        <f t="shared" si="21"/>
        <v>Juin</v>
      </c>
    </row>
    <row r="216" spans="1:14" s="29" customFormat="1" ht="21">
      <c r="A216" s="64">
        <v>209</v>
      </c>
      <c r="B216" s="419" t="s">
        <v>912</v>
      </c>
      <c r="C216" s="419" t="s">
        <v>95</v>
      </c>
      <c r="D216" s="459">
        <v>7.5</v>
      </c>
      <c r="E216" s="21"/>
      <c r="F216" s="21"/>
      <c r="G216" s="146">
        <f t="shared" si="19"/>
        <v>2.5</v>
      </c>
      <c r="H216" s="146">
        <f t="shared" si="17"/>
        <v>7.5</v>
      </c>
      <c r="I216" s="44"/>
      <c r="J216" s="146">
        <f t="shared" si="18"/>
        <v>7.5</v>
      </c>
      <c r="K216" s="44"/>
      <c r="L216" s="146">
        <f t="shared" si="20"/>
        <v>7.5</v>
      </c>
      <c r="M216" s="147"/>
      <c r="N216" s="122" t="str">
        <f t="shared" si="21"/>
        <v>Juin</v>
      </c>
    </row>
    <row r="217" spans="1:14" s="29" customFormat="1" ht="21">
      <c r="A217" s="64">
        <v>210</v>
      </c>
      <c r="B217" s="413" t="s">
        <v>291</v>
      </c>
      <c r="C217" s="413" t="s">
        <v>913</v>
      </c>
      <c r="D217" s="459">
        <v>6</v>
      </c>
      <c r="E217" s="21"/>
      <c r="F217" s="21"/>
      <c r="G217" s="146">
        <f t="shared" si="19"/>
        <v>2</v>
      </c>
      <c r="H217" s="146">
        <f t="shared" si="17"/>
        <v>6</v>
      </c>
      <c r="I217" s="44"/>
      <c r="J217" s="146">
        <f t="shared" si="18"/>
        <v>6</v>
      </c>
      <c r="K217" s="44"/>
      <c r="L217" s="146">
        <f t="shared" si="20"/>
        <v>6</v>
      </c>
      <c r="M217" s="147"/>
      <c r="N217" s="122" t="str">
        <f t="shared" si="21"/>
        <v>Juin</v>
      </c>
    </row>
    <row r="218" spans="1:14" s="29" customFormat="1" ht="21">
      <c r="A218" s="64">
        <v>211</v>
      </c>
      <c r="B218" s="413" t="s">
        <v>291</v>
      </c>
      <c r="C218" s="413" t="s">
        <v>292</v>
      </c>
      <c r="D218" s="459">
        <v>1.5</v>
      </c>
      <c r="E218" s="21"/>
      <c r="F218" s="21"/>
      <c r="G218" s="146">
        <f t="shared" si="19"/>
        <v>0.5</v>
      </c>
      <c r="H218" s="146">
        <f t="shared" si="17"/>
        <v>1.5</v>
      </c>
      <c r="I218" s="44"/>
      <c r="J218" s="146">
        <f t="shared" si="18"/>
        <v>1.5</v>
      </c>
      <c r="K218" s="44"/>
      <c r="L218" s="146">
        <f t="shared" si="20"/>
        <v>1.5</v>
      </c>
      <c r="M218" s="147"/>
      <c r="N218" s="122" t="str">
        <f t="shared" si="21"/>
        <v>Juin</v>
      </c>
    </row>
    <row r="219" spans="1:14" s="29" customFormat="1" ht="21">
      <c r="A219" s="64">
        <v>212</v>
      </c>
      <c r="B219" s="419" t="s">
        <v>291</v>
      </c>
      <c r="C219" s="419" t="s">
        <v>293</v>
      </c>
      <c r="D219" s="459">
        <v>1.5</v>
      </c>
      <c r="E219" s="21"/>
      <c r="F219" s="21"/>
      <c r="G219" s="146">
        <f t="shared" si="19"/>
        <v>0.5</v>
      </c>
      <c r="H219" s="146">
        <f t="shared" ref="H219:H282" si="22">G219*3</f>
        <v>1.5</v>
      </c>
      <c r="I219" s="44"/>
      <c r="J219" s="146">
        <f t="shared" ref="J219:J282" si="23">MAX(I219*3,H219)</f>
        <v>1.5</v>
      </c>
      <c r="K219" s="44"/>
      <c r="L219" s="146">
        <f t="shared" si="20"/>
        <v>1.5</v>
      </c>
      <c r="M219" s="147"/>
      <c r="N219" s="122" t="str">
        <f t="shared" si="21"/>
        <v>Juin</v>
      </c>
    </row>
    <row r="220" spans="1:14" s="29" customFormat="1" ht="21">
      <c r="A220" s="64">
        <v>213</v>
      </c>
      <c r="B220" s="413" t="s">
        <v>294</v>
      </c>
      <c r="C220" s="413" t="s">
        <v>185</v>
      </c>
      <c r="D220" s="459">
        <v>2.5</v>
      </c>
      <c r="E220" s="21"/>
      <c r="F220" s="21"/>
      <c r="G220" s="146">
        <f t="shared" si="19"/>
        <v>0.83333333333333337</v>
      </c>
      <c r="H220" s="146">
        <f t="shared" si="22"/>
        <v>2.5</v>
      </c>
      <c r="I220" s="44"/>
      <c r="J220" s="146">
        <f t="shared" si="23"/>
        <v>2.5</v>
      </c>
      <c r="K220" s="44"/>
      <c r="L220" s="146">
        <f t="shared" si="20"/>
        <v>2.5</v>
      </c>
      <c r="M220" s="147"/>
      <c r="N220" s="122" t="str">
        <f t="shared" si="21"/>
        <v>Juin</v>
      </c>
    </row>
    <row r="221" spans="1:14" s="29" customFormat="1" ht="21">
      <c r="A221" s="64">
        <v>214</v>
      </c>
      <c r="B221" s="432" t="s">
        <v>295</v>
      </c>
      <c r="C221" s="432" t="s">
        <v>914</v>
      </c>
      <c r="D221" s="459">
        <v>8.5</v>
      </c>
      <c r="E221" s="21"/>
      <c r="F221" s="21"/>
      <c r="G221" s="146">
        <f t="shared" si="19"/>
        <v>2.8333333333333335</v>
      </c>
      <c r="H221" s="146">
        <f t="shared" si="22"/>
        <v>8.5</v>
      </c>
      <c r="I221" s="44"/>
      <c r="J221" s="146">
        <f t="shared" si="23"/>
        <v>8.5</v>
      </c>
      <c r="K221" s="44"/>
      <c r="L221" s="146">
        <f t="shared" si="20"/>
        <v>8.5</v>
      </c>
      <c r="M221" s="147"/>
      <c r="N221" s="122" t="str">
        <f t="shared" si="21"/>
        <v>Juin</v>
      </c>
    </row>
    <row r="222" spans="1:14" s="29" customFormat="1" ht="21">
      <c r="A222" s="64">
        <v>215</v>
      </c>
      <c r="B222" s="419" t="s">
        <v>296</v>
      </c>
      <c r="C222" s="419" t="s">
        <v>297</v>
      </c>
      <c r="D222" s="459">
        <v>2.5</v>
      </c>
      <c r="E222" s="21"/>
      <c r="F222" s="21"/>
      <c r="G222" s="146">
        <f t="shared" si="19"/>
        <v>0.83333333333333337</v>
      </c>
      <c r="H222" s="146">
        <f t="shared" si="22"/>
        <v>2.5</v>
      </c>
      <c r="I222" s="44"/>
      <c r="J222" s="146">
        <f t="shared" si="23"/>
        <v>2.5</v>
      </c>
      <c r="K222" s="117"/>
      <c r="L222" s="146">
        <f t="shared" si="20"/>
        <v>2.5</v>
      </c>
      <c r="M222" s="147"/>
      <c r="N222" s="122" t="str">
        <f t="shared" si="21"/>
        <v>Juin</v>
      </c>
    </row>
    <row r="223" spans="1:14" s="29" customFormat="1" ht="21">
      <c r="A223" s="64">
        <v>216</v>
      </c>
      <c r="B223" s="419" t="s">
        <v>298</v>
      </c>
      <c r="C223" s="419" t="s">
        <v>299</v>
      </c>
      <c r="D223" s="459">
        <v>6</v>
      </c>
      <c r="E223" s="21"/>
      <c r="F223" s="21"/>
      <c r="G223" s="146">
        <f t="shared" si="19"/>
        <v>2</v>
      </c>
      <c r="H223" s="146">
        <f t="shared" si="22"/>
        <v>6</v>
      </c>
      <c r="I223" s="44"/>
      <c r="J223" s="146">
        <f t="shared" si="23"/>
        <v>6</v>
      </c>
      <c r="K223" s="44"/>
      <c r="L223" s="146">
        <f t="shared" si="20"/>
        <v>6</v>
      </c>
      <c r="M223" s="147"/>
      <c r="N223" s="122" t="str">
        <f t="shared" si="21"/>
        <v>Juin</v>
      </c>
    </row>
    <row r="224" spans="1:14" s="29" customFormat="1" ht="21">
      <c r="A224" s="64">
        <v>217</v>
      </c>
      <c r="B224" s="419" t="s">
        <v>300</v>
      </c>
      <c r="C224" s="419" t="s">
        <v>301</v>
      </c>
      <c r="D224" s="459">
        <v>3</v>
      </c>
      <c r="E224" s="21"/>
      <c r="F224" s="21"/>
      <c r="G224" s="146">
        <f t="shared" si="19"/>
        <v>1</v>
      </c>
      <c r="H224" s="146">
        <f t="shared" si="22"/>
        <v>3</v>
      </c>
      <c r="I224" s="44"/>
      <c r="J224" s="146">
        <f t="shared" si="23"/>
        <v>3</v>
      </c>
      <c r="K224" s="44"/>
      <c r="L224" s="146">
        <f t="shared" si="20"/>
        <v>3</v>
      </c>
      <c r="M224" s="147"/>
      <c r="N224" s="122" t="str">
        <f t="shared" si="21"/>
        <v>Juin</v>
      </c>
    </row>
    <row r="225" spans="1:14" s="29" customFormat="1" ht="21">
      <c r="A225" s="64">
        <v>218</v>
      </c>
      <c r="B225" s="417" t="s">
        <v>302</v>
      </c>
      <c r="C225" s="417" t="s">
        <v>915</v>
      </c>
      <c r="D225" s="459">
        <v>1.5</v>
      </c>
      <c r="E225" s="21"/>
      <c r="F225" s="21"/>
      <c r="G225" s="146">
        <f t="shared" si="19"/>
        <v>0.5</v>
      </c>
      <c r="H225" s="146">
        <f t="shared" si="22"/>
        <v>1.5</v>
      </c>
      <c r="I225" s="44"/>
      <c r="J225" s="146">
        <f t="shared" si="23"/>
        <v>1.5</v>
      </c>
      <c r="K225" s="44"/>
      <c r="L225" s="146">
        <f t="shared" si="20"/>
        <v>1.5</v>
      </c>
      <c r="M225" s="147"/>
      <c r="N225" s="122" t="str">
        <f t="shared" si="21"/>
        <v>Juin</v>
      </c>
    </row>
    <row r="226" spans="1:14" s="29" customFormat="1" ht="21">
      <c r="A226" s="64">
        <v>219</v>
      </c>
      <c r="B226" s="413" t="s">
        <v>304</v>
      </c>
      <c r="C226" s="413" t="s">
        <v>305</v>
      </c>
      <c r="D226" s="459">
        <v>1.5</v>
      </c>
      <c r="E226" s="21"/>
      <c r="F226" s="21"/>
      <c r="G226" s="146">
        <f t="shared" si="19"/>
        <v>0.5</v>
      </c>
      <c r="H226" s="146">
        <f t="shared" si="22"/>
        <v>1.5</v>
      </c>
      <c r="I226" s="44"/>
      <c r="J226" s="146">
        <f t="shared" si="23"/>
        <v>1.5</v>
      </c>
      <c r="K226" s="44"/>
      <c r="L226" s="146">
        <f t="shared" si="20"/>
        <v>1.5</v>
      </c>
      <c r="M226" s="147"/>
      <c r="N226" s="122" t="str">
        <f t="shared" si="21"/>
        <v>Juin</v>
      </c>
    </row>
    <row r="227" spans="1:14" s="29" customFormat="1" ht="21">
      <c r="A227" s="64">
        <v>220</v>
      </c>
      <c r="B227" s="413" t="s">
        <v>306</v>
      </c>
      <c r="C227" s="413" t="s">
        <v>916</v>
      </c>
      <c r="D227" s="459">
        <v>1.5</v>
      </c>
      <c r="E227" s="21"/>
      <c r="F227" s="21"/>
      <c r="G227" s="146">
        <f t="shared" si="19"/>
        <v>0.5</v>
      </c>
      <c r="H227" s="146">
        <f t="shared" si="22"/>
        <v>1.5</v>
      </c>
      <c r="I227" s="44"/>
      <c r="J227" s="146">
        <f t="shared" si="23"/>
        <v>1.5</v>
      </c>
      <c r="K227" s="117"/>
      <c r="L227" s="146">
        <f t="shared" si="20"/>
        <v>1.5</v>
      </c>
      <c r="M227" s="147"/>
      <c r="N227" s="122" t="str">
        <f t="shared" si="21"/>
        <v>Juin</v>
      </c>
    </row>
    <row r="228" spans="1:14" s="29" customFormat="1" ht="21">
      <c r="A228" s="64">
        <v>221</v>
      </c>
      <c r="B228" s="419" t="s">
        <v>307</v>
      </c>
      <c r="C228" s="419" t="s">
        <v>212</v>
      </c>
      <c r="D228" s="459">
        <v>3</v>
      </c>
      <c r="E228" s="21"/>
      <c r="F228" s="21"/>
      <c r="G228" s="146">
        <f t="shared" si="19"/>
        <v>1</v>
      </c>
      <c r="H228" s="146">
        <f t="shared" si="22"/>
        <v>3</v>
      </c>
      <c r="I228" s="44"/>
      <c r="J228" s="146">
        <f t="shared" si="23"/>
        <v>3</v>
      </c>
      <c r="K228" s="117"/>
      <c r="L228" s="146">
        <f t="shared" si="20"/>
        <v>3</v>
      </c>
      <c r="M228" s="147"/>
      <c r="N228" s="122" t="str">
        <f t="shared" si="21"/>
        <v>Juin</v>
      </c>
    </row>
    <row r="229" spans="1:14" s="29" customFormat="1" ht="21">
      <c r="A229" s="64">
        <v>222</v>
      </c>
      <c r="B229" s="413" t="s">
        <v>308</v>
      </c>
      <c r="C229" s="413" t="s">
        <v>635</v>
      </c>
      <c r="D229" s="459">
        <v>9.5</v>
      </c>
      <c r="E229" s="152"/>
      <c r="F229" s="152"/>
      <c r="G229" s="146">
        <f t="shared" si="19"/>
        <v>3.1666666666666665</v>
      </c>
      <c r="H229" s="146">
        <f t="shared" si="22"/>
        <v>9.5</v>
      </c>
      <c r="I229" s="44"/>
      <c r="J229" s="146">
        <f t="shared" si="23"/>
        <v>9.5</v>
      </c>
      <c r="K229" s="150"/>
      <c r="L229" s="146">
        <f t="shared" si="20"/>
        <v>9.5</v>
      </c>
      <c r="M229" s="147"/>
      <c r="N229" s="122" t="str">
        <f t="shared" si="21"/>
        <v>Juin</v>
      </c>
    </row>
    <row r="230" spans="1:14" s="29" customFormat="1" ht="21">
      <c r="A230" s="64">
        <v>223</v>
      </c>
      <c r="B230" s="413" t="s">
        <v>309</v>
      </c>
      <c r="C230" s="413" t="s">
        <v>161</v>
      </c>
      <c r="D230" s="459">
        <v>1.5</v>
      </c>
      <c r="E230" s="21"/>
      <c r="F230" s="21"/>
      <c r="G230" s="146">
        <f t="shared" ref="G230:G293" si="24">IF(AND(D230=0,E230=0,F230=0),M230/3,(D230+E230+F230)/3)</f>
        <v>0.5</v>
      </c>
      <c r="H230" s="146">
        <f t="shared" si="22"/>
        <v>1.5</v>
      </c>
      <c r="I230" s="44"/>
      <c r="J230" s="146">
        <f t="shared" si="23"/>
        <v>1.5</v>
      </c>
      <c r="K230" s="114"/>
      <c r="L230" s="146">
        <f t="shared" si="20"/>
        <v>1.5</v>
      </c>
      <c r="M230" s="147"/>
      <c r="N230" s="122" t="str">
        <f t="shared" si="21"/>
        <v>Juin</v>
      </c>
    </row>
    <row r="231" spans="1:14" s="29" customFormat="1" ht="21">
      <c r="A231" s="64">
        <v>224</v>
      </c>
      <c r="B231" s="413" t="s">
        <v>310</v>
      </c>
      <c r="C231" s="413" t="s">
        <v>311</v>
      </c>
      <c r="D231" s="459">
        <v>7.5</v>
      </c>
      <c r="E231" s="21"/>
      <c r="F231" s="21"/>
      <c r="G231" s="146">
        <f t="shared" si="24"/>
        <v>2.5</v>
      </c>
      <c r="H231" s="146">
        <f t="shared" si="22"/>
        <v>7.5</v>
      </c>
      <c r="I231" s="44"/>
      <c r="J231" s="146">
        <f t="shared" si="23"/>
        <v>7.5</v>
      </c>
      <c r="K231" s="114"/>
      <c r="L231" s="146">
        <f t="shared" si="20"/>
        <v>7.5</v>
      </c>
      <c r="M231" s="147"/>
      <c r="N231" s="122" t="str">
        <f t="shared" si="21"/>
        <v>Juin</v>
      </c>
    </row>
    <row r="232" spans="1:14" s="29" customFormat="1" ht="21">
      <c r="A232" s="64">
        <v>225</v>
      </c>
      <c r="B232" s="413" t="s">
        <v>312</v>
      </c>
      <c r="C232" s="413" t="s">
        <v>917</v>
      </c>
      <c r="D232" s="461">
        <v>0</v>
      </c>
      <c r="E232" s="21"/>
      <c r="F232" s="21"/>
      <c r="G232" s="146">
        <f t="shared" si="24"/>
        <v>0</v>
      </c>
      <c r="H232" s="146">
        <f t="shared" si="22"/>
        <v>0</v>
      </c>
      <c r="I232" s="44"/>
      <c r="J232" s="146">
        <f t="shared" si="23"/>
        <v>0</v>
      </c>
      <c r="K232" s="114"/>
      <c r="L232" s="146">
        <f t="shared" si="20"/>
        <v>0</v>
      </c>
      <c r="M232" s="147"/>
      <c r="N232" s="122" t="str">
        <f t="shared" si="21"/>
        <v>Juin</v>
      </c>
    </row>
    <row r="233" spans="1:14" s="29" customFormat="1" ht="21">
      <c r="A233" s="64">
        <v>226</v>
      </c>
      <c r="B233" s="413" t="s">
        <v>313</v>
      </c>
      <c r="C233" s="413" t="s">
        <v>314</v>
      </c>
      <c r="D233" s="459">
        <v>8</v>
      </c>
      <c r="E233" s="21"/>
      <c r="F233" s="21"/>
      <c r="G233" s="146">
        <f t="shared" si="24"/>
        <v>2.6666666666666665</v>
      </c>
      <c r="H233" s="146">
        <f t="shared" si="22"/>
        <v>8</v>
      </c>
      <c r="I233" s="44"/>
      <c r="J233" s="146">
        <f t="shared" si="23"/>
        <v>8</v>
      </c>
      <c r="K233" s="150"/>
      <c r="L233" s="146">
        <f t="shared" si="20"/>
        <v>8</v>
      </c>
      <c r="M233" s="147"/>
      <c r="N233" s="122" t="str">
        <f t="shared" si="21"/>
        <v>Juin</v>
      </c>
    </row>
    <row r="234" spans="1:14" s="29" customFormat="1" ht="21">
      <c r="A234" s="64">
        <v>227</v>
      </c>
      <c r="B234" s="413" t="s">
        <v>315</v>
      </c>
      <c r="C234" s="413" t="s">
        <v>20</v>
      </c>
      <c r="D234" s="459">
        <v>2.5</v>
      </c>
      <c r="E234" s="21"/>
      <c r="F234" s="21"/>
      <c r="G234" s="146">
        <f t="shared" si="24"/>
        <v>0.83333333333333337</v>
      </c>
      <c r="H234" s="146">
        <f t="shared" si="22"/>
        <v>2.5</v>
      </c>
      <c r="I234" s="44"/>
      <c r="J234" s="146">
        <f t="shared" si="23"/>
        <v>2.5</v>
      </c>
      <c r="K234" s="150"/>
      <c r="L234" s="146">
        <f t="shared" si="20"/>
        <v>2.5</v>
      </c>
      <c r="M234" s="147"/>
      <c r="N234" s="122" t="str">
        <f t="shared" si="21"/>
        <v>Juin</v>
      </c>
    </row>
    <row r="235" spans="1:14" s="29" customFormat="1" ht="21">
      <c r="A235" s="64">
        <v>228</v>
      </c>
      <c r="B235" s="425" t="s">
        <v>918</v>
      </c>
      <c r="C235" s="425" t="s">
        <v>317</v>
      </c>
      <c r="D235" s="459">
        <v>1.5</v>
      </c>
      <c r="E235" s="21"/>
      <c r="F235" s="21"/>
      <c r="G235" s="146">
        <f t="shared" si="24"/>
        <v>0.5</v>
      </c>
      <c r="H235" s="146">
        <f t="shared" si="22"/>
        <v>1.5</v>
      </c>
      <c r="I235" s="44"/>
      <c r="J235" s="146">
        <f t="shared" si="23"/>
        <v>1.5</v>
      </c>
      <c r="K235" s="150"/>
      <c r="L235" s="146">
        <f t="shared" si="20"/>
        <v>1.5</v>
      </c>
      <c r="M235" s="147"/>
      <c r="N235" s="122" t="str">
        <f t="shared" si="21"/>
        <v>Juin</v>
      </c>
    </row>
    <row r="236" spans="1:14" s="29" customFormat="1" ht="21">
      <c r="A236" s="64">
        <v>229</v>
      </c>
      <c r="B236" s="425" t="s">
        <v>318</v>
      </c>
      <c r="C236" s="425" t="s">
        <v>919</v>
      </c>
      <c r="D236" s="459">
        <v>2.5</v>
      </c>
      <c r="E236" s="21"/>
      <c r="F236" s="21"/>
      <c r="G236" s="146">
        <f t="shared" si="24"/>
        <v>0.83333333333333337</v>
      </c>
      <c r="H236" s="146">
        <f t="shared" si="22"/>
        <v>2.5</v>
      </c>
      <c r="I236" s="44"/>
      <c r="J236" s="146">
        <f t="shared" si="23"/>
        <v>2.5</v>
      </c>
      <c r="K236" s="114"/>
      <c r="L236" s="146">
        <f t="shared" si="20"/>
        <v>2.5</v>
      </c>
      <c r="M236" s="147"/>
      <c r="N236" s="122" t="str">
        <f t="shared" si="21"/>
        <v>Juin</v>
      </c>
    </row>
    <row r="237" spans="1:14" s="29" customFormat="1" ht="21">
      <c r="A237" s="64">
        <v>230</v>
      </c>
      <c r="B237" s="425" t="s">
        <v>319</v>
      </c>
      <c r="C237" s="425" t="s">
        <v>316</v>
      </c>
      <c r="D237" s="459">
        <v>2.5</v>
      </c>
      <c r="E237" s="21"/>
      <c r="F237" s="21"/>
      <c r="G237" s="146">
        <f t="shared" si="24"/>
        <v>0.83333333333333337</v>
      </c>
      <c r="H237" s="146">
        <f t="shared" si="22"/>
        <v>2.5</v>
      </c>
      <c r="I237" s="44"/>
      <c r="J237" s="146">
        <f t="shared" si="23"/>
        <v>2.5</v>
      </c>
      <c r="K237" s="114"/>
      <c r="L237" s="146">
        <f t="shared" si="20"/>
        <v>2.5</v>
      </c>
      <c r="M237" s="147"/>
      <c r="N237" s="122" t="str">
        <f t="shared" si="21"/>
        <v>Juin</v>
      </c>
    </row>
    <row r="238" spans="1:14" s="29" customFormat="1" ht="21">
      <c r="A238" s="64">
        <v>231</v>
      </c>
      <c r="B238" s="419" t="s">
        <v>920</v>
      </c>
      <c r="C238" s="419" t="s">
        <v>921</v>
      </c>
      <c r="D238" s="459">
        <v>4</v>
      </c>
      <c r="E238" s="21"/>
      <c r="F238" s="21"/>
      <c r="G238" s="146">
        <f t="shared" si="24"/>
        <v>1.3333333333333333</v>
      </c>
      <c r="H238" s="146">
        <f t="shared" si="22"/>
        <v>4</v>
      </c>
      <c r="I238" s="44"/>
      <c r="J238" s="146">
        <f t="shared" si="23"/>
        <v>4</v>
      </c>
      <c r="K238" s="114"/>
      <c r="L238" s="146">
        <f t="shared" si="20"/>
        <v>4</v>
      </c>
      <c r="M238" s="147"/>
      <c r="N238" s="122" t="str">
        <f t="shared" si="21"/>
        <v>Juin</v>
      </c>
    </row>
    <row r="239" spans="1:14" s="29" customFormat="1" ht="21">
      <c r="A239" s="64">
        <v>232</v>
      </c>
      <c r="B239" s="413" t="s">
        <v>320</v>
      </c>
      <c r="C239" s="413" t="s">
        <v>922</v>
      </c>
      <c r="D239" s="459">
        <v>6</v>
      </c>
      <c r="E239" s="21"/>
      <c r="F239" s="21"/>
      <c r="G239" s="146">
        <f t="shared" si="24"/>
        <v>2</v>
      </c>
      <c r="H239" s="146">
        <f t="shared" si="22"/>
        <v>6</v>
      </c>
      <c r="I239" s="44"/>
      <c r="J239" s="146">
        <f t="shared" si="23"/>
        <v>6</v>
      </c>
      <c r="K239" s="150"/>
      <c r="L239" s="146">
        <f t="shared" si="20"/>
        <v>6</v>
      </c>
      <c r="M239" s="147"/>
      <c r="N239" s="122" t="str">
        <f t="shared" si="21"/>
        <v>Juin</v>
      </c>
    </row>
    <row r="240" spans="1:14" s="29" customFormat="1" ht="21">
      <c r="A240" s="64">
        <v>233</v>
      </c>
      <c r="B240" s="413" t="s">
        <v>321</v>
      </c>
      <c r="C240" s="413" t="s">
        <v>923</v>
      </c>
      <c r="D240" s="459">
        <v>7</v>
      </c>
      <c r="E240" s="21"/>
      <c r="F240" s="21"/>
      <c r="G240" s="146">
        <f t="shared" si="24"/>
        <v>2.3333333333333335</v>
      </c>
      <c r="H240" s="146">
        <f t="shared" si="22"/>
        <v>7</v>
      </c>
      <c r="I240" s="44"/>
      <c r="J240" s="146">
        <f t="shared" si="23"/>
        <v>7</v>
      </c>
      <c r="K240" s="114"/>
      <c r="L240" s="146">
        <f t="shared" si="20"/>
        <v>7</v>
      </c>
      <c r="M240" s="147"/>
      <c r="N240" s="122" t="str">
        <f t="shared" si="21"/>
        <v>Juin</v>
      </c>
    </row>
    <row r="241" spans="1:14" s="29" customFormat="1" ht="21">
      <c r="A241" s="64">
        <v>234</v>
      </c>
      <c r="B241" s="419" t="s">
        <v>321</v>
      </c>
      <c r="C241" s="419" t="s">
        <v>322</v>
      </c>
      <c r="D241" s="459">
        <v>10.5</v>
      </c>
      <c r="E241" s="21"/>
      <c r="F241" s="21"/>
      <c r="G241" s="146">
        <f t="shared" si="24"/>
        <v>3.5</v>
      </c>
      <c r="H241" s="146">
        <f t="shared" si="22"/>
        <v>10.5</v>
      </c>
      <c r="I241" s="44"/>
      <c r="J241" s="146">
        <f t="shared" si="23"/>
        <v>10.5</v>
      </c>
      <c r="K241" s="150"/>
      <c r="L241" s="146">
        <f t="shared" si="20"/>
        <v>10.5</v>
      </c>
      <c r="M241" s="147"/>
      <c r="N241" s="122" t="str">
        <f t="shared" si="21"/>
        <v>Juin</v>
      </c>
    </row>
    <row r="242" spans="1:14" s="29" customFormat="1" ht="21">
      <c r="A242" s="64">
        <v>235</v>
      </c>
      <c r="B242" s="413" t="s">
        <v>323</v>
      </c>
      <c r="C242" s="413" t="s">
        <v>924</v>
      </c>
      <c r="D242" s="459">
        <v>2.5</v>
      </c>
      <c r="E242" s="21"/>
      <c r="F242" s="21"/>
      <c r="G242" s="146">
        <f t="shared" si="24"/>
        <v>0.83333333333333337</v>
      </c>
      <c r="H242" s="146">
        <f t="shared" si="22"/>
        <v>2.5</v>
      </c>
      <c r="I242" s="44"/>
      <c r="J242" s="146">
        <f t="shared" si="23"/>
        <v>2.5</v>
      </c>
      <c r="K242" s="150"/>
      <c r="L242" s="146">
        <f t="shared" si="20"/>
        <v>2.5</v>
      </c>
      <c r="M242" s="147"/>
      <c r="N242" s="122" t="str">
        <f t="shared" si="21"/>
        <v>Juin</v>
      </c>
    </row>
    <row r="243" spans="1:14" s="29" customFormat="1" ht="21">
      <c r="A243" s="64">
        <v>236</v>
      </c>
      <c r="B243" s="432" t="s">
        <v>324</v>
      </c>
      <c r="C243" s="432" t="s">
        <v>925</v>
      </c>
      <c r="D243" s="459">
        <v>2.5</v>
      </c>
      <c r="E243" s="21"/>
      <c r="F243" s="21"/>
      <c r="G243" s="146">
        <f t="shared" si="24"/>
        <v>0.83333333333333337</v>
      </c>
      <c r="H243" s="146">
        <f t="shared" si="22"/>
        <v>2.5</v>
      </c>
      <c r="I243" s="44"/>
      <c r="J243" s="146">
        <f t="shared" si="23"/>
        <v>2.5</v>
      </c>
      <c r="K243" s="114"/>
      <c r="L243" s="146">
        <f t="shared" si="20"/>
        <v>2.5</v>
      </c>
      <c r="M243" s="147"/>
      <c r="N243" s="122" t="str">
        <f t="shared" si="21"/>
        <v>Juin</v>
      </c>
    </row>
    <row r="244" spans="1:14" s="29" customFormat="1" ht="21">
      <c r="A244" s="64">
        <v>237</v>
      </c>
      <c r="B244" s="413" t="s">
        <v>326</v>
      </c>
      <c r="C244" s="413" t="s">
        <v>327</v>
      </c>
      <c r="D244" s="459">
        <v>2.5</v>
      </c>
      <c r="E244" s="21"/>
      <c r="F244" s="21"/>
      <c r="G244" s="146">
        <f t="shared" si="24"/>
        <v>0.83333333333333337</v>
      </c>
      <c r="H244" s="146">
        <f t="shared" si="22"/>
        <v>2.5</v>
      </c>
      <c r="I244" s="44"/>
      <c r="J244" s="146">
        <f t="shared" si="23"/>
        <v>2.5</v>
      </c>
      <c r="K244" s="44"/>
      <c r="L244" s="146">
        <f t="shared" si="20"/>
        <v>2.5</v>
      </c>
      <c r="M244" s="147"/>
      <c r="N244" s="122" t="str">
        <f t="shared" si="21"/>
        <v>Juin</v>
      </c>
    </row>
    <row r="245" spans="1:14" s="29" customFormat="1" ht="21">
      <c r="A245" s="64">
        <v>238</v>
      </c>
      <c r="B245" s="413" t="s">
        <v>328</v>
      </c>
      <c r="C245" s="413" t="s">
        <v>43</v>
      </c>
      <c r="D245" s="459">
        <v>10</v>
      </c>
      <c r="E245" s="21"/>
      <c r="F245" s="21"/>
      <c r="G245" s="146">
        <f t="shared" si="24"/>
        <v>3.3333333333333335</v>
      </c>
      <c r="H245" s="146">
        <f t="shared" si="22"/>
        <v>10</v>
      </c>
      <c r="I245" s="44"/>
      <c r="J245" s="146">
        <f t="shared" si="23"/>
        <v>10</v>
      </c>
      <c r="K245" s="44"/>
      <c r="L245" s="146">
        <f t="shared" si="20"/>
        <v>10</v>
      </c>
      <c r="M245" s="147"/>
      <c r="N245" s="122" t="str">
        <f t="shared" si="21"/>
        <v>Juin</v>
      </c>
    </row>
    <row r="246" spans="1:14" s="29" customFormat="1" ht="21">
      <c r="A246" s="64">
        <v>239</v>
      </c>
      <c r="B246" s="419" t="s">
        <v>926</v>
      </c>
      <c r="C246" s="419" t="s">
        <v>927</v>
      </c>
      <c r="D246" s="459">
        <v>2.5</v>
      </c>
      <c r="E246" s="21"/>
      <c r="F246" s="21"/>
      <c r="G246" s="146">
        <f t="shared" si="24"/>
        <v>0.83333333333333337</v>
      </c>
      <c r="H246" s="146">
        <f t="shared" si="22"/>
        <v>2.5</v>
      </c>
      <c r="I246" s="44"/>
      <c r="J246" s="146">
        <f t="shared" si="23"/>
        <v>2.5</v>
      </c>
      <c r="K246" s="117"/>
      <c r="L246" s="146">
        <f t="shared" si="20"/>
        <v>2.5</v>
      </c>
      <c r="M246" s="147"/>
      <c r="N246" s="122" t="str">
        <f t="shared" si="21"/>
        <v>Juin</v>
      </c>
    </row>
    <row r="247" spans="1:14" s="29" customFormat="1" ht="21">
      <c r="A247" s="64">
        <v>240</v>
      </c>
      <c r="B247" s="413" t="s">
        <v>329</v>
      </c>
      <c r="C247" s="413" t="s">
        <v>164</v>
      </c>
      <c r="D247" s="459">
        <v>2.5</v>
      </c>
      <c r="E247" s="21"/>
      <c r="F247" s="21"/>
      <c r="G247" s="146">
        <f t="shared" si="24"/>
        <v>0.83333333333333337</v>
      </c>
      <c r="H247" s="146">
        <f t="shared" si="22"/>
        <v>2.5</v>
      </c>
      <c r="I247" s="44"/>
      <c r="J247" s="146">
        <f t="shared" si="23"/>
        <v>2.5</v>
      </c>
      <c r="K247" s="44"/>
      <c r="L247" s="146">
        <f t="shared" si="20"/>
        <v>2.5</v>
      </c>
      <c r="M247" s="147"/>
      <c r="N247" s="122" t="str">
        <f t="shared" si="21"/>
        <v>Juin</v>
      </c>
    </row>
    <row r="248" spans="1:14" s="29" customFormat="1" ht="21">
      <c r="A248" s="64">
        <v>241</v>
      </c>
      <c r="B248" s="419" t="s">
        <v>330</v>
      </c>
      <c r="C248" s="419" t="s">
        <v>331</v>
      </c>
      <c r="D248" s="459">
        <v>3</v>
      </c>
      <c r="E248" s="21"/>
      <c r="F248" s="21"/>
      <c r="G248" s="146">
        <f t="shared" si="24"/>
        <v>1</v>
      </c>
      <c r="H248" s="146">
        <f t="shared" si="22"/>
        <v>3</v>
      </c>
      <c r="I248" s="44"/>
      <c r="J248" s="146">
        <f t="shared" si="23"/>
        <v>3</v>
      </c>
      <c r="K248" s="44"/>
      <c r="L248" s="146">
        <f t="shared" si="20"/>
        <v>3</v>
      </c>
      <c r="M248" s="147"/>
      <c r="N248" s="122" t="str">
        <f t="shared" si="21"/>
        <v>Juin</v>
      </c>
    </row>
    <row r="249" spans="1:14" s="29" customFormat="1" ht="21">
      <c r="A249" s="64">
        <v>242</v>
      </c>
      <c r="B249" s="413" t="s">
        <v>332</v>
      </c>
      <c r="C249" s="413" t="s">
        <v>333</v>
      </c>
      <c r="D249" s="459">
        <v>2.5</v>
      </c>
      <c r="E249" s="21"/>
      <c r="F249" s="21"/>
      <c r="G249" s="146">
        <f t="shared" si="24"/>
        <v>0.83333333333333337</v>
      </c>
      <c r="H249" s="146">
        <f t="shared" si="22"/>
        <v>2.5</v>
      </c>
      <c r="I249" s="44"/>
      <c r="J249" s="146">
        <f t="shared" si="23"/>
        <v>2.5</v>
      </c>
      <c r="K249" s="44"/>
      <c r="L249" s="146">
        <f t="shared" si="20"/>
        <v>2.5</v>
      </c>
      <c r="M249" s="147"/>
      <c r="N249" s="122" t="str">
        <f t="shared" si="21"/>
        <v>Juin</v>
      </c>
    </row>
    <row r="250" spans="1:14" s="29" customFormat="1" ht="21">
      <c r="A250" s="64">
        <v>243</v>
      </c>
      <c r="B250" s="413" t="s">
        <v>332</v>
      </c>
      <c r="C250" s="413" t="s">
        <v>334</v>
      </c>
      <c r="D250" s="459">
        <v>7</v>
      </c>
      <c r="E250" s="21"/>
      <c r="F250" s="21"/>
      <c r="G250" s="146">
        <f t="shared" si="24"/>
        <v>2.3333333333333335</v>
      </c>
      <c r="H250" s="146">
        <f t="shared" si="22"/>
        <v>7</v>
      </c>
      <c r="I250" s="44"/>
      <c r="J250" s="146">
        <f t="shared" si="23"/>
        <v>7</v>
      </c>
      <c r="K250" s="44"/>
      <c r="L250" s="146">
        <f t="shared" si="20"/>
        <v>7</v>
      </c>
      <c r="M250" s="147"/>
      <c r="N250" s="122" t="str">
        <f t="shared" si="21"/>
        <v>Juin</v>
      </c>
    </row>
    <row r="251" spans="1:14" s="29" customFormat="1" ht="21">
      <c r="A251" s="64">
        <v>244</v>
      </c>
      <c r="B251" s="419" t="s">
        <v>928</v>
      </c>
      <c r="C251" s="419" t="s">
        <v>372</v>
      </c>
      <c r="D251" s="459">
        <v>9</v>
      </c>
      <c r="E251" s="21"/>
      <c r="F251" s="21"/>
      <c r="G251" s="146">
        <f t="shared" si="24"/>
        <v>3</v>
      </c>
      <c r="H251" s="146">
        <f t="shared" si="22"/>
        <v>9</v>
      </c>
      <c r="I251" s="44"/>
      <c r="J251" s="146">
        <f t="shared" si="23"/>
        <v>9</v>
      </c>
      <c r="K251" s="44"/>
      <c r="L251" s="146">
        <f t="shared" si="20"/>
        <v>9</v>
      </c>
      <c r="M251" s="147"/>
      <c r="N251" s="122" t="str">
        <f t="shared" si="21"/>
        <v>Juin</v>
      </c>
    </row>
    <row r="252" spans="1:14" s="29" customFormat="1" ht="21">
      <c r="A252" s="64">
        <v>245</v>
      </c>
      <c r="B252" s="413" t="s">
        <v>335</v>
      </c>
      <c r="C252" s="413" t="s">
        <v>336</v>
      </c>
      <c r="D252" s="459">
        <v>3.5</v>
      </c>
      <c r="E252" s="21"/>
      <c r="F252" s="21"/>
      <c r="G252" s="146">
        <f t="shared" si="24"/>
        <v>1.1666666666666667</v>
      </c>
      <c r="H252" s="146">
        <f t="shared" si="22"/>
        <v>3.5</v>
      </c>
      <c r="I252" s="44"/>
      <c r="J252" s="146">
        <f t="shared" si="23"/>
        <v>3.5</v>
      </c>
      <c r="K252" s="44"/>
      <c r="L252" s="146">
        <f t="shared" si="20"/>
        <v>3.5</v>
      </c>
      <c r="M252" s="147"/>
      <c r="N252" s="122" t="str">
        <f t="shared" si="21"/>
        <v>Juin</v>
      </c>
    </row>
    <row r="253" spans="1:14" s="29" customFormat="1" ht="21">
      <c r="A253" s="64">
        <v>246</v>
      </c>
      <c r="B253" s="419" t="s">
        <v>337</v>
      </c>
      <c r="C253" s="419" t="s">
        <v>99</v>
      </c>
      <c r="D253" s="459">
        <v>4</v>
      </c>
      <c r="E253" s="21"/>
      <c r="F253" s="21"/>
      <c r="G253" s="146">
        <f t="shared" si="24"/>
        <v>1.3333333333333333</v>
      </c>
      <c r="H253" s="146">
        <f t="shared" si="22"/>
        <v>4</v>
      </c>
      <c r="I253" s="44"/>
      <c r="J253" s="146">
        <f t="shared" si="23"/>
        <v>4</v>
      </c>
      <c r="K253" s="44"/>
      <c r="L253" s="146">
        <f t="shared" si="20"/>
        <v>4</v>
      </c>
      <c r="M253" s="147"/>
      <c r="N253" s="122" t="str">
        <f t="shared" si="21"/>
        <v>Juin</v>
      </c>
    </row>
    <row r="254" spans="1:14" s="29" customFormat="1" ht="21">
      <c r="A254" s="64">
        <v>247</v>
      </c>
      <c r="B254" s="419" t="s">
        <v>929</v>
      </c>
      <c r="C254" s="419" t="s">
        <v>930</v>
      </c>
      <c r="D254" s="459">
        <v>6</v>
      </c>
      <c r="E254" s="21"/>
      <c r="F254" s="21"/>
      <c r="G254" s="146">
        <f t="shared" si="24"/>
        <v>2</v>
      </c>
      <c r="H254" s="146">
        <f t="shared" si="22"/>
        <v>6</v>
      </c>
      <c r="I254" s="44"/>
      <c r="J254" s="146">
        <f t="shared" si="23"/>
        <v>6</v>
      </c>
      <c r="K254" s="117"/>
      <c r="L254" s="146">
        <f t="shared" si="20"/>
        <v>6</v>
      </c>
      <c r="M254" s="147"/>
      <c r="N254" s="122" t="str">
        <f t="shared" si="21"/>
        <v>Juin</v>
      </c>
    </row>
    <row r="255" spans="1:14" s="29" customFormat="1" ht="21">
      <c r="A255" s="64">
        <v>248</v>
      </c>
      <c r="B255" s="418" t="s">
        <v>338</v>
      </c>
      <c r="C255" s="418" t="s">
        <v>339</v>
      </c>
      <c r="D255" s="459">
        <v>1.5</v>
      </c>
      <c r="E255" s="21"/>
      <c r="F255" s="21"/>
      <c r="G255" s="146">
        <f t="shared" si="24"/>
        <v>0.5</v>
      </c>
      <c r="H255" s="146">
        <f t="shared" si="22"/>
        <v>1.5</v>
      </c>
      <c r="I255" s="44"/>
      <c r="J255" s="146">
        <f t="shared" si="23"/>
        <v>1.5</v>
      </c>
      <c r="K255" s="117"/>
      <c r="L255" s="146">
        <f t="shared" si="20"/>
        <v>1.5</v>
      </c>
      <c r="M255" s="147"/>
      <c r="N255" s="122" t="str">
        <f t="shared" si="21"/>
        <v>Juin</v>
      </c>
    </row>
    <row r="256" spans="1:14" s="29" customFormat="1" ht="21">
      <c r="A256" s="64">
        <v>249</v>
      </c>
      <c r="B256" s="413" t="s">
        <v>340</v>
      </c>
      <c r="C256" s="413" t="s">
        <v>322</v>
      </c>
      <c r="D256" s="459">
        <v>3.5</v>
      </c>
      <c r="E256" s="155"/>
      <c r="F256" s="155"/>
      <c r="G256" s="146">
        <f t="shared" si="24"/>
        <v>1.1666666666666667</v>
      </c>
      <c r="H256" s="146">
        <f t="shared" si="22"/>
        <v>3.5</v>
      </c>
      <c r="I256" s="44"/>
      <c r="J256" s="146">
        <f t="shared" si="23"/>
        <v>3.5</v>
      </c>
      <c r="K256" s="44"/>
      <c r="L256" s="146">
        <f t="shared" ref="L256:L319" si="25">MAX(J256,K256*3)</f>
        <v>3.5</v>
      </c>
      <c r="M256" s="147"/>
      <c r="N256" s="122" t="str">
        <f t="shared" si="21"/>
        <v>Juin</v>
      </c>
    </row>
    <row r="257" spans="1:14" s="29" customFormat="1" ht="21">
      <c r="A257" s="64">
        <v>250</v>
      </c>
      <c r="B257" s="417" t="s">
        <v>341</v>
      </c>
      <c r="C257" s="417" t="s">
        <v>342</v>
      </c>
      <c r="D257" s="459">
        <v>3</v>
      </c>
      <c r="E257" s="21"/>
      <c r="F257" s="21"/>
      <c r="G257" s="146">
        <f t="shared" si="24"/>
        <v>1</v>
      </c>
      <c r="H257" s="146">
        <f t="shared" si="22"/>
        <v>3</v>
      </c>
      <c r="I257" s="44"/>
      <c r="J257" s="146">
        <f t="shared" si="23"/>
        <v>3</v>
      </c>
      <c r="K257" s="117"/>
      <c r="L257" s="146">
        <f t="shared" si="25"/>
        <v>3</v>
      </c>
      <c r="M257" s="147"/>
      <c r="N257" s="122" t="str">
        <f t="shared" si="21"/>
        <v>Juin</v>
      </c>
    </row>
    <row r="258" spans="1:14" s="29" customFormat="1" ht="21">
      <c r="A258" s="64">
        <v>251</v>
      </c>
      <c r="B258" s="434" t="s">
        <v>343</v>
      </c>
      <c r="C258" s="417" t="s">
        <v>857</v>
      </c>
      <c r="D258" s="459">
        <v>2.5</v>
      </c>
      <c r="E258" s="21"/>
      <c r="F258" s="21"/>
      <c r="G258" s="146">
        <f t="shared" si="24"/>
        <v>0.83333333333333337</v>
      </c>
      <c r="H258" s="146">
        <f t="shared" si="22"/>
        <v>2.5</v>
      </c>
      <c r="I258" s="44"/>
      <c r="J258" s="146">
        <f t="shared" si="23"/>
        <v>2.5</v>
      </c>
      <c r="K258" s="114"/>
      <c r="L258" s="146">
        <f t="shared" si="25"/>
        <v>2.5</v>
      </c>
      <c r="M258" s="147"/>
      <c r="N258" s="122" t="str">
        <f t="shared" si="21"/>
        <v>Juin</v>
      </c>
    </row>
    <row r="259" spans="1:14" s="29" customFormat="1" ht="21">
      <c r="A259" s="64">
        <v>252</v>
      </c>
      <c r="B259" s="419" t="s">
        <v>931</v>
      </c>
      <c r="C259" s="419" t="s">
        <v>118</v>
      </c>
      <c r="D259" s="459">
        <v>1.5</v>
      </c>
      <c r="E259" s="69"/>
      <c r="F259" s="69"/>
      <c r="G259" s="146">
        <f t="shared" si="24"/>
        <v>0.5</v>
      </c>
      <c r="H259" s="146">
        <f t="shared" si="22"/>
        <v>1.5</v>
      </c>
      <c r="I259" s="44"/>
      <c r="J259" s="146">
        <f t="shared" si="23"/>
        <v>1.5</v>
      </c>
      <c r="K259" s="114"/>
      <c r="L259" s="146">
        <f t="shared" si="25"/>
        <v>1.5</v>
      </c>
      <c r="M259" s="147"/>
      <c r="N259" s="122" t="str">
        <f t="shared" si="21"/>
        <v>Juin</v>
      </c>
    </row>
    <row r="260" spans="1:14" s="29" customFormat="1" ht="21">
      <c r="A260" s="64">
        <v>253</v>
      </c>
      <c r="B260" s="413" t="s">
        <v>344</v>
      </c>
      <c r="C260" s="413" t="s">
        <v>707</v>
      </c>
      <c r="D260" s="459">
        <v>3.5</v>
      </c>
      <c r="E260" s="21"/>
      <c r="F260" s="21"/>
      <c r="G260" s="146">
        <f t="shared" si="24"/>
        <v>1.1666666666666667</v>
      </c>
      <c r="H260" s="146">
        <f t="shared" si="22"/>
        <v>3.5</v>
      </c>
      <c r="I260" s="44"/>
      <c r="J260" s="146">
        <f t="shared" si="23"/>
        <v>3.5</v>
      </c>
      <c r="K260" s="150"/>
      <c r="L260" s="146">
        <f t="shared" si="25"/>
        <v>3.5</v>
      </c>
      <c r="M260" s="147"/>
      <c r="N260" s="122" t="str">
        <f t="shared" si="21"/>
        <v>Juin</v>
      </c>
    </row>
    <row r="261" spans="1:14" s="29" customFormat="1" ht="21">
      <c r="A261" s="64">
        <v>254</v>
      </c>
      <c r="B261" s="419" t="s">
        <v>345</v>
      </c>
      <c r="C261" s="419" t="s">
        <v>346</v>
      </c>
      <c r="D261" s="459">
        <v>2.5</v>
      </c>
      <c r="E261" s="21"/>
      <c r="F261" s="21"/>
      <c r="G261" s="146">
        <f t="shared" si="24"/>
        <v>0.83333333333333337</v>
      </c>
      <c r="H261" s="146">
        <f t="shared" si="22"/>
        <v>2.5</v>
      </c>
      <c r="I261" s="44"/>
      <c r="J261" s="146">
        <f t="shared" si="23"/>
        <v>2.5</v>
      </c>
      <c r="K261" s="114"/>
      <c r="L261" s="146">
        <f t="shared" si="25"/>
        <v>2.5</v>
      </c>
      <c r="M261" s="147"/>
      <c r="N261" s="122" t="str">
        <f t="shared" si="21"/>
        <v>Juin</v>
      </c>
    </row>
    <row r="262" spans="1:14" s="29" customFormat="1" ht="21">
      <c r="A262" s="64">
        <v>255</v>
      </c>
      <c r="B262" s="419" t="s">
        <v>347</v>
      </c>
      <c r="C262" s="419" t="s">
        <v>348</v>
      </c>
      <c r="D262" s="459">
        <v>2.5</v>
      </c>
      <c r="E262" s="21"/>
      <c r="F262" s="21"/>
      <c r="G262" s="146">
        <f t="shared" si="24"/>
        <v>0.83333333333333337</v>
      </c>
      <c r="H262" s="146">
        <f t="shared" si="22"/>
        <v>2.5</v>
      </c>
      <c r="I262" s="44"/>
      <c r="J262" s="146">
        <f t="shared" si="23"/>
        <v>2.5</v>
      </c>
      <c r="K262" s="150"/>
      <c r="L262" s="146">
        <f t="shared" si="25"/>
        <v>2.5</v>
      </c>
      <c r="M262" s="147"/>
      <c r="N262" s="122" t="str">
        <f t="shared" si="21"/>
        <v>Juin</v>
      </c>
    </row>
    <row r="263" spans="1:14" s="29" customFormat="1" ht="21">
      <c r="A263" s="64">
        <v>256</v>
      </c>
      <c r="B263" s="413" t="s">
        <v>349</v>
      </c>
      <c r="C263" s="413" t="s">
        <v>118</v>
      </c>
      <c r="D263" s="459">
        <v>1.5</v>
      </c>
      <c r="E263" s="21"/>
      <c r="F263" s="21"/>
      <c r="G263" s="146">
        <f t="shared" si="24"/>
        <v>0.5</v>
      </c>
      <c r="H263" s="146">
        <f t="shared" si="22"/>
        <v>1.5</v>
      </c>
      <c r="I263" s="44"/>
      <c r="J263" s="146">
        <f t="shared" si="23"/>
        <v>1.5</v>
      </c>
      <c r="K263" s="114"/>
      <c r="L263" s="146">
        <f t="shared" si="25"/>
        <v>1.5</v>
      </c>
      <c r="M263" s="147"/>
      <c r="N263" s="122" t="str">
        <f t="shared" si="21"/>
        <v>Juin</v>
      </c>
    </row>
    <row r="264" spans="1:14" s="29" customFormat="1" ht="21">
      <c r="A264" s="64">
        <v>257</v>
      </c>
      <c r="B264" s="446" t="s">
        <v>932</v>
      </c>
      <c r="C264" s="446" t="s">
        <v>933</v>
      </c>
      <c r="D264" s="459">
        <v>1.5</v>
      </c>
      <c r="E264" s="21"/>
      <c r="F264" s="21"/>
      <c r="G264" s="146">
        <f t="shared" si="24"/>
        <v>0.5</v>
      </c>
      <c r="H264" s="146">
        <f t="shared" si="22"/>
        <v>1.5</v>
      </c>
      <c r="I264" s="44"/>
      <c r="J264" s="146">
        <f t="shared" si="23"/>
        <v>1.5</v>
      </c>
      <c r="K264" s="150"/>
      <c r="L264" s="146">
        <f t="shared" si="25"/>
        <v>1.5</v>
      </c>
      <c r="M264" s="147"/>
      <c r="N264" s="122" t="str">
        <f t="shared" ref="N264:N326" si="26">IF(ISBLANK(K264),IF(ISBLANK(I264),"Juin","Synthèse"),"Rattrapage")</f>
        <v>Juin</v>
      </c>
    </row>
    <row r="265" spans="1:14" s="29" customFormat="1" ht="21">
      <c r="A265" s="64">
        <v>258</v>
      </c>
      <c r="B265" s="413" t="s">
        <v>350</v>
      </c>
      <c r="C265" s="413" t="s">
        <v>351</v>
      </c>
      <c r="D265" s="459">
        <v>6</v>
      </c>
      <c r="E265" s="21"/>
      <c r="F265" s="21"/>
      <c r="G265" s="146">
        <f t="shared" si="24"/>
        <v>2</v>
      </c>
      <c r="H265" s="146">
        <f t="shared" si="22"/>
        <v>6</v>
      </c>
      <c r="I265" s="44"/>
      <c r="J265" s="146">
        <f t="shared" si="23"/>
        <v>6</v>
      </c>
      <c r="K265" s="150"/>
      <c r="L265" s="146">
        <f t="shared" si="25"/>
        <v>6</v>
      </c>
      <c r="M265" s="147"/>
      <c r="N265" s="122" t="str">
        <f t="shared" si="26"/>
        <v>Juin</v>
      </c>
    </row>
    <row r="266" spans="1:14" s="29" customFormat="1" ht="21">
      <c r="A266" s="64">
        <v>259</v>
      </c>
      <c r="B266" s="418" t="s">
        <v>352</v>
      </c>
      <c r="C266" s="418" t="s">
        <v>934</v>
      </c>
      <c r="D266" s="459">
        <v>2.5</v>
      </c>
      <c r="E266" s="21"/>
      <c r="F266" s="21"/>
      <c r="G266" s="146">
        <f t="shared" si="24"/>
        <v>0.83333333333333337</v>
      </c>
      <c r="H266" s="146">
        <f t="shared" si="22"/>
        <v>2.5</v>
      </c>
      <c r="I266" s="44"/>
      <c r="J266" s="146">
        <f t="shared" si="23"/>
        <v>2.5</v>
      </c>
      <c r="K266" s="114"/>
      <c r="L266" s="146">
        <f t="shared" si="25"/>
        <v>2.5</v>
      </c>
      <c r="M266" s="147"/>
      <c r="N266" s="122" t="str">
        <f t="shared" si="26"/>
        <v>Juin</v>
      </c>
    </row>
    <row r="267" spans="1:14" s="29" customFormat="1" ht="21">
      <c r="A267" s="64">
        <v>260</v>
      </c>
      <c r="B267" s="434" t="s">
        <v>353</v>
      </c>
      <c r="C267" s="434" t="s">
        <v>935</v>
      </c>
      <c r="D267" s="459">
        <v>6</v>
      </c>
      <c r="E267" s="21"/>
      <c r="F267" s="21"/>
      <c r="G267" s="146">
        <f t="shared" si="24"/>
        <v>2</v>
      </c>
      <c r="H267" s="146">
        <f t="shared" si="22"/>
        <v>6</v>
      </c>
      <c r="I267" s="44"/>
      <c r="J267" s="146">
        <f t="shared" si="23"/>
        <v>6</v>
      </c>
      <c r="K267" s="150"/>
      <c r="L267" s="146">
        <f t="shared" si="25"/>
        <v>6</v>
      </c>
      <c r="M267" s="147"/>
      <c r="N267" s="122" t="str">
        <f t="shared" si="26"/>
        <v>Juin</v>
      </c>
    </row>
    <row r="268" spans="1:14" s="29" customFormat="1" ht="21">
      <c r="A268" s="64">
        <v>261</v>
      </c>
      <c r="B268" s="434" t="s">
        <v>354</v>
      </c>
      <c r="C268" s="434" t="s">
        <v>355</v>
      </c>
      <c r="D268" s="459">
        <v>3</v>
      </c>
      <c r="E268" s="21"/>
      <c r="F268" s="21"/>
      <c r="G268" s="146">
        <f t="shared" si="24"/>
        <v>1</v>
      </c>
      <c r="H268" s="146">
        <f t="shared" si="22"/>
        <v>3</v>
      </c>
      <c r="I268" s="44"/>
      <c r="J268" s="146">
        <f t="shared" si="23"/>
        <v>3</v>
      </c>
      <c r="K268" s="114"/>
      <c r="L268" s="146">
        <f t="shared" si="25"/>
        <v>3</v>
      </c>
      <c r="M268" s="147"/>
      <c r="N268" s="122" t="str">
        <f t="shared" si="26"/>
        <v>Juin</v>
      </c>
    </row>
    <row r="269" spans="1:14" s="29" customFormat="1" ht="21">
      <c r="A269" s="64">
        <v>262</v>
      </c>
      <c r="B269" s="413" t="s">
        <v>356</v>
      </c>
      <c r="C269" s="413" t="s">
        <v>936</v>
      </c>
      <c r="D269" s="459">
        <v>2.5</v>
      </c>
      <c r="E269" s="21"/>
      <c r="F269" s="21"/>
      <c r="G269" s="146">
        <f t="shared" si="24"/>
        <v>0.83333333333333337</v>
      </c>
      <c r="H269" s="146">
        <f t="shared" si="22"/>
        <v>2.5</v>
      </c>
      <c r="I269" s="44"/>
      <c r="J269" s="146">
        <f t="shared" si="23"/>
        <v>2.5</v>
      </c>
      <c r="K269" s="150"/>
      <c r="L269" s="146">
        <f t="shared" si="25"/>
        <v>2.5</v>
      </c>
      <c r="M269" s="147"/>
      <c r="N269" s="122" t="str">
        <f t="shared" si="26"/>
        <v>Juin</v>
      </c>
    </row>
    <row r="270" spans="1:14" s="29" customFormat="1" ht="21">
      <c r="A270" s="64">
        <v>263</v>
      </c>
      <c r="B270" s="425" t="s">
        <v>937</v>
      </c>
      <c r="C270" s="425" t="s">
        <v>357</v>
      </c>
      <c r="D270" s="459">
        <v>6</v>
      </c>
      <c r="E270" s="21"/>
      <c r="F270" s="21"/>
      <c r="G270" s="146">
        <f t="shared" si="24"/>
        <v>2</v>
      </c>
      <c r="H270" s="146">
        <f t="shared" si="22"/>
        <v>6</v>
      </c>
      <c r="I270" s="44"/>
      <c r="J270" s="146">
        <f t="shared" si="23"/>
        <v>6</v>
      </c>
      <c r="K270" s="150"/>
      <c r="L270" s="146">
        <f t="shared" si="25"/>
        <v>6</v>
      </c>
      <c r="M270" s="147"/>
      <c r="N270" s="122" t="str">
        <f t="shared" si="26"/>
        <v>Juin</v>
      </c>
    </row>
    <row r="271" spans="1:14" s="29" customFormat="1" ht="21">
      <c r="A271" s="64">
        <v>264</v>
      </c>
      <c r="B271" s="413" t="s">
        <v>358</v>
      </c>
      <c r="C271" s="413" t="s">
        <v>248</v>
      </c>
      <c r="D271" s="459">
        <v>2.5</v>
      </c>
      <c r="E271" s="21"/>
      <c r="F271" s="21"/>
      <c r="G271" s="146">
        <f t="shared" si="24"/>
        <v>0.83333333333333337</v>
      </c>
      <c r="H271" s="146">
        <f t="shared" si="22"/>
        <v>2.5</v>
      </c>
      <c r="I271" s="44"/>
      <c r="J271" s="146">
        <f t="shared" si="23"/>
        <v>2.5</v>
      </c>
      <c r="K271" s="150"/>
      <c r="L271" s="146">
        <f t="shared" si="25"/>
        <v>2.5</v>
      </c>
      <c r="M271" s="147"/>
      <c r="N271" s="122" t="str">
        <f t="shared" si="26"/>
        <v>Juin</v>
      </c>
    </row>
    <row r="272" spans="1:14" s="29" customFormat="1" ht="21">
      <c r="A272" s="64">
        <v>265</v>
      </c>
      <c r="B272" s="413" t="s">
        <v>359</v>
      </c>
      <c r="C272" s="413" t="s">
        <v>938</v>
      </c>
      <c r="D272" s="459">
        <v>6</v>
      </c>
      <c r="E272" s="21"/>
      <c r="F272" s="21"/>
      <c r="G272" s="146">
        <f t="shared" si="24"/>
        <v>2</v>
      </c>
      <c r="H272" s="146">
        <f t="shared" si="22"/>
        <v>6</v>
      </c>
      <c r="I272" s="156"/>
      <c r="J272" s="146">
        <f t="shared" si="23"/>
        <v>6</v>
      </c>
      <c r="K272" s="114"/>
      <c r="L272" s="146">
        <f t="shared" si="25"/>
        <v>6</v>
      </c>
      <c r="M272" s="147"/>
      <c r="N272" s="122" t="str">
        <f t="shared" si="26"/>
        <v>Juin</v>
      </c>
    </row>
    <row r="273" spans="1:14" s="29" customFormat="1" ht="21">
      <c r="A273" s="64">
        <v>266</v>
      </c>
      <c r="B273" s="435" t="s">
        <v>360</v>
      </c>
      <c r="C273" s="435" t="s">
        <v>87</v>
      </c>
      <c r="D273" s="459">
        <v>13.5</v>
      </c>
      <c r="E273" s="21"/>
      <c r="F273" s="21"/>
      <c r="G273" s="146">
        <f t="shared" si="24"/>
        <v>4.5</v>
      </c>
      <c r="H273" s="146">
        <f t="shared" si="22"/>
        <v>13.5</v>
      </c>
      <c r="I273" s="44"/>
      <c r="J273" s="146">
        <f t="shared" si="23"/>
        <v>13.5</v>
      </c>
      <c r="K273" s="44"/>
      <c r="L273" s="146">
        <f t="shared" si="25"/>
        <v>13.5</v>
      </c>
      <c r="M273" s="147"/>
      <c r="N273" s="122" t="str">
        <f t="shared" si="26"/>
        <v>Juin</v>
      </c>
    </row>
    <row r="274" spans="1:14" s="29" customFormat="1" ht="21">
      <c r="A274" s="64">
        <v>267</v>
      </c>
      <c r="B274" s="427" t="s">
        <v>939</v>
      </c>
      <c r="C274" s="427" t="s">
        <v>940</v>
      </c>
      <c r="D274" s="459">
        <v>6</v>
      </c>
      <c r="E274" s="21"/>
      <c r="F274" s="21"/>
      <c r="G274" s="146">
        <f t="shared" si="24"/>
        <v>2</v>
      </c>
      <c r="H274" s="146">
        <f t="shared" si="22"/>
        <v>6</v>
      </c>
      <c r="I274" s="44"/>
      <c r="J274" s="146">
        <f t="shared" si="23"/>
        <v>6</v>
      </c>
      <c r="K274" s="44"/>
      <c r="L274" s="146">
        <f t="shared" si="25"/>
        <v>6</v>
      </c>
      <c r="M274" s="147"/>
      <c r="N274" s="122" t="str">
        <f t="shared" si="26"/>
        <v>Juin</v>
      </c>
    </row>
    <row r="275" spans="1:14" s="29" customFormat="1" ht="21">
      <c r="A275" s="64">
        <v>268</v>
      </c>
      <c r="B275" s="427" t="s">
        <v>941</v>
      </c>
      <c r="C275" s="427" t="s">
        <v>361</v>
      </c>
      <c r="D275" s="459">
        <v>3.5</v>
      </c>
      <c r="E275" s="21"/>
      <c r="F275" s="21"/>
      <c r="G275" s="146">
        <f t="shared" si="24"/>
        <v>1.1666666666666667</v>
      </c>
      <c r="H275" s="146">
        <f t="shared" si="22"/>
        <v>3.5</v>
      </c>
      <c r="I275" s="44"/>
      <c r="J275" s="146">
        <f t="shared" si="23"/>
        <v>3.5</v>
      </c>
      <c r="K275" s="117"/>
      <c r="L275" s="146">
        <f t="shared" si="25"/>
        <v>3.5</v>
      </c>
      <c r="M275" s="147"/>
      <c r="N275" s="122" t="str">
        <f t="shared" si="26"/>
        <v>Juin</v>
      </c>
    </row>
    <row r="276" spans="1:14" s="29" customFormat="1" ht="21">
      <c r="A276" s="64">
        <v>269</v>
      </c>
      <c r="B276" s="436" t="s">
        <v>942</v>
      </c>
      <c r="C276" s="436" t="s">
        <v>362</v>
      </c>
      <c r="D276" s="459">
        <v>1.5</v>
      </c>
      <c r="E276" s="21"/>
      <c r="F276" s="21"/>
      <c r="G276" s="146">
        <f t="shared" si="24"/>
        <v>0.5</v>
      </c>
      <c r="H276" s="146">
        <f t="shared" si="22"/>
        <v>1.5</v>
      </c>
      <c r="I276" s="44"/>
      <c r="J276" s="146">
        <f t="shared" si="23"/>
        <v>1.5</v>
      </c>
      <c r="K276" s="117"/>
      <c r="L276" s="146">
        <f t="shared" si="25"/>
        <v>1.5</v>
      </c>
      <c r="M276" s="147"/>
      <c r="N276" s="122" t="str">
        <f t="shared" si="26"/>
        <v>Juin</v>
      </c>
    </row>
    <row r="277" spans="1:14" s="29" customFormat="1" ht="21">
      <c r="A277" s="64">
        <v>270</v>
      </c>
      <c r="B277" s="413" t="s">
        <v>363</v>
      </c>
      <c r="C277" s="413" t="s">
        <v>220</v>
      </c>
      <c r="D277" s="459">
        <v>2.5</v>
      </c>
      <c r="E277" s="21"/>
      <c r="F277" s="21"/>
      <c r="G277" s="146">
        <f t="shared" si="24"/>
        <v>0.83333333333333337</v>
      </c>
      <c r="H277" s="146">
        <f t="shared" si="22"/>
        <v>2.5</v>
      </c>
      <c r="I277" s="44"/>
      <c r="J277" s="146">
        <f t="shared" si="23"/>
        <v>2.5</v>
      </c>
      <c r="K277" s="117"/>
      <c r="L277" s="146">
        <f t="shared" si="25"/>
        <v>2.5</v>
      </c>
      <c r="M277" s="147"/>
      <c r="N277" s="122" t="str">
        <f t="shared" si="26"/>
        <v>Juin</v>
      </c>
    </row>
    <row r="278" spans="1:14" s="29" customFormat="1" ht="21">
      <c r="A278" s="64">
        <v>271</v>
      </c>
      <c r="B278" s="413" t="s">
        <v>364</v>
      </c>
      <c r="C278" s="413" t="s">
        <v>943</v>
      </c>
      <c r="D278" s="459">
        <v>2.5</v>
      </c>
      <c r="E278" s="21"/>
      <c r="F278" s="21"/>
      <c r="G278" s="146">
        <f t="shared" si="24"/>
        <v>0.83333333333333337</v>
      </c>
      <c r="H278" s="146">
        <f t="shared" si="22"/>
        <v>2.5</v>
      </c>
      <c r="I278" s="44"/>
      <c r="J278" s="146">
        <f t="shared" si="23"/>
        <v>2.5</v>
      </c>
      <c r="K278" s="150"/>
      <c r="L278" s="146">
        <f t="shared" si="25"/>
        <v>2.5</v>
      </c>
      <c r="M278" s="147"/>
      <c r="N278" s="122" t="str">
        <f t="shared" si="26"/>
        <v>Juin</v>
      </c>
    </row>
    <row r="279" spans="1:14" s="29" customFormat="1" ht="21">
      <c r="A279" s="64">
        <v>272</v>
      </c>
      <c r="B279" s="413" t="s">
        <v>365</v>
      </c>
      <c r="C279" s="413" t="s">
        <v>366</v>
      </c>
      <c r="D279" s="459">
        <v>2.5</v>
      </c>
      <c r="E279" s="21"/>
      <c r="F279" s="21"/>
      <c r="G279" s="146">
        <f t="shared" si="24"/>
        <v>0.83333333333333337</v>
      </c>
      <c r="H279" s="146">
        <f t="shared" si="22"/>
        <v>2.5</v>
      </c>
      <c r="I279" s="44"/>
      <c r="J279" s="146">
        <f t="shared" si="23"/>
        <v>2.5</v>
      </c>
      <c r="K279" s="150"/>
      <c r="L279" s="146">
        <f t="shared" si="25"/>
        <v>2.5</v>
      </c>
      <c r="M279" s="147"/>
      <c r="N279" s="122" t="str">
        <f t="shared" si="26"/>
        <v>Juin</v>
      </c>
    </row>
    <row r="280" spans="1:14" s="29" customFormat="1" ht="21">
      <c r="A280" s="64">
        <v>273</v>
      </c>
      <c r="B280" s="413" t="s">
        <v>367</v>
      </c>
      <c r="C280" s="413" t="s">
        <v>944</v>
      </c>
      <c r="D280" s="459">
        <v>4</v>
      </c>
      <c r="E280" s="21"/>
      <c r="F280" s="21"/>
      <c r="G280" s="146">
        <f t="shared" si="24"/>
        <v>1.3333333333333333</v>
      </c>
      <c r="H280" s="146">
        <f t="shared" si="22"/>
        <v>4</v>
      </c>
      <c r="I280" s="44"/>
      <c r="J280" s="146">
        <f t="shared" si="23"/>
        <v>4</v>
      </c>
      <c r="K280" s="150"/>
      <c r="L280" s="146">
        <f t="shared" si="25"/>
        <v>4</v>
      </c>
      <c r="M280" s="147"/>
      <c r="N280" s="122" t="str">
        <f t="shared" si="26"/>
        <v>Juin</v>
      </c>
    </row>
    <row r="281" spans="1:14" s="29" customFormat="1" ht="21">
      <c r="A281" s="64">
        <v>274</v>
      </c>
      <c r="B281" s="413" t="s">
        <v>369</v>
      </c>
      <c r="C281" s="413" t="s">
        <v>370</v>
      </c>
      <c r="D281" s="459">
        <v>2.5</v>
      </c>
      <c r="E281" s="21"/>
      <c r="F281" s="21"/>
      <c r="G281" s="146">
        <f t="shared" si="24"/>
        <v>0.83333333333333337</v>
      </c>
      <c r="H281" s="146">
        <f t="shared" si="22"/>
        <v>2.5</v>
      </c>
      <c r="I281" s="44"/>
      <c r="J281" s="146">
        <f t="shared" si="23"/>
        <v>2.5</v>
      </c>
      <c r="K281" s="150"/>
      <c r="L281" s="146">
        <f t="shared" si="25"/>
        <v>2.5</v>
      </c>
      <c r="M281" s="147"/>
      <c r="N281" s="122" t="str">
        <f t="shared" si="26"/>
        <v>Juin</v>
      </c>
    </row>
    <row r="282" spans="1:14" s="29" customFormat="1" ht="21">
      <c r="A282" s="64">
        <v>275</v>
      </c>
      <c r="B282" s="413" t="s">
        <v>371</v>
      </c>
      <c r="C282" s="413" t="s">
        <v>372</v>
      </c>
      <c r="D282" s="459">
        <v>2.5</v>
      </c>
      <c r="E282" s="21"/>
      <c r="F282" s="21"/>
      <c r="G282" s="146">
        <f t="shared" si="24"/>
        <v>0.83333333333333337</v>
      </c>
      <c r="H282" s="146">
        <f t="shared" si="22"/>
        <v>2.5</v>
      </c>
      <c r="I282" s="44"/>
      <c r="J282" s="146">
        <f t="shared" si="23"/>
        <v>2.5</v>
      </c>
      <c r="K282" s="114"/>
      <c r="L282" s="146">
        <f t="shared" si="25"/>
        <v>2.5</v>
      </c>
      <c r="M282" s="147"/>
      <c r="N282" s="122" t="str">
        <f t="shared" si="26"/>
        <v>Juin</v>
      </c>
    </row>
    <row r="283" spans="1:14" s="29" customFormat="1" ht="21">
      <c r="A283" s="64">
        <v>276</v>
      </c>
      <c r="B283" s="413" t="s">
        <v>373</v>
      </c>
      <c r="C283" s="413" t="s">
        <v>143</v>
      </c>
      <c r="D283" s="459">
        <v>14.5</v>
      </c>
      <c r="E283" s="21"/>
      <c r="F283" s="21"/>
      <c r="G283" s="146">
        <f t="shared" si="24"/>
        <v>4.833333333333333</v>
      </c>
      <c r="H283" s="146">
        <f t="shared" ref="H283:H346" si="27">G283*3</f>
        <v>14.5</v>
      </c>
      <c r="I283" s="44"/>
      <c r="J283" s="146">
        <f t="shared" ref="J283:J346" si="28">MAX(I283*3,H283)</f>
        <v>14.5</v>
      </c>
      <c r="K283" s="114"/>
      <c r="L283" s="146">
        <f t="shared" si="25"/>
        <v>14.5</v>
      </c>
      <c r="M283" s="147"/>
      <c r="N283" s="122" t="str">
        <f t="shared" si="26"/>
        <v>Juin</v>
      </c>
    </row>
    <row r="284" spans="1:14" s="29" customFormat="1" ht="21">
      <c r="A284" s="64">
        <v>277</v>
      </c>
      <c r="B284" s="413" t="s">
        <v>374</v>
      </c>
      <c r="C284" s="413" t="s">
        <v>375</v>
      </c>
      <c r="D284" s="459">
        <v>4</v>
      </c>
      <c r="E284" s="21"/>
      <c r="F284" s="21"/>
      <c r="G284" s="146">
        <f t="shared" si="24"/>
        <v>1.3333333333333333</v>
      </c>
      <c r="H284" s="146">
        <f t="shared" si="27"/>
        <v>4</v>
      </c>
      <c r="I284" s="44"/>
      <c r="J284" s="146">
        <f t="shared" si="28"/>
        <v>4</v>
      </c>
      <c r="K284" s="114"/>
      <c r="L284" s="146">
        <f t="shared" si="25"/>
        <v>4</v>
      </c>
      <c r="M284" s="147"/>
      <c r="N284" s="122" t="str">
        <f t="shared" si="26"/>
        <v>Juin</v>
      </c>
    </row>
    <row r="285" spans="1:14" s="29" customFormat="1" ht="21">
      <c r="A285" s="64">
        <v>278</v>
      </c>
      <c r="B285" s="413" t="s">
        <v>376</v>
      </c>
      <c r="C285" s="413" t="s">
        <v>945</v>
      </c>
      <c r="D285" s="459">
        <v>6</v>
      </c>
      <c r="E285" s="21"/>
      <c r="F285" s="21"/>
      <c r="G285" s="146">
        <f t="shared" si="24"/>
        <v>2</v>
      </c>
      <c r="H285" s="146">
        <f t="shared" si="27"/>
        <v>6</v>
      </c>
      <c r="I285" s="44"/>
      <c r="J285" s="146">
        <f t="shared" si="28"/>
        <v>6</v>
      </c>
      <c r="K285" s="114"/>
      <c r="L285" s="146">
        <f t="shared" si="25"/>
        <v>6</v>
      </c>
      <c r="M285" s="147"/>
      <c r="N285" s="122" t="str">
        <f t="shared" si="26"/>
        <v>Juin</v>
      </c>
    </row>
    <row r="286" spans="1:14" s="29" customFormat="1" ht="21">
      <c r="A286" s="64">
        <v>279</v>
      </c>
      <c r="B286" s="419" t="s">
        <v>946</v>
      </c>
      <c r="C286" s="419" t="s">
        <v>166</v>
      </c>
      <c r="D286" s="459">
        <v>14.5</v>
      </c>
      <c r="E286" s="21"/>
      <c r="F286" s="21"/>
      <c r="G286" s="146">
        <f t="shared" si="24"/>
        <v>4.833333333333333</v>
      </c>
      <c r="H286" s="146">
        <f t="shared" si="27"/>
        <v>14.5</v>
      </c>
      <c r="I286" s="44"/>
      <c r="J286" s="146">
        <f t="shared" si="28"/>
        <v>14.5</v>
      </c>
      <c r="K286" s="150"/>
      <c r="L286" s="146">
        <f t="shared" si="25"/>
        <v>14.5</v>
      </c>
      <c r="M286" s="147"/>
      <c r="N286" s="122" t="str">
        <f t="shared" si="26"/>
        <v>Juin</v>
      </c>
    </row>
    <row r="287" spans="1:14" s="29" customFormat="1" ht="21">
      <c r="A287" s="64">
        <v>280</v>
      </c>
      <c r="B287" s="419" t="s">
        <v>947</v>
      </c>
      <c r="C287" s="419" t="s">
        <v>948</v>
      </c>
      <c r="D287" s="459">
        <v>2.5</v>
      </c>
      <c r="E287" s="21"/>
      <c r="F287" s="21"/>
      <c r="G287" s="146">
        <f t="shared" si="24"/>
        <v>0.83333333333333337</v>
      </c>
      <c r="H287" s="146">
        <f t="shared" si="27"/>
        <v>2.5</v>
      </c>
      <c r="I287" s="44"/>
      <c r="J287" s="146">
        <f t="shared" si="28"/>
        <v>2.5</v>
      </c>
      <c r="K287" s="114"/>
      <c r="L287" s="146">
        <f t="shared" si="25"/>
        <v>2.5</v>
      </c>
      <c r="M287" s="147"/>
      <c r="N287" s="122" t="str">
        <f t="shared" si="26"/>
        <v>Juin</v>
      </c>
    </row>
    <row r="288" spans="1:14" s="29" customFormat="1" ht="21">
      <c r="A288" s="64">
        <v>281</v>
      </c>
      <c r="B288" s="418" t="s">
        <v>949</v>
      </c>
      <c r="C288" s="418" t="s">
        <v>78</v>
      </c>
      <c r="D288" s="459">
        <v>2.5</v>
      </c>
      <c r="E288" s="21"/>
      <c r="F288" s="21"/>
      <c r="G288" s="146">
        <f t="shared" si="24"/>
        <v>0.83333333333333337</v>
      </c>
      <c r="H288" s="146">
        <f t="shared" si="27"/>
        <v>2.5</v>
      </c>
      <c r="I288" s="44"/>
      <c r="J288" s="146">
        <f t="shared" si="28"/>
        <v>2.5</v>
      </c>
      <c r="K288" s="150"/>
      <c r="L288" s="146">
        <f t="shared" si="25"/>
        <v>2.5</v>
      </c>
      <c r="M288" s="147"/>
      <c r="N288" s="122" t="str">
        <f t="shared" si="26"/>
        <v>Juin</v>
      </c>
    </row>
    <row r="289" spans="1:14" s="29" customFormat="1" ht="21">
      <c r="A289" s="64">
        <v>282</v>
      </c>
      <c r="B289" s="419" t="s">
        <v>377</v>
      </c>
      <c r="C289" s="419" t="s">
        <v>671</v>
      </c>
      <c r="D289" s="459">
        <v>1.5</v>
      </c>
      <c r="E289" s="21"/>
      <c r="F289" s="21"/>
      <c r="G289" s="146">
        <f t="shared" si="24"/>
        <v>0.5</v>
      </c>
      <c r="H289" s="146">
        <f t="shared" si="27"/>
        <v>1.5</v>
      </c>
      <c r="I289" s="44"/>
      <c r="J289" s="146">
        <f t="shared" si="28"/>
        <v>1.5</v>
      </c>
      <c r="K289" s="150"/>
      <c r="L289" s="146">
        <f t="shared" si="25"/>
        <v>1.5</v>
      </c>
      <c r="M289" s="147"/>
      <c r="N289" s="122" t="str">
        <f t="shared" si="26"/>
        <v>Juin</v>
      </c>
    </row>
    <row r="290" spans="1:14" s="29" customFormat="1" ht="21">
      <c r="A290" s="64">
        <v>283</v>
      </c>
      <c r="B290" s="417" t="s">
        <v>378</v>
      </c>
      <c r="C290" s="417" t="s">
        <v>950</v>
      </c>
      <c r="D290" s="459">
        <v>2.5</v>
      </c>
      <c r="E290" s="21"/>
      <c r="F290" s="21"/>
      <c r="G290" s="146">
        <f t="shared" si="24"/>
        <v>0.83333333333333337</v>
      </c>
      <c r="H290" s="146">
        <f t="shared" si="27"/>
        <v>2.5</v>
      </c>
      <c r="I290" s="44"/>
      <c r="J290" s="146">
        <f t="shared" si="28"/>
        <v>2.5</v>
      </c>
      <c r="K290" s="114"/>
      <c r="L290" s="146">
        <f t="shared" si="25"/>
        <v>2.5</v>
      </c>
      <c r="M290" s="147"/>
      <c r="N290" s="122" t="str">
        <f t="shared" si="26"/>
        <v>Juin</v>
      </c>
    </row>
    <row r="291" spans="1:14" s="29" customFormat="1" ht="21">
      <c r="A291" s="64">
        <v>284</v>
      </c>
      <c r="B291" s="413" t="s">
        <v>379</v>
      </c>
      <c r="C291" s="413" t="s">
        <v>278</v>
      </c>
      <c r="D291" s="459">
        <v>10.5</v>
      </c>
      <c r="E291" s="21"/>
      <c r="F291" s="21"/>
      <c r="G291" s="146">
        <f t="shared" si="24"/>
        <v>3.5</v>
      </c>
      <c r="H291" s="146">
        <f t="shared" si="27"/>
        <v>10.5</v>
      </c>
      <c r="I291" s="44"/>
      <c r="J291" s="146">
        <f t="shared" si="28"/>
        <v>10.5</v>
      </c>
      <c r="K291" s="114"/>
      <c r="L291" s="146">
        <f t="shared" si="25"/>
        <v>10.5</v>
      </c>
      <c r="M291" s="147"/>
      <c r="N291" s="122" t="str">
        <f t="shared" si="26"/>
        <v>Juin</v>
      </c>
    </row>
    <row r="292" spans="1:14" s="29" customFormat="1" ht="21">
      <c r="A292" s="64">
        <v>285</v>
      </c>
      <c r="B292" s="419" t="s">
        <v>951</v>
      </c>
      <c r="C292" s="419" t="s">
        <v>952</v>
      </c>
      <c r="D292" s="459">
        <v>6</v>
      </c>
      <c r="E292" s="21"/>
      <c r="F292" s="21"/>
      <c r="G292" s="146">
        <f t="shared" si="24"/>
        <v>2</v>
      </c>
      <c r="H292" s="146">
        <f t="shared" si="27"/>
        <v>6</v>
      </c>
      <c r="I292" s="44"/>
      <c r="J292" s="146">
        <f t="shared" si="28"/>
        <v>6</v>
      </c>
      <c r="K292" s="44"/>
      <c r="L292" s="146">
        <f t="shared" si="25"/>
        <v>6</v>
      </c>
      <c r="M292" s="147"/>
      <c r="N292" s="122" t="str">
        <f t="shared" si="26"/>
        <v>Juin</v>
      </c>
    </row>
    <row r="293" spans="1:14" s="29" customFormat="1" ht="21">
      <c r="A293" s="64">
        <v>286</v>
      </c>
      <c r="B293" s="413" t="s">
        <v>380</v>
      </c>
      <c r="C293" s="413" t="s">
        <v>311</v>
      </c>
      <c r="D293" s="459">
        <v>2.5</v>
      </c>
      <c r="E293" s="21"/>
      <c r="F293" s="21"/>
      <c r="G293" s="146">
        <f t="shared" si="24"/>
        <v>0.83333333333333337</v>
      </c>
      <c r="H293" s="146">
        <f t="shared" si="27"/>
        <v>2.5</v>
      </c>
      <c r="I293" s="44"/>
      <c r="J293" s="146">
        <f t="shared" si="28"/>
        <v>2.5</v>
      </c>
      <c r="K293" s="150"/>
      <c r="L293" s="146">
        <f t="shared" si="25"/>
        <v>2.5</v>
      </c>
      <c r="M293" s="147"/>
      <c r="N293" s="122" t="str">
        <f t="shared" si="26"/>
        <v>Juin</v>
      </c>
    </row>
    <row r="294" spans="1:14" s="29" customFormat="1" ht="21">
      <c r="A294" s="64">
        <v>287</v>
      </c>
      <c r="B294" s="417" t="s">
        <v>381</v>
      </c>
      <c r="C294" s="417" t="s">
        <v>953</v>
      </c>
      <c r="D294" s="459">
        <v>2.5</v>
      </c>
      <c r="E294" s="21"/>
      <c r="F294" s="21"/>
      <c r="G294" s="146">
        <f t="shared" ref="G294:G357" si="29">IF(AND(D294=0,E294=0,F294=0),M294/3,(D294+E294+F294)/3)</f>
        <v>0.83333333333333337</v>
      </c>
      <c r="H294" s="146">
        <f t="shared" si="27"/>
        <v>2.5</v>
      </c>
      <c r="I294" s="44"/>
      <c r="J294" s="146">
        <f t="shared" si="28"/>
        <v>2.5</v>
      </c>
      <c r="K294" s="150"/>
      <c r="L294" s="146">
        <f t="shared" si="25"/>
        <v>2.5</v>
      </c>
      <c r="M294" s="147"/>
      <c r="N294" s="122" t="str">
        <f t="shared" si="26"/>
        <v>Juin</v>
      </c>
    </row>
    <row r="295" spans="1:14" s="29" customFormat="1" ht="21">
      <c r="A295" s="64">
        <v>288</v>
      </c>
      <c r="B295" s="413" t="s">
        <v>954</v>
      </c>
      <c r="C295" s="413" t="s">
        <v>382</v>
      </c>
      <c r="D295" s="459">
        <v>11.5</v>
      </c>
      <c r="E295" s="21"/>
      <c r="F295" s="21"/>
      <c r="G295" s="146">
        <f t="shared" si="29"/>
        <v>3.8333333333333335</v>
      </c>
      <c r="H295" s="146">
        <f t="shared" si="27"/>
        <v>11.5</v>
      </c>
      <c r="I295" s="44"/>
      <c r="J295" s="146">
        <f t="shared" si="28"/>
        <v>11.5</v>
      </c>
      <c r="K295" s="114"/>
      <c r="L295" s="146">
        <f t="shared" si="25"/>
        <v>11.5</v>
      </c>
      <c r="M295" s="147"/>
      <c r="N295" s="122" t="str">
        <f>IF(ISBLANK(K295),IF(ISBLANK(I295),"Juin","Synthèse"),"Rattrapage")</f>
        <v>Juin</v>
      </c>
    </row>
    <row r="296" spans="1:14" s="29" customFormat="1" ht="21">
      <c r="A296" s="64">
        <v>289</v>
      </c>
      <c r="B296" s="425" t="s">
        <v>955</v>
      </c>
      <c r="C296" s="425" t="s">
        <v>83</v>
      </c>
      <c r="D296" s="459">
        <v>3.5</v>
      </c>
      <c r="E296" s="21"/>
      <c r="F296" s="21"/>
      <c r="G296" s="146">
        <f t="shared" si="29"/>
        <v>1.1666666666666667</v>
      </c>
      <c r="H296" s="146">
        <f t="shared" si="27"/>
        <v>3.5</v>
      </c>
      <c r="I296" s="44"/>
      <c r="J296" s="146">
        <f t="shared" si="28"/>
        <v>3.5</v>
      </c>
      <c r="K296" s="114"/>
      <c r="L296" s="146">
        <f t="shared" si="25"/>
        <v>3.5</v>
      </c>
      <c r="M296" s="147"/>
      <c r="N296" s="122" t="str">
        <f t="shared" si="26"/>
        <v>Juin</v>
      </c>
    </row>
    <row r="297" spans="1:14" s="29" customFormat="1" ht="21">
      <c r="A297" s="64">
        <v>290</v>
      </c>
      <c r="B297" s="442" t="s">
        <v>383</v>
      </c>
      <c r="C297" s="442" t="s">
        <v>316</v>
      </c>
      <c r="D297" s="459">
        <v>3.5</v>
      </c>
      <c r="E297" s="21"/>
      <c r="F297" s="21"/>
      <c r="G297" s="146">
        <f t="shared" si="29"/>
        <v>1.1666666666666667</v>
      </c>
      <c r="H297" s="146">
        <f t="shared" si="27"/>
        <v>3.5</v>
      </c>
      <c r="I297" s="44"/>
      <c r="J297" s="146">
        <f t="shared" si="28"/>
        <v>3.5</v>
      </c>
      <c r="K297" s="114"/>
      <c r="L297" s="146">
        <f t="shared" si="25"/>
        <v>3.5</v>
      </c>
      <c r="M297" s="147"/>
      <c r="N297" s="122" t="str">
        <f t="shared" si="26"/>
        <v>Juin</v>
      </c>
    </row>
    <row r="298" spans="1:14" s="29" customFormat="1" ht="21">
      <c r="A298" s="64">
        <v>291</v>
      </c>
      <c r="B298" s="413" t="s">
        <v>384</v>
      </c>
      <c r="C298" s="413" t="s">
        <v>67</v>
      </c>
      <c r="D298" s="459">
        <v>10.5</v>
      </c>
      <c r="E298" s="21"/>
      <c r="F298" s="21"/>
      <c r="G298" s="146">
        <f t="shared" si="29"/>
        <v>3.5</v>
      </c>
      <c r="H298" s="146">
        <f t="shared" si="27"/>
        <v>10.5</v>
      </c>
      <c r="I298" s="44"/>
      <c r="J298" s="146">
        <f t="shared" si="28"/>
        <v>10.5</v>
      </c>
      <c r="K298" s="150"/>
      <c r="L298" s="146">
        <f t="shared" si="25"/>
        <v>10.5</v>
      </c>
      <c r="M298" s="147"/>
      <c r="N298" s="122" t="str">
        <f t="shared" si="26"/>
        <v>Juin</v>
      </c>
    </row>
    <row r="299" spans="1:14" s="29" customFormat="1" ht="21">
      <c r="A299" s="64">
        <v>292</v>
      </c>
      <c r="B299" s="413" t="s">
        <v>385</v>
      </c>
      <c r="C299" s="413" t="s">
        <v>61</v>
      </c>
      <c r="D299" s="459">
        <v>6</v>
      </c>
      <c r="E299" s="21"/>
      <c r="F299" s="21"/>
      <c r="G299" s="146">
        <f t="shared" si="29"/>
        <v>2</v>
      </c>
      <c r="H299" s="146">
        <f t="shared" si="27"/>
        <v>6</v>
      </c>
      <c r="I299" s="44"/>
      <c r="J299" s="146">
        <f t="shared" si="28"/>
        <v>6</v>
      </c>
      <c r="K299" s="150"/>
      <c r="L299" s="146">
        <f t="shared" si="25"/>
        <v>6</v>
      </c>
      <c r="M299" s="147"/>
      <c r="N299" s="122" t="str">
        <f t="shared" si="26"/>
        <v>Juin</v>
      </c>
    </row>
    <row r="300" spans="1:14" s="29" customFormat="1" ht="21">
      <c r="A300" s="64">
        <v>293</v>
      </c>
      <c r="B300" s="419" t="s">
        <v>956</v>
      </c>
      <c r="C300" s="419" t="s">
        <v>286</v>
      </c>
      <c r="D300" s="459">
        <v>12</v>
      </c>
      <c r="E300" s="21"/>
      <c r="F300" s="21"/>
      <c r="G300" s="146">
        <f t="shared" si="29"/>
        <v>4</v>
      </c>
      <c r="H300" s="146">
        <f t="shared" si="27"/>
        <v>12</v>
      </c>
      <c r="I300" s="44"/>
      <c r="J300" s="146">
        <f t="shared" si="28"/>
        <v>12</v>
      </c>
      <c r="K300" s="150"/>
      <c r="L300" s="146">
        <f t="shared" si="25"/>
        <v>12</v>
      </c>
      <c r="M300" s="147"/>
      <c r="N300" s="122" t="str">
        <f t="shared" si="26"/>
        <v>Juin</v>
      </c>
    </row>
    <row r="301" spans="1:14" s="29" customFormat="1" ht="21">
      <c r="A301" s="64">
        <v>294</v>
      </c>
      <c r="B301" s="413" t="s">
        <v>386</v>
      </c>
      <c r="C301" s="413" t="s">
        <v>387</v>
      </c>
      <c r="D301" s="459">
        <v>3.5</v>
      </c>
      <c r="E301" s="21"/>
      <c r="F301" s="21"/>
      <c r="G301" s="146">
        <f t="shared" si="29"/>
        <v>1.1666666666666667</v>
      </c>
      <c r="H301" s="146">
        <f t="shared" si="27"/>
        <v>3.5</v>
      </c>
      <c r="I301" s="44"/>
      <c r="J301" s="146">
        <f t="shared" si="28"/>
        <v>3.5</v>
      </c>
      <c r="K301" s="150"/>
      <c r="L301" s="146">
        <f t="shared" si="25"/>
        <v>3.5</v>
      </c>
      <c r="M301" s="147"/>
      <c r="N301" s="122" t="str">
        <f t="shared" si="26"/>
        <v>Juin</v>
      </c>
    </row>
    <row r="302" spans="1:14" s="29" customFormat="1" ht="21">
      <c r="A302" s="64">
        <v>295</v>
      </c>
      <c r="B302" s="413" t="s">
        <v>957</v>
      </c>
      <c r="C302" s="413" t="s">
        <v>241</v>
      </c>
      <c r="D302" s="459">
        <v>1.5</v>
      </c>
      <c r="E302" s="21"/>
      <c r="F302" s="21"/>
      <c r="G302" s="146">
        <f t="shared" si="29"/>
        <v>0.5</v>
      </c>
      <c r="H302" s="146">
        <f t="shared" si="27"/>
        <v>1.5</v>
      </c>
      <c r="I302" s="44"/>
      <c r="J302" s="146">
        <f t="shared" si="28"/>
        <v>1.5</v>
      </c>
      <c r="K302" s="150"/>
      <c r="L302" s="146">
        <f t="shared" si="25"/>
        <v>1.5</v>
      </c>
      <c r="M302" s="147"/>
      <c r="N302" s="122" t="str">
        <f t="shared" si="26"/>
        <v>Juin</v>
      </c>
    </row>
    <row r="303" spans="1:14" s="29" customFormat="1" ht="21">
      <c r="A303" s="64">
        <v>296</v>
      </c>
      <c r="B303" s="419" t="s">
        <v>958</v>
      </c>
      <c r="C303" s="419" t="s">
        <v>959</v>
      </c>
      <c r="D303" s="459">
        <v>6</v>
      </c>
      <c r="E303" s="21"/>
      <c r="F303" s="21"/>
      <c r="G303" s="146">
        <f t="shared" si="29"/>
        <v>2</v>
      </c>
      <c r="H303" s="146">
        <f t="shared" si="27"/>
        <v>6</v>
      </c>
      <c r="I303" s="44"/>
      <c r="J303" s="146">
        <f t="shared" si="28"/>
        <v>6</v>
      </c>
      <c r="K303" s="150"/>
      <c r="L303" s="146">
        <f t="shared" si="25"/>
        <v>6</v>
      </c>
      <c r="M303" s="147"/>
      <c r="N303" s="122" t="str">
        <f t="shared" si="26"/>
        <v>Juin</v>
      </c>
    </row>
    <row r="304" spans="1:14" s="29" customFormat="1" ht="21">
      <c r="A304" s="64">
        <v>297</v>
      </c>
      <c r="B304" s="413" t="s">
        <v>388</v>
      </c>
      <c r="C304" s="413" t="s">
        <v>960</v>
      </c>
      <c r="D304" s="459">
        <v>6</v>
      </c>
      <c r="E304" s="21"/>
      <c r="F304" s="21"/>
      <c r="G304" s="146">
        <f t="shared" si="29"/>
        <v>2</v>
      </c>
      <c r="H304" s="146">
        <f t="shared" si="27"/>
        <v>6</v>
      </c>
      <c r="I304" s="44"/>
      <c r="J304" s="146">
        <f t="shared" si="28"/>
        <v>6</v>
      </c>
      <c r="K304" s="44"/>
      <c r="L304" s="146">
        <f t="shared" si="25"/>
        <v>6</v>
      </c>
      <c r="M304" s="147"/>
      <c r="N304" s="122" t="str">
        <f t="shared" si="26"/>
        <v>Juin</v>
      </c>
    </row>
    <row r="305" spans="1:14" s="29" customFormat="1" ht="21">
      <c r="A305" s="64">
        <v>298</v>
      </c>
      <c r="B305" s="413" t="s">
        <v>389</v>
      </c>
      <c r="C305" s="413" t="s">
        <v>390</v>
      </c>
      <c r="D305" s="459">
        <v>2.5</v>
      </c>
      <c r="E305" s="21"/>
      <c r="F305" s="21"/>
      <c r="G305" s="146">
        <f t="shared" si="29"/>
        <v>0.83333333333333337</v>
      </c>
      <c r="H305" s="146">
        <f t="shared" si="27"/>
        <v>2.5</v>
      </c>
      <c r="I305" s="44"/>
      <c r="J305" s="146">
        <f t="shared" si="28"/>
        <v>2.5</v>
      </c>
      <c r="K305" s="44"/>
      <c r="L305" s="146">
        <f t="shared" si="25"/>
        <v>2.5</v>
      </c>
      <c r="M305" s="147"/>
      <c r="N305" s="122" t="str">
        <f t="shared" si="26"/>
        <v>Juin</v>
      </c>
    </row>
    <row r="306" spans="1:14" s="29" customFormat="1" ht="21">
      <c r="A306" s="64">
        <v>299</v>
      </c>
      <c r="B306" s="413" t="s">
        <v>391</v>
      </c>
      <c r="C306" s="413" t="s">
        <v>154</v>
      </c>
      <c r="D306" s="459">
        <v>3.5</v>
      </c>
      <c r="E306" s="21"/>
      <c r="F306" s="21"/>
      <c r="G306" s="146">
        <f t="shared" si="29"/>
        <v>1.1666666666666667</v>
      </c>
      <c r="H306" s="146">
        <f t="shared" si="27"/>
        <v>3.5</v>
      </c>
      <c r="I306" s="44"/>
      <c r="J306" s="146">
        <f t="shared" si="28"/>
        <v>3.5</v>
      </c>
      <c r="K306" s="150"/>
      <c r="L306" s="146">
        <f t="shared" si="25"/>
        <v>3.5</v>
      </c>
      <c r="M306" s="147"/>
      <c r="N306" s="122" t="str">
        <f t="shared" si="26"/>
        <v>Juin</v>
      </c>
    </row>
    <row r="307" spans="1:14" s="29" customFormat="1" ht="21">
      <c r="A307" s="64">
        <v>300</v>
      </c>
      <c r="B307" s="453" t="s">
        <v>961</v>
      </c>
      <c r="C307" s="453" t="s">
        <v>962</v>
      </c>
      <c r="D307" s="459">
        <v>8</v>
      </c>
      <c r="E307" s="21"/>
      <c r="F307" s="21"/>
      <c r="G307" s="146">
        <f t="shared" si="29"/>
        <v>2.6666666666666665</v>
      </c>
      <c r="H307" s="146">
        <f t="shared" si="27"/>
        <v>8</v>
      </c>
      <c r="I307" s="44"/>
      <c r="J307" s="146">
        <f t="shared" si="28"/>
        <v>8</v>
      </c>
      <c r="K307" s="150"/>
      <c r="L307" s="146">
        <f t="shared" si="25"/>
        <v>8</v>
      </c>
      <c r="M307" s="147"/>
      <c r="N307" s="122" t="str">
        <f t="shared" si="26"/>
        <v>Juin</v>
      </c>
    </row>
    <row r="308" spans="1:14" s="29" customFormat="1" ht="21">
      <c r="A308" s="64">
        <v>301</v>
      </c>
      <c r="B308" s="413" t="s">
        <v>392</v>
      </c>
      <c r="C308" s="413" t="s">
        <v>129</v>
      </c>
      <c r="D308" s="459">
        <v>10.5</v>
      </c>
      <c r="E308" s="21"/>
      <c r="F308" s="21"/>
      <c r="G308" s="146">
        <f t="shared" si="29"/>
        <v>3.5</v>
      </c>
      <c r="H308" s="146">
        <f t="shared" si="27"/>
        <v>10.5</v>
      </c>
      <c r="I308" s="44"/>
      <c r="J308" s="146">
        <f t="shared" si="28"/>
        <v>10.5</v>
      </c>
      <c r="K308" s="114"/>
      <c r="L308" s="146">
        <f t="shared" si="25"/>
        <v>10.5</v>
      </c>
      <c r="M308" s="147"/>
      <c r="N308" s="122" t="str">
        <f t="shared" si="26"/>
        <v>Juin</v>
      </c>
    </row>
    <row r="309" spans="1:14" s="29" customFormat="1" ht="21">
      <c r="A309" s="64">
        <v>302</v>
      </c>
      <c r="B309" s="413" t="s">
        <v>393</v>
      </c>
      <c r="C309" s="413" t="s">
        <v>343</v>
      </c>
      <c r="D309" s="459">
        <v>6</v>
      </c>
      <c r="E309" s="21"/>
      <c r="F309" s="21"/>
      <c r="G309" s="146">
        <f t="shared" si="29"/>
        <v>2</v>
      </c>
      <c r="H309" s="146">
        <f t="shared" si="27"/>
        <v>6</v>
      </c>
      <c r="I309" s="44"/>
      <c r="J309" s="146">
        <f t="shared" si="28"/>
        <v>6</v>
      </c>
      <c r="K309" s="150"/>
      <c r="L309" s="146">
        <f t="shared" si="25"/>
        <v>6</v>
      </c>
      <c r="M309" s="147"/>
      <c r="N309" s="122" t="str">
        <f t="shared" si="26"/>
        <v>Juin</v>
      </c>
    </row>
    <row r="310" spans="1:14" s="29" customFormat="1" ht="21">
      <c r="A310" s="64">
        <v>303</v>
      </c>
      <c r="B310" s="413" t="s">
        <v>394</v>
      </c>
      <c r="C310" s="413" t="s">
        <v>281</v>
      </c>
      <c r="D310" s="459">
        <v>2.5</v>
      </c>
      <c r="E310" s="21"/>
      <c r="F310" s="21"/>
      <c r="G310" s="146">
        <f t="shared" si="29"/>
        <v>0.83333333333333337</v>
      </c>
      <c r="H310" s="146">
        <f t="shared" si="27"/>
        <v>2.5</v>
      </c>
      <c r="I310" s="44"/>
      <c r="J310" s="146">
        <f t="shared" si="28"/>
        <v>2.5</v>
      </c>
      <c r="K310" s="114"/>
      <c r="L310" s="146">
        <f t="shared" si="25"/>
        <v>2.5</v>
      </c>
      <c r="M310" s="147"/>
      <c r="N310" s="122" t="str">
        <f t="shared" si="26"/>
        <v>Juin</v>
      </c>
    </row>
    <row r="311" spans="1:14" s="29" customFormat="1" ht="21">
      <c r="A311" s="64">
        <v>304</v>
      </c>
      <c r="B311" s="413" t="s">
        <v>395</v>
      </c>
      <c r="C311" s="413" t="s">
        <v>963</v>
      </c>
      <c r="D311" s="459">
        <v>6</v>
      </c>
      <c r="E311" s="21"/>
      <c r="F311" s="21"/>
      <c r="G311" s="146">
        <f t="shared" si="29"/>
        <v>2</v>
      </c>
      <c r="H311" s="146">
        <f t="shared" si="27"/>
        <v>6</v>
      </c>
      <c r="I311" s="44"/>
      <c r="J311" s="146">
        <f t="shared" si="28"/>
        <v>6</v>
      </c>
      <c r="K311" s="150"/>
      <c r="L311" s="146">
        <f t="shared" si="25"/>
        <v>6</v>
      </c>
      <c r="M311" s="147"/>
      <c r="N311" s="122" t="str">
        <f t="shared" si="26"/>
        <v>Juin</v>
      </c>
    </row>
    <row r="312" spans="1:14" s="29" customFormat="1" ht="21">
      <c r="A312" s="64">
        <v>305</v>
      </c>
      <c r="B312" s="413" t="s">
        <v>964</v>
      </c>
      <c r="C312" s="413" t="s">
        <v>965</v>
      </c>
      <c r="D312" s="459">
        <v>2.5</v>
      </c>
      <c r="E312" s="21"/>
      <c r="F312" s="21"/>
      <c r="G312" s="146">
        <f t="shared" si="29"/>
        <v>0.83333333333333337</v>
      </c>
      <c r="H312" s="146">
        <f t="shared" si="27"/>
        <v>2.5</v>
      </c>
      <c r="I312" s="44"/>
      <c r="J312" s="146">
        <f t="shared" si="28"/>
        <v>2.5</v>
      </c>
      <c r="K312" s="150"/>
      <c r="L312" s="146">
        <f t="shared" si="25"/>
        <v>2.5</v>
      </c>
      <c r="M312" s="147"/>
      <c r="N312" s="122" t="str">
        <f t="shared" si="26"/>
        <v>Juin</v>
      </c>
    </row>
    <row r="313" spans="1:14" s="29" customFormat="1" ht="21">
      <c r="A313" s="64">
        <v>306</v>
      </c>
      <c r="B313" s="413" t="s">
        <v>396</v>
      </c>
      <c r="C313" s="413" t="s">
        <v>966</v>
      </c>
      <c r="D313" s="459">
        <v>2.5</v>
      </c>
      <c r="E313" s="21"/>
      <c r="F313" s="21"/>
      <c r="G313" s="146">
        <f t="shared" si="29"/>
        <v>0.83333333333333337</v>
      </c>
      <c r="H313" s="146">
        <f t="shared" si="27"/>
        <v>2.5</v>
      </c>
      <c r="I313" s="44"/>
      <c r="J313" s="146">
        <f t="shared" si="28"/>
        <v>2.5</v>
      </c>
      <c r="K313" s="44"/>
      <c r="L313" s="146">
        <f t="shared" si="25"/>
        <v>2.5</v>
      </c>
      <c r="M313" s="147"/>
      <c r="N313" s="122" t="str">
        <f t="shared" si="26"/>
        <v>Juin</v>
      </c>
    </row>
    <row r="314" spans="1:14" s="29" customFormat="1" ht="21">
      <c r="A314" s="64">
        <v>307</v>
      </c>
      <c r="B314" s="413" t="s">
        <v>397</v>
      </c>
      <c r="C314" s="413" t="s">
        <v>398</v>
      </c>
      <c r="D314" s="459">
        <v>7</v>
      </c>
      <c r="E314" s="21"/>
      <c r="F314" s="21"/>
      <c r="G314" s="146">
        <f t="shared" si="29"/>
        <v>2.3333333333333335</v>
      </c>
      <c r="H314" s="146">
        <f t="shared" si="27"/>
        <v>7</v>
      </c>
      <c r="I314" s="44"/>
      <c r="J314" s="146">
        <f t="shared" si="28"/>
        <v>7</v>
      </c>
      <c r="K314" s="117"/>
      <c r="L314" s="146">
        <f t="shared" si="25"/>
        <v>7</v>
      </c>
      <c r="M314" s="147"/>
      <c r="N314" s="122" t="str">
        <f t="shared" si="26"/>
        <v>Juin</v>
      </c>
    </row>
    <row r="315" spans="1:14" ht="21">
      <c r="A315" s="64">
        <v>308</v>
      </c>
      <c r="B315" s="413" t="s">
        <v>399</v>
      </c>
      <c r="C315" s="413" t="s">
        <v>967</v>
      </c>
      <c r="D315" s="459">
        <v>1.5</v>
      </c>
      <c r="E315" s="21"/>
      <c r="F315" s="21"/>
      <c r="G315" s="146">
        <f t="shared" si="29"/>
        <v>0.5</v>
      </c>
      <c r="H315" s="146">
        <f t="shared" si="27"/>
        <v>1.5</v>
      </c>
      <c r="I315" s="44"/>
      <c r="J315" s="146">
        <f t="shared" si="28"/>
        <v>1.5</v>
      </c>
      <c r="K315" s="117"/>
      <c r="L315" s="146">
        <f t="shared" si="25"/>
        <v>1.5</v>
      </c>
      <c r="M315" s="157"/>
      <c r="N315" s="122" t="str">
        <f t="shared" si="26"/>
        <v>Juin</v>
      </c>
    </row>
    <row r="316" spans="1:14" ht="21">
      <c r="A316" s="64">
        <v>309</v>
      </c>
      <c r="B316" s="413" t="s">
        <v>400</v>
      </c>
      <c r="C316" s="413" t="s">
        <v>968</v>
      </c>
      <c r="D316" s="459">
        <v>6</v>
      </c>
      <c r="E316" s="21"/>
      <c r="F316" s="21"/>
      <c r="G316" s="146">
        <f t="shared" si="29"/>
        <v>2</v>
      </c>
      <c r="H316" s="146">
        <f t="shared" si="27"/>
        <v>6</v>
      </c>
      <c r="I316" s="44"/>
      <c r="J316" s="146">
        <f t="shared" si="28"/>
        <v>6</v>
      </c>
      <c r="K316" s="44"/>
      <c r="L316" s="146">
        <f t="shared" si="25"/>
        <v>6</v>
      </c>
      <c r="M316" s="157"/>
      <c r="N316" s="122" t="str">
        <f t="shared" si="26"/>
        <v>Juin</v>
      </c>
    </row>
    <row r="317" spans="1:14" ht="21">
      <c r="A317" s="64">
        <v>310</v>
      </c>
      <c r="B317" s="413" t="s">
        <v>401</v>
      </c>
      <c r="C317" s="413" t="s">
        <v>969</v>
      </c>
      <c r="D317" s="459">
        <v>3</v>
      </c>
      <c r="E317" s="21"/>
      <c r="F317" s="21"/>
      <c r="G317" s="146">
        <f t="shared" si="29"/>
        <v>1</v>
      </c>
      <c r="H317" s="146">
        <f t="shared" si="27"/>
        <v>3</v>
      </c>
      <c r="I317" s="44"/>
      <c r="J317" s="146">
        <f t="shared" si="28"/>
        <v>3</v>
      </c>
      <c r="K317" s="44"/>
      <c r="L317" s="146">
        <f t="shared" si="25"/>
        <v>3</v>
      </c>
      <c r="M317" s="157"/>
      <c r="N317" s="122" t="str">
        <f t="shared" si="26"/>
        <v>Juin</v>
      </c>
    </row>
    <row r="318" spans="1:14" ht="21">
      <c r="A318" s="64">
        <v>311</v>
      </c>
      <c r="B318" s="413" t="s">
        <v>402</v>
      </c>
      <c r="C318" s="413" t="s">
        <v>197</v>
      </c>
      <c r="D318" s="459">
        <v>1.5</v>
      </c>
      <c r="E318" s="21"/>
      <c r="F318" s="21"/>
      <c r="G318" s="146">
        <f t="shared" si="29"/>
        <v>0.5</v>
      </c>
      <c r="H318" s="146">
        <f t="shared" si="27"/>
        <v>1.5</v>
      </c>
      <c r="I318" s="44"/>
      <c r="J318" s="146">
        <f t="shared" si="28"/>
        <v>1.5</v>
      </c>
      <c r="K318" s="44"/>
      <c r="L318" s="146">
        <f t="shared" si="25"/>
        <v>1.5</v>
      </c>
      <c r="M318" s="157"/>
      <c r="N318" s="122" t="str">
        <f t="shared" si="26"/>
        <v>Juin</v>
      </c>
    </row>
    <row r="319" spans="1:14" ht="21">
      <c r="A319" s="64">
        <v>312</v>
      </c>
      <c r="B319" s="413" t="s">
        <v>403</v>
      </c>
      <c r="C319" s="413" t="s">
        <v>765</v>
      </c>
      <c r="D319" s="459">
        <v>1.5</v>
      </c>
      <c r="E319" s="21"/>
      <c r="F319" s="21"/>
      <c r="G319" s="146">
        <f t="shared" si="29"/>
        <v>0.5</v>
      </c>
      <c r="H319" s="146">
        <f t="shared" si="27"/>
        <v>1.5</v>
      </c>
      <c r="I319" s="44"/>
      <c r="J319" s="146">
        <f t="shared" si="28"/>
        <v>1.5</v>
      </c>
      <c r="K319" s="44"/>
      <c r="L319" s="146">
        <f t="shared" si="25"/>
        <v>1.5</v>
      </c>
      <c r="M319" s="157"/>
      <c r="N319" s="122" t="str">
        <f t="shared" si="26"/>
        <v>Juin</v>
      </c>
    </row>
    <row r="320" spans="1:14" ht="21">
      <c r="A320" s="64">
        <v>313</v>
      </c>
      <c r="B320" s="413" t="s">
        <v>404</v>
      </c>
      <c r="C320" s="413" t="s">
        <v>241</v>
      </c>
      <c r="D320" s="459">
        <v>1.5</v>
      </c>
      <c r="E320" s="21"/>
      <c r="F320" s="21"/>
      <c r="G320" s="146">
        <f t="shared" si="29"/>
        <v>0.5</v>
      </c>
      <c r="H320" s="146">
        <f t="shared" si="27"/>
        <v>1.5</v>
      </c>
      <c r="I320" s="44"/>
      <c r="J320" s="146">
        <f t="shared" si="28"/>
        <v>1.5</v>
      </c>
      <c r="K320" s="117"/>
      <c r="L320" s="146">
        <f t="shared" ref="L320:L383" si="30">MAX(J320,K320*3)</f>
        <v>1.5</v>
      </c>
      <c r="M320" s="157"/>
      <c r="N320" s="122" t="str">
        <f t="shared" si="26"/>
        <v>Juin</v>
      </c>
    </row>
    <row r="321" spans="1:15" ht="21">
      <c r="A321" s="64">
        <v>314</v>
      </c>
      <c r="B321" s="413" t="s">
        <v>405</v>
      </c>
      <c r="C321" s="413" t="s">
        <v>278</v>
      </c>
      <c r="D321" s="459">
        <v>6</v>
      </c>
      <c r="E321" s="21"/>
      <c r="F321" s="21"/>
      <c r="G321" s="146">
        <f t="shared" si="29"/>
        <v>2</v>
      </c>
      <c r="H321" s="146">
        <f t="shared" si="27"/>
        <v>6</v>
      </c>
      <c r="I321" s="44"/>
      <c r="J321" s="146">
        <f t="shared" si="28"/>
        <v>6</v>
      </c>
      <c r="K321" s="44"/>
      <c r="L321" s="146">
        <f t="shared" si="30"/>
        <v>6</v>
      </c>
      <c r="M321" s="157"/>
      <c r="N321" s="122" t="str">
        <f t="shared" si="26"/>
        <v>Juin</v>
      </c>
    </row>
    <row r="322" spans="1:15" ht="21">
      <c r="A322" s="64">
        <v>315</v>
      </c>
      <c r="B322" s="413" t="s">
        <v>406</v>
      </c>
      <c r="C322" s="413" t="s">
        <v>31</v>
      </c>
      <c r="D322" s="459">
        <v>2.5</v>
      </c>
      <c r="E322" s="21"/>
      <c r="F322" s="21"/>
      <c r="G322" s="146">
        <f t="shared" si="29"/>
        <v>0.83333333333333337</v>
      </c>
      <c r="H322" s="146">
        <f t="shared" si="27"/>
        <v>2.5</v>
      </c>
      <c r="I322" s="44"/>
      <c r="J322" s="146">
        <f t="shared" si="28"/>
        <v>2.5</v>
      </c>
      <c r="K322" s="44"/>
      <c r="L322" s="146">
        <f t="shared" si="30"/>
        <v>2.5</v>
      </c>
      <c r="M322" s="157"/>
      <c r="N322" s="122" t="str">
        <f t="shared" si="26"/>
        <v>Juin</v>
      </c>
    </row>
    <row r="323" spans="1:15" ht="21">
      <c r="A323" s="64">
        <v>316</v>
      </c>
      <c r="B323" s="413" t="s">
        <v>407</v>
      </c>
      <c r="C323" s="413" t="s">
        <v>408</v>
      </c>
      <c r="D323" s="459">
        <v>11</v>
      </c>
      <c r="E323" s="21"/>
      <c r="F323" s="21"/>
      <c r="G323" s="146">
        <f t="shared" si="29"/>
        <v>3.6666666666666665</v>
      </c>
      <c r="H323" s="146">
        <f t="shared" si="27"/>
        <v>11</v>
      </c>
      <c r="I323" s="44"/>
      <c r="J323" s="146">
        <f t="shared" si="28"/>
        <v>11</v>
      </c>
      <c r="K323" s="44"/>
      <c r="L323" s="146">
        <f t="shared" si="30"/>
        <v>11</v>
      </c>
      <c r="M323" s="157"/>
      <c r="N323" s="122" t="str">
        <f t="shared" si="26"/>
        <v>Juin</v>
      </c>
    </row>
    <row r="324" spans="1:15" ht="21">
      <c r="A324" s="64">
        <v>317</v>
      </c>
      <c r="B324" s="417" t="s">
        <v>409</v>
      </c>
      <c r="C324" s="417" t="s">
        <v>970</v>
      </c>
      <c r="D324" s="459">
        <v>6</v>
      </c>
      <c r="E324" s="21"/>
      <c r="F324" s="21"/>
      <c r="G324" s="146">
        <f t="shared" si="29"/>
        <v>2</v>
      </c>
      <c r="H324" s="146">
        <f t="shared" si="27"/>
        <v>6</v>
      </c>
      <c r="I324" s="44"/>
      <c r="J324" s="146">
        <f t="shared" si="28"/>
        <v>6</v>
      </c>
      <c r="K324" s="114"/>
      <c r="L324" s="146">
        <f t="shared" si="30"/>
        <v>6</v>
      </c>
      <c r="M324" s="157"/>
      <c r="N324" s="122" t="str">
        <f t="shared" si="26"/>
        <v>Juin</v>
      </c>
    </row>
    <row r="325" spans="1:15" ht="21">
      <c r="A325" s="64">
        <v>318</v>
      </c>
      <c r="B325" s="432" t="s">
        <v>410</v>
      </c>
      <c r="C325" s="432" t="s">
        <v>82</v>
      </c>
      <c r="D325" s="459">
        <v>3</v>
      </c>
      <c r="E325" s="21"/>
      <c r="F325" s="21"/>
      <c r="G325" s="146">
        <f t="shared" si="29"/>
        <v>1</v>
      </c>
      <c r="H325" s="146">
        <f t="shared" si="27"/>
        <v>3</v>
      </c>
      <c r="I325" s="44"/>
      <c r="J325" s="146">
        <f t="shared" si="28"/>
        <v>3</v>
      </c>
      <c r="K325" s="114"/>
      <c r="L325" s="146">
        <f t="shared" si="30"/>
        <v>3</v>
      </c>
      <c r="M325" s="157"/>
      <c r="N325" s="122" t="str">
        <f>IF(ISBLANK(K325),IF(ISBLANK(I325),"Juin","Synthèse"),"Rattrapage")</f>
        <v>Juin</v>
      </c>
    </row>
    <row r="326" spans="1:15" ht="21">
      <c r="A326" s="64">
        <v>319</v>
      </c>
      <c r="B326" s="417" t="s">
        <v>410</v>
      </c>
      <c r="C326" s="417" t="s">
        <v>136</v>
      </c>
      <c r="D326" s="459">
        <v>2.5</v>
      </c>
      <c r="E326" s="21"/>
      <c r="F326" s="21"/>
      <c r="G326" s="146">
        <f t="shared" si="29"/>
        <v>0.83333333333333337</v>
      </c>
      <c r="H326" s="146">
        <f t="shared" si="27"/>
        <v>2.5</v>
      </c>
      <c r="I326" s="44"/>
      <c r="J326" s="146">
        <f t="shared" si="28"/>
        <v>2.5</v>
      </c>
      <c r="K326" s="150"/>
      <c r="L326" s="146">
        <f t="shared" si="30"/>
        <v>2.5</v>
      </c>
      <c r="M326" s="157"/>
      <c r="N326" s="122" t="str">
        <f t="shared" si="26"/>
        <v>Juin</v>
      </c>
    </row>
    <row r="327" spans="1:15" ht="21">
      <c r="A327" s="64">
        <v>320</v>
      </c>
      <c r="B327" s="413" t="s">
        <v>411</v>
      </c>
      <c r="C327" s="413" t="s">
        <v>971</v>
      </c>
      <c r="D327" s="459">
        <v>8.5</v>
      </c>
      <c r="E327" s="21"/>
      <c r="F327" s="21"/>
      <c r="G327" s="146">
        <f t="shared" si="29"/>
        <v>2.8333333333333335</v>
      </c>
      <c r="H327" s="146">
        <f t="shared" si="27"/>
        <v>8.5</v>
      </c>
      <c r="I327" s="44"/>
      <c r="J327" s="146">
        <f t="shared" si="28"/>
        <v>8.5</v>
      </c>
      <c r="K327" s="114"/>
      <c r="L327" s="146">
        <f t="shared" si="30"/>
        <v>8.5</v>
      </c>
      <c r="M327" s="157"/>
      <c r="N327" s="122" t="str">
        <f>IF(ISBLANK(K327),IF(ISBLANK(I327),"Juin","Synthèse"),"Rattrapage")</f>
        <v>Juin</v>
      </c>
    </row>
    <row r="328" spans="1:15" ht="21">
      <c r="A328" s="64">
        <v>321</v>
      </c>
      <c r="B328" s="413" t="s">
        <v>985</v>
      </c>
      <c r="C328" s="413" t="s">
        <v>443</v>
      </c>
      <c r="D328" s="459">
        <v>2.5</v>
      </c>
      <c r="E328" s="21"/>
      <c r="F328" s="21"/>
      <c r="G328" s="146">
        <f t="shared" si="29"/>
        <v>0.83333333333333337</v>
      </c>
      <c r="H328" s="146">
        <f t="shared" si="27"/>
        <v>2.5</v>
      </c>
      <c r="I328" s="44"/>
      <c r="J328" s="146">
        <f t="shared" si="28"/>
        <v>2.5</v>
      </c>
      <c r="K328" s="117"/>
      <c r="L328" s="146">
        <f t="shared" si="30"/>
        <v>2.5</v>
      </c>
      <c r="M328" s="157"/>
      <c r="N328" s="122" t="str">
        <f>IF(ISBLANK(K328),IF(ISBLANK(I328),"Juin","Synthèse"),"Rattrapage")</f>
        <v>Juin</v>
      </c>
      <c r="O328" s="458"/>
    </row>
    <row r="329" spans="1:15" ht="21">
      <c r="A329" s="64">
        <v>322</v>
      </c>
      <c r="B329" s="413" t="s">
        <v>412</v>
      </c>
      <c r="C329" s="413" t="s">
        <v>972</v>
      </c>
      <c r="D329" s="148">
        <v>0</v>
      </c>
      <c r="E329" s="21"/>
      <c r="F329" s="21"/>
      <c r="G329" s="146">
        <f t="shared" si="29"/>
        <v>0</v>
      </c>
      <c r="H329" s="146">
        <f t="shared" si="27"/>
        <v>0</v>
      </c>
      <c r="I329" s="44"/>
      <c r="J329" s="146">
        <f t="shared" si="28"/>
        <v>0</v>
      </c>
      <c r="K329" s="150"/>
      <c r="L329" s="146">
        <f t="shared" si="30"/>
        <v>0</v>
      </c>
      <c r="M329" s="157"/>
      <c r="N329" s="122" t="str">
        <f t="shared" ref="N329:N391" si="31">IF(ISBLANK(K329),IF(ISBLANK(I329),"Juin","Synthèse"),"Rattrapage")</f>
        <v>Juin</v>
      </c>
    </row>
    <row r="330" spans="1:15" ht="21">
      <c r="A330" s="64">
        <v>323</v>
      </c>
      <c r="B330" s="419" t="s">
        <v>413</v>
      </c>
      <c r="C330" s="419" t="s">
        <v>414</v>
      </c>
      <c r="D330" s="459">
        <v>4</v>
      </c>
      <c r="E330" s="21"/>
      <c r="F330" s="21"/>
      <c r="G330" s="146">
        <f t="shared" si="29"/>
        <v>1.3333333333333333</v>
      </c>
      <c r="H330" s="146">
        <f t="shared" si="27"/>
        <v>4</v>
      </c>
      <c r="I330" s="44"/>
      <c r="J330" s="146">
        <f t="shared" si="28"/>
        <v>4</v>
      </c>
      <c r="K330" s="150"/>
      <c r="L330" s="146">
        <f t="shared" si="30"/>
        <v>4</v>
      </c>
      <c r="M330" s="157"/>
      <c r="N330" s="122" t="str">
        <f t="shared" si="31"/>
        <v>Juin</v>
      </c>
    </row>
    <row r="331" spans="1:15" ht="21">
      <c r="A331" s="64">
        <v>324</v>
      </c>
      <c r="B331" s="413" t="s">
        <v>415</v>
      </c>
      <c r="C331" s="413" t="s">
        <v>245</v>
      </c>
      <c r="D331" s="459">
        <v>2.5</v>
      </c>
      <c r="E331" s="21"/>
      <c r="F331" s="21"/>
      <c r="G331" s="146">
        <f t="shared" si="29"/>
        <v>0.83333333333333337</v>
      </c>
      <c r="H331" s="146">
        <f t="shared" si="27"/>
        <v>2.5</v>
      </c>
      <c r="I331" s="44"/>
      <c r="J331" s="146">
        <f t="shared" si="28"/>
        <v>2.5</v>
      </c>
      <c r="K331" s="114"/>
      <c r="L331" s="146">
        <f t="shared" si="30"/>
        <v>2.5</v>
      </c>
      <c r="M331" s="158"/>
      <c r="N331" s="122" t="str">
        <f t="shared" si="31"/>
        <v>Juin</v>
      </c>
    </row>
    <row r="332" spans="1:15" ht="21">
      <c r="A332" s="64">
        <v>325</v>
      </c>
      <c r="B332" s="413" t="s">
        <v>416</v>
      </c>
      <c r="C332" s="413" t="s">
        <v>417</v>
      </c>
      <c r="D332" s="459">
        <v>7</v>
      </c>
      <c r="E332" s="21"/>
      <c r="F332" s="21"/>
      <c r="G332" s="146">
        <f t="shared" si="29"/>
        <v>2.3333333333333335</v>
      </c>
      <c r="H332" s="146">
        <f t="shared" si="27"/>
        <v>7</v>
      </c>
      <c r="I332" s="44"/>
      <c r="J332" s="146">
        <f t="shared" si="28"/>
        <v>7</v>
      </c>
      <c r="K332" s="150"/>
      <c r="L332" s="146">
        <f t="shared" si="30"/>
        <v>7</v>
      </c>
      <c r="M332" s="157"/>
      <c r="N332" s="122" t="str">
        <f t="shared" si="31"/>
        <v>Juin</v>
      </c>
    </row>
    <row r="333" spans="1:15" ht="21">
      <c r="A333" s="64">
        <v>326</v>
      </c>
      <c r="B333" s="413" t="s">
        <v>418</v>
      </c>
      <c r="C333" s="413" t="s">
        <v>419</v>
      </c>
      <c r="D333" s="459">
        <v>7</v>
      </c>
      <c r="E333" s="21"/>
      <c r="F333" s="21"/>
      <c r="G333" s="146">
        <f t="shared" si="29"/>
        <v>2.3333333333333335</v>
      </c>
      <c r="H333" s="146">
        <f t="shared" si="27"/>
        <v>7</v>
      </c>
      <c r="I333" s="44"/>
      <c r="J333" s="146">
        <f t="shared" si="28"/>
        <v>7</v>
      </c>
      <c r="K333" s="114"/>
      <c r="L333" s="146">
        <f t="shared" si="30"/>
        <v>7</v>
      </c>
      <c r="M333" s="157"/>
      <c r="N333" s="122" t="str">
        <f t="shared" si="31"/>
        <v>Juin</v>
      </c>
    </row>
    <row r="334" spans="1:15" ht="21">
      <c r="A334" s="64">
        <v>327</v>
      </c>
      <c r="B334" s="419" t="s">
        <v>418</v>
      </c>
      <c r="C334" s="419" t="s">
        <v>420</v>
      </c>
      <c r="D334" s="459">
        <v>3.5</v>
      </c>
      <c r="E334" s="21"/>
      <c r="F334" s="21"/>
      <c r="G334" s="146">
        <f t="shared" si="29"/>
        <v>1.1666666666666667</v>
      </c>
      <c r="H334" s="146">
        <f t="shared" si="27"/>
        <v>3.5</v>
      </c>
      <c r="I334" s="44"/>
      <c r="J334" s="146">
        <f t="shared" si="28"/>
        <v>3.5</v>
      </c>
      <c r="K334" s="150"/>
      <c r="L334" s="146">
        <f t="shared" si="30"/>
        <v>3.5</v>
      </c>
      <c r="M334" s="157"/>
      <c r="N334" s="122" t="str">
        <f t="shared" si="31"/>
        <v>Juin</v>
      </c>
    </row>
    <row r="335" spans="1:15" ht="21">
      <c r="A335" s="64">
        <v>328</v>
      </c>
      <c r="B335" s="419" t="s">
        <v>421</v>
      </c>
      <c r="C335" s="419" t="s">
        <v>973</v>
      </c>
      <c r="D335" s="459">
        <v>6</v>
      </c>
      <c r="E335" s="21"/>
      <c r="F335" s="21"/>
      <c r="G335" s="146">
        <f t="shared" si="29"/>
        <v>2</v>
      </c>
      <c r="H335" s="146">
        <f t="shared" si="27"/>
        <v>6</v>
      </c>
      <c r="I335" s="44"/>
      <c r="J335" s="146">
        <f t="shared" si="28"/>
        <v>6</v>
      </c>
      <c r="K335" s="44"/>
      <c r="L335" s="146">
        <f t="shared" si="30"/>
        <v>6</v>
      </c>
      <c r="M335" s="157"/>
      <c r="N335" s="122" t="str">
        <f t="shared" si="31"/>
        <v>Juin</v>
      </c>
    </row>
    <row r="336" spans="1:15" ht="21">
      <c r="A336" s="64">
        <v>329</v>
      </c>
      <c r="B336" s="417" t="s">
        <v>422</v>
      </c>
      <c r="C336" s="417" t="s">
        <v>974</v>
      </c>
      <c r="D336" s="459">
        <v>1.5</v>
      </c>
      <c r="E336" s="21"/>
      <c r="F336" s="21"/>
      <c r="G336" s="146">
        <f t="shared" si="29"/>
        <v>0.5</v>
      </c>
      <c r="H336" s="146">
        <f t="shared" si="27"/>
        <v>1.5</v>
      </c>
      <c r="I336" s="44"/>
      <c r="J336" s="146">
        <f t="shared" si="28"/>
        <v>1.5</v>
      </c>
      <c r="K336" s="44"/>
      <c r="L336" s="146">
        <f t="shared" si="30"/>
        <v>1.5</v>
      </c>
      <c r="M336" s="157"/>
      <c r="N336" s="122" t="str">
        <f t="shared" si="31"/>
        <v>Juin</v>
      </c>
    </row>
    <row r="337" spans="1:14" ht="21">
      <c r="A337" s="64">
        <v>330</v>
      </c>
      <c r="B337" s="419" t="s">
        <v>423</v>
      </c>
      <c r="C337" s="419" t="s">
        <v>975</v>
      </c>
      <c r="D337" s="459">
        <v>6</v>
      </c>
      <c r="E337" s="21"/>
      <c r="F337" s="21"/>
      <c r="G337" s="146">
        <f t="shared" si="29"/>
        <v>2</v>
      </c>
      <c r="H337" s="146">
        <f t="shared" si="27"/>
        <v>6</v>
      </c>
      <c r="I337" s="44"/>
      <c r="J337" s="146">
        <f t="shared" si="28"/>
        <v>6</v>
      </c>
      <c r="K337" s="44"/>
      <c r="L337" s="146">
        <f t="shared" si="30"/>
        <v>6</v>
      </c>
      <c r="M337" s="157"/>
      <c r="N337" s="122" t="str">
        <f t="shared" si="31"/>
        <v>Juin</v>
      </c>
    </row>
    <row r="338" spans="1:14" ht="21">
      <c r="A338" s="64">
        <v>331</v>
      </c>
      <c r="B338" s="425" t="s">
        <v>424</v>
      </c>
      <c r="C338" s="425" t="s">
        <v>426</v>
      </c>
      <c r="D338" s="459">
        <v>4</v>
      </c>
      <c r="E338" s="21"/>
      <c r="F338" s="21"/>
      <c r="G338" s="146">
        <f t="shared" si="29"/>
        <v>1.3333333333333333</v>
      </c>
      <c r="H338" s="146">
        <f t="shared" si="27"/>
        <v>4</v>
      </c>
      <c r="I338" s="44"/>
      <c r="J338" s="146">
        <f t="shared" si="28"/>
        <v>4</v>
      </c>
      <c r="K338" s="117"/>
      <c r="L338" s="146">
        <f t="shared" si="30"/>
        <v>4</v>
      </c>
      <c r="M338" s="157"/>
      <c r="N338" s="122" t="str">
        <f>IF(ISBLANK(K338),IF(ISBLANK(I338),"Juin","Synthèse"),"Rattrapage")</f>
        <v>Juin</v>
      </c>
    </row>
    <row r="339" spans="1:14" ht="21">
      <c r="A339" s="64">
        <v>332</v>
      </c>
      <c r="B339" s="413" t="s">
        <v>424</v>
      </c>
      <c r="C339" s="413" t="s">
        <v>425</v>
      </c>
      <c r="D339" s="459">
        <v>6</v>
      </c>
      <c r="E339" s="21"/>
      <c r="F339" s="21"/>
      <c r="G339" s="146">
        <f t="shared" si="29"/>
        <v>2</v>
      </c>
      <c r="H339" s="146">
        <f t="shared" si="27"/>
        <v>6</v>
      </c>
      <c r="I339" s="44"/>
      <c r="J339" s="146">
        <f t="shared" si="28"/>
        <v>6</v>
      </c>
      <c r="K339" s="44"/>
      <c r="L339" s="146">
        <f t="shared" si="30"/>
        <v>6</v>
      </c>
      <c r="M339" s="157"/>
      <c r="N339" s="122" t="str">
        <f t="shared" si="31"/>
        <v>Juin</v>
      </c>
    </row>
    <row r="340" spans="1:14" ht="21">
      <c r="A340" s="64">
        <v>333</v>
      </c>
      <c r="B340" s="413" t="s">
        <v>427</v>
      </c>
      <c r="C340" s="413" t="s">
        <v>533</v>
      </c>
      <c r="D340" s="459">
        <v>2.5</v>
      </c>
      <c r="E340" s="21"/>
      <c r="F340" s="21"/>
      <c r="G340" s="146">
        <f t="shared" si="29"/>
        <v>0.83333333333333337</v>
      </c>
      <c r="H340" s="146">
        <f t="shared" si="27"/>
        <v>2.5</v>
      </c>
      <c r="I340" s="44"/>
      <c r="J340" s="146">
        <f t="shared" si="28"/>
        <v>2.5</v>
      </c>
      <c r="K340" s="44"/>
      <c r="L340" s="146">
        <f t="shared" si="30"/>
        <v>2.5</v>
      </c>
      <c r="M340" s="157"/>
      <c r="N340" s="122" t="str">
        <f t="shared" si="31"/>
        <v>Juin</v>
      </c>
    </row>
    <row r="341" spans="1:14" ht="21">
      <c r="A341" s="64">
        <v>334</v>
      </c>
      <c r="B341" s="413" t="s">
        <v>428</v>
      </c>
      <c r="C341" s="413" t="s">
        <v>316</v>
      </c>
      <c r="D341" s="459">
        <v>6</v>
      </c>
      <c r="E341" s="21"/>
      <c r="F341" s="21"/>
      <c r="G341" s="146">
        <f t="shared" si="29"/>
        <v>2</v>
      </c>
      <c r="H341" s="146">
        <f t="shared" si="27"/>
        <v>6</v>
      </c>
      <c r="I341" s="44"/>
      <c r="J341" s="146">
        <f t="shared" si="28"/>
        <v>6</v>
      </c>
      <c r="K341" s="114"/>
      <c r="L341" s="146">
        <f t="shared" si="30"/>
        <v>6</v>
      </c>
      <c r="M341" s="157"/>
      <c r="N341" s="122" t="str">
        <f t="shared" si="31"/>
        <v>Juin</v>
      </c>
    </row>
    <row r="342" spans="1:14" ht="21">
      <c r="A342" s="64">
        <v>335</v>
      </c>
      <c r="B342" s="413" t="s">
        <v>429</v>
      </c>
      <c r="C342" s="413" t="s">
        <v>976</v>
      </c>
      <c r="D342" s="459">
        <v>3</v>
      </c>
      <c r="E342" s="21"/>
      <c r="F342" s="21"/>
      <c r="G342" s="146">
        <f t="shared" si="29"/>
        <v>1</v>
      </c>
      <c r="H342" s="146">
        <f t="shared" si="27"/>
        <v>3</v>
      </c>
      <c r="I342" s="44"/>
      <c r="J342" s="146">
        <f t="shared" si="28"/>
        <v>3</v>
      </c>
      <c r="K342" s="114"/>
      <c r="L342" s="146">
        <f t="shared" si="30"/>
        <v>3</v>
      </c>
      <c r="M342" s="157"/>
      <c r="N342" s="122" t="str">
        <f t="shared" si="31"/>
        <v>Juin</v>
      </c>
    </row>
    <row r="343" spans="1:14" ht="21">
      <c r="A343" s="64">
        <v>336</v>
      </c>
      <c r="B343" s="413" t="s">
        <v>430</v>
      </c>
      <c r="C343" s="413" t="s">
        <v>431</v>
      </c>
      <c r="D343" s="459">
        <v>3</v>
      </c>
      <c r="E343" s="21"/>
      <c r="F343" s="21"/>
      <c r="G343" s="146">
        <f t="shared" si="29"/>
        <v>1</v>
      </c>
      <c r="H343" s="146">
        <f t="shared" si="27"/>
        <v>3</v>
      </c>
      <c r="I343" s="44"/>
      <c r="J343" s="146">
        <f t="shared" si="28"/>
        <v>3</v>
      </c>
      <c r="K343" s="150"/>
      <c r="L343" s="146">
        <f t="shared" si="30"/>
        <v>3</v>
      </c>
      <c r="M343" s="157"/>
      <c r="N343" s="122" t="str">
        <f t="shared" si="31"/>
        <v>Juin</v>
      </c>
    </row>
    <row r="344" spans="1:14" ht="21">
      <c r="A344" s="64">
        <v>337</v>
      </c>
      <c r="B344" s="413" t="s">
        <v>432</v>
      </c>
      <c r="C344" s="413" t="s">
        <v>433</v>
      </c>
      <c r="D344" s="459">
        <v>8</v>
      </c>
      <c r="E344" s="21"/>
      <c r="F344" s="21"/>
      <c r="G344" s="146">
        <f t="shared" si="29"/>
        <v>2.6666666666666665</v>
      </c>
      <c r="H344" s="146">
        <f t="shared" si="27"/>
        <v>8</v>
      </c>
      <c r="I344" s="44"/>
      <c r="J344" s="146">
        <f t="shared" si="28"/>
        <v>8</v>
      </c>
      <c r="K344" s="114"/>
      <c r="L344" s="146">
        <f t="shared" si="30"/>
        <v>8</v>
      </c>
      <c r="M344" s="157"/>
      <c r="N344" s="122" t="str">
        <f t="shared" si="31"/>
        <v>Juin</v>
      </c>
    </row>
    <row r="345" spans="1:14" ht="21">
      <c r="A345" s="64">
        <v>338</v>
      </c>
      <c r="B345" s="432" t="s">
        <v>434</v>
      </c>
      <c r="C345" s="432" t="s">
        <v>977</v>
      </c>
      <c r="D345" s="459">
        <v>6</v>
      </c>
      <c r="E345" s="21"/>
      <c r="F345" s="21"/>
      <c r="G345" s="146">
        <f t="shared" si="29"/>
        <v>2</v>
      </c>
      <c r="H345" s="146">
        <f t="shared" si="27"/>
        <v>6</v>
      </c>
      <c r="I345" s="44"/>
      <c r="J345" s="146">
        <f t="shared" si="28"/>
        <v>6</v>
      </c>
      <c r="K345" s="114"/>
      <c r="L345" s="146">
        <f t="shared" si="30"/>
        <v>6</v>
      </c>
      <c r="M345" s="157"/>
      <c r="N345" s="122" t="str">
        <f t="shared" si="31"/>
        <v>Juin</v>
      </c>
    </row>
    <row r="346" spans="1:14" ht="21">
      <c r="A346" s="64">
        <v>339</v>
      </c>
      <c r="B346" s="413" t="s">
        <v>435</v>
      </c>
      <c r="C346" s="413" t="s">
        <v>978</v>
      </c>
      <c r="D346" s="459">
        <v>6</v>
      </c>
      <c r="E346" s="21"/>
      <c r="F346" s="21"/>
      <c r="G346" s="146">
        <f t="shared" si="29"/>
        <v>2</v>
      </c>
      <c r="H346" s="146">
        <f t="shared" si="27"/>
        <v>6</v>
      </c>
      <c r="I346" s="44"/>
      <c r="J346" s="146">
        <f t="shared" si="28"/>
        <v>6</v>
      </c>
      <c r="K346" s="114"/>
      <c r="L346" s="146">
        <f t="shared" si="30"/>
        <v>6</v>
      </c>
      <c r="M346" s="157"/>
      <c r="N346" s="122" t="str">
        <f t="shared" si="31"/>
        <v>Juin</v>
      </c>
    </row>
    <row r="347" spans="1:14" ht="21">
      <c r="A347" s="64">
        <v>340</v>
      </c>
      <c r="B347" s="419" t="s">
        <v>979</v>
      </c>
      <c r="C347" s="419" t="s">
        <v>120</v>
      </c>
      <c r="D347" s="459">
        <v>1.5</v>
      </c>
      <c r="E347" s="21"/>
      <c r="F347" s="21"/>
      <c r="G347" s="146">
        <f t="shared" si="29"/>
        <v>0.5</v>
      </c>
      <c r="H347" s="146">
        <f t="shared" ref="H347:H410" si="32">G347*3</f>
        <v>1.5</v>
      </c>
      <c r="I347" s="44"/>
      <c r="J347" s="146">
        <f t="shared" ref="J347:J410" si="33">MAX(I347*3,H347)</f>
        <v>1.5</v>
      </c>
      <c r="K347" s="150"/>
      <c r="L347" s="146">
        <f t="shared" si="30"/>
        <v>1.5</v>
      </c>
      <c r="M347" s="157"/>
      <c r="N347" s="122" t="str">
        <f t="shared" si="31"/>
        <v>Juin</v>
      </c>
    </row>
    <row r="348" spans="1:14" ht="21">
      <c r="A348" s="64">
        <v>341</v>
      </c>
      <c r="B348" s="418" t="s">
        <v>436</v>
      </c>
      <c r="C348" s="418" t="s">
        <v>980</v>
      </c>
      <c r="D348" s="459">
        <v>2.5</v>
      </c>
      <c r="E348" s="21"/>
      <c r="F348" s="21"/>
      <c r="G348" s="146">
        <f t="shared" si="29"/>
        <v>0.83333333333333337</v>
      </c>
      <c r="H348" s="146">
        <f t="shared" si="32"/>
        <v>2.5</v>
      </c>
      <c r="I348" s="44"/>
      <c r="J348" s="146">
        <f t="shared" si="33"/>
        <v>2.5</v>
      </c>
      <c r="K348" s="150"/>
      <c r="L348" s="146">
        <f t="shared" si="30"/>
        <v>2.5</v>
      </c>
      <c r="M348" s="157"/>
      <c r="N348" s="122" t="str">
        <f t="shared" si="31"/>
        <v>Juin</v>
      </c>
    </row>
    <row r="349" spans="1:14" ht="21">
      <c r="A349" s="64">
        <v>342</v>
      </c>
      <c r="B349" s="432" t="s">
        <v>437</v>
      </c>
      <c r="C349" s="432" t="s">
        <v>981</v>
      </c>
      <c r="D349" s="459">
        <v>6</v>
      </c>
      <c r="E349" s="21"/>
      <c r="F349" s="21"/>
      <c r="G349" s="146">
        <f t="shared" si="29"/>
        <v>2</v>
      </c>
      <c r="H349" s="146">
        <f t="shared" si="32"/>
        <v>6</v>
      </c>
      <c r="I349" s="44"/>
      <c r="J349" s="146">
        <f t="shared" si="33"/>
        <v>6</v>
      </c>
      <c r="K349" s="114"/>
      <c r="L349" s="146">
        <f t="shared" si="30"/>
        <v>6</v>
      </c>
      <c r="M349" s="157"/>
      <c r="N349" s="122" t="str">
        <f t="shared" si="31"/>
        <v>Juin</v>
      </c>
    </row>
    <row r="350" spans="1:14" ht="21">
      <c r="A350" s="64">
        <v>343</v>
      </c>
      <c r="B350" s="413" t="s">
        <v>438</v>
      </c>
      <c r="C350" s="413" t="s">
        <v>982</v>
      </c>
      <c r="D350" s="459">
        <v>2.5</v>
      </c>
      <c r="E350" s="152"/>
      <c r="F350" s="152"/>
      <c r="G350" s="146">
        <f t="shared" si="29"/>
        <v>0.83333333333333337</v>
      </c>
      <c r="H350" s="146">
        <f t="shared" si="32"/>
        <v>2.5</v>
      </c>
      <c r="I350" s="44"/>
      <c r="J350" s="146">
        <f t="shared" si="33"/>
        <v>2.5</v>
      </c>
      <c r="K350" s="150"/>
      <c r="L350" s="146">
        <f t="shared" si="30"/>
        <v>2.5</v>
      </c>
      <c r="M350" s="157"/>
      <c r="N350" s="122" t="str">
        <f t="shared" si="31"/>
        <v>Juin</v>
      </c>
    </row>
    <row r="351" spans="1:14" ht="21">
      <c r="A351" s="64">
        <v>344</v>
      </c>
      <c r="B351" s="413" t="s">
        <v>439</v>
      </c>
      <c r="C351" s="413" t="s">
        <v>440</v>
      </c>
      <c r="D351" s="459">
        <v>2.5</v>
      </c>
      <c r="E351" s="21"/>
      <c r="F351" s="21"/>
      <c r="G351" s="146">
        <f t="shared" si="29"/>
        <v>0.83333333333333337</v>
      </c>
      <c r="H351" s="146">
        <f t="shared" si="32"/>
        <v>2.5</v>
      </c>
      <c r="I351" s="44"/>
      <c r="J351" s="146">
        <f t="shared" si="33"/>
        <v>2.5</v>
      </c>
      <c r="K351" s="114"/>
      <c r="L351" s="146">
        <f t="shared" si="30"/>
        <v>2.5</v>
      </c>
      <c r="M351" s="157"/>
      <c r="N351" s="122" t="str">
        <f t="shared" si="31"/>
        <v>Juin</v>
      </c>
    </row>
    <row r="352" spans="1:14" ht="21">
      <c r="A352" s="64">
        <v>345</v>
      </c>
      <c r="B352" s="413" t="s">
        <v>439</v>
      </c>
      <c r="C352" s="413" t="s">
        <v>107</v>
      </c>
      <c r="D352" s="459">
        <v>3.5</v>
      </c>
      <c r="E352" s="21"/>
      <c r="F352" s="21"/>
      <c r="G352" s="146">
        <f t="shared" si="29"/>
        <v>1.1666666666666667</v>
      </c>
      <c r="H352" s="146">
        <f t="shared" si="32"/>
        <v>3.5</v>
      </c>
      <c r="I352" s="44"/>
      <c r="J352" s="146">
        <f t="shared" si="33"/>
        <v>3.5</v>
      </c>
      <c r="K352" s="114"/>
      <c r="L352" s="146">
        <f t="shared" si="30"/>
        <v>3.5</v>
      </c>
      <c r="M352" s="157"/>
      <c r="N352" s="122" t="str">
        <f t="shared" si="31"/>
        <v>Juin</v>
      </c>
    </row>
    <row r="353" spans="1:33" ht="21">
      <c r="A353" s="82">
        <v>346</v>
      </c>
      <c r="B353" s="425" t="s">
        <v>983</v>
      </c>
      <c r="C353" s="425" t="s">
        <v>984</v>
      </c>
      <c r="D353" s="459">
        <v>2.5</v>
      </c>
      <c r="E353" s="21"/>
      <c r="F353" s="21"/>
      <c r="G353" s="146">
        <f t="shared" si="29"/>
        <v>0.83333333333333337</v>
      </c>
      <c r="H353" s="146">
        <f t="shared" si="32"/>
        <v>2.5</v>
      </c>
      <c r="I353" s="44"/>
      <c r="J353" s="146">
        <f t="shared" si="33"/>
        <v>2.5</v>
      </c>
      <c r="K353" s="117"/>
      <c r="L353" s="146">
        <f t="shared" si="30"/>
        <v>2.5</v>
      </c>
      <c r="M353" s="157"/>
      <c r="N353" s="122" t="str">
        <f t="shared" si="31"/>
        <v>Juin</v>
      </c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</row>
    <row r="354" spans="1:33" s="161" customFormat="1" ht="21">
      <c r="A354" s="64">
        <v>347</v>
      </c>
      <c r="B354" s="427" t="s">
        <v>441</v>
      </c>
      <c r="C354" s="427" t="s">
        <v>43</v>
      </c>
      <c r="D354" s="459">
        <v>3</v>
      </c>
      <c r="E354" s="21"/>
      <c r="F354" s="364"/>
      <c r="G354" s="146">
        <f t="shared" si="29"/>
        <v>1</v>
      </c>
      <c r="H354" s="146">
        <f t="shared" si="32"/>
        <v>3</v>
      </c>
      <c r="I354" s="44"/>
      <c r="J354" s="146">
        <f t="shared" si="33"/>
        <v>3</v>
      </c>
      <c r="K354" s="44"/>
      <c r="L354" s="146">
        <f t="shared" si="30"/>
        <v>3</v>
      </c>
      <c r="M354" s="159"/>
      <c r="N354" s="122" t="str">
        <f t="shared" si="31"/>
        <v>Juin</v>
      </c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</row>
    <row r="355" spans="1:33" ht="21">
      <c r="A355" s="64">
        <v>348</v>
      </c>
      <c r="B355" s="419" t="s">
        <v>442</v>
      </c>
      <c r="C355" s="419" t="s">
        <v>986</v>
      </c>
      <c r="D355" s="459">
        <v>1.5</v>
      </c>
      <c r="E355" s="21"/>
      <c r="F355" s="21"/>
      <c r="G355" s="146">
        <f t="shared" si="29"/>
        <v>0.5</v>
      </c>
      <c r="H355" s="146">
        <f t="shared" si="32"/>
        <v>1.5</v>
      </c>
      <c r="I355" s="44"/>
      <c r="J355" s="146">
        <f t="shared" si="33"/>
        <v>1.5</v>
      </c>
      <c r="K355" s="44"/>
      <c r="L355" s="146">
        <f t="shared" si="30"/>
        <v>1.5</v>
      </c>
      <c r="M355" s="157"/>
      <c r="N355" s="122" t="str">
        <f t="shared" si="31"/>
        <v>Juin</v>
      </c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</row>
    <row r="356" spans="1:33" ht="21">
      <c r="A356" s="64">
        <v>349</v>
      </c>
      <c r="B356" s="413" t="s">
        <v>444</v>
      </c>
      <c r="C356" s="413" t="s">
        <v>965</v>
      </c>
      <c r="D356" s="459">
        <v>3.5</v>
      </c>
      <c r="E356" s="21"/>
      <c r="F356" s="21"/>
      <c r="G356" s="146">
        <f t="shared" si="29"/>
        <v>1.1666666666666667</v>
      </c>
      <c r="H356" s="146">
        <f t="shared" si="32"/>
        <v>3.5</v>
      </c>
      <c r="I356" s="44"/>
      <c r="J356" s="146">
        <f t="shared" si="33"/>
        <v>3.5</v>
      </c>
      <c r="K356" s="44"/>
      <c r="L356" s="146">
        <f t="shared" si="30"/>
        <v>3.5</v>
      </c>
      <c r="M356" s="157"/>
      <c r="N356" s="122" t="str">
        <f t="shared" si="31"/>
        <v>Juin</v>
      </c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</row>
    <row r="357" spans="1:33" ht="21">
      <c r="A357" s="64">
        <v>350</v>
      </c>
      <c r="B357" s="413" t="s">
        <v>445</v>
      </c>
      <c r="C357" s="413" t="s">
        <v>95</v>
      </c>
      <c r="D357" s="459">
        <v>3</v>
      </c>
      <c r="E357" s="21"/>
      <c r="F357" s="21"/>
      <c r="G357" s="146">
        <f t="shared" si="29"/>
        <v>1</v>
      </c>
      <c r="H357" s="146">
        <f t="shared" si="32"/>
        <v>3</v>
      </c>
      <c r="I357" s="44"/>
      <c r="J357" s="146">
        <f t="shared" si="33"/>
        <v>3</v>
      </c>
      <c r="K357" s="44"/>
      <c r="L357" s="146">
        <f t="shared" si="30"/>
        <v>3</v>
      </c>
      <c r="M357" s="157"/>
      <c r="N357" s="122" t="str">
        <f t="shared" si="31"/>
        <v>Juin</v>
      </c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</row>
    <row r="358" spans="1:33" ht="21">
      <c r="A358" s="64">
        <v>351</v>
      </c>
      <c r="B358" s="413" t="s">
        <v>446</v>
      </c>
      <c r="C358" s="413" t="s">
        <v>987</v>
      </c>
      <c r="D358" s="459">
        <v>4</v>
      </c>
      <c r="E358" s="21"/>
      <c r="F358" s="21"/>
      <c r="G358" s="146">
        <f t="shared" ref="G358:G388" si="34">IF(AND(D358=0,E358=0,F358=0),M358/3,(D358+E358+F358)/3)</f>
        <v>1.3333333333333333</v>
      </c>
      <c r="H358" s="146">
        <f t="shared" si="32"/>
        <v>4</v>
      </c>
      <c r="I358" s="44"/>
      <c r="J358" s="146">
        <f t="shared" si="33"/>
        <v>4</v>
      </c>
      <c r="K358" s="44"/>
      <c r="L358" s="146">
        <f t="shared" si="30"/>
        <v>4</v>
      </c>
      <c r="M358" s="157"/>
      <c r="N358" s="122" t="str">
        <f t="shared" si="31"/>
        <v>Juin</v>
      </c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</row>
    <row r="359" spans="1:33" ht="21">
      <c r="A359" s="64">
        <v>352</v>
      </c>
      <c r="B359" s="413" t="s">
        <v>447</v>
      </c>
      <c r="C359" s="413" t="s">
        <v>960</v>
      </c>
      <c r="D359" s="459">
        <v>6</v>
      </c>
      <c r="E359" s="21"/>
      <c r="F359" s="21"/>
      <c r="G359" s="146">
        <f t="shared" si="34"/>
        <v>2</v>
      </c>
      <c r="H359" s="146">
        <f t="shared" si="32"/>
        <v>6</v>
      </c>
      <c r="I359" s="44"/>
      <c r="J359" s="146">
        <f t="shared" si="33"/>
        <v>6</v>
      </c>
      <c r="K359" s="44"/>
      <c r="L359" s="146">
        <f t="shared" si="30"/>
        <v>6</v>
      </c>
      <c r="M359" s="157"/>
      <c r="N359" s="122" t="str">
        <f t="shared" si="31"/>
        <v>Juin</v>
      </c>
    </row>
    <row r="360" spans="1:33" ht="21">
      <c r="A360" s="64">
        <v>353</v>
      </c>
      <c r="B360" s="419" t="s">
        <v>988</v>
      </c>
      <c r="C360" s="419" t="s">
        <v>989</v>
      </c>
      <c r="D360" s="459">
        <v>6</v>
      </c>
      <c r="E360" s="21"/>
      <c r="F360" s="21"/>
      <c r="G360" s="146">
        <f t="shared" si="34"/>
        <v>2</v>
      </c>
      <c r="H360" s="146">
        <f t="shared" si="32"/>
        <v>6</v>
      </c>
      <c r="I360" s="44"/>
      <c r="J360" s="146">
        <f t="shared" si="33"/>
        <v>6</v>
      </c>
      <c r="K360" s="44"/>
      <c r="L360" s="146">
        <f t="shared" si="30"/>
        <v>6</v>
      </c>
      <c r="M360" s="157"/>
      <c r="N360" s="122" t="str">
        <f t="shared" si="31"/>
        <v>Juin</v>
      </c>
    </row>
    <row r="361" spans="1:33" ht="21">
      <c r="A361" s="64">
        <v>354</v>
      </c>
      <c r="B361" s="419" t="s">
        <v>988</v>
      </c>
      <c r="C361" s="419" t="s">
        <v>448</v>
      </c>
      <c r="D361" s="459">
        <v>3</v>
      </c>
      <c r="E361" s="21"/>
      <c r="F361" s="21"/>
      <c r="G361" s="146">
        <f t="shared" si="34"/>
        <v>1</v>
      </c>
      <c r="H361" s="146">
        <f t="shared" si="32"/>
        <v>3</v>
      </c>
      <c r="I361" s="44"/>
      <c r="J361" s="146">
        <f t="shared" si="33"/>
        <v>3</v>
      </c>
      <c r="K361" s="44"/>
      <c r="L361" s="146">
        <f t="shared" si="30"/>
        <v>3</v>
      </c>
      <c r="M361" s="157"/>
      <c r="N361" s="122" t="str">
        <f t="shared" si="31"/>
        <v>Juin</v>
      </c>
    </row>
    <row r="362" spans="1:33" ht="21">
      <c r="A362" s="64">
        <v>355</v>
      </c>
      <c r="B362" s="432" t="s">
        <v>449</v>
      </c>
      <c r="C362" s="432" t="s">
        <v>450</v>
      </c>
      <c r="D362" s="459">
        <v>8</v>
      </c>
      <c r="E362" s="21"/>
      <c r="F362" s="21"/>
      <c r="G362" s="146">
        <f t="shared" si="34"/>
        <v>2.6666666666666665</v>
      </c>
      <c r="H362" s="146">
        <f t="shared" si="32"/>
        <v>8</v>
      </c>
      <c r="I362" s="44"/>
      <c r="J362" s="146">
        <f t="shared" si="33"/>
        <v>8</v>
      </c>
      <c r="K362" s="44"/>
      <c r="L362" s="146">
        <f t="shared" si="30"/>
        <v>8</v>
      </c>
      <c r="M362" s="157"/>
      <c r="N362" s="122" t="str">
        <f t="shared" si="31"/>
        <v>Juin</v>
      </c>
    </row>
    <row r="363" spans="1:33" ht="21">
      <c r="A363" s="64">
        <v>356</v>
      </c>
      <c r="B363" s="413" t="s">
        <v>990</v>
      </c>
      <c r="C363" s="413" t="s">
        <v>185</v>
      </c>
      <c r="D363" s="459">
        <v>3</v>
      </c>
      <c r="E363" s="21"/>
      <c r="F363" s="21"/>
      <c r="G363" s="146">
        <f t="shared" si="34"/>
        <v>1</v>
      </c>
      <c r="H363" s="146">
        <f t="shared" si="32"/>
        <v>3</v>
      </c>
      <c r="I363" s="44"/>
      <c r="J363" s="146">
        <f t="shared" si="33"/>
        <v>3</v>
      </c>
      <c r="K363" s="44"/>
      <c r="L363" s="146">
        <f t="shared" si="30"/>
        <v>3</v>
      </c>
      <c r="M363" s="157"/>
      <c r="N363" s="122" t="str">
        <f>IF(ISBLANK(K363),IF(ISBLANK(I363),"Juin","Synthèse"),"Rattrapage")</f>
        <v>Juin</v>
      </c>
    </row>
    <row r="364" spans="1:33" ht="21">
      <c r="A364" s="64">
        <v>357</v>
      </c>
      <c r="B364" s="413" t="s">
        <v>451</v>
      </c>
      <c r="C364" s="413" t="s">
        <v>452</v>
      </c>
      <c r="D364" s="459">
        <v>9.5</v>
      </c>
      <c r="E364" s="21"/>
      <c r="F364" s="21"/>
      <c r="G364" s="146">
        <f t="shared" si="34"/>
        <v>3.1666666666666665</v>
      </c>
      <c r="H364" s="146">
        <f t="shared" si="32"/>
        <v>9.5</v>
      </c>
      <c r="I364" s="44"/>
      <c r="J364" s="146">
        <f t="shared" si="33"/>
        <v>9.5</v>
      </c>
      <c r="K364" s="44"/>
      <c r="L364" s="146">
        <f t="shared" si="30"/>
        <v>9.5</v>
      </c>
      <c r="M364" s="157"/>
      <c r="N364" s="122" t="str">
        <f t="shared" si="31"/>
        <v>Juin</v>
      </c>
    </row>
    <row r="365" spans="1:33" ht="21">
      <c r="A365" s="64">
        <v>358</v>
      </c>
      <c r="B365" s="432" t="s">
        <v>991</v>
      </c>
      <c r="C365" s="432" t="s">
        <v>43</v>
      </c>
      <c r="D365" s="459">
        <v>6</v>
      </c>
      <c r="E365" s="21"/>
      <c r="F365" s="21"/>
      <c r="G365" s="146">
        <f t="shared" si="34"/>
        <v>2</v>
      </c>
      <c r="H365" s="146">
        <f t="shared" si="32"/>
        <v>6</v>
      </c>
      <c r="I365" s="44"/>
      <c r="J365" s="146">
        <f t="shared" si="33"/>
        <v>6</v>
      </c>
      <c r="K365" s="44"/>
      <c r="L365" s="146">
        <f t="shared" si="30"/>
        <v>6</v>
      </c>
      <c r="M365" s="157"/>
      <c r="N365" s="122" t="str">
        <f>IF(ISBLANK(K365),IF(ISBLANK(I365),"Juin","Synthèse"),"Rattrapage")</f>
        <v>Juin</v>
      </c>
    </row>
    <row r="366" spans="1:33" ht="21">
      <c r="A366" s="64">
        <v>359</v>
      </c>
      <c r="B366" s="413" t="s">
        <v>453</v>
      </c>
      <c r="C366" s="413" t="s">
        <v>992</v>
      </c>
      <c r="D366" s="459">
        <v>3</v>
      </c>
      <c r="E366" s="21"/>
      <c r="F366" s="21"/>
      <c r="G366" s="146">
        <f t="shared" si="34"/>
        <v>1</v>
      </c>
      <c r="H366" s="146">
        <f t="shared" si="32"/>
        <v>3</v>
      </c>
      <c r="I366" s="44"/>
      <c r="J366" s="146">
        <f t="shared" si="33"/>
        <v>3</v>
      </c>
      <c r="K366" s="44"/>
      <c r="L366" s="146">
        <f t="shared" si="30"/>
        <v>3</v>
      </c>
      <c r="M366" s="157"/>
      <c r="N366" s="122" t="str">
        <f t="shared" si="31"/>
        <v>Juin</v>
      </c>
    </row>
    <row r="367" spans="1:33" ht="21">
      <c r="A367" s="64">
        <v>360</v>
      </c>
      <c r="B367" s="413" t="s">
        <v>454</v>
      </c>
      <c r="C367" s="413" t="s">
        <v>118</v>
      </c>
      <c r="D367" s="459">
        <v>4</v>
      </c>
      <c r="E367" s="21"/>
      <c r="F367" s="21"/>
      <c r="G367" s="146">
        <f t="shared" si="34"/>
        <v>1.3333333333333333</v>
      </c>
      <c r="H367" s="146">
        <f t="shared" si="32"/>
        <v>4</v>
      </c>
      <c r="I367" s="44"/>
      <c r="J367" s="146">
        <f t="shared" si="33"/>
        <v>4</v>
      </c>
      <c r="K367" s="44"/>
      <c r="L367" s="146">
        <f t="shared" si="30"/>
        <v>4</v>
      </c>
      <c r="M367" s="157"/>
      <c r="N367" s="122" t="str">
        <f t="shared" si="31"/>
        <v>Juin</v>
      </c>
    </row>
    <row r="368" spans="1:33" ht="21">
      <c r="A368" s="64">
        <v>361</v>
      </c>
      <c r="B368" s="413" t="s">
        <v>455</v>
      </c>
      <c r="C368" s="413" t="s">
        <v>993</v>
      </c>
      <c r="D368" s="459">
        <v>3</v>
      </c>
      <c r="E368" s="21"/>
      <c r="F368" s="21"/>
      <c r="G368" s="146">
        <f t="shared" si="34"/>
        <v>1</v>
      </c>
      <c r="H368" s="146">
        <f t="shared" si="32"/>
        <v>3</v>
      </c>
      <c r="I368" s="44"/>
      <c r="J368" s="146">
        <f t="shared" si="33"/>
        <v>3</v>
      </c>
      <c r="K368" s="44"/>
      <c r="L368" s="146">
        <f t="shared" si="30"/>
        <v>3</v>
      </c>
      <c r="M368" s="157"/>
      <c r="N368" s="122" t="str">
        <f t="shared" si="31"/>
        <v>Juin</v>
      </c>
    </row>
    <row r="369" spans="1:14" ht="21">
      <c r="A369" s="64">
        <v>362</v>
      </c>
      <c r="B369" s="413" t="s">
        <v>456</v>
      </c>
      <c r="C369" s="413" t="s">
        <v>154</v>
      </c>
      <c r="D369" s="459">
        <v>3.5</v>
      </c>
      <c r="E369" s="21"/>
      <c r="F369" s="21"/>
      <c r="G369" s="146">
        <f t="shared" si="34"/>
        <v>1.1666666666666667</v>
      </c>
      <c r="H369" s="146">
        <f t="shared" si="32"/>
        <v>3.5</v>
      </c>
      <c r="I369" s="44"/>
      <c r="J369" s="146">
        <f t="shared" si="33"/>
        <v>3.5</v>
      </c>
      <c r="K369" s="44"/>
      <c r="L369" s="146">
        <f t="shared" si="30"/>
        <v>3.5</v>
      </c>
      <c r="M369" s="157"/>
      <c r="N369" s="122" t="str">
        <f t="shared" si="31"/>
        <v>Juin</v>
      </c>
    </row>
    <row r="370" spans="1:14" ht="21">
      <c r="A370" s="64">
        <v>363</v>
      </c>
      <c r="B370" s="413" t="s">
        <v>457</v>
      </c>
      <c r="C370" s="413" t="s">
        <v>994</v>
      </c>
      <c r="D370" s="459">
        <v>6</v>
      </c>
      <c r="E370" s="21"/>
      <c r="F370" s="21"/>
      <c r="G370" s="146">
        <f t="shared" si="34"/>
        <v>2</v>
      </c>
      <c r="H370" s="146">
        <f t="shared" si="32"/>
        <v>6</v>
      </c>
      <c r="I370" s="44"/>
      <c r="J370" s="146">
        <f t="shared" si="33"/>
        <v>6</v>
      </c>
      <c r="K370" s="44"/>
      <c r="L370" s="146">
        <f t="shared" si="30"/>
        <v>6</v>
      </c>
      <c r="M370" s="157"/>
      <c r="N370" s="122" t="str">
        <f t="shared" si="31"/>
        <v>Juin</v>
      </c>
    </row>
    <row r="371" spans="1:14" ht="21">
      <c r="A371" s="64">
        <v>364</v>
      </c>
      <c r="B371" s="413" t="s">
        <v>995</v>
      </c>
      <c r="C371" s="413" t="s">
        <v>35</v>
      </c>
      <c r="D371" s="459">
        <v>3</v>
      </c>
      <c r="E371" s="21"/>
      <c r="F371" s="21"/>
      <c r="G371" s="146">
        <f t="shared" si="34"/>
        <v>1</v>
      </c>
      <c r="H371" s="146">
        <f t="shared" si="32"/>
        <v>3</v>
      </c>
      <c r="I371" s="44"/>
      <c r="J371" s="146">
        <f t="shared" si="33"/>
        <v>3</v>
      </c>
      <c r="K371" s="44"/>
      <c r="L371" s="146">
        <f t="shared" si="30"/>
        <v>3</v>
      </c>
      <c r="M371" s="157"/>
      <c r="N371" s="122" t="str">
        <f t="shared" si="31"/>
        <v>Juin</v>
      </c>
    </row>
    <row r="372" spans="1:14" ht="21">
      <c r="A372" s="64">
        <v>365</v>
      </c>
      <c r="B372" s="419" t="s">
        <v>458</v>
      </c>
      <c r="C372" s="419" t="s">
        <v>166</v>
      </c>
      <c r="D372" s="459">
        <v>1.5</v>
      </c>
      <c r="E372" s="21"/>
      <c r="F372" s="21"/>
      <c r="G372" s="146">
        <f t="shared" si="34"/>
        <v>0.5</v>
      </c>
      <c r="H372" s="146">
        <f t="shared" si="32"/>
        <v>1.5</v>
      </c>
      <c r="I372" s="44"/>
      <c r="J372" s="146">
        <f t="shared" si="33"/>
        <v>1.5</v>
      </c>
      <c r="K372" s="44"/>
      <c r="L372" s="146">
        <f t="shared" si="30"/>
        <v>1.5</v>
      </c>
      <c r="M372" s="157"/>
      <c r="N372" s="122" t="str">
        <f t="shared" si="31"/>
        <v>Juin</v>
      </c>
    </row>
    <row r="373" spans="1:14" ht="21">
      <c r="A373" s="64">
        <v>366</v>
      </c>
      <c r="B373" s="432" t="s">
        <v>459</v>
      </c>
      <c r="C373" s="432" t="s">
        <v>996</v>
      </c>
      <c r="D373" s="459">
        <v>10</v>
      </c>
      <c r="E373" s="21"/>
      <c r="F373" s="21"/>
      <c r="G373" s="146">
        <f t="shared" si="34"/>
        <v>3.3333333333333335</v>
      </c>
      <c r="H373" s="146">
        <f t="shared" si="32"/>
        <v>10</v>
      </c>
      <c r="I373" s="44"/>
      <c r="J373" s="146">
        <f t="shared" si="33"/>
        <v>10</v>
      </c>
      <c r="K373" s="44"/>
      <c r="L373" s="146">
        <f t="shared" si="30"/>
        <v>10</v>
      </c>
      <c r="M373" s="157"/>
      <c r="N373" s="122" t="str">
        <f t="shared" si="31"/>
        <v>Juin</v>
      </c>
    </row>
    <row r="374" spans="1:14" ht="21">
      <c r="A374" s="64">
        <v>367</v>
      </c>
      <c r="B374" s="413" t="s">
        <v>460</v>
      </c>
      <c r="C374" s="413" t="s">
        <v>461</v>
      </c>
      <c r="D374" s="459">
        <v>2.5</v>
      </c>
      <c r="E374" s="21"/>
      <c r="F374" s="21"/>
      <c r="G374" s="146">
        <f t="shared" si="34"/>
        <v>0.83333333333333337</v>
      </c>
      <c r="H374" s="146">
        <f t="shared" si="32"/>
        <v>2.5</v>
      </c>
      <c r="I374" s="44"/>
      <c r="J374" s="146">
        <f t="shared" si="33"/>
        <v>2.5</v>
      </c>
      <c r="K374" s="44"/>
      <c r="L374" s="146">
        <f t="shared" si="30"/>
        <v>2.5</v>
      </c>
      <c r="M374" s="157"/>
      <c r="N374" s="122" t="str">
        <f t="shared" si="31"/>
        <v>Juin</v>
      </c>
    </row>
    <row r="375" spans="1:14" ht="21">
      <c r="A375" s="64">
        <v>368</v>
      </c>
      <c r="B375" s="413" t="s">
        <v>462</v>
      </c>
      <c r="C375" s="413" t="s">
        <v>997</v>
      </c>
      <c r="D375" s="459">
        <v>6</v>
      </c>
      <c r="E375" s="21"/>
      <c r="F375" s="21"/>
      <c r="G375" s="146">
        <f t="shared" si="34"/>
        <v>2</v>
      </c>
      <c r="H375" s="146">
        <f t="shared" si="32"/>
        <v>6</v>
      </c>
      <c r="I375" s="44"/>
      <c r="J375" s="146">
        <f t="shared" si="33"/>
        <v>6</v>
      </c>
      <c r="K375" s="44"/>
      <c r="L375" s="146">
        <f t="shared" si="30"/>
        <v>6</v>
      </c>
      <c r="M375" s="157"/>
      <c r="N375" s="122" t="str">
        <f t="shared" si="31"/>
        <v>Juin</v>
      </c>
    </row>
    <row r="376" spans="1:14" ht="21">
      <c r="A376" s="64">
        <v>369</v>
      </c>
      <c r="B376" s="413" t="s">
        <v>463</v>
      </c>
      <c r="C376" s="413" t="s">
        <v>464</v>
      </c>
      <c r="D376" s="459">
        <v>1.5</v>
      </c>
      <c r="E376" s="21"/>
      <c r="F376" s="21"/>
      <c r="G376" s="146">
        <f t="shared" si="34"/>
        <v>0.5</v>
      </c>
      <c r="H376" s="146">
        <f t="shared" si="32"/>
        <v>1.5</v>
      </c>
      <c r="I376" s="44"/>
      <c r="J376" s="146">
        <f t="shared" si="33"/>
        <v>1.5</v>
      </c>
      <c r="K376" s="44"/>
      <c r="L376" s="146">
        <f t="shared" si="30"/>
        <v>1.5</v>
      </c>
      <c r="M376" s="157"/>
      <c r="N376" s="122" t="str">
        <f t="shared" si="31"/>
        <v>Juin</v>
      </c>
    </row>
    <row r="377" spans="1:14" ht="21">
      <c r="A377" s="64">
        <v>370</v>
      </c>
      <c r="B377" s="413" t="s">
        <v>465</v>
      </c>
      <c r="C377" s="413" t="s">
        <v>466</v>
      </c>
      <c r="D377" s="459">
        <v>6</v>
      </c>
      <c r="E377" s="21"/>
      <c r="F377" s="21"/>
      <c r="G377" s="146">
        <f t="shared" si="34"/>
        <v>2</v>
      </c>
      <c r="H377" s="146">
        <f t="shared" si="32"/>
        <v>6</v>
      </c>
      <c r="I377" s="44"/>
      <c r="J377" s="146">
        <f t="shared" si="33"/>
        <v>6</v>
      </c>
      <c r="K377" s="44"/>
      <c r="L377" s="146">
        <f t="shared" si="30"/>
        <v>6</v>
      </c>
      <c r="M377" s="157"/>
      <c r="N377" s="122" t="str">
        <f t="shared" si="31"/>
        <v>Juin</v>
      </c>
    </row>
    <row r="378" spans="1:14" ht="21">
      <c r="A378" s="64">
        <v>371</v>
      </c>
      <c r="B378" s="421" t="s">
        <v>467</v>
      </c>
      <c r="C378" s="413" t="s">
        <v>85</v>
      </c>
      <c r="D378" s="459">
        <v>4</v>
      </c>
      <c r="E378" s="21"/>
      <c r="F378" s="21"/>
      <c r="G378" s="146">
        <f t="shared" si="34"/>
        <v>1.3333333333333333</v>
      </c>
      <c r="H378" s="146">
        <f t="shared" si="32"/>
        <v>4</v>
      </c>
      <c r="I378" s="44"/>
      <c r="J378" s="146">
        <f t="shared" si="33"/>
        <v>4</v>
      </c>
      <c r="K378" s="44"/>
      <c r="L378" s="146">
        <f t="shared" si="30"/>
        <v>4</v>
      </c>
      <c r="M378" s="157"/>
      <c r="N378" s="122" t="str">
        <f t="shared" si="31"/>
        <v>Juin</v>
      </c>
    </row>
    <row r="379" spans="1:14" ht="21">
      <c r="A379" s="64">
        <v>372</v>
      </c>
      <c r="B379" s="454" t="s">
        <v>998</v>
      </c>
      <c r="C379" s="419" t="s">
        <v>218</v>
      </c>
      <c r="D379" s="459">
        <v>2.5</v>
      </c>
      <c r="E379" s="21"/>
      <c r="F379" s="21"/>
      <c r="G379" s="146">
        <f t="shared" si="34"/>
        <v>0.83333333333333337</v>
      </c>
      <c r="H379" s="146">
        <f t="shared" si="32"/>
        <v>2.5</v>
      </c>
      <c r="I379" s="44"/>
      <c r="J379" s="146">
        <f t="shared" si="33"/>
        <v>2.5</v>
      </c>
      <c r="K379" s="44"/>
      <c r="L379" s="146">
        <f t="shared" si="30"/>
        <v>2.5</v>
      </c>
      <c r="M379" s="157"/>
      <c r="N379" s="122" t="str">
        <f t="shared" si="31"/>
        <v>Juin</v>
      </c>
    </row>
    <row r="380" spans="1:14" ht="21">
      <c r="A380" s="64">
        <v>373</v>
      </c>
      <c r="B380" s="454" t="s">
        <v>998</v>
      </c>
      <c r="C380" s="419" t="s">
        <v>468</v>
      </c>
      <c r="D380" s="459">
        <v>2.5</v>
      </c>
      <c r="E380" s="21"/>
      <c r="F380" s="21"/>
      <c r="G380" s="146">
        <f t="shared" si="34"/>
        <v>0.83333333333333337</v>
      </c>
      <c r="H380" s="146">
        <f t="shared" si="32"/>
        <v>2.5</v>
      </c>
      <c r="I380" s="44"/>
      <c r="J380" s="146">
        <f t="shared" si="33"/>
        <v>2.5</v>
      </c>
      <c r="K380" s="44"/>
      <c r="L380" s="146">
        <f t="shared" si="30"/>
        <v>2.5</v>
      </c>
      <c r="M380" s="157"/>
      <c r="N380" s="122" t="str">
        <f t="shared" si="31"/>
        <v>Juin</v>
      </c>
    </row>
    <row r="381" spans="1:14" ht="21">
      <c r="A381" s="64">
        <v>374</v>
      </c>
      <c r="B381" s="413" t="s">
        <v>999</v>
      </c>
      <c r="C381" s="413" t="s">
        <v>469</v>
      </c>
      <c r="D381" s="459">
        <v>10</v>
      </c>
      <c r="E381" s="21"/>
      <c r="F381" s="21"/>
      <c r="G381" s="146">
        <f t="shared" si="34"/>
        <v>3.3333333333333335</v>
      </c>
      <c r="H381" s="146">
        <f t="shared" si="32"/>
        <v>10</v>
      </c>
      <c r="I381" s="44"/>
      <c r="J381" s="146">
        <f t="shared" si="33"/>
        <v>10</v>
      </c>
      <c r="K381" s="44"/>
      <c r="L381" s="146">
        <f t="shared" si="30"/>
        <v>10</v>
      </c>
      <c r="M381" s="157"/>
      <c r="N381" s="122" t="str">
        <f t="shared" si="31"/>
        <v>Juin</v>
      </c>
    </row>
    <row r="382" spans="1:14" ht="21">
      <c r="A382" s="64">
        <v>375</v>
      </c>
      <c r="B382" s="413" t="s">
        <v>470</v>
      </c>
      <c r="C382" s="413" t="s">
        <v>777</v>
      </c>
      <c r="D382" s="459">
        <v>2.5</v>
      </c>
      <c r="E382" s="21"/>
      <c r="F382" s="21"/>
      <c r="G382" s="146">
        <f t="shared" si="34"/>
        <v>0.83333333333333337</v>
      </c>
      <c r="H382" s="146">
        <f t="shared" si="32"/>
        <v>2.5</v>
      </c>
      <c r="I382" s="44"/>
      <c r="J382" s="146">
        <f t="shared" si="33"/>
        <v>2.5</v>
      </c>
      <c r="K382" s="44"/>
      <c r="L382" s="146">
        <f t="shared" si="30"/>
        <v>2.5</v>
      </c>
      <c r="M382" s="157"/>
      <c r="N382" s="122" t="str">
        <f t="shared" si="31"/>
        <v>Juin</v>
      </c>
    </row>
    <row r="383" spans="1:14" ht="21">
      <c r="A383" s="64">
        <v>376</v>
      </c>
      <c r="B383" s="413" t="s">
        <v>471</v>
      </c>
      <c r="C383" s="413" t="s">
        <v>74</v>
      </c>
      <c r="D383" s="459">
        <v>10</v>
      </c>
      <c r="E383" s="21"/>
      <c r="F383" s="21"/>
      <c r="G383" s="146">
        <f t="shared" si="34"/>
        <v>3.3333333333333335</v>
      </c>
      <c r="H383" s="146">
        <f t="shared" si="32"/>
        <v>10</v>
      </c>
      <c r="I383" s="44"/>
      <c r="J383" s="146">
        <f t="shared" si="33"/>
        <v>10</v>
      </c>
      <c r="K383" s="44"/>
      <c r="L383" s="146">
        <f t="shared" si="30"/>
        <v>10</v>
      </c>
      <c r="M383" s="157"/>
      <c r="N383" s="122" t="str">
        <f t="shared" si="31"/>
        <v>Juin</v>
      </c>
    </row>
    <row r="384" spans="1:14" ht="21">
      <c r="A384" s="64">
        <v>377</v>
      </c>
      <c r="B384" s="413" t="s">
        <v>472</v>
      </c>
      <c r="C384" s="413" t="s">
        <v>1000</v>
      </c>
      <c r="D384" s="459">
        <v>6</v>
      </c>
      <c r="E384" s="21"/>
      <c r="F384" s="21"/>
      <c r="G384" s="146">
        <f t="shared" si="34"/>
        <v>2</v>
      </c>
      <c r="H384" s="146">
        <f t="shared" si="32"/>
        <v>6</v>
      </c>
      <c r="I384" s="44"/>
      <c r="J384" s="146">
        <f t="shared" si="33"/>
        <v>6</v>
      </c>
      <c r="K384" s="44"/>
      <c r="L384" s="146">
        <f t="shared" ref="L384:L447" si="35">MAX(J384,K384*3)</f>
        <v>6</v>
      </c>
      <c r="M384" s="157"/>
      <c r="N384" s="122" t="str">
        <f t="shared" si="31"/>
        <v>Juin</v>
      </c>
    </row>
    <row r="385" spans="1:15" ht="21">
      <c r="A385" s="64">
        <v>378</v>
      </c>
      <c r="B385" s="413" t="s">
        <v>1001</v>
      </c>
      <c r="C385" s="413" t="s">
        <v>222</v>
      </c>
      <c r="D385" s="459">
        <v>6</v>
      </c>
      <c r="E385" s="21"/>
      <c r="F385" s="21"/>
      <c r="G385" s="146">
        <f t="shared" si="34"/>
        <v>2</v>
      </c>
      <c r="H385" s="146">
        <f t="shared" si="32"/>
        <v>6</v>
      </c>
      <c r="I385" s="44"/>
      <c r="J385" s="146">
        <f t="shared" si="33"/>
        <v>6</v>
      </c>
      <c r="K385" s="44"/>
      <c r="L385" s="146">
        <f t="shared" si="35"/>
        <v>6</v>
      </c>
      <c r="M385" s="157"/>
      <c r="N385" s="122" t="str">
        <f>IF(ISBLANK(K385),IF(ISBLANK(I385),"Juin","Synthèse"),"Rattrapage")</f>
        <v>Juin</v>
      </c>
    </row>
    <row r="386" spans="1:15" ht="21">
      <c r="A386" s="64">
        <v>379</v>
      </c>
      <c r="B386" s="419" t="s">
        <v>1002</v>
      </c>
      <c r="C386" s="419" t="s">
        <v>1003</v>
      </c>
      <c r="D386" s="459">
        <v>1.5</v>
      </c>
      <c r="E386" s="21"/>
      <c r="F386" s="21"/>
      <c r="G386" s="146">
        <f t="shared" si="34"/>
        <v>0.5</v>
      </c>
      <c r="H386" s="146">
        <f t="shared" si="32"/>
        <v>1.5</v>
      </c>
      <c r="I386" s="44"/>
      <c r="J386" s="146">
        <f t="shared" si="33"/>
        <v>1.5</v>
      </c>
      <c r="K386" s="44"/>
      <c r="L386" s="146">
        <f t="shared" si="35"/>
        <v>1.5</v>
      </c>
      <c r="M386" s="157"/>
      <c r="N386" s="122" t="str">
        <f t="shared" si="31"/>
        <v>Juin</v>
      </c>
    </row>
    <row r="387" spans="1:15" ht="21">
      <c r="A387" s="64">
        <v>380</v>
      </c>
      <c r="B387" s="413" t="s">
        <v>473</v>
      </c>
      <c r="C387" s="413" t="s">
        <v>1004</v>
      </c>
      <c r="D387" s="459">
        <v>10.5</v>
      </c>
      <c r="E387" s="21"/>
      <c r="F387" s="21"/>
      <c r="G387" s="146">
        <f t="shared" si="34"/>
        <v>3.5</v>
      </c>
      <c r="H387" s="146">
        <f t="shared" si="32"/>
        <v>10.5</v>
      </c>
      <c r="I387" s="44"/>
      <c r="J387" s="146">
        <f t="shared" si="33"/>
        <v>10.5</v>
      </c>
      <c r="K387" s="44"/>
      <c r="L387" s="146">
        <f t="shared" si="35"/>
        <v>10.5</v>
      </c>
      <c r="M387" s="157"/>
      <c r="N387" s="122" t="str">
        <f t="shared" si="31"/>
        <v>Juin</v>
      </c>
    </row>
    <row r="388" spans="1:15" ht="21">
      <c r="A388" s="64">
        <v>381</v>
      </c>
      <c r="B388" s="413" t="s">
        <v>474</v>
      </c>
      <c r="C388" s="413" t="s">
        <v>212</v>
      </c>
      <c r="D388" s="459">
        <v>6</v>
      </c>
      <c r="E388" s="21"/>
      <c r="F388" s="21"/>
      <c r="G388" s="146">
        <f t="shared" si="34"/>
        <v>2</v>
      </c>
      <c r="H388" s="146">
        <f t="shared" si="32"/>
        <v>6</v>
      </c>
      <c r="I388" s="44"/>
      <c r="J388" s="146">
        <f t="shared" si="33"/>
        <v>6</v>
      </c>
      <c r="K388" s="44"/>
      <c r="L388" s="146">
        <f t="shared" si="35"/>
        <v>6</v>
      </c>
      <c r="M388" s="157"/>
      <c r="N388" s="122" t="str">
        <f t="shared" si="31"/>
        <v>Juin</v>
      </c>
    </row>
    <row r="389" spans="1:15" ht="21">
      <c r="A389" s="64">
        <v>382</v>
      </c>
      <c r="B389" s="413" t="s">
        <v>1005</v>
      </c>
      <c r="C389" s="413" t="s">
        <v>134</v>
      </c>
      <c r="D389" s="459">
        <v>0</v>
      </c>
      <c r="E389" s="21"/>
      <c r="F389" s="21"/>
      <c r="G389" s="146">
        <f t="shared" ref="G389:G452" si="36">IF(AND(D389=0,E389=0,F389=0),M389/3,(D389+E389+F389)/3)</f>
        <v>0</v>
      </c>
      <c r="H389" s="146">
        <f t="shared" si="32"/>
        <v>0</v>
      </c>
      <c r="I389" s="44"/>
      <c r="J389" s="146">
        <f t="shared" si="33"/>
        <v>0</v>
      </c>
      <c r="K389" s="44"/>
      <c r="L389" s="146">
        <f t="shared" si="35"/>
        <v>0</v>
      </c>
      <c r="M389" s="157"/>
      <c r="N389" s="122" t="str">
        <f t="shared" si="31"/>
        <v>Juin</v>
      </c>
      <c r="O389" s="458"/>
    </row>
    <row r="390" spans="1:15" ht="21">
      <c r="A390" s="64">
        <v>383</v>
      </c>
      <c r="B390" s="413" t="s">
        <v>475</v>
      </c>
      <c r="C390" s="413" t="s">
        <v>1006</v>
      </c>
      <c r="D390" s="459">
        <v>2.5</v>
      </c>
      <c r="E390" s="21"/>
      <c r="F390" s="21"/>
      <c r="G390" s="146">
        <f t="shared" si="36"/>
        <v>0.83333333333333337</v>
      </c>
      <c r="H390" s="146">
        <f t="shared" si="32"/>
        <v>2.5</v>
      </c>
      <c r="I390" s="44"/>
      <c r="J390" s="146">
        <f t="shared" si="33"/>
        <v>2.5</v>
      </c>
      <c r="K390" s="44"/>
      <c r="L390" s="146">
        <f t="shared" si="35"/>
        <v>2.5</v>
      </c>
      <c r="M390" s="157"/>
      <c r="N390" s="122" t="str">
        <f t="shared" si="31"/>
        <v>Juin</v>
      </c>
    </row>
    <row r="391" spans="1:15" ht="21">
      <c r="A391" s="64">
        <v>384</v>
      </c>
      <c r="B391" s="413" t="s">
        <v>476</v>
      </c>
      <c r="C391" s="413" t="s">
        <v>477</v>
      </c>
      <c r="D391" s="459">
        <v>10.5</v>
      </c>
      <c r="E391" s="21"/>
      <c r="F391" s="21"/>
      <c r="G391" s="146">
        <f t="shared" si="36"/>
        <v>3.5</v>
      </c>
      <c r="H391" s="146">
        <f t="shared" si="32"/>
        <v>10.5</v>
      </c>
      <c r="I391" s="44"/>
      <c r="J391" s="146">
        <f t="shared" si="33"/>
        <v>10.5</v>
      </c>
      <c r="K391" s="44"/>
      <c r="L391" s="146">
        <f t="shared" si="35"/>
        <v>10.5</v>
      </c>
      <c r="M391" s="157"/>
      <c r="N391" s="122" t="str">
        <f t="shared" si="31"/>
        <v>Juin</v>
      </c>
    </row>
    <row r="392" spans="1:15" ht="21">
      <c r="A392" s="64">
        <v>385</v>
      </c>
      <c r="B392" s="413" t="s">
        <v>478</v>
      </c>
      <c r="C392" s="413" t="s">
        <v>1007</v>
      </c>
      <c r="D392" s="459">
        <v>1.5</v>
      </c>
      <c r="E392" s="21"/>
      <c r="F392" s="21"/>
      <c r="G392" s="146">
        <f t="shared" si="36"/>
        <v>0.5</v>
      </c>
      <c r="H392" s="146">
        <f t="shared" si="32"/>
        <v>1.5</v>
      </c>
      <c r="I392" s="44"/>
      <c r="J392" s="146">
        <f t="shared" si="33"/>
        <v>1.5</v>
      </c>
      <c r="K392" s="44"/>
      <c r="L392" s="146">
        <f t="shared" si="35"/>
        <v>1.5</v>
      </c>
      <c r="M392" s="157"/>
      <c r="N392" s="122" t="str">
        <f t="shared" ref="N392:N455" si="37">IF(ISBLANK(K392),IF(ISBLANK(I392),"Juin","Synthèse"),"Rattrapage")</f>
        <v>Juin</v>
      </c>
    </row>
    <row r="393" spans="1:15" ht="21">
      <c r="A393" s="64">
        <v>386</v>
      </c>
      <c r="B393" s="413" t="s">
        <v>479</v>
      </c>
      <c r="C393" s="413" t="s">
        <v>1008</v>
      </c>
      <c r="D393" s="459">
        <v>2.5</v>
      </c>
      <c r="E393" s="21"/>
      <c r="F393" s="21"/>
      <c r="G393" s="146">
        <f t="shared" si="36"/>
        <v>0.83333333333333337</v>
      </c>
      <c r="H393" s="146">
        <f t="shared" si="32"/>
        <v>2.5</v>
      </c>
      <c r="I393" s="44"/>
      <c r="J393" s="146">
        <f t="shared" si="33"/>
        <v>2.5</v>
      </c>
      <c r="K393" s="44"/>
      <c r="L393" s="146">
        <f t="shared" si="35"/>
        <v>2.5</v>
      </c>
      <c r="M393" s="157"/>
      <c r="N393" s="122" t="str">
        <f t="shared" si="37"/>
        <v>Juin</v>
      </c>
    </row>
    <row r="394" spans="1:15" ht="21">
      <c r="A394" s="64">
        <v>387</v>
      </c>
      <c r="B394" s="413" t="s">
        <v>480</v>
      </c>
      <c r="C394" s="413" t="s">
        <v>1009</v>
      </c>
      <c r="D394" s="459">
        <v>9.5</v>
      </c>
      <c r="E394" s="21"/>
      <c r="F394" s="21"/>
      <c r="G394" s="146">
        <f t="shared" si="36"/>
        <v>3.1666666666666665</v>
      </c>
      <c r="H394" s="146">
        <f t="shared" si="32"/>
        <v>9.5</v>
      </c>
      <c r="I394" s="44"/>
      <c r="J394" s="146">
        <f t="shared" si="33"/>
        <v>9.5</v>
      </c>
      <c r="K394" s="44"/>
      <c r="L394" s="146">
        <f t="shared" si="35"/>
        <v>9.5</v>
      </c>
      <c r="M394" s="157"/>
      <c r="N394" s="122" t="str">
        <f t="shared" si="37"/>
        <v>Juin</v>
      </c>
    </row>
    <row r="395" spans="1:15" ht="21">
      <c r="A395" s="64">
        <v>388</v>
      </c>
      <c r="B395" s="413" t="s">
        <v>481</v>
      </c>
      <c r="C395" s="413" t="s">
        <v>1010</v>
      </c>
      <c r="D395" s="459">
        <v>6</v>
      </c>
      <c r="E395" s="21"/>
      <c r="F395" s="21"/>
      <c r="G395" s="146">
        <f t="shared" si="36"/>
        <v>2</v>
      </c>
      <c r="H395" s="146">
        <f t="shared" si="32"/>
        <v>6</v>
      </c>
      <c r="I395" s="44"/>
      <c r="J395" s="146">
        <f t="shared" si="33"/>
        <v>6</v>
      </c>
      <c r="K395" s="44"/>
      <c r="L395" s="146">
        <f t="shared" si="35"/>
        <v>6</v>
      </c>
      <c r="M395" s="157"/>
      <c r="N395" s="122" t="str">
        <f t="shared" si="37"/>
        <v>Juin</v>
      </c>
    </row>
    <row r="396" spans="1:15" ht="21">
      <c r="A396" s="64">
        <v>389</v>
      </c>
      <c r="B396" s="413" t="s">
        <v>482</v>
      </c>
      <c r="C396" s="413" t="s">
        <v>1011</v>
      </c>
      <c r="D396" s="459">
        <v>4</v>
      </c>
      <c r="E396" s="21"/>
      <c r="F396" s="21"/>
      <c r="G396" s="146">
        <f t="shared" si="36"/>
        <v>1.3333333333333333</v>
      </c>
      <c r="H396" s="146">
        <f t="shared" si="32"/>
        <v>4</v>
      </c>
      <c r="I396" s="44"/>
      <c r="J396" s="146">
        <f t="shared" si="33"/>
        <v>4</v>
      </c>
      <c r="K396" s="44"/>
      <c r="L396" s="146">
        <f t="shared" si="35"/>
        <v>4</v>
      </c>
      <c r="M396" s="157"/>
      <c r="N396" s="122" t="str">
        <f t="shared" si="37"/>
        <v>Juin</v>
      </c>
    </row>
    <row r="397" spans="1:15" ht="21">
      <c r="A397" s="64">
        <v>390</v>
      </c>
      <c r="B397" s="413" t="s">
        <v>483</v>
      </c>
      <c r="C397" s="413" t="s">
        <v>286</v>
      </c>
      <c r="D397" s="459">
        <v>8.5</v>
      </c>
      <c r="E397" s="21"/>
      <c r="F397" s="21"/>
      <c r="G397" s="146">
        <f t="shared" si="36"/>
        <v>2.8333333333333335</v>
      </c>
      <c r="H397" s="146">
        <f t="shared" si="32"/>
        <v>8.5</v>
      </c>
      <c r="I397" s="44"/>
      <c r="J397" s="146">
        <f t="shared" si="33"/>
        <v>8.5</v>
      </c>
      <c r="K397" s="44"/>
      <c r="L397" s="146">
        <f t="shared" si="35"/>
        <v>8.5</v>
      </c>
      <c r="M397" s="157"/>
      <c r="N397" s="122" t="str">
        <f t="shared" si="37"/>
        <v>Juin</v>
      </c>
    </row>
    <row r="398" spans="1:15" ht="21">
      <c r="A398" s="64">
        <v>391</v>
      </c>
      <c r="B398" s="413" t="s">
        <v>484</v>
      </c>
      <c r="C398" s="413" t="s">
        <v>1012</v>
      </c>
      <c r="D398" s="459">
        <v>1.5</v>
      </c>
      <c r="E398" s="21"/>
      <c r="F398" s="21"/>
      <c r="G398" s="146">
        <f t="shared" si="36"/>
        <v>0.5</v>
      </c>
      <c r="H398" s="146">
        <f t="shared" si="32"/>
        <v>1.5</v>
      </c>
      <c r="I398" s="44"/>
      <c r="J398" s="146">
        <f t="shared" si="33"/>
        <v>1.5</v>
      </c>
      <c r="K398" s="44"/>
      <c r="L398" s="146">
        <f t="shared" si="35"/>
        <v>1.5</v>
      </c>
      <c r="M398" s="157"/>
      <c r="N398" s="122" t="str">
        <f t="shared" si="37"/>
        <v>Juin</v>
      </c>
    </row>
    <row r="399" spans="1:15" ht="21">
      <c r="A399" s="64">
        <v>392</v>
      </c>
      <c r="B399" s="434" t="s">
        <v>485</v>
      </c>
      <c r="C399" s="434" t="s">
        <v>1013</v>
      </c>
      <c r="D399" s="459">
        <v>3</v>
      </c>
      <c r="E399" s="21"/>
      <c r="F399" s="21"/>
      <c r="G399" s="146">
        <f t="shared" si="36"/>
        <v>1</v>
      </c>
      <c r="H399" s="146">
        <f t="shared" si="32"/>
        <v>3</v>
      </c>
      <c r="I399" s="44"/>
      <c r="J399" s="146">
        <f t="shared" si="33"/>
        <v>3</v>
      </c>
      <c r="K399" s="44"/>
      <c r="L399" s="146">
        <f t="shared" si="35"/>
        <v>3</v>
      </c>
      <c r="M399" s="157"/>
      <c r="N399" s="122" t="str">
        <f t="shared" si="37"/>
        <v>Juin</v>
      </c>
    </row>
    <row r="400" spans="1:15" ht="21">
      <c r="A400" s="64">
        <v>393</v>
      </c>
      <c r="B400" s="419" t="s">
        <v>486</v>
      </c>
      <c r="C400" s="419" t="s">
        <v>487</v>
      </c>
      <c r="D400" s="459">
        <v>6</v>
      </c>
      <c r="E400" s="21"/>
      <c r="F400" s="21"/>
      <c r="G400" s="146">
        <f t="shared" si="36"/>
        <v>2</v>
      </c>
      <c r="H400" s="146">
        <f t="shared" si="32"/>
        <v>6</v>
      </c>
      <c r="I400" s="44"/>
      <c r="J400" s="146">
        <f t="shared" si="33"/>
        <v>6</v>
      </c>
      <c r="K400" s="44"/>
      <c r="L400" s="146">
        <f t="shared" si="35"/>
        <v>6</v>
      </c>
      <c r="M400" s="157"/>
      <c r="N400" s="122" t="str">
        <f t="shared" si="37"/>
        <v>Juin</v>
      </c>
    </row>
    <row r="401" spans="1:14" ht="21">
      <c r="A401" s="64">
        <v>394</v>
      </c>
      <c r="B401" s="413" t="s">
        <v>488</v>
      </c>
      <c r="C401" s="413" t="s">
        <v>1014</v>
      </c>
      <c r="D401" s="459">
        <v>2.5</v>
      </c>
      <c r="E401" s="21"/>
      <c r="F401" s="21"/>
      <c r="G401" s="146">
        <f t="shared" si="36"/>
        <v>0.83333333333333337</v>
      </c>
      <c r="H401" s="146">
        <f t="shared" si="32"/>
        <v>2.5</v>
      </c>
      <c r="I401" s="44"/>
      <c r="J401" s="146">
        <f t="shared" si="33"/>
        <v>2.5</v>
      </c>
      <c r="K401" s="44"/>
      <c r="L401" s="146">
        <f t="shared" si="35"/>
        <v>2.5</v>
      </c>
      <c r="M401" s="157"/>
      <c r="N401" s="122" t="str">
        <f t="shared" si="37"/>
        <v>Juin</v>
      </c>
    </row>
    <row r="402" spans="1:14" ht="21">
      <c r="A402" s="64">
        <v>395</v>
      </c>
      <c r="B402" s="413" t="s">
        <v>489</v>
      </c>
      <c r="C402" s="413" t="s">
        <v>490</v>
      </c>
      <c r="D402" s="459">
        <v>2.5</v>
      </c>
      <c r="E402" s="21"/>
      <c r="F402" s="21"/>
      <c r="G402" s="146">
        <f t="shared" si="36"/>
        <v>0.83333333333333337</v>
      </c>
      <c r="H402" s="146">
        <f t="shared" si="32"/>
        <v>2.5</v>
      </c>
      <c r="I402" s="44"/>
      <c r="J402" s="146">
        <f t="shared" si="33"/>
        <v>2.5</v>
      </c>
      <c r="K402" s="44"/>
      <c r="L402" s="146">
        <f t="shared" si="35"/>
        <v>2.5</v>
      </c>
      <c r="M402" s="157"/>
      <c r="N402" s="122" t="str">
        <f t="shared" si="37"/>
        <v>Juin</v>
      </c>
    </row>
    <row r="403" spans="1:14" ht="21">
      <c r="A403" s="64">
        <v>396</v>
      </c>
      <c r="B403" s="419" t="s">
        <v>1015</v>
      </c>
      <c r="C403" s="419" t="s">
        <v>1016</v>
      </c>
      <c r="D403" s="459">
        <v>1.5</v>
      </c>
      <c r="E403" s="21"/>
      <c r="F403" s="21"/>
      <c r="G403" s="146">
        <f t="shared" si="36"/>
        <v>0.5</v>
      </c>
      <c r="H403" s="146">
        <f t="shared" si="32"/>
        <v>1.5</v>
      </c>
      <c r="I403" s="44"/>
      <c r="J403" s="146">
        <f t="shared" si="33"/>
        <v>1.5</v>
      </c>
      <c r="K403" s="44"/>
      <c r="L403" s="146">
        <f t="shared" si="35"/>
        <v>1.5</v>
      </c>
      <c r="M403" s="157"/>
      <c r="N403" s="122" t="str">
        <f t="shared" si="37"/>
        <v>Juin</v>
      </c>
    </row>
    <row r="404" spans="1:14" ht="21">
      <c r="A404" s="64">
        <v>397</v>
      </c>
      <c r="B404" s="413" t="s">
        <v>491</v>
      </c>
      <c r="C404" s="413" t="s">
        <v>1017</v>
      </c>
      <c r="D404" s="459">
        <v>7</v>
      </c>
      <c r="E404" s="21"/>
      <c r="F404" s="21"/>
      <c r="G404" s="146">
        <f t="shared" si="36"/>
        <v>2.3333333333333335</v>
      </c>
      <c r="H404" s="146">
        <f t="shared" si="32"/>
        <v>7</v>
      </c>
      <c r="I404" s="44"/>
      <c r="J404" s="146">
        <f t="shared" si="33"/>
        <v>7</v>
      </c>
      <c r="K404" s="44"/>
      <c r="L404" s="146">
        <f t="shared" si="35"/>
        <v>7</v>
      </c>
      <c r="M404" s="157"/>
      <c r="N404" s="122" t="str">
        <f t="shared" si="37"/>
        <v>Juin</v>
      </c>
    </row>
    <row r="405" spans="1:14" ht="21">
      <c r="A405" s="64">
        <v>398</v>
      </c>
      <c r="B405" s="413" t="s">
        <v>491</v>
      </c>
      <c r="C405" s="413" t="s">
        <v>233</v>
      </c>
      <c r="D405" s="459">
        <v>6</v>
      </c>
      <c r="E405" s="21"/>
      <c r="F405" s="21"/>
      <c r="G405" s="146">
        <f t="shared" si="36"/>
        <v>2</v>
      </c>
      <c r="H405" s="146">
        <f t="shared" si="32"/>
        <v>6</v>
      </c>
      <c r="I405" s="44"/>
      <c r="J405" s="146">
        <f t="shared" si="33"/>
        <v>6</v>
      </c>
      <c r="K405" s="44"/>
      <c r="L405" s="146">
        <f t="shared" si="35"/>
        <v>6</v>
      </c>
      <c r="M405" s="157"/>
      <c r="N405" s="122" t="str">
        <f t="shared" si="37"/>
        <v>Juin</v>
      </c>
    </row>
    <row r="406" spans="1:14" ht="21">
      <c r="A406" s="64">
        <v>399</v>
      </c>
      <c r="B406" s="413" t="s">
        <v>492</v>
      </c>
      <c r="C406" s="413" t="s">
        <v>1018</v>
      </c>
      <c r="D406" s="459">
        <v>3</v>
      </c>
      <c r="E406" s="21"/>
      <c r="F406" s="21"/>
      <c r="G406" s="146">
        <f t="shared" si="36"/>
        <v>1</v>
      </c>
      <c r="H406" s="146">
        <f t="shared" si="32"/>
        <v>3</v>
      </c>
      <c r="I406" s="44"/>
      <c r="J406" s="146">
        <f t="shared" si="33"/>
        <v>3</v>
      </c>
      <c r="K406" s="44"/>
      <c r="L406" s="146">
        <f t="shared" si="35"/>
        <v>3</v>
      </c>
      <c r="M406" s="157"/>
      <c r="N406" s="122" t="str">
        <f t="shared" si="37"/>
        <v>Juin</v>
      </c>
    </row>
    <row r="407" spans="1:14" ht="21">
      <c r="A407" s="64">
        <v>400</v>
      </c>
      <c r="B407" s="413" t="s">
        <v>493</v>
      </c>
      <c r="C407" s="413" t="s">
        <v>83</v>
      </c>
      <c r="D407" s="459">
        <v>2.5</v>
      </c>
      <c r="E407" s="21"/>
      <c r="F407" s="21"/>
      <c r="G407" s="146">
        <f t="shared" si="36"/>
        <v>0.83333333333333337</v>
      </c>
      <c r="H407" s="146">
        <f t="shared" si="32"/>
        <v>2.5</v>
      </c>
      <c r="I407" s="44"/>
      <c r="J407" s="146">
        <f t="shared" si="33"/>
        <v>2.5</v>
      </c>
      <c r="K407" s="44"/>
      <c r="L407" s="146">
        <f t="shared" si="35"/>
        <v>2.5</v>
      </c>
      <c r="M407" s="157"/>
      <c r="N407" s="122" t="str">
        <f t="shared" si="37"/>
        <v>Juin</v>
      </c>
    </row>
    <row r="408" spans="1:14" ht="21">
      <c r="A408" s="64">
        <v>401</v>
      </c>
      <c r="B408" s="413" t="s">
        <v>494</v>
      </c>
      <c r="C408" s="413" t="s">
        <v>1019</v>
      </c>
      <c r="D408" s="459">
        <v>8.5</v>
      </c>
      <c r="E408" s="21"/>
      <c r="F408" s="21"/>
      <c r="G408" s="146">
        <f t="shared" si="36"/>
        <v>2.8333333333333335</v>
      </c>
      <c r="H408" s="146">
        <f t="shared" si="32"/>
        <v>8.5</v>
      </c>
      <c r="I408" s="44"/>
      <c r="J408" s="146">
        <f t="shared" si="33"/>
        <v>8.5</v>
      </c>
      <c r="K408" s="44"/>
      <c r="L408" s="146">
        <f t="shared" si="35"/>
        <v>8.5</v>
      </c>
      <c r="M408" s="157"/>
      <c r="N408" s="122" t="str">
        <f t="shared" si="37"/>
        <v>Juin</v>
      </c>
    </row>
    <row r="409" spans="1:14" ht="21">
      <c r="A409" s="64">
        <v>402</v>
      </c>
      <c r="B409" s="419" t="s">
        <v>1020</v>
      </c>
      <c r="C409" s="419" t="s">
        <v>495</v>
      </c>
      <c r="D409" s="459">
        <v>2.5</v>
      </c>
      <c r="E409" s="21"/>
      <c r="F409" s="21"/>
      <c r="G409" s="146">
        <f t="shared" si="36"/>
        <v>0.83333333333333337</v>
      </c>
      <c r="H409" s="146">
        <f t="shared" si="32"/>
        <v>2.5</v>
      </c>
      <c r="I409" s="44"/>
      <c r="J409" s="146">
        <f t="shared" si="33"/>
        <v>2.5</v>
      </c>
      <c r="K409" s="44"/>
      <c r="L409" s="146">
        <f t="shared" si="35"/>
        <v>2.5</v>
      </c>
      <c r="M409" s="157"/>
      <c r="N409" s="122" t="str">
        <f t="shared" si="37"/>
        <v>Juin</v>
      </c>
    </row>
    <row r="410" spans="1:14" ht="21">
      <c r="A410" s="64">
        <v>403</v>
      </c>
      <c r="B410" s="413" t="s">
        <v>496</v>
      </c>
      <c r="C410" s="413" t="s">
        <v>1021</v>
      </c>
      <c r="D410" s="459">
        <v>2.5</v>
      </c>
      <c r="E410" s="21"/>
      <c r="F410" s="21"/>
      <c r="G410" s="146">
        <f t="shared" si="36"/>
        <v>0.83333333333333337</v>
      </c>
      <c r="H410" s="146">
        <f t="shared" si="32"/>
        <v>2.5</v>
      </c>
      <c r="I410" s="44"/>
      <c r="J410" s="146">
        <f t="shared" si="33"/>
        <v>2.5</v>
      </c>
      <c r="K410" s="44"/>
      <c r="L410" s="146">
        <f t="shared" si="35"/>
        <v>2.5</v>
      </c>
      <c r="M410" s="157"/>
      <c r="N410" s="122" t="str">
        <f t="shared" si="37"/>
        <v>Juin</v>
      </c>
    </row>
    <row r="411" spans="1:14" ht="21">
      <c r="A411" s="64">
        <v>404</v>
      </c>
      <c r="B411" s="413" t="s">
        <v>497</v>
      </c>
      <c r="C411" s="413" t="s">
        <v>1022</v>
      </c>
      <c r="D411" s="459">
        <v>3.5</v>
      </c>
      <c r="E411" s="21"/>
      <c r="F411" s="21"/>
      <c r="G411" s="146">
        <f t="shared" si="36"/>
        <v>1.1666666666666667</v>
      </c>
      <c r="H411" s="146">
        <f t="shared" ref="H411:H457" si="38">G411*3</f>
        <v>3.5</v>
      </c>
      <c r="I411" s="44"/>
      <c r="J411" s="146">
        <f t="shared" ref="J411:J457" si="39">MAX(I411*3,H411)</f>
        <v>3.5</v>
      </c>
      <c r="K411" s="44"/>
      <c r="L411" s="146">
        <f t="shared" si="35"/>
        <v>3.5</v>
      </c>
      <c r="M411" s="157"/>
      <c r="N411" s="122" t="str">
        <f t="shared" si="37"/>
        <v>Juin</v>
      </c>
    </row>
    <row r="412" spans="1:14" ht="21">
      <c r="A412" s="64">
        <v>405</v>
      </c>
      <c r="B412" s="419" t="s">
        <v>1023</v>
      </c>
      <c r="C412" s="419" t="s">
        <v>1024</v>
      </c>
      <c r="D412" s="459">
        <v>1.5</v>
      </c>
      <c r="E412" s="21"/>
      <c r="F412" s="21"/>
      <c r="G412" s="146">
        <f t="shared" si="36"/>
        <v>0.5</v>
      </c>
      <c r="H412" s="146">
        <f t="shared" si="38"/>
        <v>1.5</v>
      </c>
      <c r="I412" s="44"/>
      <c r="J412" s="146">
        <f t="shared" si="39"/>
        <v>1.5</v>
      </c>
      <c r="K412" s="44"/>
      <c r="L412" s="146">
        <f t="shared" si="35"/>
        <v>1.5</v>
      </c>
      <c r="M412" s="157"/>
      <c r="N412" s="122" t="str">
        <f t="shared" si="37"/>
        <v>Juin</v>
      </c>
    </row>
    <row r="413" spans="1:14" ht="21">
      <c r="A413" s="64">
        <v>406</v>
      </c>
      <c r="B413" s="434" t="s">
        <v>498</v>
      </c>
      <c r="C413" s="434" t="s">
        <v>1025</v>
      </c>
      <c r="D413" s="459">
        <v>11</v>
      </c>
      <c r="E413" s="21"/>
      <c r="F413" s="21"/>
      <c r="G413" s="146">
        <f t="shared" si="36"/>
        <v>3.6666666666666665</v>
      </c>
      <c r="H413" s="146">
        <f t="shared" si="38"/>
        <v>11</v>
      </c>
      <c r="I413" s="44"/>
      <c r="J413" s="146">
        <f t="shared" si="39"/>
        <v>11</v>
      </c>
      <c r="K413" s="44"/>
      <c r="L413" s="146">
        <f t="shared" si="35"/>
        <v>11</v>
      </c>
      <c r="M413" s="157"/>
      <c r="N413" s="122" t="str">
        <f t="shared" si="37"/>
        <v>Juin</v>
      </c>
    </row>
    <row r="414" spans="1:14" ht="21">
      <c r="A414" s="64">
        <v>407</v>
      </c>
      <c r="B414" s="413" t="s">
        <v>499</v>
      </c>
      <c r="C414" s="413" t="s">
        <v>500</v>
      </c>
      <c r="D414" s="459">
        <v>2.5</v>
      </c>
      <c r="E414" s="21"/>
      <c r="F414" s="21"/>
      <c r="G414" s="146">
        <f t="shared" si="36"/>
        <v>0.83333333333333337</v>
      </c>
      <c r="H414" s="146">
        <f t="shared" si="38"/>
        <v>2.5</v>
      </c>
      <c r="I414" s="44"/>
      <c r="J414" s="146">
        <f t="shared" si="39"/>
        <v>2.5</v>
      </c>
      <c r="K414" s="44"/>
      <c r="L414" s="146">
        <f t="shared" si="35"/>
        <v>2.5</v>
      </c>
      <c r="M414" s="157"/>
      <c r="N414" s="122" t="str">
        <f t="shared" si="37"/>
        <v>Juin</v>
      </c>
    </row>
    <row r="415" spans="1:14" ht="21">
      <c r="A415" s="64">
        <v>408</v>
      </c>
      <c r="B415" s="413" t="s">
        <v>501</v>
      </c>
      <c r="C415" s="413" t="s">
        <v>101</v>
      </c>
      <c r="D415" s="459">
        <v>6</v>
      </c>
      <c r="E415" s="21"/>
      <c r="F415" s="21"/>
      <c r="G415" s="146">
        <f t="shared" si="36"/>
        <v>2</v>
      </c>
      <c r="H415" s="146">
        <f t="shared" si="38"/>
        <v>6</v>
      </c>
      <c r="I415" s="44"/>
      <c r="J415" s="146">
        <f t="shared" si="39"/>
        <v>6</v>
      </c>
      <c r="K415" s="44"/>
      <c r="L415" s="146">
        <f t="shared" si="35"/>
        <v>6</v>
      </c>
      <c r="M415" s="157"/>
      <c r="N415" s="122" t="str">
        <f t="shared" si="37"/>
        <v>Juin</v>
      </c>
    </row>
    <row r="416" spans="1:14" ht="21">
      <c r="A416" s="64">
        <v>409</v>
      </c>
      <c r="B416" s="413" t="s">
        <v>1026</v>
      </c>
      <c r="C416" s="413" t="s">
        <v>468</v>
      </c>
      <c r="D416" s="459">
        <v>2.5</v>
      </c>
      <c r="E416" s="21"/>
      <c r="F416" s="21"/>
      <c r="G416" s="146">
        <f t="shared" si="36"/>
        <v>0.83333333333333337</v>
      </c>
      <c r="H416" s="146">
        <f t="shared" si="38"/>
        <v>2.5</v>
      </c>
      <c r="I416" s="44"/>
      <c r="J416" s="146">
        <f t="shared" si="39"/>
        <v>2.5</v>
      </c>
      <c r="K416" s="44"/>
      <c r="L416" s="146">
        <f t="shared" si="35"/>
        <v>2.5</v>
      </c>
      <c r="M416" s="157"/>
      <c r="N416" s="122" t="str">
        <f t="shared" si="37"/>
        <v>Juin</v>
      </c>
    </row>
    <row r="417" spans="1:14" ht="21">
      <c r="A417" s="64">
        <v>410</v>
      </c>
      <c r="B417" s="413" t="s">
        <v>502</v>
      </c>
      <c r="C417" s="413" t="s">
        <v>1027</v>
      </c>
      <c r="D417" s="459">
        <v>2.5</v>
      </c>
      <c r="E417" s="21"/>
      <c r="F417" s="21"/>
      <c r="G417" s="146">
        <f t="shared" si="36"/>
        <v>0.83333333333333337</v>
      </c>
      <c r="H417" s="146">
        <f t="shared" si="38"/>
        <v>2.5</v>
      </c>
      <c r="I417" s="44"/>
      <c r="J417" s="146">
        <f t="shared" si="39"/>
        <v>2.5</v>
      </c>
      <c r="K417" s="44"/>
      <c r="L417" s="146">
        <f t="shared" si="35"/>
        <v>2.5</v>
      </c>
      <c r="M417" s="157"/>
      <c r="N417" s="122" t="str">
        <f t="shared" si="37"/>
        <v>Juin</v>
      </c>
    </row>
    <row r="418" spans="1:14" ht="21">
      <c r="A418" s="64">
        <v>411</v>
      </c>
      <c r="B418" s="419" t="s">
        <v>503</v>
      </c>
      <c r="C418" s="419" t="s">
        <v>1028</v>
      </c>
      <c r="D418" s="459">
        <v>3</v>
      </c>
      <c r="E418" s="21"/>
      <c r="F418" s="21"/>
      <c r="G418" s="146">
        <f t="shared" si="36"/>
        <v>1</v>
      </c>
      <c r="H418" s="146">
        <f t="shared" si="38"/>
        <v>3</v>
      </c>
      <c r="I418" s="44"/>
      <c r="J418" s="146">
        <f t="shared" si="39"/>
        <v>3</v>
      </c>
      <c r="K418" s="44"/>
      <c r="L418" s="146">
        <f t="shared" si="35"/>
        <v>3</v>
      </c>
      <c r="M418" s="157"/>
      <c r="N418" s="122" t="str">
        <f t="shared" si="37"/>
        <v>Juin</v>
      </c>
    </row>
    <row r="419" spans="1:14" ht="21">
      <c r="A419" s="64">
        <v>412</v>
      </c>
      <c r="B419" s="432" t="s">
        <v>504</v>
      </c>
      <c r="C419" s="432" t="s">
        <v>1029</v>
      </c>
      <c r="D419" s="459">
        <v>6</v>
      </c>
      <c r="E419" s="21"/>
      <c r="F419" s="21"/>
      <c r="G419" s="146">
        <f t="shared" si="36"/>
        <v>2</v>
      </c>
      <c r="H419" s="146">
        <f t="shared" si="38"/>
        <v>6</v>
      </c>
      <c r="I419" s="44"/>
      <c r="J419" s="146">
        <f t="shared" si="39"/>
        <v>6</v>
      </c>
      <c r="K419" s="44"/>
      <c r="L419" s="146">
        <f t="shared" si="35"/>
        <v>6</v>
      </c>
      <c r="M419" s="157"/>
      <c r="N419" s="122" t="str">
        <f t="shared" si="37"/>
        <v>Juin</v>
      </c>
    </row>
    <row r="420" spans="1:14" ht="21">
      <c r="A420" s="64">
        <v>413</v>
      </c>
      <c r="B420" s="413" t="s">
        <v>505</v>
      </c>
      <c r="C420" s="413" t="s">
        <v>1030</v>
      </c>
      <c r="D420" s="459">
        <v>3</v>
      </c>
      <c r="E420" s="21"/>
      <c r="F420" s="21"/>
      <c r="G420" s="146">
        <f t="shared" si="36"/>
        <v>1</v>
      </c>
      <c r="H420" s="146">
        <f t="shared" si="38"/>
        <v>3</v>
      </c>
      <c r="I420" s="44"/>
      <c r="J420" s="146">
        <f t="shared" si="39"/>
        <v>3</v>
      </c>
      <c r="K420" s="44"/>
      <c r="L420" s="146">
        <f t="shared" si="35"/>
        <v>3</v>
      </c>
      <c r="M420" s="157"/>
      <c r="N420" s="122" t="str">
        <f t="shared" si="37"/>
        <v>Juin</v>
      </c>
    </row>
    <row r="421" spans="1:14" ht="21">
      <c r="A421" s="64">
        <v>414</v>
      </c>
      <c r="B421" s="413" t="s">
        <v>505</v>
      </c>
      <c r="C421" s="413" t="s">
        <v>1031</v>
      </c>
      <c r="D421" s="459">
        <v>8.5</v>
      </c>
      <c r="E421" s="21"/>
      <c r="F421" s="21"/>
      <c r="G421" s="146">
        <f t="shared" si="36"/>
        <v>2.8333333333333335</v>
      </c>
      <c r="H421" s="146">
        <f t="shared" si="38"/>
        <v>8.5</v>
      </c>
      <c r="I421" s="44"/>
      <c r="J421" s="146">
        <f t="shared" si="39"/>
        <v>8.5</v>
      </c>
      <c r="K421" s="44"/>
      <c r="L421" s="146">
        <f t="shared" si="35"/>
        <v>8.5</v>
      </c>
      <c r="M421" s="157"/>
      <c r="N421" s="122" t="str">
        <f t="shared" si="37"/>
        <v>Juin</v>
      </c>
    </row>
    <row r="422" spans="1:14" ht="21">
      <c r="A422" s="64">
        <v>415</v>
      </c>
      <c r="B422" s="413" t="s">
        <v>506</v>
      </c>
      <c r="C422" s="413" t="s">
        <v>936</v>
      </c>
      <c r="D422" s="459">
        <v>6</v>
      </c>
      <c r="E422" s="21"/>
      <c r="F422" s="21"/>
      <c r="G422" s="146">
        <f t="shared" si="36"/>
        <v>2</v>
      </c>
      <c r="H422" s="146">
        <f t="shared" si="38"/>
        <v>6</v>
      </c>
      <c r="I422" s="44"/>
      <c r="J422" s="146">
        <f t="shared" si="39"/>
        <v>6</v>
      </c>
      <c r="K422" s="44"/>
      <c r="L422" s="146">
        <f t="shared" si="35"/>
        <v>6</v>
      </c>
      <c r="M422" s="157"/>
      <c r="N422" s="122" t="str">
        <f t="shared" si="37"/>
        <v>Juin</v>
      </c>
    </row>
    <row r="423" spans="1:14" ht="21">
      <c r="A423" s="64">
        <v>416</v>
      </c>
      <c r="B423" s="413" t="s">
        <v>507</v>
      </c>
      <c r="C423" s="413" t="s">
        <v>1032</v>
      </c>
      <c r="D423" s="459">
        <v>3.5</v>
      </c>
      <c r="E423" s="21"/>
      <c r="F423" s="21"/>
      <c r="G423" s="146">
        <f t="shared" si="36"/>
        <v>1.1666666666666667</v>
      </c>
      <c r="H423" s="146">
        <f t="shared" si="38"/>
        <v>3.5</v>
      </c>
      <c r="I423" s="44"/>
      <c r="J423" s="146">
        <f t="shared" si="39"/>
        <v>3.5</v>
      </c>
      <c r="K423" s="44"/>
      <c r="L423" s="146">
        <f t="shared" si="35"/>
        <v>3.5</v>
      </c>
      <c r="M423" s="157"/>
      <c r="N423" s="122" t="str">
        <f t="shared" si="37"/>
        <v>Juin</v>
      </c>
    </row>
    <row r="424" spans="1:14" ht="21">
      <c r="A424" s="64">
        <v>417</v>
      </c>
      <c r="B424" s="437" t="s">
        <v>508</v>
      </c>
      <c r="C424" s="417" t="s">
        <v>1033</v>
      </c>
      <c r="D424" s="459">
        <v>2.5</v>
      </c>
      <c r="E424" s="21"/>
      <c r="F424" s="21"/>
      <c r="G424" s="146">
        <f t="shared" si="36"/>
        <v>0.83333333333333337</v>
      </c>
      <c r="H424" s="146">
        <f t="shared" si="38"/>
        <v>2.5</v>
      </c>
      <c r="I424" s="44"/>
      <c r="J424" s="146">
        <f t="shared" si="39"/>
        <v>2.5</v>
      </c>
      <c r="K424" s="44"/>
      <c r="L424" s="146">
        <f t="shared" si="35"/>
        <v>2.5</v>
      </c>
      <c r="M424" s="157"/>
      <c r="N424" s="122" t="str">
        <f t="shared" si="37"/>
        <v>Juin</v>
      </c>
    </row>
    <row r="425" spans="1:14" ht="21">
      <c r="A425" s="64">
        <v>418</v>
      </c>
      <c r="B425" s="413" t="s">
        <v>1034</v>
      </c>
      <c r="C425" s="413" t="s">
        <v>67</v>
      </c>
      <c r="D425" s="459">
        <v>1.5</v>
      </c>
      <c r="E425" s="21"/>
      <c r="F425" s="21"/>
      <c r="G425" s="146">
        <f t="shared" si="36"/>
        <v>0.5</v>
      </c>
      <c r="H425" s="146">
        <f t="shared" si="38"/>
        <v>1.5</v>
      </c>
      <c r="I425" s="44"/>
      <c r="J425" s="146">
        <f t="shared" si="39"/>
        <v>1.5</v>
      </c>
      <c r="K425" s="44"/>
      <c r="L425" s="146">
        <f t="shared" si="35"/>
        <v>1.5</v>
      </c>
      <c r="M425" s="157"/>
      <c r="N425" s="122" t="str">
        <f t="shared" si="37"/>
        <v>Juin</v>
      </c>
    </row>
    <row r="426" spans="1:14" ht="21">
      <c r="A426" s="64">
        <v>419</v>
      </c>
      <c r="B426" s="425" t="s">
        <v>1035</v>
      </c>
      <c r="C426" s="425" t="s">
        <v>1036</v>
      </c>
      <c r="D426" s="459">
        <v>4</v>
      </c>
      <c r="E426" s="21"/>
      <c r="F426" s="21"/>
      <c r="G426" s="146">
        <f t="shared" si="36"/>
        <v>1.3333333333333333</v>
      </c>
      <c r="H426" s="146">
        <f t="shared" si="38"/>
        <v>4</v>
      </c>
      <c r="I426" s="44"/>
      <c r="J426" s="146">
        <f t="shared" si="39"/>
        <v>4</v>
      </c>
      <c r="K426" s="44"/>
      <c r="L426" s="146">
        <f t="shared" si="35"/>
        <v>4</v>
      </c>
      <c r="M426" s="157"/>
      <c r="N426" s="122" t="str">
        <f t="shared" si="37"/>
        <v>Juin</v>
      </c>
    </row>
    <row r="427" spans="1:14" ht="21">
      <c r="A427" s="64">
        <v>420</v>
      </c>
      <c r="B427" s="432" t="s">
        <v>509</v>
      </c>
      <c r="C427" s="432" t="s">
        <v>1037</v>
      </c>
      <c r="D427" s="459">
        <v>3.5</v>
      </c>
      <c r="E427" s="21"/>
      <c r="F427" s="21"/>
      <c r="G427" s="146">
        <f t="shared" si="36"/>
        <v>1.1666666666666667</v>
      </c>
      <c r="H427" s="146">
        <f t="shared" si="38"/>
        <v>3.5</v>
      </c>
      <c r="I427" s="44"/>
      <c r="J427" s="146">
        <f t="shared" si="39"/>
        <v>3.5</v>
      </c>
      <c r="K427" s="44"/>
      <c r="L427" s="146">
        <f t="shared" si="35"/>
        <v>3.5</v>
      </c>
      <c r="M427" s="157"/>
      <c r="N427" s="122" t="str">
        <f t="shared" si="37"/>
        <v>Juin</v>
      </c>
    </row>
    <row r="428" spans="1:14" ht="21">
      <c r="A428" s="64">
        <v>421</v>
      </c>
      <c r="B428" s="418" t="s">
        <v>1038</v>
      </c>
      <c r="C428" s="418" t="s">
        <v>1039</v>
      </c>
      <c r="D428" s="459">
        <v>3.5</v>
      </c>
      <c r="E428" s="21"/>
      <c r="F428" s="21"/>
      <c r="G428" s="146">
        <f t="shared" si="36"/>
        <v>1.1666666666666667</v>
      </c>
      <c r="H428" s="146">
        <f t="shared" si="38"/>
        <v>3.5</v>
      </c>
      <c r="I428" s="44"/>
      <c r="J428" s="146">
        <f t="shared" si="39"/>
        <v>3.5</v>
      </c>
      <c r="K428" s="44"/>
      <c r="L428" s="146">
        <f t="shared" si="35"/>
        <v>3.5</v>
      </c>
      <c r="M428" s="157"/>
      <c r="N428" s="122" t="str">
        <f t="shared" si="37"/>
        <v>Juin</v>
      </c>
    </row>
    <row r="429" spans="1:14" ht="21">
      <c r="A429" s="64">
        <v>422</v>
      </c>
      <c r="B429" s="419" t="s">
        <v>510</v>
      </c>
      <c r="C429" s="419" t="s">
        <v>511</v>
      </c>
      <c r="D429" s="459">
        <v>2.5</v>
      </c>
      <c r="E429" s="21"/>
      <c r="F429" s="21"/>
      <c r="G429" s="146">
        <f t="shared" si="36"/>
        <v>0.83333333333333337</v>
      </c>
      <c r="H429" s="146">
        <f t="shared" si="38"/>
        <v>2.5</v>
      </c>
      <c r="I429" s="44"/>
      <c r="J429" s="146">
        <f t="shared" si="39"/>
        <v>2.5</v>
      </c>
      <c r="K429" s="44"/>
      <c r="L429" s="146">
        <f t="shared" si="35"/>
        <v>2.5</v>
      </c>
      <c r="M429" s="157"/>
      <c r="N429" s="122" t="str">
        <f t="shared" si="37"/>
        <v>Juin</v>
      </c>
    </row>
    <row r="430" spans="1:14" ht="21">
      <c r="A430" s="64">
        <v>423</v>
      </c>
      <c r="B430" s="434" t="s">
        <v>512</v>
      </c>
      <c r="C430" s="434" t="s">
        <v>1040</v>
      </c>
      <c r="D430" s="459">
        <v>3.5</v>
      </c>
      <c r="E430" s="21"/>
      <c r="F430" s="21"/>
      <c r="G430" s="146">
        <f t="shared" si="36"/>
        <v>1.1666666666666667</v>
      </c>
      <c r="H430" s="146">
        <f t="shared" si="38"/>
        <v>3.5</v>
      </c>
      <c r="I430" s="44"/>
      <c r="J430" s="146">
        <f t="shared" si="39"/>
        <v>3.5</v>
      </c>
      <c r="K430" s="44"/>
      <c r="L430" s="146">
        <f t="shared" si="35"/>
        <v>3.5</v>
      </c>
      <c r="M430" s="157"/>
      <c r="N430" s="122" t="str">
        <f t="shared" si="37"/>
        <v>Juin</v>
      </c>
    </row>
    <row r="431" spans="1:14" ht="21">
      <c r="A431" s="64">
        <v>424</v>
      </c>
      <c r="B431" s="413" t="s">
        <v>513</v>
      </c>
      <c r="C431" s="413" t="s">
        <v>1041</v>
      </c>
      <c r="D431" s="459">
        <v>6</v>
      </c>
      <c r="E431" s="21"/>
      <c r="F431" s="21"/>
      <c r="G431" s="146">
        <f t="shared" si="36"/>
        <v>2</v>
      </c>
      <c r="H431" s="146">
        <f t="shared" si="38"/>
        <v>6</v>
      </c>
      <c r="I431" s="44"/>
      <c r="J431" s="146">
        <f t="shared" si="39"/>
        <v>6</v>
      </c>
      <c r="K431" s="44"/>
      <c r="L431" s="146">
        <f t="shared" si="35"/>
        <v>6</v>
      </c>
      <c r="M431" s="157"/>
      <c r="N431" s="122" t="str">
        <f t="shared" si="37"/>
        <v>Juin</v>
      </c>
    </row>
    <row r="432" spans="1:14" ht="21">
      <c r="A432" s="64">
        <v>425</v>
      </c>
      <c r="B432" s="432" t="s">
        <v>514</v>
      </c>
      <c r="C432" s="432" t="s">
        <v>515</v>
      </c>
      <c r="D432" s="459">
        <v>6.5</v>
      </c>
      <c r="E432" s="21"/>
      <c r="F432" s="21"/>
      <c r="G432" s="146">
        <f t="shared" si="36"/>
        <v>2.1666666666666665</v>
      </c>
      <c r="H432" s="146">
        <f t="shared" si="38"/>
        <v>6.5</v>
      </c>
      <c r="I432" s="44"/>
      <c r="J432" s="146">
        <f t="shared" si="39"/>
        <v>6.5</v>
      </c>
      <c r="K432" s="44"/>
      <c r="L432" s="146">
        <f t="shared" si="35"/>
        <v>6.5</v>
      </c>
      <c r="M432" s="157"/>
      <c r="N432" s="122" t="str">
        <f t="shared" si="37"/>
        <v>Juin</v>
      </c>
    </row>
    <row r="433" spans="1:14" ht="21">
      <c r="A433" s="64">
        <v>426</v>
      </c>
      <c r="B433" s="413" t="s">
        <v>1042</v>
      </c>
      <c r="C433" s="413" t="s">
        <v>101</v>
      </c>
      <c r="D433" s="459">
        <v>2.5</v>
      </c>
      <c r="E433" s="21"/>
      <c r="F433" s="21"/>
      <c r="G433" s="146">
        <f t="shared" si="36"/>
        <v>0.83333333333333337</v>
      </c>
      <c r="H433" s="146">
        <f t="shared" si="38"/>
        <v>2.5</v>
      </c>
      <c r="I433" s="44"/>
      <c r="J433" s="146">
        <f t="shared" si="39"/>
        <v>2.5</v>
      </c>
      <c r="K433" s="44"/>
      <c r="L433" s="146">
        <f t="shared" si="35"/>
        <v>2.5</v>
      </c>
      <c r="M433" s="157"/>
      <c r="N433" s="122" t="str">
        <f t="shared" si="37"/>
        <v>Juin</v>
      </c>
    </row>
    <row r="434" spans="1:14" ht="21">
      <c r="A434" s="64">
        <v>427</v>
      </c>
      <c r="B434" s="413" t="s">
        <v>516</v>
      </c>
      <c r="C434" s="413" t="s">
        <v>996</v>
      </c>
      <c r="D434" s="459">
        <v>6</v>
      </c>
      <c r="E434" s="21"/>
      <c r="F434" s="21"/>
      <c r="G434" s="146">
        <f t="shared" si="36"/>
        <v>2</v>
      </c>
      <c r="H434" s="146">
        <f t="shared" si="38"/>
        <v>6</v>
      </c>
      <c r="I434" s="44"/>
      <c r="J434" s="146">
        <f t="shared" si="39"/>
        <v>6</v>
      </c>
      <c r="K434" s="44"/>
      <c r="L434" s="146">
        <f t="shared" si="35"/>
        <v>6</v>
      </c>
      <c r="M434" s="157"/>
      <c r="N434" s="122" t="str">
        <f t="shared" si="37"/>
        <v>Juin</v>
      </c>
    </row>
    <row r="435" spans="1:14" ht="21">
      <c r="A435" s="64">
        <v>428</v>
      </c>
      <c r="B435" s="413" t="s">
        <v>517</v>
      </c>
      <c r="C435" s="413" t="s">
        <v>72</v>
      </c>
      <c r="D435" s="459">
        <v>12</v>
      </c>
      <c r="E435" s="21"/>
      <c r="F435" s="21"/>
      <c r="G435" s="146">
        <f t="shared" si="36"/>
        <v>4</v>
      </c>
      <c r="H435" s="146">
        <f t="shared" si="38"/>
        <v>12</v>
      </c>
      <c r="I435" s="44"/>
      <c r="J435" s="146">
        <f t="shared" si="39"/>
        <v>12</v>
      </c>
      <c r="K435" s="44"/>
      <c r="L435" s="146">
        <f t="shared" si="35"/>
        <v>12</v>
      </c>
      <c r="M435" s="157"/>
      <c r="N435" s="122" t="str">
        <f t="shared" si="37"/>
        <v>Juin</v>
      </c>
    </row>
    <row r="436" spans="1:14" ht="21">
      <c r="A436" s="64">
        <v>429</v>
      </c>
      <c r="B436" s="413" t="s">
        <v>518</v>
      </c>
      <c r="C436" s="413" t="s">
        <v>1043</v>
      </c>
      <c r="D436" s="459">
        <v>2.5</v>
      </c>
      <c r="E436" s="21"/>
      <c r="F436" s="21"/>
      <c r="G436" s="146">
        <f t="shared" si="36"/>
        <v>0.83333333333333337</v>
      </c>
      <c r="H436" s="146">
        <f t="shared" si="38"/>
        <v>2.5</v>
      </c>
      <c r="I436" s="44"/>
      <c r="J436" s="146">
        <f t="shared" si="39"/>
        <v>2.5</v>
      </c>
      <c r="K436" s="44"/>
      <c r="L436" s="146">
        <f t="shared" si="35"/>
        <v>2.5</v>
      </c>
      <c r="M436" s="157"/>
      <c r="N436" s="122" t="str">
        <f t="shared" si="37"/>
        <v>Juin</v>
      </c>
    </row>
    <row r="437" spans="1:14" ht="21">
      <c r="A437" s="64">
        <v>430</v>
      </c>
      <c r="B437" s="432" t="s">
        <v>518</v>
      </c>
      <c r="C437" s="432" t="s">
        <v>519</v>
      </c>
      <c r="D437" s="459">
        <v>1.5</v>
      </c>
      <c r="E437" s="21"/>
      <c r="F437" s="21"/>
      <c r="G437" s="146">
        <f t="shared" si="36"/>
        <v>0.5</v>
      </c>
      <c r="H437" s="146">
        <f t="shared" si="38"/>
        <v>1.5</v>
      </c>
      <c r="I437" s="44"/>
      <c r="J437" s="146">
        <f t="shared" si="39"/>
        <v>1.5</v>
      </c>
      <c r="K437" s="44"/>
      <c r="L437" s="146">
        <f t="shared" si="35"/>
        <v>1.5</v>
      </c>
      <c r="M437" s="157"/>
      <c r="N437" s="122" t="str">
        <f t="shared" si="37"/>
        <v>Juin</v>
      </c>
    </row>
    <row r="438" spans="1:14" ht="21">
      <c r="A438" s="64">
        <v>431</v>
      </c>
      <c r="B438" s="413" t="s">
        <v>520</v>
      </c>
      <c r="C438" s="413" t="s">
        <v>777</v>
      </c>
      <c r="D438" s="459">
        <v>2.5</v>
      </c>
      <c r="E438" s="21"/>
      <c r="F438" s="21"/>
      <c r="G438" s="146">
        <f t="shared" si="36"/>
        <v>0.83333333333333337</v>
      </c>
      <c r="H438" s="146">
        <f t="shared" si="38"/>
        <v>2.5</v>
      </c>
      <c r="I438" s="44"/>
      <c r="J438" s="146">
        <f t="shared" si="39"/>
        <v>2.5</v>
      </c>
      <c r="K438" s="44"/>
      <c r="L438" s="146">
        <f t="shared" si="35"/>
        <v>2.5</v>
      </c>
      <c r="M438" s="157"/>
      <c r="N438" s="122" t="str">
        <f t="shared" si="37"/>
        <v>Juin</v>
      </c>
    </row>
    <row r="439" spans="1:14" ht="21">
      <c r="A439" s="64">
        <v>432</v>
      </c>
      <c r="B439" s="417" t="s">
        <v>521</v>
      </c>
      <c r="C439" s="417" t="s">
        <v>1044</v>
      </c>
      <c r="D439" s="459">
        <v>2.5</v>
      </c>
      <c r="E439" s="21"/>
      <c r="F439" s="21"/>
      <c r="G439" s="146">
        <f t="shared" si="36"/>
        <v>0.83333333333333337</v>
      </c>
      <c r="H439" s="146">
        <f t="shared" si="38"/>
        <v>2.5</v>
      </c>
      <c r="I439" s="44"/>
      <c r="J439" s="146">
        <f t="shared" si="39"/>
        <v>2.5</v>
      </c>
      <c r="K439" s="44"/>
      <c r="L439" s="146">
        <f t="shared" si="35"/>
        <v>2.5</v>
      </c>
      <c r="M439" s="157"/>
      <c r="N439" s="122" t="str">
        <f t="shared" si="37"/>
        <v>Juin</v>
      </c>
    </row>
    <row r="440" spans="1:14" ht="21">
      <c r="A440" s="64">
        <v>433</v>
      </c>
      <c r="B440" s="432" t="s">
        <v>522</v>
      </c>
      <c r="C440" s="432" t="s">
        <v>523</v>
      </c>
      <c r="D440" s="459">
        <v>2.5</v>
      </c>
      <c r="E440" s="21"/>
      <c r="F440" s="21"/>
      <c r="G440" s="146">
        <f t="shared" si="36"/>
        <v>0.83333333333333337</v>
      </c>
      <c r="H440" s="146">
        <f t="shared" si="38"/>
        <v>2.5</v>
      </c>
      <c r="I440" s="44"/>
      <c r="J440" s="146">
        <f t="shared" si="39"/>
        <v>2.5</v>
      </c>
      <c r="K440" s="44"/>
      <c r="L440" s="146">
        <f t="shared" si="35"/>
        <v>2.5</v>
      </c>
      <c r="M440" s="157"/>
      <c r="N440" s="122" t="str">
        <f t="shared" si="37"/>
        <v>Juin</v>
      </c>
    </row>
    <row r="441" spans="1:14" ht="21">
      <c r="A441" s="64">
        <v>434</v>
      </c>
      <c r="B441" s="419" t="s">
        <v>1045</v>
      </c>
      <c r="C441" s="419" t="s">
        <v>1046</v>
      </c>
      <c r="D441" s="459">
        <v>2.5</v>
      </c>
      <c r="E441" s="21"/>
      <c r="F441" s="21"/>
      <c r="G441" s="146">
        <f t="shared" si="36"/>
        <v>0.83333333333333337</v>
      </c>
      <c r="H441" s="146">
        <f t="shared" si="38"/>
        <v>2.5</v>
      </c>
      <c r="I441" s="44"/>
      <c r="J441" s="146">
        <f t="shared" si="39"/>
        <v>2.5</v>
      </c>
      <c r="K441" s="44"/>
      <c r="L441" s="146">
        <f t="shared" si="35"/>
        <v>2.5</v>
      </c>
      <c r="M441" s="157"/>
      <c r="N441" s="122" t="str">
        <f t="shared" si="37"/>
        <v>Juin</v>
      </c>
    </row>
    <row r="442" spans="1:14" ht="21">
      <c r="A442" s="64">
        <v>435</v>
      </c>
      <c r="B442" s="413" t="s">
        <v>524</v>
      </c>
      <c r="C442" s="413" t="s">
        <v>325</v>
      </c>
      <c r="D442" s="459">
        <v>6</v>
      </c>
      <c r="E442" s="21"/>
      <c r="F442" s="21"/>
      <c r="G442" s="146">
        <f t="shared" si="36"/>
        <v>2</v>
      </c>
      <c r="H442" s="146">
        <f t="shared" si="38"/>
        <v>6</v>
      </c>
      <c r="I442" s="44"/>
      <c r="J442" s="146">
        <f t="shared" si="39"/>
        <v>6</v>
      </c>
      <c r="K442" s="44"/>
      <c r="L442" s="146">
        <f t="shared" si="35"/>
        <v>6</v>
      </c>
      <c r="M442" s="157"/>
      <c r="N442" s="122" t="str">
        <f t="shared" si="37"/>
        <v>Juin</v>
      </c>
    </row>
    <row r="443" spans="1:14" ht="21">
      <c r="A443" s="64">
        <v>436</v>
      </c>
      <c r="B443" s="413" t="s">
        <v>525</v>
      </c>
      <c r="C443" s="413" t="s">
        <v>372</v>
      </c>
      <c r="D443" s="459">
        <v>2.5</v>
      </c>
      <c r="E443" s="21"/>
      <c r="F443" s="21"/>
      <c r="G443" s="146">
        <f t="shared" si="36"/>
        <v>0.83333333333333337</v>
      </c>
      <c r="H443" s="146">
        <f t="shared" si="38"/>
        <v>2.5</v>
      </c>
      <c r="I443" s="44"/>
      <c r="J443" s="146">
        <f t="shared" si="39"/>
        <v>2.5</v>
      </c>
      <c r="K443" s="44"/>
      <c r="L443" s="146">
        <f t="shared" si="35"/>
        <v>2.5</v>
      </c>
      <c r="M443" s="157"/>
      <c r="N443" s="122" t="str">
        <f t="shared" si="37"/>
        <v>Juin</v>
      </c>
    </row>
    <row r="444" spans="1:14" ht="21">
      <c r="A444" s="64">
        <v>437</v>
      </c>
      <c r="B444" s="413" t="s">
        <v>526</v>
      </c>
      <c r="C444" s="413" t="s">
        <v>1047</v>
      </c>
      <c r="D444" s="459">
        <v>6</v>
      </c>
      <c r="E444" s="21"/>
      <c r="F444" s="21"/>
      <c r="G444" s="146">
        <f t="shared" si="36"/>
        <v>2</v>
      </c>
      <c r="H444" s="146">
        <f t="shared" si="38"/>
        <v>6</v>
      </c>
      <c r="I444" s="44"/>
      <c r="J444" s="146">
        <f t="shared" si="39"/>
        <v>6</v>
      </c>
      <c r="K444" s="44"/>
      <c r="L444" s="146">
        <f t="shared" si="35"/>
        <v>6</v>
      </c>
      <c r="M444" s="157"/>
      <c r="N444" s="122" t="str">
        <f t="shared" si="37"/>
        <v>Juin</v>
      </c>
    </row>
    <row r="445" spans="1:14" ht="21">
      <c r="A445" s="64">
        <v>438</v>
      </c>
      <c r="B445" s="413" t="s">
        <v>527</v>
      </c>
      <c r="C445" s="413" t="s">
        <v>528</v>
      </c>
      <c r="D445" s="459">
        <v>10.5</v>
      </c>
      <c r="E445" s="21"/>
      <c r="F445" s="21"/>
      <c r="G445" s="146">
        <f t="shared" si="36"/>
        <v>3.5</v>
      </c>
      <c r="H445" s="146">
        <f t="shared" si="38"/>
        <v>10.5</v>
      </c>
      <c r="I445" s="44"/>
      <c r="J445" s="146">
        <f t="shared" si="39"/>
        <v>10.5</v>
      </c>
      <c r="K445" s="44"/>
      <c r="L445" s="146">
        <f t="shared" si="35"/>
        <v>10.5</v>
      </c>
      <c r="M445" s="157"/>
      <c r="N445" s="122" t="str">
        <f t="shared" si="37"/>
        <v>Juin</v>
      </c>
    </row>
    <row r="446" spans="1:14" ht="21">
      <c r="A446" s="64">
        <v>439</v>
      </c>
      <c r="B446" s="438" t="s">
        <v>527</v>
      </c>
      <c r="C446" s="438" t="s">
        <v>1048</v>
      </c>
      <c r="D446" s="459">
        <v>3</v>
      </c>
      <c r="E446" s="21"/>
      <c r="F446" s="21"/>
      <c r="G446" s="146">
        <f t="shared" si="36"/>
        <v>1</v>
      </c>
      <c r="H446" s="146">
        <f t="shared" si="38"/>
        <v>3</v>
      </c>
      <c r="I446" s="44"/>
      <c r="J446" s="146">
        <f t="shared" si="39"/>
        <v>3</v>
      </c>
      <c r="K446" s="44"/>
      <c r="L446" s="146">
        <f t="shared" si="35"/>
        <v>3</v>
      </c>
      <c r="M446" s="157"/>
      <c r="N446" s="122" t="str">
        <f t="shared" si="37"/>
        <v>Juin</v>
      </c>
    </row>
    <row r="447" spans="1:14" ht="21">
      <c r="A447" s="64">
        <v>440</v>
      </c>
      <c r="B447" s="413" t="s">
        <v>530</v>
      </c>
      <c r="C447" s="413" t="s">
        <v>1049</v>
      </c>
      <c r="D447" s="459">
        <v>16.5</v>
      </c>
      <c r="E447" s="21"/>
      <c r="F447" s="21"/>
      <c r="G447" s="146">
        <f t="shared" si="36"/>
        <v>5.5</v>
      </c>
      <c r="H447" s="146">
        <f t="shared" si="38"/>
        <v>16.5</v>
      </c>
      <c r="I447" s="44"/>
      <c r="J447" s="146">
        <f t="shared" si="39"/>
        <v>16.5</v>
      </c>
      <c r="K447" s="44"/>
      <c r="L447" s="146">
        <f t="shared" si="35"/>
        <v>16.5</v>
      </c>
      <c r="M447" s="157"/>
      <c r="N447" s="122" t="str">
        <f t="shared" si="37"/>
        <v>Juin</v>
      </c>
    </row>
    <row r="448" spans="1:14" ht="21">
      <c r="A448" s="64">
        <v>441</v>
      </c>
      <c r="B448" s="446" t="s">
        <v>531</v>
      </c>
      <c r="C448" s="446" t="s">
        <v>721</v>
      </c>
      <c r="D448" s="459">
        <v>7</v>
      </c>
      <c r="E448" s="21"/>
      <c r="F448" s="21"/>
      <c r="G448" s="146">
        <f t="shared" si="36"/>
        <v>2.3333333333333335</v>
      </c>
      <c r="H448" s="146">
        <f t="shared" si="38"/>
        <v>7</v>
      </c>
      <c r="I448" s="44"/>
      <c r="J448" s="146">
        <f t="shared" si="39"/>
        <v>7</v>
      </c>
      <c r="K448" s="44"/>
      <c r="L448" s="146">
        <f t="shared" ref="L448:L457" si="40">MAX(J448,K448*3)</f>
        <v>7</v>
      </c>
      <c r="M448" s="157"/>
      <c r="N448" s="122" t="str">
        <f t="shared" si="37"/>
        <v>Juin</v>
      </c>
    </row>
    <row r="449" spans="1:14" ht="21">
      <c r="A449" s="64">
        <v>442</v>
      </c>
      <c r="B449" s="413" t="s">
        <v>1050</v>
      </c>
      <c r="C449" s="413" t="s">
        <v>850</v>
      </c>
      <c r="D449" s="459">
        <v>9.5</v>
      </c>
      <c r="E449" s="21"/>
      <c r="F449" s="21"/>
      <c r="G449" s="146">
        <f t="shared" si="36"/>
        <v>3.1666666666666665</v>
      </c>
      <c r="H449" s="146">
        <f t="shared" si="38"/>
        <v>9.5</v>
      </c>
      <c r="I449" s="44"/>
      <c r="J449" s="146">
        <f t="shared" si="39"/>
        <v>9.5</v>
      </c>
      <c r="K449" s="44"/>
      <c r="L449" s="146">
        <f t="shared" si="40"/>
        <v>9.5</v>
      </c>
      <c r="M449" s="157"/>
      <c r="N449" s="122" t="str">
        <f t="shared" si="37"/>
        <v>Juin</v>
      </c>
    </row>
    <row r="450" spans="1:14" ht="21">
      <c r="A450" s="64">
        <v>443</v>
      </c>
      <c r="B450" s="419" t="s">
        <v>790</v>
      </c>
      <c r="C450" s="419" t="s">
        <v>1051</v>
      </c>
      <c r="D450" s="459">
        <v>1.5</v>
      </c>
      <c r="E450" s="21"/>
      <c r="F450" s="21"/>
      <c r="G450" s="146">
        <f t="shared" si="36"/>
        <v>0.5</v>
      </c>
      <c r="H450" s="146">
        <f t="shared" si="38"/>
        <v>1.5</v>
      </c>
      <c r="I450" s="44"/>
      <c r="J450" s="146">
        <f t="shared" si="39"/>
        <v>1.5</v>
      </c>
      <c r="K450" s="44"/>
      <c r="L450" s="146">
        <f t="shared" si="40"/>
        <v>1.5</v>
      </c>
      <c r="M450" s="157"/>
      <c r="N450" s="122" t="str">
        <f t="shared" si="37"/>
        <v>Juin</v>
      </c>
    </row>
    <row r="451" spans="1:14" ht="21">
      <c r="A451" s="64">
        <v>444</v>
      </c>
      <c r="B451" s="417" t="s">
        <v>790</v>
      </c>
      <c r="C451" s="417" t="s">
        <v>1052</v>
      </c>
      <c r="D451" s="459">
        <v>6</v>
      </c>
      <c r="E451" s="21"/>
      <c r="F451" s="21"/>
      <c r="G451" s="146">
        <f t="shared" si="36"/>
        <v>2</v>
      </c>
      <c r="H451" s="146">
        <f t="shared" si="38"/>
        <v>6</v>
      </c>
      <c r="I451" s="44"/>
      <c r="J451" s="146">
        <f t="shared" si="39"/>
        <v>6</v>
      </c>
      <c r="K451" s="44"/>
      <c r="L451" s="146">
        <f t="shared" si="40"/>
        <v>6</v>
      </c>
      <c r="M451" s="157"/>
      <c r="N451" s="122" t="str">
        <f t="shared" si="37"/>
        <v>Juin</v>
      </c>
    </row>
    <row r="452" spans="1:14" ht="21">
      <c r="A452" s="64">
        <v>445</v>
      </c>
      <c r="B452" s="413" t="s">
        <v>532</v>
      </c>
      <c r="C452" s="413" t="s">
        <v>1053</v>
      </c>
      <c r="D452" s="459">
        <v>1.5</v>
      </c>
      <c r="E452" s="21"/>
      <c r="F452" s="21"/>
      <c r="G452" s="146">
        <f t="shared" si="36"/>
        <v>0.5</v>
      </c>
      <c r="H452" s="146">
        <f t="shared" si="38"/>
        <v>1.5</v>
      </c>
      <c r="I452" s="44"/>
      <c r="J452" s="146">
        <f t="shared" si="39"/>
        <v>1.5</v>
      </c>
      <c r="K452" s="44"/>
      <c r="L452" s="146">
        <f t="shared" si="40"/>
        <v>1.5</v>
      </c>
      <c r="M452" s="157"/>
      <c r="N452" s="122" t="str">
        <f t="shared" si="37"/>
        <v>Juin</v>
      </c>
    </row>
    <row r="453" spans="1:14" ht="21">
      <c r="A453" s="64">
        <v>446</v>
      </c>
      <c r="B453" s="419" t="s">
        <v>532</v>
      </c>
      <c r="C453" s="419" t="s">
        <v>533</v>
      </c>
      <c r="D453" s="459">
        <v>1.5</v>
      </c>
      <c r="E453" s="21"/>
      <c r="F453" s="21"/>
      <c r="G453" s="146">
        <f t="shared" ref="G453:G457" si="41">IF(AND(D453=0,E453=0,F453=0),M453/3,(D453+E453+F453)/3)</f>
        <v>0.5</v>
      </c>
      <c r="H453" s="146">
        <f t="shared" si="38"/>
        <v>1.5</v>
      </c>
      <c r="I453" s="44"/>
      <c r="J453" s="146">
        <f t="shared" si="39"/>
        <v>1.5</v>
      </c>
      <c r="K453" s="44"/>
      <c r="L453" s="146">
        <f t="shared" si="40"/>
        <v>1.5</v>
      </c>
      <c r="M453" s="157"/>
      <c r="N453" s="122" t="str">
        <f t="shared" si="37"/>
        <v>Juin</v>
      </c>
    </row>
    <row r="454" spans="1:14" ht="21">
      <c r="A454" s="64">
        <v>447</v>
      </c>
      <c r="B454" s="425" t="s">
        <v>532</v>
      </c>
      <c r="C454" s="425" t="s">
        <v>1054</v>
      </c>
      <c r="D454" s="459">
        <v>4</v>
      </c>
      <c r="E454" s="21"/>
      <c r="F454" s="21"/>
      <c r="G454" s="146">
        <f t="shared" si="41"/>
        <v>1.3333333333333333</v>
      </c>
      <c r="H454" s="146">
        <f t="shared" si="38"/>
        <v>4</v>
      </c>
      <c r="I454" s="44"/>
      <c r="J454" s="146">
        <f t="shared" si="39"/>
        <v>4</v>
      </c>
      <c r="K454" s="44"/>
      <c r="L454" s="146">
        <f t="shared" si="40"/>
        <v>4</v>
      </c>
      <c r="M454" s="157"/>
      <c r="N454" s="122" t="str">
        <f t="shared" si="37"/>
        <v>Juin</v>
      </c>
    </row>
    <row r="455" spans="1:14" ht="21">
      <c r="A455" s="64">
        <v>448</v>
      </c>
      <c r="B455" s="413" t="s">
        <v>534</v>
      </c>
      <c r="C455" s="413" t="s">
        <v>535</v>
      </c>
      <c r="D455" s="459">
        <v>4</v>
      </c>
      <c r="E455" s="21"/>
      <c r="F455" s="21"/>
      <c r="G455" s="146">
        <f t="shared" si="41"/>
        <v>1.3333333333333333</v>
      </c>
      <c r="H455" s="146">
        <f t="shared" si="38"/>
        <v>4</v>
      </c>
      <c r="I455" s="44"/>
      <c r="J455" s="146">
        <f t="shared" si="39"/>
        <v>4</v>
      </c>
      <c r="K455" s="44"/>
      <c r="L455" s="146">
        <f t="shared" si="40"/>
        <v>4</v>
      </c>
      <c r="M455" s="157"/>
      <c r="N455" s="122" t="str">
        <f t="shared" si="37"/>
        <v>Juin</v>
      </c>
    </row>
    <row r="456" spans="1:14" ht="21">
      <c r="A456" s="64">
        <v>449</v>
      </c>
      <c r="B456" s="413" t="s">
        <v>536</v>
      </c>
      <c r="C456" s="413" t="s">
        <v>322</v>
      </c>
      <c r="D456" s="459">
        <v>9.5</v>
      </c>
      <c r="E456" s="21"/>
      <c r="F456" s="21"/>
      <c r="G456" s="146">
        <f t="shared" si="41"/>
        <v>3.1666666666666665</v>
      </c>
      <c r="H456" s="146">
        <f t="shared" si="38"/>
        <v>9.5</v>
      </c>
      <c r="I456" s="44"/>
      <c r="J456" s="146">
        <f t="shared" si="39"/>
        <v>9.5</v>
      </c>
      <c r="K456" s="44"/>
      <c r="L456" s="146">
        <f t="shared" si="40"/>
        <v>9.5</v>
      </c>
      <c r="M456" s="157"/>
      <c r="N456" s="122" t="str">
        <f t="shared" ref="N456:N457" si="42">IF(ISBLANK(K456),IF(ISBLANK(I456),"Juin","Synthèse"),"Rattrapage")</f>
        <v>Juin</v>
      </c>
    </row>
    <row r="457" spans="1:14" ht="21">
      <c r="A457" s="64">
        <v>450</v>
      </c>
      <c r="B457" s="413" t="s">
        <v>537</v>
      </c>
      <c r="C457" s="413" t="s">
        <v>1055</v>
      </c>
      <c r="D457" s="459">
        <v>3</v>
      </c>
      <c r="E457" s="21"/>
      <c r="F457" s="21"/>
      <c r="G457" s="146">
        <f t="shared" si="41"/>
        <v>1</v>
      </c>
      <c r="H457" s="146">
        <f t="shared" si="38"/>
        <v>3</v>
      </c>
      <c r="I457" s="44"/>
      <c r="J457" s="146">
        <f t="shared" si="39"/>
        <v>3</v>
      </c>
      <c r="K457" s="44"/>
      <c r="L457" s="146">
        <f t="shared" si="40"/>
        <v>3</v>
      </c>
      <c r="M457" s="157"/>
      <c r="N457" s="122" t="str">
        <f t="shared" si="42"/>
        <v>Juin</v>
      </c>
    </row>
    <row r="458" spans="1:14" ht="18.75">
      <c r="A458" s="48"/>
      <c r="B458" s="125"/>
      <c r="C458" s="125"/>
      <c r="D458" s="233">
        <f>COUNTA(D8:D457)</f>
        <v>450</v>
      </c>
      <c r="E458" s="163"/>
      <c r="F458" s="163"/>
      <c r="G458" s="128"/>
      <c r="H458" s="128"/>
      <c r="I458" s="164"/>
      <c r="J458" s="128"/>
      <c r="K458" s="130"/>
      <c r="L458" s="128"/>
      <c r="M458" s="165"/>
      <c r="N458" s="136"/>
    </row>
    <row r="459" spans="1:14" ht="18.75">
      <c r="A459" s="48"/>
      <c r="B459" s="93"/>
      <c r="C459" s="93"/>
      <c r="D459" s="162"/>
      <c r="E459" s="163"/>
      <c r="F459" s="163"/>
      <c r="G459" s="128"/>
      <c r="H459" s="128"/>
      <c r="I459" s="164"/>
      <c r="J459" s="128"/>
      <c r="K459" s="130"/>
      <c r="L459" s="128"/>
      <c r="M459" s="165"/>
      <c r="N459" s="136"/>
    </row>
    <row r="460" spans="1:14" ht="18.75">
      <c r="A460" s="48"/>
      <c r="B460" s="125"/>
      <c r="C460" s="125"/>
      <c r="D460" s="162"/>
      <c r="E460" s="163"/>
      <c r="F460" s="163"/>
      <c r="G460" s="128"/>
      <c r="H460" s="128"/>
      <c r="I460" s="164"/>
      <c r="J460" s="128"/>
      <c r="K460" s="130"/>
      <c r="L460" s="128"/>
      <c r="M460" s="165"/>
      <c r="N460" s="136"/>
    </row>
    <row r="461" spans="1:14" ht="18.75">
      <c r="A461" s="48"/>
      <c r="B461" s="125"/>
      <c r="C461" s="125"/>
      <c r="D461" s="162"/>
      <c r="E461" s="163"/>
      <c r="F461" s="163"/>
      <c r="G461" s="128"/>
      <c r="H461" s="128"/>
      <c r="I461" s="164"/>
      <c r="J461" s="128"/>
      <c r="K461" s="131"/>
      <c r="L461" s="128"/>
      <c r="M461" s="165"/>
      <c r="N461" s="136"/>
    </row>
    <row r="462" spans="1:14" ht="18.75">
      <c r="A462" s="48"/>
      <c r="B462" s="125"/>
      <c r="C462" s="125"/>
      <c r="D462" s="166"/>
      <c r="E462" s="163"/>
      <c r="F462" s="163"/>
      <c r="G462" s="128"/>
      <c r="H462" s="128"/>
      <c r="I462" s="164"/>
      <c r="J462" s="128"/>
      <c r="K462" s="131"/>
      <c r="L462" s="128"/>
      <c r="M462" s="165"/>
      <c r="N462" s="136"/>
    </row>
    <row r="463" spans="1:14" ht="18.75">
      <c r="A463" s="48"/>
      <c r="B463" s="125"/>
      <c r="C463" s="125"/>
      <c r="D463" s="162"/>
      <c r="E463" s="163"/>
      <c r="F463" s="163"/>
      <c r="G463" s="128"/>
      <c r="H463" s="128"/>
      <c r="I463" s="164"/>
      <c r="J463" s="128"/>
      <c r="K463" s="131"/>
      <c r="L463" s="128"/>
      <c r="M463" s="165"/>
      <c r="N463" s="136"/>
    </row>
    <row r="464" spans="1:14" ht="18.75">
      <c r="A464" s="48"/>
      <c r="B464" s="125"/>
      <c r="C464" s="125"/>
      <c r="D464" s="167"/>
      <c r="E464" s="163"/>
      <c r="F464" s="163"/>
      <c r="G464" s="128"/>
      <c r="H464" s="128"/>
      <c r="I464" s="164"/>
      <c r="J464" s="128"/>
      <c r="K464" s="131"/>
      <c r="L464" s="128"/>
      <c r="M464" s="165"/>
      <c r="N464" s="136"/>
    </row>
    <row r="465" spans="1:14" s="23" customFormat="1" ht="18.75">
      <c r="A465" s="48"/>
      <c r="B465" s="125"/>
      <c r="C465" s="125"/>
      <c r="D465" s="162"/>
      <c r="E465" s="163"/>
      <c r="F465" s="163"/>
      <c r="G465" s="128"/>
      <c r="H465" s="128"/>
      <c r="I465" s="164"/>
      <c r="J465" s="128"/>
      <c r="K465" s="131"/>
      <c r="L465" s="128"/>
      <c r="M465" s="165"/>
      <c r="N465" s="136"/>
    </row>
    <row r="466" spans="1:14" ht="18.75">
      <c r="A466" s="48"/>
      <c r="B466" s="125"/>
      <c r="C466" s="125"/>
      <c r="D466" s="162"/>
      <c r="E466" s="163"/>
      <c r="F466" s="163"/>
      <c r="G466" s="128"/>
      <c r="H466" s="128"/>
      <c r="I466" s="164"/>
      <c r="J466" s="128"/>
      <c r="K466" s="131"/>
      <c r="L466" s="128"/>
      <c r="M466" s="165"/>
      <c r="N466" s="136"/>
    </row>
    <row r="467" spans="1:14" ht="18.75">
      <c r="A467" s="48"/>
      <c r="B467" s="125"/>
      <c r="C467" s="125"/>
      <c r="D467" s="162"/>
      <c r="E467" s="163"/>
      <c r="F467" s="163"/>
      <c r="G467" s="128"/>
      <c r="H467" s="128"/>
      <c r="I467" s="164"/>
      <c r="J467" s="128"/>
      <c r="K467" s="131"/>
      <c r="L467" s="128"/>
      <c r="M467" s="165"/>
      <c r="N467" s="136"/>
    </row>
    <row r="468" spans="1:14" ht="18.75">
      <c r="A468" s="48"/>
      <c r="B468" s="125"/>
      <c r="C468" s="125"/>
      <c r="D468" s="162"/>
      <c r="E468" s="163"/>
      <c r="F468" s="163"/>
      <c r="G468" s="128"/>
      <c r="H468" s="128"/>
      <c r="I468" s="164"/>
      <c r="J468" s="128"/>
      <c r="K468" s="131"/>
      <c r="L468" s="128"/>
      <c r="M468" s="165"/>
      <c r="N468" s="136"/>
    </row>
    <row r="469" spans="1:14" ht="18.75">
      <c r="A469" s="48"/>
      <c r="B469" s="93"/>
      <c r="C469" s="93"/>
      <c r="D469" s="166"/>
      <c r="E469" s="163"/>
      <c r="F469" s="163"/>
      <c r="G469" s="128"/>
      <c r="H469" s="128"/>
      <c r="I469" s="164"/>
      <c r="J469" s="128"/>
      <c r="K469" s="131"/>
      <c r="L469" s="128"/>
      <c r="M469" s="165"/>
      <c r="N469" s="136"/>
    </row>
    <row r="470" spans="1:14" ht="18.75">
      <c r="A470" s="48"/>
      <c r="B470" s="125"/>
      <c r="C470" s="125"/>
      <c r="D470" s="162"/>
      <c r="E470" s="163"/>
      <c r="F470" s="163"/>
      <c r="G470" s="128"/>
      <c r="H470" s="128"/>
      <c r="I470" s="164"/>
      <c r="J470" s="128"/>
      <c r="K470" s="131"/>
      <c r="L470" s="128"/>
      <c r="M470" s="165"/>
      <c r="N470" s="136"/>
    </row>
    <row r="471" spans="1:14" ht="18.75">
      <c r="A471" s="48"/>
      <c r="B471" s="125"/>
      <c r="C471" s="125"/>
      <c r="D471" s="162"/>
      <c r="E471" s="163"/>
      <c r="F471" s="163"/>
      <c r="G471" s="128"/>
      <c r="H471" s="128"/>
      <c r="I471" s="164"/>
      <c r="J471" s="128"/>
      <c r="K471" s="131"/>
      <c r="L471" s="128"/>
      <c r="M471" s="165"/>
      <c r="N471" s="136"/>
    </row>
    <row r="472" spans="1:14" ht="18.75">
      <c r="A472" s="48"/>
      <c r="B472" s="125"/>
      <c r="C472" s="125"/>
      <c r="D472" s="162"/>
      <c r="E472" s="163"/>
      <c r="F472" s="163"/>
      <c r="G472" s="128"/>
      <c r="H472" s="128"/>
      <c r="I472" s="164"/>
      <c r="J472" s="128"/>
      <c r="K472" s="131"/>
      <c r="L472" s="128"/>
      <c r="M472" s="165"/>
      <c r="N472" s="136"/>
    </row>
    <row r="473" spans="1:14" ht="18.75">
      <c r="A473" s="48"/>
      <c r="B473" s="125"/>
      <c r="C473" s="125"/>
      <c r="D473" s="162"/>
      <c r="E473" s="163"/>
      <c r="F473" s="163"/>
      <c r="G473" s="128"/>
      <c r="H473" s="128"/>
      <c r="I473" s="164"/>
      <c r="J473" s="128"/>
      <c r="K473" s="131"/>
      <c r="L473" s="128"/>
      <c r="M473" s="165"/>
      <c r="N473" s="136"/>
    </row>
    <row r="474" spans="1:14" ht="18.75">
      <c r="A474" s="48"/>
      <c r="B474" s="125"/>
      <c r="C474" s="125"/>
      <c r="D474" s="162"/>
      <c r="E474" s="163"/>
      <c r="F474" s="163"/>
      <c r="G474" s="128"/>
      <c r="H474" s="128"/>
      <c r="I474" s="164"/>
      <c r="J474" s="128"/>
      <c r="K474" s="131"/>
      <c r="L474" s="128"/>
      <c r="M474" s="165"/>
      <c r="N474" s="136"/>
    </row>
    <row r="475" spans="1:14" ht="18.75">
      <c r="A475" s="48"/>
      <c r="B475" s="125"/>
      <c r="C475" s="125"/>
      <c r="D475" s="162"/>
      <c r="E475" s="163"/>
      <c r="F475" s="163"/>
      <c r="G475" s="128"/>
      <c r="H475" s="128"/>
      <c r="I475" s="164"/>
      <c r="J475" s="128"/>
      <c r="K475" s="131"/>
      <c r="L475" s="128"/>
      <c r="M475" s="165"/>
      <c r="N475" s="136"/>
    </row>
    <row r="476" spans="1:14" ht="18.75">
      <c r="A476" s="48"/>
      <c r="B476" s="93"/>
      <c r="C476" s="93"/>
      <c r="D476" s="162"/>
      <c r="E476" s="163"/>
      <c r="F476" s="163"/>
      <c r="G476" s="128"/>
      <c r="H476" s="128"/>
      <c r="I476" s="164"/>
      <c r="J476" s="128"/>
      <c r="K476" s="131"/>
      <c r="L476" s="128"/>
      <c r="M476" s="165"/>
      <c r="N476" s="136"/>
    </row>
    <row r="477" spans="1:14" ht="18.75">
      <c r="A477" s="48"/>
      <c r="B477" s="93"/>
      <c r="C477" s="93"/>
      <c r="D477" s="162"/>
      <c r="E477" s="163"/>
      <c r="F477" s="163"/>
      <c r="G477" s="128"/>
      <c r="H477" s="128"/>
      <c r="I477" s="164"/>
      <c r="J477" s="128"/>
      <c r="K477" s="131"/>
      <c r="L477" s="128"/>
      <c r="M477" s="165"/>
      <c r="N477" s="168"/>
    </row>
    <row r="478" spans="1:14" ht="18.75">
      <c r="A478" s="48"/>
      <c r="B478" s="125"/>
      <c r="C478" s="125"/>
      <c r="D478" s="162"/>
      <c r="E478" s="163"/>
      <c r="F478" s="163"/>
      <c r="G478" s="128"/>
      <c r="H478" s="128"/>
      <c r="I478" s="164"/>
      <c r="J478" s="128"/>
      <c r="K478" s="131"/>
      <c r="L478" s="128"/>
      <c r="M478" s="165"/>
      <c r="N478" s="122"/>
    </row>
    <row r="479" spans="1:14" ht="18.75">
      <c r="A479" s="48"/>
      <c r="B479" s="125"/>
      <c r="C479" s="125"/>
      <c r="D479" s="162"/>
      <c r="E479" s="163"/>
      <c r="F479" s="163"/>
      <c r="G479" s="128"/>
      <c r="H479" s="128"/>
      <c r="I479" s="164"/>
      <c r="J479" s="128"/>
      <c r="K479" s="131"/>
      <c r="L479" s="128"/>
      <c r="M479" s="165"/>
      <c r="N479" s="122"/>
    </row>
    <row r="480" spans="1:14" ht="18.75">
      <c r="A480" s="48"/>
      <c r="B480" s="125"/>
      <c r="C480" s="125"/>
      <c r="D480" s="162"/>
      <c r="E480" s="163"/>
      <c r="F480" s="163"/>
      <c r="G480" s="128"/>
      <c r="H480" s="128"/>
      <c r="I480" s="164"/>
      <c r="J480" s="128"/>
      <c r="K480" s="131"/>
      <c r="L480" s="128"/>
      <c r="M480" s="165"/>
      <c r="N480" s="122"/>
    </row>
    <row r="481" spans="1:14" ht="18.75">
      <c r="A481" s="48"/>
      <c r="B481" s="125"/>
      <c r="C481" s="125"/>
      <c r="D481" s="162"/>
      <c r="E481" s="163"/>
      <c r="F481" s="163"/>
      <c r="G481" s="128"/>
      <c r="H481" s="128"/>
      <c r="I481" s="164"/>
      <c r="J481" s="128"/>
      <c r="K481" s="131"/>
      <c r="L481" s="128"/>
      <c r="M481" s="165"/>
      <c r="N481" s="122"/>
    </row>
    <row r="482" spans="1:14" ht="18.75">
      <c r="A482" s="48"/>
      <c r="B482" s="125"/>
      <c r="C482" s="125"/>
      <c r="D482" s="162"/>
      <c r="E482" s="163"/>
      <c r="F482" s="163"/>
      <c r="G482" s="128"/>
      <c r="H482" s="128"/>
      <c r="I482" s="164"/>
      <c r="J482" s="128"/>
      <c r="K482" s="131"/>
      <c r="L482" s="128"/>
      <c r="M482" s="165"/>
      <c r="N482" s="122"/>
    </row>
    <row r="483" spans="1:14" ht="18.75">
      <c r="A483" s="48"/>
      <c r="B483" s="125"/>
      <c r="C483" s="125"/>
      <c r="D483" s="162"/>
      <c r="E483" s="163"/>
      <c r="F483" s="163"/>
      <c r="G483" s="128"/>
      <c r="H483" s="128"/>
      <c r="I483" s="164"/>
      <c r="J483" s="128"/>
      <c r="K483" s="131"/>
      <c r="L483" s="128"/>
      <c r="M483" s="165"/>
      <c r="N483" s="122"/>
    </row>
    <row r="484" spans="1:14" ht="18.75">
      <c r="A484" s="48"/>
      <c r="B484" s="125"/>
      <c r="C484" s="125"/>
      <c r="D484" s="162"/>
      <c r="E484" s="163"/>
      <c r="F484" s="163"/>
      <c r="G484" s="128"/>
      <c r="H484" s="128"/>
      <c r="I484" s="164"/>
      <c r="J484" s="128"/>
      <c r="K484" s="131"/>
      <c r="L484" s="128"/>
      <c r="M484" s="165"/>
      <c r="N484" s="122"/>
    </row>
    <row r="485" spans="1:14" ht="18.75">
      <c r="A485" s="48"/>
      <c r="B485" s="125"/>
      <c r="C485" s="125"/>
      <c r="D485" s="162"/>
      <c r="E485" s="163"/>
      <c r="F485" s="163"/>
      <c r="G485" s="128"/>
      <c r="H485" s="128"/>
      <c r="I485" s="164"/>
      <c r="J485" s="128"/>
      <c r="K485" s="131"/>
      <c r="L485" s="128"/>
      <c r="M485" s="165"/>
      <c r="N485" s="122"/>
    </row>
    <row r="486" spans="1:14" ht="18.75">
      <c r="A486" s="48"/>
      <c r="B486" s="125"/>
      <c r="C486" s="125"/>
      <c r="D486" s="162"/>
      <c r="E486" s="163"/>
      <c r="F486" s="163"/>
      <c r="G486" s="128"/>
      <c r="H486" s="128"/>
      <c r="I486" s="164"/>
      <c r="J486" s="128"/>
      <c r="K486" s="131"/>
      <c r="L486" s="128"/>
      <c r="M486" s="165"/>
      <c r="N486" s="122"/>
    </row>
    <row r="487" spans="1:14" ht="18.75">
      <c r="A487" s="48"/>
      <c r="B487" s="125"/>
      <c r="C487" s="125"/>
      <c r="D487" s="162"/>
      <c r="E487" s="163"/>
      <c r="F487" s="163"/>
      <c r="G487" s="128"/>
      <c r="H487" s="128"/>
      <c r="I487" s="164"/>
      <c r="J487" s="128"/>
      <c r="K487" s="131"/>
      <c r="L487" s="128"/>
      <c r="M487" s="165"/>
      <c r="N487" s="122"/>
    </row>
    <row r="488" spans="1:14" ht="18.75">
      <c r="A488" s="48"/>
      <c r="B488" s="93"/>
      <c r="C488" s="93"/>
      <c r="D488" s="162"/>
      <c r="E488" s="163"/>
      <c r="F488" s="163"/>
      <c r="G488" s="128"/>
      <c r="H488" s="128"/>
      <c r="I488" s="164"/>
      <c r="J488" s="128"/>
      <c r="K488" s="131"/>
      <c r="L488" s="128"/>
      <c r="M488" s="165"/>
      <c r="N488" s="122"/>
    </row>
    <row r="489" spans="1:14" ht="18.75">
      <c r="A489" s="48"/>
      <c r="B489" s="125"/>
      <c r="C489" s="125"/>
      <c r="D489" s="162"/>
      <c r="E489" s="163"/>
      <c r="F489" s="163"/>
      <c r="G489" s="128"/>
      <c r="H489" s="128"/>
      <c r="I489" s="164"/>
      <c r="J489" s="128"/>
      <c r="K489" s="131"/>
      <c r="L489" s="128"/>
      <c r="M489" s="165"/>
      <c r="N489" s="122"/>
    </row>
    <row r="490" spans="1:14" ht="18.75">
      <c r="A490" s="48"/>
      <c r="B490" s="93"/>
      <c r="C490" s="93"/>
      <c r="D490" s="162"/>
      <c r="E490" s="163"/>
      <c r="F490" s="163"/>
      <c r="G490" s="128"/>
      <c r="H490" s="128"/>
      <c r="I490" s="164"/>
      <c r="J490" s="128"/>
      <c r="K490" s="131"/>
      <c r="L490" s="128"/>
      <c r="M490" s="165"/>
      <c r="N490" s="122"/>
    </row>
    <row r="491" spans="1:14" ht="18.75">
      <c r="A491" s="48"/>
      <c r="B491" s="125"/>
      <c r="C491" s="125"/>
      <c r="D491" s="162"/>
      <c r="E491" s="163"/>
      <c r="F491" s="163"/>
      <c r="G491" s="128"/>
      <c r="H491" s="128"/>
      <c r="I491" s="164"/>
      <c r="J491" s="128"/>
      <c r="K491" s="131"/>
      <c r="L491" s="128"/>
      <c r="M491" s="165"/>
      <c r="N491" s="122"/>
    </row>
    <row r="492" spans="1:14" ht="18.75">
      <c r="A492" s="48"/>
      <c r="B492" s="125"/>
      <c r="C492" s="125"/>
      <c r="D492" s="162"/>
      <c r="E492" s="163"/>
      <c r="F492" s="163"/>
      <c r="G492" s="128"/>
      <c r="H492" s="128"/>
      <c r="I492" s="164"/>
      <c r="J492" s="128"/>
      <c r="K492" s="131"/>
      <c r="L492" s="128"/>
      <c r="M492" s="165"/>
      <c r="N492" s="122"/>
    </row>
    <row r="493" spans="1:14" ht="18.75">
      <c r="A493" s="48"/>
      <c r="B493" s="125"/>
      <c r="C493" s="125"/>
      <c r="D493" s="162"/>
      <c r="E493" s="163"/>
      <c r="F493" s="163"/>
      <c r="G493" s="128"/>
      <c r="H493" s="128"/>
      <c r="I493" s="164"/>
      <c r="J493" s="128"/>
      <c r="K493" s="131"/>
      <c r="L493" s="128"/>
      <c r="M493" s="165"/>
      <c r="N493" s="122"/>
    </row>
    <row r="494" spans="1:14" ht="18.75">
      <c r="A494" s="48"/>
      <c r="B494" s="125"/>
      <c r="C494" s="125"/>
      <c r="D494" s="162"/>
      <c r="E494" s="163"/>
      <c r="F494" s="163"/>
      <c r="G494" s="128"/>
      <c r="H494" s="128"/>
      <c r="I494" s="164"/>
      <c r="J494" s="128"/>
      <c r="K494" s="131"/>
      <c r="L494" s="128"/>
      <c r="M494" s="165"/>
      <c r="N494" s="122"/>
    </row>
    <row r="495" spans="1:14" ht="18.75">
      <c r="A495" s="48"/>
      <c r="B495" s="125"/>
      <c r="C495" s="125"/>
      <c r="D495" s="162"/>
      <c r="E495" s="163"/>
      <c r="F495" s="163"/>
      <c r="G495" s="128"/>
      <c r="H495" s="128"/>
      <c r="I495" s="164"/>
      <c r="J495" s="128"/>
      <c r="K495" s="131"/>
      <c r="L495" s="128"/>
      <c r="M495" s="165"/>
      <c r="N495" s="122"/>
    </row>
    <row r="496" spans="1:14" ht="18.75">
      <c r="A496" s="48"/>
      <c r="B496" s="125"/>
      <c r="C496" s="125"/>
      <c r="D496" s="162"/>
      <c r="E496" s="163"/>
      <c r="F496" s="163"/>
      <c r="G496" s="128"/>
      <c r="H496" s="128"/>
      <c r="I496" s="164"/>
      <c r="J496" s="128"/>
      <c r="K496" s="131"/>
      <c r="L496" s="128"/>
      <c r="M496" s="165"/>
      <c r="N496" s="122"/>
    </row>
    <row r="497" spans="1:14" ht="18.75">
      <c r="A497" s="48"/>
      <c r="B497" s="125"/>
      <c r="C497" s="125"/>
      <c r="D497" s="162"/>
      <c r="E497" s="163"/>
      <c r="F497" s="163"/>
      <c r="G497" s="128"/>
      <c r="H497" s="128"/>
      <c r="I497" s="164"/>
      <c r="J497" s="128"/>
      <c r="K497" s="131"/>
      <c r="L497" s="128"/>
      <c r="M497" s="165"/>
      <c r="N497" s="122"/>
    </row>
    <row r="498" spans="1:14" ht="18.75">
      <c r="A498" s="48"/>
      <c r="B498" s="125"/>
      <c r="C498" s="125"/>
      <c r="D498" s="162"/>
      <c r="E498" s="163"/>
      <c r="F498" s="163"/>
      <c r="G498" s="128"/>
      <c r="H498" s="128"/>
      <c r="I498" s="164"/>
      <c r="J498" s="128"/>
      <c r="K498" s="131"/>
      <c r="L498" s="128"/>
      <c r="M498" s="165"/>
      <c r="N498" s="122"/>
    </row>
    <row r="499" spans="1:14" ht="18.75">
      <c r="A499" s="48"/>
      <c r="B499" s="93"/>
      <c r="C499" s="93"/>
      <c r="D499" s="162"/>
      <c r="E499" s="163"/>
      <c r="F499" s="163"/>
      <c r="G499" s="128"/>
      <c r="H499" s="128"/>
      <c r="I499" s="164"/>
      <c r="J499" s="128"/>
      <c r="K499" s="131"/>
      <c r="L499" s="128"/>
      <c r="M499" s="165"/>
      <c r="N499" s="122"/>
    </row>
    <row r="500" spans="1:14" ht="18.75">
      <c r="A500" s="48"/>
      <c r="B500" s="125"/>
      <c r="C500" s="125"/>
      <c r="D500" s="162"/>
      <c r="E500" s="163"/>
      <c r="F500" s="163"/>
      <c r="G500" s="128"/>
      <c r="H500" s="128"/>
      <c r="I500" s="164"/>
      <c r="J500" s="128"/>
      <c r="K500" s="131"/>
      <c r="L500" s="128"/>
      <c r="M500" s="165"/>
      <c r="N500" s="122"/>
    </row>
    <row r="501" spans="1:14" ht="18.75">
      <c r="A501" s="48"/>
      <c r="B501" s="125"/>
      <c r="C501" s="125"/>
      <c r="D501" s="162"/>
      <c r="E501" s="163"/>
      <c r="F501" s="163"/>
      <c r="G501" s="128"/>
      <c r="H501" s="128"/>
      <c r="I501" s="164"/>
      <c r="J501" s="128"/>
      <c r="K501" s="131"/>
      <c r="L501" s="128"/>
      <c r="M501" s="165"/>
      <c r="N501" s="122"/>
    </row>
    <row r="502" spans="1:14" ht="18.75">
      <c r="A502" s="48"/>
      <c r="B502" s="93"/>
      <c r="C502" s="93"/>
      <c r="D502" s="162"/>
      <c r="E502" s="163"/>
      <c r="F502" s="163"/>
      <c r="G502" s="128"/>
      <c r="H502" s="128"/>
      <c r="I502" s="164"/>
      <c r="J502" s="128"/>
      <c r="K502" s="131"/>
      <c r="L502" s="128"/>
      <c r="M502" s="165"/>
      <c r="N502" s="122"/>
    </row>
    <row r="503" spans="1:14" ht="18.75">
      <c r="A503" s="48"/>
      <c r="B503" s="125"/>
      <c r="C503" s="125"/>
      <c r="D503" s="162"/>
      <c r="E503" s="163"/>
      <c r="F503" s="163"/>
      <c r="G503" s="128"/>
      <c r="H503" s="128"/>
      <c r="I503" s="164"/>
      <c r="J503" s="128"/>
      <c r="K503" s="131"/>
      <c r="L503" s="128"/>
      <c r="M503" s="165"/>
      <c r="N503" s="122"/>
    </row>
    <row r="504" spans="1:14" ht="18.75">
      <c r="A504" s="48"/>
      <c r="B504" s="125"/>
      <c r="C504" s="125"/>
      <c r="D504" s="162"/>
      <c r="E504" s="163"/>
      <c r="F504" s="163"/>
      <c r="G504" s="128"/>
      <c r="H504" s="128"/>
      <c r="I504" s="164"/>
      <c r="J504" s="128"/>
      <c r="K504" s="131"/>
      <c r="L504" s="128"/>
      <c r="M504" s="165"/>
      <c r="N504" s="122"/>
    </row>
    <row r="505" spans="1:14" ht="18.75">
      <c r="A505" s="48"/>
      <c r="B505" s="125"/>
      <c r="C505" s="125"/>
      <c r="D505" s="162"/>
      <c r="E505" s="163"/>
      <c r="F505" s="163"/>
      <c r="G505" s="128"/>
      <c r="H505" s="128"/>
      <c r="I505" s="164"/>
      <c r="J505" s="128"/>
      <c r="K505" s="131"/>
      <c r="L505" s="128"/>
      <c r="M505" s="165"/>
      <c r="N505" s="122"/>
    </row>
    <row r="506" spans="1:14" ht="18.75">
      <c r="A506" s="48"/>
      <c r="B506" s="125"/>
      <c r="C506" s="125"/>
      <c r="D506" s="167"/>
      <c r="E506" s="163"/>
      <c r="F506" s="163"/>
      <c r="G506" s="128"/>
      <c r="H506" s="128"/>
      <c r="I506" s="164"/>
      <c r="J506" s="128"/>
      <c r="K506" s="131"/>
      <c r="L506" s="128"/>
      <c r="M506" s="165"/>
      <c r="N506" s="122"/>
    </row>
    <row r="507" spans="1:14" ht="18.75">
      <c r="A507" s="48"/>
      <c r="B507" s="125"/>
      <c r="C507" s="125"/>
      <c r="D507" s="162"/>
      <c r="E507" s="163"/>
      <c r="F507" s="163"/>
      <c r="G507" s="128"/>
      <c r="H507" s="128"/>
      <c r="I507" s="164"/>
      <c r="J507" s="128"/>
      <c r="K507" s="131"/>
      <c r="L507" s="128"/>
      <c r="M507" s="165"/>
      <c r="N507" s="122"/>
    </row>
    <row r="508" spans="1:14" ht="18.75">
      <c r="A508" s="48"/>
      <c r="B508" s="125"/>
      <c r="C508" s="125"/>
      <c r="D508" s="162"/>
      <c r="E508" s="163"/>
      <c r="F508" s="163"/>
      <c r="G508" s="128"/>
      <c r="H508" s="128"/>
      <c r="I508" s="164"/>
      <c r="J508" s="128"/>
      <c r="K508" s="131"/>
      <c r="L508" s="128"/>
      <c r="M508" s="165"/>
      <c r="N508" s="122"/>
    </row>
    <row r="509" spans="1:14" ht="18.75">
      <c r="A509" s="48"/>
      <c r="B509" s="125"/>
      <c r="C509" s="125"/>
      <c r="D509" s="162"/>
      <c r="E509" s="163"/>
      <c r="F509" s="163"/>
      <c r="G509" s="128"/>
      <c r="H509" s="128"/>
      <c r="I509" s="164"/>
      <c r="J509" s="128"/>
      <c r="K509" s="131"/>
      <c r="L509" s="128"/>
      <c r="M509" s="165"/>
      <c r="N509" s="122"/>
    </row>
    <row r="510" spans="1:14" ht="18.75">
      <c r="A510" s="48"/>
      <c r="B510" s="125"/>
      <c r="C510" s="125"/>
      <c r="D510" s="162"/>
      <c r="E510" s="163"/>
      <c r="F510" s="163"/>
      <c r="G510" s="128"/>
      <c r="H510" s="128"/>
      <c r="I510" s="164"/>
      <c r="J510" s="128"/>
      <c r="K510" s="131"/>
      <c r="L510" s="128"/>
      <c r="M510" s="165"/>
      <c r="N510" s="122"/>
    </row>
    <row r="511" spans="1:14" ht="18.75">
      <c r="A511" s="48"/>
      <c r="B511" s="125"/>
      <c r="C511" s="125"/>
      <c r="D511" s="162"/>
      <c r="E511" s="163"/>
      <c r="F511" s="163"/>
      <c r="G511" s="128"/>
      <c r="H511" s="128"/>
      <c r="I511" s="164"/>
      <c r="J511" s="128"/>
      <c r="K511" s="131"/>
      <c r="L511" s="128"/>
      <c r="M511" s="165"/>
      <c r="N511" s="122"/>
    </row>
    <row r="512" spans="1:14" ht="18.75">
      <c r="A512" s="48"/>
      <c r="B512" s="125"/>
      <c r="C512" s="125"/>
      <c r="D512" s="162"/>
      <c r="E512" s="163"/>
      <c r="F512" s="163"/>
      <c r="G512" s="128"/>
      <c r="H512" s="128"/>
      <c r="I512" s="164"/>
      <c r="J512" s="128"/>
      <c r="K512" s="131"/>
      <c r="L512" s="128"/>
      <c r="M512" s="165"/>
      <c r="N512" s="122"/>
    </row>
    <row r="513" spans="1:14" ht="18.75">
      <c r="A513" s="48"/>
      <c r="B513" s="125"/>
      <c r="C513" s="125"/>
      <c r="D513" s="162"/>
      <c r="E513" s="163"/>
      <c r="F513" s="163"/>
      <c r="G513" s="128"/>
      <c r="H513" s="128"/>
      <c r="I513" s="164"/>
      <c r="J513" s="128"/>
      <c r="K513" s="131"/>
      <c r="L513" s="128"/>
      <c r="M513" s="165"/>
      <c r="N513" s="122"/>
    </row>
    <row r="514" spans="1:14" ht="18.75">
      <c r="A514" s="48"/>
      <c r="B514" s="125"/>
      <c r="C514" s="125"/>
      <c r="D514" s="162"/>
      <c r="E514" s="163"/>
      <c r="F514" s="163"/>
      <c r="G514" s="128"/>
      <c r="H514" s="128"/>
      <c r="I514" s="164"/>
      <c r="J514" s="128"/>
      <c r="K514" s="131"/>
      <c r="L514" s="128"/>
      <c r="M514" s="165"/>
      <c r="N514" s="122"/>
    </row>
    <row r="515" spans="1:14" ht="18.75">
      <c r="A515" s="48"/>
      <c r="B515" s="125"/>
      <c r="C515" s="125"/>
      <c r="D515" s="162"/>
      <c r="E515" s="163"/>
      <c r="F515" s="163"/>
      <c r="G515" s="128"/>
      <c r="H515" s="128"/>
      <c r="I515" s="164"/>
      <c r="J515" s="128"/>
      <c r="K515" s="131"/>
      <c r="L515" s="128"/>
      <c r="M515" s="165"/>
      <c r="N515" s="122"/>
    </row>
    <row r="516" spans="1:14" ht="18.75">
      <c r="A516" s="48"/>
      <c r="B516" s="125"/>
      <c r="C516" s="125"/>
      <c r="D516" s="162"/>
      <c r="E516" s="163"/>
      <c r="F516" s="163"/>
      <c r="G516" s="128"/>
      <c r="H516" s="128"/>
      <c r="I516" s="164"/>
      <c r="J516" s="128"/>
      <c r="K516" s="131"/>
      <c r="L516" s="128"/>
      <c r="M516" s="165"/>
      <c r="N516" s="122"/>
    </row>
    <row r="517" spans="1:14" ht="18.75">
      <c r="A517" s="48"/>
      <c r="B517" s="125"/>
      <c r="C517" s="125"/>
      <c r="D517" s="162"/>
      <c r="E517" s="163"/>
      <c r="F517" s="163"/>
      <c r="G517" s="128"/>
      <c r="H517" s="128"/>
      <c r="I517" s="164"/>
      <c r="J517" s="128"/>
      <c r="K517" s="131"/>
      <c r="L517" s="128"/>
      <c r="M517" s="165"/>
      <c r="N517" s="122"/>
    </row>
    <row r="518" spans="1:14" ht="18.75">
      <c r="A518" s="48"/>
      <c r="B518" s="125"/>
      <c r="C518" s="125"/>
      <c r="D518" s="162"/>
      <c r="E518" s="163"/>
      <c r="F518" s="163"/>
      <c r="G518" s="128"/>
      <c r="H518" s="128"/>
      <c r="I518" s="164"/>
      <c r="J518" s="128"/>
      <c r="K518" s="131"/>
      <c r="L518" s="128"/>
      <c r="M518" s="165"/>
      <c r="N518" s="122"/>
    </row>
    <row r="519" spans="1:14" ht="18.75">
      <c r="A519" s="48"/>
      <c r="B519" s="125"/>
      <c r="C519" s="125"/>
      <c r="D519" s="162"/>
      <c r="E519" s="163"/>
      <c r="F519" s="163"/>
      <c r="G519" s="128"/>
      <c r="H519" s="128"/>
      <c r="I519" s="164"/>
      <c r="J519" s="128"/>
      <c r="K519" s="131"/>
      <c r="L519" s="128"/>
      <c r="M519" s="165"/>
      <c r="N519" s="122"/>
    </row>
    <row r="520" spans="1:14" ht="18.75">
      <c r="A520" s="48"/>
      <c r="B520" s="93"/>
      <c r="C520" s="93"/>
      <c r="D520" s="162"/>
      <c r="E520" s="163"/>
      <c r="F520" s="163"/>
      <c r="G520" s="128"/>
      <c r="H520" s="128"/>
      <c r="I520" s="164"/>
      <c r="J520" s="128"/>
      <c r="K520" s="131"/>
      <c r="L520" s="128"/>
      <c r="M520" s="165"/>
      <c r="N520" s="122"/>
    </row>
    <row r="521" spans="1:14" ht="18.75">
      <c r="A521" s="48"/>
      <c r="B521" s="93"/>
      <c r="C521" s="93"/>
      <c r="D521" s="162"/>
      <c r="E521" s="163"/>
      <c r="F521" s="163"/>
      <c r="G521" s="128"/>
      <c r="H521" s="128"/>
      <c r="I521" s="164"/>
      <c r="J521" s="128"/>
      <c r="K521" s="131"/>
      <c r="L521" s="128"/>
      <c r="M521" s="165"/>
      <c r="N521" s="122"/>
    </row>
    <row r="522" spans="1:14" ht="18.75">
      <c r="A522" s="48"/>
      <c r="B522" s="125"/>
      <c r="C522" s="125"/>
      <c r="D522" s="162"/>
      <c r="E522" s="163"/>
      <c r="F522" s="163"/>
      <c r="G522" s="128"/>
      <c r="H522" s="128"/>
      <c r="I522" s="164"/>
      <c r="J522" s="128"/>
      <c r="K522" s="131"/>
      <c r="L522" s="128"/>
      <c r="M522" s="165"/>
      <c r="N522" s="122"/>
    </row>
    <row r="523" spans="1:14" ht="18.75">
      <c r="A523" s="48"/>
      <c r="B523" s="125"/>
      <c r="C523" s="125"/>
      <c r="D523" s="162"/>
      <c r="E523" s="163"/>
      <c r="F523" s="163"/>
      <c r="G523" s="128"/>
      <c r="H523" s="128"/>
      <c r="I523" s="164"/>
      <c r="J523" s="128"/>
      <c r="K523" s="131"/>
      <c r="L523" s="128"/>
      <c r="M523" s="165"/>
      <c r="N523" s="122"/>
    </row>
    <row r="524" spans="1:14" ht="18.75">
      <c r="A524" s="48"/>
      <c r="B524" s="125"/>
      <c r="C524" s="125"/>
      <c r="D524" s="169"/>
      <c r="E524" s="163"/>
      <c r="F524" s="163"/>
      <c r="G524" s="128"/>
      <c r="H524" s="128"/>
      <c r="I524" s="164"/>
      <c r="J524" s="128"/>
      <c r="K524" s="131"/>
      <c r="L524" s="128"/>
      <c r="M524" s="165"/>
      <c r="N524" s="122"/>
    </row>
    <row r="525" spans="1:14" ht="18.75">
      <c r="A525" s="48"/>
      <c r="B525" s="125"/>
      <c r="C525" s="125"/>
      <c r="D525" s="162"/>
      <c r="E525" s="163"/>
      <c r="F525" s="163"/>
      <c r="G525" s="128"/>
      <c r="H525" s="128"/>
      <c r="I525" s="164"/>
      <c r="J525" s="128"/>
      <c r="K525" s="131"/>
      <c r="L525" s="128"/>
      <c r="M525" s="165"/>
      <c r="N525" s="122"/>
    </row>
    <row r="526" spans="1:14" ht="18.75">
      <c r="A526" s="48"/>
      <c r="B526" s="125"/>
      <c r="C526" s="125"/>
      <c r="D526" s="162"/>
      <c r="E526" s="163"/>
      <c r="F526" s="163"/>
      <c r="G526" s="128"/>
      <c r="H526" s="128"/>
      <c r="I526" s="164"/>
      <c r="J526" s="128"/>
      <c r="K526" s="131"/>
      <c r="L526" s="128"/>
      <c r="M526" s="165"/>
      <c r="N526" s="122"/>
    </row>
    <row r="527" spans="1:14" ht="18.75">
      <c r="A527" s="48"/>
      <c r="B527" s="125"/>
      <c r="C527" s="125"/>
      <c r="D527" s="162"/>
      <c r="E527" s="163"/>
      <c r="F527" s="163"/>
      <c r="G527" s="128"/>
      <c r="H527" s="128"/>
      <c r="I527" s="164"/>
      <c r="J527" s="128"/>
      <c r="K527" s="131"/>
      <c r="L527" s="128"/>
      <c r="M527" s="165"/>
      <c r="N527" s="122"/>
    </row>
    <row r="528" spans="1:14" ht="18.75">
      <c r="A528" s="48"/>
      <c r="B528" s="125"/>
      <c r="C528" s="125"/>
      <c r="D528" s="162"/>
      <c r="E528" s="163"/>
      <c r="F528" s="163"/>
      <c r="G528" s="128"/>
      <c r="H528" s="128"/>
      <c r="I528" s="164"/>
      <c r="J528" s="128"/>
      <c r="K528" s="131"/>
      <c r="L528" s="128"/>
      <c r="M528" s="165"/>
      <c r="N528" s="122"/>
    </row>
    <row r="529" spans="1:14" ht="18.75">
      <c r="A529" s="48"/>
      <c r="B529" s="125"/>
      <c r="C529" s="125"/>
      <c r="D529" s="162"/>
      <c r="E529" s="163"/>
      <c r="F529" s="163"/>
      <c r="G529" s="128"/>
      <c r="H529" s="128"/>
      <c r="I529" s="164"/>
      <c r="J529" s="128"/>
      <c r="K529" s="131"/>
      <c r="L529" s="128"/>
      <c r="M529" s="165"/>
      <c r="N529" s="122"/>
    </row>
    <row r="530" spans="1:14" ht="18.75">
      <c r="A530" s="48"/>
      <c r="B530" s="125"/>
      <c r="C530" s="137"/>
      <c r="D530" s="162"/>
      <c r="E530" s="163"/>
      <c r="F530" s="163"/>
      <c r="G530" s="128"/>
      <c r="H530" s="128"/>
      <c r="I530" s="164"/>
      <c r="J530" s="128"/>
      <c r="K530" s="131"/>
      <c r="L530" s="128"/>
      <c r="M530" s="165"/>
      <c r="N530" s="122"/>
    </row>
    <row r="531" spans="1:14" s="11" customFormat="1" ht="18.75">
      <c r="A531" s="170"/>
      <c r="B531" s="171"/>
      <c r="C531" s="171"/>
      <c r="D531" s="172"/>
      <c r="E531" s="173"/>
      <c r="F531" s="173"/>
      <c r="G531" s="130"/>
      <c r="H531" s="130"/>
      <c r="I531" s="164"/>
      <c r="J531" s="130"/>
      <c r="K531" s="131"/>
      <c r="L531" s="130"/>
      <c r="M531" s="165"/>
      <c r="N531" s="122"/>
    </row>
    <row r="532" spans="1:14" ht="18.75">
      <c r="A532" s="48"/>
      <c r="B532" s="93"/>
      <c r="C532" s="93"/>
      <c r="D532" s="169"/>
      <c r="E532" s="163"/>
      <c r="F532" s="163"/>
      <c r="G532" s="128"/>
      <c r="H532" s="128"/>
      <c r="I532" s="164"/>
      <c r="J532" s="128"/>
      <c r="K532" s="131"/>
      <c r="L532" s="128"/>
      <c r="M532" s="165"/>
      <c r="N532" s="122"/>
    </row>
    <row r="533" spans="1:14" ht="18.75">
      <c r="A533" s="48"/>
      <c r="B533" s="125"/>
      <c r="C533" s="125"/>
      <c r="D533" s="162"/>
      <c r="E533" s="163"/>
      <c r="F533" s="163"/>
      <c r="G533" s="128"/>
      <c r="H533" s="128"/>
      <c r="I533" s="164"/>
      <c r="J533" s="128"/>
      <c r="K533" s="131"/>
      <c r="L533" s="128"/>
      <c r="M533" s="165"/>
      <c r="N533" s="122"/>
    </row>
    <row r="534" spans="1:14" ht="18.75">
      <c r="A534" s="48"/>
      <c r="B534" s="93"/>
      <c r="C534" s="93"/>
      <c r="D534" s="162"/>
      <c r="E534" s="163"/>
      <c r="F534" s="163"/>
      <c r="G534" s="128"/>
      <c r="H534" s="128"/>
      <c r="I534" s="164"/>
      <c r="J534" s="128"/>
      <c r="K534" s="131"/>
      <c r="L534" s="128"/>
      <c r="M534" s="165"/>
      <c r="N534" s="122"/>
    </row>
    <row r="535" spans="1:14" ht="18.75">
      <c r="A535" s="48"/>
      <c r="B535" s="138"/>
      <c r="C535" s="138"/>
      <c r="D535" s="162"/>
      <c r="E535" s="163"/>
      <c r="F535" s="163"/>
      <c r="G535" s="128"/>
      <c r="H535" s="128"/>
      <c r="I535" s="164"/>
      <c r="J535" s="128"/>
      <c r="K535" s="131"/>
      <c r="L535" s="128"/>
      <c r="M535" s="165"/>
      <c r="N535" s="122"/>
    </row>
    <row r="536" spans="1:14" ht="18.75">
      <c r="A536" s="48"/>
      <c r="B536" s="125"/>
      <c r="C536" s="125"/>
      <c r="D536" s="162"/>
      <c r="E536" s="163"/>
      <c r="F536" s="163"/>
      <c r="G536" s="128"/>
      <c r="H536" s="128"/>
      <c r="I536" s="164"/>
      <c r="J536" s="128"/>
      <c r="K536" s="131"/>
      <c r="L536" s="128"/>
      <c r="M536" s="165"/>
      <c r="N536" s="122"/>
    </row>
    <row r="537" spans="1:14" ht="18.75">
      <c r="A537" s="48"/>
      <c r="B537" s="125"/>
      <c r="C537" s="125"/>
      <c r="D537" s="162"/>
      <c r="E537" s="163"/>
      <c r="F537" s="163"/>
      <c r="G537" s="128"/>
      <c r="H537" s="128"/>
      <c r="I537" s="164"/>
      <c r="J537" s="128"/>
      <c r="K537" s="131"/>
      <c r="L537" s="128"/>
      <c r="M537" s="165"/>
      <c r="N537" s="122"/>
    </row>
    <row r="538" spans="1:14" ht="18.75">
      <c r="A538" s="48"/>
      <c r="B538" s="125"/>
      <c r="C538" s="125"/>
      <c r="D538" s="162"/>
      <c r="E538" s="163"/>
      <c r="F538" s="163"/>
      <c r="G538" s="128"/>
      <c r="H538" s="128"/>
      <c r="I538" s="164"/>
      <c r="J538" s="128"/>
      <c r="K538" s="131"/>
      <c r="L538" s="128"/>
      <c r="M538" s="165"/>
      <c r="N538" s="122"/>
    </row>
    <row r="539" spans="1:14" ht="18.75">
      <c r="A539" s="48"/>
      <c r="B539" s="125"/>
      <c r="C539" s="125"/>
      <c r="D539" s="162"/>
      <c r="E539" s="163"/>
      <c r="F539" s="163"/>
      <c r="G539" s="128"/>
      <c r="H539" s="128"/>
      <c r="I539" s="164"/>
      <c r="J539" s="128"/>
      <c r="K539" s="131"/>
      <c r="L539" s="128"/>
      <c r="M539" s="165"/>
      <c r="N539" s="122"/>
    </row>
    <row r="540" spans="1:14" ht="18.75">
      <c r="A540" s="48"/>
      <c r="B540" s="125"/>
      <c r="C540" s="137"/>
      <c r="D540" s="162"/>
      <c r="E540" s="163"/>
      <c r="F540" s="163"/>
      <c r="G540" s="128"/>
      <c r="H540" s="128"/>
      <c r="I540" s="164"/>
      <c r="J540" s="128"/>
      <c r="K540" s="131"/>
      <c r="L540" s="128"/>
      <c r="M540" s="165"/>
      <c r="N540" s="122"/>
    </row>
    <row r="541" spans="1:14" ht="18.75">
      <c r="A541" s="48"/>
      <c r="B541" s="125"/>
      <c r="C541" s="125"/>
      <c r="D541" s="162"/>
      <c r="E541" s="163"/>
      <c r="F541" s="163"/>
      <c r="G541" s="128"/>
      <c r="H541" s="128"/>
      <c r="I541" s="164"/>
      <c r="J541" s="128"/>
      <c r="K541" s="131"/>
      <c r="L541" s="128"/>
      <c r="M541" s="165"/>
      <c r="N541" s="122"/>
    </row>
    <row r="542" spans="1:14" ht="18.75">
      <c r="A542" s="48"/>
      <c r="B542" s="125"/>
      <c r="C542" s="125"/>
      <c r="D542" s="162"/>
      <c r="E542" s="163"/>
      <c r="F542" s="163"/>
      <c r="G542" s="128"/>
      <c r="H542" s="128"/>
      <c r="I542" s="164"/>
      <c r="J542" s="128"/>
      <c r="K542" s="131"/>
      <c r="L542" s="128"/>
      <c r="M542" s="165"/>
      <c r="N542" s="122"/>
    </row>
    <row r="543" spans="1:14" ht="18.75">
      <c r="A543" s="48"/>
      <c r="B543" s="125"/>
      <c r="C543" s="125"/>
      <c r="D543" s="162"/>
      <c r="E543" s="163"/>
      <c r="F543" s="163"/>
      <c r="G543" s="128"/>
      <c r="H543" s="128"/>
      <c r="I543" s="164"/>
      <c r="J543" s="128"/>
      <c r="K543" s="131"/>
      <c r="L543" s="128"/>
      <c r="M543" s="165"/>
      <c r="N543" s="122"/>
    </row>
    <row r="544" spans="1:14" ht="18.75">
      <c r="A544" s="48"/>
      <c r="B544" s="125"/>
      <c r="C544" s="125"/>
      <c r="D544" s="162"/>
      <c r="E544" s="163"/>
      <c r="F544" s="163"/>
      <c r="G544" s="128"/>
      <c r="H544" s="128"/>
      <c r="I544" s="164"/>
      <c r="J544" s="128"/>
      <c r="K544" s="131"/>
      <c r="L544" s="128"/>
      <c r="M544" s="165"/>
      <c r="N544" s="122"/>
    </row>
    <row r="545" spans="1:14" ht="18.75">
      <c r="A545" s="48"/>
      <c r="B545" s="125"/>
      <c r="C545" s="125"/>
      <c r="D545" s="162"/>
      <c r="E545" s="163"/>
      <c r="F545" s="163"/>
      <c r="G545" s="128"/>
      <c r="H545" s="128"/>
      <c r="I545" s="164"/>
      <c r="J545" s="128"/>
      <c r="K545" s="131"/>
      <c r="L545" s="128"/>
      <c r="M545" s="165"/>
      <c r="N545" s="122"/>
    </row>
    <row r="546" spans="1:14" ht="18.75">
      <c r="A546" s="48"/>
      <c r="B546" s="125"/>
      <c r="C546" s="125"/>
      <c r="D546" s="162"/>
      <c r="E546" s="163"/>
      <c r="F546" s="163"/>
      <c r="G546" s="128"/>
      <c r="H546" s="128"/>
      <c r="I546" s="164"/>
      <c r="J546" s="128"/>
      <c r="K546" s="131"/>
      <c r="L546" s="128"/>
      <c r="M546" s="165"/>
      <c r="N546" s="122"/>
    </row>
    <row r="547" spans="1:14" ht="18.75">
      <c r="A547" s="48"/>
      <c r="B547" s="125"/>
      <c r="C547" s="125"/>
      <c r="D547" s="162"/>
      <c r="E547" s="163"/>
      <c r="F547" s="163"/>
      <c r="G547" s="128"/>
      <c r="H547" s="128"/>
      <c r="I547" s="164"/>
      <c r="J547" s="128"/>
      <c r="K547" s="131"/>
      <c r="L547" s="128"/>
      <c r="M547" s="165"/>
      <c r="N547" s="122"/>
    </row>
    <row r="548" spans="1:14" ht="18.75">
      <c r="A548" s="48"/>
      <c r="B548" s="125"/>
      <c r="C548" s="125"/>
      <c r="D548" s="162"/>
      <c r="E548" s="163"/>
      <c r="F548" s="163"/>
      <c r="G548" s="128"/>
      <c r="H548" s="128"/>
      <c r="I548" s="164"/>
      <c r="J548" s="128"/>
      <c r="K548" s="131"/>
      <c r="L548" s="128"/>
      <c r="M548" s="165"/>
      <c r="N548" s="122"/>
    </row>
    <row r="549" spans="1:14" ht="18.75">
      <c r="A549" s="48"/>
      <c r="B549" s="125"/>
      <c r="C549" s="125"/>
      <c r="D549" s="162"/>
      <c r="E549" s="163"/>
      <c r="F549" s="163"/>
      <c r="G549" s="128"/>
      <c r="H549" s="128"/>
      <c r="I549" s="164"/>
      <c r="J549" s="128"/>
      <c r="K549" s="131"/>
      <c r="L549" s="128"/>
      <c r="M549" s="165"/>
      <c r="N549" s="122"/>
    </row>
    <row r="550" spans="1:14" ht="18.75">
      <c r="A550" s="48"/>
      <c r="B550" s="125"/>
      <c r="C550" s="125"/>
      <c r="D550" s="162"/>
      <c r="E550" s="163"/>
      <c r="F550" s="163"/>
      <c r="G550" s="128"/>
      <c r="H550" s="128"/>
      <c r="I550" s="164"/>
      <c r="J550" s="128"/>
      <c r="K550" s="131"/>
      <c r="L550" s="128"/>
      <c r="M550" s="165"/>
      <c r="N550" s="122"/>
    </row>
    <row r="551" spans="1:14" ht="18.75">
      <c r="A551" s="48"/>
      <c r="B551" s="125"/>
      <c r="C551" s="125"/>
      <c r="D551" s="162"/>
      <c r="E551" s="163"/>
      <c r="F551" s="163"/>
      <c r="G551" s="128"/>
      <c r="H551" s="128"/>
      <c r="I551" s="164"/>
      <c r="J551" s="128"/>
      <c r="K551" s="131"/>
      <c r="L551" s="128"/>
      <c r="M551" s="165"/>
      <c r="N551" s="122"/>
    </row>
    <row r="552" spans="1:14" ht="18.75">
      <c r="A552" s="48"/>
      <c r="B552" s="93"/>
      <c r="C552" s="93"/>
      <c r="D552" s="174"/>
      <c r="E552" s="163"/>
      <c r="F552" s="163"/>
      <c r="G552" s="128"/>
      <c r="H552" s="128"/>
      <c r="I552" s="164"/>
      <c r="J552" s="128"/>
      <c r="K552" s="131"/>
      <c r="L552" s="128"/>
      <c r="M552" s="165"/>
      <c r="N552" s="122"/>
    </row>
    <row r="553" spans="1:14" ht="18.75">
      <c r="A553" s="48"/>
      <c r="B553" s="140"/>
      <c r="C553" s="140"/>
      <c r="D553" s="162"/>
      <c r="E553" s="163"/>
      <c r="F553" s="163"/>
      <c r="G553" s="128"/>
      <c r="H553" s="128"/>
      <c r="I553" s="164"/>
      <c r="J553" s="128"/>
      <c r="K553" s="131"/>
      <c r="L553" s="128"/>
      <c r="M553" s="165"/>
      <c r="N553" s="122"/>
    </row>
    <row r="554" spans="1:14" ht="18.75">
      <c r="A554" s="48"/>
      <c r="B554" s="125"/>
      <c r="C554" s="125"/>
      <c r="D554" s="162"/>
      <c r="E554" s="163"/>
      <c r="F554" s="163"/>
      <c r="G554" s="128"/>
      <c r="H554" s="128"/>
      <c r="I554" s="164"/>
      <c r="J554" s="128"/>
      <c r="K554" s="131"/>
      <c r="L554" s="128"/>
      <c r="M554" s="165"/>
      <c r="N554" s="122"/>
    </row>
    <row r="555" spans="1:14" ht="18.75">
      <c r="A555" s="48"/>
      <c r="B555" s="125"/>
      <c r="C555" s="125"/>
      <c r="D555" s="162"/>
      <c r="E555" s="163"/>
      <c r="F555" s="163"/>
      <c r="G555" s="128"/>
      <c r="H555" s="128"/>
      <c r="I555" s="164"/>
      <c r="J555" s="128"/>
      <c r="K555" s="131"/>
      <c r="L555" s="128"/>
      <c r="M555" s="165"/>
      <c r="N555" s="122"/>
    </row>
    <row r="556" spans="1:14" ht="18.75">
      <c r="A556" s="48"/>
      <c r="B556" s="93"/>
      <c r="C556" s="93"/>
      <c r="D556" s="162"/>
      <c r="E556" s="163"/>
      <c r="F556" s="163"/>
      <c r="G556" s="128"/>
      <c r="H556" s="128"/>
      <c r="I556" s="164"/>
      <c r="J556" s="128"/>
      <c r="K556" s="131"/>
      <c r="L556" s="128"/>
      <c r="M556" s="165"/>
      <c r="N556" s="122"/>
    </row>
    <row r="557" spans="1:14" ht="18.75">
      <c r="A557" s="48"/>
      <c r="B557" s="125"/>
      <c r="C557" s="125"/>
      <c r="D557" s="162"/>
      <c r="E557" s="163"/>
      <c r="F557" s="163"/>
      <c r="G557" s="128"/>
      <c r="H557" s="128"/>
      <c r="I557" s="164"/>
      <c r="J557" s="128"/>
      <c r="K557" s="131"/>
      <c r="L557" s="128"/>
      <c r="M557" s="165"/>
      <c r="N557" s="122"/>
    </row>
    <row r="558" spans="1:14" ht="18.75">
      <c r="A558" s="48"/>
      <c r="B558" s="125"/>
      <c r="C558" s="125"/>
      <c r="D558" s="162"/>
      <c r="E558" s="163"/>
      <c r="F558" s="163"/>
      <c r="G558" s="128"/>
      <c r="H558" s="128"/>
      <c r="I558" s="164"/>
      <c r="J558" s="128"/>
      <c r="K558" s="131"/>
      <c r="L558" s="128"/>
      <c r="M558" s="165"/>
      <c r="N558" s="122"/>
    </row>
    <row r="559" spans="1:14" ht="18.75">
      <c r="A559" s="48"/>
      <c r="B559" s="125"/>
      <c r="C559" s="125"/>
      <c r="D559" s="162"/>
      <c r="E559" s="163"/>
      <c r="F559" s="163"/>
      <c r="G559" s="128"/>
      <c r="H559" s="128"/>
      <c r="I559" s="164"/>
      <c r="J559" s="128"/>
      <c r="K559" s="131"/>
      <c r="L559" s="128"/>
      <c r="M559" s="165"/>
      <c r="N559" s="122"/>
    </row>
    <row r="560" spans="1:14" ht="18.75">
      <c r="A560" s="48"/>
      <c r="B560" s="125"/>
      <c r="C560" s="125"/>
      <c r="D560" s="162"/>
      <c r="E560" s="163"/>
      <c r="F560" s="163"/>
      <c r="G560" s="128"/>
      <c r="H560" s="128"/>
      <c r="I560" s="164"/>
      <c r="J560" s="128"/>
      <c r="K560" s="131"/>
      <c r="L560" s="128"/>
      <c r="M560" s="165"/>
      <c r="N560" s="122"/>
    </row>
    <row r="561" spans="1:14" ht="18.75">
      <c r="A561" s="48"/>
      <c r="B561" s="125"/>
      <c r="C561" s="125"/>
      <c r="D561" s="162"/>
      <c r="E561" s="163"/>
      <c r="F561" s="163"/>
      <c r="G561" s="128"/>
      <c r="H561" s="128"/>
      <c r="I561" s="164"/>
      <c r="J561" s="128"/>
      <c r="K561" s="131"/>
      <c r="L561" s="128"/>
      <c r="M561" s="165"/>
      <c r="N561" s="122"/>
    </row>
    <row r="562" spans="1:14" ht="18.75">
      <c r="A562" s="48"/>
      <c r="B562" s="125"/>
      <c r="C562" s="125"/>
      <c r="D562" s="162"/>
      <c r="E562" s="163"/>
      <c r="F562" s="163"/>
      <c r="G562" s="128"/>
      <c r="H562" s="128"/>
      <c r="I562" s="164"/>
      <c r="J562" s="128"/>
      <c r="K562" s="131"/>
      <c r="L562" s="128"/>
      <c r="M562" s="165"/>
      <c r="N562" s="122"/>
    </row>
    <row r="563" spans="1:14" s="23" customFormat="1" ht="18.75">
      <c r="A563" s="48"/>
      <c r="B563" s="86"/>
      <c r="C563" s="86"/>
      <c r="D563" s="87"/>
      <c r="E563" s="175"/>
      <c r="F563" s="175"/>
      <c r="G563" s="90"/>
      <c r="H563" s="90"/>
      <c r="I563" s="164"/>
      <c r="J563" s="90"/>
      <c r="K563" s="94"/>
      <c r="L563" s="90"/>
      <c r="M563" s="176"/>
      <c r="N563" s="122"/>
    </row>
    <row r="564" spans="1:14" ht="18.75">
      <c r="A564" s="48"/>
      <c r="B564" s="93"/>
      <c r="C564" s="93"/>
      <c r="D564" s="162"/>
      <c r="E564" s="163"/>
      <c r="F564" s="163"/>
      <c r="G564" s="128"/>
      <c r="H564" s="128"/>
      <c r="I564" s="164"/>
      <c r="J564" s="128"/>
      <c r="K564" s="131"/>
      <c r="L564" s="128"/>
      <c r="M564" s="165"/>
      <c r="N564" s="122"/>
    </row>
    <row r="565" spans="1:14" s="178" customFormat="1" ht="18.75">
      <c r="A565" s="177"/>
      <c r="B565" s="93"/>
      <c r="C565" s="93"/>
      <c r="D565" s="162"/>
      <c r="E565" s="163"/>
      <c r="F565" s="163"/>
      <c r="G565" s="128"/>
      <c r="H565" s="128"/>
      <c r="I565" s="164"/>
      <c r="J565" s="128"/>
      <c r="K565" s="131"/>
      <c r="L565" s="128"/>
      <c r="M565" s="165"/>
      <c r="N565" s="122"/>
    </row>
    <row r="566" spans="1:14" ht="18.75">
      <c r="A566" s="48"/>
      <c r="B566" s="125"/>
      <c r="C566" s="125"/>
      <c r="D566" s="162"/>
      <c r="E566" s="163"/>
      <c r="F566" s="163"/>
      <c r="G566" s="128"/>
      <c r="H566" s="128"/>
      <c r="I566" s="164"/>
      <c r="J566" s="128"/>
      <c r="K566" s="131"/>
      <c r="L566" s="128"/>
      <c r="M566" s="165"/>
      <c r="N566" s="122"/>
    </row>
    <row r="567" spans="1:14" s="178" customFormat="1" ht="18.75">
      <c r="A567" s="177"/>
      <c r="B567" s="125"/>
      <c r="C567" s="125"/>
      <c r="D567" s="162"/>
      <c r="E567" s="163"/>
      <c r="F567" s="163"/>
      <c r="G567" s="128"/>
      <c r="H567" s="128"/>
      <c r="I567" s="164"/>
      <c r="J567" s="128"/>
      <c r="K567" s="131"/>
      <c r="L567" s="128"/>
      <c r="M567" s="165"/>
      <c r="N567" s="122"/>
    </row>
    <row r="568" spans="1:14" s="178" customFormat="1" ht="18.75">
      <c r="A568" s="177"/>
      <c r="B568" s="125"/>
      <c r="C568" s="125"/>
      <c r="D568" s="162"/>
      <c r="E568" s="163"/>
      <c r="F568" s="163"/>
      <c r="G568" s="128"/>
      <c r="H568" s="128"/>
      <c r="I568" s="164"/>
      <c r="J568" s="128"/>
      <c r="K568" s="131"/>
      <c r="L568" s="128"/>
      <c r="M568" s="165"/>
      <c r="N568" s="122"/>
    </row>
    <row r="569" spans="1:14" ht="18.75">
      <c r="A569" s="48"/>
      <c r="B569" s="125"/>
      <c r="C569" s="125"/>
      <c r="D569" s="162"/>
      <c r="E569" s="163"/>
      <c r="F569" s="163"/>
      <c r="G569" s="128"/>
      <c r="H569" s="128"/>
      <c r="I569" s="164"/>
      <c r="J569" s="128"/>
      <c r="K569" s="131"/>
      <c r="L569" s="128"/>
      <c r="M569" s="165"/>
      <c r="N569" s="122"/>
    </row>
    <row r="570" spans="1:14" ht="18.75">
      <c r="A570" s="48"/>
      <c r="B570" s="93"/>
      <c r="C570" s="93"/>
      <c r="D570" s="162"/>
      <c r="E570" s="163"/>
      <c r="F570" s="163"/>
      <c r="G570" s="128"/>
      <c r="H570" s="128"/>
      <c r="I570" s="164"/>
      <c r="J570" s="128"/>
      <c r="K570" s="131"/>
      <c r="L570" s="128"/>
      <c r="M570" s="165"/>
      <c r="N570" s="122"/>
    </row>
    <row r="571" spans="1:14" ht="18.75">
      <c r="A571" s="48"/>
      <c r="B571" s="125"/>
      <c r="C571" s="125"/>
      <c r="D571" s="162"/>
      <c r="E571" s="163"/>
      <c r="F571" s="163"/>
      <c r="G571" s="128"/>
      <c r="H571" s="128"/>
      <c r="I571" s="164"/>
      <c r="J571" s="128"/>
      <c r="K571" s="131"/>
      <c r="L571" s="128"/>
      <c r="M571" s="165"/>
      <c r="N571" s="122"/>
    </row>
    <row r="572" spans="1:14" ht="18.75">
      <c r="A572" s="48"/>
      <c r="B572" s="93"/>
      <c r="C572" s="93"/>
      <c r="D572" s="162"/>
      <c r="E572" s="163"/>
      <c r="F572" s="163"/>
      <c r="G572" s="128"/>
      <c r="H572" s="128"/>
      <c r="I572" s="164"/>
      <c r="J572" s="128"/>
      <c r="K572" s="131"/>
      <c r="L572" s="128"/>
      <c r="M572" s="165"/>
      <c r="N572" s="122"/>
    </row>
    <row r="573" spans="1:14" ht="18.75">
      <c r="A573" s="48"/>
      <c r="B573" s="125"/>
      <c r="C573" s="125"/>
      <c r="D573" s="162"/>
      <c r="E573" s="163"/>
      <c r="F573" s="163"/>
      <c r="G573" s="128"/>
      <c r="H573" s="128"/>
      <c r="I573" s="164"/>
      <c r="J573" s="128"/>
      <c r="K573" s="131"/>
      <c r="L573" s="128"/>
      <c r="M573" s="165"/>
      <c r="N573" s="122"/>
    </row>
    <row r="574" spans="1:14" ht="18.75">
      <c r="A574" s="48"/>
      <c r="B574" s="125"/>
      <c r="C574" s="125"/>
      <c r="D574" s="162"/>
      <c r="E574" s="163"/>
      <c r="F574" s="163"/>
      <c r="G574" s="128"/>
      <c r="H574" s="128"/>
      <c r="I574" s="164"/>
      <c r="J574" s="128"/>
      <c r="K574" s="131"/>
      <c r="L574" s="128"/>
      <c r="M574" s="165"/>
      <c r="N574" s="122"/>
    </row>
    <row r="575" spans="1:14" ht="18.75">
      <c r="A575" s="48"/>
      <c r="B575" s="125"/>
      <c r="C575" s="125"/>
      <c r="D575" s="162"/>
      <c r="E575" s="163"/>
      <c r="F575" s="163"/>
      <c r="G575" s="128"/>
      <c r="H575" s="128"/>
      <c r="I575" s="164"/>
      <c r="J575" s="128"/>
      <c r="K575" s="131"/>
      <c r="L575" s="128"/>
      <c r="M575" s="165"/>
      <c r="N575" s="122"/>
    </row>
    <row r="576" spans="1:14" ht="18.75">
      <c r="A576" s="48"/>
      <c r="B576" s="93"/>
      <c r="C576" s="93"/>
      <c r="D576" s="166"/>
      <c r="E576" s="163"/>
      <c r="F576" s="163"/>
      <c r="G576" s="128"/>
      <c r="H576" s="128"/>
      <c r="I576" s="164"/>
      <c r="J576" s="128"/>
      <c r="K576" s="131"/>
      <c r="L576" s="128"/>
      <c r="M576" s="165"/>
      <c r="N576" s="122"/>
    </row>
    <row r="577" spans="1:14" ht="18.75">
      <c r="A577" s="48"/>
      <c r="B577" s="125"/>
      <c r="C577" s="125"/>
      <c r="D577" s="162"/>
      <c r="E577" s="163"/>
      <c r="F577" s="163"/>
      <c r="G577" s="128"/>
      <c r="H577" s="128"/>
      <c r="I577" s="164"/>
      <c r="J577" s="128"/>
      <c r="K577" s="131"/>
      <c r="L577" s="128"/>
      <c r="M577" s="165"/>
      <c r="N577" s="122"/>
    </row>
    <row r="578" spans="1:14" ht="18.75">
      <c r="A578" s="48"/>
      <c r="B578" s="125"/>
      <c r="C578" s="125"/>
      <c r="D578" s="167"/>
      <c r="E578" s="163"/>
      <c r="F578" s="163"/>
      <c r="G578" s="128"/>
      <c r="H578" s="128"/>
      <c r="I578" s="164"/>
      <c r="J578" s="128"/>
      <c r="K578" s="131"/>
      <c r="L578" s="128"/>
      <c r="M578" s="165"/>
      <c r="N578" s="122"/>
    </row>
    <row r="579" spans="1:14" ht="18.75">
      <c r="A579" s="48"/>
      <c r="B579" s="93"/>
      <c r="C579" s="93"/>
      <c r="D579" s="162"/>
      <c r="E579" s="163"/>
      <c r="F579" s="163"/>
      <c r="G579" s="128"/>
      <c r="H579" s="128"/>
      <c r="I579" s="164"/>
      <c r="J579" s="128"/>
      <c r="K579" s="131"/>
      <c r="L579" s="128"/>
      <c r="M579" s="165"/>
      <c r="N579" s="122"/>
    </row>
    <row r="580" spans="1:14" ht="18.75">
      <c r="A580" s="48"/>
      <c r="B580" s="125"/>
      <c r="C580" s="125"/>
      <c r="D580" s="162"/>
      <c r="E580" s="163"/>
      <c r="F580" s="163"/>
      <c r="G580" s="128"/>
      <c r="H580" s="128"/>
      <c r="I580" s="164"/>
      <c r="J580" s="128"/>
      <c r="K580" s="131"/>
      <c r="L580" s="128"/>
      <c r="M580" s="165"/>
      <c r="N580" s="122"/>
    </row>
    <row r="581" spans="1:14" ht="18.75">
      <c r="A581" s="48"/>
      <c r="B581" s="125"/>
      <c r="C581" s="125"/>
      <c r="D581" s="162"/>
      <c r="E581" s="163"/>
      <c r="F581" s="163"/>
      <c r="G581" s="128"/>
      <c r="H581" s="128"/>
      <c r="I581" s="164"/>
      <c r="J581" s="128"/>
      <c r="K581" s="131"/>
      <c r="L581" s="128"/>
      <c r="M581" s="165"/>
      <c r="N581" s="122"/>
    </row>
    <row r="582" spans="1:14" ht="18.75">
      <c r="A582" s="48"/>
      <c r="B582" s="125"/>
      <c r="C582" s="125"/>
      <c r="D582" s="162"/>
      <c r="E582" s="163"/>
      <c r="F582" s="163"/>
      <c r="G582" s="128"/>
      <c r="H582" s="128"/>
      <c r="I582" s="164"/>
      <c r="J582" s="128"/>
      <c r="K582" s="131"/>
      <c r="L582" s="128"/>
      <c r="M582" s="165"/>
      <c r="N582" s="122"/>
    </row>
    <row r="583" spans="1:14" ht="18.75">
      <c r="A583" s="48"/>
      <c r="B583" s="125"/>
      <c r="C583" s="125"/>
      <c r="D583" s="162"/>
      <c r="E583" s="163"/>
      <c r="F583" s="163"/>
      <c r="G583" s="128"/>
      <c r="H583" s="128"/>
      <c r="I583" s="164"/>
      <c r="J583" s="128"/>
      <c r="K583" s="131"/>
      <c r="L583" s="128"/>
      <c r="M583" s="165"/>
      <c r="N583" s="122"/>
    </row>
    <row r="584" spans="1:14" ht="18.75">
      <c r="A584" s="48"/>
      <c r="B584" s="125"/>
      <c r="C584" s="125"/>
      <c r="D584" s="162"/>
      <c r="E584" s="163"/>
      <c r="F584" s="163"/>
      <c r="G584" s="128"/>
      <c r="H584" s="128"/>
      <c r="I584" s="164"/>
      <c r="J584" s="128"/>
      <c r="K584" s="131"/>
      <c r="L584" s="128"/>
      <c r="M584" s="165"/>
      <c r="N584" s="122"/>
    </row>
    <row r="585" spans="1:14" ht="18.75">
      <c r="A585" s="48"/>
      <c r="B585" s="93"/>
      <c r="C585" s="93"/>
      <c r="D585" s="162"/>
      <c r="E585" s="163"/>
      <c r="F585" s="163"/>
      <c r="G585" s="128"/>
      <c r="H585" s="128"/>
      <c r="I585" s="164"/>
      <c r="J585" s="128"/>
      <c r="K585" s="131"/>
      <c r="L585" s="128"/>
      <c r="M585" s="165"/>
      <c r="N585" s="122"/>
    </row>
    <row r="586" spans="1:14" ht="18.75">
      <c r="A586" s="48"/>
      <c r="B586" s="125"/>
      <c r="C586" s="125"/>
      <c r="D586" s="162"/>
      <c r="E586" s="163"/>
      <c r="F586" s="163"/>
      <c r="G586" s="128"/>
      <c r="H586" s="128"/>
      <c r="I586" s="164"/>
      <c r="J586" s="128"/>
      <c r="K586" s="131"/>
      <c r="L586" s="128"/>
      <c r="M586" s="165"/>
      <c r="N586" s="122"/>
    </row>
    <row r="587" spans="1:14" ht="18.75">
      <c r="A587" s="48"/>
      <c r="B587" s="125"/>
      <c r="C587" s="125"/>
      <c r="D587" s="162"/>
      <c r="E587" s="163"/>
      <c r="F587" s="163"/>
      <c r="G587" s="128"/>
      <c r="H587" s="128"/>
      <c r="I587" s="164"/>
      <c r="J587" s="128"/>
      <c r="K587" s="131"/>
      <c r="L587" s="128"/>
      <c r="M587" s="165"/>
      <c r="N587" s="122"/>
    </row>
    <row r="588" spans="1:14" ht="18.75">
      <c r="A588" s="48"/>
      <c r="B588" s="125"/>
      <c r="C588" s="125"/>
      <c r="D588" s="162"/>
      <c r="E588" s="163"/>
      <c r="F588" s="163"/>
      <c r="G588" s="128"/>
      <c r="H588" s="128"/>
      <c r="I588" s="164"/>
      <c r="J588" s="128"/>
      <c r="K588" s="131"/>
      <c r="L588" s="128"/>
      <c r="M588" s="165"/>
      <c r="N588" s="122"/>
    </row>
    <row r="589" spans="1:14" ht="18.75">
      <c r="A589" s="48"/>
      <c r="B589" s="125"/>
      <c r="C589" s="125"/>
      <c r="D589" s="162"/>
      <c r="E589" s="163"/>
      <c r="F589" s="163"/>
      <c r="G589" s="128"/>
      <c r="H589" s="128"/>
      <c r="I589" s="164"/>
      <c r="J589" s="128"/>
      <c r="K589" s="131"/>
      <c r="L589" s="128"/>
      <c r="M589" s="165"/>
      <c r="N589" s="122"/>
    </row>
    <row r="590" spans="1:14" ht="18.75">
      <c r="A590" s="48"/>
      <c r="B590" s="125"/>
      <c r="C590" s="125"/>
      <c r="D590" s="162"/>
      <c r="E590" s="163"/>
      <c r="F590" s="163"/>
      <c r="G590" s="128"/>
      <c r="H590" s="128"/>
      <c r="I590" s="164"/>
      <c r="J590" s="128"/>
      <c r="K590" s="131"/>
      <c r="L590" s="128"/>
      <c r="M590" s="165"/>
      <c r="N590" s="122"/>
    </row>
    <row r="591" spans="1:14" ht="18.75">
      <c r="A591" s="48"/>
      <c r="B591" s="125"/>
      <c r="C591" s="125"/>
      <c r="D591" s="162"/>
      <c r="E591" s="163"/>
      <c r="F591" s="163"/>
      <c r="G591" s="128"/>
      <c r="H591" s="128"/>
      <c r="I591" s="164"/>
      <c r="J591" s="128"/>
      <c r="K591" s="131"/>
      <c r="L591" s="128"/>
      <c r="M591" s="165"/>
      <c r="N591" s="122"/>
    </row>
    <row r="592" spans="1:14">
      <c r="A592" s="29"/>
      <c r="D592" s="141">
        <f>COUNTA(D8:D591)</f>
        <v>451</v>
      </c>
      <c r="E592" s="141">
        <f>COUNTA(E8:E591)</f>
        <v>0</v>
      </c>
      <c r="F592" s="141"/>
      <c r="G592" s="141">
        <f>COUNTA(G8:G591)</f>
        <v>450</v>
      </c>
      <c r="H592" s="141">
        <f>COUNTA(H8:H591)</f>
        <v>450</v>
      </c>
      <c r="I592" s="141">
        <f>COUNTA(#REF!)</f>
        <v>1</v>
      </c>
      <c r="J592" s="141">
        <f>COUNTA(J8:J591)</f>
        <v>450</v>
      </c>
      <c r="K592" s="141">
        <f>COUNTA(K8:K591)</f>
        <v>0</v>
      </c>
      <c r="L592" s="141">
        <f>COUNTA(L8:L591)</f>
        <v>450</v>
      </c>
      <c r="M592" s="141">
        <f>COUNTA(M8:M591)</f>
        <v>0</v>
      </c>
      <c r="N592" s="179">
        <f>COUNTA(N8:N591)</f>
        <v>450</v>
      </c>
    </row>
  </sheetData>
  <conditionalFormatting sqref="N8:N591">
    <cfRule type="cellIs" dxfId="50" priority="7" operator="equal">
      <formula>"Juin"</formula>
    </cfRule>
    <cfRule type="cellIs" dxfId="49" priority="8" operator="equal">
      <formula>"Rattrapage"</formula>
    </cfRule>
    <cfRule type="cellIs" dxfId="48" priority="9" operator="equal">
      <formula>"Juin"</formula>
    </cfRule>
    <cfRule type="cellIs" dxfId="47" priority="10" operator="equal">
      <formula>"Synthèse"</formula>
    </cfRule>
  </conditionalFormatting>
  <conditionalFormatting sqref="D453:D457">
    <cfRule type="cellIs" dxfId="46" priority="1" operator="equal">
      <formula>"NON"</formula>
    </cfRule>
  </conditionalFormatting>
  <dataValidations count="1">
    <dataValidation type="decimal" allowBlank="1" showInputMessage="1" showErrorMessage="1" sqref="E8:F591 D329 D389 D458:D591">
      <formula1>0</formula1>
      <formula2>20</formula2>
    </dataValidation>
  </dataValidations>
  <pageMargins left="0.7" right="0.7" top="0.75" bottom="0.75" header="0.3" footer="0.3"/>
  <pageSetup paperSize="9" orientation="portrait" horizontalDpi="300" verticalDpi="0" copies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592"/>
  <sheetViews>
    <sheetView topLeftCell="A443" zoomScale="90" zoomScaleNormal="90" workbookViewId="0">
      <selection activeCell="D458" sqref="D458"/>
    </sheetView>
  </sheetViews>
  <sheetFormatPr baseColWidth="10" defaultRowHeight="15"/>
  <cols>
    <col min="1" max="1" width="6" bestFit="1" customWidth="1"/>
    <col min="2" max="2" width="31.140625" customWidth="1"/>
    <col min="3" max="3" width="31.28515625" customWidth="1"/>
    <col min="9" max="9" width="11.42578125" style="30"/>
    <col min="15" max="15" width="13.85546875" customWidth="1"/>
    <col min="16" max="16" width="20" customWidth="1"/>
  </cols>
  <sheetData>
    <row r="1" spans="1:14" ht="20.25">
      <c r="A1" s="3"/>
      <c r="B1" s="3"/>
      <c r="C1" s="3"/>
      <c r="D1" s="3"/>
      <c r="E1" s="4" t="s">
        <v>0</v>
      </c>
      <c r="F1" s="4"/>
      <c r="G1" s="4"/>
      <c r="H1" s="3"/>
      <c r="I1" s="4"/>
      <c r="J1" s="3"/>
      <c r="K1" s="5"/>
    </row>
    <row r="2" spans="1:14" ht="20.25">
      <c r="A2" s="3"/>
      <c r="B2" s="3"/>
      <c r="C2" s="3"/>
      <c r="D2" s="3"/>
      <c r="E2" s="4" t="s">
        <v>1</v>
      </c>
      <c r="F2" s="4"/>
      <c r="G2" s="4"/>
      <c r="H2" s="3"/>
      <c r="I2" s="4"/>
      <c r="J2" s="3"/>
      <c r="K2" s="5"/>
    </row>
    <row r="3" spans="1:14" ht="20.25">
      <c r="A3" s="3"/>
      <c r="B3" s="3"/>
      <c r="C3" s="3"/>
      <c r="D3" s="3"/>
      <c r="E3" s="4" t="s">
        <v>539</v>
      </c>
      <c r="F3" s="4"/>
      <c r="G3" s="4"/>
      <c r="H3" s="3"/>
      <c r="I3" s="4"/>
      <c r="J3" s="3"/>
      <c r="K3" s="5"/>
    </row>
    <row r="4" spans="1:14" ht="20.25">
      <c r="A4" s="3"/>
      <c r="B4" s="3"/>
      <c r="C4" s="3"/>
      <c r="D4" s="3"/>
      <c r="E4" s="4" t="s">
        <v>3</v>
      </c>
      <c r="F4" s="4"/>
      <c r="G4" s="4"/>
      <c r="H4" s="3"/>
      <c r="I4" s="4"/>
      <c r="J4" s="3"/>
      <c r="K4" s="5"/>
    </row>
    <row r="5" spans="1:14" ht="20.25">
      <c r="A5" s="3"/>
      <c r="B5" s="3"/>
      <c r="C5" s="3"/>
      <c r="D5" s="3"/>
      <c r="E5" s="4" t="s">
        <v>555</v>
      </c>
      <c r="F5" s="4"/>
      <c r="G5" s="4"/>
      <c r="H5" s="3"/>
      <c r="I5" s="4"/>
      <c r="J5" s="3"/>
      <c r="K5" s="5"/>
    </row>
    <row r="6" spans="1:14" ht="20.25">
      <c r="A6" s="3"/>
      <c r="B6" s="3" t="s">
        <v>556</v>
      </c>
      <c r="C6" s="3"/>
      <c r="D6" s="3"/>
      <c r="E6" s="3"/>
      <c r="F6" s="3"/>
      <c r="G6" s="3"/>
      <c r="H6" s="3"/>
      <c r="I6" s="4"/>
      <c r="J6" s="3"/>
      <c r="K6" s="5"/>
    </row>
    <row r="7" spans="1:14" ht="18">
      <c r="A7" s="12" t="s">
        <v>6</v>
      </c>
      <c r="B7" s="106" t="s">
        <v>7</v>
      </c>
      <c r="C7" s="106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14</v>
      </c>
      <c r="J7" s="107" t="s">
        <v>15</v>
      </c>
      <c r="K7" s="107" t="s">
        <v>544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1" t="s">
        <v>19</v>
      </c>
      <c r="C8" s="411" t="s">
        <v>20</v>
      </c>
      <c r="D8" s="18">
        <v>5.75</v>
      </c>
      <c r="E8" s="156"/>
      <c r="F8" s="156"/>
      <c r="G8" s="112">
        <f>IF(AND(D8=0,E8=0,F8=0),M8/3,(D8+E8+F8)/3)</f>
        <v>1.9166666666666667</v>
      </c>
      <c r="H8" s="112">
        <f t="shared" ref="H8:H70" si="0">G8*3</f>
        <v>5.75</v>
      </c>
      <c r="I8" s="180"/>
      <c r="J8" s="112">
        <f t="shared" ref="J8:J70" si="1">MAX(I8*3,H8)</f>
        <v>5.75</v>
      </c>
      <c r="K8" s="113"/>
      <c r="L8" s="112">
        <f t="shared" ref="L8:L70" si="2">MAX(J8,K8*3)</f>
        <v>5.75</v>
      </c>
      <c r="M8" s="124"/>
      <c r="N8" s="84" t="str">
        <f t="shared" ref="N8:N70" si="3">IF(ISBLANK(K8),IF(ISBLANK(I8),"Juin","Synthèse"),"Rattrapage")</f>
        <v>Juin</v>
      </c>
    </row>
    <row r="9" spans="1:14" ht="18.75">
      <c r="A9" s="64">
        <v>2</v>
      </c>
      <c r="B9" s="412" t="s">
        <v>21</v>
      </c>
      <c r="C9" s="412" t="s">
        <v>20</v>
      </c>
      <c r="D9" s="18">
        <v>9.25</v>
      </c>
      <c r="E9" s="150"/>
      <c r="F9" s="150"/>
      <c r="G9" s="112">
        <f t="shared" ref="G9:G71" si="4">IF(AND(D9=0,E9=0,F9=0),M9/3,(D9+E9+F9)/3)</f>
        <v>3.0833333333333335</v>
      </c>
      <c r="H9" s="112">
        <f t="shared" si="0"/>
        <v>9.25</v>
      </c>
      <c r="I9" s="180"/>
      <c r="J9" s="112">
        <f t="shared" si="1"/>
        <v>9.25</v>
      </c>
      <c r="K9" s="113"/>
      <c r="L9" s="112">
        <f t="shared" si="2"/>
        <v>9.25</v>
      </c>
      <c r="M9" s="124"/>
      <c r="N9" s="84" t="str">
        <f t="shared" si="3"/>
        <v>Juin</v>
      </c>
    </row>
    <row r="10" spans="1:14" ht="18.75">
      <c r="A10" s="64">
        <v>3</v>
      </c>
      <c r="B10" s="413" t="s">
        <v>22</v>
      </c>
      <c r="C10" s="413" t="s">
        <v>23</v>
      </c>
      <c r="D10" s="18">
        <v>10.25</v>
      </c>
      <c r="E10" s="156"/>
      <c r="F10" s="156"/>
      <c r="G10" s="112">
        <f t="shared" si="4"/>
        <v>3.4166666666666665</v>
      </c>
      <c r="H10" s="112">
        <f t="shared" si="0"/>
        <v>10.25</v>
      </c>
      <c r="I10" s="180"/>
      <c r="J10" s="112">
        <f t="shared" si="1"/>
        <v>10.25</v>
      </c>
      <c r="K10" s="113"/>
      <c r="L10" s="112">
        <f t="shared" si="2"/>
        <v>10.25</v>
      </c>
      <c r="M10" s="181"/>
      <c r="N10" s="84" t="str">
        <f t="shared" si="3"/>
        <v>Juin</v>
      </c>
    </row>
    <row r="11" spans="1:14" ht="18.75">
      <c r="A11" s="64">
        <v>4</v>
      </c>
      <c r="B11" s="414" t="s">
        <v>24</v>
      </c>
      <c r="C11" s="414" t="s">
        <v>25</v>
      </c>
      <c r="D11" s="18">
        <v>13.25</v>
      </c>
      <c r="E11" s="182"/>
      <c r="F11" s="182"/>
      <c r="G11" s="112">
        <f t="shared" si="4"/>
        <v>4.416666666666667</v>
      </c>
      <c r="H11" s="112">
        <f t="shared" si="0"/>
        <v>13.25</v>
      </c>
      <c r="I11" s="180"/>
      <c r="J11" s="112">
        <f t="shared" si="1"/>
        <v>13.25</v>
      </c>
      <c r="K11" s="113"/>
      <c r="L11" s="112">
        <f t="shared" si="2"/>
        <v>13.25</v>
      </c>
      <c r="M11" s="124"/>
      <c r="N11" s="84" t="str">
        <f t="shared" si="3"/>
        <v>Juin</v>
      </c>
    </row>
    <row r="12" spans="1:14" ht="18.75">
      <c r="A12" s="64">
        <v>5</v>
      </c>
      <c r="B12" s="414" t="s">
        <v>26</v>
      </c>
      <c r="C12" s="414" t="s">
        <v>811</v>
      </c>
      <c r="D12" s="18">
        <v>7.75</v>
      </c>
      <c r="E12" s="150"/>
      <c r="F12" s="150"/>
      <c r="G12" s="112">
        <f t="shared" si="4"/>
        <v>2.5833333333333335</v>
      </c>
      <c r="H12" s="112">
        <f t="shared" si="0"/>
        <v>7.75</v>
      </c>
      <c r="I12" s="180"/>
      <c r="J12" s="112">
        <f t="shared" si="1"/>
        <v>7.75</v>
      </c>
      <c r="K12" s="113"/>
      <c r="L12" s="112">
        <f t="shared" si="2"/>
        <v>7.75</v>
      </c>
      <c r="M12" s="124"/>
      <c r="N12" s="84" t="str">
        <f t="shared" si="3"/>
        <v>Juin</v>
      </c>
    </row>
    <row r="13" spans="1:14" ht="18.75">
      <c r="A13" s="64">
        <v>6</v>
      </c>
      <c r="B13" s="415" t="s">
        <v>812</v>
      </c>
      <c r="C13" s="415" t="s">
        <v>813</v>
      </c>
      <c r="D13" s="18">
        <v>8.5</v>
      </c>
      <c r="E13" s="150"/>
      <c r="F13" s="150"/>
      <c r="G13" s="112">
        <f t="shared" si="4"/>
        <v>2.8333333333333335</v>
      </c>
      <c r="H13" s="112">
        <f t="shared" si="0"/>
        <v>8.5</v>
      </c>
      <c r="I13" s="180"/>
      <c r="J13" s="112">
        <f t="shared" si="1"/>
        <v>8.5</v>
      </c>
      <c r="K13" s="113"/>
      <c r="L13" s="112">
        <f t="shared" si="2"/>
        <v>8.5</v>
      </c>
      <c r="M13" s="124"/>
      <c r="N13" s="84" t="str">
        <f t="shared" si="3"/>
        <v>Juin</v>
      </c>
    </row>
    <row r="14" spans="1:14" ht="18.75">
      <c r="A14" s="64">
        <v>7</v>
      </c>
      <c r="B14" s="416" t="s">
        <v>814</v>
      </c>
      <c r="C14" s="416" t="s">
        <v>28</v>
      </c>
      <c r="D14" s="18">
        <v>8.25</v>
      </c>
      <c r="E14" s="156"/>
      <c r="F14" s="156"/>
      <c r="G14" s="112">
        <f t="shared" si="4"/>
        <v>2.75</v>
      </c>
      <c r="H14" s="112">
        <f t="shared" si="0"/>
        <v>8.25</v>
      </c>
      <c r="I14" s="180"/>
      <c r="J14" s="112">
        <f t="shared" si="1"/>
        <v>8.25</v>
      </c>
      <c r="K14" s="113"/>
      <c r="L14" s="112">
        <f t="shared" si="2"/>
        <v>8.25</v>
      </c>
      <c r="M14" s="124"/>
      <c r="N14" s="84" t="str">
        <f t="shared" si="3"/>
        <v>Juin</v>
      </c>
    </row>
    <row r="15" spans="1:14" ht="18.75">
      <c r="A15" s="64">
        <v>8</v>
      </c>
      <c r="B15" s="412" t="s">
        <v>815</v>
      </c>
      <c r="C15" s="412" t="s">
        <v>29</v>
      </c>
      <c r="D15" s="18">
        <v>7.75</v>
      </c>
      <c r="E15" s="150"/>
      <c r="F15" s="150"/>
      <c r="G15" s="112">
        <f t="shared" si="4"/>
        <v>2.5833333333333335</v>
      </c>
      <c r="H15" s="112">
        <f t="shared" si="0"/>
        <v>7.75</v>
      </c>
      <c r="I15" s="180"/>
      <c r="J15" s="112">
        <f t="shared" si="1"/>
        <v>7.75</v>
      </c>
      <c r="K15" s="113"/>
      <c r="L15" s="112">
        <f t="shared" si="2"/>
        <v>7.75</v>
      </c>
      <c r="M15" s="124"/>
      <c r="N15" s="84" t="str">
        <f t="shared" si="3"/>
        <v>Juin</v>
      </c>
    </row>
    <row r="16" spans="1:14" ht="18.75">
      <c r="A16" s="64">
        <v>9</v>
      </c>
      <c r="B16" s="417" t="s">
        <v>30</v>
      </c>
      <c r="C16" s="417" t="s">
        <v>31</v>
      </c>
      <c r="D16" s="18">
        <v>8.25</v>
      </c>
      <c r="E16" s="183"/>
      <c r="F16" s="183"/>
      <c r="G16" s="112">
        <f t="shared" si="4"/>
        <v>2.75</v>
      </c>
      <c r="H16" s="112">
        <f t="shared" si="0"/>
        <v>8.25</v>
      </c>
      <c r="I16" s="180"/>
      <c r="J16" s="112">
        <f t="shared" si="1"/>
        <v>8.25</v>
      </c>
      <c r="K16" s="113"/>
      <c r="L16" s="112">
        <f t="shared" si="2"/>
        <v>8.25</v>
      </c>
      <c r="M16" s="124"/>
      <c r="N16" s="84" t="str">
        <f t="shared" si="3"/>
        <v>Juin</v>
      </c>
    </row>
    <row r="17" spans="1:14" ht="18.75">
      <c r="A17" s="64">
        <v>10</v>
      </c>
      <c r="B17" s="412" t="s">
        <v>32</v>
      </c>
      <c r="C17" s="412" t="s">
        <v>33</v>
      </c>
      <c r="D17" s="18">
        <v>8</v>
      </c>
      <c r="E17" s="117"/>
      <c r="F17" s="117"/>
      <c r="G17" s="112">
        <f t="shared" si="4"/>
        <v>2.6666666666666665</v>
      </c>
      <c r="H17" s="112">
        <f t="shared" si="0"/>
        <v>8</v>
      </c>
      <c r="I17" s="180"/>
      <c r="J17" s="112">
        <f t="shared" si="1"/>
        <v>8</v>
      </c>
      <c r="K17" s="113"/>
      <c r="L17" s="112">
        <f t="shared" si="2"/>
        <v>8</v>
      </c>
      <c r="M17" s="124"/>
      <c r="N17" s="84" t="str">
        <f t="shared" si="3"/>
        <v>Juin</v>
      </c>
    </row>
    <row r="18" spans="1:14" ht="18.75">
      <c r="A18" s="64">
        <v>11</v>
      </c>
      <c r="B18" s="412" t="s">
        <v>34</v>
      </c>
      <c r="C18" s="412" t="s">
        <v>35</v>
      </c>
      <c r="D18" s="18">
        <v>7.25</v>
      </c>
      <c r="E18" s="156"/>
      <c r="F18" s="156"/>
      <c r="G18" s="112">
        <f t="shared" si="4"/>
        <v>2.4166666666666665</v>
      </c>
      <c r="H18" s="112">
        <f t="shared" si="0"/>
        <v>7.25</v>
      </c>
      <c r="I18" s="180"/>
      <c r="J18" s="112">
        <f t="shared" si="1"/>
        <v>7.25</v>
      </c>
      <c r="K18" s="113"/>
      <c r="L18" s="112">
        <f t="shared" si="2"/>
        <v>7.25</v>
      </c>
      <c r="M18" s="124"/>
      <c r="N18" s="84" t="str">
        <f t="shared" si="3"/>
        <v>Juin</v>
      </c>
    </row>
    <row r="19" spans="1:14" ht="18.75">
      <c r="A19" s="64">
        <v>12</v>
      </c>
      <c r="B19" s="412" t="s">
        <v>36</v>
      </c>
      <c r="C19" s="412" t="s">
        <v>37</v>
      </c>
      <c r="D19" s="18">
        <v>10</v>
      </c>
      <c r="E19" s="156"/>
      <c r="F19" s="156"/>
      <c r="G19" s="112">
        <f t="shared" si="4"/>
        <v>3.3333333333333335</v>
      </c>
      <c r="H19" s="112">
        <f t="shared" si="0"/>
        <v>10</v>
      </c>
      <c r="I19" s="180"/>
      <c r="J19" s="112">
        <f t="shared" si="1"/>
        <v>10</v>
      </c>
      <c r="K19" s="113"/>
      <c r="L19" s="112">
        <f t="shared" si="2"/>
        <v>10</v>
      </c>
      <c r="M19" s="124"/>
      <c r="N19" s="84" t="str">
        <f t="shared" si="3"/>
        <v>Juin</v>
      </c>
    </row>
    <row r="20" spans="1:14" ht="18.75">
      <c r="A20" s="64">
        <v>13</v>
      </c>
      <c r="B20" s="412" t="s">
        <v>38</v>
      </c>
      <c r="C20" s="412" t="s">
        <v>39</v>
      </c>
      <c r="D20" s="18">
        <v>10</v>
      </c>
      <c r="E20" s="156"/>
      <c r="F20" s="156"/>
      <c r="G20" s="112">
        <f t="shared" si="4"/>
        <v>3.3333333333333335</v>
      </c>
      <c r="H20" s="112">
        <f t="shared" si="0"/>
        <v>10</v>
      </c>
      <c r="I20" s="180"/>
      <c r="J20" s="112">
        <f t="shared" si="1"/>
        <v>10</v>
      </c>
      <c r="K20" s="113"/>
      <c r="L20" s="112">
        <f t="shared" si="2"/>
        <v>10</v>
      </c>
      <c r="M20" s="124"/>
      <c r="N20" s="84" t="str">
        <f t="shared" si="3"/>
        <v>Juin</v>
      </c>
    </row>
    <row r="21" spans="1:14" ht="18.75">
      <c r="A21" s="64">
        <v>14</v>
      </c>
      <c r="B21" s="412" t="s">
        <v>40</v>
      </c>
      <c r="C21" s="412" t="s">
        <v>41</v>
      </c>
      <c r="D21" s="18">
        <v>14.75</v>
      </c>
      <c r="E21" s="150"/>
      <c r="F21" s="150"/>
      <c r="G21" s="112">
        <f t="shared" si="4"/>
        <v>4.916666666666667</v>
      </c>
      <c r="H21" s="112">
        <f t="shared" si="0"/>
        <v>14.75</v>
      </c>
      <c r="I21" s="180"/>
      <c r="J21" s="112">
        <f t="shared" si="1"/>
        <v>14.75</v>
      </c>
      <c r="K21" s="113"/>
      <c r="L21" s="112">
        <f t="shared" si="2"/>
        <v>14.75</v>
      </c>
      <c r="M21" s="124"/>
      <c r="N21" s="84" t="str">
        <f t="shared" si="3"/>
        <v>Juin</v>
      </c>
    </row>
    <row r="22" spans="1:14" ht="18.75">
      <c r="A22" s="64">
        <v>15</v>
      </c>
      <c r="B22" s="412" t="s">
        <v>42</v>
      </c>
      <c r="C22" s="412" t="s">
        <v>635</v>
      </c>
      <c r="D22" s="18">
        <v>14.75</v>
      </c>
      <c r="E22" s="156"/>
      <c r="F22" s="156"/>
      <c r="G22" s="112">
        <f t="shared" si="4"/>
        <v>4.916666666666667</v>
      </c>
      <c r="H22" s="112">
        <f t="shared" si="0"/>
        <v>14.75</v>
      </c>
      <c r="I22" s="180"/>
      <c r="J22" s="112">
        <f t="shared" si="1"/>
        <v>14.75</v>
      </c>
      <c r="K22" s="113"/>
      <c r="L22" s="112">
        <f t="shared" si="2"/>
        <v>14.75</v>
      </c>
      <c r="M22" s="124"/>
      <c r="N22" s="84" t="str">
        <f t="shared" si="3"/>
        <v>Juin</v>
      </c>
    </row>
    <row r="23" spans="1:14" ht="18.75">
      <c r="A23" s="64">
        <v>16</v>
      </c>
      <c r="B23" s="412" t="s">
        <v>44</v>
      </c>
      <c r="C23" s="412" t="s">
        <v>27</v>
      </c>
      <c r="D23" s="18">
        <v>8.75</v>
      </c>
      <c r="E23" s="156"/>
      <c r="F23" s="156"/>
      <c r="G23" s="112">
        <f t="shared" si="4"/>
        <v>2.9166666666666665</v>
      </c>
      <c r="H23" s="112">
        <f t="shared" si="0"/>
        <v>8.75</v>
      </c>
      <c r="I23" s="180"/>
      <c r="J23" s="112">
        <f t="shared" si="1"/>
        <v>8.75</v>
      </c>
      <c r="K23" s="113"/>
      <c r="L23" s="112">
        <f t="shared" si="2"/>
        <v>8.75</v>
      </c>
      <c r="M23" s="181"/>
      <c r="N23" s="84" t="str">
        <f t="shared" si="3"/>
        <v>Juin</v>
      </c>
    </row>
    <row r="24" spans="1:14" ht="18.75">
      <c r="A24" s="64">
        <v>17</v>
      </c>
      <c r="B24" s="418" t="s">
        <v>45</v>
      </c>
      <c r="C24" s="418" t="s">
        <v>23</v>
      </c>
      <c r="D24" s="18">
        <v>7.5</v>
      </c>
      <c r="E24" s="156"/>
      <c r="F24" s="156"/>
      <c r="G24" s="112">
        <f t="shared" si="4"/>
        <v>2.5</v>
      </c>
      <c r="H24" s="112">
        <f t="shared" si="0"/>
        <v>7.5</v>
      </c>
      <c r="I24" s="180"/>
      <c r="J24" s="112">
        <f t="shared" si="1"/>
        <v>7.5</v>
      </c>
      <c r="K24" s="113"/>
      <c r="L24" s="112">
        <f t="shared" si="2"/>
        <v>7.5</v>
      </c>
      <c r="M24" s="181"/>
      <c r="N24" s="84" t="str">
        <f t="shared" si="3"/>
        <v>Juin</v>
      </c>
    </row>
    <row r="25" spans="1:14" ht="18.75">
      <c r="A25" s="64">
        <v>18</v>
      </c>
      <c r="B25" s="419" t="s">
        <v>46</v>
      </c>
      <c r="C25" s="419" t="s">
        <v>47</v>
      </c>
      <c r="D25" s="18">
        <v>3.5</v>
      </c>
      <c r="E25" s="156"/>
      <c r="F25" s="156"/>
      <c r="G25" s="112">
        <f t="shared" si="4"/>
        <v>1.1666666666666667</v>
      </c>
      <c r="H25" s="112">
        <f t="shared" si="0"/>
        <v>3.5</v>
      </c>
      <c r="I25" s="180"/>
      <c r="J25" s="112">
        <f t="shared" si="1"/>
        <v>3.5</v>
      </c>
      <c r="K25" s="113"/>
      <c r="L25" s="112">
        <f t="shared" si="2"/>
        <v>3.5</v>
      </c>
      <c r="M25" s="181"/>
      <c r="N25" s="84" t="str">
        <f t="shared" si="3"/>
        <v>Juin</v>
      </c>
    </row>
    <row r="26" spans="1:14" ht="18.75">
      <c r="A26" s="64">
        <v>19</v>
      </c>
      <c r="B26" s="413" t="s">
        <v>48</v>
      </c>
      <c r="C26" s="413" t="s">
        <v>49</v>
      </c>
      <c r="D26" s="18">
        <v>7.25</v>
      </c>
      <c r="E26" s="156"/>
      <c r="F26" s="156"/>
      <c r="G26" s="112">
        <f t="shared" si="4"/>
        <v>2.4166666666666665</v>
      </c>
      <c r="H26" s="112">
        <f t="shared" si="0"/>
        <v>7.25</v>
      </c>
      <c r="I26" s="180"/>
      <c r="J26" s="112">
        <f t="shared" si="1"/>
        <v>7.25</v>
      </c>
      <c r="K26" s="113"/>
      <c r="L26" s="112">
        <f t="shared" si="2"/>
        <v>7.25</v>
      </c>
      <c r="M26" s="181"/>
      <c r="N26" s="84" t="str">
        <f t="shared" si="3"/>
        <v>Juin</v>
      </c>
    </row>
    <row r="27" spans="1:14" ht="18.75">
      <c r="A27" s="64">
        <v>20</v>
      </c>
      <c r="B27" s="418" t="s">
        <v>50</v>
      </c>
      <c r="C27" s="418" t="s">
        <v>816</v>
      </c>
      <c r="D27" s="18">
        <v>7.75</v>
      </c>
      <c r="E27" s="156"/>
      <c r="F27" s="156"/>
      <c r="G27" s="112">
        <f t="shared" si="4"/>
        <v>2.5833333333333335</v>
      </c>
      <c r="H27" s="112">
        <f t="shared" si="0"/>
        <v>7.75</v>
      </c>
      <c r="I27" s="180"/>
      <c r="J27" s="112">
        <f t="shared" si="1"/>
        <v>7.75</v>
      </c>
      <c r="K27" s="113"/>
      <c r="L27" s="112">
        <f t="shared" si="2"/>
        <v>7.75</v>
      </c>
      <c r="M27" s="181"/>
      <c r="N27" s="84" t="str">
        <f t="shared" si="3"/>
        <v>Juin</v>
      </c>
    </row>
    <row r="28" spans="1:14" ht="18.75">
      <c r="A28" s="64">
        <v>21</v>
      </c>
      <c r="B28" s="418" t="s">
        <v>817</v>
      </c>
      <c r="C28" s="418" t="s">
        <v>818</v>
      </c>
      <c r="D28" s="18">
        <v>6.5</v>
      </c>
      <c r="E28" s="156"/>
      <c r="F28" s="156"/>
      <c r="G28" s="112">
        <f t="shared" si="4"/>
        <v>2.1666666666666665</v>
      </c>
      <c r="H28" s="112">
        <f t="shared" si="0"/>
        <v>6.5</v>
      </c>
      <c r="I28" s="180"/>
      <c r="J28" s="112">
        <f t="shared" si="1"/>
        <v>6.5</v>
      </c>
      <c r="K28" s="113"/>
      <c r="L28" s="112">
        <f t="shared" si="2"/>
        <v>6.5</v>
      </c>
      <c r="M28" s="181"/>
      <c r="N28" s="84" t="str">
        <f t="shared" si="3"/>
        <v>Juin</v>
      </c>
    </row>
    <row r="29" spans="1:14" ht="18.75">
      <c r="A29" s="64">
        <v>22</v>
      </c>
      <c r="B29" s="413" t="s">
        <v>25</v>
      </c>
      <c r="C29" s="413" t="s">
        <v>51</v>
      </c>
      <c r="D29" s="18">
        <v>10</v>
      </c>
      <c r="E29" s="156"/>
      <c r="F29" s="156"/>
      <c r="G29" s="112">
        <f t="shared" si="4"/>
        <v>3.3333333333333335</v>
      </c>
      <c r="H29" s="112">
        <f t="shared" si="0"/>
        <v>10</v>
      </c>
      <c r="I29" s="180"/>
      <c r="J29" s="112">
        <f t="shared" si="1"/>
        <v>10</v>
      </c>
      <c r="K29" s="113"/>
      <c r="L29" s="112">
        <f t="shared" si="2"/>
        <v>10</v>
      </c>
      <c r="M29" s="181"/>
      <c r="N29" s="84" t="str">
        <f t="shared" si="3"/>
        <v>Juin</v>
      </c>
    </row>
    <row r="30" spans="1:14" ht="18.75">
      <c r="A30" s="64">
        <v>23</v>
      </c>
      <c r="B30" s="413" t="s">
        <v>52</v>
      </c>
      <c r="C30" s="413" t="s">
        <v>53</v>
      </c>
      <c r="D30" s="18">
        <v>9.25</v>
      </c>
      <c r="E30" s="156"/>
      <c r="F30" s="156"/>
      <c r="G30" s="112">
        <f t="shared" si="4"/>
        <v>3.0833333333333335</v>
      </c>
      <c r="H30" s="112">
        <f t="shared" si="0"/>
        <v>9.25</v>
      </c>
      <c r="I30" s="180"/>
      <c r="J30" s="112">
        <f t="shared" si="1"/>
        <v>9.25</v>
      </c>
      <c r="K30" s="113"/>
      <c r="L30" s="112">
        <f t="shared" si="2"/>
        <v>9.25</v>
      </c>
      <c r="M30" s="181"/>
      <c r="N30" s="84" t="str">
        <f t="shared" si="3"/>
        <v>Juin</v>
      </c>
    </row>
    <row r="31" spans="1:14" ht="18.75">
      <c r="A31" s="64">
        <v>24</v>
      </c>
      <c r="B31" s="413" t="s">
        <v>54</v>
      </c>
      <c r="C31" s="413" t="s">
        <v>55</v>
      </c>
      <c r="D31" s="18">
        <v>10</v>
      </c>
      <c r="E31" s="156"/>
      <c r="F31" s="156"/>
      <c r="G31" s="112">
        <f t="shared" si="4"/>
        <v>3.3333333333333335</v>
      </c>
      <c r="H31" s="112">
        <f t="shared" si="0"/>
        <v>10</v>
      </c>
      <c r="I31" s="180"/>
      <c r="J31" s="112">
        <f t="shared" si="1"/>
        <v>10</v>
      </c>
      <c r="K31" s="113"/>
      <c r="L31" s="112">
        <f t="shared" si="2"/>
        <v>10</v>
      </c>
      <c r="M31" s="181"/>
      <c r="N31" s="84" t="str">
        <f t="shared" si="3"/>
        <v>Juin</v>
      </c>
    </row>
    <row r="32" spans="1:14" ht="18.75">
      <c r="A32" s="64">
        <v>25</v>
      </c>
      <c r="B32" s="413" t="s">
        <v>56</v>
      </c>
      <c r="C32" s="413" t="s">
        <v>57</v>
      </c>
      <c r="D32" s="18">
        <v>8.75</v>
      </c>
      <c r="E32" s="150"/>
      <c r="F32" s="150"/>
      <c r="G32" s="112">
        <f t="shared" si="4"/>
        <v>2.9166666666666665</v>
      </c>
      <c r="H32" s="112">
        <f t="shared" si="0"/>
        <v>8.75</v>
      </c>
      <c r="I32" s="180"/>
      <c r="J32" s="112">
        <f t="shared" si="1"/>
        <v>8.75</v>
      </c>
      <c r="K32" s="113"/>
      <c r="L32" s="112">
        <f t="shared" si="2"/>
        <v>8.75</v>
      </c>
      <c r="M32" s="181"/>
      <c r="N32" s="84" t="str">
        <f t="shared" si="3"/>
        <v>Juin</v>
      </c>
    </row>
    <row r="33" spans="1:14" ht="18.75">
      <c r="A33" s="64">
        <v>26</v>
      </c>
      <c r="B33" s="413" t="s">
        <v>58</v>
      </c>
      <c r="C33" s="413" t="s">
        <v>59</v>
      </c>
      <c r="D33" s="18">
        <v>9.5</v>
      </c>
      <c r="E33" s="156"/>
      <c r="F33" s="156"/>
      <c r="G33" s="112">
        <f t="shared" si="4"/>
        <v>3.1666666666666665</v>
      </c>
      <c r="H33" s="112">
        <f t="shared" si="0"/>
        <v>9.5</v>
      </c>
      <c r="I33" s="180"/>
      <c r="J33" s="112">
        <f t="shared" si="1"/>
        <v>9.5</v>
      </c>
      <c r="K33" s="113"/>
      <c r="L33" s="112">
        <f t="shared" si="2"/>
        <v>9.5</v>
      </c>
      <c r="M33" s="181"/>
      <c r="N33" s="84" t="str">
        <f t="shared" si="3"/>
        <v>Juin</v>
      </c>
    </row>
    <row r="34" spans="1:14" ht="18.75">
      <c r="A34" s="64">
        <v>27</v>
      </c>
      <c r="B34" s="413" t="s">
        <v>60</v>
      </c>
      <c r="C34" s="413" t="s">
        <v>61</v>
      </c>
      <c r="D34" s="18">
        <v>9</v>
      </c>
      <c r="E34" s="150"/>
      <c r="F34" s="150"/>
      <c r="G34" s="112">
        <f t="shared" si="4"/>
        <v>3</v>
      </c>
      <c r="H34" s="112">
        <f t="shared" si="0"/>
        <v>9</v>
      </c>
      <c r="I34" s="180"/>
      <c r="J34" s="112">
        <f t="shared" si="1"/>
        <v>9</v>
      </c>
      <c r="K34" s="113"/>
      <c r="L34" s="112">
        <f t="shared" si="2"/>
        <v>9</v>
      </c>
      <c r="M34" s="181"/>
      <c r="N34" s="84" t="str">
        <f t="shared" si="3"/>
        <v>Juin</v>
      </c>
    </row>
    <row r="35" spans="1:14" ht="18.75">
      <c r="A35" s="64">
        <v>28</v>
      </c>
      <c r="B35" s="413" t="s">
        <v>62</v>
      </c>
      <c r="C35" s="420" t="s">
        <v>63</v>
      </c>
      <c r="D35" s="18">
        <v>7.5</v>
      </c>
      <c r="E35" s="150"/>
      <c r="F35" s="150"/>
      <c r="G35" s="112">
        <f t="shared" si="4"/>
        <v>2.5</v>
      </c>
      <c r="H35" s="112">
        <f t="shared" si="0"/>
        <v>7.5</v>
      </c>
      <c r="I35" s="180"/>
      <c r="J35" s="112">
        <f t="shared" si="1"/>
        <v>7.5</v>
      </c>
      <c r="K35" s="113"/>
      <c r="L35" s="112">
        <f t="shared" si="2"/>
        <v>7.5</v>
      </c>
      <c r="M35" s="181"/>
      <c r="N35" s="84" t="str">
        <f t="shared" si="3"/>
        <v>Juin</v>
      </c>
    </row>
    <row r="36" spans="1:14" ht="18.75">
      <c r="A36" s="64">
        <v>29</v>
      </c>
      <c r="B36" s="413" t="s">
        <v>64</v>
      </c>
      <c r="C36" s="413" t="s">
        <v>65</v>
      </c>
      <c r="D36" s="18">
        <v>8.25</v>
      </c>
      <c r="E36" s="156"/>
      <c r="F36" s="156"/>
      <c r="G36" s="112">
        <f t="shared" si="4"/>
        <v>2.75</v>
      </c>
      <c r="H36" s="112">
        <f t="shared" si="0"/>
        <v>8.25</v>
      </c>
      <c r="I36" s="180"/>
      <c r="J36" s="112">
        <f t="shared" si="1"/>
        <v>8.25</v>
      </c>
      <c r="K36" s="113"/>
      <c r="L36" s="112">
        <f t="shared" si="2"/>
        <v>8.25</v>
      </c>
      <c r="M36" s="181"/>
      <c r="N36" s="84" t="str">
        <f t="shared" si="3"/>
        <v>Juin</v>
      </c>
    </row>
    <row r="37" spans="1:14" ht="18.75">
      <c r="A37" s="64">
        <v>30</v>
      </c>
      <c r="B37" s="421" t="s">
        <v>66</v>
      </c>
      <c r="C37" s="421" t="s">
        <v>819</v>
      </c>
      <c r="D37" s="18">
        <v>6</v>
      </c>
      <c r="E37" s="182"/>
      <c r="F37" s="182"/>
      <c r="G37" s="112">
        <f t="shared" si="4"/>
        <v>2</v>
      </c>
      <c r="H37" s="112">
        <f t="shared" si="0"/>
        <v>6</v>
      </c>
      <c r="I37" s="180"/>
      <c r="J37" s="112">
        <f t="shared" si="1"/>
        <v>6</v>
      </c>
      <c r="K37" s="113"/>
      <c r="L37" s="112">
        <f t="shared" si="2"/>
        <v>6</v>
      </c>
      <c r="M37" s="181"/>
      <c r="N37" s="84" t="str">
        <f t="shared" si="3"/>
        <v>Juin</v>
      </c>
    </row>
    <row r="38" spans="1:14" ht="18.75">
      <c r="A38" s="64">
        <v>31</v>
      </c>
      <c r="B38" s="419" t="s">
        <v>820</v>
      </c>
      <c r="C38" s="419" t="s">
        <v>821</v>
      </c>
      <c r="D38" s="18">
        <v>7</v>
      </c>
      <c r="E38" s="183"/>
      <c r="F38" s="183"/>
      <c r="G38" s="112">
        <f t="shared" si="4"/>
        <v>2.3333333333333335</v>
      </c>
      <c r="H38" s="112">
        <f t="shared" si="0"/>
        <v>7</v>
      </c>
      <c r="I38" s="180"/>
      <c r="J38" s="112">
        <f t="shared" si="1"/>
        <v>7</v>
      </c>
      <c r="K38" s="113"/>
      <c r="L38" s="112">
        <f t="shared" si="2"/>
        <v>7</v>
      </c>
      <c r="M38" s="181"/>
      <c r="N38" s="84" t="str">
        <f t="shared" si="3"/>
        <v>Juin</v>
      </c>
    </row>
    <row r="39" spans="1:14" ht="18.75">
      <c r="A39" s="64">
        <v>32</v>
      </c>
      <c r="B39" s="419" t="s">
        <v>68</v>
      </c>
      <c r="C39" s="419" t="s">
        <v>69</v>
      </c>
      <c r="D39" s="18">
        <v>5.5</v>
      </c>
      <c r="E39" s="156"/>
      <c r="F39" s="156"/>
      <c r="G39" s="112">
        <f t="shared" si="4"/>
        <v>1.8333333333333333</v>
      </c>
      <c r="H39" s="112">
        <f t="shared" si="0"/>
        <v>5.5</v>
      </c>
      <c r="I39" s="180"/>
      <c r="J39" s="112">
        <f t="shared" si="1"/>
        <v>5.5</v>
      </c>
      <c r="K39" s="113"/>
      <c r="L39" s="112">
        <f t="shared" si="2"/>
        <v>5.5</v>
      </c>
      <c r="M39" s="181"/>
      <c r="N39" s="84" t="str">
        <f t="shared" si="3"/>
        <v>Juin</v>
      </c>
    </row>
    <row r="40" spans="1:14" ht="18.75">
      <c r="A40" s="64">
        <v>33</v>
      </c>
      <c r="B40" s="422" t="s">
        <v>70</v>
      </c>
      <c r="C40" s="422" t="s">
        <v>822</v>
      </c>
      <c r="D40" s="18">
        <v>7.75</v>
      </c>
      <c r="E40" s="156"/>
      <c r="F40" s="156"/>
      <c r="G40" s="112">
        <f t="shared" si="4"/>
        <v>2.5833333333333335</v>
      </c>
      <c r="H40" s="112">
        <f t="shared" si="0"/>
        <v>7.75</v>
      </c>
      <c r="I40" s="180"/>
      <c r="J40" s="112">
        <f t="shared" si="1"/>
        <v>7.75</v>
      </c>
      <c r="K40" s="113"/>
      <c r="L40" s="112">
        <f t="shared" si="2"/>
        <v>7.75</v>
      </c>
      <c r="M40" s="181"/>
      <c r="N40" s="84" t="str">
        <f t="shared" si="3"/>
        <v>Juin</v>
      </c>
    </row>
    <row r="41" spans="1:14" ht="18.75">
      <c r="A41" s="64">
        <v>34</v>
      </c>
      <c r="B41" s="423" t="s">
        <v>71</v>
      </c>
      <c r="C41" s="423" t="s">
        <v>440</v>
      </c>
      <c r="D41" s="18">
        <v>7.5</v>
      </c>
      <c r="E41" s="150"/>
      <c r="F41" s="150"/>
      <c r="G41" s="112">
        <f t="shared" si="4"/>
        <v>2.5</v>
      </c>
      <c r="H41" s="112">
        <f t="shared" si="0"/>
        <v>7.5</v>
      </c>
      <c r="I41" s="180"/>
      <c r="J41" s="112">
        <f t="shared" si="1"/>
        <v>7.5</v>
      </c>
      <c r="K41" s="113"/>
      <c r="L41" s="112">
        <f t="shared" si="2"/>
        <v>7.5</v>
      </c>
      <c r="M41" s="181"/>
      <c r="N41" s="84" t="str">
        <f t="shared" si="3"/>
        <v>Juin</v>
      </c>
    </row>
    <row r="42" spans="1:14" ht="18.75">
      <c r="A42" s="64">
        <v>35</v>
      </c>
      <c r="B42" s="417" t="s">
        <v>73</v>
      </c>
      <c r="C42" s="417" t="s">
        <v>823</v>
      </c>
      <c r="D42" s="18">
        <v>7.25</v>
      </c>
      <c r="E42" s="156"/>
      <c r="F42" s="156"/>
      <c r="G42" s="112">
        <f t="shared" si="4"/>
        <v>2.4166666666666665</v>
      </c>
      <c r="H42" s="112">
        <f t="shared" si="0"/>
        <v>7.25</v>
      </c>
      <c r="I42" s="180"/>
      <c r="J42" s="112">
        <f t="shared" si="1"/>
        <v>7.25</v>
      </c>
      <c r="K42" s="113"/>
      <c r="L42" s="112">
        <f t="shared" si="2"/>
        <v>7.25</v>
      </c>
      <c r="M42" s="181"/>
      <c r="N42" s="84" t="str">
        <f t="shared" si="3"/>
        <v>Juin</v>
      </c>
    </row>
    <row r="43" spans="1:14" ht="18.75">
      <c r="A43" s="64">
        <v>36</v>
      </c>
      <c r="B43" s="417" t="s">
        <v>824</v>
      </c>
      <c r="C43" s="417" t="s">
        <v>825</v>
      </c>
      <c r="D43" s="357"/>
      <c r="E43" s="183"/>
      <c r="F43" s="183"/>
      <c r="G43" s="112">
        <f t="shared" si="4"/>
        <v>10</v>
      </c>
      <c r="H43" s="112">
        <f t="shared" si="0"/>
        <v>30</v>
      </c>
      <c r="I43" s="180"/>
      <c r="J43" s="112">
        <f t="shared" si="1"/>
        <v>30</v>
      </c>
      <c r="K43" s="113"/>
      <c r="L43" s="112">
        <f t="shared" si="2"/>
        <v>30</v>
      </c>
      <c r="M43" s="181">
        <v>30</v>
      </c>
      <c r="N43" s="84" t="str">
        <f t="shared" si="3"/>
        <v>Juin</v>
      </c>
    </row>
    <row r="44" spans="1:14" ht="18.75">
      <c r="A44" s="64">
        <v>37</v>
      </c>
      <c r="B44" s="424" t="s">
        <v>75</v>
      </c>
      <c r="C44" s="424" t="s">
        <v>76</v>
      </c>
      <c r="D44" s="18">
        <v>10.75</v>
      </c>
      <c r="E44" s="156"/>
      <c r="F44" s="156"/>
      <c r="G44" s="112">
        <f t="shared" si="4"/>
        <v>3.5833333333333335</v>
      </c>
      <c r="H44" s="112">
        <f t="shared" si="0"/>
        <v>10.75</v>
      </c>
      <c r="I44" s="180"/>
      <c r="J44" s="112">
        <f t="shared" si="1"/>
        <v>10.75</v>
      </c>
      <c r="K44" s="113"/>
      <c r="L44" s="112">
        <f t="shared" si="2"/>
        <v>10.75</v>
      </c>
      <c r="M44" s="181"/>
      <c r="N44" s="84" t="str">
        <f t="shared" si="3"/>
        <v>Juin</v>
      </c>
    </row>
    <row r="45" spans="1:14" ht="18.75">
      <c r="A45" s="64">
        <v>38</v>
      </c>
      <c r="B45" s="424" t="s">
        <v>77</v>
      </c>
      <c r="C45" s="424" t="s">
        <v>148</v>
      </c>
      <c r="D45" s="18">
        <v>10</v>
      </c>
      <c r="E45" s="150"/>
      <c r="F45" s="150"/>
      <c r="G45" s="112">
        <f t="shared" si="4"/>
        <v>3.3333333333333335</v>
      </c>
      <c r="H45" s="112">
        <f t="shared" si="0"/>
        <v>10</v>
      </c>
      <c r="I45" s="180"/>
      <c r="J45" s="112">
        <f t="shared" si="1"/>
        <v>10</v>
      </c>
      <c r="K45" s="113"/>
      <c r="L45" s="112">
        <f t="shared" si="2"/>
        <v>10</v>
      </c>
      <c r="M45" s="181"/>
      <c r="N45" s="84" t="str">
        <f t="shared" si="3"/>
        <v>Juin</v>
      </c>
    </row>
    <row r="46" spans="1:14" ht="18.75">
      <c r="A46" s="64">
        <v>39</v>
      </c>
      <c r="B46" s="424" t="s">
        <v>826</v>
      </c>
      <c r="C46" s="424" t="s">
        <v>43</v>
      </c>
      <c r="D46" s="357">
        <v>7.5</v>
      </c>
      <c r="E46" s="150"/>
      <c r="F46" s="150"/>
      <c r="G46" s="112">
        <f t="shared" si="4"/>
        <v>2.5</v>
      </c>
      <c r="H46" s="112">
        <f t="shared" si="0"/>
        <v>7.5</v>
      </c>
      <c r="I46" s="180"/>
      <c r="J46" s="112">
        <f t="shared" si="1"/>
        <v>7.5</v>
      </c>
      <c r="K46" s="113"/>
      <c r="L46" s="112">
        <f t="shared" si="2"/>
        <v>7.5</v>
      </c>
      <c r="M46" s="181"/>
      <c r="N46" s="84" t="str">
        <f t="shared" si="3"/>
        <v>Juin</v>
      </c>
    </row>
    <row r="47" spans="1:14" ht="18.75">
      <c r="A47" s="64">
        <v>40</v>
      </c>
      <c r="B47" s="424" t="s">
        <v>79</v>
      </c>
      <c r="C47" s="424" t="s">
        <v>35</v>
      </c>
      <c r="D47" s="18">
        <v>7</v>
      </c>
      <c r="E47" s="150"/>
      <c r="F47" s="150"/>
      <c r="G47" s="112">
        <f t="shared" si="4"/>
        <v>2.3333333333333335</v>
      </c>
      <c r="H47" s="112">
        <f t="shared" si="0"/>
        <v>7</v>
      </c>
      <c r="I47" s="180"/>
      <c r="J47" s="112">
        <f t="shared" si="1"/>
        <v>7</v>
      </c>
      <c r="K47" s="113"/>
      <c r="L47" s="112">
        <f t="shared" si="2"/>
        <v>7</v>
      </c>
      <c r="M47" s="181"/>
      <c r="N47" s="84" t="str">
        <f t="shared" si="3"/>
        <v>Juin</v>
      </c>
    </row>
    <row r="48" spans="1:14" ht="18.75">
      <c r="A48" s="64">
        <v>41</v>
      </c>
      <c r="B48" s="424" t="s">
        <v>80</v>
      </c>
      <c r="C48" s="424" t="s">
        <v>81</v>
      </c>
      <c r="D48" s="18">
        <v>5.75</v>
      </c>
      <c r="E48" s="182"/>
      <c r="F48" s="182"/>
      <c r="G48" s="112">
        <f t="shared" si="4"/>
        <v>1.9166666666666667</v>
      </c>
      <c r="H48" s="112">
        <f t="shared" si="0"/>
        <v>5.75</v>
      </c>
      <c r="I48" s="180"/>
      <c r="J48" s="112">
        <f t="shared" si="1"/>
        <v>5.75</v>
      </c>
      <c r="K48" s="113"/>
      <c r="L48" s="112">
        <f t="shared" si="2"/>
        <v>5.75</v>
      </c>
      <c r="M48" s="181"/>
      <c r="N48" s="84" t="str">
        <f t="shared" si="3"/>
        <v>Juin</v>
      </c>
    </row>
    <row r="49" spans="1:14" ht="18.75">
      <c r="A49" s="64">
        <v>42</v>
      </c>
      <c r="B49" s="439" t="s">
        <v>827</v>
      </c>
      <c r="C49" s="439" t="s">
        <v>87</v>
      </c>
      <c r="D49" s="18">
        <v>10.5</v>
      </c>
      <c r="E49" s="156"/>
      <c r="F49" s="156"/>
      <c r="G49" s="112">
        <f t="shared" si="4"/>
        <v>3.5</v>
      </c>
      <c r="H49" s="112">
        <f t="shared" si="0"/>
        <v>10.5</v>
      </c>
      <c r="I49" s="180"/>
      <c r="J49" s="112">
        <f t="shared" si="1"/>
        <v>10.5</v>
      </c>
      <c r="K49" s="113"/>
      <c r="L49" s="112">
        <f t="shared" si="2"/>
        <v>10.5</v>
      </c>
      <c r="M49" s="181"/>
      <c r="N49" s="84" t="str">
        <f t="shared" si="3"/>
        <v>Juin</v>
      </c>
    </row>
    <row r="50" spans="1:14" ht="18.75">
      <c r="A50" s="64">
        <v>43</v>
      </c>
      <c r="B50" s="423" t="s">
        <v>828</v>
      </c>
      <c r="C50" s="423" t="s">
        <v>83</v>
      </c>
      <c r="D50" s="18">
        <v>6</v>
      </c>
      <c r="E50" s="183"/>
      <c r="F50" s="183"/>
      <c r="G50" s="112">
        <f t="shared" si="4"/>
        <v>2</v>
      </c>
      <c r="H50" s="112">
        <f t="shared" si="0"/>
        <v>6</v>
      </c>
      <c r="I50" s="180"/>
      <c r="J50" s="112">
        <f t="shared" si="1"/>
        <v>6</v>
      </c>
      <c r="K50" s="113"/>
      <c r="L50" s="112">
        <f t="shared" si="2"/>
        <v>6</v>
      </c>
      <c r="M50" s="181"/>
      <c r="N50" s="84" t="str">
        <f t="shared" si="3"/>
        <v>Juin</v>
      </c>
    </row>
    <row r="51" spans="1:14" ht="18.75">
      <c r="A51" s="64">
        <v>44</v>
      </c>
      <c r="B51" s="424" t="s">
        <v>84</v>
      </c>
      <c r="C51" s="424" t="s">
        <v>85</v>
      </c>
      <c r="D51" s="18">
        <v>11</v>
      </c>
      <c r="E51" s="156"/>
      <c r="F51" s="156"/>
      <c r="G51" s="112">
        <f t="shared" si="4"/>
        <v>3.6666666666666665</v>
      </c>
      <c r="H51" s="112">
        <f t="shared" si="0"/>
        <v>11</v>
      </c>
      <c r="I51" s="180"/>
      <c r="J51" s="112">
        <f t="shared" si="1"/>
        <v>11</v>
      </c>
      <c r="K51" s="113"/>
      <c r="L51" s="112">
        <f t="shared" si="2"/>
        <v>11</v>
      </c>
      <c r="M51" s="181"/>
      <c r="N51" s="84" t="str">
        <f t="shared" si="3"/>
        <v>Juin</v>
      </c>
    </row>
    <row r="52" spans="1:14" ht="18.75">
      <c r="A52" s="64">
        <v>45</v>
      </c>
      <c r="B52" s="423" t="s">
        <v>829</v>
      </c>
      <c r="C52" s="423" t="s">
        <v>86</v>
      </c>
      <c r="D52" s="18">
        <v>9.5</v>
      </c>
      <c r="E52" s="150"/>
      <c r="F52" s="150"/>
      <c r="G52" s="112">
        <f t="shared" si="4"/>
        <v>3.1666666666666665</v>
      </c>
      <c r="H52" s="112">
        <f t="shared" si="0"/>
        <v>9.5</v>
      </c>
      <c r="I52" s="180"/>
      <c r="J52" s="112">
        <f t="shared" si="1"/>
        <v>9.5</v>
      </c>
      <c r="K52" s="113"/>
      <c r="L52" s="112">
        <f t="shared" si="2"/>
        <v>9.5</v>
      </c>
      <c r="M52" s="181"/>
      <c r="N52" s="84" t="str">
        <f t="shared" si="3"/>
        <v>Juin</v>
      </c>
    </row>
    <row r="53" spans="1:14" ht="18.75">
      <c r="A53" s="64">
        <v>46</v>
      </c>
      <c r="B53" s="425" t="s">
        <v>830</v>
      </c>
      <c r="C53" s="425" t="s">
        <v>82</v>
      </c>
      <c r="D53" s="18">
        <v>5.75</v>
      </c>
      <c r="E53" s="156"/>
      <c r="F53" s="156"/>
      <c r="G53" s="112">
        <f t="shared" si="4"/>
        <v>1.9166666666666667</v>
      </c>
      <c r="H53" s="112">
        <f t="shared" si="0"/>
        <v>5.75</v>
      </c>
      <c r="I53" s="180"/>
      <c r="J53" s="112">
        <f t="shared" si="1"/>
        <v>5.75</v>
      </c>
      <c r="K53" s="113"/>
      <c r="L53" s="112">
        <f t="shared" si="2"/>
        <v>5.75</v>
      </c>
      <c r="M53" s="181"/>
      <c r="N53" s="84" t="str">
        <f t="shared" si="3"/>
        <v>Juin</v>
      </c>
    </row>
    <row r="54" spans="1:14" ht="18.75">
      <c r="A54" s="64">
        <v>47</v>
      </c>
      <c r="B54" s="426" t="s">
        <v>88</v>
      </c>
      <c r="C54" s="426" t="s">
        <v>831</v>
      </c>
      <c r="D54" s="18">
        <v>8.75</v>
      </c>
      <c r="E54" s="150"/>
      <c r="F54" s="150"/>
      <c r="G54" s="112">
        <f t="shared" si="4"/>
        <v>2.9166666666666665</v>
      </c>
      <c r="H54" s="112">
        <f t="shared" si="0"/>
        <v>8.75</v>
      </c>
      <c r="I54" s="180"/>
      <c r="J54" s="112">
        <f t="shared" si="1"/>
        <v>8.75</v>
      </c>
      <c r="K54" s="113"/>
      <c r="L54" s="112">
        <f t="shared" si="2"/>
        <v>8.75</v>
      </c>
      <c r="M54" s="181"/>
      <c r="N54" s="84" t="str">
        <f t="shared" si="3"/>
        <v>Juin</v>
      </c>
    </row>
    <row r="55" spans="1:14" ht="18.75">
      <c r="A55" s="64">
        <v>48</v>
      </c>
      <c r="B55" s="424" t="s">
        <v>832</v>
      </c>
      <c r="C55" s="424" t="s">
        <v>35</v>
      </c>
      <c r="D55" s="18">
        <v>10.75</v>
      </c>
      <c r="E55" s="150"/>
      <c r="F55" s="150"/>
      <c r="G55" s="112">
        <f t="shared" si="4"/>
        <v>3.5833333333333335</v>
      </c>
      <c r="H55" s="112">
        <f t="shared" si="0"/>
        <v>10.75</v>
      </c>
      <c r="I55" s="180"/>
      <c r="J55" s="112">
        <f t="shared" si="1"/>
        <v>10.75</v>
      </c>
      <c r="K55" s="113"/>
      <c r="L55" s="112">
        <f t="shared" si="2"/>
        <v>10.75</v>
      </c>
      <c r="M55" s="181"/>
      <c r="N55" s="84" t="str">
        <f t="shared" si="3"/>
        <v>Juin</v>
      </c>
    </row>
    <row r="56" spans="1:14" ht="18.75">
      <c r="A56" s="64">
        <v>49</v>
      </c>
      <c r="B56" s="424" t="s">
        <v>89</v>
      </c>
      <c r="C56" s="424" t="s">
        <v>90</v>
      </c>
      <c r="D56" s="18">
        <v>7.5</v>
      </c>
      <c r="E56" s="156"/>
      <c r="F56" s="156"/>
      <c r="G56" s="112">
        <f t="shared" si="4"/>
        <v>2.5</v>
      </c>
      <c r="H56" s="112">
        <f t="shared" si="0"/>
        <v>7.5</v>
      </c>
      <c r="I56" s="180"/>
      <c r="J56" s="112">
        <f t="shared" si="1"/>
        <v>7.5</v>
      </c>
      <c r="K56" s="113"/>
      <c r="L56" s="112">
        <f t="shared" si="2"/>
        <v>7.5</v>
      </c>
      <c r="M56" s="181"/>
      <c r="N56" s="84" t="str">
        <f t="shared" si="3"/>
        <v>Juin</v>
      </c>
    </row>
    <row r="57" spans="1:14" ht="18.75">
      <c r="A57" s="64">
        <v>50</v>
      </c>
      <c r="B57" s="423" t="s">
        <v>833</v>
      </c>
      <c r="C57" s="423" t="s">
        <v>834</v>
      </c>
      <c r="D57" s="357">
        <v>0</v>
      </c>
      <c r="E57" s="117"/>
      <c r="F57" s="117"/>
      <c r="G57" s="112">
        <f t="shared" si="4"/>
        <v>0</v>
      </c>
      <c r="H57" s="112">
        <f t="shared" si="0"/>
        <v>0</v>
      </c>
      <c r="I57" s="180"/>
      <c r="J57" s="112">
        <f t="shared" si="1"/>
        <v>0</v>
      </c>
      <c r="K57" s="113"/>
      <c r="L57" s="112">
        <f t="shared" si="2"/>
        <v>0</v>
      </c>
      <c r="M57" s="181"/>
      <c r="N57" s="84" t="str">
        <f t="shared" si="3"/>
        <v>Juin</v>
      </c>
    </row>
    <row r="58" spans="1:14" ht="18.75">
      <c r="A58" s="64">
        <v>51</v>
      </c>
      <c r="B58" s="424" t="s">
        <v>92</v>
      </c>
      <c r="C58" s="424" t="s">
        <v>93</v>
      </c>
      <c r="D58" s="18">
        <v>8.25</v>
      </c>
      <c r="E58" s="156"/>
      <c r="F58" s="156"/>
      <c r="G58" s="112">
        <f t="shared" si="4"/>
        <v>2.75</v>
      </c>
      <c r="H58" s="112">
        <f t="shared" si="0"/>
        <v>8.25</v>
      </c>
      <c r="I58" s="180"/>
      <c r="J58" s="112">
        <f t="shared" si="1"/>
        <v>8.25</v>
      </c>
      <c r="K58" s="113"/>
      <c r="L58" s="112">
        <f t="shared" si="2"/>
        <v>8.25</v>
      </c>
      <c r="M58" s="181"/>
      <c r="N58" s="84" t="str">
        <f t="shared" si="3"/>
        <v>Juin</v>
      </c>
    </row>
    <row r="59" spans="1:14" ht="18.75">
      <c r="A59" s="64">
        <v>52</v>
      </c>
      <c r="B59" s="424" t="s">
        <v>94</v>
      </c>
      <c r="C59" s="424" t="s">
        <v>95</v>
      </c>
      <c r="D59" s="18">
        <v>13.25</v>
      </c>
      <c r="E59" s="156"/>
      <c r="F59" s="156"/>
      <c r="G59" s="112">
        <f t="shared" si="4"/>
        <v>4.416666666666667</v>
      </c>
      <c r="H59" s="112">
        <f t="shared" si="0"/>
        <v>13.25</v>
      </c>
      <c r="I59" s="180"/>
      <c r="J59" s="112">
        <f t="shared" si="1"/>
        <v>13.25</v>
      </c>
      <c r="K59" s="113"/>
      <c r="L59" s="112">
        <f t="shared" si="2"/>
        <v>13.25</v>
      </c>
      <c r="M59" s="181"/>
      <c r="N59" s="84" t="str">
        <f t="shared" si="3"/>
        <v>Juin</v>
      </c>
    </row>
    <row r="60" spans="1:14" ht="18.75">
      <c r="A60" s="64">
        <v>53</v>
      </c>
      <c r="B60" s="417" t="s">
        <v>96</v>
      </c>
      <c r="C60" s="417" t="s">
        <v>835</v>
      </c>
      <c r="D60" s="18">
        <v>8</v>
      </c>
      <c r="E60" s="156"/>
      <c r="F60" s="156"/>
      <c r="G60" s="112">
        <f t="shared" si="4"/>
        <v>2.6666666666666665</v>
      </c>
      <c r="H60" s="112">
        <f t="shared" si="0"/>
        <v>8</v>
      </c>
      <c r="I60" s="180"/>
      <c r="J60" s="112">
        <f t="shared" si="1"/>
        <v>8</v>
      </c>
      <c r="K60" s="113"/>
      <c r="L60" s="112">
        <f t="shared" si="2"/>
        <v>8</v>
      </c>
      <c r="M60" s="181"/>
      <c r="N60" s="84" t="str">
        <f t="shared" si="3"/>
        <v>Juin</v>
      </c>
    </row>
    <row r="61" spans="1:14" ht="18.75">
      <c r="A61" s="64">
        <v>54</v>
      </c>
      <c r="B61" s="424" t="s">
        <v>97</v>
      </c>
      <c r="C61" s="424" t="s">
        <v>93</v>
      </c>
      <c r="D61" s="18">
        <v>7.5</v>
      </c>
      <c r="E61" s="150"/>
      <c r="F61" s="150"/>
      <c r="G61" s="112">
        <f t="shared" si="4"/>
        <v>2.5</v>
      </c>
      <c r="H61" s="112">
        <f t="shared" si="0"/>
        <v>7.5</v>
      </c>
      <c r="I61" s="180"/>
      <c r="J61" s="112">
        <f t="shared" si="1"/>
        <v>7.5</v>
      </c>
      <c r="K61" s="113"/>
      <c r="L61" s="112">
        <f t="shared" si="2"/>
        <v>7.5</v>
      </c>
      <c r="M61" s="181"/>
      <c r="N61" s="84" t="str">
        <f t="shared" si="3"/>
        <v>Juin</v>
      </c>
    </row>
    <row r="62" spans="1:14" ht="18.75">
      <c r="A62" s="64">
        <v>55</v>
      </c>
      <c r="B62" s="427" t="s">
        <v>836</v>
      </c>
      <c r="C62" s="427" t="s">
        <v>87</v>
      </c>
      <c r="D62" s="18">
        <v>13.25</v>
      </c>
      <c r="E62" s="150"/>
      <c r="F62" s="150"/>
      <c r="G62" s="112">
        <f t="shared" si="4"/>
        <v>4.416666666666667</v>
      </c>
      <c r="H62" s="112">
        <f t="shared" si="0"/>
        <v>13.25</v>
      </c>
      <c r="I62" s="180"/>
      <c r="J62" s="112">
        <f t="shared" si="1"/>
        <v>13.25</v>
      </c>
      <c r="K62" s="113"/>
      <c r="L62" s="112">
        <f t="shared" si="2"/>
        <v>13.25</v>
      </c>
      <c r="M62" s="181"/>
      <c r="N62" s="84" t="str">
        <f t="shared" si="3"/>
        <v>Juin</v>
      </c>
    </row>
    <row r="63" spans="1:14" ht="18.75">
      <c r="A63" s="64">
        <v>56</v>
      </c>
      <c r="B63" s="428" t="s">
        <v>837</v>
      </c>
      <c r="C63" s="428" t="s">
        <v>838</v>
      </c>
      <c r="D63" s="357"/>
      <c r="E63" s="156"/>
      <c r="F63" s="156"/>
      <c r="G63" s="112">
        <f t="shared" si="4"/>
        <v>10</v>
      </c>
      <c r="H63" s="112">
        <f t="shared" si="0"/>
        <v>30</v>
      </c>
      <c r="I63" s="180"/>
      <c r="J63" s="112">
        <f t="shared" si="1"/>
        <v>30</v>
      </c>
      <c r="K63" s="113"/>
      <c r="L63" s="112">
        <f t="shared" si="2"/>
        <v>30</v>
      </c>
      <c r="M63" s="181">
        <v>30</v>
      </c>
      <c r="N63" s="84" t="str">
        <f t="shared" si="3"/>
        <v>Juin</v>
      </c>
    </row>
    <row r="64" spans="1:14" ht="18.75">
      <c r="A64" s="64">
        <v>57</v>
      </c>
      <c r="B64" s="424" t="s">
        <v>839</v>
      </c>
      <c r="C64" s="424" t="s">
        <v>840</v>
      </c>
      <c r="D64" s="357"/>
      <c r="E64" s="182"/>
      <c r="F64" s="182"/>
      <c r="G64" s="112">
        <f t="shared" si="4"/>
        <v>10</v>
      </c>
      <c r="H64" s="112">
        <f t="shared" si="0"/>
        <v>30</v>
      </c>
      <c r="I64" s="180"/>
      <c r="J64" s="112">
        <f t="shared" si="1"/>
        <v>30</v>
      </c>
      <c r="K64" s="113"/>
      <c r="L64" s="112">
        <f t="shared" si="2"/>
        <v>30</v>
      </c>
      <c r="M64" s="181">
        <v>30</v>
      </c>
      <c r="N64" s="84" t="str">
        <f t="shared" si="3"/>
        <v>Juin</v>
      </c>
    </row>
    <row r="65" spans="1:14" ht="18.75">
      <c r="A65" s="64">
        <v>58</v>
      </c>
      <c r="B65" s="424" t="s">
        <v>98</v>
      </c>
      <c r="C65" s="424" t="s">
        <v>99</v>
      </c>
      <c r="D65" s="18">
        <v>9.5</v>
      </c>
      <c r="E65" s="156"/>
      <c r="F65" s="156"/>
      <c r="G65" s="112">
        <f t="shared" si="4"/>
        <v>3.1666666666666665</v>
      </c>
      <c r="H65" s="112">
        <f t="shared" si="0"/>
        <v>9.5</v>
      </c>
      <c r="I65" s="180"/>
      <c r="J65" s="112">
        <f t="shared" si="1"/>
        <v>9.5</v>
      </c>
      <c r="K65" s="113"/>
      <c r="L65" s="112">
        <f t="shared" si="2"/>
        <v>9.5</v>
      </c>
      <c r="M65" s="181"/>
      <c r="N65" s="84" t="str">
        <f t="shared" si="3"/>
        <v>Juin</v>
      </c>
    </row>
    <row r="66" spans="1:14" ht="18.75">
      <c r="A66" s="64">
        <v>59</v>
      </c>
      <c r="B66" s="424" t="s">
        <v>100</v>
      </c>
      <c r="C66" s="424" t="s">
        <v>101</v>
      </c>
      <c r="D66" s="18">
        <v>9.5</v>
      </c>
      <c r="E66" s="156"/>
      <c r="F66" s="156"/>
      <c r="G66" s="112">
        <f t="shared" si="4"/>
        <v>3.1666666666666665</v>
      </c>
      <c r="H66" s="112">
        <f t="shared" si="0"/>
        <v>9.5</v>
      </c>
      <c r="I66" s="180"/>
      <c r="J66" s="112">
        <f t="shared" si="1"/>
        <v>9.5</v>
      </c>
      <c r="K66" s="113"/>
      <c r="L66" s="112">
        <f t="shared" si="2"/>
        <v>9.5</v>
      </c>
      <c r="M66" s="181"/>
      <c r="N66" s="84" t="str">
        <f t="shared" si="3"/>
        <v>Juin</v>
      </c>
    </row>
    <row r="67" spans="1:14" ht="18.75">
      <c r="A67" s="64">
        <v>60</v>
      </c>
      <c r="B67" s="424" t="s">
        <v>102</v>
      </c>
      <c r="C67" s="424" t="s">
        <v>103</v>
      </c>
      <c r="D67" s="18">
        <v>10</v>
      </c>
      <c r="E67" s="150"/>
      <c r="F67" s="150"/>
      <c r="G67" s="112">
        <f t="shared" si="4"/>
        <v>3.3333333333333335</v>
      </c>
      <c r="H67" s="112">
        <f t="shared" si="0"/>
        <v>10</v>
      </c>
      <c r="I67" s="180"/>
      <c r="J67" s="112">
        <f t="shared" si="1"/>
        <v>10</v>
      </c>
      <c r="K67" s="113"/>
      <c r="L67" s="112">
        <f t="shared" si="2"/>
        <v>10</v>
      </c>
      <c r="M67" s="181"/>
      <c r="N67" s="84" t="str">
        <f t="shared" si="3"/>
        <v>Juin</v>
      </c>
    </row>
    <row r="68" spans="1:14" ht="18.75">
      <c r="A68" s="64">
        <v>61</v>
      </c>
      <c r="B68" s="424" t="s">
        <v>104</v>
      </c>
      <c r="C68" s="424" t="s">
        <v>25</v>
      </c>
      <c r="D68" s="18">
        <v>8.25</v>
      </c>
      <c r="E68" s="156"/>
      <c r="F68" s="156"/>
      <c r="G68" s="112">
        <f t="shared" si="4"/>
        <v>2.75</v>
      </c>
      <c r="H68" s="112">
        <f t="shared" si="0"/>
        <v>8.25</v>
      </c>
      <c r="I68" s="180"/>
      <c r="J68" s="112">
        <f t="shared" si="1"/>
        <v>8.25</v>
      </c>
      <c r="K68" s="113"/>
      <c r="L68" s="112">
        <f t="shared" si="2"/>
        <v>8.25</v>
      </c>
      <c r="M68" s="181"/>
      <c r="N68" s="84" t="str">
        <f t="shared" si="3"/>
        <v>Juin</v>
      </c>
    </row>
    <row r="69" spans="1:14" ht="18.75">
      <c r="A69" s="64">
        <v>62</v>
      </c>
      <c r="B69" s="429" t="s">
        <v>105</v>
      </c>
      <c r="C69" s="429" t="s">
        <v>842</v>
      </c>
      <c r="D69" s="18">
        <v>8.25</v>
      </c>
      <c r="E69" s="156"/>
      <c r="F69" s="156"/>
      <c r="G69" s="112">
        <f t="shared" si="4"/>
        <v>2.75</v>
      </c>
      <c r="H69" s="112">
        <f t="shared" si="0"/>
        <v>8.25</v>
      </c>
      <c r="I69" s="180"/>
      <c r="J69" s="112">
        <f t="shared" si="1"/>
        <v>8.25</v>
      </c>
      <c r="K69" s="113"/>
      <c r="L69" s="112">
        <f t="shared" si="2"/>
        <v>8.25</v>
      </c>
      <c r="M69" s="181"/>
      <c r="N69" s="84" t="str">
        <f t="shared" si="3"/>
        <v>Juin</v>
      </c>
    </row>
    <row r="70" spans="1:14" ht="18.75">
      <c r="A70" s="64">
        <v>63</v>
      </c>
      <c r="B70" s="424" t="s">
        <v>106</v>
      </c>
      <c r="C70" s="424" t="s">
        <v>107</v>
      </c>
      <c r="D70" s="18">
        <v>10</v>
      </c>
      <c r="E70" s="156"/>
      <c r="F70" s="156"/>
      <c r="G70" s="112">
        <f t="shared" si="4"/>
        <v>3.3333333333333335</v>
      </c>
      <c r="H70" s="112">
        <f t="shared" si="0"/>
        <v>10</v>
      </c>
      <c r="I70" s="180"/>
      <c r="J70" s="112">
        <f t="shared" si="1"/>
        <v>10</v>
      </c>
      <c r="K70" s="113"/>
      <c r="L70" s="112">
        <f t="shared" si="2"/>
        <v>10</v>
      </c>
      <c r="M70" s="181"/>
      <c r="N70" s="84" t="str">
        <f t="shared" si="3"/>
        <v>Juin</v>
      </c>
    </row>
    <row r="71" spans="1:14" ht="18.75">
      <c r="A71" s="64">
        <v>64</v>
      </c>
      <c r="B71" s="424" t="s">
        <v>108</v>
      </c>
      <c r="C71" s="424" t="s">
        <v>109</v>
      </c>
      <c r="D71" s="18">
        <v>6.25</v>
      </c>
      <c r="E71" s="150"/>
      <c r="F71" s="150"/>
      <c r="G71" s="112">
        <f t="shared" si="4"/>
        <v>2.0833333333333335</v>
      </c>
      <c r="H71" s="112">
        <f t="shared" ref="H71:H134" si="5">G71*3</f>
        <v>6.25</v>
      </c>
      <c r="I71" s="180"/>
      <c r="J71" s="112">
        <f t="shared" ref="J71:J134" si="6">MAX(I71*3,H71)</f>
        <v>6.25</v>
      </c>
      <c r="K71" s="113"/>
      <c r="L71" s="112">
        <f t="shared" ref="L71:L134" si="7">MAX(J71,K71*3)</f>
        <v>6.25</v>
      </c>
      <c r="M71" s="181"/>
      <c r="N71" s="84" t="str">
        <f t="shared" ref="N71:N134" si="8">IF(ISBLANK(K71),IF(ISBLANK(I71),"Juin","Synthèse"),"Rattrapage")</f>
        <v>Juin</v>
      </c>
    </row>
    <row r="72" spans="1:14" ht="18.75">
      <c r="A72" s="64">
        <v>65</v>
      </c>
      <c r="B72" s="417" t="s">
        <v>110</v>
      </c>
      <c r="C72" s="417" t="s">
        <v>843</v>
      </c>
      <c r="D72" s="18">
        <v>6.25</v>
      </c>
      <c r="E72" s="150"/>
      <c r="F72" s="150"/>
      <c r="G72" s="112">
        <f t="shared" ref="G72:G135" si="9">IF(AND(D72=0,E72=0,F72=0),M72/3,(D72+E72+F72)/3)</f>
        <v>2.0833333333333335</v>
      </c>
      <c r="H72" s="112">
        <f t="shared" si="5"/>
        <v>6.25</v>
      </c>
      <c r="I72" s="180"/>
      <c r="J72" s="112">
        <f t="shared" si="6"/>
        <v>6.25</v>
      </c>
      <c r="K72" s="113"/>
      <c r="L72" s="112">
        <f t="shared" si="7"/>
        <v>6.25</v>
      </c>
      <c r="M72" s="181"/>
      <c r="N72" s="84" t="str">
        <f t="shared" si="8"/>
        <v>Juin</v>
      </c>
    </row>
    <row r="73" spans="1:14" ht="18.75">
      <c r="A73" s="64">
        <v>66</v>
      </c>
      <c r="B73" s="425" t="s">
        <v>844</v>
      </c>
      <c r="C73" s="425" t="s">
        <v>111</v>
      </c>
      <c r="D73" s="18">
        <v>9.25</v>
      </c>
      <c r="E73" s="156"/>
      <c r="F73" s="156"/>
      <c r="G73" s="112">
        <f t="shared" si="9"/>
        <v>3.0833333333333335</v>
      </c>
      <c r="H73" s="112">
        <f t="shared" si="5"/>
        <v>9.25</v>
      </c>
      <c r="I73" s="180"/>
      <c r="J73" s="112">
        <f t="shared" si="6"/>
        <v>9.25</v>
      </c>
      <c r="K73" s="113"/>
      <c r="L73" s="112">
        <f t="shared" si="7"/>
        <v>9.25</v>
      </c>
      <c r="M73" s="181"/>
      <c r="N73" s="84" t="str">
        <f t="shared" si="8"/>
        <v>Juin</v>
      </c>
    </row>
    <row r="74" spans="1:14" ht="18.75">
      <c r="A74" s="64">
        <v>67</v>
      </c>
      <c r="B74" s="424" t="s">
        <v>112</v>
      </c>
      <c r="C74" s="424" t="s">
        <v>845</v>
      </c>
      <c r="D74" s="18">
        <v>7.75</v>
      </c>
      <c r="E74" s="150"/>
      <c r="F74" s="150"/>
      <c r="G74" s="112">
        <f t="shared" si="9"/>
        <v>2.5833333333333335</v>
      </c>
      <c r="H74" s="112">
        <f t="shared" si="5"/>
        <v>7.75</v>
      </c>
      <c r="I74" s="180"/>
      <c r="J74" s="112">
        <f t="shared" si="6"/>
        <v>7.75</v>
      </c>
      <c r="K74" s="113"/>
      <c r="L74" s="112">
        <f t="shared" si="7"/>
        <v>7.75</v>
      </c>
      <c r="M74" s="181"/>
      <c r="N74" s="84" t="str">
        <f t="shared" si="8"/>
        <v>Juin</v>
      </c>
    </row>
    <row r="75" spans="1:14" ht="18.75">
      <c r="A75" s="64">
        <v>68</v>
      </c>
      <c r="B75" s="423" t="s">
        <v>846</v>
      </c>
      <c r="C75" s="423" t="s">
        <v>85</v>
      </c>
      <c r="D75" s="18">
        <v>5.5</v>
      </c>
      <c r="E75" s="182"/>
      <c r="F75" s="182"/>
      <c r="G75" s="112">
        <f t="shared" si="9"/>
        <v>1.8333333333333333</v>
      </c>
      <c r="H75" s="112">
        <f t="shared" si="5"/>
        <v>5.5</v>
      </c>
      <c r="I75" s="180"/>
      <c r="J75" s="112">
        <f t="shared" si="6"/>
        <v>5.5</v>
      </c>
      <c r="K75" s="113"/>
      <c r="L75" s="112">
        <f t="shared" si="7"/>
        <v>5.5</v>
      </c>
      <c r="M75" s="181"/>
      <c r="N75" s="84" t="str">
        <f t="shared" si="8"/>
        <v>Juin</v>
      </c>
    </row>
    <row r="76" spans="1:14" ht="18.75">
      <c r="A76" s="64">
        <v>69</v>
      </c>
      <c r="B76" s="430" t="s">
        <v>113</v>
      </c>
      <c r="C76" s="430" t="s">
        <v>847</v>
      </c>
      <c r="D76" s="18">
        <v>6.5</v>
      </c>
      <c r="E76" s="156"/>
      <c r="F76" s="156"/>
      <c r="G76" s="112">
        <f t="shared" si="9"/>
        <v>2.1666666666666665</v>
      </c>
      <c r="H76" s="112">
        <f t="shared" si="5"/>
        <v>6.5</v>
      </c>
      <c r="I76" s="180"/>
      <c r="J76" s="112">
        <f t="shared" si="6"/>
        <v>6.5</v>
      </c>
      <c r="K76" s="113"/>
      <c r="L76" s="112">
        <f t="shared" si="7"/>
        <v>6.5</v>
      </c>
      <c r="M76" s="181"/>
      <c r="N76" s="84" t="str">
        <f t="shared" si="8"/>
        <v>Juin</v>
      </c>
    </row>
    <row r="77" spans="1:14" ht="18.75">
      <c r="A77" s="64">
        <v>70</v>
      </c>
      <c r="B77" s="430" t="s">
        <v>114</v>
      </c>
      <c r="C77" s="430" t="s">
        <v>27</v>
      </c>
      <c r="D77" s="18">
        <v>10</v>
      </c>
      <c r="E77" s="156"/>
      <c r="F77" s="156"/>
      <c r="G77" s="112">
        <f t="shared" si="9"/>
        <v>3.3333333333333335</v>
      </c>
      <c r="H77" s="112">
        <f t="shared" si="5"/>
        <v>10</v>
      </c>
      <c r="I77" s="180"/>
      <c r="J77" s="112">
        <f t="shared" si="6"/>
        <v>10</v>
      </c>
      <c r="K77" s="113"/>
      <c r="L77" s="112">
        <f t="shared" si="7"/>
        <v>10</v>
      </c>
      <c r="M77" s="181"/>
      <c r="N77" s="84" t="str">
        <f t="shared" si="8"/>
        <v>Juin</v>
      </c>
    </row>
    <row r="78" spans="1:14" ht="18.75">
      <c r="A78" s="64">
        <v>71</v>
      </c>
      <c r="B78" s="426" t="s">
        <v>115</v>
      </c>
      <c r="C78" s="426" t="s">
        <v>116</v>
      </c>
      <c r="D78" s="18">
        <v>9.25</v>
      </c>
      <c r="E78" s="156"/>
      <c r="F78" s="156"/>
      <c r="G78" s="112">
        <f t="shared" si="9"/>
        <v>3.0833333333333335</v>
      </c>
      <c r="H78" s="112">
        <f t="shared" si="5"/>
        <v>9.25</v>
      </c>
      <c r="I78" s="180"/>
      <c r="J78" s="112">
        <f t="shared" si="6"/>
        <v>9.25</v>
      </c>
      <c r="K78" s="113"/>
      <c r="L78" s="112">
        <f t="shared" si="7"/>
        <v>9.25</v>
      </c>
      <c r="M78" s="181"/>
      <c r="N78" s="84" t="str">
        <f t="shared" si="8"/>
        <v>Juin</v>
      </c>
    </row>
    <row r="79" spans="1:14" ht="18.75">
      <c r="A79" s="64">
        <v>72</v>
      </c>
      <c r="B79" s="430" t="s">
        <v>848</v>
      </c>
      <c r="C79" s="430" t="s">
        <v>849</v>
      </c>
      <c r="D79" s="18">
        <v>12.25</v>
      </c>
      <c r="E79" s="156"/>
      <c r="F79" s="156"/>
      <c r="G79" s="112">
        <f t="shared" si="9"/>
        <v>4.083333333333333</v>
      </c>
      <c r="H79" s="112">
        <f t="shared" si="5"/>
        <v>12.25</v>
      </c>
      <c r="I79" s="180"/>
      <c r="J79" s="112">
        <f t="shared" si="6"/>
        <v>12.25</v>
      </c>
      <c r="K79" s="113"/>
      <c r="L79" s="112">
        <f t="shared" si="7"/>
        <v>12.25</v>
      </c>
      <c r="M79" s="181"/>
      <c r="N79" s="84" t="str">
        <f t="shared" si="8"/>
        <v>Juin</v>
      </c>
    </row>
    <row r="80" spans="1:14" ht="18.75">
      <c r="A80" s="64">
        <v>73</v>
      </c>
      <c r="B80" s="423" t="s">
        <v>117</v>
      </c>
      <c r="C80" s="423" t="s">
        <v>293</v>
      </c>
      <c r="D80" s="18">
        <v>11.5</v>
      </c>
      <c r="E80" s="156"/>
      <c r="F80" s="156"/>
      <c r="G80" s="112">
        <f t="shared" si="9"/>
        <v>3.8333333333333335</v>
      </c>
      <c r="H80" s="112">
        <f t="shared" si="5"/>
        <v>11.5</v>
      </c>
      <c r="I80" s="180"/>
      <c r="J80" s="112">
        <f t="shared" si="6"/>
        <v>11.5</v>
      </c>
      <c r="K80" s="113"/>
      <c r="L80" s="112">
        <f t="shared" si="7"/>
        <v>11.5</v>
      </c>
      <c r="M80" s="181"/>
      <c r="N80" s="84" t="str">
        <f t="shared" si="8"/>
        <v>Juin</v>
      </c>
    </row>
    <row r="81" spans="1:14" ht="18.75">
      <c r="A81" s="64">
        <v>74</v>
      </c>
      <c r="B81" s="423" t="s">
        <v>119</v>
      </c>
      <c r="C81" s="423" t="s">
        <v>850</v>
      </c>
      <c r="D81" s="18">
        <v>11.5</v>
      </c>
      <c r="E81" s="156"/>
      <c r="F81" s="156"/>
      <c r="G81" s="112">
        <f t="shared" si="9"/>
        <v>3.8333333333333335</v>
      </c>
      <c r="H81" s="112">
        <f t="shared" si="5"/>
        <v>11.5</v>
      </c>
      <c r="I81" s="180"/>
      <c r="J81" s="112">
        <f t="shared" si="6"/>
        <v>11.5</v>
      </c>
      <c r="K81" s="113"/>
      <c r="L81" s="112">
        <f t="shared" si="7"/>
        <v>11.5</v>
      </c>
      <c r="M81" s="181"/>
      <c r="N81" s="84" t="str">
        <f t="shared" si="8"/>
        <v>Juin</v>
      </c>
    </row>
    <row r="82" spans="1:14" ht="18.75">
      <c r="A82" s="64">
        <v>75</v>
      </c>
      <c r="B82" s="424" t="s">
        <v>119</v>
      </c>
      <c r="C82" s="424" t="s">
        <v>72</v>
      </c>
      <c r="D82" s="18">
        <v>12.75</v>
      </c>
      <c r="E82" s="156"/>
      <c r="F82" s="156"/>
      <c r="G82" s="112">
        <f t="shared" si="9"/>
        <v>4.25</v>
      </c>
      <c r="H82" s="112">
        <f t="shared" si="5"/>
        <v>12.75</v>
      </c>
      <c r="I82" s="180"/>
      <c r="J82" s="112">
        <f t="shared" si="6"/>
        <v>12.75</v>
      </c>
      <c r="K82" s="113"/>
      <c r="L82" s="112">
        <f t="shared" si="7"/>
        <v>12.75</v>
      </c>
      <c r="M82" s="181"/>
      <c r="N82" s="84" t="str">
        <f t="shared" si="8"/>
        <v>Juin</v>
      </c>
    </row>
    <row r="83" spans="1:14" ht="18.75">
      <c r="A83" s="64">
        <v>76</v>
      </c>
      <c r="B83" s="424" t="s">
        <v>119</v>
      </c>
      <c r="C83" s="424" t="s">
        <v>851</v>
      </c>
      <c r="D83" s="18">
        <v>9</v>
      </c>
      <c r="E83" s="156"/>
      <c r="F83" s="156"/>
      <c r="G83" s="112">
        <f t="shared" si="9"/>
        <v>3</v>
      </c>
      <c r="H83" s="112">
        <f t="shared" si="5"/>
        <v>9</v>
      </c>
      <c r="I83" s="180"/>
      <c r="J83" s="112">
        <f t="shared" si="6"/>
        <v>9</v>
      </c>
      <c r="K83" s="113"/>
      <c r="L83" s="112">
        <f t="shared" si="7"/>
        <v>9</v>
      </c>
      <c r="M83" s="181"/>
      <c r="N83" s="84" t="str">
        <f t="shared" si="8"/>
        <v>Juin</v>
      </c>
    </row>
    <row r="84" spans="1:14" ht="18.75">
      <c r="A84" s="64">
        <v>77</v>
      </c>
      <c r="B84" s="417" t="s">
        <v>121</v>
      </c>
      <c r="C84" s="417" t="s">
        <v>852</v>
      </c>
      <c r="D84" s="18">
        <v>6.5</v>
      </c>
      <c r="E84" s="117"/>
      <c r="F84" s="117"/>
      <c r="G84" s="112">
        <f t="shared" si="9"/>
        <v>2.1666666666666665</v>
      </c>
      <c r="H84" s="112">
        <f t="shared" si="5"/>
        <v>6.5</v>
      </c>
      <c r="I84" s="180"/>
      <c r="J84" s="112">
        <f t="shared" si="6"/>
        <v>6.5</v>
      </c>
      <c r="K84" s="113"/>
      <c r="L84" s="112">
        <f t="shared" si="7"/>
        <v>6.5</v>
      </c>
      <c r="M84" s="181"/>
      <c r="N84" s="84" t="str">
        <f t="shared" si="8"/>
        <v>Juin</v>
      </c>
    </row>
    <row r="85" spans="1:14" ht="18.75">
      <c r="A85" s="64">
        <v>78</v>
      </c>
      <c r="B85" s="426" t="s">
        <v>123</v>
      </c>
      <c r="C85" s="426" t="s">
        <v>707</v>
      </c>
      <c r="D85" s="18">
        <v>18.25</v>
      </c>
      <c r="E85" s="156"/>
      <c r="F85" s="156"/>
      <c r="G85" s="112">
        <f t="shared" si="9"/>
        <v>6.083333333333333</v>
      </c>
      <c r="H85" s="112">
        <f t="shared" si="5"/>
        <v>18.25</v>
      </c>
      <c r="I85" s="180"/>
      <c r="J85" s="112">
        <f t="shared" si="6"/>
        <v>18.25</v>
      </c>
      <c r="K85" s="113"/>
      <c r="L85" s="112">
        <f t="shared" si="7"/>
        <v>18.25</v>
      </c>
      <c r="M85" s="181"/>
      <c r="N85" s="84" t="str">
        <f t="shared" si="8"/>
        <v>Juin</v>
      </c>
    </row>
    <row r="86" spans="1:14" ht="32.25">
      <c r="A86" s="64">
        <v>79</v>
      </c>
      <c r="B86" s="424" t="s">
        <v>124</v>
      </c>
      <c r="C86" s="424" t="s">
        <v>853</v>
      </c>
      <c r="D86" s="18">
        <v>10</v>
      </c>
      <c r="E86" s="156"/>
      <c r="F86" s="156"/>
      <c r="G86" s="112">
        <f t="shared" si="9"/>
        <v>3.3333333333333335</v>
      </c>
      <c r="H86" s="112">
        <f t="shared" si="5"/>
        <v>10</v>
      </c>
      <c r="I86" s="180"/>
      <c r="J86" s="112">
        <f t="shared" si="6"/>
        <v>10</v>
      </c>
      <c r="K86" s="113"/>
      <c r="L86" s="112">
        <f t="shared" si="7"/>
        <v>10</v>
      </c>
      <c r="M86" s="181"/>
      <c r="N86" s="84" t="str">
        <f t="shared" si="8"/>
        <v>Juin</v>
      </c>
    </row>
    <row r="87" spans="1:14" ht="18.75">
      <c r="A87" s="64">
        <v>80</v>
      </c>
      <c r="B87" s="424" t="s">
        <v>124</v>
      </c>
      <c r="C87" s="424" t="s">
        <v>125</v>
      </c>
      <c r="D87" s="18">
        <v>9.5</v>
      </c>
      <c r="E87" s="156"/>
      <c r="F87" s="156"/>
      <c r="G87" s="112">
        <f t="shared" si="9"/>
        <v>3.1666666666666665</v>
      </c>
      <c r="H87" s="112">
        <f t="shared" si="5"/>
        <v>9.5</v>
      </c>
      <c r="I87" s="180"/>
      <c r="J87" s="112">
        <f t="shared" si="6"/>
        <v>9.5</v>
      </c>
      <c r="K87" s="113"/>
      <c r="L87" s="112">
        <f t="shared" si="7"/>
        <v>9.5</v>
      </c>
      <c r="M87" s="181"/>
      <c r="N87" s="84" t="str">
        <f t="shared" si="8"/>
        <v>Juin</v>
      </c>
    </row>
    <row r="88" spans="1:14" ht="18.75">
      <c r="A88" s="64">
        <v>81</v>
      </c>
      <c r="B88" s="424" t="s">
        <v>126</v>
      </c>
      <c r="C88" s="424" t="s">
        <v>127</v>
      </c>
      <c r="D88" s="18">
        <v>9</v>
      </c>
      <c r="E88" s="156"/>
      <c r="F88" s="156"/>
      <c r="G88" s="112">
        <f t="shared" si="9"/>
        <v>3</v>
      </c>
      <c r="H88" s="112">
        <f t="shared" si="5"/>
        <v>9</v>
      </c>
      <c r="I88" s="180"/>
      <c r="J88" s="112">
        <f t="shared" si="6"/>
        <v>9</v>
      </c>
      <c r="K88" s="113"/>
      <c r="L88" s="112">
        <f t="shared" si="7"/>
        <v>9</v>
      </c>
      <c r="M88" s="181"/>
      <c r="N88" s="84" t="str">
        <f t="shared" si="8"/>
        <v>Juin</v>
      </c>
    </row>
    <row r="89" spans="1:14" ht="18.75">
      <c r="A89" s="64">
        <v>82</v>
      </c>
      <c r="B89" s="424" t="s">
        <v>128</v>
      </c>
      <c r="C89" s="424" t="s">
        <v>129</v>
      </c>
      <c r="D89" s="18">
        <v>7.25</v>
      </c>
      <c r="E89" s="156"/>
      <c r="F89" s="156"/>
      <c r="G89" s="112">
        <f t="shared" si="9"/>
        <v>2.4166666666666665</v>
      </c>
      <c r="H89" s="112">
        <f t="shared" si="5"/>
        <v>7.25</v>
      </c>
      <c r="I89" s="180"/>
      <c r="J89" s="112">
        <f t="shared" si="6"/>
        <v>7.25</v>
      </c>
      <c r="K89" s="113"/>
      <c r="L89" s="112">
        <f t="shared" si="7"/>
        <v>7.25</v>
      </c>
      <c r="M89" s="181"/>
      <c r="N89" s="84" t="str">
        <f t="shared" si="8"/>
        <v>Juin</v>
      </c>
    </row>
    <row r="90" spans="1:14" ht="18.75">
      <c r="A90" s="64">
        <v>83</v>
      </c>
      <c r="B90" s="424" t="s">
        <v>128</v>
      </c>
      <c r="C90" s="424" t="s">
        <v>130</v>
      </c>
      <c r="D90" s="18">
        <v>9.5</v>
      </c>
      <c r="E90" s="156"/>
      <c r="F90" s="156"/>
      <c r="G90" s="112">
        <f t="shared" si="9"/>
        <v>3.1666666666666665</v>
      </c>
      <c r="H90" s="112">
        <f t="shared" si="5"/>
        <v>9.5</v>
      </c>
      <c r="I90" s="180"/>
      <c r="J90" s="112">
        <f t="shared" si="6"/>
        <v>9.5</v>
      </c>
      <c r="K90" s="113"/>
      <c r="L90" s="112">
        <f t="shared" si="7"/>
        <v>9.5</v>
      </c>
      <c r="M90" s="181"/>
      <c r="N90" s="84" t="str">
        <f t="shared" si="8"/>
        <v>Juin</v>
      </c>
    </row>
    <row r="91" spans="1:14" ht="18.75">
      <c r="A91" s="64">
        <v>84</v>
      </c>
      <c r="B91" s="423" t="s">
        <v>131</v>
      </c>
      <c r="C91" s="423" t="s">
        <v>841</v>
      </c>
      <c r="D91" s="18">
        <v>9.25</v>
      </c>
      <c r="E91" s="156"/>
      <c r="F91" s="156"/>
      <c r="G91" s="112">
        <f t="shared" si="9"/>
        <v>3.0833333333333335</v>
      </c>
      <c r="H91" s="112">
        <f t="shared" si="5"/>
        <v>9.25</v>
      </c>
      <c r="I91" s="180"/>
      <c r="J91" s="112">
        <f t="shared" si="6"/>
        <v>9.25</v>
      </c>
      <c r="K91" s="113"/>
      <c r="L91" s="112">
        <f t="shared" si="7"/>
        <v>9.25</v>
      </c>
      <c r="M91" s="185"/>
      <c r="N91" s="84" t="str">
        <f t="shared" si="8"/>
        <v>Juin</v>
      </c>
    </row>
    <row r="92" spans="1:14" ht="18.75">
      <c r="A92" s="64">
        <v>85</v>
      </c>
      <c r="B92" s="417" t="s">
        <v>854</v>
      </c>
      <c r="C92" s="417" t="s">
        <v>855</v>
      </c>
      <c r="D92" s="357"/>
      <c r="E92" s="117"/>
      <c r="F92" s="117"/>
      <c r="G92" s="112">
        <f t="shared" si="9"/>
        <v>10.25</v>
      </c>
      <c r="H92" s="112">
        <f t="shared" si="5"/>
        <v>30.75</v>
      </c>
      <c r="I92" s="180"/>
      <c r="J92" s="112">
        <f t="shared" si="6"/>
        <v>30.75</v>
      </c>
      <c r="K92" s="113"/>
      <c r="L92" s="112">
        <f t="shared" si="7"/>
        <v>30.75</v>
      </c>
      <c r="M92" s="186">
        <v>30.75</v>
      </c>
      <c r="N92" s="84" t="str">
        <f t="shared" si="8"/>
        <v>Juin</v>
      </c>
    </row>
    <row r="93" spans="1:14" ht="18.75">
      <c r="A93" s="64">
        <v>86</v>
      </c>
      <c r="B93" s="431" t="s">
        <v>133</v>
      </c>
      <c r="C93" s="431" t="s">
        <v>148</v>
      </c>
      <c r="D93" s="18">
        <v>8</v>
      </c>
      <c r="E93" s="156"/>
      <c r="F93" s="156"/>
      <c r="G93" s="112">
        <f t="shared" si="9"/>
        <v>2.6666666666666665</v>
      </c>
      <c r="H93" s="112">
        <f t="shared" si="5"/>
        <v>8</v>
      </c>
      <c r="I93" s="180"/>
      <c r="J93" s="112">
        <f t="shared" si="6"/>
        <v>8</v>
      </c>
      <c r="K93" s="113"/>
      <c r="L93" s="112">
        <f t="shared" si="7"/>
        <v>8</v>
      </c>
      <c r="M93" s="185"/>
      <c r="N93" s="84" t="str">
        <f t="shared" si="8"/>
        <v>Juin</v>
      </c>
    </row>
    <row r="94" spans="1:14" ht="18.75">
      <c r="A94" s="64">
        <v>87</v>
      </c>
      <c r="B94" s="423" t="s">
        <v>135</v>
      </c>
      <c r="C94" s="423" t="s">
        <v>136</v>
      </c>
      <c r="D94" s="18">
        <v>10.5</v>
      </c>
      <c r="E94" s="156"/>
      <c r="F94" s="156"/>
      <c r="G94" s="112">
        <f t="shared" si="9"/>
        <v>3.5</v>
      </c>
      <c r="H94" s="112">
        <f t="shared" si="5"/>
        <v>10.5</v>
      </c>
      <c r="I94" s="180"/>
      <c r="J94" s="112">
        <f t="shared" si="6"/>
        <v>10.5</v>
      </c>
      <c r="K94" s="113"/>
      <c r="L94" s="112">
        <f t="shared" si="7"/>
        <v>10.5</v>
      </c>
      <c r="M94" s="185"/>
      <c r="N94" s="84" t="str">
        <f t="shared" si="8"/>
        <v>Juin</v>
      </c>
    </row>
    <row r="95" spans="1:14" ht="18.75">
      <c r="A95" s="64">
        <v>88</v>
      </c>
      <c r="B95" s="426" t="s">
        <v>137</v>
      </c>
      <c r="C95" s="426" t="s">
        <v>138</v>
      </c>
      <c r="D95" s="18">
        <v>5</v>
      </c>
      <c r="E95" s="117"/>
      <c r="F95" s="117"/>
      <c r="G95" s="112">
        <f t="shared" si="9"/>
        <v>1.6666666666666667</v>
      </c>
      <c r="H95" s="112">
        <f t="shared" si="5"/>
        <v>5</v>
      </c>
      <c r="I95" s="180"/>
      <c r="J95" s="112">
        <f t="shared" si="6"/>
        <v>5</v>
      </c>
      <c r="K95" s="113"/>
      <c r="L95" s="112">
        <f t="shared" si="7"/>
        <v>5</v>
      </c>
      <c r="M95" s="186"/>
      <c r="N95" s="84" t="str">
        <f t="shared" si="8"/>
        <v>Juin</v>
      </c>
    </row>
    <row r="96" spans="1:14" ht="18.75">
      <c r="A96" s="64">
        <v>89</v>
      </c>
      <c r="B96" s="423" t="s">
        <v>856</v>
      </c>
      <c r="C96" s="423" t="s">
        <v>857</v>
      </c>
      <c r="D96" s="18">
        <v>7.75</v>
      </c>
      <c r="E96" s="156"/>
      <c r="F96" s="156"/>
      <c r="G96" s="112">
        <f t="shared" si="9"/>
        <v>2.5833333333333335</v>
      </c>
      <c r="H96" s="112">
        <f t="shared" si="5"/>
        <v>7.75</v>
      </c>
      <c r="I96" s="180"/>
      <c r="J96" s="112">
        <f t="shared" si="6"/>
        <v>7.75</v>
      </c>
      <c r="K96" s="113"/>
      <c r="L96" s="112">
        <f t="shared" si="7"/>
        <v>7.75</v>
      </c>
      <c r="M96" s="185"/>
      <c r="N96" s="84" t="str">
        <f t="shared" si="8"/>
        <v>Juin</v>
      </c>
    </row>
    <row r="97" spans="1:14" ht="18.75">
      <c r="A97" s="64">
        <v>90</v>
      </c>
      <c r="B97" s="424" t="s">
        <v>139</v>
      </c>
      <c r="C97" s="424" t="s">
        <v>671</v>
      </c>
      <c r="D97" s="18">
        <v>7.25</v>
      </c>
      <c r="E97" s="156"/>
      <c r="F97" s="156"/>
      <c r="G97" s="112">
        <f t="shared" si="9"/>
        <v>2.4166666666666665</v>
      </c>
      <c r="H97" s="112">
        <f t="shared" si="5"/>
        <v>7.25</v>
      </c>
      <c r="I97" s="180"/>
      <c r="J97" s="112">
        <f t="shared" si="6"/>
        <v>7.25</v>
      </c>
      <c r="K97" s="113"/>
      <c r="L97" s="112">
        <f t="shared" si="7"/>
        <v>7.25</v>
      </c>
      <c r="M97" s="185"/>
      <c r="N97" s="84" t="str">
        <f t="shared" si="8"/>
        <v>Juin</v>
      </c>
    </row>
    <row r="98" spans="1:14" ht="18.75">
      <c r="A98" s="64">
        <v>91</v>
      </c>
      <c r="B98" s="426" t="s">
        <v>140</v>
      </c>
      <c r="C98" s="426" t="s">
        <v>141</v>
      </c>
      <c r="D98" s="18">
        <v>9.5</v>
      </c>
      <c r="E98" s="182"/>
      <c r="F98" s="182"/>
      <c r="G98" s="112">
        <f t="shared" si="9"/>
        <v>3.1666666666666665</v>
      </c>
      <c r="H98" s="112">
        <f t="shared" si="5"/>
        <v>9.5</v>
      </c>
      <c r="I98" s="180"/>
      <c r="J98" s="112">
        <f t="shared" si="6"/>
        <v>9.5</v>
      </c>
      <c r="K98" s="113"/>
      <c r="L98" s="112">
        <f t="shared" si="7"/>
        <v>9.5</v>
      </c>
      <c r="M98" s="185"/>
      <c r="N98" s="84" t="str">
        <f t="shared" si="8"/>
        <v>Juin</v>
      </c>
    </row>
    <row r="99" spans="1:14" ht="18.75">
      <c r="A99" s="64">
        <v>92</v>
      </c>
      <c r="B99" s="432" t="s">
        <v>142</v>
      </c>
      <c r="C99" s="432" t="s">
        <v>172</v>
      </c>
      <c r="D99" s="18">
        <v>8.5</v>
      </c>
      <c r="E99" s="156"/>
      <c r="F99" s="156"/>
      <c r="G99" s="112">
        <f t="shared" si="9"/>
        <v>2.8333333333333335</v>
      </c>
      <c r="H99" s="112">
        <f t="shared" si="5"/>
        <v>8.5</v>
      </c>
      <c r="I99" s="180"/>
      <c r="J99" s="112">
        <f t="shared" si="6"/>
        <v>8.5</v>
      </c>
      <c r="K99" s="113"/>
      <c r="L99" s="112">
        <f t="shared" si="7"/>
        <v>8.5</v>
      </c>
      <c r="M99" s="185"/>
      <c r="N99" s="84" t="str">
        <f t="shared" si="8"/>
        <v>Juin</v>
      </c>
    </row>
    <row r="100" spans="1:14" ht="18.75">
      <c r="A100" s="64">
        <v>93</v>
      </c>
      <c r="B100" s="423" t="s">
        <v>144</v>
      </c>
      <c r="C100" s="423" t="s">
        <v>145</v>
      </c>
      <c r="D100" s="18">
        <v>8.25</v>
      </c>
      <c r="E100" s="117"/>
      <c r="F100" s="117"/>
      <c r="G100" s="112">
        <f t="shared" si="9"/>
        <v>2.75</v>
      </c>
      <c r="H100" s="112">
        <f t="shared" si="5"/>
        <v>8.25</v>
      </c>
      <c r="I100" s="180"/>
      <c r="J100" s="112">
        <f t="shared" si="6"/>
        <v>8.25</v>
      </c>
      <c r="K100" s="113"/>
      <c r="L100" s="112">
        <f t="shared" si="7"/>
        <v>8.25</v>
      </c>
      <c r="M100" s="186"/>
      <c r="N100" s="84" t="str">
        <f t="shared" si="8"/>
        <v>Juin</v>
      </c>
    </row>
    <row r="101" spans="1:14" ht="18.75">
      <c r="A101" s="64">
        <v>94</v>
      </c>
      <c r="B101" s="423" t="s">
        <v>146</v>
      </c>
      <c r="C101" s="423" t="s">
        <v>147</v>
      </c>
      <c r="D101" s="18">
        <v>8.5</v>
      </c>
      <c r="E101" s="156"/>
      <c r="F101" s="156"/>
      <c r="G101" s="112">
        <f t="shared" si="9"/>
        <v>2.8333333333333335</v>
      </c>
      <c r="H101" s="112">
        <f t="shared" si="5"/>
        <v>8.5</v>
      </c>
      <c r="I101" s="180"/>
      <c r="J101" s="112">
        <f t="shared" si="6"/>
        <v>8.5</v>
      </c>
      <c r="K101" s="113"/>
      <c r="L101" s="112">
        <f t="shared" si="7"/>
        <v>8.5</v>
      </c>
      <c r="M101" s="185"/>
      <c r="N101" s="84" t="str">
        <f t="shared" si="8"/>
        <v>Juin</v>
      </c>
    </row>
    <row r="102" spans="1:14" ht="18.75">
      <c r="A102" s="64">
        <v>95</v>
      </c>
      <c r="B102" s="424" t="s">
        <v>146</v>
      </c>
      <c r="C102" s="424" t="s">
        <v>148</v>
      </c>
      <c r="D102" s="18">
        <v>7.75</v>
      </c>
      <c r="E102" s="156"/>
      <c r="F102" s="156"/>
      <c r="G102" s="112">
        <f t="shared" si="9"/>
        <v>2.5833333333333335</v>
      </c>
      <c r="H102" s="112">
        <f t="shared" si="5"/>
        <v>7.75</v>
      </c>
      <c r="I102" s="180"/>
      <c r="J102" s="112">
        <f t="shared" si="6"/>
        <v>7.75</v>
      </c>
      <c r="K102" s="113"/>
      <c r="L102" s="112">
        <f t="shared" si="7"/>
        <v>7.75</v>
      </c>
      <c r="M102" s="185"/>
      <c r="N102" s="84" t="str">
        <f t="shared" si="8"/>
        <v>Juin</v>
      </c>
    </row>
    <row r="103" spans="1:14" ht="18.75">
      <c r="A103" s="64">
        <v>96</v>
      </c>
      <c r="B103" s="417" t="s">
        <v>149</v>
      </c>
      <c r="C103" s="417" t="s">
        <v>858</v>
      </c>
      <c r="D103" s="357"/>
      <c r="E103" s="156"/>
      <c r="F103" s="156"/>
      <c r="G103" s="112">
        <f t="shared" si="9"/>
        <v>10</v>
      </c>
      <c r="H103" s="112">
        <f t="shared" si="5"/>
        <v>30</v>
      </c>
      <c r="I103" s="180"/>
      <c r="J103" s="112">
        <f t="shared" si="6"/>
        <v>30</v>
      </c>
      <c r="K103" s="113"/>
      <c r="L103" s="112">
        <f t="shared" si="7"/>
        <v>30</v>
      </c>
      <c r="M103" s="185">
        <v>30</v>
      </c>
      <c r="N103" s="84" t="str">
        <f t="shared" si="8"/>
        <v>Juin</v>
      </c>
    </row>
    <row r="104" spans="1:14" ht="18.75">
      <c r="A104" s="64">
        <v>97</v>
      </c>
      <c r="B104" s="424" t="s">
        <v>150</v>
      </c>
      <c r="C104" s="424" t="s">
        <v>151</v>
      </c>
      <c r="D104" s="18">
        <v>8.25</v>
      </c>
      <c r="E104" s="156"/>
      <c r="F104" s="156"/>
      <c r="G104" s="112">
        <f t="shared" si="9"/>
        <v>2.75</v>
      </c>
      <c r="H104" s="112">
        <f t="shared" si="5"/>
        <v>8.25</v>
      </c>
      <c r="I104" s="180"/>
      <c r="J104" s="112">
        <f t="shared" si="6"/>
        <v>8.25</v>
      </c>
      <c r="K104" s="113"/>
      <c r="L104" s="112">
        <f t="shared" si="7"/>
        <v>8.25</v>
      </c>
      <c r="M104" s="185"/>
      <c r="N104" s="84" t="str">
        <f t="shared" si="8"/>
        <v>Juin</v>
      </c>
    </row>
    <row r="105" spans="1:14" ht="18.75">
      <c r="A105" s="64">
        <v>98</v>
      </c>
      <c r="B105" s="424" t="s">
        <v>152</v>
      </c>
      <c r="C105" s="424" t="s">
        <v>67</v>
      </c>
      <c r="D105" s="18">
        <v>10</v>
      </c>
      <c r="E105" s="117"/>
      <c r="F105" s="117"/>
      <c r="G105" s="112">
        <f t="shared" si="9"/>
        <v>3.3333333333333335</v>
      </c>
      <c r="H105" s="112">
        <f t="shared" si="5"/>
        <v>10</v>
      </c>
      <c r="I105" s="180"/>
      <c r="J105" s="112">
        <f t="shared" si="6"/>
        <v>10</v>
      </c>
      <c r="K105" s="113"/>
      <c r="L105" s="112">
        <f t="shared" si="7"/>
        <v>10</v>
      </c>
      <c r="M105" s="186"/>
      <c r="N105" s="84" t="str">
        <f t="shared" si="8"/>
        <v>Juin</v>
      </c>
    </row>
    <row r="106" spans="1:14" ht="18.75">
      <c r="A106" s="64">
        <v>99</v>
      </c>
      <c r="B106" s="426" t="s">
        <v>153</v>
      </c>
      <c r="C106" s="426" t="s">
        <v>154</v>
      </c>
      <c r="D106" s="18">
        <v>9</v>
      </c>
      <c r="E106" s="156"/>
      <c r="F106" s="156"/>
      <c r="G106" s="112">
        <f t="shared" si="9"/>
        <v>3</v>
      </c>
      <c r="H106" s="112">
        <f t="shared" si="5"/>
        <v>9</v>
      </c>
      <c r="I106" s="180"/>
      <c r="J106" s="112">
        <f t="shared" si="6"/>
        <v>9</v>
      </c>
      <c r="K106" s="113"/>
      <c r="L106" s="112">
        <f t="shared" si="7"/>
        <v>9</v>
      </c>
      <c r="M106" s="185"/>
      <c r="N106" s="84" t="str">
        <f t="shared" si="8"/>
        <v>Juin</v>
      </c>
    </row>
    <row r="107" spans="1:14" ht="18.75">
      <c r="A107" s="64">
        <v>100</v>
      </c>
      <c r="B107" s="424" t="s">
        <v>155</v>
      </c>
      <c r="C107" s="424" t="s">
        <v>156</v>
      </c>
      <c r="D107" s="357">
        <v>0</v>
      </c>
      <c r="E107" s="117"/>
      <c r="F107" s="117"/>
      <c r="G107" s="112">
        <f t="shared" si="9"/>
        <v>0</v>
      </c>
      <c r="H107" s="112">
        <f t="shared" si="5"/>
        <v>0</v>
      </c>
      <c r="I107" s="180"/>
      <c r="J107" s="112">
        <f t="shared" si="6"/>
        <v>0</v>
      </c>
      <c r="K107" s="113"/>
      <c r="L107" s="112">
        <f t="shared" si="7"/>
        <v>0</v>
      </c>
      <c r="M107" s="186"/>
      <c r="N107" s="84" t="str">
        <f t="shared" si="8"/>
        <v>Juin</v>
      </c>
    </row>
    <row r="108" spans="1:14" ht="18.75">
      <c r="A108" s="64">
        <v>101</v>
      </c>
      <c r="B108" s="424" t="s">
        <v>157</v>
      </c>
      <c r="C108" s="424" t="s">
        <v>158</v>
      </c>
      <c r="D108" s="18">
        <v>8.5</v>
      </c>
      <c r="E108" s="156"/>
      <c r="F108" s="156"/>
      <c r="G108" s="112">
        <f t="shared" si="9"/>
        <v>2.8333333333333335</v>
      </c>
      <c r="H108" s="112">
        <f t="shared" si="5"/>
        <v>8.5</v>
      </c>
      <c r="I108" s="180"/>
      <c r="J108" s="112">
        <f t="shared" si="6"/>
        <v>8.5</v>
      </c>
      <c r="K108" s="113"/>
      <c r="L108" s="112">
        <f t="shared" si="7"/>
        <v>8.5</v>
      </c>
      <c r="M108" s="185"/>
      <c r="N108" s="84" t="str">
        <f t="shared" si="8"/>
        <v>Juin</v>
      </c>
    </row>
    <row r="109" spans="1:14" ht="18.75">
      <c r="A109" s="64">
        <v>102</v>
      </c>
      <c r="B109" s="417" t="s">
        <v>159</v>
      </c>
      <c r="C109" s="417" t="s">
        <v>859</v>
      </c>
      <c r="D109" s="357"/>
      <c r="E109" s="156"/>
      <c r="F109" s="156"/>
      <c r="G109" s="112">
        <f t="shared" si="9"/>
        <v>10.75</v>
      </c>
      <c r="H109" s="112">
        <f t="shared" si="5"/>
        <v>32.25</v>
      </c>
      <c r="I109" s="180"/>
      <c r="J109" s="112">
        <f t="shared" si="6"/>
        <v>32.25</v>
      </c>
      <c r="K109" s="113"/>
      <c r="L109" s="112">
        <f t="shared" si="7"/>
        <v>32.25</v>
      </c>
      <c r="M109" s="185">
        <v>32.25</v>
      </c>
      <c r="N109" s="84" t="str">
        <f t="shared" si="8"/>
        <v>Juin</v>
      </c>
    </row>
    <row r="110" spans="1:14" ht="18.75">
      <c r="A110" s="64">
        <v>103</v>
      </c>
      <c r="B110" s="425" t="s">
        <v>860</v>
      </c>
      <c r="C110" s="425" t="s">
        <v>51</v>
      </c>
      <c r="D110" s="18">
        <v>12</v>
      </c>
      <c r="E110" s="156"/>
      <c r="F110" s="156"/>
      <c r="G110" s="112">
        <f t="shared" si="9"/>
        <v>4</v>
      </c>
      <c r="H110" s="112">
        <f t="shared" si="5"/>
        <v>12</v>
      </c>
      <c r="I110" s="180"/>
      <c r="J110" s="112">
        <f t="shared" si="6"/>
        <v>12</v>
      </c>
      <c r="K110" s="113"/>
      <c r="L110" s="112">
        <f t="shared" si="7"/>
        <v>12</v>
      </c>
      <c r="M110" s="185"/>
      <c r="N110" s="84" t="str">
        <f t="shared" si="8"/>
        <v>Juin</v>
      </c>
    </row>
    <row r="111" spans="1:14" ht="18.75">
      <c r="A111" s="64">
        <v>104</v>
      </c>
      <c r="B111" s="423" t="s">
        <v>861</v>
      </c>
      <c r="C111" s="423" t="s">
        <v>161</v>
      </c>
      <c r="D111" s="18">
        <v>7.75</v>
      </c>
      <c r="E111" s="117"/>
      <c r="F111" s="117"/>
      <c r="G111" s="112">
        <f t="shared" si="9"/>
        <v>2.5833333333333335</v>
      </c>
      <c r="H111" s="112">
        <f t="shared" si="5"/>
        <v>7.75</v>
      </c>
      <c r="I111" s="180"/>
      <c r="J111" s="112">
        <f t="shared" si="6"/>
        <v>7.75</v>
      </c>
      <c r="K111" s="113"/>
      <c r="L111" s="112">
        <f t="shared" si="7"/>
        <v>7.75</v>
      </c>
      <c r="M111" s="186"/>
      <c r="N111" s="84" t="str">
        <f t="shared" si="8"/>
        <v>Juin</v>
      </c>
    </row>
    <row r="112" spans="1:14" ht="18.75">
      <c r="A112" s="64">
        <v>105</v>
      </c>
      <c r="B112" s="426" t="s">
        <v>162</v>
      </c>
      <c r="C112" s="426" t="s">
        <v>862</v>
      </c>
      <c r="D112" s="18">
        <v>8</v>
      </c>
      <c r="E112" s="156"/>
      <c r="F112" s="156"/>
      <c r="G112" s="112">
        <f t="shared" si="9"/>
        <v>2.6666666666666665</v>
      </c>
      <c r="H112" s="112">
        <f t="shared" si="5"/>
        <v>8</v>
      </c>
      <c r="I112" s="180"/>
      <c r="J112" s="112">
        <f t="shared" si="6"/>
        <v>8</v>
      </c>
      <c r="K112" s="113"/>
      <c r="L112" s="112">
        <f t="shared" si="7"/>
        <v>8</v>
      </c>
      <c r="M112" s="185"/>
      <c r="N112" s="84" t="str">
        <f t="shared" si="8"/>
        <v>Juin</v>
      </c>
    </row>
    <row r="113" spans="1:14" ht="18.75">
      <c r="A113" s="64">
        <v>106</v>
      </c>
      <c r="B113" s="424" t="s">
        <v>163</v>
      </c>
      <c r="C113" s="424" t="s">
        <v>164</v>
      </c>
      <c r="D113" s="18">
        <v>10</v>
      </c>
      <c r="E113" s="156"/>
      <c r="F113" s="156"/>
      <c r="G113" s="112">
        <f t="shared" si="9"/>
        <v>3.3333333333333335</v>
      </c>
      <c r="H113" s="112">
        <f t="shared" si="5"/>
        <v>10</v>
      </c>
      <c r="I113" s="180"/>
      <c r="J113" s="112">
        <f t="shared" si="6"/>
        <v>10</v>
      </c>
      <c r="K113" s="113"/>
      <c r="L113" s="112">
        <f t="shared" si="7"/>
        <v>10</v>
      </c>
      <c r="M113" s="185"/>
      <c r="N113" s="84" t="str">
        <f t="shared" si="8"/>
        <v>Juin</v>
      </c>
    </row>
    <row r="114" spans="1:14" ht="18.75">
      <c r="A114" s="64">
        <v>107</v>
      </c>
      <c r="B114" s="440" t="s">
        <v>165</v>
      </c>
      <c r="C114" s="440" t="s">
        <v>863</v>
      </c>
      <c r="D114" s="18">
        <v>5.25</v>
      </c>
      <c r="E114" s="156"/>
      <c r="F114" s="156"/>
      <c r="G114" s="112">
        <f t="shared" si="9"/>
        <v>1.75</v>
      </c>
      <c r="H114" s="112">
        <f t="shared" si="5"/>
        <v>5.25</v>
      </c>
      <c r="I114" s="180"/>
      <c r="J114" s="112">
        <f t="shared" si="6"/>
        <v>5.25</v>
      </c>
      <c r="K114" s="113"/>
      <c r="L114" s="112">
        <f t="shared" si="7"/>
        <v>5.25</v>
      </c>
      <c r="M114" s="185"/>
      <c r="N114" s="84" t="str">
        <f t="shared" si="8"/>
        <v>Juin</v>
      </c>
    </row>
    <row r="115" spans="1:14" ht="18.75">
      <c r="A115" s="64">
        <v>108</v>
      </c>
      <c r="B115" s="424" t="s">
        <v>167</v>
      </c>
      <c r="C115" s="424" t="s">
        <v>303</v>
      </c>
      <c r="D115" s="18">
        <v>6.75</v>
      </c>
      <c r="E115" s="156"/>
      <c r="F115" s="156"/>
      <c r="G115" s="112">
        <f t="shared" si="9"/>
        <v>2.25</v>
      </c>
      <c r="H115" s="112">
        <f t="shared" si="5"/>
        <v>6.75</v>
      </c>
      <c r="I115" s="180"/>
      <c r="J115" s="112">
        <f t="shared" si="6"/>
        <v>6.75</v>
      </c>
      <c r="K115" s="113"/>
      <c r="L115" s="112">
        <f t="shared" si="7"/>
        <v>6.75</v>
      </c>
      <c r="M115" s="185"/>
      <c r="N115" s="84" t="str">
        <f t="shared" si="8"/>
        <v>Juin</v>
      </c>
    </row>
    <row r="116" spans="1:14" ht="18.75">
      <c r="A116" s="64">
        <v>109</v>
      </c>
      <c r="B116" s="424" t="s">
        <v>168</v>
      </c>
      <c r="C116" s="424" t="s">
        <v>169</v>
      </c>
      <c r="D116" s="18">
        <v>13.5</v>
      </c>
      <c r="E116" s="182"/>
      <c r="F116" s="182"/>
      <c r="G116" s="112">
        <f t="shared" si="9"/>
        <v>4.5</v>
      </c>
      <c r="H116" s="112">
        <f t="shared" si="5"/>
        <v>13.5</v>
      </c>
      <c r="I116" s="180"/>
      <c r="J116" s="112">
        <f t="shared" si="6"/>
        <v>13.5</v>
      </c>
      <c r="K116" s="113"/>
      <c r="L116" s="112">
        <f t="shared" si="7"/>
        <v>13.5</v>
      </c>
      <c r="M116" s="185"/>
      <c r="N116" s="84" t="str">
        <f t="shared" si="8"/>
        <v>Juin</v>
      </c>
    </row>
    <row r="117" spans="1:14" ht="18.75">
      <c r="A117" s="64">
        <v>110</v>
      </c>
      <c r="B117" s="424" t="s">
        <v>864</v>
      </c>
      <c r="C117" s="424" t="s">
        <v>865</v>
      </c>
      <c r="D117" s="18">
        <v>10</v>
      </c>
      <c r="E117" s="156"/>
      <c r="F117" s="156"/>
      <c r="G117" s="112">
        <f t="shared" si="9"/>
        <v>3.3333333333333335</v>
      </c>
      <c r="H117" s="112">
        <f t="shared" si="5"/>
        <v>10</v>
      </c>
      <c r="I117" s="180"/>
      <c r="J117" s="112">
        <f t="shared" si="6"/>
        <v>10</v>
      </c>
      <c r="K117" s="113"/>
      <c r="L117" s="112">
        <f t="shared" si="7"/>
        <v>10</v>
      </c>
      <c r="M117" s="181"/>
      <c r="N117" s="84" t="str">
        <f t="shared" si="8"/>
        <v>Juin</v>
      </c>
    </row>
    <row r="118" spans="1:14" ht="18.75">
      <c r="A118" s="64">
        <v>111</v>
      </c>
      <c r="B118" s="424" t="s">
        <v>866</v>
      </c>
      <c r="C118" s="424" t="s">
        <v>170</v>
      </c>
      <c r="D118" s="18">
        <v>6</v>
      </c>
      <c r="E118" s="156"/>
      <c r="F118" s="156"/>
      <c r="G118" s="112">
        <f t="shared" si="9"/>
        <v>2</v>
      </c>
      <c r="H118" s="112">
        <f t="shared" si="5"/>
        <v>6</v>
      </c>
      <c r="I118" s="180"/>
      <c r="J118" s="112">
        <f t="shared" si="6"/>
        <v>6</v>
      </c>
      <c r="K118" s="113"/>
      <c r="L118" s="112">
        <f t="shared" si="7"/>
        <v>6</v>
      </c>
      <c r="M118" s="181"/>
      <c r="N118" s="84" t="str">
        <f t="shared" si="8"/>
        <v>Juin</v>
      </c>
    </row>
    <row r="119" spans="1:14" ht="18.75">
      <c r="A119" s="64">
        <v>112</v>
      </c>
      <c r="B119" s="424" t="s">
        <v>171</v>
      </c>
      <c r="C119" s="424" t="s">
        <v>172</v>
      </c>
      <c r="D119" s="18">
        <v>8.5</v>
      </c>
      <c r="E119" s="156"/>
      <c r="F119" s="156"/>
      <c r="G119" s="112">
        <f t="shared" si="9"/>
        <v>2.8333333333333335</v>
      </c>
      <c r="H119" s="112">
        <f t="shared" si="5"/>
        <v>8.5</v>
      </c>
      <c r="I119" s="180"/>
      <c r="J119" s="112">
        <f t="shared" si="6"/>
        <v>8.5</v>
      </c>
      <c r="K119" s="113"/>
      <c r="L119" s="112">
        <f t="shared" si="7"/>
        <v>8.5</v>
      </c>
      <c r="M119" s="181"/>
      <c r="N119" s="84" t="str">
        <f t="shared" si="8"/>
        <v>Juin</v>
      </c>
    </row>
    <row r="120" spans="1:14" ht="18.75">
      <c r="A120" s="64">
        <v>113</v>
      </c>
      <c r="B120" s="424" t="s">
        <v>173</v>
      </c>
      <c r="C120" s="424" t="s">
        <v>174</v>
      </c>
      <c r="D120" s="18">
        <v>8</v>
      </c>
      <c r="E120" s="182"/>
      <c r="F120" s="182"/>
      <c r="G120" s="112">
        <f t="shared" si="9"/>
        <v>2.6666666666666665</v>
      </c>
      <c r="H120" s="112">
        <f t="shared" si="5"/>
        <v>8</v>
      </c>
      <c r="I120" s="180"/>
      <c r="J120" s="112">
        <f t="shared" si="6"/>
        <v>8</v>
      </c>
      <c r="K120" s="113"/>
      <c r="L120" s="112">
        <f t="shared" si="7"/>
        <v>8</v>
      </c>
      <c r="M120" s="181"/>
      <c r="N120" s="84" t="str">
        <f t="shared" si="8"/>
        <v>Juin</v>
      </c>
    </row>
    <row r="121" spans="1:14" ht="18.75">
      <c r="A121" s="64">
        <v>114</v>
      </c>
      <c r="B121" s="424" t="s">
        <v>175</v>
      </c>
      <c r="C121" s="424" t="s">
        <v>867</v>
      </c>
      <c r="D121" s="357"/>
      <c r="E121" s="156"/>
      <c r="F121" s="156"/>
      <c r="G121" s="112">
        <f t="shared" si="9"/>
        <v>10</v>
      </c>
      <c r="H121" s="112">
        <f t="shared" si="5"/>
        <v>30</v>
      </c>
      <c r="I121" s="180"/>
      <c r="J121" s="112">
        <f t="shared" si="6"/>
        <v>30</v>
      </c>
      <c r="K121" s="113"/>
      <c r="L121" s="112">
        <f t="shared" si="7"/>
        <v>30</v>
      </c>
      <c r="M121" s="181">
        <v>30</v>
      </c>
      <c r="N121" s="84" t="str">
        <f t="shared" si="8"/>
        <v>Juin</v>
      </c>
    </row>
    <row r="122" spans="1:14" ht="18.75">
      <c r="A122" s="64">
        <v>115</v>
      </c>
      <c r="B122" s="424" t="s">
        <v>176</v>
      </c>
      <c r="C122" s="424" t="s">
        <v>177</v>
      </c>
      <c r="D122" s="18">
        <v>8</v>
      </c>
      <c r="E122" s="156"/>
      <c r="F122" s="156"/>
      <c r="G122" s="112">
        <f t="shared" si="9"/>
        <v>2.6666666666666665</v>
      </c>
      <c r="H122" s="112">
        <f t="shared" si="5"/>
        <v>8</v>
      </c>
      <c r="I122" s="180"/>
      <c r="J122" s="112">
        <f t="shared" si="6"/>
        <v>8</v>
      </c>
      <c r="K122" s="113"/>
      <c r="L122" s="112">
        <f t="shared" si="7"/>
        <v>8</v>
      </c>
      <c r="M122" s="181"/>
      <c r="N122" s="84" t="str">
        <f t="shared" si="8"/>
        <v>Juin</v>
      </c>
    </row>
    <row r="123" spans="1:14" ht="18.75">
      <c r="A123" s="64">
        <v>116</v>
      </c>
      <c r="B123" s="417" t="s">
        <v>178</v>
      </c>
      <c r="C123" s="417" t="s">
        <v>43</v>
      </c>
      <c r="D123" s="357"/>
      <c r="E123" s="156"/>
      <c r="F123" s="156"/>
      <c r="G123" s="112">
        <f t="shared" si="9"/>
        <v>10</v>
      </c>
      <c r="H123" s="112">
        <f t="shared" si="5"/>
        <v>30</v>
      </c>
      <c r="I123" s="180"/>
      <c r="J123" s="112">
        <f t="shared" si="6"/>
        <v>30</v>
      </c>
      <c r="K123" s="113"/>
      <c r="L123" s="112">
        <f t="shared" si="7"/>
        <v>30</v>
      </c>
      <c r="M123" s="181">
        <v>30</v>
      </c>
      <c r="N123" s="84" t="str">
        <f t="shared" si="8"/>
        <v>Juin</v>
      </c>
    </row>
    <row r="124" spans="1:14" ht="18.75">
      <c r="A124" s="64">
        <v>117</v>
      </c>
      <c r="B124" s="424" t="s">
        <v>179</v>
      </c>
      <c r="C124" s="424" t="s">
        <v>180</v>
      </c>
      <c r="D124" s="18">
        <v>8.25</v>
      </c>
      <c r="E124" s="182"/>
      <c r="F124" s="182"/>
      <c r="G124" s="112">
        <f t="shared" si="9"/>
        <v>2.75</v>
      </c>
      <c r="H124" s="112">
        <f t="shared" si="5"/>
        <v>8.25</v>
      </c>
      <c r="I124" s="180"/>
      <c r="J124" s="112">
        <f t="shared" si="6"/>
        <v>8.25</v>
      </c>
      <c r="K124" s="113"/>
      <c r="L124" s="112">
        <f t="shared" si="7"/>
        <v>8.25</v>
      </c>
      <c r="M124" s="181"/>
      <c r="N124" s="84" t="str">
        <f t="shared" si="8"/>
        <v>Juin</v>
      </c>
    </row>
    <row r="125" spans="1:14" ht="18.75">
      <c r="A125" s="64">
        <v>118</v>
      </c>
      <c r="B125" s="430" t="s">
        <v>868</v>
      </c>
      <c r="C125" s="430" t="s">
        <v>181</v>
      </c>
      <c r="D125" s="18">
        <v>6.75</v>
      </c>
      <c r="E125" s="156"/>
      <c r="F125" s="156"/>
      <c r="G125" s="112">
        <f t="shared" si="9"/>
        <v>2.25</v>
      </c>
      <c r="H125" s="112">
        <f t="shared" si="5"/>
        <v>6.75</v>
      </c>
      <c r="I125" s="180"/>
      <c r="J125" s="112">
        <f t="shared" si="6"/>
        <v>6.75</v>
      </c>
      <c r="K125" s="113"/>
      <c r="L125" s="112">
        <f t="shared" si="7"/>
        <v>6.75</v>
      </c>
      <c r="M125" s="181"/>
      <c r="N125" s="84" t="str">
        <f t="shared" si="8"/>
        <v>Juin</v>
      </c>
    </row>
    <row r="126" spans="1:14" ht="18.75">
      <c r="A126" s="64">
        <v>119</v>
      </c>
      <c r="B126" s="424" t="s">
        <v>182</v>
      </c>
      <c r="C126" s="424" t="s">
        <v>183</v>
      </c>
      <c r="D126" s="18">
        <v>5.75</v>
      </c>
      <c r="E126" s="156"/>
      <c r="F126" s="156"/>
      <c r="G126" s="112">
        <f t="shared" si="9"/>
        <v>1.9166666666666667</v>
      </c>
      <c r="H126" s="112">
        <f t="shared" si="5"/>
        <v>5.75</v>
      </c>
      <c r="I126" s="180"/>
      <c r="J126" s="112">
        <f t="shared" si="6"/>
        <v>5.75</v>
      </c>
      <c r="K126" s="113"/>
      <c r="L126" s="112">
        <f t="shared" si="7"/>
        <v>5.75</v>
      </c>
      <c r="M126" s="181"/>
      <c r="N126" s="84" t="str">
        <f t="shared" si="8"/>
        <v>Juin</v>
      </c>
    </row>
    <row r="127" spans="1:14" ht="18.75">
      <c r="A127" s="64">
        <v>120</v>
      </c>
      <c r="B127" s="417" t="s">
        <v>184</v>
      </c>
      <c r="C127" s="417" t="s">
        <v>185</v>
      </c>
      <c r="D127" s="357"/>
      <c r="E127" s="156"/>
      <c r="F127" s="156"/>
      <c r="G127" s="112">
        <f t="shared" si="9"/>
        <v>10.25</v>
      </c>
      <c r="H127" s="112">
        <f t="shared" si="5"/>
        <v>30.75</v>
      </c>
      <c r="I127" s="180"/>
      <c r="J127" s="112">
        <f t="shared" si="6"/>
        <v>30.75</v>
      </c>
      <c r="K127" s="113"/>
      <c r="L127" s="112">
        <f t="shared" si="7"/>
        <v>30.75</v>
      </c>
      <c r="M127" s="181">
        <v>30.75</v>
      </c>
      <c r="N127" s="84" t="str">
        <f t="shared" si="8"/>
        <v>Juin</v>
      </c>
    </row>
    <row r="128" spans="1:14" ht="18.75">
      <c r="A128" s="64">
        <v>121</v>
      </c>
      <c r="B128" s="417" t="s">
        <v>186</v>
      </c>
      <c r="C128" s="417" t="s">
        <v>869</v>
      </c>
      <c r="D128" s="357"/>
      <c r="E128" s="156"/>
      <c r="F128" s="156"/>
      <c r="G128" s="112">
        <f t="shared" si="9"/>
        <v>10.376666666666667</v>
      </c>
      <c r="H128" s="112">
        <f t="shared" si="5"/>
        <v>31.130000000000003</v>
      </c>
      <c r="I128" s="180"/>
      <c r="J128" s="112">
        <f t="shared" si="6"/>
        <v>31.130000000000003</v>
      </c>
      <c r="K128" s="113"/>
      <c r="L128" s="112">
        <f t="shared" si="7"/>
        <v>31.130000000000003</v>
      </c>
      <c r="M128" s="181">
        <v>31.13</v>
      </c>
      <c r="N128" s="84" t="str">
        <f t="shared" si="8"/>
        <v>Juin</v>
      </c>
    </row>
    <row r="129" spans="1:14" ht="18.75">
      <c r="A129" s="64">
        <v>122</v>
      </c>
      <c r="B129" s="417" t="s">
        <v>187</v>
      </c>
      <c r="C129" s="417" t="s">
        <v>870</v>
      </c>
      <c r="D129" s="357"/>
      <c r="E129" s="156"/>
      <c r="F129" s="156"/>
      <c r="G129" s="112">
        <f t="shared" si="9"/>
        <v>10.25</v>
      </c>
      <c r="H129" s="112">
        <f t="shared" si="5"/>
        <v>30.75</v>
      </c>
      <c r="I129" s="180"/>
      <c r="J129" s="112">
        <f t="shared" si="6"/>
        <v>30.75</v>
      </c>
      <c r="K129" s="113"/>
      <c r="L129" s="112">
        <f t="shared" si="7"/>
        <v>30.75</v>
      </c>
      <c r="M129" s="181">
        <v>30.75</v>
      </c>
      <c r="N129" s="84" t="str">
        <f t="shared" si="8"/>
        <v>Juin</v>
      </c>
    </row>
    <row r="130" spans="1:14" ht="18.75">
      <c r="A130" s="64">
        <v>123</v>
      </c>
      <c r="B130" s="424" t="s">
        <v>871</v>
      </c>
      <c r="C130" s="424" t="s">
        <v>188</v>
      </c>
      <c r="D130" s="18">
        <v>13.5</v>
      </c>
      <c r="E130" s="156"/>
      <c r="F130" s="156"/>
      <c r="G130" s="112">
        <f t="shared" si="9"/>
        <v>4.5</v>
      </c>
      <c r="H130" s="112">
        <f t="shared" si="5"/>
        <v>13.5</v>
      </c>
      <c r="I130" s="180"/>
      <c r="J130" s="112">
        <f t="shared" si="6"/>
        <v>13.5</v>
      </c>
      <c r="K130" s="113"/>
      <c r="L130" s="112">
        <f t="shared" si="7"/>
        <v>13.5</v>
      </c>
      <c r="M130" s="181"/>
      <c r="N130" s="84" t="str">
        <f t="shared" si="8"/>
        <v>Juin</v>
      </c>
    </row>
    <row r="131" spans="1:14" ht="18.75">
      <c r="A131" s="64">
        <v>124</v>
      </c>
      <c r="B131" s="424" t="s">
        <v>189</v>
      </c>
      <c r="C131" s="424" t="s">
        <v>31</v>
      </c>
      <c r="D131" s="18">
        <v>8</v>
      </c>
      <c r="E131" s="156"/>
      <c r="F131" s="156"/>
      <c r="G131" s="112">
        <f t="shared" si="9"/>
        <v>2.6666666666666665</v>
      </c>
      <c r="H131" s="112">
        <f t="shared" si="5"/>
        <v>8</v>
      </c>
      <c r="I131" s="180"/>
      <c r="J131" s="112">
        <f t="shared" si="6"/>
        <v>8</v>
      </c>
      <c r="K131" s="113"/>
      <c r="L131" s="112">
        <f t="shared" si="7"/>
        <v>8</v>
      </c>
      <c r="M131" s="181"/>
      <c r="N131" s="84" t="str">
        <f t="shared" si="8"/>
        <v>Juin</v>
      </c>
    </row>
    <row r="132" spans="1:14" ht="18.75">
      <c r="A132" s="64">
        <v>125</v>
      </c>
      <c r="B132" s="423" t="s">
        <v>190</v>
      </c>
      <c r="C132" s="423" t="s">
        <v>191</v>
      </c>
      <c r="D132" s="18">
        <v>10.25</v>
      </c>
      <c r="E132" s="156"/>
      <c r="F132" s="156"/>
      <c r="G132" s="112">
        <f t="shared" si="9"/>
        <v>3.4166666666666665</v>
      </c>
      <c r="H132" s="112">
        <f t="shared" si="5"/>
        <v>10.25</v>
      </c>
      <c r="I132" s="180"/>
      <c r="J132" s="112">
        <f t="shared" si="6"/>
        <v>10.25</v>
      </c>
      <c r="K132" s="113"/>
      <c r="L132" s="112">
        <f t="shared" si="7"/>
        <v>10.25</v>
      </c>
      <c r="M132" s="181"/>
      <c r="N132" s="84" t="str">
        <f t="shared" si="8"/>
        <v>Juin</v>
      </c>
    </row>
    <row r="133" spans="1:14" ht="18.75">
      <c r="A133" s="64">
        <v>126</v>
      </c>
      <c r="B133" s="425" t="s">
        <v>192</v>
      </c>
      <c r="C133" s="425" t="s">
        <v>193</v>
      </c>
      <c r="D133" s="18">
        <v>8.25</v>
      </c>
      <c r="E133" s="156"/>
      <c r="F133" s="156"/>
      <c r="G133" s="112">
        <f t="shared" si="9"/>
        <v>2.75</v>
      </c>
      <c r="H133" s="112">
        <f t="shared" si="5"/>
        <v>8.25</v>
      </c>
      <c r="I133" s="180"/>
      <c r="J133" s="112">
        <f t="shared" si="6"/>
        <v>8.25</v>
      </c>
      <c r="K133" s="113"/>
      <c r="L133" s="112">
        <f t="shared" si="7"/>
        <v>8.25</v>
      </c>
      <c r="M133" s="181"/>
      <c r="N133" s="84" t="str">
        <f t="shared" si="8"/>
        <v>Juin</v>
      </c>
    </row>
    <row r="134" spans="1:14" ht="18.75">
      <c r="A134" s="64">
        <v>127</v>
      </c>
      <c r="B134" s="426" t="s">
        <v>194</v>
      </c>
      <c r="C134" s="426" t="s">
        <v>195</v>
      </c>
      <c r="D134" s="18">
        <v>7.5</v>
      </c>
      <c r="E134" s="156"/>
      <c r="F134" s="156"/>
      <c r="G134" s="112">
        <f t="shared" si="9"/>
        <v>2.5</v>
      </c>
      <c r="H134" s="112">
        <f t="shared" si="5"/>
        <v>7.5</v>
      </c>
      <c r="I134" s="180"/>
      <c r="J134" s="112">
        <f t="shared" si="6"/>
        <v>7.5</v>
      </c>
      <c r="K134" s="113"/>
      <c r="L134" s="112">
        <f t="shared" si="7"/>
        <v>7.5</v>
      </c>
      <c r="M134" s="181"/>
      <c r="N134" s="84" t="str">
        <f t="shared" si="8"/>
        <v>Juin</v>
      </c>
    </row>
    <row r="135" spans="1:14" ht="18.75">
      <c r="A135" s="64">
        <v>128</v>
      </c>
      <c r="B135" s="424" t="s">
        <v>196</v>
      </c>
      <c r="C135" s="424" t="s">
        <v>197</v>
      </c>
      <c r="D135" s="18">
        <v>12.75</v>
      </c>
      <c r="E135" s="156"/>
      <c r="F135" s="156"/>
      <c r="G135" s="112">
        <f t="shared" si="9"/>
        <v>4.25</v>
      </c>
      <c r="H135" s="112">
        <f t="shared" ref="H135:H198" si="10">G135*3</f>
        <v>12.75</v>
      </c>
      <c r="I135" s="180"/>
      <c r="J135" s="112">
        <f t="shared" ref="J135:J198" si="11">MAX(I135*3,H135)</f>
        <v>12.75</v>
      </c>
      <c r="K135" s="113"/>
      <c r="L135" s="112">
        <f t="shared" ref="L135:L198" si="12">MAX(J135,K135*3)</f>
        <v>12.75</v>
      </c>
      <c r="M135" s="181"/>
      <c r="N135" s="84" t="str">
        <f t="shared" ref="N135:N198" si="13">IF(ISBLANK(K135),IF(ISBLANK(I135),"Juin","Synthèse"),"Rattrapage")</f>
        <v>Juin</v>
      </c>
    </row>
    <row r="136" spans="1:14" ht="18.75">
      <c r="A136" s="64">
        <v>129</v>
      </c>
      <c r="B136" s="424" t="s">
        <v>198</v>
      </c>
      <c r="C136" s="424" t="s">
        <v>160</v>
      </c>
      <c r="D136" s="18">
        <v>8</v>
      </c>
      <c r="E136" s="156"/>
      <c r="F136" s="156"/>
      <c r="G136" s="112">
        <f t="shared" ref="G136:G199" si="14">IF(AND(D136=0,E136=0,F136=0),M136/3,(D136+E136+F136)/3)</f>
        <v>2.6666666666666665</v>
      </c>
      <c r="H136" s="112">
        <f t="shared" si="10"/>
        <v>8</v>
      </c>
      <c r="I136" s="180"/>
      <c r="J136" s="112">
        <f t="shared" si="11"/>
        <v>8</v>
      </c>
      <c r="K136" s="113"/>
      <c r="L136" s="112">
        <f t="shared" si="12"/>
        <v>8</v>
      </c>
      <c r="M136" s="181"/>
      <c r="N136" s="84" t="str">
        <f t="shared" si="13"/>
        <v>Juin</v>
      </c>
    </row>
    <row r="137" spans="1:14" ht="18.75">
      <c r="A137" s="64">
        <v>130</v>
      </c>
      <c r="B137" s="417" t="s">
        <v>199</v>
      </c>
      <c r="C137" s="417" t="s">
        <v>872</v>
      </c>
      <c r="D137" s="18">
        <v>6.25</v>
      </c>
      <c r="E137" s="117"/>
      <c r="F137" s="117"/>
      <c r="G137" s="112">
        <f t="shared" si="14"/>
        <v>2.0833333333333335</v>
      </c>
      <c r="H137" s="112">
        <f t="shared" si="10"/>
        <v>6.25</v>
      </c>
      <c r="I137" s="180"/>
      <c r="J137" s="112">
        <f t="shared" si="11"/>
        <v>6.25</v>
      </c>
      <c r="K137" s="113"/>
      <c r="L137" s="112">
        <f t="shared" si="12"/>
        <v>6.25</v>
      </c>
      <c r="M137" s="70"/>
      <c r="N137" s="84" t="str">
        <f t="shared" si="13"/>
        <v>Juin</v>
      </c>
    </row>
    <row r="138" spans="1:14" ht="18.75">
      <c r="A138" s="64">
        <v>131</v>
      </c>
      <c r="B138" s="424" t="s">
        <v>200</v>
      </c>
      <c r="C138" s="424" t="s">
        <v>201</v>
      </c>
      <c r="D138" s="18">
        <v>16.75</v>
      </c>
      <c r="E138" s="156"/>
      <c r="F138" s="156"/>
      <c r="G138" s="112">
        <f t="shared" si="14"/>
        <v>5.583333333333333</v>
      </c>
      <c r="H138" s="112">
        <f t="shared" si="10"/>
        <v>16.75</v>
      </c>
      <c r="I138" s="180"/>
      <c r="J138" s="112">
        <f t="shared" si="11"/>
        <v>16.75</v>
      </c>
      <c r="K138" s="113"/>
      <c r="L138" s="112">
        <f t="shared" si="12"/>
        <v>16.75</v>
      </c>
      <c r="M138" s="181"/>
      <c r="N138" s="84" t="str">
        <f t="shared" si="13"/>
        <v>Juin</v>
      </c>
    </row>
    <row r="139" spans="1:14" ht="18.75">
      <c r="A139" s="64">
        <v>132</v>
      </c>
      <c r="B139" s="424" t="s">
        <v>202</v>
      </c>
      <c r="C139" s="424" t="s">
        <v>203</v>
      </c>
      <c r="D139" s="18">
        <v>8</v>
      </c>
      <c r="E139" s="156"/>
      <c r="F139" s="156"/>
      <c r="G139" s="112">
        <f t="shared" si="14"/>
        <v>2.6666666666666665</v>
      </c>
      <c r="H139" s="112">
        <f t="shared" si="10"/>
        <v>8</v>
      </c>
      <c r="I139" s="180"/>
      <c r="J139" s="112">
        <f t="shared" si="11"/>
        <v>8</v>
      </c>
      <c r="K139" s="113"/>
      <c r="L139" s="112">
        <f t="shared" si="12"/>
        <v>8</v>
      </c>
      <c r="M139" s="181"/>
      <c r="N139" s="84" t="str">
        <f t="shared" si="13"/>
        <v>Juin</v>
      </c>
    </row>
    <row r="140" spans="1:14" ht="18.75">
      <c r="A140" s="64">
        <v>133</v>
      </c>
      <c r="B140" s="424" t="s">
        <v>873</v>
      </c>
      <c r="C140" s="424" t="s">
        <v>204</v>
      </c>
      <c r="D140" s="18">
        <v>7.5</v>
      </c>
      <c r="E140" s="156"/>
      <c r="F140" s="156"/>
      <c r="G140" s="112">
        <f t="shared" si="14"/>
        <v>2.5</v>
      </c>
      <c r="H140" s="112">
        <f t="shared" si="10"/>
        <v>7.5</v>
      </c>
      <c r="I140" s="180"/>
      <c r="J140" s="112">
        <f t="shared" si="11"/>
        <v>7.5</v>
      </c>
      <c r="K140" s="113"/>
      <c r="L140" s="112">
        <f t="shared" si="12"/>
        <v>7.5</v>
      </c>
      <c r="M140" s="181"/>
      <c r="N140" s="84" t="str">
        <f t="shared" si="13"/>
        <v>Juin</v>
      </c>
    </row>
    <row r="141" spans="1:14" ht="18.75">
      <c r="A141" s="64">
        <v>134</v>
      </c>
      <c r="B141" s="423" t="s">
        <v>205</v>
      </c>
      <c r="C141" s="423" t="s">
        <v>185</v>
      </c>
      <c r="D141" s="18">
        <v>10.25</v>
      </c>
      <c r="E141" s="156"/>
      <c r="F141" s="156"/>
      <c r="G141" s="112">
        <f t="shared" si="14"/>
        <v>3.4166666666666665</v>
      </c>
      <c r="H141" s="112">
        <f t="shared" si="10"/>
        <v>10.25</v>
      </c>
      <c r="I141" s="180"/>
      <c r="J141" s="112">
        <f t="shared" si="11"/>
        <v>10.25</v>
      </c>
      <c r="K141" s="113"/>
      <c r="L141" s="112">
        <f t="shared" si="12"/>
        <v>10.25</v>
      </c>
      <c r="M141" s="181"/>
      <c r="N141" s="84" t="str">
        <f t="shared" si="13"/>
        <v>Juin</v>
      </c>
    </row>
    <row r="142" spans="1:14" ht="18.75">
      <c r="A142" s="64">
        <v>135</v>
      </c>
      <c r="B142" s="424" t="s">
        <v>206</v>
      </c>
      <c r="C142" s="424" t="s">
        <v>207</v>
      </c>
      <c r="D142" s="18">
        <v>8.25</v>
      </c>
      <c r="E142" s="156"/>
      <c r="F142" s="156"/>
      <c r="G142" s="112">
        <f t="shared" si="14"/>
        <v>2.75</v>
      </c>
      <c r="H142" s="112">
        <f t="shared" si="10"/>
        <v>8.25</v>
      </c>
      <c r="I142" s="180"/>
      <c r="J142" s="112">
        <f t="shared" si="11"/>
        <v>8.25</v>
      </c>
      <c r="K142" s="113"/>
      <c r="L142" s="112">
        <f t="shared" si="12"/>
        <v>8.25</v>
      </c>
      <c r="M142" s="181"/>
      <c r="N142" s="84" t="str">
        <f t="shared" si="13"/>
        <v>Juin</v>
      </c>
    </row>
    <row r="143" spans="1:14" ht="18.75">
      <c r="A143" s="64">
        <v>136</v>
      </c>
      <c r="B143" s="431" t="s">
        <v>874</v>
      </c>
      <c r="C143" s="426" t="s">
        <v>875</v>
      </c>
      <c r="D143" s="18">
        <v>5.25</v>
      </c>
      <c r="E143" s="156"/>
      <c r="F143" s="156"/>
      <c r="G143" s="112">
        <f t="shared" si="14"/>
        <v>1.75</v>
      </c>
      <c r="H143" s="112">
        <f t="shared" si="10"/>
        <v>5.25</v>
      </c>
      <c r="I143" s="180"/>
      <c r="J143" s="112">
        <f t="shared" si="11"/>
        <v>5.25</v>
      </c>
      <c r="K143" s="113"/>
      <c r="L143" s="112">
        <f t="shared" si="12"/>
        <v>5.25</v>
      </c>
      <c r="M143" s="181"/>
      <c r="N143" s="84" t="str">
        <f t="shared" si="13"/>
        <v>Juin</v>
      </c>
    </row>
    <row r="144" spans="1:14" ht="18.75">
      <c r="A144" s="64">
        <v>137</v>
      </c>
      <c r="B144" s="426" t="s">
        <v>208</v>
      </c>
      <c r="C144" s="426" t="s">
        <v>876</v>
      </c>
      <c r="D144" s="18">
        <v>9.25</v>
      </c>
      <c r="E144" s="156"/>
      <c r="F144" s="156"/>
      <c r="G144" s="112">
        <f t="shared" si="14"/>
        <v>3.0833333333333335</v>
      </c>
      <c r="H144" s="112">
        <f t="shared" si="10"/>
        <v>9.25</v>
      </c>
      <c r="I144" s="180"/>
      <c r="J144" s="112">
        <f t="shared" si="11"/>
        <v>9.25</v>
      </c>
      <c r="K144" s="113"/>
      <c r="L144" s="112">
        <f t="shared" si="12"/>
        <v>9.25</v>
      </c>
      <c r="M144" s="181"/>
      <c r="N144" s="84" t="str">
        <f t="shared" si="13"/>
        <v>Juin</v>
      </c>
    </row>
    <row r="145" spans="1:14" ht="18.75">
      <c r="A145" s="64">
        <v>138</v>
      </c>
      <c r="B145" s="424" t="s">
        <v>209</v>
      </c>
      <c r="C145" s="424" t="s">
        <v>132</v>
      </c>
      <c r="D145" s="18">
        <v>9</v>
      </c>
      <c r="E145" s="156"/>
      <c r="F145" s="156"/>
      <c r="G145" s="112">
        <f t="shared" si="14"/>
        <v>3</v>
      </c>
      <c r="H145" s="112">
        <f t="shared" si="10"/>
        <v>9</v>
      </c>
      <c r="I145" s="180"/>
      <c r="J145" s="112">
        <f t="shared" si="11"/>
        <v>9</v>
      </c>
      <c r="K145" s="113"/>
      <c r="L145" s="112">
        <f t="shared" si="12"/>
        <v>9</v>
      </c>
      <c r="M145" s="181"/>
      <c r="N145" s="84" t="str">
        <f t="shared" si="13"/>
        <v>Juin</v>
      </c>
    </row>
    <row r="146" spans="1:14" ht="18.75">
      <c r="A146" s="64">
        <v>139</v>
      </c>
      <c r="B146" s="424" t="s">
        <v>210</v>
      </c>
      <c r="C146" s="424" t="s">
        <v>757</v>
      </c>
      <c r="D146" s="18">
        <v>7.75</v>
      </c>
      <c r="E146" s="182"/>
      <c r="F146" s="182"/>
      <c r="G146" s="112">
        <f t="shared" si="14"/>
        <v>2.5833333333333335</v>
      </c>
      <c r="H146" s="112">
        <f t="shared" si="10"/>
        <v>7.75</v>
      </c>
      <c r="I146" s="180"/>
      <c r="J146" s="112">
        <f t="shared" si="11"/>
        <v>7.75</v>
      </c>
      <c r="K146" s="113"/>
      <c r="L146" s="112">
        <f t="shared" si="12"/>
        <v>7.75</v>
      </c>
      <c r="M146" s="181"/>
      <c r="N146" s="84" t="str">
        <f t="shared" si="13"/>
        <v>Juin</v>
      </c>
    </row>
    <row r="147" spans="1:14" ht="18.75">
      <c r="A147" s="64">
        <v>140</v>
      </c>
      <c r="B147" s="424" t="s">
        <v>211</v>
      </c>
      <c r="C147" s="424" t="s">
        <v>212</v>
      </c>
      <c r="D147" s="18">
        <v>11.5</v>
      </c>
      <c r="E147" s="156"/>
      <c r="F147" s="156"/>
      <c r="G147" s="112">
        <f t="shared" si="14"/>
        <v>3.8333333333333335</v>
      </c>
      <c r="H147" s="112">
        <f t="shared" si="10"/>
        <v>11.5</v>
      </c>
      <c r="I147" s="180"/>
      <c r="J147" s="112">
        <f t="shared" si="11"/>
        <v>11.5</v>
      </c>
      <c r="K147" s="113"/>
      <c r="L147" s="112">
        <f t="shared" si="12"/>
        <v>11.5</v>
      </c>
      <c r="M147" s="181"/>
      <c r="N147" s="84" t="str">
        <f t="shared" si="13"/>
        <v>Juin</v>
      </c>
    </row>
    <row r="148" spans="1:14" ht="18.75">
      <c r="A148" s="64">
        <v>141</v>
      </c>
      <c r="B148" s="424" t="s">
        <v>877</v>
      </c>
      <c r="C148" s="424" t="s">
        <v>878</v>
      </c>
      <c r="D148" s="18">
        <v>10</v>
      </c>
      <c r="E148" s="182"/>
      <c r="F148" s="182"/>
      <c r="G148" s="112">
        <f t="shared" si="14"/>
        <v>3.3333333333333335</v>
      </c>
      <c r="H148" s="112">
        <f t="shared" si="10"/>
        <v>10</v>
      </c>
      <c r="I148" s="180"/>
      <c r="J148" s="112">
        <f t="shared" si="11"/>
        <v>10</v>
      </c>
      <c r="K148" s="113"/>
      <c r="L148" s="112">
        <f t="shared" si="12"/>
        <v>10</v>
      </c>
      <c r="M148" s="181"/>
      <c r="N148" s="84" t="str">
        <f t="shared" si="13"/>
        <v>Juin</v>
      </c>
    </row>
    <row r="149" spans="1:14" ht="18.75">
      <c r="A149" s="64">
        <v>142</v>
      </c>
      <c r="B149" s="424" t="s">
        <v>213</v>
      </c>
      <c r="C149" s="424" t="s">
        <v>879</v>
      </c>
      <c r="D149" s="18">
        <v>8</v>
      </c>
      <c r="E149" s="117"/>
      <c r="F149" s="117"/>
      <c r="G149" s="112">
        <f t="shared" si="14"/>
        <v>2.6666666666666665</v>
      </c>
      <c r="H149" s="112">
        <f t="shared" si="10"/>
        <v>8</v>
      </c>
      <c r="I149" s="180"/>
      <c r="J149" s="112">
        <f t="shared" si="11"/>
        <v>8</v>
      </c>
      <c r="K149" s="113"/>
      <c r="L149" s="112">
        <f t="shared" si="12"/>
        <v>8</v>
      </c>
      <c r="M149" s="70"/>
      <c r="N149" s="84" t="str">
        <f t="shared" si="13"/>
        <v>Juin</v>
      </c>
    </row>
    <row r="150" spans="1:14" ht="18.75">
      <c r="A150" s="64">
        <v>143</v>
      </c>
      <c r="B150" s="426" t="s">
        <v>880</v>
      </c>
      <c r="C150" s="426" t="s">
        <v>214</v>
      </c>
      <c r="D150" s="18">
        <v>8.75</v>
      </c>
      <c r="E150" s="182"/>
      <c r="F150" s="182"/>
      <c r="G150" s="112">
        <f t="shared" si="14"/>
        <v>2.9166666666666665</v>
      </c>
      <c r="H150" s="112">
        <f t="shared" si="10"/>
        <v>8.75</v>
      </c>
      <c r="I150" s="180"/>
      <c r="J150" s="112">
        <f t="shared" si="11"/>
        <v>8.75</v>
      </c>
      <c r="K150" s="113"/>
      <c r="L150" s="112">
        <f t="shared" si="12"/>
        <v>8.75</v>
      </c>
      <c r="M150" s="181"/>
      <c r="N150" s="84" t="str">
        <f t="shared" si="13"/>
        <v>Juin</v>
      </c>
    </row>
    <row r="151" spans="1:14" ht="18.75">
      <c r="A151" s="64">
        <v>144</v>
      </c>
      <c r="B151" s="426" t="s">
        <v>215</v>
      </c>
      <c r="C151" s="426" t="s">
        <v>216</v>
      </c>
      <c r="D151" s="18">
        <v>5.25</v>
      </c>
      <c r="E151" s="156"/>
      <c r="F151" s="156"/>
      <c r="G151" s="112">
        <f t="shared" si="14"/>
        <v>1.75</v>
      </c>
      <c r="H151" s="112">
        <f t="shared" si="10"/>
        <v>5.25</v>
      </c>
      <c r="I151" s="180"/>
      <c r="J151" s="112">
        <f t="shared" si="11"/>
        <v>5.25</v>
      </c>
      <c r="K151" s="113"/>
      <c r="L151" s="112">
        <f t="shared" si="12"/>
        <v>5.25</v>
      </c>
      <c r="M151" s="181"/>
      <c r="N151" s="84" t="str">
        <f t="shared" si="13"/>
        <v>Juin</v>
      </c>
    </row>
    <row r="152" spans="1:14" ht="18.75">
      <c r="A152" s="64">
        <v>145</v>
      </c>
      <c r="B152" s="426" t="s">
        <v>217</v>
      </c>
      <c r="C152" s="426" t="s">
        <v>218</v>
      </c>
      <c r="D152" s="357"/>
      <c r="E152" s="117"/>
      <c r="F152" s="117"/>
      <c r="G152" s="112">
        <f t="shared" si="14"/>
        <v>10</v>
      </c>
      <c r="H152" s="112">
        <f t="shared" si="10"/>
        <v>30</v>
      </c>
      <c r="I152" s="180"/>
      <c r="J152" s="112">
        <f t="shared" si="11"/>
        <v>30</v>
      </c>
      <c r="K152" s="113"/>
      <c r="L152" s="112">
        <f t="shared" si="12"/>
        <v>30</v>
      </c>
      <c r="M152" s="70">
        <v>30</v>
      </c>
      <c r="N152" s="84" t="str">
        <f t="shared" si="13"/>
        <v>Juin</v>
      </c>
    </row>
    <row r="153" spans="1:14" ht="18.75">
      <c r="A153" s="64">
        <v>146</v>
      </c>
      <c r="B153" s="413" t="s">
        <v>217</v>
      </c>
      <c r="C153" s="413" t="s">
        <v>47</v>
      </c>
      <c r="D153" s="18">
        <v>6.75</v>
      </c>
      <c r="E153" s="156"/>
      <c r="F153" s="156"/>
      <c r="G153" s="112">
        <f t="shared" si="14"/>
        <v>2.25</v>
      </c>
      <c r="H153" s="112">
        <f t="shared" si="10"/>
        <v>6.75</v>
      </c>
      <c r="I153" s="180"/>
      <c r="J153" s="112">
        <f t="shared" si="11"/>
        <v>6.75</v>
      </c>
      <c r="K153" s="113"/>
      <c r="L153" s="112">
        <f t="shared" si="12"/>
        <v>6.75</v>
      </c>
      <c r="M153" s="181"/>
      <c r="N153" s="84" t="str">
        <f t="shared" si="13"/>
        <v>Juin</v>
      </c>
    </row>
    <row r="154" spans="1:14" ht="18.75">
      <c r="A154" s="64">
        <v>147</v>
      </c>
      <c r="B154" s="424" t="s">
        <v>219</v>
      </c>
      <c r="C154" s="424" t="s">
        <v>220</v>
      </c>
      <c r="D154" s="18">
        <v>10.25</v>
      </c>
      <c r="E154" s="156"/>
      <c r="F154" s="156"/>
      <c r="G154" s="112">
        <f t="shared" si="14"/>
        <v>3.4166666666666665</v>
      </c>
      <c r="H154" s="112">
        <f t="shared" si="10"/>
        <v>10.25</v>
      </c>
      <c r="I154" s="180"/>
      <c r="J154" s="112">
        <f t="shared" si="11"/>
        <v>10.25</v>
      </c>
      <c r="K154" s="113"/>
      <c r="L154" s="112">
        <f t="shared" si="12"/>
        <v>10.25</v>
      </c>
      <c r="M154" s="181"/>
      <c r="N154" s="84" t="str">
        <f t="shared" si="13"/>
        <v>Juin</v>
      </c>
    </row>
    <row r="155" spans="1:14" ht="18.75">
      <c r="A155" s="64">
        <v>148</v>
      </c>
      <c r="B155" s="424" t="s">
        <v>221</v>
      </c>
      <c r="C155" s="424" t="s">
        <v>222</v>
      </c>
      <c r="D155" s="18">
        <v>10.5</v>
      </c>
      <c r="E155" s="156"/>
      <c r="F155" s="156"/>
      <c r="G155" s="112">
        <f t="shared" si="14"/>
        <v>3.5</v>
      </c>
      <c r="H155" s="112">
        <f t="shared" si="10"/>
        <v>10.5</v>
      </c>
      <c r="I155" s="180"/>
      <c r="J155" s="112">
        <f t="shared" si="11"/>
        <v>10.5</v>
      </c>
      <c r="K155" s="113"/>
      <c r="L155" s="112">
        <f t="shared" si="12"/>
        <v>10.5</v>
      </c>
      <c r="M155" s="181"/>
      <c r="N155" s="84" t="str">
        <f t="shared" si="13"/>
        <v>Juin</v>
      </c>
    </row>
    <row r="156" spans="1:14" ht="18.75">
      <c r="A156" s="64">
        <v>149</v>
      </c>
      <c r="B156" s="423" t="s">
        <v>881</v>
      </c>
      <c r="C156" s="423" t="s">
        <v>212</v>
      </c>
      <c r="D156" s="18">
        <v>13.25</v>
      </c>
      <c r="E156" s="156"/>
      <c r="F156" s="156"/>
      <c r="G156" s="112">
        <f t="shared" si="14"/>
        <v>4.416666666666667</v>
      </c>
      <c r="H156" s="112">
        <f t="shared" si="10"/>
        <v>13.25</v>
      </c>
      <c r="I156" s="180"/>
      <c r="J156" s="112">
        <f t="shared" si="11"/>
        <v>13.25</v>
      </c>
      <c r="K156" s="113"/>
      <c r="L156" s="112">
        <f t="shared" si="12"/>
        <v>13.25</v>
      </c>
      <c r="M156" s="181"/>
      <c r="N156" s="84" t="str">
        <f t="shared" si="13"/>
        <v>Juin</v>
      </c>
    </row>
    <row r="157" spans="1:14" ht="18.75">
      <c r="A157" s="64">
        <v>150</v>
      </c>
      <c r="B157" s="430" t="s">
        <v>223</v>
      </c>
      <c r="C157" s="430" t="s">
        <v>882</v>
      </c>
      <c r="D157" s="18">
        <v>9.5</v>
      </c>
      <c r="E157" s="156"/>
      <c r="F157" s="156"/>
      <c r="G157" s="112">
        <f t="shared" si="14"/>
        <v>3.1666666666666665</v>
      </c>
      <c r="H157" s="112">
        <f t="shared" si="10"/>
        <v>9.5</v>
      </c>
      <c r="I157" s="180"/>
      <c r="J157" s="112">
        <f t="shared" si="11"/>
        <v>9.5</v>
      </c>
      <c r="K157" s="113"/>
      <c r="L157" s="112">
        <f t="shared" si="12"/>
        <v>9.5</v>
      </c>
      <c r="M157" s="181"/>
      <c r="N157" s="84" t="str">
        <f t="shared" si="13"/>
        <v>Juin</v>
      </c>
    </row>
    <row r="158" spans="1:14" ht="18.75">
      <c r="A158" s="64">
        <v>151</v>
      </c>
      <c r="B158" s="427" t="s">
        <v>224</v>
      </c>
      <c r="C158" s="427" t="s">
        <v>225</v>
      </c>
      <c r="D158" s="18">
        <v>8.5</v>
      </c>
      <c r="E158" s="156"/>
      <c r="F158" s="156"/>
      <c r="G158" s="112">
        <f t="shared" si="14"/>
        <v>2.8333333333333335</v>
      </c>
      <c r="H158" s="112">
        <f t="shared" si="10"/>
        <v>8.5</v>
      </c>
      <c r="I158" s="180"/>
      <c r="J158" s="112">
        <f t="shared" si="11"/>
        <v>8.5</v>
      </c>
      <c r="K158" s="113"/>
      <c r="L158" s="112">
        <f t="shared" si="12"/>
        <v>8.5</v>
      </c>
      <c r="M158" s="181"/>
      <c r="N158" s="84" t="str">
        <f t="shared" si="13"/>
        <v>Juin</v>
      </c>
    </row>
    <row r="159" spans="1:14" ht="18.75">
      <c r="A159" s="64">
        <v>152</v>
      </c>
      <c r="B159" s="424" t="s">
        <v>226</v>
      </c>
      <c r="C159" s="424" t="s">
        <v>227</v>
      </c>
      <c r="D159" s="18">
        <v>9.25</v>
      </c>
      <c r="E159" s="156"/>
      <c r="F159" s="156"/>
      <c r="G159" s="112">
        <f t="shared" si="14"/>
        <v>3.0833333333333335</v>
      </c>
      <c r="H159" s="112">
        <f t="shared" si="10"/>
        <v>9.25</v>
      </c>
      <c r="I159" s="180"/>
      <c r="J159" s="112">
        <f t="shared" si="11"/>
        <v>9.25</v>
      </c>
      <c r="K159" s="113"/>
      <c r="L159" s="112">
        <f t="shared" si="12"/>
        <v>9.25</v>
      </c>
      <c r="M159" s="181"/>
      <c r="N159" s="84" t="str">
        <f t="shared" si="13"/>
        <v>Juin</v>
      </c>
    </row>
    <row r="160" spans="1:14" ht="18.75">
      <c r="A160" s="64">
        <v>153</v>
      </c>
      <c r="B160" s="424" t="s">
        <v>228</v>
      </c>
      <c r="C160" s="424" t="s">
        <v>229</v>
      </c>
      <c r="D160" s="18">
        <v>7.5</v>
      </c>
      <c r="E160" s="156"/>
      <c r="F160" s="156"/>
      <c r="G160" s="112">
        <f t="shared" si="14"/>
        <v>2.5</v>
      </c>
      <c r="H160" s="112">
        <f t="shared" si="10"/>
        <v>7.5</v>
      </c>
      <c r="I160" s="180"/>
      <c r="J160" s="112">
        <f t="shared" si="11"/>
        <v>7.5</v>
      </c>
      <c r="K160" s="113"/>
      <c r="L160" s="112">
        <f t="shared" si="12"/>
        <v>7.5</v>
      </c>
      <c r="M160" s="181"/>
      <c r="N160" s="84" t="str">
        <f t="shared" si="13"/>
        <v>Juin</v>
      </c>
    </row>
    <row r="161" spans="1:14" ht="18.75">
      <c r="A161" s="64">
        <v>154</v>
      </c>
      <c r="B161" s="424" t="s">
        <v>230</v>
      </c>
      <c r="C161" s="424" t="s">
        <v>231</v>
      </c>
      <c r="D161" s="18">
        <v>10.75</v>
      </c>
      <c r="E161" s="182"/>
      <c r="F161" s="182"/>
      <c r="G161" s="112">
        <f t="shared" si="14"/>
        <v>3.5833333333333335</v>
      </c>
      <c r="H161" s="112">
        <f t="shared" si="10"/>
        <v>10.75</v>
      </c>
      <c r="I161" s="180"/>
      <c r="J161" s="112">
        <f t="shared" si="11"/>
        <v>10.75</v>
      </c>
      <c r="K161" s="113"/>
      <c r="L161" s="112">
        <f t="shared" si="12"/>
        <v>10.75</v>
      </c>
      <c r="M161" s="181"/>
      <c r="N161" s="84" t="str">
        <f t="shared" si="13"/>
        <v>Juin</v>
      </c>
    </row>
    <row r="162" spans="1:14" ht="18.75">
      <c r="A162" s="64">
        <v>155</v>
      </c>
      <c r="B162" s="424" t="s">
        <v>232</v>
      </c>
      <c r="C162" s="424" t="s">
        <v>233</v>
      </c>
      <c r="D162" s="357"/>
      <c r="E162" s="156"/>
      <c r="F162" s="156"/>
      <c r="G162" s="112">
        <f t="shared" si="14"/>
        <v>12.75</v>
      </c>
      <c r="H162" s="112">
        <f t="shared" si="10"/>
        <v>38.25</v>
      </c>
      <c r="I162" s="180"/>
      <c r="J162" s="112">
        <f t="shared" si="11"/>
        <v>38.25</v>
      </c>
      <c r="K162" s="113"/>
      <c r="L162" s="112">
        <f t="shared" si="12"/>
        <v>38.25</v>
      </c>
      <c r="M162" s="181">
        <v>38.25</v>
      </c>
      <c r="N162" s="84" t="str">
        <f t="shared" si="13"/>
        <v>Juin</v>
      </c>
    </row>
    <row r="163" spans="1:14" ht="18.75">
      <c r="A163" s="64">
        <v>156</v>
      </c>
      <c r="B163" s="424" t="s">
        <v>234</v>
      </c>
      <c r="C163" s="424" t="s">
        <v>235</v>
      </c>
      <c r="D163" s="18">
        <v>8</v>
      </c>
      <c r="E163" s="156"/>
      <c r="F163" s="156"/>
      <c r="G163" s="112">
        <f t="shared" si="14"/>
        <v>2.6666666666666665</v>
      </c>
      <c r="H163" s="112">
        <f t="shared" si="10"/>
        <v>8</v>
      </c>
      <c r="I163" s="180"/>
      <c r="J163" s="112">
        <f t="shared" si="11"/>
        <v>8</v>
      </c>
      <c r="K163" s="113"/>
      <c r="L163" s="112">
        <f t="shared" si="12"/>
        <v>8</v>
      </c>
      <c r="M163" s="181"/>
      <c r="N163" s="84" t="str">
        <f t="shared" si="13"/>
        <v>Juin</v>
      </c>
    </row>
    <row r="164" spans="1:14" ht="18.75">
      <c r="A164" s="64">
        <v>157</v>
      </c>
      <c r="B164" s="424" t="s">
        <v>236</v>
      </c>
      <c r="C164" s="424" t="s">
        <v>237</v>
      </c>
      <c r="D164" s="18">
        <v>9.5</v>
      </c>
      <c r="E164" s="156"/>
      <c r="F164" s="156"/>
      <c r="G164" s="112">
        <f t="shared" si="14"/>
        <v>3.1666666666666665</v>
      </c>
      <c r="H164" s="112">
        <f t="shared" si="10"/>
        <v>9.5</v>
      </c>
      <c r="I164" s="180"/>
      <c r="J164" s="112">
        <f t="shared" si="11"/>
        <v>9.5</v>
      </c>
      <c r="K164" s="113"/>
      <c r="L164" s="112">
        <f t="shared" si="12"/>
        <v>9.5</v>
      </c>
      <c r="M164" s="181"/>
      <c r="N164" s="84" t="str">
        <f t="shared" si="13"/>
        <v>Juin</v>
      </c>
    </row>
    <row r="165" spans="1:14" ht="18.75">
      <c r="A165" s="64">
        <v>158</v>
      </c>
      <c r="B165" s="424" t="s">
        <v>238</v>
      </c>
      <c r="C165" s="424" t="s">
        <v>883</v>
      </c>
      <c r="D165" s="18">
        <v>7</v>
      </c>
      <c r="E165" s="156"/>
      <c r="F165" s="156"/>
      <c r="G165" s="112">
        <f t="shared" si="14"/>
        <v>2.3333333333333335</v>
      </c>
      <c r="H165" s="112">
        <f t="shared" si="10"/>
        <v>7</v>
      </c>
      <c r="I165" s="180"/>
      <c r="J165" s="112">
        <f t="shared" si="11"/>
        <v>7</v>
      </c>
      <c r="K165" s="113"/>
      <c r="L165" s="112">
        <f t="shared" si="12"/>
        <v>7</v>
      </c>
      <c r="M165" s="181"/>
      <c r="N165" s="84" t="str">
        <f t="shared" si="13"/>
        <v>Juin</v>
      </c>
    </row>
    <row r="166" spans="1:14" ht="18.75">
      <c r="A166" s="64">
        <v>159</v>
      </c>
      <c r="B166" s="426" t="s">
        <v>239</v>
      </c>
      <c r="C166" s="426" t="s">
        <v>671</v>
      </c>
      <c r="D166" s="18">
        <v>14.75</v>
      </c>
      <c r="E166" s="156"/>
      <c r="F166" s="156"/>
      <c r="G166" s="112">
        <f t="shared" si="14"/>
        <v>4.916666666666667</v>
      </c>
      <c r="H166" s="112">
        <f t="shared" si="10"/>
        <v>14.75</v>
      </c>
      <c r="I166" s="180"/>
      <c r="J166" s="112">
        <f t="shared" si="11"/>
        <v>14.75</v>
      </c>
      <c r="K166" s="113"/>
      <c r="L166" s="112">
        <f t="shared" si="12"/>
        <v>14.75</v>
      </c>
      <c r="M166" s="181"/>
      <c r="N166" s="84" t="str">
        <f t="shared" si="13"/>
        <v>Juin</v>
      </c>
    </row>
    <row r="167" spans="1:14" ht="18.75">
      <c r="A167" s="64">
        <v>160</v>
      </c>
      <c r="B167" s="424" t="s">
        <v>240</v>
      </c>
      <c r="C167" s="424" t="s">
        <v>241</v>
      </c>
      <c r="D167" s="18">
        <v>6</v>
      </c>
      <c r="E167" s="156"/>
      <c r="F167" s="156"/>
      <c r="G167" s="112">
        <f t="shared" si="14"/>
        <v>2</v>
      </c>
      <c r="H167" s="112">
        <f t="shared" si="10"/>
        <v>6</v>
      </c>
      <c r="I167" s="180"/>
      <c r="J167" s="112">
        <f t="shared" si="11"/>
        <v>6</v>
      </c>
      <c r="K167" s="113"/>
      <c r="L167" s="112">
        <f t="shared" si="12"/>
        <v>6</v>
      </c>
      <c r="M167" s="181"/>
      <c r="N167" s="84" t="str">
        <f t="shared" si="13"/>
        <v>Juin</v>
      </c>
    </row>
    <row r="168" spans="1:14" ht="18.75">
      <c r="A168" s="64">
        <v>161</v>
      </c>
      <c r="B168" s="424" t="s">
        <v>242</v>
      </c>
      <c r="C168" s="424" t="s">
        <v>884</v>
      </c>
      <c r="D168" s="18">
        <v>7.75</v>
      </c>
      <c r="E168" s="156"/>
      <c r="F168" s="156"/>
      <c r="G168" s="112">
        <f t="shared" si="14"/>
        <v>2.5833333333333335</v>
      </c>
      <c r="H168" s="112">
        <f t="shared" si="10"/>
        <v>7.75</v>
      </c>
      <c r="I168" s="180"/>
      <c r="J168" s="112">
        <f t="shared" si="11"/>
        <v>7.75</v>
      </c>
      <c r="K168" s="113"/>
      <c r="L168" s="112">
        <f t="shared" si="12"/>
        <v>7.75</v>
      </c>
      <c r="M168" s="181"/>
      <c r="N168" s="84" t="str">
        <f t="shared" si="13"/>
        <v>Juin</v>
      </c>
    </row>
    <row r="169" spans="1:14" ht="18.75">
      <c r="A169" s="64">
        <v>162</v>
      </c>
      <c r="B169" s="413" t="s">
        <v>243</v>
      </c>
      <c r="C169" s="413" t="s">
        <v>25</v>
      </c>
      <c r="D169" s="18">
        <v>10</v>
      </c>
      <c r="E169" s="156"/>
      <c r="F169" s="156"/>
      <c r="G169" s="112">
        <f t="shared" si="14"/>
        <v>3.3333333333333335</v>
      </c>
      <c r="H169" s="112">
        <f t="shared" si="10"/>
        <v>10</v>
      </c>
      <c r="I169" s="180"/>
      <c r="J169" s="112">
        <f t="shared" si="11"/>
        <v>10</v>
      </c>
      <c r="K169" s="113"/>
      <c r="L169" s="112">
        <f t="shared" si="12"/>
        <v>10</v>
      </c>
      <c r="M169" s="181"/>
      <c r="N169" s="84" t="str">
        <f t="shared" si="13"/>
        <v>Juin</v>
      </c>
    </row>
    <row r="170" spans="1:14" ht="18.75">
      <c r="A170" s="64">
        <v>163</v>
      </c>
      <c r="B170" s="413" t="s">
        <v>244</v>
      </c>
      <c r="C170" s="413" t="s">
        <v>245</v>
      </c>
      <c r="D170" s="18">
        <v>7.5</v>
      </c>
      <c r="E170" s="156"/>
      <c r="F170" s="156"/>
      <c r="G170" s="112">
        <f t="shared" si="14"/>
        <v>2.5</v>
      </c>
      <c r="H170" s="112">
        <f t="shared" si="10"/>
        <v>7.5</v>
      </c>
      <c r="I170" s="180"/>
      <c r="J170" s="112">
        <f t="shared" si="11"/>
        <v>7.5</v>
      </c>
      <c r="K170" s="113"/>
      <c r="L170" s="112">
        <f t="shared" si="12"/>
        <v>7.5</v>
      </c>
      <c r="M170" s="181"/>
      <c r="N170" s="84" t="str">
        <f t="shared" si="13"/>
        <v>Juin</v>
      </c>
    </row>
    <row r="171" spans="1:14" ht="18.75">
      <c r="A171" s="64">
        <v>164</v>
      </c>
      <c r="B171" s="432" t="s">
        <v>246</v>
      </c>
      <c r="C171" s="432" t="s">
        <v>247</v>
      </c>
      <c r="D171" s="357"/>
      <c r="E171" s="156"/>
      <c r="F171" s="156"/>
      <c r="G171" s="112">
        <f t="shared" si="14"/>
        <v>10.25</v>
      </c>
      <c r="H171" s="112">
        <f t="shared" si="10"/>
        <v>30.75</v>
      </c>
      <c r="I171" s="180"/>
      <c r="J171" s="112">
        <f t="shared" si="11"/>
        <v>30.75</v>
      </c>
      <c r="K171" s="113"/>
      <c r="L171" s="112">
        <f t="shared" si="12"/>
        <v>30.75</v>
      </c>
      <c r="M171" s="181">
        <v>30.75</v>
      </c>
      <c r="N171" s="84" t="str">
        <f t="shared" si="13"/>
        <v>Juin</v>
      </c>
    </row>
    <row r="172" spans="1:14" ht="18.75">
      <c r="A172" s="64">
        <v>165</v>
      </c>
      <c r="B172" s="419" t="s">
        <v>885</v>
      </c>
      <c r="C172" s="419" t="s">
        <v>886</v>
      </c>
      <c r="D172" s="18">
        <v>7.25</v>
      </c>
      <c r="E172" s="156"/>
      <c r="F172" s="156"/>
      <c r="G172" s="112">
        <f t="shared" si="14"/>
        <v>2.4166666666666665</v>
      </c>
      <c r="H172" s="112">
        <f t="shared" si="10"/>
        <v>7.25</v>
      </c>
      <c r="I172" s="180"/>
      <c r="J172" s="112">
        <f t="shared" si="11"/>
        <v>7.25</v>
      </c>
      <c r="K172" s="113"/>
      <c r="L172" s="112">
        <f t="shared" si="12"/>
        <v>7.25</v>
      </c>
      <c r="M172" s="181"/>
      <c r="N172" s="84" t="str">
        <f t="shared" si="13"/>
        <v>Juin</v>
      </c>
    </row>
    <row r="173" spans="1:14" ht="18.75">
      <c r="A173" s="64">
        <v>166</v>
      </c>
      <c r="B173" s="413" t="s">
        <v>887</v>
      </c>
      <c r="C173" s="413" t="s">
        <v>248</v>
      </c>
      <c r="D173" s="357"/>
      <c r="E173" s="156"/>
      <c r="F173" s="156"/>
      <c r="G173" s="112">
        <f t="shared" si="14"/>
        <v>10.25</v>
      </c>
      <c r="H173" s="112">
        <f t="shared" si="10"/>
        <v>30.75</v>
      </c>
      <c r="I173" s="180"/>
      <c r="J173" s="112">
        <f t="shared" si="11"/>
        <v>30.75</v>
      </c>
      <c r="K173" s="113"/>
      <c r="L173" s="112">
        <f t="shared" si="12"/>
        <v>30.75</v>
      </c>
      <c r="M173" s="181">
        <v>30.75</v>
      </c>
      <c r="N173" s="84" t="str">
        <f t="shared" si="13"/>
        <v>Juin</v>
      </c>
    </row>
    <row r="174" spans="1:14" ht="18.75">
      <c r="A174" s="64">
        <v>167</v>
      </c>
      <c r="B174" s="413" t="s">
        <v>249</v>
      </c>
      <c r="C174" s="413" t="s">
        <v>154</v>
      </c>
      <c r="D174" s="18">
        <v>8.5</v>
      </c>
      <c r="E174" s="156"/>
      <c r="F174" s="156"/>
      <c r="G174" s="112">
        <f t="shared" si="14"/>
        <v>2.8333333333333335</v>
      </c>
      <c r="H174" s="112">
        <f t="shared" si="10"/>
        <v>8.5</v>
      </c>
      <c r="I174" s="180"/>
      <c r="J174" s="112">
        <f t="shared" si="11"/>
        <v>8.5</v>
      </c>
      <c r="K174" s="113"/>
      <c r="L174" s="112">
        <f t="shared" si="12"/>
        <v>8.5</v>
      </c>
      <c r="M174" s="181"/>
      <c r="N174" s="84" t="str">
        <f t="shared" si="13"/>
        <v>Juin</v>
      </c>
    </row>
    <row r="175" spans="1:14" ht="18.75">
      <c r="A175" s="64">
        <v>168</v>
      </c>
      <c r="B175" s="413" t="s">
        <v>250</v>
      </c>
      <c r="C175" s="413" t="s">
        <v>692</v>
      </c>
      <c r="D175" s="18">
        <v>10</v>
      </c>
      <c r="E175" s="156"/>
      <c r="F175" s="156"/>
      <c r="G175" s="112">
        <f t="shared" si="14"/>
        <v>3.3333333333333335</v>
      </c>
      <c r="H175" s="112">
        <f t="shared" si="10"/>
        <v>10</v>
      </c>
      <c r="I175" s="180"/>
      <c r="J175" s="112">
        <f t="shared" si="11"/>
        <v>10</v>
      </c>
      <c r="K175" s="113"/>
      <c r="L175" s="112">
        <f t="shared" si="12"/>
        <v>10</v>
      </c>
      <c r="M175" s="181"/>
      <c r="N175" s="84" t="str">
        <f t="shared" si="13"/>
        <v>Juin</v>
      </c>
    </row>
    <row r="176" spans="1:14" ht="18.75">
      <c r="A176" s="64">
        <v>169</v>
      </c>
      <c r="B176" s="418" t="s">
        <v>251</v>
      </c>
      <c r="C176" s="418" t="s">
        <v>252</v>
      </c>
      <c r="D176" s="18">
        <v>7</v>
      </c>
      <c r="E176" s="156"/>
      <c r="F176" s="156"/>
      <c r="G176" s="112">
        <f t="shared" si="14"/>
        <v>2.3333333333333335</v>
      </c>
      <c r="H176" s="112">
        <f t="shared" si="10"/>
        <v>7</v>
      </c>
      <c r="I176" s="180"/>
      <c r="J176" s="112">
        <f t="shared" si="11"/>
        <v>7</v>
      </c>
      <c r="K176" s="113"/>
      <c r="L176" s="112">
        <f t="shared" si="12"/>
        <v>7</v>
      </c>
      <c r="M176" s="181"/>
      <c r="N176" s="84" t="str">
        <f t="shared" si="13"/>
        <v>Juin</v>
      </c>
    </row>
    <row r="177" spans="1:14" ht="18.75">
      <c r="A177" s="64">
        <v>170</v>
      </c>
      <c r="B177" s="413" t="s">
        <v>251</v>
      </c>
      <c r="C177" s="413" t="s">
        <v>69</v>
      </c>
      <c r="D177" s="18">
        <v>7</v>
      </c>
      <c r="E177" s="156"/>
      <c r="F177" s="156"/>
      <c r="G177" s="112">
        <f t="shared" si="14"/>
        <v>2.3333333333333335</v>
      </c>
      <c r="H177" s="112">
        <f t="shared" si="10"/>
        <v>7</v>
      </c>
      <c r="I177" s="180"/>
      <c r="J177" s="112">
        <f t="shared" si="11"/>
        <v>7</v>
      </c>
      <c r="K177" s="113"/>
      <c r="L177" s="112">
        <f t="shared" si="12"/>
        <v>7</v>
      </c>
      <c r="M177" s="181"/>
      <c r="N177" s="84" t="str">
        <f t="shared" si="13"/>
        <v>Juin</v>
      </c>
    </row>
    <row r="178" spans="1:14" ht="18.75">
      <c r="A178" s="64">
        <v>171</v>
      </c>
      <c r="B178" s="413" t="s">
        <v>253</v>
      </c>
      <c r="C178" s="413" t="s">
        <v>233</v>
      </c>
      <c r="D178" s="357"/>
      <c r="E178" s="156"/>
      <c r="F178" s="156"/>
      <c r="G178" s="112">
        <f t="shared" si="14"/>
        <v>10</v>
      </c>
      <c r="H178" s="112">
        <f t="shared" si="10"/>
        <v>30</v>
      </c>
      <c r="I178" s="180"/>
      <c r="J178" s="112">
        <f t="shared" si="11"/>
        <v>30</v>
      </c>
      <c r="K178" s="113"/>
      <c r="L178" s="112">
        <f t="shared" si="12"/>
        <v>30</v>
      </c>
      <c r="M178" s="181">
        <v>30</v>
      </c>
      <c r="N178" s="84" t="str">
        <f t="shared" si="13"/>
        <v>Juin</v>
      </c>
    </row>
    <row r="179" spans="1:14" ht="18.75">
      <c r="A179" s="64">
        <v>172</v>
      </c>
      <c r="B179" s="413" t="s">
        <v>254</v>
      </c>
      <c r="C179" s="413" t="s">
        <v>255</v>
      </c>
      <c r="D179" s="18">
        <v>9.5</v>
      </c>
      <c r="E179" s="182"/>
      <c r="F179" s="182"/>
      <c r="G179" s="112">
        <f t="shared" si="14"/>
        <v>3.1666666666666665</v>
      </c>
      <c r="H179" s="112">
        <f t="shared" si="10"/>
        <v>9.5</v>
      </c>
      <c r="I179" s="180"/>
      <c r="J179" s="112">
        <f t="shared" si="11"/>
        <v>9.5</v>
      </c>
      <c r="K179" s="113"/>
      <c r="L179" s="112">
        <f t="shared" si="12"/>
        <v>9.5</v>
      </c>
      <c r="M179" s="181"/>
      <c r="N179" s="84" t="str">
        <f t="shared" si="13"/>
        <v>Juin</v>
      </c>
    </row>
    <row r="180" spans="1:14" ht="18.75">
      <c r="A180" s="64">
        <v>173</v>
      </c>
      <c r="B180" s="413" t="s">
        <v>256</v>
      </c>
      <c r="C180" s="413" t="s">
        <v>888</v>
      </c>
      <c r="D180" s="18">
        <v>12.75</v>
      </c>
      <c r="E180" s="156"/>
      <c r="F180" s="156"/>
      <c r="G180" s="112">
        <f t="shared" si="14"/>
        <v>4.25</v>
      </c>
      <c r="H180" s="112">
        <f t="shared" si="10"/>
        <v>12.75</v>
      </c>
      <c r="I180" s="180"/>
      <c r="J180" s="112">
        <f t="shared" si="11"/>
        <v>12.75</v>
      </c>
      <c r="K180" s="113"/>
      <c r="L180" s="112">
        <f t="shared" si="12"/>
        <v>12.75</v>
      </c>
      <c r="M180" s="181"/>
      <c r="N180" s="84" t="str">
        <f t="shared" si="13"/>
        <v>Juin</v>
      </c>
    </row>
    <row r="181" spans="1:14" ht="18.75">
      <c r="A181" s="64">
        <v>174</v>
      </c>
      <c r="B181" s="419" t="s">
        <v>889</v>
      </c>
      <c r="C181" s="419" t="s">
        <v>890</v>
      </c>
      <c r="D181" s="18">
        <v>14.75</v>
      </c>
      <c r="E181" s="156"/>
      <c r="F181" s="156"/>
      <c r="G181" s="112">
        <f t="shared" si="14"/>
        <v>4.916666666666667</v>
      </c>
      <c r="H181" s="112">
        <f t="shared" si="10"/>
        <v>14.75</v>
      </c>
      <c r="I181" s="180"/>
      <c r="J181" s="112">
        <f t="shared" si="11"/>
        <v>14.75</v>
      </c>
      <c r="K181" s="113"/>
      <c r="L181" s="112">
        <f t="shared" si="12"/>
        <v>14.75</v>
      </c>
      <c r="M181" s="181"/>
      <c r="N181" s="84" t="str">
        <f t="shared" si="13"/>
        <v>Juin</v>
      </c>
    </row>
    <row r="182" spans="1:14" ht="18.75">
      <c r="A182" s="64">
        <v>175</v>
      </c>
      <c r="B182" s="413" t="s">
        <v>257</v>
      </c>
      <c r="C182" s="413" t="s">
        <v>891</v>
      </c>
      <c r="D182" s="18">
        <v>10.5</v>
      </c>
      <c r="E182" s="156"/>
      <c r="F182" s="156"/>
      <c r="G182" s="112">
        <f t="shared" si="14"/>
        <v>3.5</v>
      </c>
      <c r="H182" s="112">
        <f t="shared" si="10"/>
        <v>10.5</v>
      </c>
      <c r="I182" s="180"/>
      <c r="J182" s="112">
        <f t="shared" si="11"/>
        <v>10.5</v>
      </c>
      <c r="K182" s="113"/>
      <c r="L182" s="112">
        <f t="shared" si="12"/>
        <v>10.5</v>
      </c>
      <c r="M182" s="181"/>
      <c r="N182" s="84" t="str">
        <f t="shared" si="13"/>
        <v>Juin</v>
      </c>
    </row>
    <row r="183" spans="1:14" ht="18.75">
      <c r="A183" s="64">
        <v>176</v>
      </c>
      <c r="B183" s="419" t="s">
        <v>892</v>
      </c>
      <c r="C183" s="419" t="s">
        <v>533</v>
      </c>
      <c r="D183" s="18">
        <v>13.5</v>
      </c>
      <c r="E183" s="182"/>
      <c r="F183" s="182"/>
      <c r="G183" s="112">
        <f t="shared" si="14"/>
        <v>4.5</v>
      </c>
      <c r="H183" s="112">
        <f t="shared" si="10"/>
        <v>13.5</v>
      </c>
      <c r="I183" s="180"/>
      <c r="J183" s="112">
        <f t="shared" si="11"/>
        <v>13.5</v>
      </c>
      <c r="K183" s="113"/>
      <c r="L183" s="112">
        <f t="shared" si="12"/>
        <v>13.5</v>
      </c>
      <c r="M183" s="181"/>
      <c r="N183" s="84" t="str">
        <f t="shared" si="13"/>
        <v>Juin</v>
      </c>
    </row>
    <row r="184" spans="1:14" ht="18.75">
      <c r="A184" s="64">
        <v>177</v>
      </c>
      <c r="B184" s="419" t="s">
        <v>258</v>
      </c>
      <c r="C184" s="419" t="s">
        <v>259</v>
      </c>
      <c r="D184" s="18">
        <v>5.75</v>
      </c>
      <c r="E184" s="156"/>
      <c r="F184" s="156"/>
      <c r="G184" s="112">
        <f t="shared" si="14"/>
        <v>1.9166666666666667</v>
      </c>
      <c r="H184" s="112">
        <f t="shared" si="10"/>
        <v>5.75</v>
      </c>
      <c r="I184" s="180"/>
      <c r="J184" s="112">
        <f t="shared" si="11"/>
        <v>5.75</v>
      </c>
      <c r="K184" s="113"/>
      <c r="L184" s="112">
        <f t="shared" si="12"/>
        <v>5.75</v>
      </c>
      <c r="M184" s="181"/>
      <c r="N184" s="84" t="str">
        <f t="shared" si="13"/>
        <v>Juin</v>
      </c>
    </row>
    <row r="185" spans="1:14" ht="18.75">
      <c r="A185" s="64">
        <v>178</v>
      </c>
      <c r="B185" s="413" t="s">
        <v>260</v>
      </c>
      <c r="C185" s="413" t="s">
        <v>893</v>
      </c>
      <c r="D185" s="18">
        <v>8.25</v>
      </c>
      <c r="E185" s="156"/>
      <c r="F185" s="156"/>
      <c r="G185" s="112">
        <f t="shared" si="14"/>
        <v>2.75</v>
      </c>
      <c r="H185" s="112">
        <f t="shared" si="10"/>
        <v>8.25</v>
      </c>
      <c r="I185" s="180"/>
      <c r="J185" s="112">
        <f t="shared" si="11"/>
        <v>8.25</v>
      </c>
      <c r="K185" s="113"/>
      <c r="L185" s="112">
        <f t="shared" si="12"/>
        <v>8.25</v>
      </c>
      <c r="M185" s="181"/>
      <c r="N185" s="84" t="str">
        <f t="shared" si="13"/>
        <v>Juin</v>
      </c>
    </row>
    <row r="186" spans="1:14" ht="18.75">
      <c r="A186" s="64">
        <v>179</v>
      </c>
      <c r="B186" s="432" t="s">
        <v>261</v>
      </c>
      <c r="C186" s="432" t="s">
        <v>172</v>
      </c>
      <c r="D186" s="18">
        <v>8.25</v>
      </c>
      <c r="E186" s="156"/>
      <c r="F186" s="156"/>
      <c r="G186" s="112">
        <f t="shared" si="14"/>
        <v>2.75</v>
      </c>
      <c r="H186" s="112">
        <f t="shared" si="10"/>
        <v>8.25</v>
      </c>
      <c r="I186" s="180"/>
      <c r="J186" s="112">
        <f t="shared" si="11"/>
        <v>8.25</v>
      </c>
      <c r="K186" s="113"/>
      <c r="L186" s="112">
        <f t="shared" si="12"/>
        <v>8.25</v>
      </c>
      <c r="M186" s="181"/>
      <c r="N186" s="84" t="str">
        <f t="shared" si="13"/>
        <v>Juin</v>
      </c>
    </row>
    <row r="187" spans="1:14" ht="18.75">
      <c r="A187" s="64">
        <v>180</v>
      </c>
      <c r="B187" s="413" t="s">
        <v>262</v>
      </c>
      <c r="C187" s="413" t="s">
        <v>263</v>
      </c>
      <c r="D187" s="18">
        <v>7.5</v>
      </c>
      <c r="E187" s="156"/>
      <c r="F187" s="156"/>
      <c r="G187" s="112">
        <f t="shared" si="14"/>
        <v>2.5</v>
      </c>
      <c r="H187" s="112">
        <f t="shared" si="10"/>
        <v>7.5</v>
      </c>
      <c r="I187" s="180"/>
      <c r="J187" s="112">
        <f t="shared" si="11"/>
        <v>7.5</v>
      </c>
      <c r="K187" s="113"/>
      <c r="L187" s="112">
        <f t="shared" si="12"/>
        <v>7.5</v>
      </c>
      <c r="M187" s="181"/>
      <c r="N187" s="84" t="str">
        <f t="shared" si="13"/>
        <v>Juin</v>
      </c>
    </row>
    <row r="188" spans="1:14" ht="18.75">
      <c r="A188" s="64">
        <v>181</v>
      </c>
      <c r="B188" s="413" t="s">
        <v>264</v>
      </c>
      <c r="C188" s="413" t="s">
        <v>894</v>
      </c>
      <c r="D188" s="18">
        <v>8.5</v>
      </c>
      <c r="E188" s="156"/>
      <c r="F188" s="156"/>
      <c r="G188" s="112">
        <f t="shared" si="14"/>
        <v>2.8333333333333335</v>
      </c>
      <c r="H188" s="112">
        <f t="shared" si="10"/>
        <v>8.5</v>
      </c>
      <c r="I188" s="180"/>
      <c r="J188" s="112">
        <f t="shared" si="11"/>
        <v>8.5</v>
      </c>
      <c r="K188" s="113"/>
      <c r="L188" s="112">
        <f t="shared" si="12"/>
        <v>8.5</v>
      </c>
      <c r="M188" s="181"/>
      <c r="N188" s="84" t="str">
        <f t="shared" si="13"/>
        <v>Juin</v>
      </c>
    </row>
    <row r="189" spans="1:14" ht="18.75">
      <c r="A189" s="64">
        <v>182</v>
      </c>
      <c r="B189" s="413" t="s">
        <v>265</v>
      </c>
      <c r="C189" s="413" t="s">
        <v>895</v>
      </c>
      <c r="D189" s="18">
        <v>8.5</v>
      </c>
      <c r="E189" s="156"/>
      <c r="F189" s="156"/>
      <c r="G189" s="112">
        <f t="shared" si="14"/>
        <v>2.8333333333333335</v>
      </c>
      <c r="H189" s="112">
        <f t="shared" si="10"/>
        <v>8.5</v>
      </c>
      <c r="I189" s="180"/>
      <c r="J189" s="112">
        <f t="shared" si="11"/>
        <v>8.5</v>
      </c>
      <c r="K189" s="113"/>
      <c r="L189" s="112">
        <f t="shared" si="12"/>
        <v>8.5</v>
      </c>
      <c r="M189" s="181"/>
      <c r="N189" s="84" t="str">
        <f t="shared" si="13"/>
        <v>Juin</v>
      </c>
    </row>
    <row r="190" spans="1:14" ht="18.75">
      <c r="A190" s="64">
        <v>183</v>
      </c>
      <c r="B190" s="413" t="s">
        <v>896</v>
      </c>
      <c r="C190" s="413" t="s">
        <v>897</v>
      </c>
      <c r="D190" s="18">
        <v>9</v>
      </c>
      <c r="E190" s="156"/>
      <c r="F190" s="156"/>
      <c r="G190" s="112">
        <f t="shared" si="14"/>
        <v>3</v>
      </c>
      <c r="H190" s="112">
        <f t="shared" si="10"/>
        <v>9</v>
      </c>
      <c r="I190" s="180"/>
      <c r="J190" s="112">
        <f t="shared" si="11"/>
        <v>9</v>
      </c>
      <c r="K190" s="113"/>
      <c r="L190" s="112">
        <f t="shared" si="12"/>
        <v>9</v>
      </c>
      <c r="M190" s="181"/>
      <c r="N190" s="84" t="str">
        <f t="shared" si="13"/>
        <v>Juin</v>
      </c>
    </row>
    <row r="191" spans="1:14" ht="18.75">
      <c r="A191" s="64">
        <v>184</v>
      </c>
      <c r="B191" s="413" t="s">
        <v>266</v>
      </c>
      <c r="C191" s="413" t="s">
        <v>136</v>
      </c>
      <c r="D191" s="18">
        <v>13.5</v>
      </c>
      <c r="E191" s="156"/>
      <c r="F191" s="156"/>
      <c r="G191" s="112">
        <f t="shared" si="14"/>
        <v>4.5</v>
      </c>
      <c r="H191" s="112">
        <f t="shared" si="10"/>
        <v>13.5</v>
      </c>
      <c r="I191" s="180"/>
      <c r="J191" s="112">
        <f t="shared" si="11"/>
        <v>13.5</v>
      </c>
      <c r="K191" s="113"/>
      <c r="L191" s="112">
        <f t="shared" si="12"/>
        <v>13.5</v>
      </c>
      <c r="M191" s="181"/>
      <c r="N191" s="84" t="str">
        <f t="shared" si="13"/>
        <v>Juin</v>
      </c>
    </row>
    <row r="192" spans="1:14" ht="18.75">
      <c r="A192" s="64">
        <v>185</v>
      </c>
      <c r="B192" s="425" t="s">
        <v>898</v>
      </c>
      <c r="C192" s="425" t="s">
        <v>267</v>
      </c>
      <c r="D192" s="18">
        <v>8.75</v>
      </c>
      <c r="E192" s="117"/>
      <c r="F192" s="117"/>
      <c r="G192" s="112">
        <f t="shared" si="14"/>
        <v>2.9166666666666665</v>
      </c>
      <c r="H192" s="112">
        <f t="shared" si="10"/>
        <v>8.75</v>
      </c>
      <c r="I192" s="180"/>
      <c r="J192" s="112">
        <f t="shared" si="11"/>
        <v>8.75</v>
      </c>
      <c r="K192" s="113"/>
      <c r="L192" s="112">
        <f t="shared" si="12"/>
        <v>8.75</v>
      </c>
      <c r="M192" s="70"/>
      <c r="N192" s="84" t="str">
        <f t="shared" si="13"/>
        <v>Juin</v>
      </c>
    </row>
    <row r="193" spans="1:14" ht="18.75">
      <c r="A193" s="64">
        <v>186</v>
      </c>
      <c r="B193" s="413" t="s">
        <v>268</v>
      </c>
      <c r="C193" s="413" t="s">
        <v>95</v>
      </c>
      <c r="D193" s="18">
        <v>12.5</v>
      </c>
      <c r="E193" s="156"/>
      <c r="F193" s="156"/>
      <c r="G193" s="112">
        <f t="shared" si="14"/>
        <v>4.166666666666667</v>
      </c>
      <c r="H193" s="112">
        <f t="shared" si="10"/>
        <v>12.5</v>
      </c>
      <c r="I193" s="180"/>
      <c r="J193" s="112">
        <f t="shared" si="11"/>
        <v>12.5</v>
      </c>
      <c r="K193" s="113"/>
      <c r="L193" s="112">
        <f t="shared" si="12"/>
        <v>12.5</v>
      </c>
      <c r="M193" s="181"/>
      <c r="N193" s="84" t="str">
        <f t="shared" si="13"/>
        <v>Juin</v>
      </c>
    </row>
    <row r="194" spans="1:14" ht="18.75">
      <c r="A194" s="64">
        <v>187</v>
      </c>
      <c r="B194" s="419" t="s">
        <v>899</v>
      </c>
      <c r="C194" s="419" t="s">
        <v>900</v>
      </c>
      <c r="D194" s="18">
        <v>7.5</v>
      </c>
      <c r="E194" s="156"/>
      <c r="F194" s="156"/>
      <c r="G194" s="112">
        <f>IF(AND(D194=0,E194=0,F194=0),M194/3,(D194+E194+F194)/3)</f>
        <v>2.5</v>
      </c>
      <c r="H194" s="112">
        <f>G194*3</f>
        <v>7.5</v>
      </c>
      <c r="I194" s="180"/>
      <c r="J194" s="112">
        <f>MAX(I194*3,H194)</f>
        <v>7.5</v>
      </c>
      <c r="K194" s="113"/>
      <c r="L194" s="112">
        <f>MAX(J194,K194*3)</f>
        <v>7.5</v>
      </c>
      <c r="M194" s="181"/>
      <c r="N194" s="84" t="str">
        <f>IF(ISBLANK(K194),IF(ISBLANK(I194),"Juin","Synthèse"),"Rattrapage")</f>
        <v>Juin</v>
      </c>
    </row>
    <row r="195" spans="1:14" ht="18.75">
      <c r="A195" s="64">
        <v>188</v>
      </c>
      <c r="B195" s="413" t="s">
        <v>269</v>
      </c>
      <c r="C195" s="413" t="s">
        <v>270</v>
      </c>
      <c r="D195" s="18">
        <v>8.5</v>
      </c>
      <c r="E195" s="182"/>
      <c r="F195" s="182"/>
      <c r="G195" s="112">
        <f t="shared" si="14"/>
        <v>2.8333333333333335</v>
      </c>
      <c r="H195" s="112">
        <f t="shared" si="10"/>
        <v>8.5</v>
      </c>
      <c r="I195" s="180"/>
      <c r="J195" s="112">
        <f t="shared" si="11"/>
        <v>8.5</v>
      </c>
      <c r="K195" s="113"/>
      <c r="L195" s="112">
        <f t="shared" si="12"/>
        <v>8.5</v>
      </c>
      <c r="M195" s="181"/>
      <c r="N195" s="84" t="str">
        <f t="shared" si="13"/>
        <v>Juin</v>
      </c>
    </row>
    <row r="196" spans="1:14" ht="18.75">
      <c r="A196" s="64">
        <v>189</v>
      </c>
      <c r="B196" s="413" t="s">
        <v>271</v>
      </c>
      <c r="C196" s="413" t="s">
        <v>272</v>
      </c>
      <c r="D196" s="25">
        <v>12</v>
      </c>
      <c r="E196" s="156"/>
      <c r="F196" s="156"/>
      <c r="G196" s="112">
        <f t="shared" si="14"/>
        <v>4</v>
      </c>
      <c r="H196" s="112">
        <f t="shared" si="10"/>
        <v>12</v>
      </c>
      <c r="I196" s="180"/>
      <c r="J196" s="112">
        <f t="shared" si="11"/>
        <v>12</v>
      </c>
      <c r="K196" s="113"/>
      <c r="L196" s="112">
        <f t="shared" si="12"/>
        <v>12</v>
      </c>
      <c r="M196" s="181"/>
      <c r="N196" s="84" t="str">
        <f t="shared" si="13"/>
        <v>Juin</v>
      </c>
    </row>
    <row r="197" spans="1:14" ht="18.75">
      <c r="A197" s="64">
        <v>190</v>
      </c>
      <c r="B197" s="413" t="s">
        <v>273</v>
      </c>
      <c r="C197" s="413" t="s">
        <v>607</v>
      </c>
      <c r="D197" s="18">
        <v>12.5</v>
      </c>
      <c r="E197" s="156"/>
      <c r="F197" s="156"/>
      <c r="G197" s="112">
        <f t="shared" si="14"/>
        <v>4.166666666666667</v>
      </c>
      <c r="H197" s="112">
        <f t="shared" si="10"/>
        <v>12.5</v>
      </c>
      <c r="I197" s="180"/>
      <c r="J197" s="112">
        <f t="shared" si="11"/>
        <v>12.5</v>
      </c>
      <c r="K197" s="113"/>
      <c r="L197" s="112">
        <f t="shared" si="12"/>
        <v>12.5</v>
      </c>
      <c r="M197" s="181"/>
      <c r="N197" s="84" t="str">
        <f t="shared" si="13"/>
        <v>Juin</v>
      </c>
    </row>
    <row r="198" spans="1:14" ht="18.75">
      <c r="A198" s="64">
        <v>191</v>
      </c>
      <c r="B198" s="419" t="s">
        <v>274</v>
      </c>
      <c r="C198" s="419" t="s">
        <v>245</v>
      </c>
      <c r="D198" s="18">
        <v>7.75</v>
      </c>
      <c r="E198" s="156"/>
      <c r="F198" s="156"/>
      <c r="G198" s="112">
        <f t="shared" si="14"/>
        <v>2.5833333333333335</v>
      </c>
      <c r="H198" s="112">
        <f t="shared" si="10"/>
        <v>7.75</v>
      </c>
      <c r="I198" s="180"/>
      <c r="J198" s="112">
        <f t="shared" si="11"/>
        <v>7.75</v>
      </c>
      <c r="K198" s="113"/>
      <c r="L198" s="112">
        <f t="shared" si="12"/>
        <v>7.75</v>
      </c>
      <c r="M198" s="181"/>
      <c r="N198" s="84" t="str">
        <f t="shared" si="13"/>
        <v>Juin</v>
      </c>
    </row>
    <row r="199" spans="1:14" ht="18.75">
      <c r="A199" s="64">
        <v>192</v>
      </c>
      <c r="B199" s="413" t="s">
        <v>275</v>
      </c>
      <c r="C199" s="413" t="s">
        <v>901</v>
      </c>
      <c r="D199" s="18">
        <v>6.75</v>
      </c>
      <c r="E199" s="182"/>
      <c r="F199" s="182"/>
      <c r="G199" s="112">
        <f t="shared" si="14"/>
        <v>2.25</v>
      </c>
      <c r="H199" s="112">
        <f t="shared" ref="H199:H263" si="15">G199*3</f>
        <v>6.75</v>
      </c>
      <c r="I199" s="180"/>
      <c r="J199" s="112">
        <f t="shared" ref="J199:J263" si="16">MAX(I199*3,H199)</f>
        <v>6.75</v>
      </c>
      <c r="K199" s="113"/>
      <c r="L199" s="112">
        <f t="shared" ref="L199:L263" si="17">MAX(J199,K199*3)</f>
        <v>6.75</v>
      </c>
      <c r="M199" s="181"/>
      <c r="N199" s="84" t="str">
        <f t="shared" ref="N199:N263" si="18">IF(ISBLANK(K199),IF(ISBLANK(I199),"Juin","Synthèse"),"Rattrapage")</f>
        <v>Juin</v>
      </c>
    </row>
    <row r="200" spans="1:14" ht="18.75">
      <c r="A200" s="64">
        <v>193</v>
      </c>
      <c r="B200" s="413" t="s">
        <v>276</v>
      </c>
      <c r="C200" s="413" t="s">
        <v>902</v>
      </c>
      <c r="D200" s="18">
        <v>8.25</v>
      </c>
      <c r="E200" s="156"/>
      <c r="F200" s="156"/>
      <c r="G200" s="112">
        <f t="shared" ref="G200:G264" si="19">IF(AND(D200=0,E200=0,F200=0),M200/3,(D200+E200+F200)/3)</f>
        <v>2.75</v>
      </c>
      <c r="H200" s="112">
        <f t="shared" si="15"/>
        <v>8.25</v>
      </c>
      <c r="I200" s="180"/>
      <c r="J200" s="112">
        <f t="shared" si="16"/>
        <v>8.25</v>
      </c>
      <c r="K200" s="113"/>
      <c r="L200" s="112">
        <f t="shared" si="17"/>
        <v>8.25</v>
      </c>
      <c r="M200" s="181"/>
      <c r="N200" s="84" t="str">
        <f t="shared" si="18"/>
        <v>Juin</v>
      </c>
    </row>
    <row r="201" spans="1:14" ht="18.75">
      <c r="A201" s="64">
        <v>194</v>
      </c>
      <c r="B201" s="413" t="s">
        <v>277</v>
      </c>
      <c r="C201" s="413" t="s">
        <v>278</v>
      </c>
      <c r="D201" s="18">
        <v>15.75</v>
      </c>
      <c r="E201" s="117"/>
      <c r="F201" s="117"/>
      <c r="G201" s="112">
        <f t="shared" si="19"/>
        <v>5.25</v>
      </c>
      <c r="H201" s="112">
        <f t="shared" si="15"/>
        <v>15.75</v>
      </c>
      <c r="I201" s="180"/>
      <c r="J201" s="112">
        <f t="shared" si="16"/>
        <v>15.75</v>
      </c>
      <c r="K201" s="113"/>
      <c r="L201" s="112">
        <f t="shared" si="17"/>
        <v>15.75</v>
      </c>
      <c r="M201" s="70"/>
      <c r="N201" s="84" t="str">
        <f t="shared" si="18"/>
        <v>Juin</v>
      </c>
    </row>
    <row r="202" spans="1:14" ht="18.75">
      <c r="A202" s="64">
        <v>195</v>
      </c>
      <c r="B202" s="413" t="s">
        <v>277</v>
      </c>
      <c r="C202" s="413" t="s">
        <v>903</v>
      </c>
      <c r="D202" s="18">
        <v>14.5</v>
      </c>
      <c r="E202" s="156"/>
      <c r="F202" s="156"/>
      <c r="G202" s="112">
        <f t="shared" si="19"/>
        <v>4.833333333333333</v>
      </c>
      <c r="H202" s="112">
        <f t="shared" si="15"/>
        <v>14.5</v>
      </c>
      <c r="I202" s="180"/>
      <c r="J202" s="112">
        <f t="shared" si="16"/>
        <v>14.5</v>
      </c>
      <c r="K202" s="113"/>
      <c r="L202" s="112">
        <f t="shared" si="17"/>
        <v>14.5</v>
      </c>
      <c r="M202" s="181"/>
      <c r="N202" s="84" t="str">
        <f t="shared" si="18"/>
        <v>Juin</v>
      </c>
    </row>
    <row r="203" spans="1:14" ht="18.75">
      <c r="A203" s="64">
        <v>196</v>
      </c>
      <c r="B203" s="413" t="s">
        <v>279</v>
      </c>
      <c r="C203" s="413" t="s">
        <v>362</v>
      </c>
      <c r="D203" s="18">
        <v>8.25</v>
      </c>
      <c r="E203" s="156"/>
      <c r="F203" s="156"/>
      <c r="G203" s="112">
        <f t="shared" si="19"/>
        <v>2.75</v>
      </c>
      <c r="H203" s="112">
        <f t="shared" si="15"/>
        <v>8.25</v>
      </c>
      <c r="I203" s="180"/>
      <c r="J203" s="112">
        <f t="shared" si="16"/>
        <v>8.25</v>
      </c>
      <c r="K203" s="113"/>
      <c r="L203" s="112">
        <f t="shared" si="17"/>
        <v>8.25</v>
      </c>
      <c r="M203" s="181"/>
      <c r="N203" s="84" t="str">
        <f t="shared" si="18"/>
        <v>Juin</v>
      </c>
    </row>
    <row r="204" spans="1:14" ht="18.75">
      <c r="A204" s="64">
        <v>197</v>
      </c>
      <c r="B204" s="419" t="s">
        <v>280</v>
      </c>
      <c r="C204" s="419" t="s">
        <v>281</v>
      </c>
      <c r="D204" s="18">
        <v>8.5</v>
      </c>
      <c r="E204" s="156"/>
      <c r="F204" s="156"/>
      <c r="G204" s="112">
        <f t="shared" si="19"/>
        <v>2.8333333333333335</v>
      </c>
      <c r="H204" s="112">
        <f t="shared" si="15"/>
        <v>8.5</v>
      </c>
      <c r="I204" s="180"/>
      <c r="J204" s="112">
        <f t="shared" si="16"/>
        <v>8.5</v>
      </c>
      <c r="K204" s="113"/>
      <c r="L204" s="112">
        <f t="shared" si="17"/>
        <v>8.5</v>
      </c>
      <c r="M204" s="181"/>
      <c r="N204" s="84" t="str">
        <f t="shared" si="18"/>
        <v>Juin</v>
      </c>
    </row>
    <row r="205" spans="1:14" ht="18.75">
      <c r="A205" s="64">
        <v>198</v>
      </c>
      <c r="B205" s="413" t="s">
        <v>282</v>
      </c>
      <c r="C205" s="413" t="s">
        <v>904</v>
      </c>
      <c r="D205" s="18">
        <v>7.5</v>
      </c>
      <c r="E205" s="117"/>
      <c r="F205" s="117"/>
      <c r="G205" s="112">
        <f t="shared" si="19"/>
        <v>2.5</v>
      </c>
      <c r="H205" s="112">
        <f t="shared" si="15"/>
        <v>7.5</v>
      </c>
      <c r="I205" s="180"/>
      <c r="J205" s="112">
        <f t="shared" si="16"/>
        <v>7.5</v>
      </c>
      <c r="K205" s="113"/>
      <c r="L205" s="112">
        <f t="shared" si="17"/>
        <v>7.5</v>
      </c>
      <c r="M205" s="70"/>
      <c r="N205" s="84" t="str">
        <f t="shared" si="18"/>
        <v>Juin</v>
      </c>
    </row>
    <row r="206" spans="1:14" ht="18.75">
      <c r="A206" s="64">
        <v>199</v>
      </c>
      <c r="B206" s="413" t="s">
        <v>283</v>
      </c>
      <c r="C206" s="413" t="s">
        <v>905</v>
      </c>
      <c r="D206" s="18">
        <v>10.5</v>
      </c>
      <c r="E206" s="156"/>
      <c r="F206" s="156"/>
      <c r="G206" s="112">
        <f t="shared" si="19"/>
        <v>3.5</v>
      </c>
      <c r="H206" s="112">
        <f t="shared" si="15"/>
        <v>10.5</v>
      </c>
      <c r="I206" s="180"/>
      <c r="J206" s="112">
        <f t="shared" si="16"/>
        <v>10.5</v>
      </c>
      <c r="K206" s="113"/>
      <c r="L206" s="112">
        <f t="shared" si="17"/>
        <v>10.5</v>
      </c>
      <c r="M206" s="181"/>
      <c r="N206" s="84" t="str">
        <f t="shared" si="18"/>
        <v>Juin</v>
      </c>
    </row>
    <row r="207" spans="1:14" ht="18.75">
      <c r="A207" s="64">
        <v>200</v>
      </c>
      <c r="B207" s="418" t="s">
        <v>906</v>
      </c>
      <c r="C207" s="418" t="s">
        <v>907</v>
      </c>
      <c r="D207" s="18">
        <v>7.75</v>
      </c>
      <c r="E207" s="156"/>
      <c r="F207" s="156"/>
      <c r="G207" s="112">
        <f t="shared" si="19"/>
        <v>2.5833333333333335</v>
      </c>
      <c r="H207" s="112">
        <f t="shared" si="15"/>
        <v>7.75</v>
      </c>
      <c r="I207" s="180"/>
      <c r="J207" s="112">
        <f t="shared" si="16"/>
        <v>7.75</v>
      </c>
      <c r="K207" s="113"/>
      <c r="L207" s="112">
        <f t="shared" si="17"/>
        <v>7.75</v>
      </c>
      <c r="M207" s="181"/>
      <c r="N207" s="84" t="str">
        <f t="shared" si="18"/>
        <v>Juin</v>
      </c>
    </row>
    <row r="208" spans="1:14" ht="18.75">
      <c r="A208" s="64">
        <v>201</v>
      </c>
      <c r="B208" s="413" t="s">
        <v>284</v>
      </c>
      <c r="C208" s="413" t="s">
        <v>908</v>
      </c>
      <c r="D208" s="18">
        <v>9</v>
      </c>
      <c r="E208" s="182"/>
      <c r="F208" s="182"/>
      <c r="G208" s="112">
        <f t="shared" si="19"/>
        <v>3</v>
      </c>
      <c r="H208" s="112">
        <f t="shared" si="15"/>
        <v>9</v>
      </c>
      <c r="I208" s="180"/>
      <c r="J208" s="112">
        <f t="shared" si="16"/>
        <v>9</v>
      </c>
      <c r="K208" s="113"/>
      <c r="L208" s="112">
        <f t="shared" si="17"/>
        <v>9</v>
      </c>
      <c r="M208" s="181"/>
      <c r="N208" s="84" t="str">
        <f t="shared" si="18"/>
        <v>Juin</v>
      </c>
    </row>
    <row r="209" spans="1:14" ht="18.75">
      <c r="A209" s="64">
        <v>202</v>
      </c>
      <c r="B209" s="413" t="s">
        <v>285</v>
      </c>
      <c r="C209" s="413" t="s">
        <v>67</v>
      </c>
      <c r="D209" s="18">
        <v>7.5</v>
      </c>
      <c r="E209" s="117"/>
      <c r="F209" s="117"/>
      <c r="G209" s="112">
        <f>IF(AND(D209=0,E209=0,F209=0),M209/3,(D209+E209+F209)/3)</f>
        <v>2.5</v>
      </c>
      <c r="H209" s="112">
        <f>G209*3</f>
        <v>7.5</v>
      </c>
      <c r="I209" s="180"/>
      <c r="J209" s="112">
        <f>MAX(I209*3,H209)</f>
        <v>7.5</v>
      </c>
      <c r="K209" s="113"/>
      <c r="L209" s="112">
        <f>MAX(J209,K209*3)</f>
        <v>7.5</v>
      </c>
      <c r="M209" s="70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3" t="s">
        <v>285</v>
      </c>
      <c r="C210" s="433" t="s">
        <v>43</v>
      </c>
      <c r="D210" s="18">
        <v>8.75</v>
      </c>
      <c r="E210" s="156"/>
      <c r="F210" s="156"/>
      <c r="G210" s="112">
        <f t="shared" si="19"/>
        <v>2.9166666666666665</v>
      </c>
      <c r="H210" s="112">
        <f t="shared" si="15"/>
        <v>8.75</v>
      </c>
      <c r="I210" s="180"/>
      <c r="J210" s="112">
        <f t="shared" si="16"/>
        <v>8.75</v>
      </c>
      <c r="K210" s="113"/>
      <c r="L210" s="112">
        <f t="shared" si="17"/>
        <v>8.75</v>
      </c>
      <c r="M210" s="181"/>
      <c r="N210" s="84" t="str">
        <f t="shared" si="18"/>
        <v>Juin</v>
      </c>
    </row>
    <row r="211" spans="1:14" ht="18.75">
      <c r="A211" s="64">
        <v>204</v>
      </c>
      <c r="B211" s="413" t="s">
        <v>909</v>
      </c>
      <c r="C211" s="413" t="s">
        <v>286</v>
      </c>
      <c r="D211" s="18">
        <v>8</v>
      </c>
      <c r="E211" s="156"/>
      <c r="F211" s="156"/>
      <c r="G211" s="112">
        <f t="shared" si="19"/>
        <v>2.6666666666666665</v>
      </c>
      <c r="H211" s="112">
        <f t="shared" si="15"/>
        <v>8</v>
      </c>
      <c r="I211" s="180"/>
      <c r="J211" s="112">
        <f t="shared" si="16"/>
        <v>8</v>
      </c>
      <c r="K211" s="113"/>
      <c r="L211" s="112">
        <f t="shared" si="17"/>
        <v>8</v>
      </c>
      <c r="M211" s="181"/>
      <c r="N211" s="84" t="str">
        <f t="shared" si="18"/>
        <v>Juin</v>
      </c>
    </row>
    <row r="212" spans="1:14" ht="18.75">
      <c r="A212" s="64">
        <v>205</v>
      </c>
      <c r="B212" s="413" t="s">
        <v>287</v>
      </c>
      <c r="C212" s="413" t="s">
        <v>91</v>
      </c>
      <c r="D212" s="18">
        <v>13</v>
      </c>
      <c r="E212" s="156"/>
      <c r="F212" s="156"/>
      <c r="G212" s="112">
        <f t="shared" si="19"/>
        <v>4.333333333333333</v>
      </c>
      <c r="H212" s="112">
        <f t="shared" si="15"/>
        <v>13</v>
      </c>
      <c r="I212" s="180"/>
      <c r="J212" s="112">
        <f t="shared" si="16"/>
        <v>13</v>
      </c>
      <c r="K212" s="113"/>
      <c r="L212" s="112">
        <f t="shared" si="17"/>
        <v>13</v>
      </c>
      <c r="M212" s="181"/>
      <c r="N212" s="84" t="str">
        <f t="shared" si="18"/>
        <v>Juin</v>
      </c>
    </row>
    <row r="213" spans="1:14" ht="18.75">
      <c r="A213" s="64">
        <v>206</v>
      </c>
      <c r="B213" s="419" t="s">
        <v>288</v>
      </c>
      <c r="C213" s="419" t="s">
        <v>51</v>
      </c>
      <c r="D213" s="18">
        <v>9.5</v>
      </c>
      <c r="E213" s="156"/>
      <c r="F213" s="156"/>
      <c r="G213" s="112">
        <f t="shared" si="19"/>
        <v>3.1666666666666665</v>
      </c>
      <c r="H213" s="112">
        <f t="shared" si="15"/>
        <v>9.5</v>
      </c>
      <c r="I213" s="180"/>
      <c r="J213" s="112">
        <f t="shared" si="16"/>
        <v>9.5</v>
      </c>
      <c r="K213" s="113"/>
      <c r="L213" s="112">
        <f t="shared" si="17"/>
        <v>9.5</v>
      </c>
      <c r="M213" s="181"/>
      <c r="N213" s="84" t="str">
        <f t="shared" si="18"/>
        <v>Juin</v>
      </c>
    </row>
    <row r="214" spans="1:14" ht="18.75">
      <c r="A214" s="64">
        <v>207</v>
      </c>
      <c r="B214" s="413" t="s">
        <v>910</v>
      </c>
      <c r="C214" s="413" t="s">
        <v>289</v>
      </c>
      <c r="D214" s="18">
        <v>6.5</v>
      </c>
      <c r="E214" s="156"/>
      <c r="F214" s="156"/>
      <c r="G214" s="112">
        <f t="shared" si="19"/>
        <v>2.1666666666666665</v>
      </c>
      <c r="H214" s="112">
        <f t="shared" si="15"/>
        <v>6.5</v>
      </c>
      <c r="I214" s="180"/>
      <c r="J214" s="112">
        <f t="shared" si="16"/>
        <v>6.5</v>
      </c>
      <c r="K214" s="113"/>
      <c r="L214" s="112">
        <f t="shared" si="17"/>
        <v>6.5</v>
      </c>
      <c r="M214" s="181"/>
      <c r="N214" s="84" t="str">
        <f t="shared" si="18"/>
        <v>Juin</v>
      </c>
    </row>
    <row r="215" spans="1:14" ht="18.75">
      <c r="A215" s="64">
        <v>208</v>
      </c>
      <c r="B215" s="413" t="s">
        <v>290</v>
      </c>
      <c r="C215" s="413" t="s">
        <v>911</v>
      </c>
      <c r="D215" s="18">
        <v>7.75</v>
      </c>
      <c r="E215" s="156"/>
      <c r="F215" s="156"/>
      <c r="G215" s="112">
        <f t="shared" si="19"/>
        <v>2.5833333333333335</v>
      </c>
      <c r="H215" s="112">
        <f t="shared" si="15"/>
        <v>7.75</v>
      </c>
      <c r="I215" s="180"/>
      <c r="J215" s="112">
        <f t="shared" si="16"/>
        <v>7.75</v>
      </c>
      <c r="K215" s="113"/>
      <c r="L215" s="112">
        <f t="shared" si="17"/>
        <v>7.75</v>
      </c>
      <c r="M215" s="181"/>
      <c r="N215" s="84" t="str">
        <f t="shared" si="18"/>
        <v>Juin</v>
      </c>
    </row>
    <row r="216" spans="1:14" ht="18.75">
      <c r="A216" s="64">
        <v>209</v>
      </c>
      <c r="B216" s="419" t="s">
        <v>912</v>
      </c>
      <c r="C216" s="419" t="s">
        <v>95</v>
      </c>
      <c r="D216" s="18">
        <v>10</v>
      </c>
      <c r="E216" s="156"/>
      <c r="F216" s="156"/>
      <c r="G216" s="112">
        <f t="shared" si="19"/>
        <v>3.3333333333333335</v>
      </c>
      <c r="H216" s="112">
        <f t="shared" si="15"/>
        <v>10</v>
      </c>
      <c r="I216" s="180"/>
      <c r="J216" s="112">
        <f t="shared" si="16"/>
        <v>10</v>
      </c>
      <c r="K216" s="113"/>
      <c r="L216" s="112">
        <f t="shared" si="17"/>
        <v>10</v>
      </c>
      <c r="M216" s="181"/>
      <c r="N216" s="84" t="str">
        <f t="shared" si="18"/>
        <v>Juin</v>
      </c>
    </row>
    <row r="217" spans="1:14" ht="18.75">
      <c r="A217" s="64">
        <v>210</v>
      </c>
      <c r="B217" s="413" t="s">
        <v>291</v>
      </c>
      <c r="C217" s="413" t="s">
        <v>913</v>
      </c>
      <c r="D217" s="18">
        <v>8</v>
      </c>
      <c r="E217" s="156"/>
      <c r="F217" s="156"/>
      <c r="G217" s="112">
        <f t="shared" si="19"/>
        <v>2.6666666666666665</v>
      </c>
      <c r="H217" s="112">
        <f t="shared" si="15"/>
        <v>8</v>
      </c>
      <c r="I217" s="180"/>
      <c r="J217" s="112">
        <f t="shared" si="16"/>
        <v>8</v>
      </c>
      <c r="K217" s="113"/>
      <c r="L217" s="112">
        <f t="shared" si="17"/>
        <v>8</v>
      </c>
      <c r="M217" s="181"/>
      <c r="N217" s="84" t="str">
        <f t="shared" si="18"/>
        <v>Juin</v>
      </c>
    </row>
    <row r="218" spans="1:14" ht="18.75">
      <c r="A218" s="64">
        <v>211</v>
      </c>
      <c r="B218" s="413" t="s">
        <v>291</v>
      </c>
      <c r="C218" s="413" t="s">
        <v>292</v>
      </c>
      <c r="D218" s="357">
        <v>8</v>
      </c>
      <c r="E218" s="156"/>
      <c r="F218" s="156"/>
      <c r="G218" s="112">
        <f t="shared" si="19"/>
        <v>2.6666666666666665</v>
      </c>
      <c r="H218" s="112">
        <f t="shared" si="15"/>
        <v>8</v>
      </c>
      <c r="I218" s="180"/>
      <c r="J218" s="112">
        <f t="shared" si="16"/>
        <v>8</v>
      </c>
      <c r="K218" s="113"/>
      <c r="L218" s="112">
        <f t="shared" si="17"/>
        <v>8</v>
      </c>
      <c r="M218" s="181"/>
      <c r="N218" s="84" t="str">
        <f t="shared" si="18"/>
        <v>Juin</v>
      </c>
    </row>
    <row r="219" spans="1:14" ht="18.75">
      <c r="A219" s="64">
        <v>212</v>
      </c>
      <c r="B219" s="419" t="s">
        <v>291</v>
      </c>
      <c r="C219" s="419" t="s">
        <v>293</v>
      </c>
      <c r="D219" s="18">
        <v>4.5</v>
      </c>
      <c r="E219" s="156"/>
      <c r="F219" s="156"/>
      <c r="G219" s="112">
        <f t="shared" si="19"/>
        <v>1.5</v>
      </c>
      <c r="H219" s="112">
        <f t="shared" si="15"/>
        <v>4.5</v>
      </c>
      <c r="I219" s="180"/>
      <c r="J219" s="112">
        <f t="shared" si="16"/>
        <v>4.5</v>
      </c>
      <c r="K219" s="113"/>
      <c r="L219" s="112">
        <f t="shared" si="17"/>
        <v>4.5</v>
      </c>
      <c r="M219" s="181"/>
      <c r="N219" s="84" t="str">
        <f t="shared" si="18"/>
        <v>Juin</v>
      </c>
    </row>
    <row r="220" spans="1:14" ht="18.75">
      <c r="A220" s="64">
        <v>213</v>
      </c>
      <c r="B220" s="413" t="s">
        <v>294</v>
      </c>
      <c r="C220" s="413" t="s">
        <v>185</v>
      </c>
      <c r="D220" s="18">
        <v>6.25</v>
      </c>
      <c r="E220" s="156"/>
      <c r="F220" s="156"/>
      <c r="G220" s="112">
        <f t="shared" si="19"/>
        <v>2.0833333333333335</v>
      </c>
      <c r="H220" s="112">
        <f t="shared" si="15"/>
        <v>6.25</v>
      </c>
      <c r="I220" s="180"/>
      <c r="J220" s="112">
        <f t="shared" si="16"/>
        <v>6.25</v>
      </c>
      <c r="K220" s="113"/>
      <c r="L220" s="112">
        <f t="shared" si="17"/>
        <v>6.25</v>
      </c>
      <c r="M220" s="181"/>
      <c r="N220" s="84" t="str">
        <f t="shared" si="18"/>
        <v>Juin</v>
      </c>
    </row>
    <row r="221" spans="1:14" ht="18.75">
      <c r="A221" s="64">
        <v>214</v>
      </c>
      <c r="B221" s="432" t="s">
        <v>295</v>
      </c>
      <c r="C221" s="432" t="s">
        <v>914</v>
      </c>
      <c r="D221" s="18">
        <v>9.5</v>
      </c>
      <c r="E221" s="156"/>
      <c r="F221" s="156"/>
      <c r="G221" s="112">
        <f t="shared" si="19"/>
        <v>3.1666666666666665</v>
      </c>
      <c r="H221" s="112">
        <f t="shared" si="15"/>
        <v>9.5</v>
      </c>
      <c r="I221" s="180"/>
      <c r="J221" s="112">
        <f t="shared" si="16"/>
        <v>9.5</v>
      </c>
      <c r="K221" s="113"/>
      <c r="L221" s="112">
        <f t="shared" si="17"/>
        <v>9.5</v>
      </c>
      <c r="M221" s="181"/>
      <c r="N221" s="84" t="str">
        <f t="shared" si="18"/>
        <v>Juin</v>
      </c>
    </row>
    <row r="222" spans="1:14" ht="18.75">
      <c r="A222" s="64">
        <v>215</v>
      </c>
      <c r="B222" s="419" t="s">
        <v>296</v>
      </c>
      <c r="C222" s="419" t="s">
        <v>297</v>
      </c>
      <c r="D222" s="18">
        <v>11</v>
      </c>
      <c r="E222" s="156"/>
      <c r="F222" s="156"/>
      <c r="G222" s="112">
        <f t="shared" si="19"/>
        <v>3.6666666666666665</v>
      </c>
      <c r="H222" s="112">
        <f t="shared" si="15"/>
        <v>11</v>
      </c>
      <c r="I222" s="180"/>
      <c r="J222" s="112">
        <f t="shared" si="16"/>
        <v>11</v>
      </c>
      <c r="K222" s="113"/>
      <c r="L222" s="112">
        <f t="shared" si="17"/>
        <v>11</v>
      </c>
      <c r="M222" s="181"/>
      <c r="N222" s="84" t="str">
        <f t="shared" si="18"/>
        <v>Juin</v>
      </c>
    </row>
    <row r="223" spans="1:14" ht="18.75">
      <c r="A223" s="64">
        <v>216</v>
      </c>
      <c r="B223" s="419" t="s">
        <v>298</v>
      </c>
      <c r="C223" s="419" t="s">
        <v>299</v>
      </c>
      <c r="D223" s="18">
        <v>9</v>
      </c>
      <c r="E223" s="117"/>
      <c r="F223" s="117"/>
      <c r="G223" s="112">
        <f t="shared" si="19"/>
        <v>3</v>
      </c>
      <c r="H223" s="112">
        <f t="shared" si="15"/>
        <v>9</v>
      </c>
      <c r="I223" s="180"/>
      <c r="J223" s="112">
        <f t="shared" si="16"/>
        <v>9</v>
      </c>
      <c r="K223" s="113"/>
      <c r="L223" s="112">
        <f t="shared" si="17"/>
        <v>9</v>
      </c>
      <c r="M223" s="70"/>
      <c r="N223" s="84" t="str">
        <f t="shared" si="18"/>
        <v>Juin</v>
      </c>
    </row>
    <row r="224" spans="1:14" ht="18.75">
      <c r="A224" s="64">
        <v>217</v>
      </c>
      <c r="B224" s="419" t="s">
        <v>300</v>
      </c>
      <c r="C224" s="419" t="s">
        <v>301</v>
      </c>
      <c r="D224" s="18">
        <v>15.25</v>
      </c>
      <c r="E224" s="182"/>
      <c r="F224" s="182"/>
      <c r="G224" s="112">
        <f t="shared" si="19"/>
        <v>5.083333333333333</v>
      </c>
      <c r="H224" s="112">
        <f t="shared" si="15"/>
        <v>15.25</v>
      </c>
      <c r="I224" s="180"/>
      <c r="J224" s="112">
        <f t="shared" si="16"/>
        <v>15.25</v>
      </c>
      <c r="K224" s="113"/>
      <c r="L224" s="112">
        <f t="shared" si="17"/>
        <v>15.25</v>
      </c>
      <c r="M224" s="181"/>
      <c r="N224" s="84" t="str">
        <f t="shared" si="18"/>
        <v>Juin</v>
      </c>
    </row>
    <row r="225" spans="1:14" ht="18.75">
      <c r="A225" s="64">
        <v>218</v>
      </c>
      <c r="B225" s="417" t="s">
        <v>302</v>
      </c>
      <c r="C225" s="417" t="s">
        <v>915</v>
      </c>
      <c r="D225" s="18">
        <v>9.25</v>
      </c>
      <c r="E225" s="156"/>
      <c r="F225" s="156"/>
      <c r="G225" s="112">
        <f t="shared" si="19"/>
        <v>3.0833333333333335</v>
      </c>
      <c r="H225" s="112">
        <f t="shared" si="15"/>
        <v>9.25</v>
      </c>
      <c r="I225" s="180"/>
      <c r="J225" s="112">
        <f t="shared" si="16"/>
        <v>9.25</v>
      </c>
      <c r="K225" s="113"/>
      <c r="L225" s="112">
        <f t="shared" si="17"/>
        <v>9.25</v>
      </c>
      <c r="M225" s="181"/>
      <c r="N225" s="84" t="str">
        <f t="shared" si="18"/>
        <v>Juin</v>
      </c>
    </row>
    <row r="226" spans="1:14" ht="18.75">
      <c r="A226" s="64">
        <v>219</v>
      </c>
      <c r="B226" s="413" t="s">
        <v>304</v>
      </c>
      <c r="C226" s="413" t="s">
        <v>305</v>
      </c>
      <c r="D226" s="18">
        <v>8.5</v>
      </c>
      <c r="E226" s="156"/>
      <c r="F226" s="156"/>
      <c r="G226" s="112">
        <f t="shared" si="19"/>
        <v>2.8333333333333335</v>
      </c>
      <c r="H226" s="112">
        <f t="shared" si="15"/>
        <v>8.5</v>
      </c>
      <c r="I226" s="180"/>
      <c r="J226" s="112">
        <f t="shared" si="16"/>
        <v>8.5</v>
      </c>
      <c r="K226" s="113"/>
      <c r="L226" s="112">
        <f t="shared" si="17"/>
        <v>8.5</v>
      </c>
      <c r="M226" s="181"/>
      <c r="N226" s="84" t="str">
        <f t="shared" si="18"/>
        <v>Juin</v>
      </c>
    </row>
    <row r="227" spans="1:14" ht="18.75">
      <c r="A227" s="64">
        <v>220</v>
      </c>
      <c r="B227" s="413" t="s">
        <v>306</v>
      </c>
      <c r="C227" s="413" t="s">
        <v>916</v>
      </c>
      <c r="D227" s="357"/>
      <c r="E227" s="156"/>
      <c r="F227" s="156"/>
      <c r="G227" s="112">
        <f t="shared" si="19"/>
        <v>10.25</v>
      </c>
      <c r="H227" s="112">
        <f t="shared" si="15"/>
        <v>30.75</v>
      </c>
      <c r="I227" s="180"/>
      <c r="J227" s="112">
        <f t="shared" si="16"/>
        <v>30.75</v>
      </c>
      <c r="K227" s="113"/>
      <c r="L227" s="112">
        <f t="shared" si="17"/>
        <v>30.75</v>
      </c>
      <c r="M227" s="181">
        <v>30.75</v>
      </c>
      <c r="N227" s="84" t="str">
        <f t="shared" si="18"/>
        <v>Juin</v>
      </c>
    </row>
    <row r="228" spans="1:14" ht="18.75">
      <c r="A228" s="64">
        <v>221</v>
      </c>
      <c r="B228" s="419" t="s">
        <v>307</v>
      </c>
      <c r="C228" s="419" t="s">
        <v>212</v>
      </c>
      <c r="D228" s="18">
        <v>7.25</v>
      </c>
      <c r="E228" s="156"/>
      <c r="F228" s="156"/>
      <c r="G228" s="112">
        <f t="shared" si="19"/>
        <v>2.4166666666666665</v>
      </c>
      <c r="H228" s="112">
        <f t="shared" si="15"/>
        <v>7.25</v>
      </c>
      <c r="I228" s="180"/>
      <c r="J228" s="112">
        <f t="shared" si="16"/>
        <v>7.25</v>
      </c>
      <c r="K228" s="113"/>
      <c r="L228" s="112">
        <f t="shared" si="17"/>
        <v>7.25</v>
      </c>
      <c r="M228" s="181"/>
      <c r="N228" s="84" t="str">
        <f t="shared" si="18"/>
        <v>Juin</v>
      </c>
    </row>
    <row r="229" spans="1:14" ht="18.75">
      <c r="A229" s="64">
        <v>222</v>
      </c>
      <c r="B229" s="413" t="s">
        <v>308</v>
      </c>
      <c r="C229" s="413" t="s">
        <v>635</v>
      </c>
      <c r="D229" s="18">
        <v>17</v>
      </c>
      <c r="E229" s="117"/>
      <c r="F229" s="117"/>
      <c r="G229" s="112">
        <f t="shared" si="19"/>
        <v>5.666666666666667</v>
      </c>
      <c r="H229" s="112">
        <f t="shared" si="15"/>
        <v>17</v>
      </c>
      <c r="I229" s="180"/>
      <c r="J229" s="112">
        <f t="shared" si="16"/>
        <v>17</v>
      </c>
      <c r="K229" s="113"/>
      <c r="L229" s="112">
        <f t="shared" si="17"/>
        <v>17</v>
      </c>
      <c r="M229" s="70"/>
      <c r="N229" s="84" t="str">
        <f t="shared" si="18"/>
        <v>Juin</v>
      </c>
    </row>
    <row r="230" spans="1:14" ht="18.75">
      <c r="A230" s="64">
        <v>223</v>
      </c>
      <c r="B230" s="413" t="s">
        <v>309</v>
      </c>
      <c r="C230" s="413" t="s">
        <v>161</v>
      </c>
      <c r="D230" s="18">
        <v>8</v>
      </c>
      <c r="E230" s="156"/>
      <c r="F230" s="156"/>
      <c r="G230" s="112">
        <f t="shared" si="19"/>
        <v>2.6666666666666665</v>
      </c>
      <c r="H230" s="112">
        <f t="shared" si="15"/>
        <v>8</v>
      </c>
      <c r="I230" s="180"/>
      <c r="J230" s="112">
        <f t="shared" si="16"/>
        <v>8</v>
      </c>
      <c r="K230" s="113"/>
      <c r="L230" s="112">
        <f t="shared" si="17"/>
        <v>8</v>
      </c>
      <c r="M230" s="181"/>
      <c r="N230" s="84" t="str">
        <f t="shared" si="18"/>
        <v>Juin</v>
      </c>
    </row>
    <row r="231" spans="1:14" ht="18.75">
      <c r="A231" s="64">
        <v>224</v>
      </c>
      <c r="B231" s="413" t="s">
        <v>310</v>
      </c>
      <c r="C231" s="413" t="s">
        <v>311</v>
      </c>
      <c r="D231" s="18">
        <v>12.75</v>
      </c>
      <c r="E231" s="156"/>
      <c r="F231" s="156"/>
      <c r="G231" s="112">
        <f t="shared" si="19"/>
        <v>4.25</v>
      </c>
      <c r="H231" s="112">
        <f t="shared" si="15"/>
        <v>12.75</v>
      </c>
      <c r="I231" s="180"/>
      <c r="J231" s="112">
        <f t="shared" si="16"/>
        <v>12.75</v>
      </c>
      <c r="K231" s="113"/>
      <c r="L231" s="112">
        <f t="shared" si="17"/>
        <v>12.75</v>
      </c>
      <c r="M231" s="181"/>
      <c r="N231" s="84" t="str">
        <f t="shared" si="18"/>
        <v>Juin</v>
      </c>
    </row>
    <row r="232" spans="1:14" ht="18.75">
      <c r="A232" s="64">
        <v>225</v>
      </c>
      <c r="B232" s="413" t="s">
        <v>312</v>
      </c>
      <c r="C232" s="413" t="s">
        <v>917</v>
      </c>
      <c r="D232" s="357"/>
      <c r="E232" s="156"/>
      <c r="F232" s="156"/>
      <c r="G232" s="112">
        <f t="shared" si="19"/>
        <v>11</v>
      </c>
      <c r="H232" s="112">
        <f t="shared" si="15"/>
        <v>33</v>
      </c>
      <c r="I232" s="180"/>
      <c r="J232" s="112">
        <f t="shared" si="16"/>
        <v>33</v>
      </c>
      <c r="K232" s="113"/>
      <c r="L232" s="112">
        <f t="shared" si="17"/>
        <v>33</v>
      </c>
      <c r="M232" s="181">
        <v>33</v>
      </c>
      <c r="N232" s="84" t="str">
        <f t="shared" si="18"/>
        <v>Juin</v>
      </c>
    </row>
    <row r="233" spans="1:14" ht="18.75">
      <c r="A233" s="64">
        <v>226</v>
      </c>
      <c r="B233" s="413" t="s">
        <v>313</v>
      </c>
      <c r="C233" s="413" t="s">
        <v>314</v>
      </c>
      <c r="D233" s="18">
        <v>10</v>
      </c>
      <c r="E233" s="156"/>
      <c r="F233" s="156"/>
      <c r="G233" s="112">
        <f t="shared" si="19"/>
        <v>3.3333333333333335</v>
      </c>
      <c r="H233" s="112">
        <f t="shared" si="15"/>
        <v>10</v>
      </c>
      <c r="I233" s="180"/>
      <c r="J233" s="112">
        <f t="shared" si="16"/>
        <v>10</v>
      </c>
      <c r="K233" s="113"/>
      <c r="L233" s="112">
        <f t="shared" si="17"/>
        <v>10</v>
      </c>
      <c r="M233" s="181"/>
      <c r="N233" s="84" t="str">
        <f t="shared" si="18"/>
        <v>Juin</v>
      </c>
    </row>
    <row r="234" spans="1:14" ht="18.75">
      <c r="A234" s="64">
        <v>227</v>
      </c>
      <c r="B234" s="413" t="s">
        <v>315</v>
      </c>
      <c r="C234" s="413" t="s">
        <v>20</v>
      </c>
      <c r="D234" s="18">
        <v>5.75</v>
      </c>
      <c r="E234" s="156"/>
      <c r="F234" s="156"/>
      <c r="G234" s="112">
        <f t="shared" si="19"/>
        <v>1.9166666666666667</v>
      </c>
      <c r="H234" s="112">
        <f t="shared" si="15"/>
        <v>5.75</v>
      </c>
      <c r="I234" s="180"/>
      <c r="J234" s="112">
        <f t="shared" si="16"/>
        <v>5.75</v>
      </c>
      <c r="K234" s="113"/>
      <c r="L234" s="112">
        <f t="shared" si="17"/>
        <v>5.75</v>
      </c>
      <c r="M234" s="181"/>
      <c r="N234" s="84" t="str">
        <f t="shared" si="18"/>
        <v>Juin</v>
      </c>
    </row>
    <row r="235" spans="1:14" ht="18.75">
      <c r="A235" s="64">
        <v>228</v>
      </c>
      <c r="B235" s="425" t="s">
        <v>918</v>
      </c>
      <c r="C235" s="425" t="s">
        <v>317</v>
      </c>
      <c r="D235" s="18">
        <v>4.75</v>
      </c>
      <c r="E235" s="156"/>
      <c r="F235" s="156"/>
      <c r="G235" s="112">
        <f t="shared" si="19"/>
        <v>1.5833333333333333</v>
      </c>
      <c r="H235" s="112">
        <f t="shared" si="15"/>
        <v>4.75</v>
      </c>
      <c r="I235" s="180"/>
      <c r="J235" s="112">
        <f t="shared" si="16"/>
        <v>4.75</v>
      </c>
      <c r="K235" s="113"/>
      <c r="L235" s="112">
        <f t="shared" si="17"/>
        <v>4.75</v>
      </c>
      <c r="M235" s="181"/>
      <c r="N235" s="84" t="str">
        <f t="shared" si="18"/>
        <v>Juin</v>
      </c>
    </row>
    <row r="236" spans="1:14" ht="18.75">
      <c r="A236" s="64">
        <v>229</v>
      </c>
      <c r="B236" s="425" t="s">
        <v>318</v>
      </c>
      <c r="C236" s="425" t="s">
        <v>919</v>
      </c>
      <c r="D236" s="18">
        <v>5.75</v>
      </c>
      <c r="E236" s="156"/>
      <c r="F236" s="156"/>
      <c r="G236" s="112">
        <f t="shared" si="19"/>
        <v>1.9166666666666667</v>
      </c>
      <c r="H236" s="112">
        <f t="shared" si="15"/>
        <v>5.75</v>
      </c>
      <c r="I236" s="180"/>
      <c r="J236" s="112">
        <f t="shared" si="16"/>
        <v>5.75</v>
      </c>
      <c r="K236" s="113"/>
      <c r="L236" s="112">
        <f t="shared" si="17"/>
        <v>5.75</v>
      </c>
      <c r="M236" s="181"/>
      <c r="N236" s="84" t="str">
        <f t="shared" si="18"/>
        <v>Juin</v>
      </c>
    </row>
    <row r="237" spans="1:14" ht="18.75">
      <c r="A237" s="64">
        <v>230</v>
      </c>
      <c r="B237" s="425" t="s">
        <v>319</v>
      </c>
      <c r="C237" s="425" t="s">
        <v>316</v>
      </c>
      <c r="D237" s="18">
        <v>8</v>
      </c>
      <c r="E237" s="156"/>
      <c r="F237" s="156"/>
      <c r="G237" s="112">
        <f t="shared" si="19"/>
        <v>2.6666666666666665</v>
      </c>
      <c r="H237" s="112">
        <f t="shared" si="15"/>
        <v>8</v>
      </c>
      <c r="I237" s="180"/>
      <c r="J237" s="112">
        <f t="shared" si="16"/>
        <v>8</v>
      </c>
      <c r="K237" s="113"/>
      <c r="L237" s="112">
        <f t="shared" si="17"/>
        <v>8</v>
      </c>
      <c r="M237" s="181"/>
      <c r="N237" s="84" t="str">
        <f t="shared" si="18"/>
        <v>Juin</v>
      </c>
    </row>
    <row r="238" spans="1:14" ht="18.75">
      <c r="A238" s="64">
        <v>231</v>
      </c>
      <c r="B238" s="419" t="s">
        <v>920</v>
      </c>
      <c r="C238" s="419" t="s">
        <v>921</v>
      </c>
      <c r="D238" s="18">
        <v>5.25</v>
      </c>
      <c r="E238" s="156"/>
      <c r="F238" s="156"/>
      <c r="G238" s="112">
        <f t="shared" si="19"/>
        <v>1.75</v>
      </c>
      <c r="H238" s="112">
        <f t="shared" si="15"/>
        <v>5.25</v>
      </c>
      <c r="I238" s="180"/>
      <c r="J238" s="112">
        <f t="shared" si="16"/>
        <v>5.25</v>
      </c>
      <c r="K238" s="113"/>
      <c r="L238" s="112">
        <f t="shared" si="17"/>
        <v>5.25</v>
      </c>
      <c r="M238" s="181"/>
      <c r="N238" s="84" t="str">
        <f t="shared" si="18"/>
        <v>Juin</v>
      </c>
    </row>
    <row r="239" spans="1:14" ht="18.75">
      <c r="A239" s="64">
        <v>232</v>
      </c>
      <c r="B239" s="413" t="s">
        <v>320</v>
      </c>
      <c r="C239" s="413" t="s">
        <v>922</v>
      </c>
      <c r="D239" s="18">
        <v>10.25</v>
      </c>
      <c r="E239" s="156"/>
      <c r="F239" s="156"/>
      <c r="G239" s="112">
        <f t="shared" si="19"/>
        <v>3.4166666666666665</v>
      </c>
      <c r="H239" s="112">
        <f t="shared" si="15"/>
        <v>10.25</v>
      </c>
      <c r="I239" s="180"/>
      <c r="J239" s="112">
        <f t="shared" si="16"/>
        <v>10.25</v>
      </c>
      <c r="K239" s="113"/>
      <c r="L239" s="112">
        <f t="shared" si="17"/>
        <v>10.25</v>
      </c>
      <c r="M239" s="181"/>
      <c r="N239" s="84" t="str">
        <f t="shared" si="18"/>
        <v>Juin</v>
      </c>
    </row>
    <row r="240" spans="1:14" ht="18.75">
      <c r="A240" s="64">
        <v>233</v>
      </c>
      <c r="B240" s="413" t="s">
        <v>321</v>
      </c>
      <c r="C240" s="413" t="s">
        <v>923</v>
      </c>
      <c r="D240" s="18">
        <v>7.25</v>
      </c>
      <c r="E240" s="156"/>
      <c r="F240" s="156"/>
      <c r="G240" s="112">
        <f t="shared" si="19"/>
        <v>2.4166666666666665</v>
      </c>
      <c r="H240" s="112">
        <f t="shared" si="15"/>
        <v>7.25</v>
      </c>
      <c r="I240" s="180"/>
      <c r="J240" s="112">
        <f t="shared" si="16"/>
        <v>7.25</v>
      </c>
      <c r="K240" s="113"/>
      <c r="L240" s="112">
        <f t="shared" si="17"/>
        <v>7.25</v>
      </c>
      <c r="M240" s="181"/>
      <c r="N240" s="84" t="str">
        <f t="shared" si="18"/>
        <v>Juin</v>
      </c>
    </row>
    <row r="241" spans="1:14" ht="18.75">
      <c r="A241" s="64">
        <v>234</v>
      </c>
      <c r="B241" s="419" t="s">
        <v>321</v>
      </c>
      <c r="C241" s="419" t="s">
        <v>322</v>
      </c>
      <c r="D241" s="18">
        <v>9.25</v>
      </c>
      <c r="E241" s="156"/>
      <c r="F241" s="156"/>
      <c r="G241" s="112">
        <f t="shared" si="19"/>
        <v>3.0833333333333335</v>
      </c>
      <c r="H241" s="112">
        <f t="shared" si="15"/>
        <v>9.25</v>
      </c>
      <c r="I241" s="180"/>
      <c r="J241" s="112">
        <f t="shared" si="16"/>
        <v>9.25</v>
      </c>
      <c r="K241" s="113"/>
      <c r="L241" s="112">
        <f t="shared" si="17"/>
        <v>9.25</v>
      </c>
      <c r="M241" s="181"/>
      <c r="N241" s="84" t="str">
        <f t="shared" si="18"/>
        <v>Juin</v>
      </c>
    </row>
    <row r="242" spans="1:14" ht="18.75">
      <c r="A242" s="64">
        <v>235</v>
      </c>
      <c r="B242" s="413" t="s">
        <v>323</v>
      </c>
      <c r="C242" s="413" t="s">
        <v>924</v>
      </c>
      <c r="D242" s="18">
        <v>11.5</v>
      </c>
      <c r="E242" s="182"/>
      <c r="F242" s="182"/>
      <c r="G242" s="112">
        <f t="shared" si="19"/>
        <v>3.8333333333333335</v>
      </c>
      <c r="H242" s="112">
        <f t="shared" si="15"/>
        <v>11.5</v>
      </c>
      <c r="I242" s="180"/>
      <c r="J242" s="112">
        <f t="shared" si="16"/>
        <v>11.5</v>
      </c>
      <c r="K242" s="113"/>
      <c r="L242" s="112">
        <f t="shared" si="17"/>
        <v>11.5</v>
      </c>
      <c r="M242" s="181"/>
      <c r="N242" s="84" t="str">
        <f t="shared" si="18"/>
        <v>Juin</v>
      </c>
    </row>
    <row r="243" spans="1:14" ht="18.75">
      <c r="A243" s="64">
        <v>236</v>
      </c>
      <c r="B243" s="432" t="s">
        <v>324</v>
      </c>
      <c r="C243" s="432" t="s">
        <v>925</v>
      </c>
      <c r="D243" s="357"/>
      <c r="E243" s="117"/>
      <c r="F243" s="117"/>
      <c r="G243" s="112">
        <f t="shared" si="19"/>
        <v>10</v>
      </c>
      <c r="H243" s="112">
        <f t="shared" si="15"/>
        <v>30</v>
      </c>
      <c r="I243" s="180"/>
      <c r="J243" s="112">
        <f t="shared" si="16"/>
        <v>30</v>
      </c>
      <c r="K243" s="113"/>
      <c r="L243" s="112">
        <f t="shared" si="17"/>
        <v>30</v>
      </c>
      <c r="M243" s="70">
        <v>30</v>
      </c>
      <c r="N243" s="84" t="str">
        <f t="shared" si="18"/>
        <v>Juin</v>
      </c>
    </row>
    <row r="244" spans="1:14" ht="18.75">
      <c r="A244" s="64">
        <v>237</v>
      </c>
      <c r="B244" s="413" t="s">
        <v>326</v>
      </c>
      <c r="C244" s="413" t="s">
        <v>327</v>
      </c>
      <c r="D244" s="18">
        <v>8.5</v>
      </c>
      <c r="E244" s="156"/>
      <c r="F244" s="156"/>
      <c r="G244" s="112">
        <f t="shared" si="19"/>
        <v>2.8333333333333335</v>
      </c>
      <c r="H244" s="112">
        <f t="shared" si="15"/>
        <v>8.5</v>
      </c>
      <c r="I244" s="180"/>
      <c r="J244" s="112">
        <f t="shared" si="16"/>
        <v>8.5</v>
      </c>
      <c r="K244" s="113"/>
      <c r="L244" s="112">
        <f t="shared" si="17"/>
        <v>8.5</v>
      </c>
      <c r="M244" s="181"/>
      <c r="N244" s="84" t="str">
        <f t="shared" si="18"/>
        <v>Juin</v>
      </c>
    </row>
    <row r="245" spans="1:14" ht="18.75">
      <c r="A245" s="64">
        <v>238</v>
      </c>
      <c r="B245" s="413" t="s">
        <v>328</v>
      </c>
      <c r="C245" s="413" t="s">
        <v>43</v>
      </c>
      <c r="D245" s="18">
        <v>10.5</v>
      </c>
      <c r="E245" s="156"/>
      <c r="F245" s="156"/>
      <c r="G245" s="112">
        <f t="shared" si="19"/>
        <v>3.5</v>
      </c>
      <c r="H245" s="112">
        <f t="shared" si="15"/>
        <v>10.5</v>
      </c>
      <c r="I245" s="180"/>
      <c r="J245" s="112">
        <f t="shared" si="16"/>
        <v>10.5</v>
      </c>
      <c r="K245" s="113"/>
      <c r="L245" s="112">
        <f t="shared" si="17"/>
        <v>10.5</v>
      </c>
      <c r="M245" s="181"/>
      <c r="N245" s="84" t="str">
        <f t="shared" si="18"/>
        <v>Juin</v>
      </c>
    </row>
    <row r="246" spans="1:14" ht="18.75">
      <c r="A246" s="64">
        <v>239</v>
      </c>
      <c r="B246" s="419" t="s">
        <v>926</v>
      </c>
      <c r="C246" s="419" t="s">
        <v>927</v>
      </c>
      <c r="D246" s="18">
        <v>7</v>
      </c>
      <c r="E246" s="156"/>
      <c r="F246" s="156"/>
      <c r="G246" s="112">
        <f t="shared" si="19"/>
        <v>2.3333333333333335</v>
      </c>
      <c r="H246" s="112">
        <f t="shared" si="15"/>
        <v>7</v>
      </c>
      <c r="I246" s="180"/>
      <c r="J246" s="112">
        <f t="shared" si="16"/>
        <v>7</v>
      </c>
      <c r="K246" s="113"/>
      <c r="L246" s="112">
        <f t="shared" si="17"/>
        <v>7</v>
      </c>
      <c r="M246" s="181"/>
      <c r="N246" s="84" t="str">
        <f t="shared" si="18"/>
        <v>Juin</v>
      </c>
    </row>
    <row r="247" spans="1:14" ht="18.75">
      <c r="A247" s="64">
        <v>240</v>
      </c>
      <c r="B247" s="413" t="s">
        <v>329</v>
      </c>
      <c r="C247" s="413" t="s">
        <v>164</v>
      </c>
      <c r="D247" s="18">
        <v>5.25</v>
      </c>
      <c r="E247" s="156"/>
      <c r="F247" s="156"/>
      <c r="G247" s="112">
        <f t="shared" si="19"/>
        <v>1.75</v>
      </c>
      <c r="H247" s="112">
        <f t="shared" si="15"/>
        <v>5.25</v>
      </c>
      <c r="I247" s="180"/>
      <c r="J247" s="112">
        <f t="shared" si="16"/>
        <v>5.25</v>
      </c>
      <c r="K247" s="113"/>
      <c r="L247" s="112">
        <f t="shared" si="17"/>
        <v>5.25</v>
      </c>
      <c r="M247" s="181"/>
      <c r="N247" s="84" t="str">
        <f t="shared" si="18"/>
        <v>Juin</v>
      </c>
    </row>
    <row r="248" spans="1:14" ht="18.75">
      <c r="A248" s="64">
        <v>241</v>
      </c>
      <c r="B248" s="419" t="s">
        <v>330</v>
      </c>
      <c r="C248" s="419" t="s">
        <v>331</v>
      </c>
      <c r="D248" s="18">
        <v>9.5</v>
      </c>
      <c r="E248" s="156"/>
      <c r="F248" s="156"/>
      <c r="G248" s="112">
        <f t="shared" si="19"/>
        <v>3.1666666666666665</v>
      </c>
      <c r="H248" s="112">
        <f t="shared" si="15"/>
        <v>9.5</v>
      </c>
      <c r="I248" s="180"/>
      <c r="J248" s="112">
        <f t="shared" si="16"/>
        <v>9.5</v>
      </c>
      <c r="K248" s="113"/>
      <c r="L248" s="112">
        <f t="shared" si="17"/>
        <v>9.5</v>
      </c>
      <c r="M248" s="181"/>
      <c r="N248" s="84" t="str">
        <f t="shared" si="18"/>
        <v>Juin</v>
      </c>
    </row>
    <row r="249" spans="1:14" ht="18.75">
      <c r="A249" s="64">
        <v>242</v>
      </c>
      <c r="B249" s="413" t="s">
        <v>332</v>
      </c>
      <c r="C249" s="413" t="s">
        <v>333</v>
      </c>
      <c r="D249" s="18">
        <v>8.75</v>
      </c>
      <c r="E249" s="156"/>
      <c r="F249" s="156"/>
      <c r="G249" s="112">
        <f t="shared" si="19"/>
        <v>2.9166666666666665</v>
      </c>
      <c r="H249" s="112">
        <f t="shared" si="15"/>
        <v>8.75</v>
      </c>
      <c r="I249" s="180"/>
      <c r="J249" s="112">
        <f t="shared" si="16"/>
        <v>8.75</v>
      </c>
      <c r="K249" s="113"/>
      <c r="L249" s="112">
        <f t="shared" si="17"/>
        <v>8.75</v>
      </c>
      <c r="M249" s="181"/>
      <c r="N249" s="84" t="str">
        <f t="shared" si="18"/>
        <v>Juin</v>
      </c>
    </row>
    <row r="250" spans="1:14" ht="18.75">
      <c r="A250" s="64">
        <v>243</v>
      </c>
      <c r="B250" s="413" t="s">
        <v>332</v>
      </c>
      <c r="C250" s="413" t="s">
        <v>334</v>
      </c>
      <c r="D250" s="18">
        <v>8.5</v>
      </c>
      <c r="E250" s="156"/>
      <c r="F250" s="156"/>
      <c r="G250" s="112">
        <f t="shared" si="19"/>
        <v>2.8333333333333335</v>
      </c>
      <c r="H250" s="112">
        <f t="shared" si="15"/>
        <v>8.5</v>
      </c>
      <c r="I250" s="180"/>
      <c r="J250" s="112">
        <f t="shared" si="16"/>
        <v>8.5</v>
      </c>
      <c r="K250" s="113"/>
      <c r="L250" s="112">
        <f t="shared" si="17"/>
        <v>8.5</v>
      </c>
      <c r="M250" s="181"/>
      <c r="N250" s="84" t="str">
        <f t="shared" si="18"/>
        <v>Juin</v>
      </c>
    </row>
    <row r="251" spans="1:14" ht="18.75">
      <c r="A251" s="64">
        <v>244</v>
      </c>
      <c r="B251" s="419" t="s">
        <v>928</v>
      </c>
      <c r="C251" s="419" t="s">
        <v>372</v>
      </c>
      <c r="D251" s="18">
        <v>9</v>
      </c>
      <c r="E251" s="156"/>
      <c r="F251" s="156"/>
      <c r="G251" s="112">
        <f t="shared" si="19"/>
        <v>3</v>
      </c>
      <c r="H251" s="112">
        <f t="shared" si="15"/>
        <v>9</v>
      </c>
      <c r="I251" s="180"/>
      <c r="J251" s="112">
        <f t="shared" si="16"/>
        <v>9</v>
      </c>
      <c r="K251" s="113"/>
      <c r="L251" s="112">
        <f t="shared" si="17"/>
        <v>9</v>
      </c>
      <c r="M251" s="181"/>
      <c r="N251" s="84" t="str">
        <f t="shared" si="18"/>
        <v>Juin</v>
      </c>
    </row>
    <row r="252" spans="1:14" ht="18.75">
      <c r="A252" s="64">
        <v>245</v>
      </c>
      <c r="B252" s="413" t="s">
        <v>335</v>
      </c>
      <c r="C252" s="413" t="s">
        <v>336</v>
      </c>
      <c r="D252" s="18">
        <v>11.25</v>
      </c>
      <c r="E252" s="156"/>
      <c r="F252" s="156"/>
      <c r="G252" s="112">
        <f t="shared" si="19"/>
        <v>3.75</v>
      </c>
      <c r="H252" s="112">
        <f t="shared" si="15"/>
        <v>11.25</v>
      </c>
      <c r="I252" s="180"/>
      <c r="J252" s="112">
        <f t="shared" si="16"/>
        <v>11.25</v>
      </c>
      <c r="K252" s="113"/>
      <c r="L252" s="112">
        <f t="shared" si="17"/>
        <v>11.25</v>
      </c>
      <c r="M252" s="181"/>
      <c r="N252" s="84" t="str">
        <f t="shared" si="18"/>
        <v>Juin</v>
      </c>
    </row>
    <row r="253" spans="1:14" ht="18.75">
      <c r="A253" s="64">
        <v>246</v>
      </c>
      <c r="B253" s="419" t="s">
        <v>337</v>
      </c>
      <c r="C253" s="419" t="s">
        <v>99</v>
      </c>
      <c r="D253" s="357"/>
      <c r="E253" s="150"/>
      <c r="F253" s="150"/>
      <c r="G253" s="112">
        <f t="shared" si="19"/>
        <v>10.126666666666667</v>
      </c>
      <c r="H253" s="112">
        <f t="shared" si="15"/>
        <v>30.380000000000003</v>
      </c>
      <c r="I253" s="180"/>
      <c r="J253" s="112">
        <f t="shared" si="16"/>
        <v>30.380000000000003</v>
      </c>
      <c r="K253" s="113"/>
      <c r="L253" s="112">
        <f t="shared" si="17"/>
        <v>30.380000000000003</v>
      </c>
      <c r="M253" s="181">
        <v>30.38</v>
      </c>
      <c r="N253" s="84" t="str">
        <f t="shared" si="18"/>
        <v>Juin</v>
      </c>
    </row>
    <row r="254" spans="1:14" ht="18.75">
      <c r="A254" s="64">
        <v>247</v>
      </c>
      <c r="B254" s="419" t="s">
        <v>929</v>
      </c>
      <c r="C254" s="419" t="s">
        <v>930</v>
      </c>
      <c r="D254" s="18">
        <v>8</v>
      </c>
      <c r="E254" s="150"/>
      <c r="F254" s="150"/>
      <c r="G254" s="112">
        <f t="shared" si="19"/>
        <v>2.6666666666666665</v>
      </c>
      <c r="H254" s="112">
        <f t="shared" si="15"/>
        <v>8</v>
      </c>
      <c r="I254" s="180"/>
      <c r="J254" s="112">
        <f t="shared" si="16"/>
        <v>8</v>
      </c>
      <c r="K254" s="113"/>
      <c r="L254" s="112">
        <f t="shared" si="17"/>
        <v>8</v>
      </c>
      <c r="M254" s="181"/>
      <c r="N254" s="84" t="str">
        <f t="shared" si="18"/>
        <v>Juin</v>
      </c>
    </row>
    <row r="255" spans="1:14" ht="18.75">
      <c r="A255" s="64">
        <v>248</v>
      </c>
      <c r="B255" s="418" t="s">
        <v>338</v>
      </c>
      <c r="C255" s="418" t="s">
        <v>339</v>
      </c>
      <c r="D255" s="25">
        <v>6</v>
      </c>
      <c r="E255" s="150"/>
      <c r="F255" s="150"/>
      <c r="G255" s="112">
        <f t="shared" si="19"/>
        <v>2</v>
      </c>
      <c r="H255" s="112">
        <f t="shared" si="15"/>
        <v>6</v>
      </c>
      <c r="I255" s="180"/>
      <c r="J255" s="112">
        <f t="shared" si="16"/>
        <v>6</v>
      </c>
      <c r="K255" s="113"/>
      <c r="L255" s="112">
        <f t="shared" si="17"/>
        <v>6</v>
      </c>
      <c r="M255" s="181"/>
      <c r="N255" s="84" t="str">
        <f t="shared" si="18"/>
        <v>Juin</v>
      </c>
    </row>
    <row r="256" spans="1:14" ht="18.75">
      <c r="A256" s="64">
        <v>249</v>
      </c>
      <c r="B256" s="413" t="s">
        <v>340</v>
      </c>
      <c r="C256" s="413" t="s">
        <v>322</v>
      </c>
      <c r="D256" s="18">
        <v>6.5</v>
      </c>
      <c r="E256" s="114"/>
      <c r="F256" s="114"/>
      <c r="G256" s="112">
        <f t="shared" si="19"/>
        <v>2.1666666666666665</v>
      </c>
      <c r="H256" s="112">
        <f t="shared" si="15"/>
        <v>6.5</v>
      </c>
      <c r="I256" s="180"/>
      <c r="J256" s="112">
        <f t="shared" si="16"/>
        <v>6.5</v>
      </c>
      <c r="K256" s="113"/>
      <c r="L256" s="112">
        <f t="shared" si="17"/>
        <v>6.5</v>
      </c>
      <c r="M256" s="181"/>
      <c r="N256" s="84" t="str">
        <f t="shared" si="18"/>
        <v>Juin</v>
      </c>
    </row>
    <row r="257" spans="1:14" ht="18.75">
      <c r="A257" s="64">
        <v>250</v>
      </c>
      <c r="B257" s="417" t="s">
        <v>341</v>
      </c>
      <c r="C257" s="417" t="s">
        <v>342</v>
      </c>
      <c r="D257" s="357"/>
      <c r="E257" s="150"/>
      <c r="F257" s="150"/>
      <c r="G257" s="112">
        <f t="shared" si="19"/>
        <v>10.126666666666667</v>
      </c>
      <c r="H257" s="112">
        <f t="shared" si="15"/>
        <v>30.380000000000003</v>
      </c>
      <c r="I257" s="180"/>
      <c r="J257" s="112">
        <f t="shared" si="16"/>
        <v>30.380000000000003</v>
      </c>
      <c r="K257" s="113"/>
      <c r="L257" s="112">
        <f t="shared" si="17"/>
        <v>30.380000000000003</v>
      </c>
      <c r="M257" s="181">
        <v>30.38</v>
      </c>
      <c r="N257" s="84" t="str">
        <f t="shared" si="18"/>
        <v>Juin</v>
      </c>
    </row>
    <row r="258" spans="1:14" ht="18.75">
      <c r="A258" s="64">
        <v>251</v>
      </c>
      <c r="B258" s="434" t="s">
        <v>343</v>
      </c>
      <c r="C258" s="417" t="s">
        <v>857</v>
      </c>
      <c r="D258" s="18">
        <v>7.5</v>
      </c>
      <c r="E258" s="150"/>
      <c r="F258" s="150"/>
      <c r="G258" s="112">
        <f t="shared" si="19"/>
        <v>2.5</v>
      </c>
      <c r="H258" s="112">
        <f t="shared" si="15"/>
        <v>7.5</v>
      </c>
      <c r="I258" s="180"/>
      <c r="J258" s="112">
        <f t="shared" si="16"/>
        <v>7.5</v>
      </c>
      <c r="K258" s="113"/>
      <c r="L258" s="112">
        <f t="shared" si="17"/>
        <v>7.5</v>
      </c>
      <c r="M258" s="181"/>
      <c r="N258" s="84" t="str">
        <f t="shared" si="18"/>
        <v>Juin</v>
      </c>
    </row>
    <row r="259" spans="1:14" ht="18.75">
      <c r="A259" s="64">
        <v>252</v>
      </c>
      <c r="B259" s="419" t="s">
        <v>931</v>
      </c>
      <c r="C259" s="419" t="s">
        <v>118</v>
      </c>
      <c r="D259" s="18">
        <v>7.25</v>
      </c>
      <c r="E259" s="150"/>
      <c r="F259" s="150"/>
      <c r="G259" s="112">
        <f t="shared" si="19"/>
        <v>2.4166666666666665</v>
      </c>
      <c r="H259" s="112">
        <f t="shared" si="15"/>
        <v>7.25</v>
      </c>
      <c r="I259" s="180"/>
      <c r="J259" s="112">
        <f t="shared" si="16"/>
        <v>7.25</v>
      </c>
      <c r="K259" s="113"/>
      <c r="L259" s="112">
        <f t="shared" si="17"/>
        <v>7.25</v>
      </c>
      <c r="M259" s="181"/>
      <c r="N259" s="84" t="str">
        <f t="shared" si="18"/>
        <v>Juin</v>
      </c>
    </row>
    <row r="260" spans="1:14" ht="18.75">
      <c r="A260" s="64">
        <v>253</v>
      </c>
      <c r="B260" s="413" t="s">
        <v>344</v>
      </c>
      <c r="C260" s="413" t="s">
        <v>707</v>
      </c>
      <c r="D260" s="18">
        <v>8.5</v>
      </c>
      <c r="E260" s="183"/>
      <c r="F260" s="183"/>
      <c r="G260" s="112">
        <f t="shared" si="19"/>
        <v>2.8333333333333335</v>
      </c>
      <c r="H260" s="112">
        <f t="shared" si="15"/>
        <v>8.5</v>
      </c>
      <c r="I260" s="180"/>
      <c r="J260" s="112">
        <f t="shared" si="16"/>
        <v>8.5</v>
      </c>
      <c r="K260" s="113"/>
      <c r="L260" s="112">
        <f t="shared" si="17"/>
        <v>8.5</v>
      </c>
      <c r="M260" s="181"/>
      <c r="N260" s="84" t="str">
        <f t="shared" si="18"/>
        <v>Juin</v>
      </c>
    </row>
    <row r="261" spans="1:14" ht="18.75">
      <c r="A261" s="64">
        <v>254</v>
      </c>
      <c r="B261" s="419" t="s">
        <v>345</v>
      </c>
      <c r="C261" s="419" t="s">
        <v>346</v>
      </c>
      <c r="D261" s="18">
        <v>6.5</v>
      </c>
      <c r="E261" s="150"/>
      <c r="F261" s="150"/>
      <c r="G261" s="112">
        <f t="shared" si="19"/>
        <v>2.1666666666666665</v>
      </c>
      <c r="H261" s="112">
        <f t="shared" si="15"/>
        <v>6.5</v>
      </c>
      <c r="I261" s="180"/>
      <c r="J261" s="112">
        <f t="shared" si="16"/>
        <v>6.5</v>
      </c>
      <c r="K261" s="113"/>
      <c r="L261" s="112">
        <f t="shared" si="17"/>
        <v>6.5</v>
      </c>
      <c r="M261" s="181"/>
      <c r="N261" s="84" t="str">
        <f t="shared" si="18"/>
        <v>Juin</v>
      </c>
    </row>
    <row r="262" spans="1:14" ht="18.75">
      <c r="A262" s="64">
        <v>255</v>
      </c>
      <c r="B262" s="419" t="s">
        <v>347</v>
      </c>
      <c r="C262" s="419" t="s">
        <v>348</v>
      </c>
      <c r="D262" s="18">
        <v>6.5</v>
      </c>
      <c r="E262" s="150"/>
      <c r="F262" s="150"/>
      <c r="G262" s="112">
        <f t="shared" si="19"/>
        <v>2.1666666666666665</v>
      </c>
      <c r="H262" s="112">
        <f t="shared" si="15"/>
        <v>6.5</v>
      </c>
      <c r="I262" s="180"/>
      <c r="J262" s="112">
        <f t="shared" si="16"/>
        <v>6.5</v>
      </c>
      <c r="K262" s="113"/>
      <c r="L262" s="112">
        <f t="shared" si="17"/>
        <v>6.5</v>
      </c>
      <c r="M262" s="181"/>
      <c r="N262" s="84" t="str">
        <f t="shared" si="18"/>
        <v>Juin</v>
      </c>
    </row>
    <row r="263" spans="1:14" ht="18.75">
      <c r="A263" s="64">
        <v>256</v>
      </c>
      <c r="B263" s="413" t="s">
        <v>349</v>
      </c>
      <c r="C263" s="413" t="s">
        <v>118</v>
      </c>
      <c r="D263" s="18">
        <v>8</v>
      </c>
      <c r="E263" s="150"/>
      <c r="F263" s="150"/>
      <c r="G263" s="112">
        <f t="shared" si="19"/>
        <v>2.6666666666666665</v>
      </c>
      <c r="H263" s="112">
        <f t="shared" si="15"/>
        <v>8</v>
      </c>
      <c r="I263" s="180"/>
      <c r="J263" s="112">
        <f t="shared" si="16"/>
        <v>8</v>
      </c>
      <c r="K263" s="113"/>
      <c r="L263" s="112">
        <f t="shared" si="17"/>
        <v>8</v>
      </c>
      <c r="M263" s="181"/>
      <c r="N263" s="84" t="str">
        <f t="shared" si="18"/>
        <v>Juin</v>
      </c>
    </row>
    <row r="264" spans="1:14" ht="18.75">
      <c r="A264" s="64">
        <v>257</v>
      </c>
      <c r="B264" s="446" t="s">
        <v>932</v>
      </c>
      <c r="C264" s="446" t="s">
        <v>933</v>
      </c>
      <c r="D264" s="357"/>
      <c r="E264" s="150"/>
      <c r="F264" s="150"/>
      <c r="G264" s="112">
        <f t="shared" si="19"/>
        <v>10.5</v>
      </c>
      <c r="H264" s="112">
        <f t="shared" ref="H264:H327" si="20">G264*3</f>
        <v>31.5</v>
      </c>
      <c r="I264" s="180"/>
      <c r="J264" s="112">
        <f t="shared" ref="J264:J327" si="21">MAX(I264*3,H264)</f>
        <v>31.5</v>
      </c>
      <c r="K264" s="113"/>
      <c r="L264" s="112">
        <f t="shared" ref="L264:L327" si="22">MAX(J264,K264*3)</f>
        <v>31.5</v>
      </c>
      <c r="M264" s="181">
        <v>31.5</v>
      </c>
      <c r="N264" s="84" t="str">
        <f t="shared" ref="N264:N327" si="23">IF(ISBLANK(K264),IF(ISBLANK(I264),"Juin","Synthèse"),"Rattrapage")</f>
        <v>Juin</v>
      </c>
    </row>
    <row r="265" spans="1:14" ht="18.75">
      <c r="A265" s="64">
        <v>258</v>
      </c>
      <c r="B265" s="413" t="s">
        <v>350</v>
      </c>
      <c r="C265" s="413" t="s">
        <v>351</v>
      </c>
      <c r="D265" s="18">
        <v>7</v>
      </c>
      <c r="E265" s="150"/>
      <c r="F265" s="150"/>
      <c r="G265" s="112">
        <f t="shared" ref="G265:G329" si="24">IF(AND(D265=0,E265=0,F265=0),M265/3,(D265+E265+F265)/3)</f>
        <v>2.3333333333333335</v>
      </c>
      <c r="H265" s="112">
        <f t="shared" si="20"/>
        <v>7</v>
      </c>
      <c r="I265" s="180"/>
      <c r="J265" s="112">
        <f t="shared" si="21"/>
        <v>7</v>
      </c>
      <c r="K265" s="113"/>
      <c r="L265" s="112">
        <f t="shared" si="22"/>
        <v>7</v>
      </c>
      <c r="M265" s="181"/>
      <c r="N265" s="84" t="str">
        <f t="shared" si="23"/>
        <v>Juin</v>
      </c>
    </row>
    <row r="266" spans="1:14" ht="18.75">
      <c r="A266" s="64">
        <v>259</v>
      </c>
      <c r="B266" s="418" t="s">
        <v>352</v>
      </c>
      <c r="C266" s="418" t="s">
        <v>934</v>
      </c>
      <c r="D266" s="18">
        <v>10.5</v>
      </c>
      <c r="E266" s="150"/>
      <c r="F266" s="150"/>
      <c r="G266" s="112">
        <f t="shared" si="24"/>
        <v>3.5</v>
      </c>
      <c r="H266" s="112">
        <f t="shared" si="20"/>
        <v>10.5</v>
      </c>
      <c r="I266" s="180"/>
      <c r="J266" s="112">
        <f t="shared" si="21"/>
        <v>10.5</v>
      </c>
      <c r="K266" s="113"/>
      <c r="L266" s="112">
        <f t="shared" si="22"/>
        <v>10.5</v>
      </c>
      <c r="M266" s="181"/>
      <c r="N266" s="84" t="str">
        <f t="shared" si="23"/>
        <v>Juin</v>
      </c>
    </row>
    <row r="267" spans="1:14" ht="18.75">
      <c r="A267" s="64">
        <v>260</v>
      </c>
      <c r="B267" s="434" t="s">
        <v>353</v>
      </c>
      <c r="C267" s="434" t="s">
        <v>935</v>
      </c>
      <c r="D267" s="18">
        <v>8.25</v>
      </c>
      <c r="E267" s="150"/>
      <c r="F267" s="150"/>
      <c r="G267" s="112">
        <f t="shared" si="24"/>
        <v>2.75</v>
      </c>
      <c r="H267" s="112">
        <f t="shared" si="20"/>
        <v>8.25</v>
      </c>
      <c r="I267" s="180"/>
      <c r="J267" s="112">
        <f t="shared" si="21"/>
        <v>8.25</v>
      </c>
      <c r="K267" s="113"/>
      <c r="L267" s="112">
        <f t="shared" si="22"/>
        <v>8.25</v>
      </c>
      <c r="M267" s="181"/>
      <c r="N267" s="84" t="str">
        <f t="shared" si="23"/>
        <v>Juin</v>
      </c>
    </row>
    <row r="268" spans="1:14" ht="18.75">
      <c r="A268" s="64">
        <v>261</v>
      </c>
      <c r="B268" s="434" t="s">
        <v>354</v>
      </c>
      <c r="C268" s="434" t="s">
        <v>355</v>
      </c>
      <c r="D268" s="18">
        <v>9</v>
      </c>
      <c r="E268" s="150"/>
      <c r="F268" s="150"/>
      <c r="G268" s="112">
        <f t="shared" si="24"/>
        <v>3</v>
      </c>
      <c r="H268" s="112">
        <f t="shared" si="20"/>
        <v>9</v>
      </c>
      <c r="I268" s="180"/>
      <c r="J268" s="112">
        <f t="shared" si="21"/>
        <v>9</v>
      </c>
      <c r="K268" s="113"/>
      <c r="L268" s="112">
        <f t="shared" si="22"/>
        <v>9</v>
      </c>
      <c r="M268" s="181"/>
      <c r="N268" s="84" t="str">
        <f t="shared" si="23"/>
        <v>Juin</v>
      </c>
    </row>
    <row r="269" spans="1:14" ht="18.75">
      <c r="A269" s="64">
        <v>262</v>
      </c>
      <c r="B269" s="413" t="s">
        <v>356</v>
      </c>
      <c r="C269" s="413" t="s">
        <v>936</v>
      </c>
      <c r="D269" s="18">
        <v>7.25</v>
      </c>
      <c r="E269" s="150"/>
      <c r="F269" s="150"/>
      <c r="G269" s="112">
        <f t="shared" si="24"/>
        <v>2.4166666666666665</v>
      </c>
      <c r="H269" s="112">
        <f t="shared" si="20"/>
        <v>7.25</v>
      </c>
      <c r="I269" s="180"/>
      <c r="J269" s="112">
        <f t="shared" si="21"/>
        <v>7.25</v>
      </c>
      <c r="K269" s="113"/>
      <c r="L269" s="112">
        <f t="shared" si="22"/>
        <v>7.25</v>
      </c>
      <c r="M269" s="181"/>
      <c r="N269" s="84" t="str">
        <f t="shared" si="23"/>
        <v>Juin</v>
      </c>
    </row>
    <row r="270" spans="1:14" ht="18.75">
      <c r="A270" s="64">
        <v>263</v>
      </c>
      <c r="B270" s="425" t="s">
        <v>937</v>
      </c>
      <c r="C270" s="425" t="s">
        <v>357</v>
      </c>
      <c r="D270" s="18">
        <v>8.75</v>
      </c>
      <c r="E270" s="183"/>
      <c r="F270" s="183"/>
      <c r="G270" s="112">
        <f t="shared" si="24"/>
        <v>2.9166666666666665</v>
      </c>
      <c r="H270" s="112">
        <f t="shared" si="20"/>
        <v>8.75</v>
      </c>
      <c r="I270" s="180"/>
      <c r="J270" s="112">
        <f t="shared" si="21"/>
        <v>8.75</v>
      </c>
      <c r="K270" s="113"/>
      <c r="L270" s="112">
        <f t="shared" si="22"/>
        <v>8.75</v>
      </c>
      <c r="M270" s="181"/>
      <c r="N270" s="84" t="str">
        <f t="shared" si="23"/>
        <v>Juin</v>
      </c>
    </row>
    <row r="271" spans="1:14" ht="18.75">
      <c r="A271" s="64">
        <v>264</v>
      </c>
      <c r="B271" s="413" t="s">
        <v>358</v>
      </c>
      <c r="C271" s="413" t="s">
        <v>248</v>
      </c>
      <c r="D271" s="18">
        <v>5</v>
      </c>
      <c r="E271" s="150"/>
      <c r="F271" s="150"/>
      <c r="G271" s="112">
        <f t="shared" si="24"/>
        <v>1.6666666666666667</v>
      </c>
      <c r="H271" s="112">
        <f t="shared" si="20"/>
        <v>5</v>
      </c>
      <c r="I271" s="180"/>
      <c r="J271" s="112">
        <f t="shared" si="21"/>
        <v>5</v>
      </c>
      <c r="K271" s="113"/>
      <c r="L271" s="112">
        <f t="shared" si="22"/>
        <v>5</v>
      </c>
      <c r="M271" s="181"/>
      <c r="N271" s="84" t="str">
        <f t="shared" si="23"/>
        <v>Juin</v>
      </c>
    </row>
    <row r="272" spans="1:14" ht="18.75">
      <c r="A272" s="64">
        <v>265</v>
      </c>
      <c r="B272" s="413" t="s">
        <v>359</v>
      </c>
      <c r="C272" s="413" t="s">
        <v>938</v>
      </c>
      <c r="D272" s="18">
        <v>9</v>
      </c>
      <c r="E272" s="150"/>
      <c r="F272" s="150"/>
      <c r="G272" s="112">
        <f t="shared" si="24"/>
        <v>3</v>
      </c>
      <c r="H272" s="112">
        <f t="shared" si="20"/>
        <v>9</v>
      </c>
      <c r="I272" s="180"/>
      <c r="J272" s="112">
        <f t="shared" si="21"/>
        <v>9</v>
      </c>
      <c r="K272" s="113"/>
      <c r="L272" s="112">
        <f t="shared" si="22"/>
        <v>9</v>
      </c>
      <c r="M272" s="181"/>
      <c r="N272" s="84" t="str">
        <f t="shared" si="23"/>
        <v>Juin</v>
      </c>
    </row>
    <row r="273" spans="1:14" ht="18.75">
      <c r="A273" s="64">
        <v>266</v>
      </c>
      <c r="B273" s="435" t="s">
        <v>360</v>
      </c>
      <c r="C273" s="435" t="s">
        <v>87</v>
      </c>
      <c r="D273" s="18">
        <v>11.5</v>
      </c>
      <c r="E273" s="150"/>
      <c r="F273" s="150"/>
      <c r="G273" s="112">
        <f t="shared" si="24"/>
        <v>3.8333333333333335</v>
      </c>
      <c r="H273" s="112">
        <f t="shared" si="20"/>
        <v>11.5</v>
      </c>
      <c r="I273" s="180"/>
      <c r="J273" s="112">
        <f t="shared" si="21"/>
        <v>11.5</v>
      </c>
      <c r="K273" s="113"/>
      <c r="L273" s="112">
        <f t="shared" si="22"/>
        <v>11.5</v>
      </c>
      <c r="M273" s="181"/>
      <c r="N273" s="84" t="str">
        <f t="shared" si="23"/>
        <v>Juin</v>
      </c>
    </row>
    <row r="274" spans="1:14" ht="18.75">
      <c r="A274" s="64">
        <v>267</v>
      </c>
      <c r="B274" s="427" t="s">
        <v>939</v>
      </c>
      <c r="C274" s="427" t="s">
        <v>940</v>
      </c>
      <c r="D274" s="18">
        <v>7.5</v>
      </c>
      <c r="E274" s="150"/>
      <c r="F274" s="150"/>
      <c r="G274" s="112">
        <f t="shared" si="24"/>
        <v>2.5</v>
      </c>
      <c r="H274" s="112">
        <f t="shared" si="20"/>
        <v>7.5</v>
      </c>
      <c r="I274" s="180"/>
      <c r="J274" s="112">
        <f t="shared" si="21"/>
        <v>7.5</v>
      </c>
      <c r="K274" s="113"/>
      <c r="L274" s="112">
        <f t="shared" si="22"/>
        <v>7.5</v>
      </c>
      <c r="M274" s="181"/>
      <c r="N274" s="84" t="str">
        <f t="shared" si="23"/>
        <v>Juin</v>
      </c>
    </row>
    <row r="275" spans="1:14" ht="18.75">
      <c r="A275" s="64">
        <v>268</v>
      </c>
      <c r="B275" s="427" t="s">
        <v>941</v>
      </c>
      <c r="C275" s="427" t="s">
        <v>361</v>
      </c>
      <c r="D275" s="18">
        <v>7.75</v>
      </c>
      <c r="E275" s="150"/>
      <c r="F275" s="150"/>
      <c r="G275" s="112">
        <f t="shared" si="24"/>
        <v>2.5833333333333335</v>
      </c>
      <c r="H275" s="112">
        <f t="shared" si="20"/>
        <v>7.75</v>
      </c>
      <c r="I275" s="180"/>
      <c r="J275" s="112">
        <f t="shared" si="21"/>
        <v>7.75</v>
      </c>
      <c r="K275" s="113"/>
      <c r="L275" s="112">
        <f t="shared" si="22"/>
        <v>7.75</v>
      </c>
      <c r="M275" s="181"/>
      <c r="N275" s="84" t="str">
        <f t="shared" si="23"/>
        <v>Juin</v>
      </c>
    </row>
    <row r="276" spans="1:14" ht="18.75">
      <c r="A276" s="64">
        <v>269</v>
      </c>
      <c r="B276" s="436" t="s">
        <v>942</v>
      </c>
      <c r="C276" s="436" t="s">
        <v>362</v>
      </c>
      <c r="D276" s="18">
        <v>10</v>
      </c>
      <c r="E276" s="156"/>
      <c r="F276" s="156"/>
      <c r="G276" s="112">
        <f t="shared" si="24"/>
        <v>3.3333333333333335</v>
      </c>
      <c r="H276" s="112">
        <f t="shared" si="20"/>
        <v>10</v>
      </c>
      <c r="I276" s="180"/>
      <c r="J276" s="112">
        <f t="shared" si="21"/>
        <v>10</v>
      </c>
      <c r="K276" s="113"/>
      <c r="L276" s="112">
        <f t="shared" si="22"/>
        <v>10</v>
      </c>
      <c r="M276" s="181"/>
      <c r="N276" s="84" t="str">
        <f t="shared" si="23"/>
        <v>Juin</v>
      </c>
    </row>
    <row r="277" spans="1:14" ht="18.75">
      <c r="A277" s="64">
        <v>270</v>
      </c>
      <c r="B277" s="413" t="s">
        <v>363</v>
      </c>
      <c r="C277" s="413" t="s">
        <v>220</v>
      </c>
      <c r="D277" s="18">
        <v>6.25</v>
      </c>
      <c r="E277" s="150"/>
      <c r="F277" s="150"/>
      <c r="G277" s="112">
        <f t="shared" si="24"/>
        <v>2.0833333333333335</v>
      </c>
      <c r="H277" s="112">
        <f t="shared" si="20"/>
        <v>6.25</v>
      </c>
      <c r="I277" s="180"/>
      <c r="J277" s="112">
        <f t="shared" si="21"/>
        <v>6.25</v>
      </c>
      <c r="K277" s="113"/>
      <c r="L277" s="112">
        <f t="shared" si="22"/>
        <v>6.25</v>
      </c>
      <c r="M277" s="181"/>
      <c r="N277" s="84" t="str">
        <f t="shared" si="23"/>
        <v>Juin</v>
      </c>
    </row>
    <row r="278" spans="1:14" ht="18.75">
      <c r="A278" s="64">
        <v>271</v>
      </c>
      <c r="B278" s="413" t="s">
        <v>364</v>
      </c>
      <c r="C278" s="413" t="s">
        <v>943</v>
      </c>
      <c r="D278" s="18">
        <v>7</v>
      </c>
      <c r="E278" s="156"/>
      <c r="F278" s="156"/>
      <c r="G278" s="112">
        <f t="shared" si="24"/>
        <v>2.3333333333333335</v>
      </c>
      <c r="H278" s="112">
        <f t="shared" si="20"/>
        <v>7</v>
      </c>
      <c r="I278" s="180"/>
      <c r="J278" s="112">
        <f t="shared" si="21"/>
        <v>7</v>
      </c>
      <c r="K278" s="113"/>
      <c r="L278" s="112">
        <f t="shared" si="22"/>
        <v>7</v>
      </c>
      <c r="M278" s="181"/>
      <c r="N278" s="84" t="str">
        <f t="shared" si="23"/>
        <v>Juin</v>
      </c>
    </row>
    <row r="279" spans="1:14" ht="18.75">
      <c r="A279" s="64">
        <v>272</v>
      </c>
      <c r="B279" s="413" t="s">
        <v>365</v>
      </c>
      <c r="C279" s="413" t="s">
        <v>366</v>
      </c>
      <c r="D279" s="18">
        <v>9.25</v>
      </c>
      <c r="E279" s="156"/>
      <c r="F279" s="156"/>
      <c r="G279" s="112">
        <f t="shared" si="24"/>
        <v>3.0833333333333335</v>
      </c>
      <c r="H279" s="112">
        <f t="shared" si="20"/>
        <v>9.25</v>
      </c>
      <c r="I279" s="180"/>
      <c r="J279" s="112">
        <f t="shared" si="21"/>
        <v>9.25</v>
      </c>
      <c r="K279" s="113"/>
      <c r="L279" s="112">
        <f t="shared" si="22"/>
        <v>9.25</v>
      </c>
      <c r="M279" s="181"/>
      <c r="N279" s="84" t="str">
        <f t="shared" si="23"/>
        <v>Juin</v>
      </c>
    </row>
    <row r="280" spans="1:14" ht="18.75">
      <c r="A280" s="64">
        <v>273</v>
      </c>
      <c r="B280" s="413" t="s">
        <v>367</v>
      </c>
      <c r="C280" s="413" t="s">
        <v>944</v>
      </c>
      <c r="D280" s="18">
        <v>6.5</v>
      </c>
      <c r="E280" s="156"/>
      <c r="F280" s="156"/>
      <c r="G280" s="112">
        <f t="shared" si="24"/>
        <v>2.1666666666666665</v>
      </c>
      <c r="H280" s="112">
        <f t="shared" si="20"/>
        <v>6.5</v>
      </c>
      <c r="I280" s="180"/>
      <c r="J280" s="112">
        <f t="shared" si="21"/>
        <v>6.5</v>
      </c>
      <c r="K280" s="113"/>
      <c r="L280" s="112">
        <f t="shared" si="22"/>
        <v>6.5</v>
      </c>
      <c r="M280" s="181"/>
      <c r="N280" s="84" t="str">
        <f t="shared" si="23"/>
        <v>Juin</v>
      </c>
    </row>
    <row r="281" spans="1:14" ht="18.75">
      <c r="A281" s="64">
        <v>274</v>
      </c>
      <c r="B281" s="413" t="s">
        <v>369</v>
      </c>
      <c r="C281" s="413" t="s">
        <v>370</v>
      </c>
      <c r="D281" s="18">
        <v>7.5</v>
      </c>
      <c r="E281" s="156"/>
      <c r="F281" s="156"/>
      <c r="G281" s="112">
        <f t="shared" si="24"/>
        <v>2.5</v>
      </c>
      <c r="H281" s="112">
        <f t="shared" si="20"/>
        <v>7.5</v>
      </c>
      <c r="I281" s="180"/>
      <c r="J281" s="112">
        <f t="shared" si="21"/>
        <v>7.5</v>
      </c>
      <c r="K281" s="113"/>
      <c r="L281" s="112">
        <f t="shared" si="22"/>
        <v>7.5</v>
      </c>
      <c r="M281" s="181"/>
      <c r="N281" s="84" t="str">
        <f t="shared" si="23"/>
        <v>Juin</v>
      </c>
    </row>
    <row r="282" spans="1:14" ht="18.75">
      <c r="A282" s="64">
        <v>275</v>
      </c>
      <c r="B282" s="413" t="s">
        <v>371</v>
      </c>
      <c r="C282" s="413" t="s">
        <v>372</v>
      </c>
      <c r="D282" s="18">
        <v>7</v>
      </c>
      <c r="E282" s="150"/>
      <c r="F282" s="150"/>
      <c r="G282" s="112">
        <f t="shared" si="24"/>
        <v>2.3333333333333335</v>
      </c>
      <c r="H282" s="112">
        <f t="shared" si="20"/>
        <v>7</v>
      </c>
      <c r="I282" s="180"/>
      <c r="J282" s="112">
        <f t="shared" si="21"/>
        <v>7</v>
      </c>
      <c r="K282" s="113"/>
      <c r="L282" s="112">
        <f t="shared" si="22"/>
        <v>7</v>
      </c>
      <c r="M282" s="181"/>
      <c r="N282" s="84" t="str">
        <f t="shared" si="23"/>
        <v>Juin</v>
      </c>
    </row>
    <row r="283" spans="1:14" ht="18.75">
      <c r="A283" s="64">
        <v>276</v>
      </c>
      <c r="B283" s="413" t="s">
        <v>373</v>
      </c>
      <c r="C283" s="413" t="s">
        <v>143</v>
      </c>
      <c r="D283" s="18">
        <v>12</v>
      </c>
      <c r="E283" s="117"/>
      <c r="F283" s="117"/>
      <c r="G283" s="112">
        <f t="shared" si="24"/>
        <v>4</v>
      </c>
      <c r="H283" s="112">
        <f t="shared" si="20"/>
        <v>12</v>
      </c>
      <c r="I283" s="180"/>
      <c r="J283" s="112">
        <f t="shared" si="21"/>
        <v>12</v>
      </c>
      <c r="K283" s="113"/>
      <c r="L283" s="112">
        <f t="shared" si="22"/>
        <v>12</v>
      </c>
      <c r="M283" s="70"/>
      <c r="N283" s="84" t="str">
        <f t="shared" si="23"/>
        <v>Juin</v>
      </c>
    </row>
    <row r="284" spans="1:14" ht="18.75">
      <c r="A284" s="64">
        <v>277</v>
      </c>
      <c r="B284" s="413" t="s">
        <v>374</v>
      </c>
      <c r="C284" s="413" t="s">
        <v>375</v>
      </c>
      <c r="D284" s="18">
        <v>7.25</v>
      </c>
      <c r="E284" s="117"/>
      <c r="F284" s="117"/>
      <c r="G284" s="112">
        <f t="shared" si="24"/>
        <v>2.4166666666666665</v>
      </c>
      <c r="H284" s="112">
        <f t="shared" si="20"/>
        <v>7.25</v>
      </c>
      <c r="I284" s="180"/>
      <c r="J284" s="112">
        <f t="shared" si="21"/>
        <v>7.25</v>
      </c>
      <c r="K284" s="113"/>
      <c r="L284" s="112">
        <f t="shared" si="22"/>
        <v>7.25</v>
      </c>
      <c r="M284" s="70"/>
      <c r="N284" s="84" t="str">
        <f t="shared" si="23"/>
        <v>Juin</v>
      </c>
    </row>
    <row r="285" spans="1:14" ht="18.75">
      <c r="A285" s="64">
        <v>278</v>
      </c>
      <c r="B285" s="413" t="s">
        <v>376</v>
      </c>
      <c r="C285" s="413" t="s">
        <v>945</v>
      </c>
      <c r="D285" s="18">
        <v>17</v>
      </c>
      <c r="E285" s="156"/>
      <c r="F285" s="156"/>
      <c r="G285" s="112">
        <f t="shared" si="24"/>
        <v>5.666666666666667</v>
      </c>
      <c r="H285" s="112">
        <f t="shared" si="20"/>
        <v>17</v>
      </c>
      <c r="I285" s="180"/>
      <c r="J285" s="112">
        <f t="shared" si="21"/>
        <v>17</v>
      </c>
      <c r="K285" s="113"/>
      <c r="L285" s="112">
        <f t="shared" si="22"/>
        <v>17</v>
      </c>
      <c r="M285" s="181"/>
      <c r="N285" s="84" t="str">
        <f t="shared" si="23"/>
        <v>Juin</v>
      </c>
    </row>
    <row r="286" spans="1:14" ht="18.75">
      <c r="A286" s="64">
        <v>279</v>
      </c>
      <c r="B286" s="419" t="s">
        <v>946</v>
      </c>
      <c r="C286" s="419" t="s">
        <v>166</v>
      </c>
      <c r="D286" s="18">
        <v>8.5</v>
      </c>
      <c r="E286" s="150"/>
      <c r="F286" s="150"/>
      <c r="G286" s="112">
        <f t="shared" si="24"/>
        <v>2.8333333333333335</v>
      </c>
      <c r="H286" s="112">
        <f t="shared" si="20"/>
        <v>8.5</v>
      </c>
      <c r="I286" s="180"/>
      <c r="J286" s="112">
        <f t="shared" si="21"/>
        <v>8.5</v>
      </c>
      <c r="K286" s="113"/>
      <c r="L286" s="112">
        <f t="shared" si="22"/>
        <v>8.5</v>
      </c>
      <c r="M286" s="181"/>
      <c r="N286" s="84" t="str">
        <f t="shared" si="23"/>
        <v>Juin</v>
      </c>
    </row>
    <row r="287" spans="1:14" ht="18.75">
      <c r="A287" s="64">
        <v>280</v>
      </c>
      <c r="B287" s="419" t="s">
        <v>947</v>
      </c>
      <c r="C287" s="419" t="s">
        <v>948</v>
      </c>
      <c r="D287" s="18">
        <v>9.25</v>
      </c>
      <c r="E287" s="156"/>
      <c r="F287" s="156"/>
      <c r="G287" s="112">
        <f t="shared" si="24"/>
        <v>3.0833333333333335</v>
      </c>
      <c r="H287" s="112">
        <f t="shared" si="20"/>
        <v>9.25</v>
      </c>
      <c r="I287" s="180"/>
      <c r="J287" s="112">
        <f t="shared" si="21"/>
        <v>9.25</v>
      </c>
      <c r="K287" s="113"/>
      <c r="L287" s="112">
        <f t="shared" si="22"/>
        <v>9.25</v>
      </c>
      <c r="M287" s="70"/>
      <c r="N287" s="84" t="str">
        <f t="shared" si="23"/>
        <v>Juin</v>
      </c>
    </row>
    <row r="288" spans="1:14" ht="18.75">
      <c r="A288" s="64">
        <v>281</v>
      </c>
      <c r="B288" s="418" t="s">
        <v>949</v>
      </c>
      <c r="C288" s="418" t="s">
        <v>78</v>
      </c>
      <c r="D288" s="18">
        <v>7.75</v>
      </c>
      <c r="E288" s="156"/>
      <c r="F288" s="156"/>
      <c r="G288" s="112">
        <f t="shared" si="24"/>
        <v>2.5833333333333335</v>
      </c>
      <c r="H288" s="112">
        <f t="shared" si="20"/>
        <v>7.75</v>
      </c>
      <c r="I288" s="180"/>
      <c r="J288" s="112">
        <f t="shared" si="21"/>
        <v>7.75</v>
      </c>
      <c r="K288" s="113"/>
      <c r="L288" s="112">
        <f t="shared" si="22"/>
        <v>7.75</v>
      </c>
      <c r="M288" s="181"/>
      <c r="N288" s="84" t="str">
        <f t="shared" si="23"/>
        <v>Juin</v>
      </c>
    </row>
    <row r="289" spans="1:14" ht="18.75">
      <c r="A289" s="64">
        <v>282</v>
      </c>
      <c r="B289" s="419" t="s">
        <v>377</v>
      </c>
      <c r="C289" s="419" t="s">
        <v>671</v>
      </c>
      <c r="D289" s="18">
        <v>6.75</v>
      </c>
      <c r="E289" s="156"/>
      <c r="F289" s="156"/>
      <c r="G289" s="112">
        <f t="shared" si="24"/>
        <v>2.25</v>
      </c>
      <c r="H289" s="112">
        <f t="shared" si="20"/>
        <v>6.75</v>
      </c>
      <c r="I289" s="180"/>
      <c r="J289" s="112">
        <f t="shared" si="21"/>
        <v>6.75</v>
      </c>
      <c r="K289" s="113"/>
      <c r="L289" s="112">
        <f t="shared" si="22"/>
        <v>6.75</v>
      </c>
      <c r="M289" s="181"/>
      <c r="N289" s="84" t="str">
        <f t="shared" si="23"/>
        <v>Juin</v>
      </c>
    </row>
    <row r="290" spans="1:14" ht="18.75">
      <c r="A290" s="64">
        <v>283</v>
      </c>
      <c r="B290" s="417" t="s">
        <v>378</v>
      </c>
      <c r="C290" s="417" t="s">
        <v>950</v>
      </c>
      <c r="D290" s="18">
        <v>7.5</v>
      </c>
      <c r="E290" s="156"/>
      <c r="F290" s="156"/>
      <c r="G290" s="112">
        <f t="shared" si="24"/>
        <v>2.5</v>
      </c>
      <c r="H290" s="112">
        <f t="shared" si="20"/>
        <v>7.5</v>
      </c>
      <c r="I290" s="180"/>
      <c r="J290" s="112">
        <f t="shared" si="21"/>
        <v>7.5</v>
      </c>
      <c r="K290" s="113"/>
      <c r="L290" s="112">
        <f t="shared" si="22"/>
        <v>7.5</v>
      </c>
      <c r="M290" s="181"/>
      <c r="N290" s="84" t="str">
        <f t="shared" si="23"/>
        <v>Juin</v>
      </c>
    </row>
    <row r="291" spans="1:14" ht="18.75">
      <c r="A291" s="64">
        <v>284</v>
      </c>
      <c r="B291" s="413" t="s">
        <v>379</v>
      </c>
      <c r="C291" s="413" t="s">
        <v>278</v>
      </c>
      <c r="D291" s="18">
        <v>6.75</v>
      </c>
      <c r="E291" s="150"/>
      <c r="F291" s="150"/>
      <c r="G291" s="112">
        <f t="shared" si="24"/>
        <v>2.25</v>
      </c>
      <c r="H291" s="112">
        <f t="shared" si="20"/>
        <v>6.75</v>
      </c>
      <c r="I291" s="180"/>
      <c r="J291" s="112">
        <f t="shared" si="21"/>
        <v>6.75</v>
      </c>
      <c r="K291" s="113"/>
      <c r="L291" s="112">
        <f t="shared" si="22"/>
        <v>6.75</v>
      </c>
      <c r="M291" s="181"/>
      <c r="N291" s="84" t="str">
        <f t="shared" si="23"/>
        <v>Juin</v>
      </c>
    </row>
    <row r="292" spans="1:14" ht="21.75" customHeight="1">
      <c r="A292" s="64">
        <v>285</v>
      </c>
      <c r="B292" s="419" t="s">
        <v>951</v>
      </c>
      <c r="C292" s="419" t="s">
        <v>952</v>
      </c>
      <c r="D292" s="18">
        <v>6.75</v>
      </c>
      <c r="E292" s="150"/>
      <c r="F292" s="150"/>
      <c r="G292" s="112">
        <f t="shared" si="24"/>
        <v>2.25</v>
      </c>
      <c r="H292" s="112">
        <f t="shared" si="20"/>
        <v>6.75</v>
      </c>
      <c r="I292" s="180"/>
      <c r="J292" s="112">
        <f t="shared" si="21"/>
        <v>6.75</v>
      </c>
      <c r="K292" s="113"/>
      <c r="L292" s="112">
        <f t="shared" si="22"/>
        <v>6.75</v>
      </c>
      <c r="M292" s="181"/>
      <c r="N292" s="84" t="str">
        <f t="shared" si="23"/>
        <v>Juin</v>
      </c>
    </row>
    <row r="293" spans="1:14" ht="18.75">
      <c r="A293" s="64">
        <v>286</v>
      </c>
      <c r="B293" s="413" t="s">
        <v>380</v>
      </c>
      <c r="C293" s="413" t="s">
        <v>311</v>
      </c>
      <c r="D293" s="18">
        <v>8.75</v>
      </c>
      <c r="E293" s="156"/>
      <c r="F293" s="156"/>
      <c r="G293" s="112">
        <f t="shared" si="24"/>
        <v>2.9166666666666665</v>
      </c>
      <c r="H293" s="112">
        <f t="shared" si="20"/>
        <v>8.75</v>
      </c>
      <c r="I293" s="180"/>
      <c r="J293" s="112">
        <f t="shared" si="21"/>
        <v>8.75</v>
      </c>
      <c r="K293" s="113"/>
      <c r="L293" s="112">
        <f t="shared" si="22"/>
        <v>8.75</v>
      </c>
      <c r="M293" s="181"/>
      <c r="N293" s="84" t="str">
        <f t="shared" si="23"/>
        <v>Juin</v>
      </c>
    </row>
    <row r="294" spans="1:14" ht="18.75">
      <c r="A294" s="64">
        <v>287</v>
      </c>
      <c r="B294" s="417" t="s">
        <v>381</v>
      </c>
      <c r="C294" s="417" t="s">
        <v>953</v>
      </c>
      <c r="D294" s="357"/>
      <c r="E294" s="156"/>
      <c r="F294" s="156"/>
      <c r="G294" s="112">
        <f t="shared" si="24"/>
        <v>11.25</v>
      </c>
      <c r="H294" s="112">
        <f t="shared" si="20"/>
        <v>33.75</v>
      </c>
      <c r="I294" s="180"/>
      <c r="J294" s="112">
        <f t="shared" si="21"/>
        <v>33.75</v>
      </c>
      <c r="K294" s="113"/>
      <c r="L294" s="112">
        <f t="shared" si="22"/>
        <v>33.75</v>
      </c>
      <c r="M294" s="181">
        <v>33.75</v>
      </c>
      <c r="N294" s="84" t="str">
        <f t="shared" si="23"/>
        <v>Juin</v>
      </c>
    </row>
    <row r="295" spans="1:14" ht="18.75">
      <c r="A295" s="64">
        <v>288</v>
      </c>
      <c r="B295" s="413" t="s">
        <v>954</v>
      </c>
      <c r="C295" s="413" t="s">
        <v>382</v>
      </c>
      <c r="D295" s="18">
        <v>9.5</v>
      </c>
      <c r="E295" s="156"/>
      <c r="F295" s="156"/>
      <c r="G295" s="112">
        <f>IF(AND(D295=0,E295=0,F295=0),M295/3,(D295+E295+F295)/3)</f>
        <v>3.1666666666666665</v>
      </c>
      <c r="H295" s="112">
        <f>G295*3</f>
        <v>9.5</v>
      </c>
      <c r="I295" s="180"/>
      <c r="J295" s="112">
        <f>MAX(I295*3,H295)</f>
        <v>9.5</v>
      </c>
      <c r="K295" s="113"/>
      <c r="L295" s="112">
        <f>MAX(J295,K295*3)</f>
        <v>9.5</v>
      </c>
      <c r="M295" s="181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5" t="s">
        <v>955</v>
      </c>
      <c r="C296" s="425" t="s">
        <v>83</v>
      </c>
      <c r="D296" s="18">
        <v>10</v>
      </c>
      <c r="E296" s="156"/>
      <c r="F296" s="156"/>
      <c r="G296" s="112">
        <f t="shared" si="24"/>
        <v>3.3333333333333335</v>
      </c>
      <c r="H296" s="112">
        <f t="shared" si="20"/>
        <v>10</v>
      </c>
      <c r="I296" s="180"/>
      <c r="J296" s="112">
        <f t="shared" si="21"/>
        <v>10</v>
      </c>
      <c r="K296" s="113"/>
      <c r="L296" s="112">
        <f t="shared" si="22"/>
        <v>10</v>
      </c>
      <c r="M296" s="181"/>
      <c r="N296" s="84" t="str">
        <f t="shared" si="23"/>
        <v>Juin</v>
      </c>
    </row>
    <row r="297" spans="1:14" ht="18.75">
      <c r="A297" s="64">
        <v>290</v>
      </c>
      <c r="B297" s="442" t="s">
        <v>383</v>
      </c>
      <c r="C297" s="442" t="s">
        <v>316</v>
      </c>
      <c r="D297" s="18">
        <v>9.25</v>
      </c>
      <c r="E297" s="156"/>
      <c r="F297" s="156"/>
      <c r="G297" s="112">
        <f t="shared" si="24"/>
        <v>3.0833333333333335</v>
      </c>
      <c r="H297" s="112">
        <f t="shared" si="20"/>
        <v>9.25</v>
      </c>
      <c r="I297" s="180"/>
      <c r="J297" s="112">
        <f t="shared" si="21"/>
        <v>9.25</v>
      </c>
      <c r="K297" s="113"/>
      <c r="L297" s="112">
        <f t="shared" si="22"/>
        <v>9.25</v>
      </c>
      <c r="M297" s="181"/>
      <c r="N297" s="84" t="str">
        <f t="shared" si="23"/>
        <v>Juin</v>
      </c>
    </row>
    <row r="298" spans="1:14" ht="18.75">
      <c r="A298" s="64">
        <v>291</v>
      </c>
      <c r="B298" s="413" t="s">
        <v>384</v>
      </c>
      <c r="C298" s="413" t="s">
        <v>67</v>
      </c>
      <c r="D298" s="18">
        <v>10</v>
      </c>
      <c r="E298" s="182"/>
      <c r="F298" s="182"/>
      <c r="G298" s="112">
        <f t="shared" si="24"/>
        <v>3.3333333333333335</v>
      </c>
      <c r="H298" s="112">
        <f t="shared" si="20"/>
        <v>10</v>
      </c>
      <c r="I298" s="180"/>
      <c r="J298" s="112">
        <f t="shared" si="21"/>
        <v>10</v>
      </c>
      <c r="K298" s="113"/>
      <c r="L298" s="112">
        <f t="shared" si="22"/>
        <v>10</v>
      </c>
      <c r="M298" s="181"/>
      <c r="N298" s="84" t="str">
        <f t="shared" si="23"/>
        <v>Juin</v>
      </c>
    </row>
    <row r="299" spans="1:14" ht="18.75">
      <c r="A299" s="64">
        <v>292</v>
      </c>
      <c r="B299" s="413" t="s">
        <v>385</v>
      </c>
      <c r="C299" s="413" t="s">
        <v>61</v>
      </c>
      <c r="D299" s="18">
        <v>8.75</v>
      </c>
      <c r="E299" s="156"/>
      <c r="F299" s="156"/>
      <c r="G299" s="112">
        <f t="shared" si="24"/>
        <v>2.9166666666666665</v>
      </c>
      <c r="H299" s="112">
        <f t="shared" si="20"/>
        <v>8.75</v>
      </c>
      <c r="I299" s="180"/>
      <c r="J299" s="112">
        <f t="shared" si="21"/>
        <v>8.75</v>
      </c>
      <c r="K299" s="113"/>
      <c r="L299" s="112">
        <f t="shared" si="22"/>
        <v>8.75</v>
      </c>
      <c r="M299" s="181"/>
      <c r="N299" s="84" t="str">
        <f t="shared" si="23"/>
        <v>Juin</v>
      </c>
    </row>
    <row r="300" spans="1:14" ht="18.75">
      <c r="A300" s="64">
        <v>293</v>
      </c>
      <c r="B300" s="419" t="s">
        <v>956</v>
      </c>
      <c r="C300" s="419" t="s">
        <v>286</v>
      </c>
      <c r="D300" s="18">
        <v>7.5</v>
      </c>
      <c r="E300" s="156"/>
      <c r="F300" s="156"/>
      <c r="G300" s="112">
        <f t="shared" si="24"/>
        <v>2.5</v>
      </c>
      <c r="H300" s="112">
        <f t="shared" si="20"/>
        <v>7.5</v>
      </c>
      <c r="I300" s="180"/>
      <c r="J300" s="112">
        <f t="shared" si="21"/>
        <v>7.5</v>
      </c>
      <c r="K300" s="113"/>
      <c r="L300" s="112">
        <f t="shared" si="22"/>
        <v>7.5</v>
      </c>
      <c r="M300" s="181"/>
      <c r="N300" s="84" t="str">
        <f t="shared" si="23"/>
        <v>Juin</v>
      </c>
    </row>
    <row r="301" spans="1:14" ht="18.75">
      <c r="A301" s="64">
        <v>294</v>
      </c>
      <c r="B301" s="413" t="s">
        <v>386</v>
      </c>
      <c r="C301" s="413" t="s">
        <v>387</v>
      </c>
      <c r="D301" s="18">
        <v>9.5</v>
      </c>
      <c r="E301" s="156"/>
      <c r="F301" s="156"/>
      <c r="G301" s="112">
        <f t="shared" si="24"/>
        <v>3.1666666666666665</v>
      </c>
      <c r="H301" s="112">
        <f t="shared" si="20"/>
        <v>9.5</v>
      </c>
      <c r="I301" s="180"/>
      <c r="J301" s="112">
        <f t="shared" si="21"/>
        <v>9.5</v>
      </c>
      <c r="K301" s="113"/>
      <c r="L301" s="112">
        <f t="shared" si="22"/>
        <v>9.5</v>
      </c>
      <c r="M301" s="181"/>
      <c r="N301" s="84" t="str">
        <f t="shared" si="23"/>
        <v>Juin</v>
      </c>
    </row>
    <row r="302" spans="1:14" ht="18.75">
      <c r="A302" s="64">
        <v>295</v>
      </c>
      <c r="B302" s="413" t="s">
        <v>957</v>
      </c>
      <c r="C302" s="413" t="s">
        <v>241</v>
      </c>
      <c r="D302" s="18">
        <v>5.75</v>
      </c>
      <c r="E302" s="150"/>
      <c r="F302" s="150"/>
      <c r="G302" s="112">
        <f t="shared" si="24"/>
        <v>1.9166666666666667</v>
      </c>
      <c r="H302" s="112">
        <f t="shared" si="20"/>
        <v>5.75</v>
      </c>
      <c r="I302" s="180"/>
      <c r="J302" s="112">
        <f t="shared" si="21"/>
        <v>5.75</v>
      </c>
      <c r="K302" s="113"/>
      <c r="L302" s="112">
        <f t="shared" si="22"/>
        <v>5.75</v>
      </c>
      <c r="M302" s="181"/>
      <c r="N302" s="84" t="str">
        <f t="shared" si="23"/>
        <v>Juin</v>
      </c>
    </row>
    <row r="303" spans="1:14" ht="18.75">
      <c r="A303" s="64">
        <v>296</v>
      </c>
      <c r="B303" s="419" t="s">
        <v>958</v>
      </c>
      <c r="C303" s="419" t="s">
        <v>959</v>
      </c>
      <c r="D303" s="18">
        <v>10.25</v>
      </c>
      <c r="E303" s="156"/>
      <c r="F303" s="156"/>
      <c r="G303" s="112">
        <f t="shared" si="24"/>
        <v>3.4166666666666665</v>
      </c>
      <c r="H303" s="112">
        <f t="shared" si="20"/>
        <v>10.25</v>
      </c>
      <c r="I303" s="180"/>
      <c r="J303" s="112">
        <f t="shared" si="21"/>
        <v>10.25</v>
      </c>
      <c r="K303" s="113"/>
      <c r="L303" s="112">
        <f t="shared" si="22"/>
        <v>10.25</v>
      </c>
      <c r="M303" s="181"/>
      <c r="N303" s="84" t="str">
        <f t="shared" si="23"/>
        <v>Juin</v>
      </c>
    </row>
    <row r="304" spans="1:14" ht="18.75">
      <c r="A304" s="64">
        <v>297</v>
      </c>
      <c r="B304" s="413" t="s">
        <v>388</v>
      </c>
      <c r="C304" s="413" t="s">
        <v>960</v>
      </c>
      <c r="D304" s="18">
        <v>10.25</v>
      </c>
      <c r="E304" s="156"/>
      <c r="F304" s="156"/>
      <c r="G304" s="112">
        <f t="shared" si="24"/>
        <v>3.4166666666666665</v>
      </c>
      <c r="H304" s="112">
        <f t="shared" si="20"/>
        <v>10.25</v>
      </c>
      <c r="I304" s="180"/>
      <c r="J304" s="112">
        <f t="shared" si="21"/>
        <v>10.25</v>
      </c>
      <c r="K304" s="113"/>
      <c r="L304" s="112">
        <f t="shared" si="22"/>
        <v>10.25</v>
      </c>
      <c r="M304" s="181"/>
      <c r="N304" s="84" t="str">
        <f t="shared" si="23"/>
        <v>Juin</v>
      </c>
    </row>
    <row r="305" spans="1:14" ht="18.75">
      <c r="A305" s="64">
        <v>298</v>
      </c>
      <c r="B305" s="413" t="s">
        <v>389</v>
      </c>
      <c r="C305" s="413" t="s">
        <v>390</v>
      </c>
      <c r="D305" s="18">
        <v>8</v>
      </c>
      <c r="E305" s="182"/>
      <c r="F305" s="182"/>
      <c r="G305" s="112">
        <f t="shared" si="24"/>
        <v>2.6666666666666665</v>
      </c>
      <c r="H305" s="112">
        <f t="shared" si="20"/>
        <v>8</v>
      </c>
      <c r="I305" s="180"/>
      <c r="J305" s="112">
        <f t="shared" si="21"/>
        <v>8</v>
      </c>
      <c r="K305" s="113"/>
      <c r="L305" s="112">
        <f t="shared" si="22"/>
        <v>8</v>
      </c>
      <c r="M305" s="181"/>
      <c r="N305" s="84" t="str">
        <f t="shared" si="23"/>
        <v>Juin</v>
      </c>
    </row>
    <row r="306" spans="1:14" ht="18.75">
      <c r="A306" s="64">
        <v>299</v>
      </c>
      <c r="B306" s="413" t="s">
        <v>391</v>
      </c>
      <c r="C306" s="413" t="s">
        <v>154</v>
      </c>
      <c r="D306" s="18">
        <v>7.75</v>
      </c>
      <c r="E306" s="156"/>
      <c r="F306" s="156"/>
      <c r="G306" s="112">
        <f t="shared" si="24"/>
        <v>2.5833333333333335</v>
      </c>
      <c r="H306" s="112">
        <f t="shared" si="20"/>
        <v>7.75</v>
      </c>
      <c r="I306" s="180"/>
      <c r="J306" s="112">
        <f t="shared" si="21"/>
        <v>7.75</v>
      </c>
      <c r="K306" s="113"/>
      <c r="L306" s="112">
        <f t="shared" si="22"/>
        <v>7.75</v>
      </c>
      <c r="M306" s="181"/>
      <c r="N306" s="84" t="str">
        <f t="shared" si="23"/>
        <v>Juin</v>
      </c>
    </row>
    <row r="307" spans="1:14" ht="18.75">
      <c r="A307" s="64">
        <v>300</v>
      </c>
      <c r="B307" s="453" t="s">
        <v>961</v>
      </c>
      <c r="C307" s="453" t="s">
        <v>962</v>
      </c>
      <c r="D307" s="18">
        <v>8.75</v>
      </c>
      <c r="E307" s="156"/>
      <c r="F307" s="156"/>
      <c r="G307" s="112">
        <f t="shared" si="24"/>
        <v>2.9166666666666665</v>
      </c>
      <c r="H307" s="112">
        <f t="shared" si="20"/>
        <v>8.75</v>
      </c>
      <c r="I307" s="180"/>
      <c r="J307" s="112">
        <f t="shared" si="21"/>
        <v>8.75</v>
      </c>
      <c r="K307" s="113"/>
      <c r="L307" s="112">
        <f t="shared" si="22"/>
        <v>8.75</v>
      </c>
      <c r="M307" s="181"/>
      <c r="N307" s="84" t="str">
        <f t="shared" si="23"/>
        <v>Juin</v>
      </c>
    </row>
    <row r="308" spans="1:14" ht="18.75">
      <c r="A308" s="64">
        <v>301</v>
      </c>
      <c r="B308" s="413" t="s">
        <v>392</v>
      </c>
      <c r="C308" s="413" t="s">
        <v>129</v>
      </c>
      <c r="D308" s="18">
        <v>10.25</v>
      </c>
      <c r="E308" s="156"/>
      <c r="F308" s="156"/>
      <c r="G308" s="112">
        <f t="shared" si="24"/>
        <v>3.4166666666666665</v>
      </c>
      <c r="H308" s="112">
        <f t="shared" si="20"/>
        <v>10.25</v>
      </c>
      <c r="I308" s="180"/>
      <c r="J308" s="112">
        <f t="shared" si="21"/>
        <v>10.25</v>
      </c>
      <c r="K308" s="113"/>
      <c r="L308" s="112">
        <f t="shared" si="22"/>
        <v>10.25</v>
      </c>
      <c r="M308" s="181"/>
      <c r="N308" s="84" t="str">
        <f t="shared" si="23"/>
        <v>Juin</v>
      </c>
    </row>
    <row r="309" spans="1:14" ht="18.75">
      <c r="A309" s="64">
        <v>302</v>
      </c>
      <c r="B309" s="413" t="s">
        <v>393</v>
      </c>
      <c r="C309" s="413" t="s">
        <v>343</v>
      </c>
      <c r="D309" s="18">
        <v>10.25</v>
      </c>
      <c r="E309" s="156"/>
      <c r="F309" s="156"/>
      <c r="G309" s="112">
        <f t="shared" si="24"/>
        <v>3.4166666666666665</v>
      </c>
      <c r="H309" s="112">
        <f t="shared" si="20"/>
        <v>10.25</v>
      </c>
      <c r="I309" s="180"/>
      <c r="J309" s="112">
        <f t="shared" si="21"/>
        <v>10.25</v>
      </c>
      <c r="K309" s="113"/>
      <c r="L309" s="112">
        <f t="shared" si="22"/>
        <v>10.25</v>
      </c>
      <c r="M309" s="181"/>
      <c r="N309" s="84" t="str">
        <f t="shared" si="23"/>
        <v>Juin</v>
      </c>
    </row>
    <row r="310" spans="1:14" ht="18.75">
      <c r="A310" s="64">
        <v>303</v>
      </c>
      <c r="B310" s="413" t="s">
        <v>394</v>
      </c>
      <c r="C310" s="413" t="s">
        <v>281</v>
      </c>
      <c r="D310" s="18">
        <v>6.5</v>
      </c>
      <c r="E310" s="156"/>
      <c r="F310" s="156"/>
      <c r="G310" s="112">
        <f t="shared" si="24"/>
        <v>2.1666666666666665</v>
      </c>
      <c r="H310" s="112">
        <f t="shared" si="20"/>
        <v>6.5</v>
      </c>
      <c r="I310" s="180"/>
      <c r="J310" s="112">
        <f t="shared" si="21"/>
        <v>6.5</v>
      </c>
      <c r="K310" s="113"/>
      <c r="L310" s="112">
        <f t="shared" si="22"/>
        <v>6.5</v>
      </c>
      <c r="M310" s="181"/>
      <c r="N310" s="84" t="str">
        <f t="shared" si="23"/>
        <v>Juin</v>
      </c>
    </row>
    <row r="311" spans="1:14" ht="18.75">
      <c r="A311" s="64">
        <v>304</v>
      </c>
      <c r="B311" s="413" t="s">
        <v>395</v>
      </c>
      <c r="C311" s="413" t="s">
        <v>963</v>
      </c>
      <c r="D311" s="18">
        <v>9.25</v>
      </c>
      <c r="E311" s="156"/>
      <c r="F311" s="156"/>
      <c r="G311" s="112">
        <f t="shared" si="24"/>
        <v>3.0833333333333335</v>
      </c>
      <c r="H311" s="112">
        <f t="shared" si="20"/>
        <v>9.25</v>
      </c>
      <c r="I311" s="180"/>
      <c r="J311" s="112">
        <f t="shared" si="21"/>
        <v>9.25</v>
      </c>
      <c r="K311" s="113"/>
      <c r="L311" s="112">
        <f t="shared" si="22"/>
        <v>9.25</v>
      </c>
      <c r="M311" s="181"/>
      <c r="N311" s="84" t="str">
        <f t="shared" si="23"/>
        <v>Juin</v>
      </c>
    </row>
    <row r="312" spans="1:14" ht="18.75">
      <c r="A312" s="64">
        <v>305</v>
      </c>
      <c r="B312" s="413" t="s">
        <v>964</v>
      </c>
      <c r="C312" s="413" t="s">
        <v>965</v>
      </c>
      <c r="D312" s="18">
        <v>9</v>
      </c>
      <c r="E312" s="156"/>
      <c r="F312" s="156"/>
      <c r="G312" s="112">
        <f t="shared" si="24"/>
        <v>3</v>
      </c>
      <c r="H312" s="112">
        <f t="shared" si="20"/>
        <v>9</v>
      </c>
      <c r="I312" s="180"/>
      <c r="J312" s="112">
        <f t="shared" si="21"/>
        <v>9</v>
      </c>
      <c r="K312" s="113"/>
      <c r="L312" s="112">
        <f t="shared" si="22"/>
        <v>9</v>
      </c>
      <c r="M312" s="181"/>
      <c r="N312" s="84" t="str">
        <f t="shared" si="23"/>
        <v>Juin</v>
      </c>
    </row>
    <row r="313" spans="1:14" ht="18.75">
      <c r="A313" s="64">
        <v>306</v>
      </c>
      <c r="B313" s="413" t="s">
        <v>396</v>
      </c>
      <c r="C313" s="413" t="s">
        <v>966</v>
      </c>
      <c r="D313" s="18">
        <v>9.25</v>
      </c>
      <c r="E313" s="156"/>
      <c r="F313" s="156"/>
      <c r="G313" s="112">
        <f t="shared" si="24"/>
        <v>3.0833333333333335</v>
      </c>
      <c r="H313" s="112">
        <f t="shared" si="20"/>
        <v>9.25</v>
      </c>
      <c r="I313" s="180"/>
      <c r="J313" s="112">
        <f t="shared" si="21"/>
        <v>9.25</v>
      </c>
      <c r="K313" s="113"/>
      <c r="L313" s="112">
        <f t="shared" si="22"/>
        <v>9.25</v>
      </c>
      <c r="M313" s="181"/>
      <c r="N313" s="84" t="str">
        <f t="shared" si="23"/>
        <v>Juin</v>
      </c>
    </row>
    <row r="314" spans="1:14" ht="18.75">
      <c r="A314" s="64">
        <v>307</v>
      </c>
      <c r="B314" s="413" t="s">
        <v>397</v>
      </c>
      <c r="C314" s="413" t="s">
        <v>398</v>
      </c>
      <c r="D314" s="18">
        <v>9.25</v>
      </c>
      <c r="E314" s="156"/>
      <c r="F314" s="156"/>
      <c r="G314" s="112">
        <f t="shared" si="24"/>
        <v>3.0833333333333335</v>
      </c>
      <c r="H314" s="112">
        <f t="shared" si="20"/>
        <v>9.25</v>
      </c>
      <c r="I314" s="180"/>
      <c r="J314" s="112">
        <f t="shared" si="21"/>
        <v>9.25</v>
      </c>
      <c r="K314" s="113"/>
      <c r="L314" s="112">
        <f t="shared" si="22"/>
        <v>9.25</v>
      </c>
      <c r="M314" s="181"/>
      <c r="N314" s="84" t="str">
        <f t="shared" si="23"/>
        <v>Juin</v>
      </c>
    </row>
    <row r="315" spans="1:14" ht="18.75">
      <c r="A315" s="64">
        <v>308</v>
      </c>
      <c r="B315" s="413" t="s">
        <v>399</v>
      </c>
      <c r="C315" s="413" t="s">
        <v>967</v>
      </c>
      <c r="D315" s="18">
        <v>6.25</v>
      </c>
      <c r="E315" s="156"/>
      <c r="F315" s="156"/>
      <c r="G315" s="112">
        <f t="shared" si="24"/>
        <v>2.0833333333333335</v>
      </c>
      <c r="H315" s="112">
        <f t="shared" si="20"/>
        <v>6.25</v>
      </c>
      <c r="I315" s="180"/>
      <c r="J315" s="112">
        <f t="shared" si="21"/>
        <v>6.25</v>
      </c>
      <c r="K315" s="113"/>
      <c r="L315" s="112">
        <f t="shared" si="22"/>
        <v>6.25</v>
      </c>
      <c r="M315" s="181"/>
      <c r="N315" s="84" t="str">
        <f t="shared" si="23"/>
        <v>Juin</v>
      </c>
    </row>
    <row r="316" spans="1:14" ht="18.75">
      <c r="A316" s="64">
        <v>309</v>
      </c>
      <c r="B316" s="413" t="s">
        <v>400</v>
      </c>
      <c r="C316" s="413" t="s">
        <v>968</v>
      </c>
      <c r="D316" s="18">
        <v>7.5</v>
      </c>
      <c r="E316" s="182"/>
      <c r="F316" s="182"/>
      <c r="G316" s="112">
        <f t="shared" si="24"/>
        <v>2.5</v>
      </c>
      <c r="H316" s="112">
        <f t="shared" si="20"/>
        <v>7.5</v>
      </c>
      <c r="I316" s="180"/>
      <c r="J316" s="112">
        <f t="shared" si="21"/>
        <v>7.5</v>
      </c>
      <c r="K316" s="113"/>
      <c r="L316" s="112">
        <f t="shared" si="22"/>
        <v>7.5</v>
      </c>
      <c r="M316" s="181"/>
      <c r="N316" s="84" t="str">
        <f t="shared" si="23"/>
        <v>Juin</v>
      </c>
    </row>
    <row r="317" spans="1:14" ht="18.75">
      <c r="A317" s="64">
        <v>310</v>
      </c>
      <c r="B317" s="413" t="s">
        <v>401</v>
      </c>
      <c r="C317" s="413" t="s">
        <v>969</v>
      </c>
      <c r="D317" s="18">
        <v>12.25</v>
      </c>
      <c r="E317" s="156"/>
      <c r="F317" s="156"/>
      <c r="G317" s="112">
        <f t="shared" si="24"/>
        <v>4.083333333333333</v>
      </c>
      <c r="H317" s="112">
        <f t="shared" si="20"/>
        <v>12.25</v>
      </c>
      <c r="I317" s="180"/>
      <c r="J317" s="112">
        <f t="shared" si="21"/>
        <v>12.25</v>
      </c>
      <c r="K317" s="113"/>
      <c r="L317" s="112">
        <f t="shared" si="22"/>
        <v>12.25</v>
      </c>
      <c r="M317" s="181"/>
      <c r="N317" s="84" t="str">
        <f t="shared" si="23"/>
        <v>Juin</v>
      </c>
    </row>
    <row r="318" spans="1:14" ht="18.75">
      <c r="A318" s="64">
        <v>311</v>
      </c>
      <c r="B318" s="413" t="s">
        <v>402</v>
      </c>
      <c r="C318" s="413" t="s">
        <v>197</v>
      </c>
      <c r="D318" s="18">
        <v>9</v>
      </c>
      <c r="E318" s="156"/>
      <c r="F318" s="156"/>
      <c r="G318" s="112">
        <f t="shared" si="24"/>
        <v>3</v>
      </c>
      <c r="H318" s="112">
        <f t="shared" si="20"/>
        <v>9</v>
      </c>
      <c r="I318" s="180"/>
      <c r="J318" s="112">
        <f t="shared" si="21"/>
        <v>9</v>
      </c>
      <c r="K318" s="113"/>
      <c r="L318" s="112">
        <f t="shared" si="22"/>
        <v>9</v>
      </c>
      <c r="M318" s="181"/>
      <c r="N318" s="84" t="str">
        <f t="shared" si="23"/>
        <v>Juin</v>
      </c>
    </row>
    <row r="319" spans="1:14" ht="18.75">
      <c r="A319" s="64">
        <v>312</v>
      </c>
      <c r="B319" s="413" t="s">
        <v>403</v>
      </c>
      <c r="C319" s="413" t="s">
        <v>765</v>
      </c>
      <c r="D319" s="18">
        <v>5.5</v>
      </c>
      <c r="E319" s="156"/>
      <c r="F319" s="156"/>
      <c r="G319" s="112">
        <f t="shared" si="24"/>
        <v>1.8333333333333333</v>
      </c>
      <c r="H319" s="112">
        <f t="shared" si="20"/>
        <v>5.5</v>
      </c>
      <c r="I319" s="180"/>
      <c r="J319" s="112">
        <f t="shared" si="21"/>
        <v>5.5</v>
      </c>
      <c r="K319" s="113"/>
      <c r="L319" s="112">
        <f t="shared" si="22"/>
        <v>5.5</v>
      </c>
      <c r="M319" s="181"/>
      <c r="N319" s="84" t="str">
        <f t="shared" si="23"/>
        <v>Juin</v>
      </c>
    </row>
    <row r="320" spans="1:14" ht="18.75">
      <c r="A320" s="64">
        <v>313</v>
      </c>
      <c r="B320" s="413" t="s">
        <v>404</v>
      </c>
      <c r="C320" s="413" t="s">
        <v>241</v>
      </c>
      <c r="D320" s="18">
        <v>9.5</v>
      </c>
      <c r="E320" s="182"/>
      <c r="F320" s="182"/>
      <c r="G320" s="112">
        <f t="shared" si="24"/>
        <v>3.1666666666666665</v>
      </c>
      <c r="H320" s="112">
        <f t="shared" si="20"/>
        <v>9.5</v>
      </c>
      <c r="I320" s="180"/>
      <c r="J320" s="112">
        <f t="shared" si="21"/>
        <v>9.5</v>
      </c>
      <c r="K320" s="113"/>
      <c r="L320" s="112">
        <f t="shared" si="22"/>
        <v>9.5</v>
      </c>
      <c r="M320" s="181"/>
      <c r="N320" s="84" t="str">
        <f t="shared" si="23"/>
        <v>Juin</v>
      </c>
    </row>
    <row r="321" spans="1:14" ht="18.75">
      <c r="A321" s="64">
        <v>314</v>
      </c>
      <c r="B321" s="413" t="s">
        <v>405</v>
      </c>
      <c r="C321" s="413" t="s">
        <v>278</v>
      </c>
      <c r="D321" s="18">
        <v>11</v>
      </c>
      <c r="E321" s="156"/>
      <c r="F321" s="156"/>
      <c r="G321" s="112">
        <f t="shared" si="24"/>
        <v>3.6666666666666665</v>
      </c>
      <c r="H321" s="112">
        <f t="shared" si="20"/>
        <v>11</v>
      </c>
      <c r="I321" s="180"/>
      <c r="J321" s="112">
        <f t="shared" si="21"/>
        <v>11</v>
      </c>
      <c r="K321" s="113"/>
      <c r="L321" s="112">
        <f t="shared" si="22"/>
        <v>11</v>
      </c>
      <c r="M321" s="181"/>
      <c r="N321" s="84" t="str">
        <f t="shared" si="23"/>
        <v>Juin</v>
      </c>
    </row>
    <row r="322" spans="1:14" ht="18.75">
      <c r="A322" s="64">
        <v>315</v>
      </c>
      <c r="B322" s="413" t="s">
        <v>406</v>
      </c>
      <c r="C322" s="413" t="s">
        <v>31</v>
      </c>
      <c r="D322" s="18">
        <v>6</v>
      </c>
      <c r="E322" s="156"/>
      <c r="F322" s="156"/>
      <c r="G322" s="112">
        <f t="shared" si="24"/>
        <v>2</v>
      </c>
      <c r="H322" s="112">
        <f t="shared" si="20"/>
        <v>6</v>
      </c>
      <c r="I322" s="180"/>
      <c r="J322" s="112">
        <f t="shared" si="21"/>
        <v>6</v>
      </c>
      <c r="K322" s="113"/>
      <c r="L322" s="112">
        <f t="shared" si="22"/>
        <v>6</v>
      </c>
      <c r="M322" s="181"/>
      <c r="N322" s="84" t="str">
        <f t="shared" si="23"/>
        <v>Juin</v>
      </c>
    </row>
    <row r="323" spans="1:14" ht="18.75">
      <c r="A323" s="64">
        <v>316</v>
      </c>
      <c r="B323" s="413" t="s">
        <v>407</v>
      </c>
      <c r="C323" s="413" t="s">
        <v>408</v>
      </c>
      <c r="D323" s="18">
        <v>8</v>
      </c>
      <c r="E323" s="156"/>
      <c r="F323" s="156"/>
      <c r="G323" s="112">
        <f t="shared" si="24"/>
        <v>2.6666666666666665</v>
      </c>
      <c r="H323" s="112">
        <f t="shared" si="20"/>
        <v>8</v>
      </c>
      <c r="I323" s="180"/>
      <c r="J323" s="112">
        <f t="shared" si="21"/>
        <v>8</v>
      </c>
      <c r="K323" s="113"/>
      <c r="L323" s="112">
        <f t="shared" si="22"/>
        <v>8</v>
      </c>
      <c r="M323" s="181"/>
      <c r="N323" s="84" t="str">
        <f t="shared" si="23"/>
        <v>Juin</v>
      </c>
    </row>
    <row r="324" spans="1:14" ht="18.75">
      <c r="A324" s="64">
        <v>317</v>
      </c>
      <c r="B324" s="417" t="s">
        <v>409</v>
      </c>
      <c r="C324" s="417" t="s">
        <v>970</v>
      </c>
      <c r="D324" s="18">
        <v>8</v>
      </c>
      <c r="E324" s="156"/>
      <c r="F324" s="156"/>
      <c r="G324" s="112">
        <f t="shared" si="24"/>
        <v>2.6666666666666665</v>
      </c>
      <c r="H324" s="112">
        <f t="shared" si="20"/>
        <v>8</v>
      </c>
      <c r="I324" s="180"/>
      <c r="J324" s="112">
        <f t="shared" si="21"/>
        <v>8</v>
      </c>
      <c r="K324" s="113"/>
      <c r="L324" s="112">
        <f t="shared" si="22"/>
        <v>8</v>
      </c>
      <c r="M324" s="181"/>
      <c r="N324" s="84" t="str">
        <f t="shared" si="23"/>
        <v>Juin</v>
      </c>
    </row>
    <row r="325" spans="1:14" ht="18.75">
      <c r="A325" s="64">
        <v>318</v>
      </c>
      <c r="B325" s="432" t="s">
        <v>410</v>
      </c>
      <c r="C325" s="432" t="s">
        <v>82</v>
      </c>
      <c r="D325" s="357"/>
      <c r="E325" s="156"/>
      <c r="F325" s="156"/>
      <c r="G325" s="112">
        <f>IF(AND(D325=0,E325=0,F325=0),M325/3,(D325+E325+F325)/3)</f>
        <v>10.5</v>
      </c>
      <c r="H325" s="112">
        <f>G325*3</f>
        <v>31.5</v>
      </c>
      <c r="I325" s="180"/>
      <c r="J325" s="112">
        <f>MAX(I325*3,H325)</f>
        <v>31.5</v>
      </c>
      <c r="K325" s="113"/>
      <c r="L325" s="112">
        <f>MAX(J325,K325*3)</f>
        <v>31.5</v>
      </c>
      <c r="M325" s="181">
        <v>31.5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7" t="s">
        <v>410</v>
      </c>
      <c r="C326" s="417" t="s">
        <v>136</v>
      </c>
      <c r="D326" s="18">
        <v>9</v>
      </c>
      <c r="E326" s="182"/>
      <c r="F326" s="182"/>
      <c r="G326" s="112">
        <f t="shared" si="24"/>
        <v>3</v>
      </c>
      <c r="H326" s="112">
        <f t="shared" si="20"/>
        <v>9</v>
      </c>
      <c r="I326" s="180"/>
      <c r="J326" s="112">
        <f t="shared" si="21"/>
        <v>9</v>
      </c>
      <c r="K326" s="113"/>
      <c r="L326" s="112">
        <f t="shared" si="22"/>
        <v>9</v>
      </c>
      <c r="M326" s="181"/>
      <c r="N326" s="84" t="str">
        <f t="shared" si="23"/>
        <v>Juin</v>
      </c>
    </row>
    <row r="327" spans="1:14" ht="18.75">
      <c r="A327" s="64">
        <v>320</v>
      </c>
      <c r="B327" s="413" t="s">
        <v>411</v>
      </c>
      <c r="C327" s="413" t="s">
        <v>971</v>
      </c>
      <c r="D327" s="18">
        <v>8.25</v>
      </c>
      <c r="E327" s="156"/>
      <c r="F327" s="156"/>
      <c r="G327" s="112">
        <f t="shared" si="24"/>
        <v>2.75</v>
      </c>
      <c r="H327" s="112">
        <f t="shared" si="20"/>
        <v>8.25</v>
      </c>
      <c r="I327" s="180"/>
      <c r="J327" s="112">
        <f t="shared" si="21"/>
        <v>8.25</v>
      </c>
      <c r="K327" s="113"/>
      <c r="L327" s="112">
        <f t="shared" si="22"/>
        <v>8.25</v>
      </c>
      <c r="M327" s="181"/>
      <c r="N327" s="84" t="str">
        <f t="shared" si="23"/>
        <v>Juin</v>
      </c>
    </row>
    <row r="328" spans="1:14" ht="18.75">
      <c r="A328" s="64">
        <v>321</v>
      </c>
      <c r="B328" s="413" t="s">
        <v>985</v>
      </c>
      <c r="C328" s="413" t="s">
        <v>443</v>
      </c>
      <c r="D328" s="18">
        <v>10</v>
      </c>
      <c r="E328" s="156"/>
      <c r="F328" s="156"/>
      <c r="G328" s="112">
        <f>IF(AND(D328=0,E328=0,F328=0),M328/3,(D328+E328+F328)/3)</f>
        <v>3.3333333333333335</v>
      </c>
      <c r="H328" s="112">
        <f>G328*3</f>
        <v>10</v>
      </c>
      <c r="I328" s="180"/>
      <c r="J328" s="112">
        <f>MAX(I328*3,H328)</f>
        <v>10</v>
      </c>
      <c r="K328" s="113"/>
      <c r="L328" s="112">
        <f>MAX(J328,K328*3)</f>
        <v>10</v>
      </c>
      <c r="M328" s="181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3" t="s">
        <v>412</v>
      </c>
      <c r="C329" s="413" t="s">
        <v>972</v>
      </c>
      <c r="D329" s="18">
        <v>8.75</v>
      </c>
      <c r="E329" s="156"/>
      <c r="F329" s="156"/>
      <c r="G329" s="112">
        <f t="shared" si="24"/>
        <v>2.9166666666666665</v>
      </c>
      <c r="H329" s="112">
        <f t="shared" ref="H329:H391" si="25">G329*3</f>
        <v>8.75</v>
      </c>
      <c r="I329" s="180"/>
      <c r="J329" s="112">
        <f t="shared" ref="J329:J391" si="26">MAX(I329*3,H329)</f>
        <v>8.75</v>
      </c>
      <c r="K329" s="113"/>
      <c r="L329" s="112">
        <f t="shared" ref="L329:L391" si="27">MAX(J329,K329*3)</f>
        <v>8.75</v>
      </c>
      <c r="M329" s="181"/>
      <c r="N329" s="84" t="str">
        <f t="shared" ref="N329:N391" si="28">IF(ISBLANK(K329),IF(ISBLANK(I329),"Juin","Synthèse"),"Rattrapage")</f>
        <v>Juin</v>
      </c>
    </row>
    <row r="330" spans="1:14" ht="18.75">
      <c r="A330" s="64">
        <v>323</v>
      </c>
      <c r="B330" s="419" t="s">
        <v>413</v>
      </c>
      <c r="C330" s="419" t="s">
        <v>414</v>
      </c>
      <c r="D330" s="18">
        <v>8.25</v>
      </c>
      <c r="E330" s="156"/>
      <c r="F330" s="156"/>
      <c r="G330" s="112">
        <f t="shared" ref="G330:G392" si="29">IF(AND(D330=0,E330=0,F330=0),M330/3,(D330+E330+F330)/3)</f>
        <v>2.75</v>
      </c>
      <c r="H330" s="112">
        <f t="shared" si="25"/>
        <v>8.25</v>
      </c>
      <c r="I330" s="180"/>
      <c r="J330" s="112">
        <f t="shared" si="26"/>
        <v>8.25</v>
      </c>
      <c r="K330" s="113"/>
      <c r="L330" s="112">
        <f t="shared" si="27"/>
        <v>8.25</v>
      </c>
      <c r="M330" s="181"/>
      <c r="N330" s="84" t="str">
        <f t="shared" si="28"/>
        <v>Juin</v>
      </c>
    </row>
    <row r="331" spans="1:14" ht="18.75">
      <c r="A331" s="64">
        <v>324</v>
      </c>
      <c r="B331" s="413" t="s">
        <v>415</v>
      </c>
      <c r="C331" s="413" t="s">
        <v>245</v>
      </c>
      <c r="D331" s="18">
        <v>8.5</v>
      </c>
      <c r="E331" s="156"/>
      <c r="F331" s="156"/>
      <c r="G331" s="112">
        <f t="shared" si="29"/>
        <v>2.8333333333333335</v>
      </c>
      <c r="H331" s="112">
        <f t="shared" si="25"/>
        <v>8.5</v>
      </c>
      <c r="I331" s="180"/>
      <c r="J331" s="112">
        <f t="shared" si="26"/>
        <v>8.5</v>
      </c>
      <c r="K331" s="113"/>
      <c r="L331" s="112">
        <f t="shared" si="27"/>
        <v>8.5</v>
      </c>
      <c r="M331" s="181"/>
      <c r="N331" s="84" t="str">
        <f t="shared" si="28"/>
        <v>Juin</v>
      </c>
    </row>
    <row r="332" spans="1:14" ht="18.75">
      <c r="A332" s="64">
        <v>325</v>
      </c>
      <c r="B332" s="413" t="s">
        <v>416</v>
      </c>
      <c r="C332" s="413" t="s">
        <v>417</v>
      </c>
      <c r="D332" s="18">
        <v>7.25</v>
      </c>
      <c r="E332" s="156"/>
      <c r="F332" s="156"/>
      <c r="G332" s="112">
        <f t="shared" si="29"/>
        <v>2.4166666666666665</v>
      </c>
      <c r="H332" s="112">
        <f t="shared" si="25"/>
        <v>7.25</v>
      </c>
      <c r="I332" s="180"/>
      <c r="J332" s="112">
        <f t="shared" si="26"/>
        <v>7.25</v>
      </c>
      <c r="K332" s="113"/>
      <c r="L332" s="112">
        <f t="shared" si="27"/>
        <v>7.25</v>
      </c>
      <c r="M332" s="181"/>
      <c r="N332" s="84" t="str">
        <f t="shared" si="28"/>
        <v>Juin</v>
      </c>
    </row>
    <row r="333" spans="1:14" ht="18.75">
      <c r="A333" s="64">
        <v>326</v>
      </c>
      <c r="B333" s="413" t="s">
        <v>418</v>
      </c>
      <c r="C333" s="413" t="s">
        <v>419</v>
      </c>
      <c r="D333" s="18">
        <v>10</v>
      </c>
      <c r="E333" s="156"/>
      <c r="F333" s="156"/>
      <c r="G333" s="112">
        <f t="shared" si="29"/>
        <v>3.3333333333333335</v>
      </c>
      <c r="H333" s="112">
        <f t="shared" si="25"/>
        <v>10</v>
      </c>
      <c r="I333" s="180"/>
      <c r="J333" s="112">
        <f t="shared" si="26"/>
        <v>10</v>
      </c>
      <c r="K333" s="113"/>
      <c r="L333" s="112">
        <f t="shared" si="27"/>
        <v>10</v>
      </c>
      <c r="M333" s="181"/>
      <c r="N333" s="84" t="str">
        <f t="shared" si="28"/>
        <v>Juin</v>
      </c>
    </row>
    <row r="334" spans="1:14" ht="18.75">
      <c r="A334" s="64">
        <v>327</v>
      </c>
      <c r="B334" s="419" t="s">
        <v>418</v>
      </c>
      <c r="C334" s="419" t="s">
        <v>420</v>
      </c>
      <c r="D334" s="18">
        <v>5.25</v>
      </c>
      <c r="E334" s="156"/>
      <c r="F334" s="156"/>
      <c r="G334" s="112">
        <f t="shared" si="29"/>
        <v>1.75</v>
      </c>
      <c r="H334" s="112">
        <f t="shared" si="25"/>
        <v>5.25</v>
      </c>
      <c r="I334" s="180"/>
      <c r="J334" s="112">
        <f t="shared" si="26"/>
        <v>5.25</v>
      </c>
      <c r="K334" s="113"/>
      <c r="L334" s="112">
        <f t="shared" si="27"/>
        <v>5.25</v>
      </c>
      <c r="M334" s="181"/>
      <c r="N334" s="84" t="str">
        <f t="shared" si="28"/>
        <v>Juin</v>
      </c>
    </row>
    <row r="335" spans="1:14" ht="18.75">
      <c r="A335" s="64">
        <v>328</v>
      </c>
      <c r="B335" s="419" t="s">
        <v>421</v>
      </c>
      <c r="C335" s="419" t="s">
        <v>973</v>
      </c>
      <c r="D335" s="18">
        <v>14</v>
      </c>
      <c r="E335" s="156"/>
      <c r="F335" s="156"/>
      <c r="G335" s="112">
        <f t="shared" si="29"/>
        <v>4.666666666666667</v>
      </c>
      <c r="H335" s="112">
        <f t="shared" si="25"/>
        <v>14</v>
      </c>
      <c r="I335" s="180"/>
      <c r="J335" s="112">
        <f t="shared" si="26"/>
        <v>14</v>
      </c>
      <c r="K335" s="113"/>
      <c r="L335" s="112">
        <f t="shared" si="27"/>
        <v>14</v>
      </c>
      <c r="M335" s="181"/>
      <c r="N335" s="84" t="str">
        <f t="shared" si="28"/>
        <v>Juin</v>
      </c>
    </row>
    <row r="336" spans="1:14" ht="18.75">
      <c r="A336" s="64">
        <v>329</v>
      </c>
      <c r="B336" s="417" t="s">
        <v>422</v>
      </c>
      <c r="C336" s="417" t="s">
        <v>974</v>
      </c>
      <c r="D336" s="18">
        <v>7.25</v>
      </c>
      <c r="E336" s="156"/>
      <c r="F336" s="156"/>
      <c r="G336" s="112">
        <f t="shared" si="29"/>
        <v>2.4166666666666665</v>
      </c>
      <c r="H336" s="112">
        <f t="shared" si="25"/>
        <v>7.25</v>
      </c>
      <c r="I336" s="180"/>
      <c r="J336" s="112">
        <f t="shared" si="26"/>
        <v>7.25</v>
      </c>
      <c r="K336" s="113"/>
      <c r="L336" s="112">
        <f t="shared" si="27"/>
        <v>7.25</v>
      </c>
      <c r="M336" s="181"/>
      <c r="N336" s="84" t="str">
        <f t="shared" si="28"/>
        <v>Juin</v>
      </c>
    </row>
    <row r="337" spans="1:14" ht="18.75">
      <c r="A337" s="64">
        <v>330</v>
      </c>
      <c r="B337" s="419" t="s">
        <v>423</v>
      </c>
      <c r="C337" s="419" t="s">
        <v>975</v>
      </c>
      <c r="D337" s="18">
        <v>8.25</v>
      </c>
      <c r="E337" s="156"/>
      <c r="F337" s="156"/>
      <c r="G337" s="112">
        <f t="shared" si="29"/>
        <v>2.75</v>
      </c>
      <c r="H337" s="112">
        <f t="shared" si="25"/>
        <v>8.25</v>
      </c>
      <c r="I337" s="180"/>
      <c r="J337" s="112">
        <f t="shared" si="26"/>
        <v>8.25</v>
      </c>
      <c r="K337" s="113"/>
      <c r="L337" s="112">
        <f t="shared" si="27"/>
        <v>8.25</v>
      </c>
      <c r="M337" s="181"/>
      <c r="N337" s="84" t="str">
        <f t="shared" si="28"/>
        <v>Juin</v>
      </c>
    </row>
    <row r="338" spans="1:14" ht="18.75">
      <c r="A338" s="64">
        <v>331</v>
      </c>
      <c r="B338" s="425" t="s">
        <v>424</v>
      </c>
      <c r="C338" s="425" t="s">
        <v>426</v>
      </c>
      <c r="D338" s="18">
        <v>7.25</v>
      </c>
      <c r="E338" s="156"/>
      <c r="F338" s="156"/>
      <c r="G338" s="112">
        <f>IF(AND(D338=0,E338=0,F338=0),M338/3,(D338+E338+F338)/3)</f>
        <v>2.4166666666666665</v>
      </c>
      <c r="H338" s="112">
        <f>G338*3</f>
        <v>7.25</v>
      </c>
      <c r="I338" s="180"/>
      <c r="J338" s="112">
        <f>MAX(I338*3,H338)</f>
        <v>7.25</v>
      </c>
      <c r="K338" s="113"/>
      <c r="L338" s="112">
        <f>MAX(J338,K338*3)</f>
        <v>7.25</v>
      </c>
      <c r="M338" s="181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3" t="s">
        <v>424</v>
      </c>
      <c r="C339" s="413" t="s">
        <v>425</v>
      </c>
      <c r="D339" s="18">
        <v>6.25</v>
      </c>
      <c r="E339" s="156"/>
      <c r="F339" s="156"/>
      <c r="G339" s="112">
        <f t="shared" si="29"/>
        <v>2.0833333333333335</v>
      </c>
      <c r="H339" s="112">
        <f t="shared" si="25"/>
        <v>6.25</v>
      </c>
      <c r="I339" s="180"/>
      <c r="J339" s="112">
        <f t="shared" si="26"/>
        <v>6.25</v>
      </c>
      <c r="K339" s="113"/>
      <c r="L339" s="112">
        <f t="shared" si="27"/>
        <v>6.25</v>
      </c>
      <c r="M339" s="181"/>
      <c r="N339" s="84" t="str">
        <f t="shared" si="28"/>
        <v>Juin</v>
      </c>
    </row>
    <row r="340" spans="1:14" ht="18.75">
      <c r="A340" s="64">
        <v>333</v>
      </c>
      <c r="B340" s="413" t="s">
        <v>427</v>
      </c>
      <c r="C340" s="413" t="s">
        <v>533</v>
      </c>
      <c r="D340" s="18">
        <v>8</v>
      </c>
      <c r="E340" s="156"/>
      <c r="F340" s="156"/>
      <c r="G340" s="112">
        <f t="shared" si="29"/>
        <v>2.6666666666666665</v>
      </c>
      <c r="H340" s="112">
        <f t="shared" si="25"/>
        <v>8</v>
      </c>
      <c r="I340" s="180"/>
      <c r="J340" s="112">
        <f t="shared" si="26"/>
        <v>8</v>
      </c>
      <c r="K340" s="113"/>
      <c r="L340" s="112">
        <f t="shared" si="27"/>
        <v>8</v>
      </c>
      <c r="M340" s="181"/>
      <c r="N340" s="84" t="str">
        <f t="shared" si="28"/>
        <v>Juin</v>
      </c>
    </row>
    <row r="341" spans="1:14" ht="18.75">
      <c r="A341" s="64">
        <v>334</v>
      </c>
      <c r="B341" s="413" t="s">
        <v>428</v>
      </c>
      <c r="C341" s="413" t="s">
        <v>316</v>
      </c>
      <c r="D341" s="18">
        <v>8</v>
      </c>
      <c r="E341" s="156"/>
      <c r="F341" s="156"/>
      <c r="G341" s="112">
        <f t="shared" si="29"/>
        <v>2.6666666666666665</v>
      </c>
      <c r="H341" s="112">
        <f t="shared" si="25"/>
        <v>8</v>
      </c>
      <c r="I341" s="180"/>
      <c r="J341" s="112">
        <f t="shared" si="26"/>
        <v>8</v>
      </c>
      <c r="K341" s="113"/>
      <c r="L341" s="112">
        <f t="shared" si="27"/>
        <v>8</v>
      </c>
      <c r="M341" s="181"/>
      <c r="N341" s="84" t="str">
        <f t="shared" si="28"/>
        <v>Juin</v>
      </c>
    </row>
    <row r="342" spans="1:14" ht="18.75">
      <c r="A342" s="64">
        <v>335</v>
      </c>
      <c r="B342" s="413" t="s">
        <v>429</v>
      </c>
      <c r="C342" s="413" t="s">
        <v>976</v>
      </c>
      <c r="D342" s="18">
        <v>8</v>
      </c>
      <c r="E342" s="156"/>
      <c r="F342" s="156"/>
      <c r="G342" s="112">
        <f t="shared" si="29"/>
        <v>2.6666666666666665</v>
      </c>
      <c r="H342" s="112">
        <f t="shared" si="25"/>
        <v>8</v>
      </c>
      <c r="I342" s="180"/>
      <c r="J342" s="112">
        <f t="shared" si="26"/>
        <v>8</v>
      </c>
      <c r="K342" s="113"/>
      <c r="L342" s="112">
        <f t="shared" si="27"/>
        <v>8</v>
      </c>
      <c r="M342" s="181"/>
      <c r="N342" s="84" t="str">
        <f t="shared" si="28"/>
        <v>Juin</v>
      </c>
    </row>
    <row r="343" spans="1:14" ht="18.75">
      <c r="A343" s="64">
        <v>336</v>
      </c>
      <c r="B343" s="413" t="s">
        <v>430</v>
      </c>
      <c r="C343" s="413" t="s">
        <v>431</v>
      </c>
      <c r="D343" s="18">
        <v>8.75</v>
      </c>
      <c r="E343" s="156"/>
      <c r="F343" s="156"/>
      <c r="G343" s="112">
        <f t="shared" si="29"/>
        <v>2.9166666666666665</v>
      </c>
      <c r="H343" s="112">
        <f t="shared" si="25"/>
        <v>8.75</v>
      </c>
      <c r="I343" s="180"/>
      <c r="J343" s="112">
        <f t="shared" si="26"/>
        <v>8.75</v>
      </c>
      <c r="K343" s="113"/>
      <c r="L343" s="112">
        <f t="shared" si="27"/>
        <v>8.75</v>
      </c>
      <c r="M343" s="181"/>
      <c r="N343" s="84" t="str">
        <f t="shared" si="28"/>
        <v>Juin</v>
      </c>
    </row>
    <row r="344" spans="1:14" ht="18.75">
      <c r="A344" s="64">
        <v>337</v>
      </c>
      <c r="B344" s="413" t="s">
        <v>432</v>
      </c>
      <c r="C344" s="413" t="s">
        <v>433</v>
      </c>
      <c r="D344" s="18">
        <v>8.5</v>
      </c>
      <c r="E344" s="156"/>
      <c r="F344" s="156"/>
      <c r="G344" s="112">
        <f t="shared" si="29"/>
        <v>2.8333333333333335</v>
      </c>
      <c r="H344" s="112">
        <f t="shared" si="25"/>
        <v>8.5</v>
      </c>
      <c r="I344" s="180"/>
      <c r="J344" s="112">
        <f t="shared" si="26"/>
        <v>8.5</v>
      </c>
      <c r="K344" s="113"/>
      <c r="L344" s="112">
        <f t="shared" si="27"/>
        <v>8.5</v>
      </c>
      <c r="M344" s="181"/>
      <c r="N344" s="84" t="str">
        <f t="shared" si="28"/>
        <v>Juin</v>
      </c>
    </row>
    <row r="345" spans="1:14" ht="18.75">
      <c r="A345" s="64">
        <v>338</v>
      </c>
      <c r="B345" s="432" t="s">
        <v>434</v>
      </c>
      <c r="C345" s="432" t="s">
        <v>977</v>
      </c>
      <c r="D345" s="18">
        <v>8</v>
      </c>
      <c r="E345" s="156"/>
      <c r="F345" s="156"/>
      <c r="G345" s="112">
        <f t="shared" si="29"/>
        <v>2.6666666666666665</v>
      </c>
      <c r="H345" s="112">
        <f t="shared" si="25"/>
        <v>8</v>
      </c>
      <c r="I345" s="180"/>
      <c r="J345" s="112">
        <f t="shared" si="26"/>
        <v>8</v>
      </c>
      <c r="K345" s="113"/>
      <c r="L345" s="112">
        <f t="shared" si="27"/>
        <v>8</v>
      </c>
      <c r="M345" s="181"/>
      <c r="N345" s="84" t="str">
        <f t="shared" si="28"/>
        <v>Juin</v>
      </c>
    </row>
    <row r="346" spans="1:14" ht="18.75">
      <c r="A346" s="64">
        <v>339</v>
      </c>
      <c r="B346" s="413" t="s">
        <v>435</v>
      </c>
      <c r="C346" s="413" t="s">
        <v>978</v>
      </c>
      <c r="D346" s="18">
        <v>7.25</v>
      </c>
      <c r="E346" s="156"/>
      <c r="F346" s="156"/>
      <c r="G346" s="112">
        <f t="shared" si="29"/>
        <v>2.4166666666666665</v>
      </c>
      <c r="H346" s="112">
        <f t="shared" si="25"/>
        <v>7.25</v>
      </c>
      <c r="I346" s="180"/>
      <c r="J346" s="112">
        <f t="shared" si="26"/>
        <v>7.25</v>
      </c>
      <c r="K346" s="113"/>
      <c r="L346" s="112">
        <f t="shared" si="27"/>
        <v>7.25</v>
      </c>
      <c r="M346" s="181"/>
      <c r="N346" s="84" t="str">
        <f t="shared" si="28"/>
        <v>Juin</v>
      </c>
    </row>
    <row r="347" spans="1:14" ht="18.75">
      <c r="A347" s="64">
        <v>340</v>
      </c>
      <c r="B347" s="419" t="s">
        <v>979</v>
      </c>
      <c r="C347" s="419" t="s">
        <v>120</v>
      </c>
      <c r="D347" s="18">
        <v>9</v>
      </c>
      <c r="E347" s="156"/>
      <c r="F347" s="156"/>
      <c r="G347" s="112">
        <f t="shared" si="29"/>
        <v>3</v>
      </c>
      <c r="H347" s="112">
        <f t="shared" si="25"/>
        <v>9</v>
      </c>
      <c r="I347" s="180"/>
      <c r="J347" s="112">
        <f t="shared" si="26"/>
        <v>9</v>
      </c>
      <c r="K347" s="113"/>
      <c r="L347" s="112">
        <f t="shared" si="27"/>
        <v>9</v>
      </c>
      <c r="M347" s="181"/>
      <c r="N347" s="84" t="str">
        <f t="shared" si="28"/>
        <v>Juin</v>
      </c>
    </row>
    <row r="348" spans="1:14" ht="18.75">
      <c r="A348" s="64">
        <v>341</v>
      </c>
      <c r="B348" s="418" t="s">
        <v>436</v>
      </c>
      <c r="C348" s="418" t="s">
        <v>980</v>
      </c>
      <c r="D348" s="18">
        <v>7.5</v>
      </c>
      <c r="E348" s="156"/>
      <c r="F348" s="156"/>
      <c r="G348" s="112">
        <f t="shared" si="29"/>
        <v>2.5</v>
      </c>
      <c r="H348" s="112">
        <f t="shared" si="25"/>
        <v>7.5</v>
      </c>
      <c r="I348" s="180"/>
      <c r="J348" s="112">
        <f t="shared" si="26"/>
        <v>7.5</v>
      </c>
      <c r="K348" s="113"/>
      <c r="L348" s="112">
        <f t="shared" si="27"/>
        <v>7.5</v>
      </c>
      <c r="M348" s="181"/>
      <c r="N348" s="84" t="str">
        <f t="shared" si="28"/>
        <v>Juin</v>
      </c>
    </row>
    <row r="349" spans="1:14" ht="18.75">
      <c r="A349" s="64">
        <v>342</v>
      </c>
      <c r="B349" s="432" t="s">
        <v>437</v>
      </c>
      <c r="C349" s="432" t="s">
        <v>981</v>
      </c>
      <c r="D349" s="18">
        <v>9.5</v>
      </c>
      <c r="E349" s="156"/>
      <c r="F349" s="156"/>
      <c r="G349" s="112">
        <f t="shared" si="29"/>
        <v>3.1666666666666665</v>
      </c>
      <c r="H349" s="112">
        <f t="shared" si="25"/>
        <v>9.5</v>
      </c>
      <c r="I349" s="180"/>
      <c r="J349" s="112">
        <f t="shared" si="26"/>
        <v>9.5</v>
      </c>
      <c r="K349" s="113"/>
      <c r="L349" s="112">
        <f t="shared" si="27"/>
        <v>9.5</v>
      </c>
      <c r="M349" s="181"/>
      <c r="N349" s="84" t="str">
        <f t="shared" si="28"/>
        <v>Juin</v>
      </c>
    </row>
    <row r="350" spans="1:14" ht="20.25">
      <c r="A350" s="64">
        <v>343</v>
      </c>
      <c r="B350" s="413" t="s">
        <v>438</v>
      </c>
      <c r="C350" s="413" t="s">
        <v>982</v>
      </c>
      <c r="D350" s="18">
        <v>7.75</v>
      </c>
      <c r="E350" s="188"/>
      <c r="F350" s="188"/>
      <c r="G350" s="112">
        <f t="shared" si="29"/>
        <v>2.5833333333333335</v>
      </c>
      <c r="H350" s="112">
        <f t="shared" si="25"/>
        <v>7.75</v>
      </c>
      <c r="I350" s="180"/>
      <c r="J350" s="112">
        <f t="shared" si="26"/>
        <v>7.75</v>
      </c>
      <c r="K350" s="113"/>
      <c r="L350" s="112">
        <f t="shared" si="27"/>
        <v>7.75</v>
      </c>
      <c r="M350" s="181"/>
      <c r="N350" s="84" t="str">
        <f t="shared" si="28"/>
        <v>Juin</v>
      </c>
    </row>
    <row r="351" spans="1:14" ht="18.75">
      <c r="A351" s="64">
        <v>344</v>
      </c>
      <c r="B351" s="413" t="s">
        <v>439</v>
      </c>
      <c r="C351" s="413" t="s">
        <v>440</v>
      </c>
      <c r="D351" s="18">
        <v>6.75</v>
      </c>
      <c r="E351" s="156"/>
      <c r="F351" s="156"/>
      <c r="G351" s="112">
        <f t="shared" si="29"/>
        <v>2.25</v>
      </c>
      <c r="H351" s="112">
        <f t="shared" si="25"/>
        <v>6.75</v>
      </c>
      <c r="I351" s="180"/>
      <c r="J351" s="112">
        <f t="shared" si="26"/>
        <v>6.75</v>
      </c>
      <c r="K351" s="113"/>
      <c r="L351" s="112">
        <f t="shared" si="27"/>
        <v>6.75</v>
      </c>
      <c r="M351" s="181"/>
      <c r="N351" s="84" t="str">
        <f t="shared" si="28"/>
        <v>Juin</v>
      </c>
    </row>
    <row r="352" spans="1:14" ht="18.75">
      <c r="A352" s="64">
        <v>345</v>
      </c>
      <c r="B352" s="413" t="s">
        <v>439</v>
      </c>
      <c r="C352" s="413" t="s">
        <v>107</v>
      </c>
      <c r="D352" s="18">
        <v>9</v>
      </c>
      <c r="E352" s="156"/>
      <c r="F352" s="156"/>
      <c r="G352" s="112">
        <f t="shared" si="29"/>
        <v>3</v>
      </c>
      <c r="H352" s="112">
        <f t="shared" si="25"/>
        <v>9</v>
      </c>
      <c r="I352" s="180"/>
      <c r="J352" s="112">
        <f t="shared" si="26"/>
        <v>9</v>
      </c>
      <c r="K352" s="113"/>
      <c r="L352" s="112">
        <f t="shared" si="27"/>
        <v>9</v>
      </c>
      <c r="M352" s="181"/>
      <c r="N352" s="84" t="str">
        <f t="shared" si="28"/>
        <v>Juin</v>
      </c>
    </row>
    <row r="353" spans="1:14" ht="18.75">
      <c r="A353" s="64">
        <v>346</v>
      </c>
      <c r="B353" s="425" t="s">
        <v>983</v>
      </c>
      <c r="C353" s="425" t="s">
        <v>984</v>
      </c>
      <c r="D353" s="18">
        <v>9</v>
      </c>
      <c r="E353" s="156"/>
      <c r="F353" s="156"/>
      <c r="G353" s="112">
        <f t="shared" si="29"/>
        <v>3</v>
      </c>
      <c r="H353" s="112">
        <f t="shared" si="25"/>
        <v>9</v>
      </c>
      <c r="I353" s="180"/>
      <c r="J353" s="112">
        <f t="shared" si="26"/>
        <v>9</v>
      </c>
      <c r="K353" s="113"/>
      <c r="L353" s="112">
        <f t="shared" si="27"/>
        <v>9</v>
      </c>
      <c r="M353" s="181"/>
      <c r="N353" s="84" t="str">
        <f t="shared" si="28"/>
        <v>Juin</v>
      </c>
    </row>
    <row r="354" spans="1:14" ht="18.75">
      <c r="A354" s="82">
        <v>347</v>
      </c>
      <c r="B354" s="427" t="s">
        <v>441</v>
      </c>
      <c r="C354" s="427" t="s">
        <v>43</v>
      </c>
      <c r="D354" s="18">
        <v>5.25</v>
      </c>
      <c r="E354" s="156"/>
      <c r="F354" s="156"/>
      <c r="G354" s="112">
        <f t="shared" si="29"/>
        <v>1.75</v>
      </c>
      <c r="H354" s="112">
        <f t="shared" si="25"/>
        <v>5.25</v>
      </c>
      <c r="I354" s="180"/>
      <c r="J354" s="112">
        <f t="shared" si="26"/>
        <v>5.25</v>
      </c>
      <c r="K354" s="113"/>
      <c r="L354" s="112">
        <f t="shared" si="27"/>
        <v>5.25</v>
      </c>
      <c r="M354" s="181"/>
      <c r="N354" s="84" t="str">
        <f t="shared" si="28"/>
        <v>Juin</v>
      </c>
    </row>
    <row r="355" spans="1:14" ht="18.75">
      <c r="A355" s="64">
        <v>348</v>
      </c>
      <c r="B355" s="419" t="s">
        <v>442</v>
      </c>
      <c r="C355" s="419" t="s">
        <v>986</v>
      </c>
      <c r="D355" s="18">
        <v>7.5</v>
      </c>
      <c r="E355" s="156"/>
      <c r="F355" s="156"/>
      <c r="G355" s="112">
        <f t="shared" si="29"/>
        <v>2.5</v>
      </c>
      <c r="H355" s="112">
        <f t="shared" si="25"/>
        <v>7.5</v>
      </c>
      <c r="I355" s="180"/>
      <c r="J355" s="112">
        <f t="shared" si="26"/>
        <v>7.5</v>
      </c>
      <c r="K355" s="113"/>
      <c r="L355" s="112">
        <f t="shared" si="27"/>
        <v>7.5</v>
      </c>
      <c r="M355" s="181"/>
      <c r="N355" s="84" t="str">
        <f t="shared" si="28"/>
        <v>Juin</v>
      </c>
    </row>
    <row r="356" spans="1:14" ht="18.75">
      <c r="A356" s="64">
        <v>349</v>
      </c>
      <c r="B356" s="413" t="s">
        <v>444</v>
      </c>
      <c r="C356" s="413" t="s">
        <v>965</v>
      </c>
      <c r="D356" s="18">
        <v>7.75</v>
      </c>
      <c r="E356" s="156"/>
      <c r="F356" s="156"/>
      <c r="G356" s="112">
        <f t="shared" si="29"/>
        <v>2.5833333333333335</v>
      </c>
      <c r="H356" s="112">
        <f t="shared" si="25"/>
        <v>7.75</v>
      </c>
      <c r="I356" s="180"/>
      <c r="J356" s="112">
        <f t="shared" si="26"/>
        <v>7.75</v>
      </c>
      <c r="K356" s="113"/>
      <c r="L356" s="112">
        <f t="shared" si="27"/>
        <v>7.75</v>
      </c>
      <c r="M356" s="181"/>
      <c r="N356" s="84" t="str">
        <f t="shared" si="28"/>
        <v>Juin</v>
      </c>
    </row>
    <row r="357" spans="1:14" ht="18.75">
      <c r="A357" s="64">
        <v>350</v>
      </c>
      <c r="B357" s="413" t="s">
        <v>445</v>
      </c>
      <c r="C357" s="413" t="s">
        <v>95</v>
      </c>
      <c r="D357" s="18">
        <v>7.75</v>
      </c>
      <c r="E357" s="156"/>
      <c r="F357" s="156"/>
      <c r="G357" s="112">
        <f t="shared" si="29"/>
        <v>2.5833333333333335</v>
      </c>
      <c r="H357" s="112">
        <f t="shared" si="25"/>
        <v>7.75</v>
      </c>
      <c r="I357" s="180"/>
      <c r="J357" s="112">
        <f t="shared" si="26"/>
        <v>7.75</v>
      </c>
      <c r="K357" s="113"/>
      <c r="L357" s="112">
        <f t="shared" si="27"/>
        <v>7.75</v>
      </c>
      <c r="M357" s="181"/>
      <c r="N357" s="84" t="str">
        <f t="shared" si="28"/>
        <v>Juin</v>
      </c>
    </row>
    <row r="358" spans="1:14" ht="18.75">
      <c r="A358" s="64">
        <v>351</v>
      </c>
      <c r="B358" s="413" t="s">
        <v>446</v>
      </c>
      <c r="C358" s="413" t="s">
        <v>987</v>
      </c>
      <c r="D358" s="18">
        <v>12</v>
      </c>
      <c r="E358" s="156"/>
      <c r="F358" s="156"/>
      <c r="G358" s="112">
        <f t="shared" si="29"/>
        <v>4</v>
      </c>
      <c r="H358" s="112">
        <f t="shared" si="25"/>
        <v>12</v>
      </c>
      <c r="I358" s="180"/>
      <c r="J358" s="112">
        <f t="shared" si="26"/>
        <v>12</v>
      </c>
      <c r="K358" s="113"/>
      <c r="L358" s="112">
        <f t="shared" si="27"/>
        <v>12</v>
      </c>
      <c r="M358" s="181"/>
      <c r="N358" s="84" t="str">
        <f t="shared" si="28"/>
        <v>Juin</v>
      </c>
    </row>
    <row r="359" spans="1:14" ht="18.75">
      <c r="A359" s="64">
        <v>352</v>
      </c>
      <c r="B359" s="413" t="s">
        <v>447</v>
      </c>
      <c r="C359" s="413" t="s">
        <v>960</v>
      </c>
      <c r="D359" s="18">
        <v>9.25</v>
      </c>
      <c r="E359" s="156"/>
      <c r="F359" s="156"/>
      <c r="G359" s="112">
        <f t="shared" si="29"/>
        <v>3.0833333333333335</v>
      </c>
      <c r="H359" s="112">
        <f t="shared" si="25"/>
        <v>9.25</v>
      </c>
      <c r="I359" s="180"/>
      <c r="J359" s="112">
        <f t="shared" si="26"/>
        <v>9.25</v>
      </c>
      <c r="K359" s="113"/>
      <c r="L359" s="112">
        <f t="shared" si="27"/>
        <v>9.25</v>
      </c>
      <c r="M359" s="181"/>
      <c r="N359" s="84" t="str">
        <f t="shared" si="28"/>
        <v>Juin</v>
      </c>
    </row>
    <row r="360" spans="1:14" ht="18.75">
      <c r="A360" s="64">
        <v>353</v>
      </c>
      <c r="B360" s="419" t="s">
        <v>988</v>
      </c>
      <c r="C360" s="419" t="s">
        <v>989</v>
      </c>
      <c r="D360" s="18">
        <v>8.75</v>
      </c>
      <c r="E360" s="156"/>
      <c r="F360" s="156"/>
      <c r="G360" s="112">
        <f t="shared" si="29"/>
        <v>2.9166666666666665</v>
      </c>
      <c r="H360" s="112">
        <f t="shared" si="25"/>
        <v>8.75</v>
      </c>
      <c r="I360" s="180"/>
      <c r="J360" s="112">
        <f t="shared" si="26"/>
        <v>8.75</v>
      </c>
      <c r="K360" s="113"/>
      <c r="L360" s="112">
        <f t="shared" si="27"/>
        <v>8.75</v>
      </c>
      <c r="M360" s="181"/>
      <c r="N360" s="84" t="str">
        <f t="shared" si="28"/>
        <v>Juin</v>
      </c>
    </row>
    <row r="361" spans="1:14" ht="18.75">
      <c r="A361" s="64">
        <v>354</v>
      </c>
      <c r="B361" s="419" t="s">
        <v>988</v>
      </c>
      <c r="C361" s="419" t="s">
        <v>448</v>
      </c>
      <c r="D361" s="18">
        <v>7.25</v>
      </c>
      <c r="E361" s="156"/>
      <c r="F361" s="156"/>
      <c r="G361" s="112">
        <f t="shared" si="29"/>
        <v>2.4166666666666665</v>
      </c>
      <c r="H361" s="112">
        <f t="shared" si="25"/>
        <v>7.25</v>
      </c>
      <c r="I361" s="180"/>
      <c r="J361" s="112">
        <f t="shared" si="26"/>
        <v>7.25</v>
      </c>
      <c r="K361" s="113"/>
      <c r="L361" s="112">
        <f t="shared" si="27"/>
        <v>7.25</v>
      </c>
      <c r="M361" s="181"/>
      <c r="N361" s="84" t="str">
        <f t="shared" si="28"/>
        <v>Juin</v>
      </c>
    </row>
    <row r="362" spans="1:14" ht="18.75">
      <c r="A362" s="64">
        <v>355</v>
      </c>
      <c r="B362" s="432" t="s">
        <v>449</v>
      </c>
      <c r="C362" s="432" t="s">
        <v>450</v>
      </c>
      <c r="D362" s="18">
        <v>11.5</v>
      </c>
      <c r="E362" s="156"/>
      <c r="F362" s="156"/>
      <c r="G362" s="112">
        <f t="shared" si="29"/>
        <v>3.8333333333333335</v>
      </c>
      <c r="H362" s="112">
        <f t="shared" si="25"/>
        <v>11.5</v>
      </c>
      <c r="I362" s="180"/>
      <c r="J362" s="112">
        <f t="shared" si="26"/>
        <v>11.5</v>
      </c>
      <c r="K362" s="113"/>
      <c r="L362" s="112">
        <f t="shared" si="27"/>
        <v>11.5</v>
      </c>
      <c r="M362" s="181"/>
      <c r="N362" s="84" t="str">
        <f t="shared" si="28"/>
        <v>Juin</v>
      </c>
    </row>
    <row r="363" spans="1:14" ht="18.75">
      <c r="A363" s="64">
        <v>356</v>
      </c>
      <c r="B363" s="413" t="s">
        <v>990</v>
      </c>
      <c r="C363" s="413" t="s">
        <v>185</v>
      </c>
      <c r="D363" s="18">
        <v>6.75</v>
      </c>
      <c r="E363" s="156"/>
      <c r="F363" s="156"/>
      <c r="G363" s="112">
        <f>IF(AND(D363=0,E363=0,F363=0),M363/3,(D363+E363+F363)/3)</f>
        <v>2.25</v>
      </c>
      <c r="H363" s="112">
        <f>G363*3</f>
        <v>6.75</v>
      </c>
      <c r="I363" s="180"/>
      <c r="J363" s="112">
        <f>MAX(I363*3,H363)</f>
        <v>6.75</v>
      </c>
      <c r="K363" s="113"/>
      <c r="L363" s="112">
        <f>MAX(J363,K363*3)</f>
        <v>6.75</v>
      </c>
      <c r="M363" s="181"/>
      <c r="N363" s="84" t="str">
        <f>IF(ISBLANK(K363),IF(ISBLANK(I363),"Juin","Synthèse"),"Rattrapage")</f>
        <v>Juin</v>
      </c>
    </row>
    <row r="364" spans="1:14" ht="18.75">
      <c r="A364" s="64">
        <v>357</v>
      </c>
      <c r="B364" s="413" t="s">
        <v>451</v>
      </c>
      <c r="C364" s="413" t="s">
        <v>452</v>
      </c>
      <c r="D364" s="18">
        <v>14.25</v>
      </c>
      <c r="E364" s="156"/>
      <c r="F364" s="156"/>
      <c r="G364" s="112">
        <f t="shared" si="29"/>
        <v>4.75</v>
      </c>
      <c r="H364" s="112">
        <f t="shared" si="25"/>
        <v>14.25</v>
      </c>
      <c r="I364" s="180"/>
      <c r="J364" s="112">
        <f t="shared" si="26"/>
        <v>14.25</v>
      </c>
      <c r="K364" s="113"/>
      <c r="L364" s="112">
        <f t="shared" si="27"/>
        <v>14.25</v>
      </c>
      <c r="M364" s="181"/>
      <c r="N364" s="84" t="str">
        <f t="shared" si="28"/>
        <v>Juin</v>
      </c>
    </row>
    <row r="365" spans="1:14" ht="18.75">
      <c r="A365" s="64">
        <v>358</v>
      </c>
      <c r="B365" s="432" t="s">
        <v>991</v>
      </c>
      <c r="C365" s="432" t="s">
        <v>43</v>
      </c>
      <c r="D365" s="357"/>
      <c r="E365" s="156"/>
      <c r="F365" s="156"/>
      <c r="G365" s="112">
        <f>IF(AND(D365=0,E365=0,F365=0),M365/3,(D365+E365+F365)/3)</f>
        <v>10.5</v>
      </c>
      <c r="H365" s="112">
        <f>G365*3</f>
        <v>31.5</v>
      </c>
      <c r="I365" s="180"/>
      <c r="J365" s="112">
        <f>MAX(I365*3,H365)</f>
        <v>31.5</v>
      </c>
      <c r="K365" s="113"/>
      <c r="L365" s="112">
        <f>MAX(J365,K365*3)</f>
        <v>31.5</v>
      </c>
      <c r="M365" s="181">
        <v>31.5</v>
      </c>
      <c r="N365" s="84" t="str">
        <f>IF(ISBLANK(K365),IF(ISBLANK(I365),"Juin","Synthèse"),"Rattrapage")</f>
        <v>Juin</v>
      </c>
    </row>
    <row r="366" spans="1:14" ht="18.75">
      <c r="A366" s="64">
        <v>359</v>
      </c>
      <c r="B366" s="413" t="s">
        <v>453</v>
      </c>
      <c r="C366" s="413" t="s">
        <v>992</v>
      </c>
      <c r="D366" s="18">
        <v>9</v>
      </c>
      <c r="E366" s="156"/>
      <c r="F366" s="156"/>
      <c r="G366" s="112">
        <f t="shared" si="29"/>
        <v>3</v>
      </c>
      <c r="H366" s="112">
        <f t="shared" si="25"/>
        <v>9</v>
      </c>
      <c r="I366" s="180"/>
      <c r="J366" s="112">
        <f t="shared" si="26"/>
        <v>9</v>
      </c>
      <c r="K366" s="113"/>
      <c r="L366" s="112">
        <f t="shared" si="27"/>
        <v>9</v>
      </c>
      <c r="M366" s="181"/>
      <c r="N366" s="84" t="str">
        <f t="shared" si="28"/>
        <v>Juin</v>
      </c>
    </row>
    <row r="367" spans="1:14" ht="18.75">
      <c r="A367" s="64">
        <v>360</v>
      </c>
      <c r="B367" s="413" t="s">
        <v>454</v>
      </c>
      <c r="C367" s="413" t="s">
        <v>118</v>
      </c>
      <c r="D367" s="357"/>
      <c r="E367" s="156"/>
      <c r="F367" s="156"/>
      <c r="G367" s="112">
        <f t="shared" si="29"/>
        <v>10</v>
      </c>
      <c r="H367" s="112">
        <f t="shared" si="25"/>
        <v>30</v>
      </c>
      <c r="I367" s="180"/>
      <c r="J367" s="112">
        <f t="shared" si="26"/>
        <v>30</v>
      </c>
      <c r="K367" s="113"/>
      <c r="L367" s="112">
        <f t="shared" si="27"/>
        <v>30</v>
      </c>
      <c r="M367" s="181">
        <v>30</v>
      </c>
      <c r="N367" s="84" t="str">
        <f t="shared" si="28"/>
        <v>Juin</v>
      </c>
    </row>
    <row r="368" spans="1:14" ht="18.75">
      <c r="A368" s="64">
        <v>361</v>
      </c>
      <c r="B368" s="413" t="s">
        <v>455</v>
      </c>
      <c r="C368" s="413" t="s">
        <v>993</v>
      </c>
      <c r="D368" s="18">
        <v>8.75</v>
      </c>
      <c r="E368" s="156"/>
      <c r="F368" s="156"/>
      <c r="G368" s="112">
        <f t="shared" si="29"/>
        <v>2.9166666666666665</v>
      </c>
      <c r="H368" s="112">
        <f t="shared" si="25"/>
        <v>8.75</v>
      </c>
      <c r="I368" s="180"/>
      <c r="J368" s="112">
        <f t="shared" si="26"/>
        <v>8.75</v>
      </c>
      <c r="K368" s="113"/>
      <c r="L368" s="112">
        <f t="shared" si="27"/>
        <v>8.75</v>
      </c>
      <c r="M368" s="181"/>
      <c r="N368" s="84" t="str">
        <f t="shared" si="28"/>
        <v>Juin</v>
      </c>
    </row>
    <row r="369" spans="1:14" ht="18.75">
      <c r="A369" s="64">
        <v>362</v>
      </c>
      <c r="B369" s="413" t="s">
        <v>456</v>
      </c>
      <c r="C369" s="413" t="s">
        <v>154</v>
      </c>
      <c r="D369" s="18">
        <v>10</v>
      </c>
      <c r="E369" s="156"/>
      <c r="F369" s="156"/>
      <c r="G369" s="112">
        <f t="shared" si="29"/>
        <v>3.3333333333333335</v>
      </c>
      <c r="H369" s="112">
        <f t="shared" si="25"/>
        <v>10</v>
      </c>
      <c r="I369" s="180"/>
      <c r="J369" s="112">
        <f t="shared" si="26"/>
        <v>10</v>
      </c>
      <c r="K369" s="113"/>
      <c r="L369" s="112">
        <f t="shared" si="27"/>
        <v>10</v>
      </c>
      <c r="M369" s="181"/>
      <c r="N369" s="84" t="str">
        <f t="shared" si="28"/>
        <v>Juin</v>
      </c>
    </row>
    <row r="370" spans="1:14" ht="18.75">
      <c r="A370" s="64">
        <v>363</v>
      </c>
      <c r="B370" s="413" t="s">
        <v>457</v>
      </c>
      <c r="C370" s="413" t="s">
        <v>994</v>
      </c>
      <c r="D370" s="18">
        <v>9.25</v>
      </c>
      <c r="E370" s="156"/>
      <c r="F370" s="156"/>
      <c r="G370" s="112">
        <f t="shared" si="29"/>
        <v>3.0833333333333335</v>
      </c>
      <c r="H370" s="112">
        <f t="shared" si="25"/>
        <v>9.25</v>
      </c>
      <c r="I370" s="180"/>
      <c r="J370" s="112">
        <f t="shared" si="26"/>
        <v>9.25</v>
      </c>
      <c r="K370" s="113"/>
      <c r="L370" s="112">
        <f t="shared" si="27"/>
        <v>9.25</v>
      </c>
      <c r="M370" s="181"/>
      <c r="N370" s="84" t="str">
        <f t="shared" si="28"/>
        <v>Juin</v>
      </c>
    </row>
    <row r="371" spans="1:14" ht="18.75">
      <c r="A371" s="64">
        <v>364</v>
      </c>
      <c r="B371" s="413" t="s">
        <v>995</v>
      </c>
      <c r="C371" s="413" t="s">
        <v>35</v>
      </c>
      <c r="D371" s="18">
        <v>8</v>
      </c>
      <c r="E371" s="156"/>
      <c r="F371" s="156"/>
      <c r="G371" s="112">
        <f t="shared" si="29"/>
        <v>2.6666666666666665</v>
      </c>
      <c r="H371" s="112">
        <f t="shared" si="25"/>
        <v>8</v>
      </c>
      <c r="I371" s="180"/>
      <c r="J371" s="112">
        <f t="shared" si="26"/>
        <v>8</v>
      </c>
      <c r="K371" s="113"/>
      <c r="L371" s="112">
        <f t="shared" si="27"/>
        <v>8</v>
      </c>
      <c r="M371" s="181"/>
      <c r="N371" s="84" t="str">
        <f t="shared" si="28"/>
        <v>Juin</v>
      </c>
    </row>
    <row r="372" spans="1:14" ht="18.75">
      <c r="A372" s="64">
        <v>365</v>
      </c>
      <c r="B372" s="419" t="s">
        <v>458</v>
      </c>
      <c r="C372" s="419" t="s">
        <v>166</v>
      </c>
      <c r="D372" s="18">
        <v>17</v>
      </c>
      <c r="E372" s="156"/>
      <c r="F372" s="156"/>
      <c r="G372" s="112">
        <f t="shared" si="29"/>
        <v>5.666666666666667</v>
      </c>
      <c r="H372" s="112">
        <f t="shared" si="25"/>
        <v>17</v>
      </c>
      <c r="I372" s="180"/>
      <c r="J372" s="112">
        <f t="shared" si="26"/>
        <v>17</v>
      </c>
      <c r="K372" s="113"/>
      <c r="L372" s="112">
        <f t="shared" si="27"/>
        <v>17</v>
      </c>
      <c r="M372" s="181"/>
      <c r="N372" s="84" t="str">
        <f t="shared" si="28"/>
        <v>Juin</v>
      </c>
    </row>
    <row r="373" spans="1:14" ht="18.75">
      <c r="A373" s="64">
        <v>366</v>
      </c>
      <c r="B373" s="432" t="s">
        <v>459</v>
      </c>
      <c r="C373" s="432" t="s">
        <v>996</v>
      </c>
      <c r="D373" s="18">
        <v>6.5</v>
      </c>
      <c r="E373" s="156"/>
      <c r="F373" s="156"/>
      <c r="G373" s="112">
        <f t="shared" si="29"/>
        <v>2.1666666666666665</v>
      </c>
      <c r="H373" s="112">
        <f t="shared" si="25"/>
        <v>6.5</v>
      </c>
      <c r="I373" s="180"/>
      <c r="J373" s="112">
        <f t="shared" si="26"/>
        <v>6.5</v>
      </c>
      <c r="K373" s="113"/>
      <c r="L373" s="112">
        <f t="shared" si="27"/>
        <v>6.5</v>
      </c>
      <c r="M373" s="181"/>
      <c r="N373" s="84" t="str">
        <f t="shared" si="28"/>
        <v>Juin</v>
      </c>
    </row>
    <row r="374" spans="1:14" ht="18.75">
      <c r="A374" s="64">
        <v>367</v>
      </c>
      <c r="B374" s="413" t="s">
        <v>460</v>
      </c>
      <c r="C374" s="413" t="s">
        <v>461</v>
      </c>
      <c r="D374" s="357"/>
      <c r="E374" s="156"/>
      <c r="F374" s="156"/>
      <c r="G374" s="112">
        <f t="shared" si="29"/>
        <v>10</v>
      </c>
      <c r="H374" s="112">
        <f t="shared" si="25"/>
        <v>30</v>
      </c>
      <c r="I374" s="180"/>
      <c r="J374" s="112">
        <f t="shared" si="26"/>
        <v>30</v>
      </c>
      <c r="K374" s="113"/>
      <c r="L374" s="112">
        <f t="shared" si="27"/>
        <v>30</v>
      </c>
      <c r="M374" s="181">
        <v>30</v>
      </c>
      <c r="N374" s="84" t="str">
        <f t="shared" si="28"/>
        <v>Juin</v>
      </c>
    </row>
    <row r="375" spans="1:14" ht="18.75">
      <c r="A375" s="64">
        <v>368</v>
      </c>
      <c r="B375" s="413" t="s">
        <v>462</v>
      </c>
      <c r="C375" s="413" t="s">
        <v>997</v>
      </c>
      <c r="D375" s="18">
        <v>6.75</v>
      </c>
      <c r="E375" s="156"/>
      <c r="F375" s="156"/>
      <c r="G375" s="112">
        <f t="shared" si="29"/>
        <v>2.25</v>
      </c>
      <c r="H375" s="112">
        <f t="shared" si="25"/>
        <v>6.75</v>
      </c>
      <c r="I375" s="180"/>
      <c r="J375" s="112">
        <f t="shared" si="26"/>
        <v>6.75</v>
      </c>
      <c r="K375" s="113"/>
      <c r="L375" s="112">
        <f t="shared" si="27"/>
        <v>6.75</v>
      </c>
      <c r="M375" s="181"/>
      <c r="N375" s="84" t="str">
        <f t="shared" si="28"/>
        <v>Juin</v>
      </c>
    </row>
    <row r="376" spans="1:14" ht="18.75">
      <c r="A376" s="64">
        <v>369</v>
      </c>
      <c r="B376" s="413" t="s">
        <v>463</v>
      </c>
      <c r="C376" s="413" t="s">
        <v>464</v>
      </c>
      <c r="D376" s="18">
        <v>9</v>
      </c>
      <c r="E376" s="156"/>
      <c r="F376" s="156"/>
      <c r="G376" s="112">
        <f t="shared" si="29"/>
        <v>3</v>
      </c>
      <c r="H376" s="112">
        <f t="shared" si="25"/>
        <v>9</v>
      </c>
      <c r="I376" s="180"/>
      <c r="J376" s="112">
        <f t="shared" si="26"/>
        <v>9</v>
      </c>
      <c r="K376" s="113"/>
      <c r="L376" s="112">
        <f t="shared" si="27"/>
        <v>9</v>
      </c>
      <c r="M376" s="181"/>
      <c r="N376" s="84" t="str">
        <f t="shared" si="28"/>
        <v>Juin</v>
      </c>
    </row>
    <row r="377" spans="1:14" ht="18.75">
      <c r="A377" s="64">
        <v>370</v>
      </c>
      <c r="B377" s="413" t="s">
        <v>465</v>
      </c>
      <c r="C377" s="413" t="s">
        <v>466</v>
      </c>
      <c r="D377" s="18">
        <v>9</v>
      </c>
      <c r="E377" s="156"/>
      <c r="F377" s="156"/>
      <c r="G377" s="112">
        <f t="shared" si="29"/>
        <v>3</v>
      </c>
      <c r="H377" s="112">
        <f t="shared" si="25"/>
        <v>9</v>
      </c>
      <c r="I377" s="180"/>
      <c r="J377" s="112">
        <f t="shared" si="26"/>
        <v>9</v>
      </c>
      <c r="K377" s="113"/>
      <c r="L377" s="112">
        <f t="shared" si="27"/>
        <v>9</v>
      </c>
      <c r="M377" s="181"/>
      <c r="N377" s="84" t="str">
        <f t="shared" si="28"/>
        <v>Juin</v>
      </c>
    </row>
    <row r="378" spans="1:14" ht="18.75">
      <c r="A378" s="64">
        <v>371</v>
      </c>
      <c r="B378" s="421" t="s">
        <v>467</v>
      </c>
      <c r="C378" s="413" t="s">
        <v>85</v>
      </c>
      <c r="D378" s="18">
        <v>9.25</v>
      </c>
      <c r="E378" s="156"/>
      <c r="F378" s="156"/>
      <c r="G378" s="112">
        <f t="shared" si="29"/>
        <v>3.0833333333333335</v>
      </c>
      <c r="H378" s="112">
        <f t="shared" si="25"/>
        <v>9.25</v>
      </c>
      <c r="I378" s="180"/>
      <c r="J378" s="112">
        <f t="shared" si="26"/>
        <v>9.25</v>
      </c>
      <c r="K378" s="113"/>
      <c r="L378" s="112">
        <f t="shared" si="27"/>
        <v>9.25</v>
      </c>
      <c r="M378" s="181"/>
      <c r="N378" s="84" t="str">
        <f t="shared" si="28"/>
        <v>Juin</v>
      </c>
    </row>
    <row r="379" spans="1:14" ht="18.75">
      <c r="A379" s="64">
        <v>372</v>
      </c>
      <c r="B379" s="454" t="s">
        <v>998</v>
      </c>
      <c r="C379" s="419" t="s">
        <v>218</v>
      </c>
      <c r="D379" s="18">
        <v>7.25</v>
      </c>
      <c r="E379" s="156"/>
      <c r="F379" s="156"/>
      <c r="G379" s="112">
        <f t="shared" si="29"/>
        <v>2.4166666666666665</v>
      </c>
      <c r="H379" s="112">
        <f t="shared" si="25"/>
        <v>7.25</v>
      </c>
      <c r="I379" s="180"/>
      <c r="J379" s="112">
        <f t="shared" si="26"/>
        <v>7.25</v>
      </c>
      <c r="K379" s="113"/>
      <c r="L379" s="112">
        <f t="shared" si="27"/>
        <v>7.25</v>
      </c>
      <c r="M379" s="181"/>
      <c r="N379" s="84" t="str">
        <f t="shared" si="28"/>
        <v>Juin</v>
      </c>
    </row>
    <row r="380" spans="1:14" ht="18.75">
      <c r="A380" s="64">
        <v>373</v>
      </c>
      <c r="B380" s="454" t="s">
        <v>998</v>
      </c>
      <c r="C380" s="419" t="s">
        <v>468</v>
      </c>
      <c r="D380" s="18">
        <v>6.75</v>
      </c>
      <c r="E380" s="156"/>
      <c r="F380" s="156"/>
      <c r="G380" s="112">
        <f t="shared" si="29"/>
        <v>2.25</v>
      </c>
      <c r="H380" s="112">
        <f t="shared" si="25"/>
        <v>6.75</v>
      </c>
      <c r="I380" s="180"/>
      <c r="J380" s="112">
        <f t="shared" si="26"/>
        <v>6.75</v>
      </c>
      <c r="K380" s="113"/>
      <c r="L380" s="112">
        <f t="shared" si="27"/>
        <v>6.75</v>
      </c>
      <c r="M380" s="181"/>
      <c r="N380" s="84" t="str">
        <f t="shared" si="28"/>
        <v>Juin</v>
      </c>
    </row>
    <row r="381" spans="1:14" ht="18.75">
      <c r="A381" s="64">
        <v>374</v>
      </c>
      <c r="B381" s="413" t="s">
        <v>999</v>
      </c>
      <c r="C381" s="413" t="s">
        <v>469</v>
      </c>
      <c r="D381" s="18">
        <v>7.75</v>
      </c>
      <c r="E381" s="156"/>
      <c r="F381" s="156"/>
      <c r="G381" s="112">
        <f t="shared" si="29"/>
        <v>2.5833333333333335</v>
      </c>
      <c r="H381" s="112">
        <f t="shared" si="25"/>
        <v>7.75</v>
      </c>
      <c r="I381" s="180"/>
      <c r="J381" s="112">
        <f t="shared" si="26"/>
        <v>7.75</v>
      </c>
      <c r="K381" s="113"/>
      <c r="L381" s="112">
        <f t="shared" si="27"/>
        <v>7.75</v>
      </c>
      <c r="M381" s="181"/>
      <c r="N381" s="84" t="str">
        <f t="shared" si="28"/>
        <v>Juin</v>
      </c>
    </row>
    <row r="382" spans="1:14" ht="18.75">
      <c r="A382" s="64">
        <v>375</v>
      </c>
      <c r="B382" s="413" t="s">
        <v>470</v>
      </c>
      <c r="C382" s="413" t="s">
        <v>777</v>
      </c>
      <c r="D382" s="18">
        <v>9.25</v>
      </c>
      <c r="E382" s="156"/>
      <c r="F382" s="156"/>
      <c r="G382" s="112">
        <f t="shared" si="29"/>
        <v>3.0833333333333335</v>
      </c>
      <c r="H382" s="112">
        <f t="shared" si="25"/>
        <v>9.25</v>
      </c>
      <c r="I382" s="180"/>
      <c r="J382" s="112">
        <f t="shared" si="26"/>
        <v>9.25</v>
      </c>
      <c r="K382" s="113"/>
      <c r="L382" s="112">
        <f t="shared" si="27"/>
        <v>9.25</v>
      </c>
      <c r="M382" s="181"/>
      <c r="N382" s="84" t="str">
        <f t="shared" si="28"/>
        <v>Juin</v>
      </c>
    </row>
    <row r="383" spans="1:14" ht="18.75">
      <c r="A383" s="64">
        <v>376</v>
      </c>
      <c r="B383" s="413" t="s">
        <v>471</v>
      </c>
      <c r="C383" s="413" t="s">
        <v>74</v>
      </c>
      <c r="D383" s="18">
        <v>11.75</v>
      </c>
      <c r="E383" s="156"/>
      <c r="F383" s="156"/>
      <c r="G383" s="112">
        <f t="shared" si="29"/>
        <v>3.9166666666666665</v>
      </c>
      <c r="H383" s="112">
        <f t="shared" si="25"/>
        <v>11.75</v>
      </c>
      <c r="I383" s="180"/>
      <c r="J383" s="112">
        <f t="shared" si="26"/>
        <v>11.75</v>
      </c>
      <c r="K383" s="113"/>
      <c r="L383" s="112">
        <f t="shared" si="27"/>
        <v>11.75</v>
      </c>
      <c r="M383" s="181"/>
      <c r="N383" s="84" t="str">
        <f t="shared" si="28"/>
        <v>Juin</v>
      </c>
    </row>
    <row r="384" spans="1:14" ht="18.75">
      <c r="A384" s="64">
        <v>377</v>
      </c>
      <c r="B384" s="413" t="s">
        <v>472</v>
      </c>
      <c r="C384" s="413" t="s">
        <v>1000</v>
      </c>
      <c r="D384" s="18">
        <v>5.75</v>
      </c>
      <c r="E384" s="156"/>
      <c r="F384" s="156"/>
      <c r="G384" s="112">
        <f t="shared" si="29"/>
        <v>1.9166666666666667</v>
      </c>
      <c r="H384" s="112">
        <f t="shared" si="25"/>
        <v>5.75</v>
      </c>
      <c r="I384" s="180"/>
      <c r="J384" s="112">
        <f t="shared" si="26"/>
        <v>5.75</v>
      </c>
      <c r="K384" s="113"/>
      <c r="L384" s="112">
        <f t="shared" si="27"/>
        <v>5.75</v>
      </c>
      <c r="M384" s="181"/>
      <c r="N384" s="84" t="str">
        <f t="shared" si="28"/>
        <v>Juin</v>
      </c>
    </row>
    <row r="385" spans="1:14" ht="18.75">
      <c r="A385" s="64">
        <v>378</v>
      </c>
      <c r="B385" s="413" t="s">
        <v>1001</v>
      </c>
      <c r="C385" s="413" t="s">
        <v>222</v>
      </c>
      <c r="D385" s="18">
        <v>8.25</v>
      </c>
      <c r="E385" s="156"/>
      <c r="F385" s="156"/>
      <c r="G385" s="112">
        <f>IF(AND(D385=0,E385=0,F385=0),M385/3,(D385+E385+F385)/3)</f>
        <v>2.75</v>
      </c>
      <c r="H385" s="112">
        <f>G385*3</f>
        <v>8.25</v>
      </c>
      <c r="I385" s="180"/>
      <c r="J385" s="112">
        <f>MAX(I385*3,H385)</f>
        <v>8.25</v>
      </c>
      <c r="K385" s="113"/>
      <c r="L385" s="112">
        <f>MAX(J385,K385*3)</f>
        <v>8.25</v>
      </c>
      <c r="M385" s="181"/>
      <c r="N385" s="84" t="str">
        <f>IF(ISBLANK(K385),IF(ISBLANK(I385),"Juin","Synthèse"),"Rattrapage")</f>
        <v>Juin</v>
      </c>
    </row>
    <row r="386" spans="1:14" ht="18.75">
      <c r="A386" s="64">
        <v>379</v>
      </c>
      <c r="B386" s="419" t="s">
        <v>1002</v>
      </c>
      <c r="C386" s="419" t="s">
        <v>1003</v>
      </c>
      <c r="D386" s="18">
        <v>7</v>
      </c>
      <c r="E386" s="156"/>
      <c r="F386" s="156"/>
      <c r="G386" s="112">
        <f t="shared" si="29"/>
        <v>2.3333333333333335</v>
      </c>
      <c r="H386" s="112">
        <f t="shared" si="25"/>
        <v>7</v>
      </c>
      <c r="I386" s="180"/>
      <c r="J386" s="112">
        <f t="shared" si="26"/>
        <v>7</v>
      </c>
      <c r="K386" s="113"/>
      <c r="L386" s="112">
        <f t="shared" si="27"/>
        <v>7</v>
      </c>
      <c r="M386" s="181"/>
      <c r="N386" s="84" t="str">
        <f t="shared" si="28"/>
        <v>Juin</v>
      </c>
    </row>
    <row r="387" spans="1:14" ht="18.75">
      <c r="A387" s="64">
        <v>380</v>
      </c>
      <c r="B387" s="413" t="s">
        <v>473</v>
      </c>
      <c r="C387" s="413" t="s">
        <v>1004</v>
      </c>
      <c r="D387" s="18">
        <v>8</v>
      </c>
      <c r="E387" s="156"/>
      <c r="F387" s="156"/>
      <c r="G387" s="112">
        <f t="shared" si="29"/>
        <v>2.6666666666666665</v>
      </c>
      <c r="H387" s="112">
        <f t="shared" si="25"/>
        <v>8</v>
      </c>
      <c r="I387" s="180"/>
      <c r="J387" s="112">
        <f t="shared" si="26"/>
        <v>8</v>
      </c>
      <c r="K387" s="113"/>
      <c r="L387" s="112">
        <f t="shared" si="27"/>
        <v>8</v>
      </c>
      <c r="M387" s="181"/>
      <c r="N387" s="84" t="str">
        <f t="shared" si="28"/>
        <v>Juin</v>
      </c>
    </row>
    <row r="388" spans="1:14" ht="18.75">
      <c r="A388" s="64">
        <v>381</v>
      </c>
      <c r="B388" s="413" t="s">
        <v>474</v>
      </c>
      <c r="C388" s="413" t="s">
        <v>212</v>
      </c>
      <c r="D388" s="18">
        <v>12</v>
      </c>
      <c r="E388" s="156"/>
      <c r="F388" s="156"/>
      <c r="G388" s="112">
        <f t="shared" si="29"/>
        <v>4</v>
      </c>
      <c r="H388" s="112">
        <f t="shared" si="25"/>
        <v>12</v>
      </c>
      <c r="I388" s="180"/>
      <c r="J388" s="112">
        <f t="shared" si="26"/>
        <v>12</v>
      </c>
      <c r="K388" s="113"/>
      <c r="L388" s="112">
        <f t="shared" si="27"/>
        <v>12</v>
      </c>
      <c r="M388" s="181"/>
      <c r="N388" s="84" t="str">
        <f t="shared" si="28"/>
        <v>Juin</v>
      </c>
    </row>
    <row r="389" spans="1:14" ht="18.75">
      <c r="A389" s="64">
        <v>382</v>
      </c>
      <c r="B389" s="413" t="s">
        <v>1005</v>
      </c>
      <c r="C389" s="413" t="s">
        <v>134</v>
      </c>
      <c r="D389" s="357">
        <v>0</v>
      </c>
      <c r="E389" s="156"/>
      <c r="F389" s="156"/>
      <c r="G389" s="112">
        <f t="shared" si="29"/>
        <v>0</v>
      </c>
      <c r="H389" s="112">
        <f t="shared" si="25"/>
        <v>0</v>
      </c>
      <c r="I389" s="180"/>
      <c r="J389" s="112">
        <f t="shared" si="26"/>
        <v>0</v>
      </c>
      <c r="K389" s="113"/>
      <c r="L389" s="112">
        <f t="shared" si="27"/>
        <v>0</v>
      </c>
      <c r="M389" s="181"/>
      <c r="N389" s="84" t="str">
        <f t="shared" si="28"/>
        <v>Juin</v>
      </c>
    </row>
    <row r="390" spans="1:14" ht="18.75">
      <c r="A390" s="64">
        <v>383</v>
      </c>
      <c r="B390" s="413" t="s">
        <v>475</v>
      </c>
      <c r="C390" s="413" t="s">
        <v>1006</v>
      </c>
      <c r="D390" s="18">
        <v>7.25</v>
      </c>
      <c r="E390" s="156"/>
      <c r="F390" s="156"/>
      <c r="G390" s="112">
        <f t="shared" si="29"/>
        <v>2.4166666666666665</v>
      </c>
      <c r="H390" s="112">
        <f t="shared" si="25"/>
        <v>7.25</v>
      </c>
      <c r="I390" s="180"/>
      <c r="J390" s="112">
        <f t="shared" si="26"/>
        <v>7.25</v>
      </c>
      <c r="K390" s="113"/>
      <c r="L390" s="112">
        <f t="shared" si="27"/>
        <v>7.25</v>
      </c>
      <c r="M390" s="181"/>
      <c r="N390" s="84" t="str">
        <f t="shared" si="28"/>
        <v>Juin</v>
      </c>
    </row>
    <row r="391" spans="1:14" ht="18.75">
      <c r="A391" s="64">
        <v>384</v>
      </c>
      <c r="B391" s="413" t="s">
        <v>476</v>
      </c>
      <c r="C391" s="413" t="s">
        <v>477</v>
      </c>
      <c r="D391" s="18">
        <v>14</v>
      </c>
      <c r="E391" s="156"/>
      <c r="F391" s="156"/>
      <c r="G391" s="112">
        <f t="shared" si="29"/>
        <v>4.666666666666667</v>
      </c>
      <c r="H391" s="112">
        <f t="shared" si="25"/>
        <v>14</v>
      </c>
      <c r="I391" s="180"/>
      <c r="J391" s="112">
        <f t="shared" si="26"/>
        <v>14</v>
      </c>
      <c r="K391" s="113"/>
      <c r="L391" s="112">
        <f t="shared" si="27"/>
        <v>14</v>
      </c>
      <c r="M391" s="181"/>
      <c r="N391" s="84" t="str">
        <f t="shared" si="28"/>
        <v>Juin</v>
      </c>
    </row>
    <row r="392" spans="1:14" ht="18.75">
      <c r="A392" s="64">
        <v>385</v>
      </c>
      <c r="B392" s="413" t="s">
        <v>478</v>
      </c>
      <c r="C392" s="413" t="s">
        <v>1007</v>
      </c>
      <c r="D392" s="18">
        <v>8.5</v>
      </c>
      <c r="E392" s="156"/>
      <c r="F392" s="156"/>
      <c r="G392" s="112">
        <f t="shared" si="29"/>
        <v>2.8333333333333335</v>
      </c>
      <c r="H392" s="112">
        <f t="shared" ref="H392:H455" si="30">G392*3</f>
        <v>8.5</v>
      </c>
      <c r="I392" s="180"/>
      <c r="J392" s="112">
        <f t="shared" ref="J392:J455" si="31">MAX(I392*3,H392)</f>
        <v>8.5</v>
      </c>
      <c r="K392" s="113"/>
      <c r="L392" s="112">
        <f t="shared" ref="L392:L455" si="32">MAX(J392,K392*3)</f>
        <v>8.5</v>
      </c>
      <c r="M392" s="181"/>
      <c r="N392" s="84" t="str">
        <f t="shared" ref="N392:N455" si="33">IF(ISBLANK(K392),IF(ISBLANK(I392),"Juin","Synthèse"),"Rattrapage")</f>
        <v>Juin</v>
      </c>
    </row>
    <row r="393" spans="1:14" ht="18.75">
      <c r="A393" s="64">
        <v>386</v>
      </c>
      <c r="B393" s="413" t="s">
        <v>479</v>
      </c>
      <c r="C393" s="413" t="s">
        <v>1008</v>
      </c>
      <c r="D393" s="18">
        <v>9.5</v>
      </c>
      <c r="E393" s="156"/>
      <c r="F393" s="156"/>
      <c r="G393" s="112">
        <f t="shared" ref="G393:G456" si="34">IF(AND(D393=0,E393=0,F393=0),M393/3,(D393+E393+F393)/3)</f>
        <v>3.1666666666666665</v>
      </c>
      <c r="H393" s="112">
        <f t="shared" si="30"/>
        <v>9.5</v>
      </c>
      <c r="I393" s="180"/>
      <c r="J393" s="112">
        <f t="shared" si="31"/>
        <v>9.5</v>
      </c>
      <c r="K393" s="113"/>
      <c r="L393" s="112">
        <f t="shared" si="32"/>
        <v>9.5</v>
      </c>
      <c r="M393" s="181"/>
      <c r="N393" s="84" t="str">
        <f t="shared" si="33"/>
        <v>Juin</v>
      </c>
    </row>
    <row r="394" spans="1:14" ht="18.75">
      <c r="A394" s="64">
        <v>387</v>
      </c>
      <c r="B394" s="413" t="s">
        <v>480</v>
      </c>
      <c r="C394" s="413" t="s">
        <v>1009</v>
      </c>
      <c r="D394" s="357">
        <v>9</v>
      </c>
      <c r="E394" s="156"/>
      <c r="F394" s="156"/>
      <c r="G394" s="112">
        <f t="shared" si="34"/>
        <v>3</v>
      </c>
      <c r="H394" s="112">
        <f t="shared" si="30"/>
        <v>9</v>
      </c>
      <c r="I394" s="180"/>
      <c r="J394" s="112">
        <f t="shared" si="31"/>
        <v>9</v>
      </c>
      <c r="K394" s="113"/>
      <c r="L394" s="112">
        <f t="shared" si="32"/>
        <v>9</v>
      </c>
      <c r="M394" s="181"/>
      <c r="N394" s="84" t="str">
        <f t="shared" si="33"/>
        <v>Juin</v>
      </c>
    </row>
    <row r="395" spans="1:14" ht="18.75">
      <c r="A395" s="64">
        <v>388</v>
      </c>
      <c r="B395" s="413" t="s">
        <v>481</v>
      </c>
      <c r="C395" s="413" t="s">
        <v>1010</v>
      </c>
      <c r="D395" s="18">
        <v>8.25</v>
      </c>
      <c r="E395" s="156"/>
      <c r="F395" s="156"/>
      <c r="G395" s="112">
        <f t="shared" si="34"/>
        <v>2.75</v>
      </c>
      <c r="H395" s="112">
        <f t="shared" si="30"/>
        <v>8.25</v>
      </c>
      <c r="I395" s="180"/>
      <c r="J395" s="112">
        <f t="shared" si="31"/>
        <v>8.25</v>
      </c>
      <c r="K395" s="113"/>
      <c r="L395" s="112">
        <f t="shared" si="32"/>
        <v>8.25</v>
      </c>
      <c r="M395" s="181"/>
      <c r="N395" s="84" t="str">
        <f t="shared" si="33"/>
        <v>Juin</v>
      </c>
    </row>
    <row r="396" spans="1:14" ht="18.75">
      <c r="A396" s="64">
        <v>389</v>
      </c>
      <c r="B396" s="413" t="s">
        <v>482</v>
      </c>
      <c r="C396" s="413" t="s">
        <v>1011</v>
      </c>
      <c r="D396" s="18">
        <v>6.5</v>
      </c>
      <c r="E396" s="156"/>
      <c r="F396" s="156"/>
      <c r="G396" s="112">
        <f t="shared" si="34"/>
        <v>2.1666666666666665</v>
      </c>
      <c r="H396" s="112">
        <f t="shared" si="30"/>
        <v>6.5</v>
      </c>
      <c r="I396" s="180"/>
      <c r="J396" s="112">
        <f t="shared" si="31"/>
        <v>6.5</v>
      </c>
      <c r="K396" s="113"/>
      <c r="L396" s="112">
        <f t="shared" si="32"/>
        <v>6.5</v>
      </c>
      <c r="M396" s="181"/>
      <c r="N396" s="84" t="str">
        <f t="shared" si="33"/>
        <v>Juin</v>
      </c>
    </row>
    <row r="397" spans="1:14" ht="18.75">
      <c r="A397" s="64">
        <v>390</v>
      </c>
      <c r="B397" s="413" t="s">
        <v>483</v>
      </c>
      <c r="C397" s="413" t="s">
        <v>286</v>
      </c>
      <c r="D397" s="18">
        <v>9</v>
      </c>
      <c r="E397" s="156"/>
      <c r="F397" s="156"/>
      <c r="G397" s="112">
        <f t="shared" si="34"/>
        <v>3</v>
      </c>
      <c r="H397" s="112">
        <f t="shared" si="30"/>
        <v>9</v>
      </c>
      <c r="I397" s="180"/>
      <c r="J397" s="112">
        <f t="shared" si="31"/>
        <v>9</v>
      </c>
      <c r="K397" s="113"/>
      <c r="L397" s="112">
        <f t="shared" si="32"/>
        <v>9</v>
      </c>
      <c r="M397" s="181"/>
      <c r="N397" s="84" t="str">
        <f t="shared" si="33"/>
        <v>Juin</v>
      </c>
    </row>
    <row r="398" spans="1:14" ht="18.75">
      <c r="A398" s="64">
        <v>391</v>
      </c>
      <c r="B398" s="413" t="s">
        <v>484</v>
      </c>
      <c r="C398" s="413" t="s">
        <v>1012</v>
      </c>
      <c r="D398" s="18">
        <v>7</v>
      </c>
      <c r="E398" s="156"/>
      <c r="F398" s="156"/>
      <c r="G398" s="112">
        <f t="shared" si="34"/>
        <v>2.3333333333333335</v>
      </c>
      <c r="H398" s="112">
        <f t="shared" si="30"/>
        <v>7</v>
      </c>
      <c r="I398" s="180"/>
      <c r="J398" s="112">
        <f t="shared" si="31"/>
        <v>7</v>
      </c>
      <c r="K398" s="113"/>
      <c r="L398" s="112">
        <f t="shared" si="32"/>
        <v>7</v>
      </c>
      <c r="M398" s="181"/>
      <c r="N398" s="84" t="str">
        <f t="shared" si="33"/>
        <v>Juin</v>
      </c>
    </row>
    <row r="399" spans="1:14" ht="18.75">
      <c r="A399" s="64">
        <v>392</v>
      </c>
      <c r="B399" s="434" t="s">
        <v>485</v>
      </c>
      <c r="C399" s="434" t="s">
        <v>1013</v>
      </c>
      <c r="D399" s="18">
        <v>7.5</v>
      </c>
      <c r="E399" s="156"/>
      <c r="F399" s="156"/>
      <c r="G399" s="112">
        <f t="shared" si="34"/>
        <v>2.5</v>
      </c>
      <c r="H399" s="112">
        <f t="shared" si="30"/>
        <v>7.5</v>
      </c>
      <c r="I399" s="180"/>
      <c r="J399" s="112">
        <f t="shared" si="31"/>
        <v>7.5</v>
      </c>
      <c r="K399" s="113"/>
      <c r="L399" s="112">
        <f t="shared" si="32"/>
        <v>7.5</v>
      </c>
      <c r="M399" s="181"/>
      <c r="N399" s="84" t="str">
        <f t="shared" si="33"/>
        <v>Juin</v>
      </c>
    </row>
    <row r="400" spans="1:14" ht="18.75">
      <c r="A400" s="64">
        <v>393</v>
      </c>
      <c r="B400" s="419" t="s">
        <v>486</v>
      </c>
      <c r="C400" s="419" t="s">
        <v>487</v>
      </c>
      <c r="D400" s="18">
        <v>11</v>
      </c>
      <c r="E400" s="156"/>
      <c r="F400" s="156"/>
      <c r="G400" s="112">
        <f t="shared" si="34"/>
        <v>3.6666666666666665</v>
      </c>
      <c r="H400" s="112">
        <f t="shared" si="30"/>
        <v>11</v>
      </c>
      <c r="I400" s="180"/>
      <c r="J400" s="112">
        <f t="shared" si="31"/>
        <v>11</v>
      </c>
      <c r="K400" s="113"/>
      <c r="L400" s="112">
        <f t="shared" si="32"/>
        <v>11</v>
      </c>
      <c r="M400" s="181"/>
      <c r="N400" s="84" t="str">
        <f t="shared" si="33"/>
        <v>Juin</v>
      </c>
    </row>
    <row r="401" spans="1:14" ht="18.75">
      <c r="A401" s="64">
        <v>394</v>
      </c>
      <c r="B401" s="413" t="s">
        <v>488</v>
      </c>
      <c r="C401" s="413" t="s">
        <v>1014</v>
      </c>
      <c r="D401" s="18">
        <v>10.25</v>
      </c>
      <c r="E401" s="156"/>
      <c r="F401" s="156"/>
      <c r="G401" s="112">
        <f t="shared" si="34"/>
        <v>3.4166666666666665</v>
      </c>
      <c r="H401" s="112">
        <f t="shared" si="30"/>
        <v>10.25</v>
      </c>
      <c r="I401" s="180"/>
      <c r="J401" s="112">
        <f t="shared" si="31"/>
        <v>10.25</v>
      </c>
      <c r="K401" s="113"/>
      <c r="L401" s="112">
        <f t="shared" si="32"/>
        <v>10.25</v>
      </c>
      <c r="M401" s="181"/>
      <c r="N401" s="84" t="str">
        <f t="shared" si="33"/>
        <v>Juin</v>
      </c>
    </row>
    <row r="402" spans="1:14" ht="18.75">
      <c r="A402" s="64">
        <v>395</v>
      </c>
      <c r="B402" s="413" t="s">
        <v>489</v>
      </c>
      <c r="C402" s="413" t="s">
        <v>490</v>
      </c>
      <c r="D402" s="18">
        <v>8</v>
      </c>
      <c r="E402" s="156"/>
      <c r="F402" s="156"/>
      <c r="G402" s="112">
        <f t="shared" si="34"/>
        <v>2.6666666666666665</v>
      </c>
      <c r="H402" s="112">
        <f t="shared" si="30"/>
        <v>8</v>
      </c>
      <c r="I402" s="180"/>
      <c r="J402" s="112">
        <f t="shared" si="31"/>
        <v>8</v>
      </c>
      <c r="K402" s="113"/>
      <c r="L402" s="112">
        <f t="shared" si="32"/>
        <v>8</v>
      </c>
      <c r="M402" s="181"/>
      <c r="N402" s="84" t="str">
        <f t="shared" si="33"/>
        <v>Juin</v>
      </c>
    </row>
    <row r="403" spans="1:14" ht="18.75">
      <c r="A403" s="64">
        <v>396</v>
      </c>
      <c r="B403" s="419" t="s">
        <v>1015</v>
      </c>
      <c r="C403" s="419" t="s">
        <v>1016</v>
      </c>
      <c r="D403" s="18">
        <v>6.75</v>
      </c>
      <c r="E403" s="156"/>
      <c r="F403" s="156"/>
      <c r="G403" s="112">
        <f t="shared" si="34"/>
        <v>2.25</v>
      </c>
      <c r="H403" s="112">
        <f t="shared" si="30"/>
        <v>6.75</v>
      </c>
      <c r="I403" s="180"/>
      <c r="J403" s="112">
        <f t="shared" si="31"/>
        <v>6.75</v>
      </c>
      <c r="K403" s="113"/>
      <c r="L403" s="112">
        <f t="shared" si="32"/>
        <v>6.75</v>
      </c>
      <c r="M403" s="181"/>
      <c r="N403" s="84" t="str">
        <f t="shared" si="33"/>
        <v>Juin</v>
      </c>
    </row>
    <row r="404" spans="1:14" ht="18.75">
      <c r="A404" s="64">
        <v>397</v>
      </c>
      <c r="B404" s="413" t="s">
        <v>491</v>
      </c>
      <c r="C404" s="413" t="s">
        <v>1017</v>
      </c>
      <c r="D404" s="18">
        <v>10.75</v>
      </c>
      <c r="E404" s="156"/>
      <c r="F404" s="156"/>
      <c r="G404" s="112">
        <f t="shared" si="34"/>
        <v>3.5833333333333335</v>
      </c>
      <c r="H404" s="112">
        <f t="shared" si="30"/>
        <v>10.75</v>
      </c>
      <c r="I404" s="180"/>
      <c r="J404" s="112">
        <f t="shared" si="31"/>
        <v>10.75</v>
      </c>
      <c r="K404" s="113"/>
      <c r="L404" s="112">
        <f t="shared" si="32"/>
        <v>10.75</v>
      </c>
      <c r="M404" s="181"/>
      <c r="N404" s="84" t="str">
        <f t="shared" si="33"/>
        <v>Juin</v>
      </c>
    </row>
    <row r="405" spans="1:14" ht="18.75">
      <c r="A405" s="64">
        <v>398</v>
      </c>
      <c r="B405" s="413" t="s">
        <v>491</v>
      </c>
      <c r="C405" s="413" t="s">
        <v>233</v>
      </c>
      <c r="D405" s="18">
        <v>10.75</v>
      </c>
      <c r="E405" s="156"/>
      <c r="F405" s="156"/>
      <c r="G405" s="112">
        <f t="shared" si="34"/>
        <v>3.5833333333333335</v>
      </c>
      <c r="H405" s="112">
        <f t="shared" si="30"/>
        <v>10.75</v>
      </c>
      <c r="I405" s="180"/>
      <c r="J405" s="112">
        <f t="shared" si="31"/>
        <v>10.75</v>
      </c>
      <c r="K405" s="113"/>
      <c r="L405" s="112">
        <f t="shared" si="32"/>
        <v>10.75</v>
      </c>
      <c r="M405" s="181"/>
      <c r="N405" s="84" t="str">
        <f t="shared" si="33"/>
        <v>Juin</v>
      </c>
    </row>
    <row r="406" spans="1:14" ht="18.75">
      <c r="A406" s="64">
        <v>399</v>
      </c>
      <c r="B406" s="413" t="s">
        <v>492</v>
      </c>
      <c r="C406" s="413" t="s">
        <v>1018</v>
      </c>
      <c r="D406" s="18">
        <v>13.75</v>
      </c>
      <c r="E406" s="156"/>
      <c r="F406" s="156"/>
      <c r="G406" s="112">
        <f t="shared" si="34"/>
        <v>4.583333333333333</v>
      </c>
      <c r="H406" s="112">
        <f t="shared" si="30"/>
        <v>13.75</v>
      </c>
      <c r="I406" s="180"/>
      <c r="J406" s="112">
        <f t="shared" si="31"/>
        <v>13.75</v>
      </c>
      <c r="K406" s="113"/>
      <c r="L406" s="112">
        <f t="shared" si="32"/>
        <v>13.75</v>
      </c>
      <c r="M406" s="181"/>
      <c r="N406" s="84" t="str">
        <f t="shared" si="33"/>
        <v>Juin</v>
      </c>
    </row>
    <row r="407" spans="1:14" ht="18.75">
      <c r="A407" s="64">
        <v>400</v>
      </c>
      <c r="B407" s="413" t="s">
        <v>493</v>
      </c>
      <c r="C407" s="413" t="s">
        <v>83</v>
      </c>
      <c r="D407" s="18">
        <v>6.25</v>
      </c>
      <c r="E407" s="156"/>
      <c r="F407" s="156"/>
      <c r="G407" s="112">
        <f t="shared" si="34"/>
        <v>2.0833333333333335</v>
      </c>
      <c r="H407" s="112">
        <f t="shared" si="30"/>
        <v>6.25</v>
      </c>
      <c r="I407" s="180"/>
      <c r="J407" s="112">
        <f t="shared" si="31"/>
        <v>6.25</v>
      </c>
      <c r="K407" s="113"/>
      <c r="L407" s="112">
        <f t="shared" si="32"/>
        <v>6.25</v>
      </c>
      <c r="M407" s="181"/>
      <c r="N407" s="84" t="str">
        <f t="shared" si="33"/>
        <v>Juin</v>
      </c>
    </row>
    <row r="408" spans="1:14" ht="18.75">
      <c r="A408" s="64">
        <v>401</v>
      </c>
      <c r="B408" s="413" t="s">
        <v>494</v>
      </c>
      <c r="C408" s="413" t="s">
        <v>1019</v>
      </c>
      <c r="D408" s="18">
        <v>11</v>
      </c>
      <c r="E408" s="156"/>
      <c r="F408" s="156"/>
      <c r="G408" s="112">
        <f t="shared" si="34"/>
        <v>3.6666666666666665</v>
      </c>
      <c r="H408" s="112">
        <f t="shared" si="30"/>
        <v>11</v>
      </c>
      <c r="I408" s="180"/>
      <c r="J408" s="112">
        <f t="shared" si="31"/>
        <v>11</v>
      </c>
      <c r="K408" s="113"/>
      <c r="L408" s="112">
        <f t="shared" si="32"/>
        <v>11</v>
      </c>
      <c r="M408" s="181"/>
      <c r="N408" s="84" t="str">
        <f t="shared" si="33"/>
        <v>Juin</v>
      </c>
    </row>
    <row r="409" spans="1:14" ht="18.75">
      <c r="A409" s="64">
        <v>402</v>
      </c>
      <c r="B409" s="419" t="s">
        <v>1020</v>
      </c>
      <c r="C409" s="419" t="s">
        <v>495</v>
      </c>
      <c r="D409" s="18">
        <v>7.25</v>
      </c>
      <c r="E409" s="156"/>
      <c r="F409" s="156"/>
      <c r="G409" s="112">
        <f t="shared" si="34"/>
        <v>2.4166666666666665</v>
      </c>
      <c r="H409" s="112">
        <f t="shared" si="30"/>
        <v>7.25</v>
      </c>
      <c r="I409" s="180"/>
      <c r="J409" s="112">
        <f t="shared" si="31"/>
        <v>7.25</v>
      </c>
      <c r="K409" s="113"/>
      <c r="L409" s="112">
        <f t="shared" si="32"/>
        <v>7.25</v>
      </c>
      <c r="M409" s="181"/>
      <c r="N409" s="84" t="str">
        <f t="shared" si="33"/>
        <v>Juin</v>
      </c>
    </row>
    <row r="410" spans="1:14" ht="18.75">
      <c r="A410" s="64">
        <v>403</v>
      </c>
      <c r="B410" s="413" t="s">
        <v>496</v>
      </c>
      <c r="C410" s="413" t="s">
        <v>1021</v>
      </c>
      <c r="D410" s="18">
        <v>7.75</v>
      </c>
      <c r="E410" s="156"/>
      <c r="F410" s="156"/>
      <c r="G410" s="112">
        <f t="shared" si="34"/>
        <v>2.5833333333333335</v>
      </c>
      <c r="H410" s="112">
        <f t="shared" si="30"/>
        <v>7.75</v>
      </c>
      <c r="I410" s="180"/>
      <c r="J410" s="112">
        <f t="shared" si="31"/>
        <v>7.75</v>
      </c>
      <c r="K410" s="113"/>
      <c r="L410" s="112">
        <f t="shared" si="32"/>
        <v>7.75</v>
      </c>
      <c r="M410" s="181"/>
      <c r="N410" s="84" t="str">
        <f t="shared" si="33"/>
        <v>Juin</v>
      </c>
    </row>
    <row r="411" spans="1:14" ht="18.75">
      <c r="A411" s="64">
        <v>404</v>
      </c>
      <c r="B411" s="413" t="s">
        <v>497</v>
      </c>
      <c r="C411" s="413" t="s">
        <v>1022</v>
      </c>
      <c r="D411" s="18">
        <v>9</v>
      </c>
      <c r="E411" s="156"/>
      <c r="F411" s="156"/>
      <c r="G411" s="112">
        <f t="shared" si="34"/>
        <v>3</v>
      </c>
      <c r="H411" s="112">
        <f t="shared" si="30"/>
        <v>9</v>
      </c>
      <c r="I411" s="180"/>
      <c r="J411" s="112">
        <f t="shared" si="31"/>
        <v>9</v>
      </c>
      <c r="K411" s="113"/>
      <c r="L411" s="112">
        <f t="shared" si="32"/>
        <v>9</v>
      </c>
      <c r="M411" s="181"/>
      <c r="N411" s="84" t="str">
        <f t="shared" si="33"/>
        <v>Juin</v>
      </c>
    </row>
    <row r="412" spans="1:14" ht="18.75">
      <c r="A412" s="64">
        <v>405</v>
      </c>
      <c r="B412" s="419" t="s">
        <v>1023</v>
      </c>
      <c r="C412" s="419" t="s">
        <v>1024</v>
      </c>
      <c r="D412" s="18">
        <v>8.25</v>
      </c>
      <c r="E412" s="156"/>
      <c r="F412" s="156"/>
      <c r="G412" s="112">
        <f t="shared" si="34"/>
        <v>2.75</v>
      </c>
      <c r="H412" s="112">
        <f t="shared" si="30"/>
        <v>8.25</v>
      </c>
      <c r="I412" s="180"/>
      <c r="J412" s="112">
        <f t="shared" si="31"/>
        <v>8.25</v>
      </c>
      <c r="K412" s="113"/>
      <c r="L412" s="112">
        <f t="shared" si="32"/>
        <v>8.25</v>
      </c>
      <c r="M412" s="181"/>
      <c r="N412" s="84" t="str">
        <f t="shared" si="33"/>
        <v>Juin</v>
      </c>
    </row>
    <row r="413" spans="1:14" ht="18.75">
      <c r="A413" s="64">
        <v>406</v>
      </c>
      <c r="B413" s="434" t="s">
        <v>498</v>
      </c>
      <c r="C413" s="434" t="s">
        <v>1025</v>
      </c>
      <c r="D413" s="18">
        <v>9.25</v>
      </c>
      <c r="E413" s="156"/>
      <c r="F413" s="156"/>
      <c r="G413" s="112">
        <f t="shared" si="34"/>
        <v>3.0833333333333335</v>
      </c>
      <c r="H413" s="112">
        <f t="shared" si="30"/>
        <v>9.25</v>
      </c>
      <c r="I413" s="180"/>
      <c r="J413" s="112">
        <f t="shared" si="31"/>
        <v>9.25</v>
      </c>
      <c r="K413" s="113"/>
      <c r="L413" s="112">
        <f t="shared" si="32"/>
        <v>9.25</v>
      </c>
      <c r="M413" s="181"/>
      <c r="N413" s="84" t="str">
        <f t="shared" si="33"/>
        <v>Juin</v>
      </c>
    </row>
    <row r="414" spans="1:14" ht="18.75">
      <c r="A414" s="64">
        <v>407</v>
      </c>
      <c r="B414" s="413" t="s">
        <v>499</v>
      </c>
      <c r="C414" s="413" t="s">
        <v>500</v>
      </c>
      <c r="D414" s="18">
        <v>5</v>
      </c>
      <c r="E414" s="156"/>
      <c r="F414" s="156"/>
      <c r="G414" s="112">
        <f t="shared" si="34"/>
        <v>1.6666666666666667</v>
      </c>
      <c r="H414" s="112">
        <f t="shared" si="30"/>
        <v>5</v>
      </c>
      <c r="I414" s="180"/>
      <c r="J414" s="112">
        <f t="shared" si="31"/>
        <v>5</v>
      </c>
      <c r="K414" s="113"/>
      <c r="L414" s="112">
        <f t="shared" si="32"/>
        <v>5</v>
      </c>
      <c r="M414" s="181"/>
      <c r="N414" s="84" t="str">
        <f t="shared" si="33"/>
        <v>Juin</v>
      </c>
    </row>
    <row r="415" spans="1:14" ht="18.75">
      <c r="A415" s="64">
        <v>408</v>
      </c>
      <c r="B415" s="413" t="s">
        <v>501</v>
      </c>
      <c r="C415" s="413" t="s">
        <v>101</v>
      </c>
      <c r="D415" s="18">
        <v>9.25</v>
      </c>
      <c r="E415" s="156"/>
      <c r="F415" s="156"/>
      <c r="G415" s="112">
        <f t="shared" si="34"/>
        <v>3.0833333333333335</v>
      </c>
      <c r="H415" s="112">
        <f t="shared" si="30"/>
        <v>9.25</v>
      </c>
      <c r="I415" s="180"/>
      <c r="J415" s="112">
        <f t="shared" si="31"/>
        <v>9.25</v>
      </c>
      <c r="K415" s="113"/>
      <c r="L415" s="112">
        <f t="shared" si="32"/>
        <v>9.25</v>
      </c>
      <c r="M415" s="181"/>
      <c r="N415" s="84" t="str">
        <f t="shared" si="33"/>
        <v>Juin</v>
      </c>
    </row>
    <row r="416" spans="1:14" ht="18.75">
      <c r="A416" s="64">
        <v>409</v>
      </c>
      <c r="B416" s="413" t="s">
        <v>1026</v>
      </c>
      <c r="C416" s="413" t="s">
        <v>468</v>
      </c>
      <c r="D416" s="18">
        <v>8.25</v>
      </c>
      <c r="E416" s="156"/>
      <c r="F416" s="156"/>
      <c r="G416" s="112">
        <f t="shared" si="34"/>
        <v>2.75</v>
      </c>
      <c r="H416" s="112">
        <f t="shared" si="30"/>
        <v>8.25</v>
      </c>
      <c r="I416" s="180"/>
      <c r="J416" s="112">
        <f t="shared" si="31"/>
        <v>8.25</v>
      </c>
      <c r="K416" s="113"/>
      <c r="L416" s="112">
        <f t="shared" si="32"/>
        <v>8.25</v>
      </c>
      <c r="M416" s="181"/>
      <c r="N416" s="84" t="str">
        <f t="shared" si="33"/>
        <v>Juin</v>
      </c>
    </row>
    <row r="417" spans="1:14" ht="18.75">
      <c r="A417" s="64">
        <v>410</v>
      </c>
      <c r="B417" s="413" t="s">
        <v>502</v>
      </c>
      <c r="C417" s="413" t="s">
        <v>1027</v>
      </c>
      <c r="D417" s="18">
        <v>6.5</v>
      </c>
      <c r="E417" s="156"/>
      <c r="F417" s="156"/>
      <c r="G417" s="112">
        <f t="shared" si="34"/>
        <v>2.1666666666666665</v>
      </c>
      <c r="H417" s="112">
        <f t="shared" si="30"/>
        <v>6.5</v>
      </c>
      <c r="I417" s="180"/>
      <c r="J417" s="112">
        <f t="shared" si="31"/>
        <v>6.5</v>
      </c>
      <c r="K417" s="113"/>
      <c r="L417" s="112">
        <f t="shared" si="32"/>
        <v>6.5</v>
      </c>
      <c r="M417" s="181"/>
      <c r="N417" s="84" t="str">
        <f t="shared" si="33"/>
        <v>Juin</v>
      </c>
    </row>
    <row r="418" spans="1:14" ht="18.75">
      <c r="A418" s="64">
        <v>411</v>
      </c>
      <c r="B418" s="419" t="s">
        <v>503</v>
      </c>
      <c r="C418" s="419" t="s">
        <v>1028</v>
      </c>
      <c r="D418" s="18">
        <v>7</v>
      </c>
      <c r="E418" s="156"/>
      <c r="F418" s="156"/>
      <c r="G418" s="112">
        <f t="shared" si="34"/>
        <v>2.3333333333333335</v>
      </c>
      <c r="H418" s="112">
        <f t="shared" si="30"/>
        <v>7</v>
      </c>
      <c r="I418" s="180"/>
      <c r="J418" s="112">
        <f t="shared" si="31"/>
        <v>7</v>
      </c>
      <c r="K418" s="113"/>
      <c r="L418" s="112">
        <f t="shared" si="32"/>
        <v>7</v>
      </c>
      <c r="M418" s="181"/>
      <c r="N418" s="84" t="str">
        <f t="shared" si="33"/>
        <v>Juin</v>
      </c>
    </row>
    <row r="419" spans="1:14" ht="18.75">
      <c r="A419" s="64">
        <v>412</v>
      </c>
      <c r="B419" s="432" t="s">
        <v>504</v>
      </c>
      <c r="C419" s="432" t="s">
        <v>1029</v>
      </c>
      <c r="D419" s="18">
        <v>8.25</v>
      </c>
      <c r="E419" s="156"/>
      <c r="F419" s="156"/>
      <c r="G419" s="112">
        <f t="shared" si="34"/>
        <v>2.75</v>
      </c>
      <c r="H419" s="112">
        <f t="shared" si="30"/>
        <v>8.25</v>
      </c>
      <c r="I419" s="180"/>
      <c r="J419" s="112">
        <f t="shared" si="31"/>
        <v>8.25</v>
      </c>
      <c r="K419" s="113"/>
      <c r="L419" s="112">
        <f t="shared" si="32"/>
        <v>8.25</v>
      </c>
      <c r="M419" s="181"/>
      <c r="N419" s="84" t="str">
        <f t="shared" si="33"/>
        <v>Juin</v>
      </c>
    </row>
    <row r="420" spans="1:14" ht="18.75">
      <c r="A420" s="64">
        <v>413</v>
      </c>
      <c r="B420" s="413" t="s">
        <v>505</v>
      </c>
      <c r="C420" s="413" t="s">
        <v>1030</v>
      </c>
      <c r="D420" s="18">
        <v>6</v>
      </c>
      <c r="E420" s="156"/>
      <c r="F420" s="156"/>
      <c r="G420" s="112">
        <f t="shared" si="34"/>
        <v>2</v>
      </c>
      <c r="H420" s="112">
        <f t="shared" si="30"/>
        <v>6</v>
      </c>
      <c r="I420" s="180"/>
      <c r="J420" s="112">
        <f t="shared" si="31"/>
        <v>6</v>
      </c>
      <c r="K420" s="113"/>
      <c r="L420" s="112">
        <f t="shared" si="32"/>
        <v>6</v>
      </c>
      <c r="M420" s="181"/>
      <c r="N420" s="84" t="str">
        <f t="shared" si="33"/>
        <v>Juin</v>
      </c>
    </row>
    <row r="421" spans="1:14" ht="18.75">
      <c r="A421" s="64">
        <v>414</v>
      </c>
      <c r="B421" s="413" t="s">
        <v>505</v>
      </c>
      <c r="C421" s="413" t="s">
        <v>1031</v>
      </c>
      <c r="D421" s="18">
        <v>9.25</v>
      </c>
      <c r="E421" s="156"/>
      <c r="F421" s="156"/>
      <c r="G421" s="112">
        <f t="shared" si="34"/>
        <v>3.0833333333333335</v>
      </c>
      <c r="H421" s="112">
        <f t="shared" si="30"/>
        <v>9.25</v>
      </c>
      <c r="I421" s="180"/>
      <c r="J421" s="112">
        <f t="shared" si="31"/>
        <v>9.25</v>
      </c>
      <c r="K421" s="113"/>
      <c r="L421" s="112">
        <f t="shared" si="32"/>
        <v>9.25</v>
      </c>
      <c r="M421" s="181"/>
      <c r="N421" s="84" t="str">
        <f t="shared" si="33"/>
        <v>Juin</v>
      </c>
    </row>
    <row r="422" spans="1:14" ht="18.75">
      <c r="A422" s="64">
        <v>415</v>
      </c>
      <c r="B422" s="413" t="s">
        <v>506</v>
      </c>
      <c r="C422" s="413" t="s">
        <v>936</v>
      </c>
      <c r="D422" s="18">
        <v>7</v>
      </c>
      <c r="E422" s="156"/>
      <c r="F422" s="156"/>
      <c r="G422" s="112">
        <f t="shared" si="34"/>
        <v>2.3333333333333335</v>
      </c>
      <c r="H422" s="112">
        <f t="shared" si="30"/>
        <v>7</v>
      </c>
      <c r="I422" s="180"/>
      <c r="J422" s="112">
        <f t="shared" si="31"/>
        <v>7</v>
      </c>
      <c r="K422" s="113"/>
      <c r="L422" s="112">
        <f t="shared" si="32"/>
        <v>7</v>
      </c>
      <c r="M422" s="181"/>
      <c r="N422" s="84" t="str">
        <f t="shared" si="33"/>
        <v>Juin</v>
      </c>
    </row>
    <row r="423" spans="1:14" ht="18.75">
      <c r="A423" s="64">
        <v>416</v>
      </c>
      <c r="B423" s="413" t="s">
        <v>507</v>
      </c>
      <c r="C423" s="413" t="s">
        <v>1032</v>
      </c>
      <c r="D423" s="18">
        <v>10.75</v>
      </c>
      <c r="E423" s="156"/>
      <c r="F423" s="156"/>
      <c r="G423" s="112">
        <f t="shared" si="34"/>
        <v>3.5833333333333335</v>
      </c>
      <c r="H423" s="112">
        <f t="shared" si="30"/>
        <v>10.75</v>
      </c>
      <c r="I423" s="180"/>
      <c r="J423" s="112">
        <f t="shared" si="31"/>
        <v>10.75</v>
      </c>
      <c r="K423" s="113"/>
      <c r="L423" s="112">
        <f t="shared" si="32"/>
        <v>10.75</v>
      </c>
      <c r="M423" s="181"/>
      <c r="N423" s="84" t="str">
        <f t="shared" si="33"/>
        <v>Juin</v>
      </c>
    </row>
    <row r="424" spans="1:14" ht="18.75">
      <c r="A424" s="64">
        <v>417</v>
      </c>
      <c r="B424" s="437" t="s">
        <v>508</v>
      </c>
      <c r="C424" s="417" t="s">
        <v>1033</v>
      </c>
      <c r="D424" s="18">
        <v>9.25</v>
      </c>
      <c r="E424" s="156"/>
      <c r="F424" s="156"/>
      <c r="G424" s="112">
        <f t="shared" si="34"/>
        <v>3.0833333333333335</v>
      </c>
      <c r="H424" s="112">
        <f t="shared" si="30"/>
        <v>9.25</v>
      </c>
      <c r="I424" s="180"/>
      <c r="J424" s="112">
        <f t="shared" si="31"/>
        <v>9.25</v>
      </c>
      <c r="K424" s="113"/>
      <c r="L424" s="112">
        <f t="shared" si="32"/>
        <v>9.25</v>
      </c>
      <c r="M424" s="181"/>
      <c r="N424" s="84" t="str">
        <f t="shared" si="33"/>
        <v>Juin</v>
      </c>
    </row>
    <row r="425" spans="1:14" ht="18.75">
      <c r="A425" s="64">
        <v>418</v>
      </c>
      <c r="B425" s="413" t="s">
        <v>1034</v>
      </c>
      <c r="C425" s="413" t="s">
        <v>67</v>
      </c>
      <c r="D425" s="357"/>
      <c r="E425" s="156"/>
      <c r="F425" s="156"/>
      <c r="G425" s="112">
        <f t="shared" si="34"/>
        <v>10</v>
      </c>
      <c r="H425" s="112">
        <f t="shared" si="30"/>
        <v>30</v>
      </c>
      <c r="I425" s="180"/>
      <c r="J425" s="112">
        <f t="shared" si="31"/>
        <v>30</v>
      </c>
      <c r="K425" s="113"/>
      <c r="L425" s="112">
        <f t="shared" si="32"/>
        <v>30</v>
      </c>
      <c r="M425" s="181">
        <v>30</v>
      </c>
      <c r="N425" s="84" t="str">
        <f t="shared" si="33"/>
        <v>Juin</v>
      </c>
    </row>
    <row r="426" spans="1:14" ht="18.75">
      <c r="A426" s="64">
        <v>419</v>
      </c>
      <c r="B426" s="425" t="s">
        <v>1035</v>
      </c>
      <c r="C426" s="425" t="s">
        <v>1036</v>
      </c>
      <c r="D426" s="18">
        <v>8.75</v>
      </c>
      <c r="E426" s="156"/>
      <c r="F426" s="156"/>
      <c r="G426" s="112">
        <f t="shared" si="34"/>
        <v>2.9166666666666665</v>
      </c>
      <c r="H426" s="112">
        <f t="shared" si="30"/>
        <v>8.75</v>
      </c>
      <c r="I426" s="180"/>
      <c r="J426" s="112">
        <f t="shared" si="31"/>
        <v>8.75</v>
      </c>
      <c r="K426" s="113"/>
      <c r="L426" s="112">
        <f t="shared" si="32"/>
        <v>8.75</v>
      </c>
      <c r="M426" s="181"/>
      <c r="N426" s="84" t="str">
        <f t="shared" si="33"/>
        <v>Juin</v>
      </c>
    </row>
    <row r="427" spans="1:14" ht="18.75">
      <c r="A427" s="64">
        <v>420</v>
      </c>
      <c r="B427" s="432" t="s">
        <v>509</v>
      </c>
      <c r="C427" s="432" t="s">
        <v>1037</v>
      </c>
      <c r="D427" s="18">
        <v>8.5</v>
      </c>
      <c r="E427" s="156"/>
      <c r="F427" s="156"/>
      <c r="G427" s="112">
        <f t="shared" si="34"/>
        <v>2.8333333333333335</v>
      </c>
      <c r="H427" s="112">
        <f t="shared" si="30"/>
        <v>8.5</v>
      </c>
      <c r="I427" s="180"/>
      <c r="J427" s="112">
        <f t="shared" si="31"/>
        <v>8.5</v>
      </c>
      <c r="K427" s="113"/>
      <c r="L427" s="112">
        <f t="shared" si="32"/>
        <v>8.5</v>
      </c>
      <c r="M427" s="181"/>
      <c r="N427" s="84" t="str">
        <f t="shared" si="33"/>
        <v>Juin</v>
      </c>
    </row>
    <row r="428" spans="1:14" ht="18.75">
      <c r="A428" s="64">
        <v>421</v>
      </c>
      <c r="B428" s="418" t="s">
        <v>1038</v>
      </c>
      <c r="C428" s="418" t="s">
        <v>1039</v>
      </c>
      <c r="D428" s="18">
        <v>8.5</v>
      </c>
      <c r="E428" s="156"/>
      <c r="F428" s="156"/>
      <c r="G428" s="112">
        <f t="shared" si="34"/>
        <v>2.8333333333333335</v>
      </c>
      <c r="H428" s="112">
        <f t="shared" si="30"/>
        <v>8.5</v>
      </c>
      <c r="I428" s="180"/>
      <c r="J428" s="112">
        <f t="shared" si="31"/>
        <v>8.5</v>
      </c>
      <c r="K428" s="113"/>
      <c r="L428" s="112">
        <f t="shared" si="32"/>
        <v>8.5</v>
      </c>
      <c r="M428" s="181"/>
      <c r="N428" s="84" t="str">
        <f t="shared" si="33"/>
        <v>Juin</v>
      </c>
    </row>
    <row r="429" spans="1:14" ht="18.75">
      <c r="A429" s="64">
        <v>422</v>
      </c>
      <c r="B429" s="419" t="s">
        <v>510</v>
      </c>
      <c r="C429" s="419" t="s">
        <v>511</v>
      </c>
      <c r="D429" s="18">
        <v>8</v>
      </c>
      <c r="E429" s="156"/>
      <c r="F429" s="156"/>
      <c r="G429" s="112">
        <f t="shared" si="34"/>
        <v>2.6666666666666665</v>
      </c>
      <c r="H429" s="112">
        <f t="shared" si="30"/>
        <v>8</v>
      </c>
      <c r="I429" s="180"/>
      <c r="J429" s="112">
        <f t="shared" si="31"/>
        <v>8</v>
      </c>
      <c r="K429" s="113"/>
      <c r="L429" s="112">
        <f t="shared" si="32"/>
        <v>8</v>
      </c>
      <c r="M429" s="181"/>
      <c r="N429" s="84" t="str">
        <f t="shared" si="33"/>
        <v>Juin</v>
      </c>
    </row>
    <row r="430" spans="1:14" ht="18.75">
      <c r="A430" s="64">
        <v>423</v>
      </c>
      <c r="B430" s="434" t="s">
        <v>512</v>
      </c>
      <c r="C430" s="434" t="s">
        <v>1040</v>
      </c>
      <c r="D430" s="18">
        <v>6.75</v>
      </c>
      <c r="E430" s="156"/>
      <c r="F430" s="156"/>
      <c r="G430" s="112">
        <f t="shared" si="34"/>
        <v>2.25</v>
      </c>
      <c r="H430" s="112">
        <f t="shared" si="30"/>
        <v>6.75</v>
      </c>
      <c r="I430" s="180"/>
      <c r="J430" s="112">
        <f t="shared" si="31"/>
        <v>6.75</v>
      </c>
      <c r="K430" s="113"/>
      <c r="L430" s="112">
        <f t="shared" si="32"/>
        <v>6.75</v>
      </c>
      <c r="M430" s="181"/>
      <c r="N430" s="84" t="str">
        <f t="shared" si="33"/>
        <v>Juin</v>
      </c>
    </row>
    <row r="431" spans="1:14" ht="18.75">
      <c r="A431" s="64">
        <v>424</v>
      </c>
      <c r="B431" s="413" t="s">
        <v>513</v>
      </c>
      <c r="C431" s="413" t="s">
        <v>1041</v>
      </c>
      <c r="D431" s="18">
        <v>7.25</v>
      </c>
      <c r="E431" s="156"/>
      <c r="F431" s="156"/>
      <c r="G431" s="112">
        <f t="shared" si="34"/>
        <v>2.4166666666666665</v>
      </c>
      <c r="H431" s="112">
        <f t="shared" si="30"/>
        <v>7.25</v>
      </c>
      <c r="I431" s="180"/>
      <c r="J431" s="112">
        <f t="shared" si="31"/>
        <v>7.25</v>
      </c>
      <c r="K431" s="113"/>
      <c r="L431" s="112">
        <f t="shared" si="32"/>
        <v>7.25</v>
      </c>
      <c r="M431" s="181"/>
      <c r="N431" s="84" t="str">
        <f t="shared" si="33"/>
        <v>Juin</v>
      </c>
    </row>
    <row r="432" spans="1:14" ht="18.75">
      <c r="A432" s="64">
        <v>425</v>
      </c>
      <c r="B432" s="432" t="s">
        <v>514</v>
      </c>
      <c r="C432" s="432" t="s">
        <v>515</v>
      </c>
      <c r="D432" s="18">
        <v>10.5</v>
      </c>
      <c r="E432" s="156"/>
      <c r="F432" s="156"/>
      <c r="G432" s="112">
        <f t="shared" si="34"/>
        <v>3.5</v>
      </c>
      <c r="H432" s="112">
        <f t="shared" si="30"/>
        <v>10.5</v>
      </c>
      <c r="I432" s="180"/>
      <c r="J432" s="112">
        <f t="shared" si="31"/>
        <v>10.5</v>
      </c>
      <c r="K432" s="113"/>
      <c r="L432" s="112">
        <f t="shared" si="32"/>
        <v>10.5</v>
      </c>
      <c r="M432" s="181"/>
      <c r="N432" s="84" t="str">
        <f t="shared" si="33"/>
        <v>Juin</v>
      </c>
    </row>
    <row r="433" spans="1:14" ht="18.75">
      <c r="A433" s="64">
        <v>426</v>
      </c>
      <c r="B433" s="413" t="s">
        <v>1042</v>
      </c>
      <c r="C433" s="413" t="s">
        <v>101</v>
      </c>
      <c r="D433" s="18">
        <v>7.75</v>
      </c>
      <c r="E433" s="156"/>
      <c r="F433" s="156"/>
      <c r="G433" s="112">
        <f t="shared" si="34"/>
        <v>2.5833333333333335</v>
      </c>
      <c r="H433" s="112">
        <f t="shared" si="30"/>
        <v>7.75</v>
      </c>
      <c r="I433" s="180"/>
      <c r="J433" s="112">
        <f t="shared" si="31"/>
        <v>7.75</v>
      </c>
      <c r="K433" s="113"/>
      <c r="L433" s="112">
        <f t="shared" si="32"/>
        <v>7.75</v>
      </c>
      <c r="M433" s="181"/>
      <c r="N433" s="84" t="str">
        <f t="shared" si="33"/>
        <v>Juin</v>
      </c>
    </row>
    <row r="434" spans="1:14" ht="18.75">
      <c r="A434" s="64">
        <v>427</v>
      </c>
      <c r="B434" s="413" t="s">
        <v>516</v>
      </c>
      <c r="C434" s="413" t="s">
        <v>996</v>
      </c>
      <c r="D434" s="18">
        <v>12.75</v>
      </c>
      <c r="E434" s="156"/>
      <c r="F434" s="156"/>
      <c r="G434" s="112">
        <f t="shared" si="34"/>
        <v>4.25</v>
      </c>
      <c r="H434" s="112">
        <f t="shared" si="30"/>
        <v>12.75</v>
      </c>
      <c r="I434" s="180"/>
      <c r="J434" s="112">
        <f t="shared" si="31"/>
        <v>12.75</v>
      </c>
      <c r="K434" s="113"/>
      <c r="L434" s="112">
        <f t="shared" si="32"/>
        <v>12.75</v>
      </c>
      <c r="M434" s="181"/>
      <c r="N434" s="84" t="str">
        <f t="shared" si="33"/>
        <v>Juin</v>
      </c>
    </row>
    <row r="435" spans="1:14" ht="18.75">
      <c r="A435" s="64">
        <v>428</v>
      </c>
      <c r="B435" s="413" t="s">
        <v>517</v>
      </c>
      <c r="C435" s="413" t="s">
        <v>72</v>
      </c>
      <c r="D435" s="18">
        <v>12.5</v>
      </c>
      <c r="E435" s="156"/>
      <c r="F435" s="156"/>
      <c r="G435" s="112">
        <f t="shared" si="34"/>
        <v>4.166666666666667</v>
      </c>
      <c r="H435" s="112">
        <f t="shared" si="30"/>
        <v>12.5</v>
      </c>
      <c r="I435" s="180"/>
      <c r="J435" s="112">
        <f t="shared" si="31"/>
        <v>12.5</v>
      </c>
      <c r="K435" s="113"/>
      <c r="L435" s="112">
        <f t="shared" si="32"/>
        <v>12.5</v>
      </c>
      <c r="M435" s="181"/>
      <c r="N435" s="84" t="str">
        <f t="shared" si="33"/>
        <v>Juin</v>
      </c>
    </row>
    <row r="436" spans="1:14" ht="18.75">
      <c r="A436" s="64">
        <v>429</v>
      </c>
      <c r="B436" s="413" t="s">
        <v>518</v>
      </c>
      <c r="C436" s="413" t="s">
        <v>1043</v>
      </c>
      <c r="D436" s="18">
        <v>8.75</v>
      </c>
      <c r="E436" s="156"/>
      <c r="F436" s="156"/>
      <c r="G436" s="112">
        <f t="shared" si="34"/>
        <v>2.9166666666666665</v>
      </c>
      <c r="H436" s="112">
        <f t="shared" si="30"/>
        <v>8.75</v>
      </c>
      <c r="I436" s="180"/>
      <c r="J436" s="112">
        <f t="shared" si="31"/>
        <v>8.75</v>
      </c>
      <c r="K436" s="113"/>
      <c r="L436" s="112">
        <f t="shared" si="32"/>
        <v>8.75</v>
      </c>
      <c r="M436" s="181"/>
      <c r="N436" s="84" t="str">
        <f t="shared" si="33"/>
        <v>Juin</v>
      </c>
    </row>
    <row r="437" spans="1:14" ht="18.75">
      <c r="A437" s="64">
        <v>430</v>
      </c>
      <c r="B437" s="432" t="s">
        <v>518</v>
      </c>
      <c r="C437" s="432" t="s">
        <v>519</v>
      </c>
      <c r="D437" s="18">
        <v>6.75</v>
      </c>
      <c r="E437" s="156"/>
      <c r="F437" s="156"/>
      <c r="G437" s="112">
        <f t="shared" si="34"/>
        <v>2.25</v>
      </c>
      <c r="H437" s="112">
        <f t="shared" si="30"/>
        <v>6.75</v>
      </c>
      <c r="I437" s="180"/>
      <c r="J437" s="112">
        <f t="shared" si="31"/>
        <v>6.75</v>
      </c>
      <c r="K437" s="113"/>
      <c r="L437" s="112">
        <f t="shared" si="32"/>
        <v>6.75</v>
      </c>
      <c r="M437" s="181"/>
      <c r="N437" s="84" t="str">
        <f t="shared" si="33"/>
        <v>Juin</v>
      </c>
    </row>
    <row r="438" spans="1:14" ht="18.75">
      <c r="A438" s="64">
        <v>431</v>
      </c>
      <c r="B438" s="413" t="s">
        <v>520</v>
      </c>
      <c r="C438" s="413" t="s">
        <v>777</v>
      </c>
      <c r="D438" s="18">
        <v>7.75</v>
      </c>
      <c r="E438" s="156"/>
      <c r="F438" s="156"/>
      <c r="G438" s="112">
        <f t="shared" si="34"/>
        <v>2.5833333333333335</v>
      </c>
      <c r="H438" s="112">
        <f t="shared" si="30"/>
        <v>7.75</v>
      </c>
      <c r="I438" s="180"/>
      <c r="J438" s="112">
        <f t="shared" si="31"/>
        <v>7.75</v>
      </c>
      <c r="K438" s="113"/>
      <c r="L438" s="112">
        <f t="shared" si="32"/>
        <v>7.75</v>
      </c>
      <c r="M438" s="181"/>
      <c r="N438" s="84" t="str">
        <f t="shared" si="33"/>
        <v>Juin</v>
      </c>
    </row>
    <row r="439" spans="1:14" ht="18.75">
      <c r="A439" s="64">
        <v>432</v>
      </c>
      <c r="B439" s="417" t="s">
        <v>521</v>
      </c>
      <c r="C439" s="417" t="s">
        <v>1044</v>
      </c>
      <c r="D439" s="18">
        <v>5.5</v>
      </c>
      <c r="E439" s="156"/>
      <c r="F439" s="156"/>
      <c r="G439" s="112">
        <f t="shared" si="34"/>
        <v>1.8333333333333333</v>
      </c>
      <c r="H439" s="112">
        <f t="shared" si="30"/>
        <v>5.5</v>
      </c>
      <c r="I439" s="180"/>
      <c r="J439" s="112">
        <f t="shared" si="31"/>
        <v>5.5</v>
      </c>
      <c r="K439" s="113"/>
      <c r="L439" s="112">
        <f t="shared" si="32"/>
        <v>5.5</v>
      </c>
      <c r="M439" s="181"/>
      <c r="N439" s="84" t="str">
        <f t="shared" si="33"/>
        <v>Juin</v>
      </c>
    </row>
    <row r="440" spans="1:14" ht="18.75">
      <c r="A440" s="64">
        <v>433</v>
      </c>
      <c r="B440" s="432" t="s">
        <v>522</v>
      </c>
      <c r="C440" s="432" t="s">
        <v>523</v>
      </c>
      <c r="D440" s="18">
        <v>8.25</v>
      </c>
      <c r="E440" s="156"/>
      <c r="F440" s="156"/>
      <c r="G440" s="112">
        <f t="shared" si="34"/>
        <v>2.75</v>
      </c>
      <c r="H440" s="112">
        <f t="shared" si="30"/>
        <v>8.25</v>
      </c>
      <c r="I440" s="180"/>
      <c r="J440" s="112">
        <f t="shared" si="31"/>
        <v>8.25</v>
      </c>
      <c r="K440" s="113"/>
      <c r="L440" s="112">
        <f t="shared" si="32"/>
        <v>8.25</v>
      </c>
      <c r="M440" s="181"/>
      <c r="N440" s="84" t="str">
        <f t="shared" si="33"/>
        <v>Juin</v>
      </c>
    </row>
    <row r="441" spans="1:14" ht="18.75">
      <c r="A441" s="64">
        <v>434</v>
      </c>
      <c r="B441" s="419" t="s">
        <v>1045</v>
      </c>
      <c r="C441" s="419" t="s">
        <v>1046</v>
      </c>
      <c r="D441" s="18">
        <v>6.75</v>
      </c>
      <c r="E441" s="156"/>
      <c r="F441" s="156"/>
      <c r="G441" s="112">
        <f t="shared" si="34"/>
        <v>2.25</v>
      </c>
      <c r="H441" s="112">
        <f t="shared" si="30"/>
        <v>6.75</v>
      </c>
      <c r="I441" s="180"/>
      <c r="J441" s="112">
        <f t="shared" si="31"/>
        <v>6.75</v>
      </c>
      <c r="K441" s="113"/>
      <c r="L441" s="112">
        <f t="shared" si="32"/>
        <v>6.75</v>
      </c>
      <c r="M441" s="181"/>
      <c r="N441" s="84" t="str">
        <f t="shared" si="33"/>
        <v>Juin</v>
      </c>
    </row>
    <row r="442" spans="1:14" ht="18.75">
      <c r="A442" s="64">
        <v>435</v>
      </c>
      <c r="B442" s="413" t="s">
        <v>524</v>
      </c>
      <c r="C442" s="413" t="s">
        <v>325</v>
      </c>
      <c r="D442" s="18">
        <v>14.25</v>
      </c>
      <c r="E442" s="156"/>
      <c r="F442" s="156"/>
      <c r="G442" s="112">
        <f t="shared" si="34"/>
        <v>4.75</v>
      </c>
      <c r="H442" s="112">
        <f t="shared" si="30"/>
        <v>14.25</v>
      </c>
      <c r="I442" s="180"/>
      <c r="J442" s="112">
        <f t="shared" si="31"/>
        <v>14.25</v>
      </c>
      <c r="K442" s="113"/>
      <c r="L442" s="112">
        <f t="shared" si="32"/>
        <v>14.25</v>
      </c>
      <c r="M442" s="181"/>
      <c r="N442" s="84" t="str">
        <f t="shared" si="33"/>
        <v>Juin</v>
      </c>
    </row>
    <row r="443" spans="1:14" ht="18.75">
      <c r="A443" s="64">
        <v>436</v>
      </c>
      <c r="B443" s="413" t="s">
        <v>525</v>
      </c>
      <c r="C443" s="413" t="s">
        <v>372</v>
      </c>
      <c r="D443" s="18">
        <v>8</v>
      </c>
      <c r="E443" s="156"/>
      <c r="F443" s="156"/>
      <c r="G443" s="112">
        <f t="shared" si="34"/>
        <v>2.6666666666666665</v>
      </c>
      <c r="H443" s="112">
        <f t="shared" si="30"/>
        <v>8</v>
      </c>
      <c r="I443" s="180"/>
      <c r="J443" s="112">
        <f t="shared" si="31"/>
        <v>8</v>
      </c>
      <c r="K443" s="113"/>
      <c r="L443" s="112">
        <f t="shared" si="32"/>
        <v>8</v>
      </c>
      <c r="M443" s="181"/>
      <c r="N443" s="84" t="str">
        <f t="shared" si="33"/>
        <v>Juin</v>
      </c>
    </row>
    <row r="444" spans="1:14" ht="18.75">
      <c r="A444" s="64">
        <v>437</v>
      </c>
      <c r="B444" s="413" t="s">
        <v>526</v>
      </c>
      <c r="C444" s="413" t="s">
        <v>1047</v>
      </c>
      <c r="D444" s="18">
        <v>6.25</v>
      </c>
      <c r="E444" s="156"/>
      <c r="F444" s="156"/>
      <c r="G444" s="112">
        <f t="shared" si="34"/>
        <v>2.0833333333333335</v>
      </c>
      <c r="H444" s="112">
        <f t="shared" si="30"/>
        <v>6.25</v>
      </c>
      <c r="I444" s="180"/>
      <c r="J444" s="112">
        <f t="shared" si="31"/>
        <v>6.25</v>
      </c>
      <c r="K444" s="113"/>
      <c r="L444" s="112">
        <f t="shared" si="32"/>
        <v>6.25</v>
      </c>
      <c r="M444" s="181"/>
      <c r="N444" s="84" t="str">
        <f t="shared" si="33"/>
        <v>Juin</v>
      </c>
    </row>
    <row r="445" spans="1:14" ht="18.75">
      <c r="A445" s="64">
        <v>438</v>
      </c>
      <c r="B445" s="413" t="s">
        <v>527</v>
      </c>
      <c r="C445" s="413" t="s">
        <v>528</v>
      </c>
      <c r="D445" s="18">
        <v>9.25</v>
      </c>
      <c r="E445" s="156"/>
      <c r="F445" s="156"/>
      <c r="G445" s="112">
        <f t="shared" si="34"/>
        <v>3.0833333333333335</v>
      </c>
      <c r="H445" s="112">
        <f t="shared" si="30"/>
        <v>9.25</v>
      </c>
      <c r="I445" s="180"/>
      <c r="J445" s="112">
        <f t="shared" si="31"/>
        <v>9.25</v>
      </c>
      <c r="K445" s="113"/>
      <c r="L445" s="112">
        <f t="shared" si="32"/>
        <v>9.25</v>
      </c>
      <c r="M445" s="181"/>
      <c r="N445" s="84" t="str">
        <f t="shared" si="33"/>
        <v>Juin</v>
      </c>
    </row>
    <row r="446" spans="1:14" ht="18.75">
      <c r="A446" s="64">
        <v>439</v>
      </c>
      <c r="B446" s="438" t="s">
        <v>527</v>
      </c>
      <c r="C446" s="438" t="s">
        <v>1048</v>
      </c>
      <c r="D446" s="18">
        <v>9</v>
      </c>
      <c r="E446" s="156"/>
      <c r="F446" s="156"/>
      <c r="G446" s="112">
        <f t="shared" si="34"/>
        <v>3</v>
      </c>
      <c r="H446" s="112">
        <f t="shared" si="30"/>
        <v>9</v>
      </c>
      <c r="I446" s="180"/>
      <c r="J446" s="112">
        <f t="shared" si="31"/>
        <v>9</v>
      </c>
      <c r="K446" s="113"/>
      <c r="L446" s="112">
        <f t="shared" si="32"/>
        <v>9</v>
      </c>
      <c r="M446" s="181"/>
      <c r="N446" s="84" t="str">
        <f t="shared" si="33"/>
        <v>Juin</v>
      </c>
    </row>
    <row r="447" spans="1:14" ht="18.75">
      <c r="A447" s="64">
        <v>440</v>
      </c>
      <c r="B447" s="413" t="s">
        <v>530</v>
      </c>
      <c r="C447" s="413" t="s">
        <v>1049</v>
      </c>
      <c r="D447" s="18">
        <v>12.75</v>
      </c>
      <c r="E447" s="156"/>
      <c r="F447" s="156"/>
      <c r="G447" s="112">
        <f t="shared" si="34"/>
        <v>4.25</v>
      </c>
      <c r="H447" s="112">
        <f t="shared" si="30"/>
        <v>12.75</v>
      </c>
      <c r="I447" s="180"/>
      <c r="J447" s="112">
        <f t="shared" si="31"/>
        <v>12.75</v>
      </c>
      <c r="K447" s="113"/>
      <c r="L447" s="112">
        <f t="shared" si="32"/>
        <v>12.75</v>
      </c>
      <c r="M447" s="181"/>
      <c r="N447" s="84" t="str">
        <f t="shared" si="33"/>
        <v>Juin</v>
      </c>
    </row>
    <row r="448" spans="1:14" ht="18.75">
      <c r="A448" s="64">
        <v>441</v>
      </c>
      <c r="B448" s="446" t="s">
        <v>531</v>
      </c>
      <c r="C448" s="446" t="s">
        <v>721</v>
      </c>
      <c r="D448" s="18">
        <v>7.5</v>
      </c>
      <c r="E448" s="156"/>
      <c r="F448" s="156"/>
      <c r="G448" s="112">
        <f t="shared" si="34"/>
        <v>2.5</v>
      </c>
      <c r="H448" s="112">
        <f t="shared" si="30"/>
        <v>7.5</v>
      </c>
      <c r="I448" s="180"/>
      <c r="J448" s="112">
        <f t="shared" si="31"/>
        <v>7.5</v>
      </c>
      <c r="K448" s="113"/>
      <c r="L448" s="112">
        <f t="shared" si="32"/>
        <v>7.5</v>
      </c>
      <c r="M448" s="181"/>
      <c r="N448" s="84" t="str">
        <f t="shared" si="33"/>
        <v>Juin</v>
      </c>
    </row>
    <row r="449" spans="1:14" ht="18.75">
      <c r="A449" s="64">
        <v>442</v>
      </c>
      <c r="B449" s="413" t="s">
        <v>1050</v>
      </c>
      <c r="C449" s="413" t="s">
        <v>850</v>
      </c>
      <c r="D449" s="18">
        <v>6.75</v>
      </c>
      <c r="E449" s="156"/>
      <c r="F449" s="156"/>
      <c r="G449" s="112">
        <f t="shared" si="34"/>
        <v>2.25</v>
      </c>
      <c r="H449" s="112">
        <f t="shared" si="30"/>
        <v>6.75</v>
      </c>
      <c r="I449" s="180"/>
      <c r="J449" s="112">
        <f t="shared" si="31"/>
        <v>6.75</v>
      </c>
      <c r="K449" s="113"/>
      <c r="L449" s="112">
        <f t="shared" si="32"/>
        <v>6.75</v>
      </c>
      <c r="M449" s="181"/>
      <c r="N449" s="84" t="str">
        <f t="shared" si="33"/>
        <v>Juin</v>
      </c>
    </row>
    <row r="450" spans="1:14" ht="18.75">
      <c r="A450" s="64">
        <v>443</v>
      </c>
      <c r="B450" s="419" t="s">
        <v>790</v>
      </c>
      <c r="C450" s="419" t="s">
        <v>1051</v>
      </c>
      <c r="D450" s="18">
        <v>9</v>
      </c>
      <c r="E450" s="156"/>
      <c r="F450" s="156"/>
      <c r="G450" s="112">
        <f t="shared" si="34"/>
        <v>3</v>
      </c>
      <c r="H450" s="112">
        <f t="shared" si="30"/>
        <v>9</v>
      </c>
      <c r="I450" s="180"/>
      <c r="J450" s="112">
        <f t="shared" si="31"/>
        <v>9</v>
      </c>
      <c r="K450" s="113"/>
      <c r="L450" s="112">
        <f t="shared" si="32"/>
        <v>9</v>
      </c>
      <c r="M450" s="181"/>
      <c r="N450" s="84" t="str">
        <f t="shared" si="33"/>
        <v>Juin</v>
      </c>
    </row>
    <row r="451" spans="1:14" ht="18.75">
      <c r="A451" s="64">
        <v>444</v>
      </c>
      <c r="B451" s="417" t="s">
        <v>790</v>
      </c>
      <c r="C451" s="417" t="s">
        <v>1052</v>
      </c>
      <c r="D451" s="357"/>
      <c r="E451" s="156"/>
      <c r="F451" s="156"/>
      <c r="G451" s="112">
        <f t="shared" si="34"/>
        <v>10.25</v>
      </c>
      <c r="H451" s="112">
        <f t="shared" si="30"/>
        <v>30.75</v>
      </c>
      <c r="I451" s="180"/>
      <c r="J451" s="112">
        <f t="shared" si="31"/>
        <v>30.75</v>
      </c>
      <c r="K451" s="113"/>
      <c r="L451" s="112">
        <f t="shared" si="32"/>
        <v>30.75</v>
      </c>
      <c r="M451" s="181">
        <v>30.75</v>
      </c>
      <c r="N451" s="84" t="str">
        <f t="shared" si="33"/>
        <v>Juin</v>
      </c>
    </row>
    <row r="452" spans="1:14" ht="18.75">
      <c r="A452" s="64">
        <v>445</v>
      </c>
      <c r="B452" s="413" t="s">
        <v>532</v>
      </c>
      <c r="C452" s="413" t="s">
        <v>1053</v>
      </c>
      <c r="D452" s="18">
        <v>7.25</v>
      </c>
      <c r="E452" s="156"/>
      <c r="F452" s="156"/>
      <c r="G452" s="112">
        <f t="shared" si="34"/>
        <v>2.4166666666666665</v>
      </c>
      <c r="H452" s="112">
        <f t="shared" si="30"/>
        <v>7.25</v>
      </c>
      <c r="I452" s="180"/>
      <c r="J452" s="112">
        <f t="shared" si="31"/>
        <v>7.25</v>
      </c>
      <c r="K452" s="113"/>
      <c r="L452" s="112">
        <f t="shared" si="32"/>
        <v>7.25</v>
      </c>
      <c r="M452" s="181"/>
      <c r="N452" s="84" t="str">
        <f t="shared" si="33"/>
        <v>Juin</v>
      </c>
    </row>
    <row r="453" spans="1:14" ht="18.75">
      <c r="A453" s="64">
        <v>446</v>
      </c>
      <c r="B453" s="419" t="s">
        <v>532</v>
      </c>
      <c r="C453" s="419" t="s">
        <v>533</v>
      </c>
      <c r="D453" s="18">
        <v>7.5</v>
      </c>
      <c r="E453" s="156"/>
      <c r="F453" s="156"/>
      <c r="G453" s="112">
        <f t="shared" si="34"/>
        <v>2.5</v>
      </c>
      <c r="H453" s="112">
        <f t="shared" si="30"/>
        <v>7.5</v>
      </c>
      <c r="I453" s="180"/>
      <c r="J453" s="112">
        <f t="shared" si="31"/>
        <v>7.5</v>
      </c>
      <c r="K453" s="113"/>
      <c r="L453" s="112">
        <f t="shared" si="32"/>
        <v>7.5</v>
      </c>
      <c r="M453" s="181"/>
      <c r="N453" s="84" t="str">
        <f t="shared" si="33"/>
        <v>Juin</v>
      </c>
    </row>
    <row r="454" spans="1:14" ht="18.75">
      <c r="A454" s="64">
        <v>447</v>
      </c>
      <c r="B454" s="425" t="s">
        <v>532</v>
      </c>
      <c r="C454" s="425" t="s">
        <v>1054</v>
      </c>
      <c r="D454" s="18">
        <v>6.75</v>
      </c>
      <c r="E454" s="156"/>
      <c r="F454" s="156"/>
      <c r="G454" s="112">
        <f t="shared" si="34"/>
        <v>2.25</v>
      </c>
      <c r="H454" s="112">
        <f t="shared" si="30"/>
        <v>6.75</v>
      </c>
      <c r="I454" s="180"/>
      <c r="J454" s="112">
        <f t="shared" si="31"/>
        <v>6.75</v>
      </c>
      <c r="K454" s="113"/>
      <c r="L454" s="112">
        <f t="shared" si="32"/>
        <v>6.75</v>
      </c>
      <c r="M454" s="181"/>
      <c r="N454" s="84" t="str">
        <f t="shared" si="33"/>
        <v>Juin</v>
      </c>
    </row>
    <row r="455" spans="1:14" ht="18.75">
      <c r="A455" s="64">
        <v>448</v>
      </c>
      <c r="B455" s="413" t="s">
        <v>534</v>
      </c>
      <c r="C455" s="413" t="s">
        <v>535</v>
      </c>
      <c r="D455" s="18">
        <v>9</v>
      </c>
      <c r="E455" s="156"/>
      <c r="F455" s="156"/>
      <c r="G455" s="112">
        <f t="shared" si="34"/>
        <v>3</v>
      </c>
      <c r="H455" s="112">
        <f t="shared" si="30"/>
        <v>9</v>
      </c>
      <c r="I455" s="180"/>
      <c r="J455" s="112">
        <f t="shared" si="31"/>
        <v>9</v>
      </c>
      <c r="K455" s="113"/>
      <c r="L455" s="112">
        <f t="shared" si="32"/>
        <v>9</v>
      </c>
      <c r="M455" s="181"/>
      <c r="N455" s="84" t="str">
        <f t="shared" si="33"/>
        <v>Juin</v>
      </c>
    </row>
    <row r="456" spans="1:14" ht="18.75">
      <c r="A456" s="64">
        <v>449</v>
      </c>
      <c r="B456" s="413" t="s">
        <v>536</v>
      </c>
      <c r="C456" s="413" t="s">
        <v>322</v>
      </c>
      <c r="D456" s="18">
        <v>12</v>
      </c>
      <c r="E456" s="156"/>
      <c r="F456" s="156"/>
      <c r="G456" s="112">
        <f t="shared" si="34"/>
        <v>4</v>
      </c>
      <c r="H456" s="112">
        <f t="shared" ref="H456:H457" si="35">G456*3</f>
        <v>12</v>
      </c>
      <c r="I456" s="180"/>
      <c r="J456" s="112">
        <f t="shared" ref="J456:J457" si="36">MAX(I456*3,H456)</f>
        <v>12</v>
      </c>
      <c r="K456" s="113"/>
      <c r="L456" s="112">
        <f t="shared" ref="L456:L457" si="37">MAX(J456,K456*3)</f>
        <v>12</v>
      </c>
      <c r="M456" s="181"/>
      <c r="N456" s="84" t="str">
        <f t="shared" ref="N456:N457" si="38">IF(ISBLANK(K456),IF(ISBLANK(I456),"Juin","Synthèse"),"Rattrapage")</f>
        <v>Juin</v>
      </c>
    </row>
    <row r="457" spans="1:14" ht="18.75">
      <c r="A457" s="64">
        <v>450</v>
      </c>
      <c r="B457" s="413" t="s">
        <v>537</v>
      </c>
      <c r="C457" s="413" t="s">
        <v>1055</v>
      </c>
      <c r="D457" s="18">
        <v>5.75</v>
      </c>
      <c r="E457" s="156"/>
      <c r="F457" s="156"/>
      <c r="G457" s="112">
        <f t="shared" ref="G457" si="39">IF(AND(D457=0,E457=0,F457=0),M457/3,(D457+E457+F457)/3)</f>
        <v>1.9166666666666667</v>
      </c>
      <c r="H457" s="112">
        <f t="shared" si="35"/>
        <v>5.75</v>
      </c>
      <c r="I457" s="180"/>
      <c r="J457" s="112">
        <f t="shared" si="36"/>
        <v>5.75</v>
      </c>
      <c r="K457" s="113"/>
      <c r="L457" s="112">
        <f t="shared" si="37"/>
        <v>5.75</v>
      </c>
      <c r="M457" s="181"/>
      <c r="N457" s="84" t="str">
        <f t="shared" si="38"/>
        <v>Juin</v>
      </c>
    </row>
    <row r="458" spans="1:14" ht="18.75">
      <c r="A458" s="48"/>
      <c r="B458" s="125"/>
      <c r="C458" s="125"/>
      <c r="D458" s="233">
        <f>COUNTA(D8:D457)</f>
        <v>421</v>
      </c>
      <c r="E458" s="190"/>
      <c r="F458" s="190"/>
      <c r="G458" s="128"/>
      <c r="H458" s="128"/>
      <c r="I458" s="128"/>
      <c r="J458" s="128"/>
      <c r="K458" s="130"/>
      <c r="L458" s="128"/>
      <c r="M458" s="191"/>
      <c r="N458" s="92"/>
    </row>
    <row r="459" spans="1:14" ht="18.75">
      <c r="A459" s="48"/>
      <c r="B459" s="125"/>
      <c r="C459" s="125"/>
      <c r="D459" s="192"/>
      <c r="E459" s="190"/>
      <c r="F459" s="190"/>
      <c r="G459" s="128"/>
      <c r="H459" s="128"/>
      <c r="I459" s="128"/>
      <c r="J459" s="128"/>
      <c r="K459" s="130"/>
      <c r="L459" s="128"/>
      <c r="M459" s="191"/>
      <c r="N459" s="92"/>
    </row>
    <row r="460" spans="1:14" ht="18.75">
      <c r="A460" s="48"/>
      <c r="B460" s="125"/>
      <c r="C460" s="125"/>
      <c r="D460" s="193"/>
      <c r="E460" s="190"/>
      <c r="F460" s="190"/>
      <c r="G460" s="128"/>
      <c r="H460" s="128"/>
      <c r="I460" s="128"/>
      <c r="J460" s="128"/>
      <c r="K460" s="130"/>
      <c r="L460" s="128"/>
      <c r="M460" s="191"/>
      <c r="N460" s="92"/>
    </row>
    <row r="461" spans="1:14" ht="18.75">
      <c r="A461" s="48"/>
      <c r="B461" s="125"/>
      <c r="C461" s="125"/>
      <c r="D461" s="194"/>
      <c r="E461" s="195"/>
      <c r="F461" s="195"/>
      <c r="G461" s="128"/>
      <c r="H461" s="128"/>
      <c r="I461" s="196"/>
      <c r="J461" s="128"/>
      <c r="K461" s="131"/>
      <c r="L461" s="128"/>
      <c r="M461" s="191"/>
      <c r="N461" s="92"/>
    </row>
    <row r="462" spans="1:14" ht="18.75">
      <c r="A462" s="48"/>
      <c r="B462" s="125"/>
      <c r="C462" s="125"/>
      <c r="D462" s="197"/>
      <c r="E462" s="195"/>
      <c r="F462" s="195"/>
      <c r="G462" s="128"/>
      <c r="H462" s="128"/>
      <c r="I462" s="196"/>
      <c r="J462" s="128"/>
      <c r="K462" s="131"/>
      <c r="L462" s="128"/>
      <c r="M462" s="191"/>
      <c r="N462" s="92"/>
    </row>
    <row r="463" spans="1:14" ht="18.75">
      <c r="A463" s="48"/>
      <c r="B463" s="125"/>
      <c r="C463" s="125"/>
      <c r="D463" s="198"/>
      <c r="E463" s="195"/>
      <c r="F463" s="195"/>
      <c r="G463" s="128"/>
      <c r="H463" s="128"/>
      <c r="I463" s="196"/>
      <c r="J463" s="128"/>
      <c r="K463" s="131"/>
      <c r="L463" s="128"/>
      <c r="M463" s="191"/>
      <c r="N463" s="92"/>
    </row>
    <row r="464" spans="1:14" ht="18.75">
      <c r="A464" s="48"/>
      <c r="B464" s="125"/>
      <c r="C464" s="125"/>
      <c r="D464" s="198"/>
      <c r="E464" s="195"/>
      <c r="F464" s="195"/>
      <c r="G464" s="128"/>
      <c r="H464" s="128"/>
      <c r="I464" s="196"/>
      <c r="J464" s="128"/>
      <c r="K464" s="131"/>
      <c r="L464" s="128"/>
      <c r="M464" s="191"/>
      <c r="N464" s="92"/>
    </row>
    <row r="465" spans="1:14" ht="18.75">
      <c r="A465" s="48"/>
      <c r="B465" s="125"/>
      <c r="C465" s="125"/>
      <c r="D465" s="198"/>
      <c r="E465" s="190"/>
      <c r="F465" s="190"/>
      <c r="G465" s="128"/>
      <c r="H465" s="128"/>
      <c r="I465" s="196"/>
      <c r="J465" s="128"/>
      <c r="K465" s="131"/>
      <c r="L465" s="128"/>
      <c r="M465" s="191"/>
      <c r="N465" s="92"/>
    </row>
    <row r="466" spans="1:14" ht="18.75">
      <c r="A466" s="48"/>
      <c r="B466" s="125"/>
      <c r="C466" s="125"/>
      <c r="D466" s="198"/>
      <c r="E466" s="190"/>
      <c r="F466" s="190"/>
      <c r="G466" s="128"/>
      <c r="H466" s="128"/>
      <c r="I466" s="196"/>
      <c r="J466" s="128"/>
      <c r="K466" s="131"/>
      <c r="L466" s="128"/>
      <c r="M466" s="191"/>
      <c r="N466" s="92"/>
    </row>
    <row r="467" spans="1:14" ht="18.75">
      <c r="A467" s="48"/>
      <c r="B467" s="125"/>
      <c r="C467" s="125"/>
      <c r="D467" s="198"/>
      <c r="E467" s="190"/>
      <c r="F467" s="190"/>
      <c r="G467" s="128"/>
      <c r="H467" s="128"/>
      <c r="I467" s="196"/>
      <c r="J467" s="128"/>
      <c r="K467" s="131"/>
      <c r="L467" s="128"/>
      <c r="M467" s="191"/>
      <c r="N467" s="92"/>
    </row>
    <row r="468" spans="1:14" ht="18.75">
      <c r="A468" s="48"/>
      <c r="B468" s="93"/>
      <c r="C468" s="93"/>
      <c r="D468" s="189"/>
      <c r="E468" s="190"/>
      <c r="F468" s="190"/>
      <c r="G468" s="128"/>
      <c r="H468" s="128"/>
      <c r="I468" s="196"/>
      <c r="J468" s="128"/>
      <c r="K468" s="131"/>
      <c r="L468" s="128"/>
      <c r="M468" s="191"/>
      <c r="N468" s="92"/>
    </row>
    <row r="469" spans="1:14" ht="18.75">
      <c r="A469" s="48"/>
      <c r="B469" s="125"/>
      <c r="C469" s="125"/>
      <c r="D469" s="197"/>
      <c r="E469" s="195"/>
      <c r="F469" s="195"/>
      <c r="G469" s="128"/>
      <c r="H469" s="128"/>
      <c r="I469" s="196"/>
      <c r="J469" s="128"/>
      <c r="K469" s="131"/>
      <c r="L469" s="128"/>
      <c r="M469" s="191"/>
      <c r="N469" s="92"/>
    </row>
    <row r="470" spans="1:14" ht="18.75">
      <c r="A470" s="48"/>
      <c r="B470" s="125"/>
      <c r="C470" s="125"/>
      <c r="D470" s="198"/>
      <c r="E470" s="190"/>
      <c r="F470" s="190"/>
      <c r="G470" s="128"/>
      <c r="H470" s="128"/>
      <c r="I470" s="196"/>
      <c r="J470" s="128"/>
      <c r="K470" s="131"/>
      <c r="L470" s="128"/>
      <c r="M470" s="191"/>
      <c r="N470" s="92"/>
    </row>
    <row r="471" spans="1:14" ht="18.75">
      <c r="A471" s="48"/>
      <c r="B471" s="125"/>
      <c r="C471" s="125"/>
      <c r="D471" s="198"/>
      <c r="E471" s="190"/>
      <c r="F471" s="190"/>
      <c r="G471" s="128"/>
      <c r="H471" s="128"/>
      <c r="I471" s="196"/>
      <c r="J471" s="128"/>
      <c r="K471" s="131"/>
      <c r="L471" s="128"/>
      <c r="M471" s="191"/>
      <c r="N471" s="92"/>
    </row>
    <row r="472" spans="1:14" ht="18.75">
      <c r="A472" s="48"/>
      <c r="B472" s="125"/>
      <c r="C472" s="125"/>
      <c r="D472" s="198"/>
      <c r="E472" s="190"/>
      <c r="F472" s="190"/>
      <c r="G472" s="128"/>
      <c r="H472" s="128"/>
      <c r="I472" s="196"/>
      <c r="J472" s="128"/>
      <c r="K472" s="131"/>
      <c r="L472" s="128"/>
      <c r="M472" s="191"/>
      <c r="N472" s="92"/>
    </row>
    <row r="473" spans="1:14" ht="18.75">
      <c r="A473" s="48"/>
      <c r="B473" s="125"/>
      <c r="C473" s="125"/>
      <c r="D473" s="198"/>
      <c r="E473" s="190"/>
      <c r="F473" s="190"/>
      <c r="G473" s="128"/>
      <c r="H473" s="128"/>
      <c r="I473" s="196"/>
      <c r="J473" s="128"/>
      <c r="K473" s="131"/>
      <c r="L473" s="128"/>
      <c r="M473" s="191"/>
      <c r="N473" s="92"/>
    </row>
    <row r="474" spans="1:14" ht="18.75">
      <c r="A474" s="48"/>
      <c r="B474" s="125"/>
      <c r="C474" s="125"/>
      <c r="D474" s="198"/>
      <c r="E474" s="190"/>
      <c r="F474" s="190"/>
      <c r="G474" s="128"/>
      <c r="H474" s="128"/>
      <c r="I474" s="196"/>
      <c r="J474" s="128"/>
      <c r="K474" s="131"/>
      <c r="L474" s="128"/>
      <c r="M474" s="191"/>
      <c r="N474" s="92"/>
    </row>
    <row r="475" spans="1:14" ht="18.75">
      <c r="A475" s="48"/>
      <c r="B475" s="93"/>
      <c r="C475" s="93"/>
      <c r="D475" s="189"/>
      <c r="E475" s="190"/>
      <c r="F475" s="190"/>
      <c r="G475" s="128"/>
      <c r="H475" s="128"/>
      <c r="I475" s="196"/>
      <c r="J475" s="128"/>
      <c r="K475" s="131"/>
      <c r="L475" s="128"/>
      <c r="M475" s="191"/>
      <c r="N475" s="92"/>
    </row>
    <row r="476" spans="1:14" ht="18.75">
      <c r="A476" s="48"/>
      <c r="B476" s="93"/>
      <c r="C476" s="93"/>
      <c r="D476" s="192"/>
      <c r="E476" s="195"/>
      <c r="F476" s="195"/>
      <c r="G476" s="128"/>
      <c r="H476" s="128"/>
      <c r="I476" s="196"/>
      <c r="J476" s="128"/>
      <c r="K476" s="131"/>
      <c r="L476" s="128"/>
      <c r="M476" s="191"/>
      <c r="N476" s="92"/>
    </row>
    <row r="477" spans="1:14" ht="18.75">
      <c r="A477" s="48"/>
      <c r="B477" s="125"/>
      <c r="C477" s="125"/>
      <c r="D477" s="197"/>
      <c r="E477" s="195"/>
      <c r="F477" s="195"/>
      <c r="G477" s="128"/>
      <c r="H477" s="128"/>
      <c r="I477" s="196"/>
      <c r="J477" s="128"/>
      <c r="K477" s="131"/>
      <c r="L477" s="128"/>
      <c r="M477" s="191"/>
      <c r="N477" s="92"/>
    </row>
    <row r="478" spans="1:14" ht="18.75">
      <c r="A478" s="48"/>
      <c r="B478" s="125"/>
      <c r="C478" s="125"/>
      <c r="D478" s="198"/>
      <c r="E478" s="190"/>
      <c r="F478" s="190"/>
      <c r="G478" s="128"/>
      <c r="H478" s="128"/>
      <c r="I478" s="196"/>
      <c r="J478" s="128"/>
      <c r="K478" s="131"/>
      <c r="L478" s="128"/>
      <c r="M478" s="191"/>
      <c r="N478" s="92"/>
    </row>
    <row r="479" spans="1:14" ht="18.75">
      <c r="A479" s="48"/>
      <c r="B479" s="125"/>
      <c r="C479" s="125"/>
      <c r="D479" s="198"/>
      <c r="E479" s="190"/>
      <c r="F479" s="190"/>
      <c r="G479" s="128"/>
      <c r="H479" s="128"/>
      <c r="I479" s="196"/>
      <c r="J479" s="128"/>
      <c r="K479" s="131"/>
      <c r="L479" s="128"/>
      <c r="M479" s="191"/>
      <c r="N479" s="92"/>
    </row>
    <row r="480" spans="1:14" ht="18.75">
      <c r="A480" s="48"/>
      <c r="B480" s="125"/>
      <c r="C480" s="125"/>
      <c r="D480" s="198"/>
      <c r="E480" s="190"/>
      <c r="F480" s="190"/>
      <c r="G480" s="128"/>
      <c r="H480" s="128"/>
      <c r="I480" s="196"/>
      <c r="J480" s="128"/>
      <c r="K480" s="131"/>
      <c r="L480" s="128"/>
      <c r="M480" s="191"/>
      <c r="N480" s="92"/>
    </row>
    <row r="481" spans="1:14" ht="18.75">
      <c r="A481" s="48"/>
      <c r="B481" s="125"/>
      <c r="C481" s="125"/>
      <c r="D481" s="198"/>
      <c r="E481" s="190"/>
      <c r="F481" s="190"/>
      <c r="G481" s="128"/>
      <c r="H481" s="128"/>
      <c r="I481" s="196"/>
      <c r="J481" s="128"/>
      <c r="K481" s="131"/>
      <c r="L481" s="128"/>
      <c r="M481" s="191"/>
      <c r="N481" s="92"/>
    </row>
    <row r="482" spans="1:14" ht="18.75">
      <c r="A482" s="48"/>
      <c r="B482" s="125"/>
      <c r="C482" s="125"/>
      <c r="D482" s="198"/>
      <c r="E482" s="190"/>
      <c r="F482" s="190"/>
      <c r="G482" s="128"/>
      <c r="H482" s="128"/>
      <c r="I482" s="196"/>
      <c r="J482" s="128"/>
      <c r="K482" s="131"/>
      <c r="L482" s="128"/>
      <c r="M482" s="191"/>
      <c r="N482" s="92"/>
    </row>
    <row r="483" spans="1:14" ht="18.75">
      <c r="A483" s="48"/>
      <c r="B483" s="125"/>
      <c r="C483" s="125"/>
      <c r="D483" s="198"/>
      <c r="E483" s="190"/>
      <c r="F483" s="190"/>
      <c r="G483" s="128"/>
      <c r="H483" s="128"/>
      <c r="I483" s="196"/>
      <c r="J483" s="128"/>
      <c r="K483" s="131"/>
      <c r="L483" s="128"/>
      <c r="M483" s="191"/>
      <c r="N483" s="92"/>
    </row>
    <row r="484" spans="1:14" ht="18.75">
      <c r="A484" s="48"/>
      <c r="B484" s="125"/>
      <c r="C484" s="125"/>
      <c r="D484" s="198"/>
      <c r="E484" s="190"/>
      <c r="F484" s="190"/>
      <c r="G484" s="128"/>
      <c r="H484" s="128"/>
      <c r="I484" s="196"/>
      <c r="J484" s="128"/>
      <c r="K484" s="131"/>
      <c r="L484" s="128"/>
      <c r="M484" s="191"/>
      <c r="N484" s="92"/>
    </row>
    <row r="485" spans="1:14" ht="18.75">
      <c r="A485" s="48"/>
      <c r="B485" s="125"/>
      <c r="C485" s="125"/>
      <c r="D485" s="198"/>
      <c r="E485" s="190"/>
      <c r="F485" s="190"/>
      <c r="G485" s="128"/>
      <c r="H485" s="128"/>
      <c r="I485" s="196"/>
      <c r="J485" s="128"/>
      <c r="K485" s="131"/>
      <c r="L485" s="128"/>
      <c r="M485" s="191"/>
      <c r="N485" s="92"/>
    </row>
    <row r="486" spans="1:14" ht="18.75">
      <c r="A486" s="48"/>
      <c r="B486" s="125"/>
      <c r="C486" s="125"/>
      <c r="D486" s="198"/>
      <c r="E486" s="190"/>
      <c r="F486" s="190"/>
      <c r="G486" s="128"/>
      <c r="H486" s="128"/>
      <c r="I486" s="196"/>
      <c r="J486" s="128"/>
      <c r="K486" s="131"/>
      <c r="L486" s="128"/>
      <c r="M486" s="191"/>
      <c r="N486" s="92"/>
    </row>
    <row r="487" spans="1:14" ht="18.75">
      <c r="A487" s="48"/>
      <c r="B487" s="93"/>
      <c r="C487" s="93"/>
      <c r="D487" s="189"/>
      <c r="E487" s="190"/>
      <c r="F487" s="190"/>
      <c r="G487" s="128"/>
      <c r="H487" s="128"/>
      <c r="I487" s="196"/>
      <c r="J487" s="128"/>
      <c r="K487" s="131"/>
      <c r="L487" s="128"/>
      <c r="M487" s="191"/>
      <c r="N487" s="92"/>
    </row>
    <row r="488" spans="1:14" ht="18.75">
      <c r="A488" s="48"/>
      <c r="B488" s="125"/>
      <c r="C488" s="125"/>
      <c r="D488" s="197"/>
      <c r="E488" s="195"/>
      <c r="F488" s="195"/>
      <c r="G488" s="128"/>
      <c r="H488" s="128"/>
      <c r="I488" s="196"/>
      <c r="J488" s="128"/>
      <c r="K488" s="131"/>
      <c r="L488" s="128"/>
      <c r="M488" s="191"/>
      <c r="N488" s="92"/>
    </row>
    <row r="489" spans="1:14" ht="18.75">
      <c r="A489" s="48"/>
      <c r="B489" s="93"/>
      <c r="C489" s="93"/>
      <c r="D489" s="189"/>
      <c r="E489" s="190"/>
      <c r="F489" s="190"/>
      <c r="G489" s="128"/>
      <c r="H489" s="128"/>
      <c r="I489" s="196"/>
      <c r="J489" s="128"/>
      <c r="K489" s="131"/>
      <c r="L489" s="128"/>
      <c r="M489" s="191"/>
      <c r="N489" s="92"/>
    </row>
    <row r="490" spans="1:14" ht="18.75">
      <c r="A490" s="48"/>
      <c r="B490" s="125"/>
      <c r="C490" s="125"/>
      <c r="D490" s="197"/>
      <c r="E490" s="195"/>
      <c r="F490" s="195"/>
      <c r="G490" s="128"/>
      <c r="H490" s="128"/>
      <c r="I490" s="196"/>
      <c r="J490" s="128"/>
      <c r="K490" s="131"/>
      <c r="L490" s="128"/>
      <c r="M490" s="191"/>
      <c r="N490" s="92"/>
    </row>
    <row r="491" spans="1:14" ht="18.75">
      <c r="A491" s="48"/>
      <c r="B491" s="125"/>
      <c r="C491" s="125"/>
      <c r="D491" s="198"/>
      <c r="E491" s="190"/>
      <c r="F491" s="190"/>
      <c r="G491" s="128"/>
      <c r="H491" s="128"/>
      <c r="I491" s="196"/>
      <c r="J491" s="128"/>
      <c r="K491" s="131"/>
      <c r="L491" s="128"/>
      <c r="M491" s="191"/>
      <c r="N491" s="92"/>
    </row>
    <row r="492" spans="1:14" ht="18.75">
      <c r="A492" s="48"/>
      <c r="B492" s="125"/>
      <c r="C492" s="125"/>
      <c r="D492" s="198"/>
      <c r="E492" s="190"/>
      <c r="F492" s="190"/>
      <c r="G492" s="128"/>
      <c r="H492" s="128"/>
      <c r="I492" s="196"/>
      <c r="J492" s="128"/>
      <c r="K492" s="131"/>
      <c r="L492" s="128"/>
      <c r="M492" s="191"/>
      <c r="N492" s="92"/>
    </row>
    <row r="493" spans="1:14" ht="18.75">
      <c r="A493" s="48"/>
      <c r="B493" s="125"/>
      <c r="C493" s="125"/>
      <c r="D493" s="198"/>
      <c r="E493" s="190"/>
      <c r="F493" s="190"/>
      <c r="G493" s="128"/>
      <c r="H493" s="128"/>
      <c r="I493" s="196"/>
      <c r="J493" s="128"/>
      <c r="K493" s="131"/>
      <c r="L493" s="128"/>
      <c r="M493" s="191"/>
      <c r="N493" s="92"/>
    </row>
    <row r="494" spans="1:14" ht="18.75">
      <c r="A494" s="48"/>
      <c r="B494" s="125"/>
      <c r="C494" s="125"/>
      <c r="D494" s="198"/>
      <c r="E494" s="190"/>
      <c r="F494" s="190"/>
      <c r="G494" s="128"/>
      <c r="H494" s="128"/>
      <c r="I494" s="196"/>
      <c r="J494" s="128"/>
      <c r="K494" s="131"/>
      <c r="L494" s="128"/>
      <c r="M494" s="191"/>
      <c r="N494" s="92"/>
    </row>
    <row r="495" spans="1:14" ht="18.75">
      <c r="A495" s="48"/>
      <c r="B495" s="125"/>
      <c r="C495" s="125"/>
      <c r="D495" s="198"/>
      <c r="E495" s="190"/>
      <c r="F495" s="190"/>
      <c r="G495" s="128"/>
      <c r="H495" s="128"/>
      <c r="I495" s="196"/>
      <c r="J495" s="128"/>
      <c r="K495" s="131"/>
      <c r="L495" s="128"/>
      <c r="M495" s="191"/>
      <c r="N495" s="92"/>
    </row>
    <row r="496" spans="1:14" ht="18.75">
      <c r="A496" s="48"/>
      <c r="B496" s="125"/>
      <c r="C496" s="125"/>
      <c r="D496" s="198"/>
      <c r="E496" s="195"/>
      <c r="F496" s="195"/>
      <c r="G496" s="128"/>
      <c r="H496" s="128"/>
      <c r="I496" s="196"/>
      <c r="J496" s="128"/>
      <c r="K496" s="131"/>
      <c r="L496" s="128"/>
      <c r="M496" s="191"/>
      <c r="N496" s="92"/>
    </row>
    <row r="497" spans="1:14" ht="18.75">
      <c r="A497" s="48"/>
      <c r="B497" s="125"/>
      <c r="C497" s="125"/>
      <c r="D497" s="189"/>
      <c r="E497" s="190"/>
      <c r="F497" s="190"/>
      <c r="G497" s="128"/>
      <c r="H497" s="128"/>
      <c r="I497" s="196"/>
      <c r="J497" s="128"/>
      <c r="K497" s="131"/>
      <c r="L497" s="128"/>
      <c r="M497" s="191"/>
      <c r="N497" s="92"/>
    </row>
    <row r="498" spans="1:14" ht="18.75">
      <c r="A498" s="48"/>
      <c r="B498" s="93"/>
      <c r="C498" s="93"/>
      <c r="D498" s="198"/>
      <c r="E498" s="190"/>
      <c r="F498" s="190"/>
      <c r="G498" s="128"/>
      <c r="H498" s="128"/>
      <c r="I498" s="196"/>
      <c r="J498" s="128"/>
      <c r="K498" s="131"/>
      <c r="L498" s="128"/>
      <c r="M498" s="191"/>
      <c r="N498" s="92"/>
    </row>
    <row r="499" spans="1:14" ht="18.75">
      <c r="A499" s="48"/>
      <c r="B499" s="125"/>
      <c r="C499" s="125"/>
      <c r="D499" s="197"/>
      <c r="E499" s="195"/>
      <c r="F499" s="195"/>
      <c r="G499" s="128"/>
      <c r="H499" s="128"/>
      <c r="I499" s="196"/>
      <c r="J499" s="128"/>
      <c r="K499" s="131"/>
      <c r="L499" s="128"/>
      <c r="M499" s="191"/>
      <c r="N499" s="92"/>
    </row>
    <row r="500" spans="1:14" ht="18.75">
      <c r="A500" s="48"/>
      <c r="B500" s="125"/>
      <c r="C500" s="125"/>
      <c r="D500" s="189"/>
      <c r="E500" s="190"/>
      <c r="F500" s="190"/>
      <c r="G500" s="128"/>
      <c r="H500" s="128"/>
      <c r="I500" s="196"/>
      <c r="J500" s="128"/>
      <c r="K500" s="131"/>
      <c r="L500" s="128"/>
      <c r="M500" s="191"/>
      <c r="N500" s="92"/>
    </row>
    <row r="501" spans="1:14" ht="18.75">
      <c r="A501" s="48"/>
      <c r="B501" s="93"/>
      <c r="C501" s="93"/>
      <c r="D501" s="198"/>
      <c r="E501" s="190"/>
      <c r="F501" s="190"/>
      <c r="G501" s="128"/>
      <c r="H501" s="128"/>
      <c r="I501" s="196"/>
      <c r="J501" s="128"/>
      <c r="K501" s="131"/>
      <c r="L501" s="128"/>
      <c r="M501" s="191"/>
      <c r="N501" s="92"/>
    </row>
    <row r="502" spans="1:14" ht="18.75">
      <c r="A502" s="48"/>
      <c r="B502" s="125"/>
      <c r="C502" s="125"/>
      <c r="D502" s="197"/>
      <c r="E502" s="195"/>
      <c r="F502" s="195"/>
      <c r="G502" s="128"/>
      <c r="H502" s="128"/>
      <c r="I502" s="196"/>
      <c r="J502" s="128"/>
      <c r="K502" s="131"/>
      <c r="L502" s="128"/>
      <c r="M502" s="191"/>
      <c r="N502" s="92"/>
    </row>
    <row r="503" spans="1:14" ht="18.75">
      <c r="A503" s="48"/>
      <c r="B503" s="125"/>
      <c r="C503" s="125"/>
      <c r="D503" s="198"/>
      <c r="E503" s="190"/>
      <c r="F503" s="190"/>
      <c r="G503" s="128"/>
      <c r="H503" s="128"/>
      <c r="I503" s="196"/>
      <c r="J503" s="128"/>
      <c r="K503" s="131"/>
      <c r="L503" s="128"/>
      <c r="M503" s="191"/>
      <c r="N503" s="92"/>
    </row>
    <row r="504" spans="1:14" ht="18.75">
      <c r="A504" s="48"/>
      <c r="B504" s="125"/>
      <c r="C504" s="125"/>
      <c r="D504" s="198"/>
      <c r="E504" s="190"/>
      <c r="F504" s="190"/>
      <c r="G504" s="128"/>
      <c r="H504" s="128"/>
      <c r="I504" s="196"/>
      <c r="J504" s="128"/>
      <c r="K504" s="131"/>
      <c r="L504" s="128"/>
      <c r="M504" s="191"/>
      <c r="N504" s="92"/>
    </row>
    <row r="505" spans="1:14" ht="18.75">
      <c r="A505" s="48"/>
      <c r="B505" s="125"/>
      <c r="C505" s="125"/>
      <c r="D505" s="198"/>
      <c r="E505" s="190"/>
      <c r="F505" s="190"/>
      <c r="G505" s="128"/>
      <c r="H505" s="128"/>
      <c r="I505" s="196"/>
      <c r="J505" s="128"/>
      <c r="K505" s="131"/>
      <c r="L505" s="128"/>
      <c r="M505" s="191"/>
      <c r="N505" s="92"/>
    </row>
    <row r="506" spans="1:14" ht="18.75">
      <c r="A506" s="48"/>
      <c r="B506" s="125"/>
      <c r="C506" s="125"/>
      <c r="D506" s="198"/>
      <c r="E506" s="190"/>
      <c r="F506" s="190"/>
      <c r="G506" s="128"/>
      <c r="H506" s="128"/>
      <c r="I506" s="196"/>
      <c r="J506" s="128"/>
      <c r="K506" s="131"/>
      <c r="L506" s="128"/>
      <c r="M506" s="191"/>
      <c r="N506" s="92"/>
    </row>
    <row r="507" spans="1:14" ht="18.75">
      <c r="A507" s="48"/>
      <c r="B507" s="125"/>
      <c r="C507" s="125"/>
      <c r="D507" s="198"/>
      <c r="E507" s="190"/>
      <c r="F507" s="190"/>
      <c r="G507" s="128"/>
      <c r="H507" s="128"/>
      <c r="I507" s="196"/>
      <c r="J507" s="128"/>
      <c r="K507" s="131"/>
      <c r="L507" s="128"/>
      <c r="M507" s="191"/>
      <c r="N507" s="92"/>
    </row>
    <row r="508" spans="1:14" ht="18.75">
      <c r="A508" s="48"/>
      <c r="B508" s="125"/>
      <c r="C508" s="125"/>
      <c r="D508" s="198"/>
      <c r="E508" s="190"/>
      <c r="F508" s="190"/>
      <c r="G508" s="128"/>
      <c r="H508" s="128"/>
      <c r="I508" s="196"/>
      <c r="J508" s="128"/>
      <c r="K508" s="131"/>
      <c r="L508" s="128"/>
      <c r="M508" s="191"/>
      <c r="N508" s="92"/>
    </row>
    <row r="509" spans="1:14" ht="18.75">
      <c r="A509" s="48"/>
      <c r="B509" s="125"/>
      <c r="C509" s="125"/>
      <c r="D509" s="198"/>
      <c r="E509" s="190"/>
      <c r="F509" s="190"/>
      <c r="G509" s="128"/>
      <c r="H509" s="128"/>
      <c r="I509" s="196"/>
      <c r="J509" s="128"/>
      <c r="K509" s="131"/>
      <c r="L509" s="128"/>
      <c r="M509" s="191"/>
      <c r="N509" s="92"/>
    </row>
    <row r="510" spans="1:14" ht="18.75">
      <c r="A510" s="48"/>
      <c r="B510" s="125"/>
      <c r="C510" s="125"/>
      <c r="D510" s="198"/>
      <c r="E510" s="190"/>
      <c r="F510" s="190"/>
      <c r="G510" s="128"/>
      <c r="H510" s="128"/>
      <c r="I510" s="196"/>
      <c r="J510" s="128"/>
      <c r="K510" s="131"/>
      <c r="L510" s="128"/>
      <c r="M510" s="191"/>
      <c r="N510" s="92"/>
    </row>
    <row r="511" spans="1:14" ht="18.75">
      <c r="A511" s="48"/>
      <c r="B511" s="125"/>
      <c r="C511" s="125"/>
      <c r="D511" s="198"/>
      <c r="E511" s="190"/>
      <c r="F511" s="190"/>
      <c r="G511" s="128"/>
      <c r="H511" s="128"/>
      <c r="I511" s="196"/>
      <c r="J511" s="128"/>
      <c r="K511" s="131"/>
      <c r="L511" s="128"/>
      <c r="M511" s="191"/>
      <c r="N511" s="92"/>
    </row>
    <row r="512" spans="1:14" ht="18.75">
      <c r="A512" s="48"/>
      <c r="B512" s="125"/>
      <c r="C512" s="125"/>
      <c r="D512" s="198"/>
      <c r="E512" s="190"/>
      <c r="F512" s="190"/>
      <c r="G512" s="128"/>
      <c r="H512" s="128"/>
      <c r="I512" s="196"/>
      <c r="J512" s="128"/>
      <c r="K512" s="131"/>
      <c r="L512" s="128"/>
      <c r="M512" s="191"/>
      <c r="N512" s="92"/>
    </row>
    <row r="513" spans="1:14" ht="18.75">
      <c r="A513" s="48"/>
      <c r="B513" s="125"/>
      <c r="C513" s="125"/>
      <c r="D513" s="198"/>
      <c r="E513" s="190"/>
      <c r="F513" s="190"/>
      <c r="G513" s="128"/>
      <c r="H513" s="128"/>
      <c r="I513" s="196"/>
      <c r="J513" s="128"/>
      <c r="K513" s="131"/>
      <c r="L513" s="128"/>
      <c r="M513" s="191"/>
      <c r="N513" s="92"/>
    </row>
    <row r="514" spans="1:14" ht="18.75">
      <c r="A514" s="48"/>
      <c r="B514" s="125"/>
      <c r="C514" s="125"/>
      <c r="D514" s="198"/>
      <c r="E514" s="190"/>
      <c r="F514" s="190"/>
      <c r="G514" s="128"/>
      <c r="H514" s="128"/>
      <c r="I514" s="196"/>
      <c r="J514" s="128"/>
      <c r="K514" s="131"/>
      <c r="L514" s="128"/>
      <c r="M514" s="191"/>
      <c r="N514" s="92"/>
    </row>
    <row r="515" spans="1:14" ht="18.75">
      <c r="A515" s="48"/>
      <c r="B515" s="125"/>
      <c r="C515" s="125"/>
      <c r="D515" s="198"/>
      <c r="E515" s="190"/>
      <c r="F515" s="190"/>
      <c r="G515" s="128"/>
      <c r="H515" s="128"/>
      <c r="I515" s="196"/>
      <c r="J515" s="128"/>
      <c r="K515" s="131"/>
      <c r="L515" s="128"/>
      <c r="M515" s="191"/>
      <c r="N515" s="92"/>
    </row>
    <row r="516" spans="1:14" ht="18.75">
      <c r="A516" s="48"/>
      <c r="B516" s="125"/>
      <c r="C516" s="125"/>
      <c r="D516" s="198"/>
      <c r="E516" s="190"/>
      <c r="F516" s="190"/>
      <c r="G516" s="128"/>
      <c r="H516" s="128"/>
      <c r="I516" s="196"/>
      <c r="J516" s="128"/>
      <c r="K516" s="131"/>
      <c r="L516" s="128"/>
      <c r="M516" s="191"/>
      <c r="N516" s="92"/>
    </row>
    <row r="517" spans="1:14" ht="18.75">
      <c r="A517" s="48"/>
      <c r="B517" s="125"/>
      <c r="C517" s="125"/>
      <c r="D517" s="198"/>
      <c r="E517" s="190"/>
      <c r="F517" s="190"/>
      <c r="G517" s="128"/>
      <c r="H517" s="128"/>
      <c r="I517" s="196"/>
      <c r="J517" s="128"/>
      <c r="K517" s="131"/>
      <c r="L517" s="128"/>
      <c r="M517" s="191"/>
      <c r="N517" s="92"/>
    </row>
    <row r="518" spans="1:14" ht="18.75">
      <c r="A518" s="48"/>
      <c r="B518" s="125"/>
      <c r="C518" s="125"/>
      <c r="D518" s="189"/>
      <c r="E518" s="190"/>
      <c r="F518" s="190"/>
      <c r="G518" s="128"/>
      <c r="H518" s="128"/>
      <c r="I518" s="196"/>
      <c r="J518" s="128"/>
      <c r="K518" s="131"/>
      <c r="L518" s="128"/>
      <c r="M518" s="191"/>
      <c r="N518" s="92"/>
    </row>
    <row r="519" spans="1:14" ht="18.75">
      <c r="A519" s="48"/>
      <c r="B519" s="93"/>
      <c r="C519" s="93"/>
      <c r="D519" s="189"/>
      <c r="E519" s="190"/>
      <c r="F519" s="190"/>
      <c r="G519" s="128"/>
      <c r="H519" s="128"/>
      <c r="I519" s="196"/>
      <c r="J519" s="128"/>
      <c r="K519" s="131"/>
      <c r="L519" s="128"/>
      <c r="M519" s="191"/>
      <c r="N519" s="92"/>
    </row>
    <row r="520" spans="1:14" ht="18.75">
      <c r="A520" s="48"/>
      <c r="B520" s="93"/>
      <c r="C520" s="93"/>
      <c r="D520" s="197"/>
      <c r="E520" s="195"/>
      <c r="F520" s="195"/>
      <c r="G520" s="128"/>
      <c r="H520" s="128"/>
      <c r="I520" s="196"/>
      <c r="J520" s="128"/>
      <c r="K520" s="131"/>
      <c r="L520" s="128"/>
      <c r="M520" s="191"/>
      <c r="N520" s="92"/>
    </row>
    <row r="521" spans="1:14" ht="18.75">
      <c r="A521" s="48"/>
      <c r="B521" s="125"/>
      <c r="C521" s="125"/>
      <c r="D521" s="197"/>
      <c r="E521" s="195"/>
      <c r="F521" s="195"/>
      <c r="G521" s="128"/>
      <c r="H521" s="128"/>
      <c r="I521" s="196"/>
      <c r="J521" s="128"/>
      <c r="K521" s="131"/>
      <c r="L521" s="128"/>
      <c r="M521" s="191"/>
      <c r="N521" s="92"/>
    </row>
    <row r="522" spans="1:14" ht="18.75">
      <c r="A522" s="48"/>
      <c r="B522" s="125"/>
      <c r="C522" s="125"/>
      <c r="D522" s="198"/>
      <c r="E522" s="190"/>
      <c r="F522" s="190"/>
      <c r="G522" s="128"/>
      <c r="H522" s="128"/>
      <c r="I522" s="196"/>
      <c r="J522" s="128"/>
      <c r="K522" s="131"/>
      <c r="L522" s="128"/>
      <c r="M522" s="191"/>
      <c r="N522" s="92"/>
    </row>
    <row r="523" spans="1:14" ht="18.75">
      <c r="A523" s="48"/>
      <c r="B523" s="125"/>
      <c r="C523" s="125"/>
      <c r="D523" s="198"/>
      <c r="E523" s="190"/>
      <c r="F523" s="190"/>
      <c r="G523" s="128"/>
      <c r="H523" s="128"/>
      <c r="I523" s="196"/>
      <c r="J523" s="128"/>
      <c r="K523" s="131"/>
      <c r="L523" s="128"/>
      <c r="M523" s="191"/>
      <c r="N523" s="92"/>
    </row>
    <row r="524" spans="1:14" ht="18.75">
      <c r="A524" s="48"/>
      <c r="B524" s="125"/>
      <c r="C524" s="125"/>
      <c r="D524" s="130"/>
      <c r="E524" s="190"/>
      <c r="F524" s="190"/>
      <c r="G524" s="128"/>
      <c r="H524" s="128"/>
      <c r="I524" s="196"/>
      <c r="J524" s="128"/>
      <c r="K524" s="131"/>
      <c r="L524" s="128"/>
      <c r="M524" s="191"/>
      <c r="N524" s="92"/>
    </row>
    <row r="525" spans="1:14" ht="18.75">
      <c r="A525" s="48"/>
      <c r="B525" s="125"/>
      <c r="C525" s="125"/>
      <c r="D525" s="198"/>
      <c r="E525" s="190"/>
      <c r="F525" s="190"/>
      <c r="G525" s="128"/>
      <c r="H525" s="128"/>
      <c r="I525" s="196"/>
      <c r="J525" s="128"/>
      <c r="K525" s="131"/>
      <c r="L525" s="128"/>
      <c r="M525" s="191"/>
      <c r="N525" s="92"/>
    </row>
    <row r="526" spans="1:14" ht="18.75">
      <c r="A526" s="48"/>
      <c r="B526" s="125"/>
      <c r="C526" s="125"/>
      <c r="D526" s="198"/>
      <c r="E526" s="190"/>
      <c r="F526" s="190"/>
      <c r="G526" s="128"/>
      <c r="H526" s="128"/>
      <c r="I526" s="196"/>
      <c r="J526" s="128"/>
      <c r="K526" s="131"/>
      <c r="L526" s="128"/>
      <c r="M526" s="191"/>
      <c r="N526" s="92"/>
    </row>
    <row r="527" spans="1:14" ht="18.75">
      <c r="A527" s="48"/>
      <c r="B527" s="125"/>
      <c r="C527" s="125"/>
      <c r="D527" s="198"/>
      <c r="E527" s="190"/>
      <c r="F527" s="190"/>
      <c r="G527" s="128"/>
      <c r="H527" s="128"/>
      <c r="I527" s="196"/>
      <c r="J527" s="128"/>
      <c r="K527" s="131"/>
      <c r="L527" s="128"/>
      <c r="M527" s="191"/>
      <c r="N527" s="92"/>
    </row>
    <row r="528" spans="1:14" ht="18.75">
      <c r="A528" s="48"/>
      <c r="B528" s="125"/>
      <c r="C528" s="125"/>
      <c r="D528" s="198"/>
      <c r="E528" s="190"/>
      <c r="F528" s="190"/>
      <c r="G528" s="128"/>
      <c r="H528" s="128"/>
      <c r="I528" s="196"/>
      <c r="J528" s="128"/>
      <c r="K528" s="131"/>
      <c r="L528" s="128"/>
      <c r="M528" s="191"/>
      <c r="N528" s="92"/>
    </row>
    <row r="529" spans="1:14" ht="18.75">
      <c r="A529" s="48"/>
      <c r="B529" s="125"/>
      <c r="C529" s="137"/>
      <c r="D529" s="198"/>
      <c r="E529" s="190"/>
      <c r="F529" s="190"/>
      <c r="G529" s="128"/>
      <c r="H529" s="128"/>
      <c r="I529" s="196"/>
      <c r="J529" s="128"/>
      <c r="K529" s="131"/>
      <c r="L529" s="128"/>
      <c r="M529" s="191"/>
      <c r="N529" s="92"/>
    </row>
    <row r="530" spans="1:14" ht="18.75">
      <c r="A530" s="48"/>
      <c r="B530" s="125"/>
      <c r="C530" s="125"/>
      <c r="D530" s="189"/>
      <c r="E530" s="190"/>
      <c r="F530" s="190"/>
      <c r="G530" s="128"/>
      <c r="H530" s="128"/>
      <c r="I530" s="196"/>
      <c r="J530" s="128"/>
      <c r="K530" s="131"/>
      <c r="L530" s="128"/>
      <c r="M530" s="191"/>
      <c r="N530" s="92"/>
    </row>
    <row r="531" spans="1:14" ht="18.75">
      <c r="A531" s="48"/>
      <c r="B531" s="93"/>
      <c r="C531" s="93"/>
      <c r="D531" s="198"/>
      <c r="E531" s="199"/>
      <c r="F531" s="199"/>
      <c r="G531" s="128"/>
      <c r="H531" s="128"/>
      <c r="I531" s="196"/>
      <c r="J531" s="128"/>
      <c r="K531" s="131"/>
      <c r="L531" s="128"/>
      <c r="M531" s="191"/>
      <c r="N531" s="92"/>
    </row>
    <row r="532" spans="1:14" ht="18.75">
      <c r="A532" s="48"/>
      <c r="B532" s="125"/>
      <c r="C532" s="125"/>
      <c r="D532" s="192"/>
      <c r="E532" s="195"/>
      <c r="F532" s="195"/>
      <c r="G532" s="128"/>
      <c r="H532" s="128"/>
      <c r="I532" s="196"/>
      <c r="J532" s="128"/>
      <c r="K532" s="131"/>
      <c r="L532" s="128"/>
      <c r="M532" s="191"/>
      <c r="N532" s="92"/>
    </row>
    <row r="533" spans="1:14" ht="18.75">
      <c r="A533" s="48"/>
      <c r="B533" s="93"/>
      <c r="C533" s="93"/>
      <c r="D533" s="198"/>
      <c r="E533" s="190"/>
      <c r="F533" s="190"/>
      <c r="G533" s="128"/>
      <c r="H533" s="128"/>
      <c r="I533" s="196"/>
      <c r="J533" s="128"/>
      <c r="K533" s="131"/>
      <c r="L533" s="128"/>
      <c r="M533" s="191"/>
      <c r="N533" s="92"/>
    </row>
    <row r="534" spans="1:14" ht="18.75">
      <c r="A534" s="48"/>
      <c r="B534" s="138"/>
      <c r="C534" s="138"/>
      <c r="D534" s="197"/>
      <c r="E534" s="195"/>
      <c r="F534" s="195"/>
      <c r="G534" s="128"/>
      <c r="H534" s="128"/>
      <c r="I534" s="196"/>
      <c r="J534" s="128"/>
      <c r="K534" s="131"/>
      <c r="L534" s="128"/>
      <c r="M534" s="191"/>
      <c r="N534" s="92"/>
    </row>
    <row r="535" spans="1:14" ht="18.75">
      <c r="A535" s="48"/>
      <c r="B535" s="125"/>
      <c r="C535" s="125"/>
      <c r="D535" s="198"/>
      <c r="E535" s="190"/>
      <c r="F535" s="190"/>
      <c r="G535" s="128"/>
      <c r="H535" s="128"/>
      <c r="I535" s="196"/>
      <c r="J535" s="128"/>
      <c r="K535" s="131"/>
      <c r="L535" s="128"/>
      <c r="M535" s="191"/>
      <c r="N535" s="92"/>
    </row>
    <row r="536" spans="1:14" ht="18.75">
      <c r="A536" s="48"/>
      <c r="B536" s="125"/>
      <c r="C536" s="125"/>
      <c r="D536" s="198"/>
      <c r="E536" s="190"/>
      <c r="F536" s="190"/>
      <c r="G536" s="128"/>
      <c r="H536" s="128"/>
      <c r="I536" s="196"/>
      <c r="J536" s="128"/>
      <c r="K536" s="131"/>
      <c r="L536" s="128"/>
      <c r="M536" s="191"/>
      <c r="N536" s="92"/>
    </row>
    <row r="537" spans="1:14" ht="18.75">
      <c r="A537" s="48"/>
      <c r="B537" s="125"/>
      <c r="C537" s="125"/>
      <c r="D537" s="198"/>
      <c r="E537" s="190"/>
      <c r="F537" s="190"/>
      <c r="G537" s="128"/>
      <c r="H537" s="128"/>
      <c r="I537" s="196"/>
      <c r="J537" s="128"/>
      <c r="K537" s="131"/>
      <c r="L537" s="128"/>
      <c r="M537" s="191"/>
      <c r="N537" s="92"/>
    </row>
    <row r="538" spans="1:14" ht="18.75">
      <c r="A538" s="48"/>
      <c r="B538" s="125"/>
      <c r="C538" s="125"/>
      <c r="D538" s="194"/>
      <c r="E538" s="190"/>
      <c r="F538" s="190"/>
      <c r="G538" s="128"/>
      <c r="H538" s="128"/>
      <c r="I538" s="196"/>
      <c r="J538" s="128"/>
      <c r="K538" s="131"/>
      <c r="L538" s="128"/>
      <c r="M538" s="191"/>
      <c r="N538" s="92"/>
    </row>
    <row r="539" spans="1:14" ht="18.75">
      <c r="A539" s="48"/>
      <c r="B539" s="125"/>
      <c r="C539" s="137"/>
      <c r="D539" s="198"/>
      <c r="E539" s="190"/>
      <c r="F539" s="190"/>
      <c r="G539" s="128"/>
      <c r="H539" s="128"/>
      <c r="I539" s="196"/>
      <c r="J539" s="128"/>
      <c r="K539" s="131"/>
      <c r="L539" s="128"/>
      <c r="M539" s="191"/>
      <c r="N539" s="92"/>
    </row>
    <row r="540" spans="1:14" ht="18.75">
      <c r="A540" s="48"/>
      <c r="B540" s="125"/>
      <c r="C540" s="125"/>
      <c r="D540" s="198"/>
      <c r="E540" s="190"/>
      <c r="F540" s="190"/>
      <c r="G540" s="128"/>
      <c r="H540" s="128"/>
      <c r="I540" s="196"/>
      <c r="J540" s="128"/>
      <c r="K540" s="131"/>
      <c r="L540" s="128"/>
      <c r="M540" s="191"/>
      <c r="N540" s="92"/>
    </row>
    <row r="541" spans="1:14" ht="18.75">
      <c r="A541" s="48"/>
      <c r="B541" s="125"/>
      <c r="C541" s="125"/>
      <c r="D541" s="198"/>
      <c r="E541" s="190"/>
      <c r="F541" s="190"/>
      <c r="G541" s="128"/>
      <c r="H541" s="128"/>
      <c r="I541" s="196"/>
      <c r="J541" s="128"/>
      <c r="K541" s="131"/>
      <c r="L541" s="128"/>
      <c r="M541" s="191"/>
      <c r="N541" s="92"/>
    </row>
    <row r="542" spans="1:14" ht="18.75">
      <c r="A542" s="48"/>
      <c r="B542" s="125"/>
      <c r="C542" s="125"/>
      <c r="D542" s="198"/>
      <c r="E542" s="190"/>
      <c r="F542" s="190"/>
      <c r="G542" s="128"/>
      <c r="H542" s="128"/>
      <c r="I542" s="196"/>
      <c r="J542" s="128"/>
      <c r="K542" s="131"/>
      <c r="L542" s="128"/>
      <c r="M542" s="191"/>
      <c r="N542" s="92"/>
    </row>
    <row r="543" spans="1:14" ht="18.75">
      <c r="A543" s="48"/>
      <c r="B543" s="125"/>
      <c r="C543" s="125"/>
      <c r="D543" s="198"/>
      <c r="E543" s="190"/>
      <c r="F543" s="190"/>
      <c r="G543" s="128"/>
      <c r="H543" s="128"/>
      <c r="I543" s="196"/>
      <c r="J543" s="128"/>
      <c r="K543" s="131"/>
      <c r="L543" s="128"/>
      <c r="M543" s="191"/>
      <c r="N543" s="92"/>
    </row>
    <row r="544" spans="1:14" ht="18.75">
      <c r="A544" s="48"/>
      <c r="B544" s="125"/>
      <c r="C544" s="125"/>
      <c r="D544" s="198"/>
      <c r="E544" s="190"/>
      <c r="F544" s="190"/>
      <c r="G544" s="128"/>
      <c r="H544" s="128"/>
      <c r="I544" s="196"/>
      <c r="J544" s="128"/>
      <c r="K544" s="131"/>
      <c r="L544" s="128"/>
      <c r="M544" s="191"/>
      <c r="N544" s="92"/>
    </row>
    <row r="545" spans="1:14" ht="18.75">
      <c r="A545" s="48"/>
      <c r="B545" s="125"/>
      <c r="C545" s="125"/>
      <c r="D545" s="198"/>
      <c r="E545" s="190"/>
      <c r="F545" s="190"/>
      <c r="G545" s="128"/>
      <c r="H545" s="128"/>
      <c r="I545" s="196"/>
      <c r="J545" s="128"/>
      <c r="K545" s="131"/>
      <c r="L545" s="128"/>
      <c r="M545" s="191"/>
      <c r="N545" s="92"/>
    </row>
    <row r="546" spans="1:14" ht="18.75">
      <c r="A546" s="48"/>
      <c r="B546" s="125"/>
      <c r="C546" s="125"/>
      <c r="D546" s="198"/>
      <c r="E546" s="190"/>
      <c r="F546" s="190"/>
      <c r="G546" s="128"/>
      <c r="H546" s="128"/>
      <c r="I546" s="196"/>
      <c r="J546" s="128"/>
      <c r="K546" s="131"/>
      <c r="L546" s="128"/>
      <c r="M546" s="191"/>
      <c r="N546" s="92"/>
    </row>
    <row r="547" spans="1:14" ht="18.75">
      <c r="A547" s="48"/>
      <c r="B547" s="125"/>
      <c r="C547" s="125"/>
      <c r="D547" s="198"/>
      <c r="E547" s="190"/>
      <c r="F547" s="190"/>
      <c r="G547" s="128"/>
      <c r="H547" s="128"/>
      <c r="I547" s="196"/>
      <c r="J547" s="128"/>
      <c r="K547" s="131"/>
      <c r="L547" s="128"/>
      <c r="M547" s="191"/>
      <c r="N547" s="92"/>
    </row>
    <row r="548" spans="1:14" ht="18.75">
      <c r="A548" s="48"/>
      <c r="B548" s="125"/>
      <c r="C548" s="125"/>
      <c r="D548" s="198"/>
      <c r="E548" s="190"/>
      <c r="F548" s="190"/>
      <c r="G548" s="128"/>
      <c r="H548" s="128"/>
      <c r="I548" s="196"/>
      <c r="J548" s="128"/>
      <c r="K548" s="131"/>
      <c r="L548" s="128"/>
      <c r="M548" s="191"/>
      <c r="N548" s="92"/>
    </row>
    <row r="549" spans="1:14" ht="18.75">
      <c r="A549" s="48"/>
      <c r="B549" s="125"/>
      <c r="C549" s="125"/>
      <c r="D549" s="198"/>
      <c r="E549" s="190"/>
      <c r="F549" s="190"/>
      <c r="G549" s="128"/>
      <c r="H549" s="128"/>
      <c r="I549" s="196"/>
      <c r="J549" s="128"/>
      <c r="K549" s="131"/>
      <c r="L549" s="128"/>
      <c r="M549" s="191"/>
      <c r="N549" s="92"/>
    </row>
    <row r="550" spans="1:14" ht="18.75">
      <c r="A550" s="48"/>
      <c r="B550" s="125"/>
      <c r="C550" s="125"/>
      <c r="D550" s="189"/>
      <c r="E550" s="190"/>
      <c r="F550" s="190"/>
      <c r="G550" s="128"/>
      <c r="H550" s="128"/>
      <c r="I550" s="196"/>
      <c r="J550" s="128"/>
      <c r="K550" s="131"/>
      <c r="L550" s="128"/>
      <c r="M550" s="191"/>
      <c r="N550" s="92"/>
    </row>
    <row r="551" spans="1:14" ht="18.75">
      <c r="A551" s="48"/>
      <c r="B551" s="93"/>
      <c r="C551" s="93"/>
      <c r="D551" s="198"/>
      <c r="E551" s="190"/>
      <c r="F551" s="190"/>
      <c r="G551" s="128"/>
      <c r="H551" s="128"/>
      <c r="I551" s="196"/>
      <c r="J551" s="128"/>
      <c r="K551" s="131"/>
      <c r="L551" s="128"/>
      <c r="M551" s="191"/>
      <c r="N551" s="92"/>
    </row>
    <row r="552" spans="1:14" ht="18.75">
      <c r="A552" s="48"/>
      <c r="B552" s="140"/>
      <c r="C552" s="140"/>
      <c r="D552" s="197"/>
      <c r="E552" s="195"/>
      <c r="F552" s="195"/>
      <c r="G552" s="128"/>
      <c r="H552" s="128"/>
      <c r="I552" s="196"/>
      <c r="J552" s="128"/>
      <c r="K552" s="131"/>
      <c r="L552" s="128"/>
      <c r="M552" s="191"/>
      <c r="N552" s="92"/>
    </row>
    <row r="553" spans="1:14" ht="18.75">
      <c r="A553" s="48"/>
      <c r="B553" s="125"/>
      <c r="C553" s="140"/>
      <c r="D553" s="198"/>
      <c r="E553" s="190"/>
      <c r="F553" s="190"/>
      <c r="G553" s="128"/>
      <c r="H553" s="128"/>
      <c r="I553" s="196"/>
      <c r="J553" s="128"/>
      <c r="K553" s="131"/>
      <c r="L553" s="128"/>
      <c r="M553" s="191"/>
      <c r="N553" s="92"/>
    </row>
    <row r="554" spans="1:14" ht="18.75">
      <c r="A554" s="48"/>
      <c r="B554" s="125"/>
      <c r="C554" s="125"/>
      <c r="D554" s="189"/>
      <c r="E554" s="190"/>
      <c r="F554" s="190"/>
      <c r="G554" s="128"/>
      <c r="H554" s="128"/>
      <c r="I554" s="196"/>
      <c r="J554" s="128"/>
      <c r="K554" s="131"/>
      <c r="L554" s="128"/>
      <c r="M554" s="191"/>
      <c r="N554" s="92"/>
    </row>
    <row r="555" spans="1:14" ht="18.75">
      <c r="A555" s="48"/>
      <c r="B555" s="93"/>
      <c r="C555" s="93"/>
      <c r="D555" s="198"/>
      <c r="E555" s="190"/>
      <c r="F555" s="190"/>
      <c r="G555" s="128"/>
      <c r="H555" s="128"/>
      <c r="I555" s="196"/>
      <c r="J555" s="128"/>
      <c r="K555" s="131"/>
      <c r="L555" s="128"/>
      <c r="M555" s="191"/>
      <c r="N555" s="92"/>
    </row>
    <row r="556" spans="1:14" ht="18.75">
      <c r="A556" s="48"/>
      <c r="B556" s="125"/>
      <c r="C556" s="125"/>
      <c r="D556" s="197"/>
      <c r="E556" s="195"/>
      <c r="F556" s="195"/>
      <c r="G556" s="128"/>
      <c r="H556" s="128"/>
      <c r="I556" s="196"/>
      <c r="J556" s="128"/>
      <c r="K556" s="131"/>
      <c r="L556" s="128"/>
      <c r="M556" s="191"/>
      <c r="N556" s="92"/>
    </row>
    <row r="557" spans="1:14" ht="18.75">
      <c r="A557" s="48"/>
      <c r="B557" s="125"/>
      <c r="C557" s="125"/>
      <c r="D557" s="198"/>
      <c r="E557" s="190"/>
      <c r="F557" s="190"/>
      <c r="G557" s="128"/>
      <c r="H557" s="128"/>
      <c r="I557" s="196"/>
      <c r="J557" s="128"/>
      <c r="K557" s="131"/>
      <c r="L557" s="128"/>
      <c r="M557" s="191"/>
      <c r="N557" s="92"/>
    </row>
    <row r="558" spans="1:14" ht="18.75">
      <c r="A558" s="48"/>
      <c r="B558" s="125"/>
      <c r="C558" s="125"/>
      <c r="D558" s="198"/>
      <c r="E558" s="190"/>
      <c r="F558" s="190"/>
      <c r="G558" s="128"/>
      <c r="H558" s="128"/>
      <c r="I558" s="196"/>
      <c r="J558" s="128"/>
      <c r="K558" s="131"/>
      <c r="L558" s="128"/>
      <c r="M558" s="191"/>
      <c r="N558" s="92"/>
    </row>
    <row r="559" spans="1:14" ht="18.75">
      <c r="A559" s="48"/>
      <c r="B559" s="125"/>
      <c r="C559" s="125"/>
      <c r="D559" s="198"/>
      <c r="E559" s="190"/>
      <c r="F559" s="190"/>
      <c r="G559" s="128"/>
      <c r="H559" s="128"/>
      <c r="I559" s="196"/>
      <c r="J559" s="128"/>
      <c r="K559" s="131"/>
      <c r="L559" s="128"/>
      <c r="M559" s="191"/>
      <c r="N559" s="92"/>
    </row>
    <row r="560" spans="1:14" ht="18.75">
      <c r="A560" s="48"/>
      <c r="B560" s="125"/>
      <c r="C560" s="125"/>
      <c r="D560" s="198"/>
      <c r="E560" s="190"/>
      <c r="F560" s="190"/>
      <c r="G560" s="128"/>
      <c r="H560" s="128"/>
      <c r="I560" s="196"/>
      <c r="J560" s="128"/>
      <c r="K560" s="131"/>
      <c r="L560" s="128"/>
      <c r="M560" s="191"/>
      <c r="N560" s="92"/>
    </row>
    <row r="561" spans="1:14" ht="18.75">
      <c r="A561" s="48"/>
      <c r="B561" s="125"/>
      <c r="C561" s="125"/>
      <c r="D561" s="198"/>
      <c r="E561" s="190"/>
      <c r="F561" s="190"/>
      <c r="G561" s="128"/>
      <c r="H561" s="128"/>
      <c r="I561" s="196"/>
      <c r="J561" s="128"/>
      <c r="K561" s="131"/>
      <c r="L561" s="128"/>
      <c r="M561" s="191"/>
      <c r="N561" s="92"/>
    </row>
    <row r="562" spans="1:14" ht="18.75">
      <c r="A562" s="48"/>
      <c r="B562" s="125"/>
      <c r="C562" s="125"/>
      <c r="D562" s="189"/>
      <c r="E562" s="190"/>
      <c r="F562" s="190"/>
      <c r="G562" s="128"/>
      <c r="H562" s="128"/>
      <c r="I562" s="196"/>
      <c r="J562" s="128"/>
      <c r="K562" s="131"/>
      <c r="L562" s="128"/>
      <c r="M562" s="191"/>
      <c r="N562" s="92"/>
    </row>
    <row r="563" spans="1:14" ht="18.75">
      <c r="A563" s="48"/>
      <c r="B563" s="93"/>
      <c r="C563" s="93"/>
      <c r="D563" s="189"/>
      <c r="E563" s="190"/>
      <c r="F563" s="190"/>
      <c r="G563" s="128"/>
      <c r="H563" s="128"/>
      <c r="I563" s="196"/>
      <c r="J563" s="128"/>
      <c r="K563" s="131"/>
      <c r="L563" s="128"/>
      <c r="M563" s="191"/>
      <c r="N563" s="92"/>
    </row>
    <row r="564" spans="1:14" ht="18.75">
      <c r="A564" s="48"/>
      <c r="B564" s="93"/>
      <c r="C564" s="93"/>
      <c r="D564" s="197"/>
      <c r="E564" s="195"/>
      <c r="F564" s="195"/>
      <c r="G564" s="128"/>
      <c r="H564" s="128"/>
      <c r="I564" s="196"/>
      <c r="J564" s="128"/>
      <c r="K564" s="131"/>
      <c r="L564" s="128"/>
      <c r="M564" s="191"/>
      <c r="N564" s="92"/>
    </row>
    <row r="565" spans="1:14" ht="18.75">
      <c r="A565" s="48"/>
      <c r="B565" s="125"/>
      <c r="C565" s="125"/>
      <c r="D565" s="198"/>
      <c r="E565" s="190"/>
      <c r="F565" s="190"/>
      <c r="G565" s="128"/>
      <c r="H565" s="128"/>
      <c r="I565" s="196"/>
      <c r="J565" s="128"/>
      <c r="K565" s="131"/>
      <c r="L565" s="128"/>
      <c r="M565" s="191"/>
      <c r="N565" s="92"/>
    </row>
    <row r="566" spans="1:14" ht="18.75">
      <c r="A566" s="48"/>
      <c r="B566" s="125"/>
      <c r="C566" s="125"/>
      <c r="D566" s="198"/>
      <c r="E566" s="190"/>
      <c r="F566" s="190"/>
      <c r="G566" s="128"/>
      <c r="H566" s="128"/>
      <c r="I566" s="196"/>
      <c r="J566" s="128"/>
      <c r="K566" s="131"/>
      <c r="L566" s="128"/>
      <c r="M566" s="191"/>
      <c r="N566" s="92"/>
    </row>
    <row r="567" spans="1:14" ht="18.75">
      <c r="A567" s="48"/>
      <c r="B567" s="125"/>
      <c r="C567" s="125"/>
      <c r="D567" s="194"/>
      <c r="E567" s="190"/>
      <c r="F567" s="190"/>
      <c r="G567" s="128"/>
      <c r="H567" s="128"/>
      <c r="I567" s="196"/>
      <c r="J567" s="128"/>
      <c r="K567" s="131"/>
      <c r="L567" s="128"/>
      <c r="M567" s="191"/>
      <c r="N567" s="92"/>
    </row>
    <row r="568" spans="1:14" ht="18.75">
      <c r="A568" s="48"/>
      <c r="B568" s="125"/>
      <c r="C568" s="125"/>
      <c r="D568" s="198"/>
      <c r="E568" s="190"/>
      <c r="F568" s="190"/>
      <c r="G568" s="128"/>
      <c r="H568" s="128"/>
      <c r="I568" s="196"/>
      <c r="J568" s="128"/>
      <c r="K568" s="131"/>
      <c r="L568" s="128"/>
      <c r="M568" s="191"/>
      <c r="N568" s="92"/>
    </row>
    <row r="569" spans="1:14" ht="18.75">
      <c r="A569" s="48"/>
      <c r="B569" s="93"/>
      <c r="C569" s="93"/>
      <c r="D569" s="189"/>
      <c r="E569" s="190"/>
      <c r="F569" s="190"/>
      <c r="G569" s="128"/>
      <c r="H569" s="128"/>
      <c r="I569" s="196"/>
      <c r="J569" s="128"/>
      <c r="K569" s="131"/>
      <c r="L569" s="128"/>
      <c r="M569" s="191"/>
      <c r="N569" s="92"/>
    </row>
    <row r="570" spans="1:14" ht="18.75">
      <c r="A570" s="48"/>
      <c r="B570" s="125"/>
      <c r="C570" s="125"/>
      <c r="D570" s="198"/>
      <c r="E570" s="195"/>
      <c r="F570" s="195"/>
      <c r="G570" s="128"/>
      <c r="H570" s="128"/>
      <c r="I570" s="196"/>
      <c r="J570" s="128"/>
      <c r="K570" s="131"/>
      <c r="L570" s="128"/>
      <c r="M570" s="191"/>
      <c r="N570" s="92"/>
    </row>
    <row r="571" spans="1:14" ht="18.75">
      <c r="A571" s="48"/>
      <c r="B571" s="93"/>
      <c r="C571" s="93"/>
      <c r="D571" s="198"/>
      <c r="E571" s="190"/>
      <c r="F571" s="190"/>
      <c r="G571" s="128"/>
      <c r="H571" s="128"/>
      <c r="I571" s="196"/>
      <c r="J571" s="128"/>
      <c r="K571" s="131"/>
      <c r="L571" s="128"/>
      <c r="M571" s="191"/>
      <c r="N571" s="92"/>
    </row>
    <row r="572" spans="1:14" ht="18.75">
      <c r="A572" s="48"/>
      <c r="B572" s="125"/>
      <c r="C572" s="125"/>
      <c r="D572" s="198"/>
      <c r="E572" s="195"/>
      <c r="F572" s="195"/>
      <c r="G572" s="128"/>
      <c r="H572" s="128"/>
      <c r="I572" s="196"/>
      <c r="J572" s="128"/>
      <c r="K572" s="131"/>
      <c r="L572" s="128"/>
      <c r="M572" s="191"/>
      <c r="N572" s="92"/>
    </row>
    <row r="573" spans="1:14" ht="18.75">
      <c r="A573" s="48"/>
      <c r="B573" s="125"/>
      <c r="C573" s="125"/>
      <c r="D573" s="189"/>
      <c r="E573" s="190"/>
      <c r="F573" s="190"/>
      <c r="G573" s="128"/>
      <c r="H573" s="128"/>
      <c r="I573" s="196"/>
      <c r="J573" s="128"/>
      <c r="K573" s="131"/>
      <c r="L573" s="128"/>
      <c r="M573" s="191"/>
      <c r="N573" s="92"/>
    </row>
    <row r="574" spans="1:14" ht="18.75">
      <c r="A574" s="48"/>
      <c r="B574" s="125"/>
      <c r="C574" s="125"/>
      <c r="D574" s="198"/>
      <c r="E574" s="190"/>
      <c r="F574" s="190"/>
      <c r="G574" s="128"/>
      <c r="H574" s="128"/>
      <c r="I574" s="196"/>
      <c r="J574" s="128"/>
      <c r="K574" s="131"/>
      <c r="L574" s="128"/>
      <c r="M574" s="191"/>
      <c r="N574" s="92"/>
    </row>
    <row r="575" spans="1:14" ht="18.75">
      <c r="A575" s="48"/>
      <c r="B575" s="93"/>
      <c r="C575" s="93"/>
      <c r="D575" s="198"/>
      <c r="E575" s="190"/>
      <c r="F575" s="190"/>
      <c r="G575" s="128"/>
      <c r="H575" s="128"/>
      <c r="I575" s="196"/>
      <c r="J575" s="128"/>
      <c r="K575" s="131"/>
      <c r="L575" s="128"/>
      <c r="M575" s="191"/>
      <c r="N575" s="92"/>
    </row>
    <row r="576" spans="1:14" ht="18.75">
      <c r="A576" s="48"/>
      <c r="B576" s="125"/>
      <c r="C576" s="125"/>
      <c r="D576" s="192"/>
      <c r="E576" s="195"/>
      <c r="F576" s="195"/>
      <c r="G576" s="128"/>
      <c r="H576" s="128"/>
      <c r="I576" s="196"/>
      <c r="J576" s="128"/>
      <c r="K576" s="131"/>
      <c r="L576" s="128"/>
      <c r="M576" s="191"/>
      <c r="N576" s="92"/>
    </row>
    <row r="577" spans="1:14" ht="18.75">
      <c r="A577" s="48"/>
      <c r="B577" s="125"/>
      <c r="C577" s="125"/>
      <c r="D577" s="198"/>
      <c r="E577" s="190"/>
      <c r="F577" s="190"/>
      <c r="G577" s="128"/>
      <c r="H577" s="128"/>
      <c r="I577" s="196"/>
      <c r="J577" s="128"/>
      <c r="K577" s="131"/>
      <c r="L577" s="128"/>
      <c r="M577" s="191"/>
      <c r="N577" s="92"/>
    </row>
    <row r="578" spans="1:14" ht="18.75">
      <c r="A578" s="48"/>
      <c r="B578" s="93"/>
      <c r="C578" s="93"/>
      <c r="D578" s="198"/>
      <c r="E578" s="195"/>
      <c r="F578" s="195"/>
      <c r="G578" s="128"/>
      <c r="H578" s="128"/>
      <c r="I578" s="196"/>
      <c r="J578" s="128"/>
      <c r="K578" s="131"/>
      <c r="L578" s="128"/>
      <c r="M578" s="191"/>
      <c r="N578" s="92"/>
    </row>
    <row r="579" spans="1:14" ht="18.75">
      <c r="A579" s="48"/>
      <c r="B579" s="125"/>
      <c r="C579" s="125"/>
      <c r="D579" s="197"/>
      <c r="E579" s="195"/>
      <c r="F579" s="195"/>
      <c r="G579" s="128"/>
      <c r="H579" s="128"/>
      <c r="I579" s="196"/>
      <c r="J579" s="128"/>
      <c r="K579" s="131"/>
      <c r="L579" s="128"/>
      <c r="M579" s="191"/>
      <c r="N579" s="92"/>
    </row>
    <row r="580" spans="1:14" ht="18.75">
      <c r="A580" s="48"/>
      <c r="B580" s="125"/>
      <c r="C580" s="125"/>
      <c r="D580" s="198"/>
      <c r="E580" s="190"/>
      <c r="F580" s="190"/>
      <c r="G580" s="128"/>
      <c r="H580" s="128"/>
      <c r="I580" s="196"/>
      <c r="J580" s="128"/>
      <c r="K580" s="131"/>
      <c r="L580" s="128"/>
      <c r="M580" s="191"/>
      <c r="N580" s="92"/>
    </row>
    <row r="581" spans="1:14" ht="18.75">
      <c r="A581" s="48"/>
      <c r="B581" s="125"/>
      <c r="C581" s="125"/>
      <c r="D581" s="198"/>
      <c r="E581" s="190"/>
      <c r="F581" s="190"/>
      <c r="G581" s="128"/>
      <c r="H581" s="128"/>
      <c r="I581" s="196"/>
      <c r="J581" s="128"/>
      <c r="K581" s="131"/>
      <c r="L581" s="128"/>
      <c r="M581" s="191"/>
      <c r="N581" s="92"/>
    </row>
    <row r="582" spans="1:14" ht="18.75">
      <c r="A582" s="48"/>
      <c r="B582" s="125"/>
      <c r="C582" s="125"/>
      <c r="D582" s="189"/>
      <c r="E582" s="190"/>
      <c r="F582" s="190"/>
      <c r="G582" s="128"/>
      <c r="H582" s="128"/>
      <c r="I582" s="196"/>
      <c r="J582" s="128"/>
      <c r="K582" s="131"/>
      <c r="L582" s="128"/>
      <c r="M582" s="191"/>
      <c r="N582" s="92"/>
    </row>
    <row r="583" spans="1:14" ht="18.75">
      <c r="A583" s="48"/>
      <c r="B583" s="125"/>
      <c r="C583" s="125"/>
      <c r="D583" s="198"/>
      <c r="E583" s="190"/>
      <c r="F583" s="190"/>
      <c r="G583" s="128"/>
      <c r="H583" s="128"/>
      <c r="I583" s="196"/>
      <c r="J583" s="128"/>
      <c r="K583" s="131"/>
      <c r="L583" s="128"/>
      <c r="M583" s="191"/>
      <c r="N583" s="92"/>
    </row>
    <row r="584" spans="1:14" ht="18.75">
      <c r="A584" s="48"/>
      <c r="B584" s="93"/>
      <c r="C584" s="93"/>
      <c r="D584" s="198"/>
      <c r="E584" s="190"/>
      <c r="F584" s="190"/>
      <c r="G584" s="128"/>
      <c r="H584" s="128"/>
      <c r="I584" s="196"/>
      <c r="J584" s="128"/>
      <c r="K584" s="131"/>
      <c r="L584" s="128"/>
      <c r="M584" s="191"/>
      <c r="N584" s="92"/>
    </row>
    <row r="585" spans="1:14" ht="18.75">
      <c r="A585" s="48"/>
      <c r="B585" s="125"/>
      <c r="C585" s="125"/>
      <c r="D585" s="197"/>
      <c r="E585" s="195"/>
      <c r="F585" s="195"/>
      <c r="G585" s="128"/>
      <c r="H585" s="128"/>
      <c r="I585" s="196"/>
      <c r="J585" s="128"/>
      <c r="K585" s="131"/>
      <c r="L585" s="128"/>
      <c r="M585" s="191"/>
      <c r="N585" s="92"/>
    </row>
    <row r="586" spans="1:14" ht="18.75">
      <c r="A586" s="48"/>
      <c r="B586" s="125"/>
      <c r="C586" s="125"/>
      <c r="D586" s="198"/>
      <c r="E586" s="190"/>
      <c r="F586" s="190"/>
      <c r="G586" s="128"/>
      <c r="H586" s="128"/>
      <c r="I586" s="196"/>
      <c r="J586" s="128"/>
      <c r="K586" s="131"/>
      <c r="L586" s="128"/>
      <c r="M586" s="191"/>
      <c r="N586" s="92"/>
    </row>
    <row r="587" spans="1:14" ht="18.75">
      <c r="A587" s="48"/>
      <c r="B587" s="125"/>
      <c r="C587" s="125"/>
      <c r="D587" s="198"/>
      <c r="E587" s="190"/>
      <c r="F587" s="190"/>
      <c r="G587" s="128"/>
      <c r="H587" s="128"/>
      <c r="I587" s="196"/>
      <c r="J587" s="128"/>
      <c r="K587" s="131"/>
      <c r="L587" s="128"/>
      <c r="M587" s="191"/>
      <c r="N587" s="92"/>
    </row>
    <row r="588" spans="1:14" ht="18.75">
      <c r="A588" s="48"/>
      <c r="B588" s="125"/>
      <c r="C588" s="125"/>
      <c r="D588" s="198"/>
      <c r="E588" s="190"/>
      <c r="F588" s="190"/>
      <c r="G588" s="128"/>
      <c r="H588" s="128"/>
      <c r="I588" s="196"/>
      <c r="J588" s="128"/>
      <c r="K588" s="131"/>
      <c r="L588" s="128"/>
      <c r="M588" s="191"/>
      <c r="N588" s="92"/>
    </row>
    <row r="589" spans="1:14" ht="18.75">
      <c r="A589" s="48"/>
      <c r="B589" s="125"/>
      <c r="C589" s="125"/>
      <c r="D589" s="198"/>
      <c r="E589" s="190"/>
      <c r="F589" s="190"/>
      <c r="G589" s="128"/>
      <c r="H589" s="128"/>
      <c r="I589" s="196"/>
      <c r="J589" s="128"/>
      <c r="K589" s="131"/>
      <c r="L589" s="128"/>
      <c r="M589" s="191"/>
      <c r="N589" s="92"/>
    </row>
    <row r="590" spans="1:14" ht="18.75">
      <c r="A590" s="48"/>
      <c r="B590" s="125"/>
      <c r="C590" s="125"/>
      <c r="D590" s="194"/>
      <c r="E590" s="190"/>
      <c r="F590" s="190"/>
      <c r="G590" s="128"/>
      <c r="H590" s="128"/>
      <c r="I590" s="196"/>
      <c r="J590" s="128"/>
      <c r="K590" s="131"/>
      <c r="L590" s="128"/>
      <c r="M590" s="191"/>
      <c r="N590" s="92"/>
    </row>
    <row r="591" spans="1:14" ht="18.75">
      <c r="A591" s="48"/>
      <c r="B591" s="125"/>
      <c r="C591" s="125"/>
      <c r="D591" s="194"/>
      <c r="E591" s="190"/>
      <c r="F591" s="190"/>
      <c r="G591" s="128"/>
      <c r="H591" s="128"/>
      <c r="I591" s="196"/>
      <c r="J591" s="128"/>
      <c r="K591" s="131"/>
      <c r="L591" s="128"/>
      <c r="M591" s="191"/>
      <c r="N591" s="92"/>
    </row>
    <row r="592" spans="1:14">
      <c r="A592" s="29"/>
      <c r="D592" s="141">
        <f>COUNTA(D8:D591)</f>
        <v>422</v>
      </c>
      <c r="E592" s="141">
        <f>COUNTA(E8:E591)</f>
        <v>0</v>
      </c>
      <c r="F592" s="141"/>
      <c r="G592" s="141">
        <f t="shared" ref="G592:N592" si="40">COUNTA(G8:G591)</f>
        <v>450</v>
      </c>
      <c r="H592" s="141">
        <f t="shared" si="40"/>
        <v>450</v>
      </c>
      <c r="I592" s="141">
        <f t="shared" si="40"/>
        <v>0</v>
      </c>
      <c r="J592" s="141">
        <f t="shared" si="40"/>
        <v>450</v>
      </c>
      <c r="K592" s="141">
        <f t="shared" si="40"/>
        <v>0</v>
      </c>
      <c r="L592" s="141">
        <f t="shared" si="40"/>
        <v>450</v>
      </c>
      <c r="M592" s="141">
        <f t="shared" si="40"/>
        <v>29</v>
      </c>
      <c r="N592" s="141">
        <f t="shared" si="40"/>
        <v>450</v>
      </c>
    </row>
  </sheetData>
  <conditionalFormatting sqref="N390:N591 M390:M463 M27:M337 N8:N337 M338:N389">
    <cfRule type="cellIs" dxfId="45" priority="3" operator="equal">
      <formula>"Juin"</formula>
    </cfRule>
    <cfRule type="cellIs" dxfId="44" priority="4" operator="equal">
      <formula>"Rattrapage"</formula>
    </cfRule>
    <cfRule type="cellIs" dxfId="43" priority="5" operator="equal">
      <formula>"Juin"</formula>
    </cfRule>
    <cfRule type="cellIs" dxfId="42" priority="6" operator="equal">
      <formula>"Synthèse"</formula>
    </cfRule>
  </conditionalFormatting>
  <conditionalFormatting sqref="N8:N591">
    <cfRule type="cellIs" dxfId="41" priority="2" operator="equal">
      <formula>"non"</formula>
    </cfRule>
  </conditionalFormatting>
  <dataValidations count="1">
    <dataValidation type="decimal" allowBlank="1" showInputMessage="1" showErrorMessage="1" sqref="E507:F591 D311:F389 M8:M26 E8:F37 D27:D37 D38:F309 E390:F505 D390:D591">
      <formula1>0</formula1>
      <formula2>20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N592"/>
  <sheetViews>
    <sheetView topLeftCell="A448" workbookViewId="0">
      <selection activeCell="D458" sqref="D458"/>
    </sheetView>
  </sheetViews>
  <sheetFormatPr baseColWidth="10" defaultColWidth="11.42578125" defaultRowHeight="15"/>
  <cols>
    <col min="1" max="1" width="6" style="23" bestFit="1" customWidth="1"/>
    <col min="2" max="2" width="25" style="223" customWidth="1"/>
    <col min="3" max="3" width="29" style="223" customWidth="1"/>
    <col min="4" max="5" width="10.85546875" style="23" customWidth="1"/>
    <col min="6" max="13" width="11.42578125" style="23"/>
    <col min="14" max="14" width="14.5703125" style="23" customWidth="1"/>
    <col min="15" max="15" width="18.5703125" style="23" customWidth="1"/>
    <col min="16" max="16" width="19.7109375" style="23" customWidth="1"/>
    <col min="17" max="16384" width="11.42578125" style="23"/>
  </cols>
  <sheetData>
    <row r="1" spans="1:14" ht="20.25">
      <c r="A1" s="31"/>
      <c r="B1" s="200"/>
      <c r="C1" s="201"/>
      <c r="D1" s="31"/>
      <c r="E1" s="31"/>
      <c r="F1" s="31"/>
      <c r="G1" s="33" t="s">
        <v>0</v>
      </c>
      <c r="H1" s="33"/>
      <c r="I1" s="33"/>
      <c r="J1" s="31"/>
      <c r="K1" s="31"/>
      <c r="L1" s="31"/>
      <c r="M1" s="34"/>
    </row>
    <row r="2" spans="1:14" ht="20.25">
      <c r="A2" s="31"/>
      <c r="B2" s="200"/>
      <c r="C2" s="201"/>
      <c r="D2" s="31"/>
      <c r="E2" s="31"/>
      <c r="F2" s="31"/>
      <c r="G2" s="33" t="s">
        <v>1</v>
      </c>
      <c r="H2" s="33"/>
      <c r="I2" s="33"/>
      <c r="J2" s="31"/>
      <c r="K2" s="31"/>
      <c r="L2" s="31"/>
      <c r="M2" s="34"/>
    </row>
    <row r="3" spans="1:14" ht="20.25">
      <c r="A3" s="31"/>
      <c r="B3" s="200"/>
      <c r="C3" s="201"/>
      <c r="D3" s="31"/>
      <c r="E3" s="31"/>
      <c r="F3" s="31"/>
      <c r="G3" s="33" t="s">
        <v>539</v>
      </c>
      <c r="H3" s="33"/>
      <c r="I3" s="33"/>
      <c r="J3" s="31"/>
      <c r="K3" s="31"/>
      <c r="L3" s="31"/>
      <c r="M3" s="34"/>
    </row>
    <row r="4" spans="1:14" ht="20.25">
      <c r="A4" s="31"/>
      <c r="B4" s="200"/>
      <c r="C4" s="201"/>
      <c r="D4" s="31"/>
      <c r="E4" s="31"/>
      <c r="F4" s="31"/>
      <c r="G4" s="33" t="s">
        <v>3</v>
      </c>
      <c r="H4" s="33"/>
      <c r="I4" s="33"/>
      <c r="J4" s="31"/>
      <c r="K4" s="31"/>
      <c r="L4" s="31"/>
      <c r="M4" s="34"/>
    </row>
    <row r="5" spans="1:14" ht="20.25">
      <c r="A5" s="31"/>
      <c r="B5" s="200"/>
      <c r="C5" s="201"/>
      <c r="D5" s="31"/>
      <c r="E5" s="31"/>
      <c r="F5" s="31"/>
      <c r="G5" s="33" t="s">
        <v>557</v>
      </c>
      <c r="H5" s="33"/>
      <c r="I5" s="33"/>
      <c r="J5" s="31"/>
      <c r="K5" s="31"/>
      <c r="L5" s="31"/>
      <c r="M5" s="34"/>
    </row>
    <row r="6" spans="1:14" ht="20.25">
      <c r="A6" s="31"/>
      <c r="B6" s="200"/>
      <c r="C6" s="201"/>
      <c r="D6" s="31" t="s">
        <v>558</v>
      </c>
      <c r="E6" s="31"/>
      <c r="F6" s="31"/>
      <c r="G6" s="31"/>
      <c r="H6" s="31"/>
      <c r="I6" s="31"/>
      <c r="J6" s="31"/>
      <c r="K6" s="31"/>
      <c r="L6" s="31"/>
      <c r="M6" s="34"/>
    </row>
    <row r="7" spans="1:14" s="203" customFormat="1">
      <c r="A7" s="39" t="s">
        <v>6</v>
      </c>
      <c r="B7" s="202" t="s">
        <v>7</v>
      </c>
      <c r="C7" s="202" t="s">
        <v>8</v>
      </c>
      <c r="D7" s="37" t="s">
        <v>9</v>
      </c>
      <c r="E7" s="37" t="s">
        <v>10</v>
      </c>
      <c r="F7" s="37" t="s">
        <v>11</v>
      </c>
      <c r="G7" s="37" t="s">
        <v>12</v>
      </c>
      <c r="H7" s="37" t="s">
        <v>13</v>
      </c>
      <c r="I7" s="37" t="s">
        <v>14</v>
      </c>
      <c r="J7" s="37" t="s">
        <v>15</v>
      </c>
      <c r="K7" s="37" t="s">
        <v>544</v>
      </c>
      <c r="L7" s="37" t="s">
        <v>15</v>
      </c>
      <c r="M7" s="62" t="s">
        <v>17</v>
      </c>
      <c r="N7" s="62" t="s">
        <v>18</v>
      </c>
    </row>
    <row r="8" spans="1:14" ht="18.75">
      <c r="A8" s="64">
        <v>1</v>
      </c>
      <c r="B8" s="411" t="s">
        <v>19</v>
      </c>
      <c r="C8" s="411" t="s">
        <v>20</v>
      </c>
      <c r="D8" s="204">
        <v>7</v>
      </c>
      <c r="E8" s="205"/>
      <c r="F8" s="68"/>
      <c r="G8" s="68">
        <f t="shared" ref="G8:G70" si="0">IF(AND(D8=0,E8=0,F8=0),M8/2,(D8+E8+F8)/3)</f>
        <v>2.3333333333333335</v>
      </c>
      <c r="H8" s="68">
        <f t="shared" ref="H8:H70" si="1">G8*2</f>
        <v>4.666666666666667</v>
      </c>
      <c r="I8" s="182"/>
      <c r="J8" s="68">
        <f t="shared" ref="J8:J70" si="2">MAX(H8,I8*2)</f>
        <v>4.666666666666667</v>
      </c>
      <c r="K8" s="156"/>
      <c r="L8" s="68">
        <f t="shared" ref="L8:L70" si="3">MAX(J8,K8*2)</f>
        <v>4.666666666666667</v>
      </c>
      <c r="M8" s="68"/>
      <c r="N8" s="84" t="str">
        <f t="shared" ref="N8:N70" si="4">IF(ISBLANK(K8),IF(ISBLANK(I8),"Juin","Synthèse"),"Rattrapage")</f>
        <v>Juin</v>
      </c>
    </row>
    <row r="9" spans="1:14" ht="18.75">
      <c r="A9" s="64">
        <v>2</v>
      </c>
      <c r="B9" s="412" t="s">
        <v>21</v>
      </c>
      <c r="C9" s="412" t="s">
        <v>20</v>
      </c>
      <c r="D9" s="204">
        <v>13</v>
      </c>
      <c r="E9" s="205"/>
      <c r="F9" s="68"/>
      <c r="G9" s="68">
        <f t="shared" si="0"/>
        <v>4.333333333333333</v>
      </c>
      <c r="H9" s="68">
        <f t="shared" si="1"/>
        <v>8.6666666666666661</v>
      </c>
      <c r="I9" s="182"/>
      <c r="J9" s="68">
        <f t="shared" si="2"/>
        <v>8.6666666666666661</v>
      </c>
      <c r="K9" s="156"/>
      <c r="L9" s="68">
        <f t="shared" si="3"/>
        <v>8.6666666666666661</v>
      </c>
      <c r="M9" s="68"/>
      <c r="N9" s="84" t="str">
        <f t="shared" si="4"/>
        <v>Juin</v>
      </c>
    </row>
    <row r="10" spans="1:14" ht="18.75">
      <c r="A10" s="64">
        <v>3</v>
      </c>
      <c r="B10" s="413" t="s">
        <v>22</v>
      </c>
      <c r="C10" s="413" t="s">
        <v>23</v>
      </c>
      <c r="D10" s="204">
        <v>6</v>
      </c>
      <c r="E10" s="205"/>
      <c r="F10" s="68"/>
      <c r="G10" s="68">
        <f t="shared" si="0"/>
        <v>2</v>
      </c>
      <c r="H10" s="68">
        <f t="shared" si="1"/>
        <v>4</v>
      </c>
      <c r="I10" s="206"/>
      <c r="J10" s="68">
        <f t="shared" si="2"/>
        <v>4</v>
      </c>
      <c r="K10" s="156"/>
      <c r="L10" s="68">
        <f t="shared" si="3"/>
        <v>4</v>
      </c>
      <c r="M10" s="68"/>
      <c r="N10" s="84" t="str">
        <f t="shared" si="4"/>
        <v>Juin</v>
      </c>
    </row>
    <row r="11" spans="1:14" ht="18.75">
      <c r="A11" s="64">
        <v>4</v>
      </c>
      <c r="B11" s="414" t="s">
        <v>24</v>
      </c>
      <c r="C11" s="414" t="s">
        <v>25</v>
      </c>
      <c r="D11" s="204">
        <v>12</v>
      </c>
      <c r="E11" s="205"/>
      <c r="F11" s="68"/>
      <c r="G11" s="68">
        <f t="shared" si="0"/>
        <v>4</v>
      </c>
      <c r="H11" s="68">
        <f t="shared" si="1"/>
        <v>8</v>
      </c>
      <c r="I11" s="182"/>
      <c r="J11" s="68">
        <f t="shared" si="2"/>
        <v>8</v>
      </c>
      <c r="K11" s="156"/>
      <c r="L11" s="68">
        <f t="shared" si="3"/>
        <v>8</v>
      </c>
      <c r="M11" s="68"/>
      <c r="N11" s="84" t="str">
        <f t="shared" si="4"/>
        <v>Juin</v>
      </c>
    </row>
    <row r="12" spans="1:14" ht="18.75">
      <c r="A12" s="64">
        <v>5</v>
      </c>
      <c r="B12" s="414" t="s">
        <v>26</v>
      </c>
      <c r="C12" s="414" t="s">
        <v>811</v>
      </c>
      <c r="D12" s="204">
        <v>6</v>
      </c>
      <c r="E12" s="205"/>
      <c r="F12" s="68"/>
      <c r="G12" s="68">
        <f t="shared" si="0"/>
        <v>2</v>
      </c>
      <c r="H12" s="68">
        <f t="shared" si="1"/>
        <v>4</v>
      </c>
      <c r="I12" s="206"/>
      <c r="J12" s="68">
        <f t="shared" si="2"/>
        <v>4</v>
      </c>
      <c r="K12" s="156"/>
      <c r="L12" s="68">
        <f t="shared" si="3"/>
        <v>4</v>
      </c>
      <c r="M12" s="68"/>
      <c r="N12" s="84" t="str">
        <f t="shared" si="4"/>
        <v>Juin</v>
      </c>
    </row>
    <row r="13" spans="1:14" ht="18.75">
      <c r="A13" s="64">
        <v>6</v>
      </c>
      <c r="B13" s="415" t="s">
        <v>812</v>
      </c>
      <c r="C13" s="415" t="s">
        <v>813</v>
      </c>
      <c r="D13" s="204">
        <v>13</v>
      </c>
      <c r="E13" s="205"/>
      <c r="F13" s="68"/>
      <c r="G13" s="68">
        <f t="shared" si="0"/>
        <v>4.333333333333333</v>
      </c>
      <c r="H13" s="68">
        <f t="shared" si="1"/>
        <v>8.6666666666666661</v>
      </c>
      <c r="I13" s="206"/>
      <c r="J13" s="68">
        <f t="shared" si="2"/>
        <v>8.6666666666666661</v>
      </c>
      <c r="K13" s="156"/>
      <c r="L13" s="68">
        <f t="shared" si="3"/>
        <v>8.6666666666666661</v>
      </c>
      <c r="M13" s="68"/>
      <c r="N13" s="84" t="str">
        <f t="shared" si="4"/>
        <v>Juin</v>
      </c>
    </row>
    <row r="14" spans="1:14" ht="18.75">
      <c r="A14" s="64">
        <v>7</v>
      </c>
      <c r="B14" s="416" t="s">
        <v>814</v>
      </c>
      <c r="C14" s="416" t="s">
        <v>28</v>
      </c>
      <c r="D14" s="204">
        <v>13</v>
      </c>
      <c r="E14" s="205"/>
      <c r="F14" s="68"/>
      <c r="G14" s="68">
        <f t="shared" si="0"/>
        <v>4.333333333333333</v>
      </c>
      <c r="H14" s="68">
        <f t="shared" si="1"/>
        <v>8.6666666666666661</v>
      </c>
      <c r="I14" s="206"/>
      <c r="J14" s="68">
        <f t="shared" si="2"/>
        <v>8.6666666666666661</v>
      </c>
      <c r="K14" s="156"/>
      <c r="L14" s="68">
        <f t="shared" si="3"/>
        <v>8.6666666666666661</v>
      </c>
      <c r="M14" s="68"/>
      <c r="N14" s="84" t="str">
        <f t="shared" si="4"/>
        <v>Juin</v>
      </c>
    </row>
    <row r="15" spans="1:14" ht="18.75">
      <c r="A15" s="64">
        <v>8</v>
      </c>
      <c r="B15" s="412" t="s">
        <v>815</v>
      </c>
      <c r="C15" s="412" t="s">
        <v>29</v>
      </c>
      <c r="D15" s="204">
        <v>8</v>
      </c>
      <c r="E15" s="205"/>
      <c r="F15" s="68"/>
      <c r="G15" s="68">
        <f t="shared" si="0"/>
        <v>2.6666666666666665</v>
      </c>
      <c r="H15" s="68">
        <f t="shared" si="1"/>
        <v>5.333333333333333</v>
      </c>
      <c r="I15" s="182"/>
      <c r="J15" s="68">
        <f t="shared" si="2"/>
        <v>5.333333333333333</v>
      </c>
      <c r="K15" s="156"/>
      <c r="L15" s="68">
        <f t="shared" si="3"/>
        <v>5.333333333333333</v>
      </c>
      <c r="M15" s="68"/>
      <c r="N15" s="84" t="str">
        <f t="shared" si="4"/>
        <v>Juin</v>
      </c>
    </row>
    <row r="16" spans="1:14" ht="18.75">
      <c r="A16" s="64">
        <v>9</v>
      </c>
      <c r="B16" s="417" t="s">
        <v>30</v>
      </c>
      <c r="C16" s="417" t="s">
        <v>31</v>
      </c>
      <c r="D16" s="204">
        <v>8</v>
      </c>
      <c r="E16" s="205"/>
      <c r="F16" s="68"/>
      <c r="G16" s="68">
        <f t="shared" si="0"/>
        <v>2.6666666666666665</v>
      </c>
      <c r="H16" s="68">
        <f t="shared" si="1"/>
        <v>5.333333333333333</v>
      </c>
      <c r="I16" s="206"/>
      <c r="J16" s="68">
        <f t="shared" si="2"/>
        <v>5.333333333333333</v>
      </c>
      <c r="K16" s="150"/>
      <c r="L16" s="68">
        <f t="shared" si="3"/>
        <v>5.333333333333333</v>
      </c>
      <c r="M16" s="68"/>
      <c r="N16" s="84" t="str">
        <f t="shared" si="4"/>
        <v>Juin</v>
      </c>
    </row>
    <row r="17" spans="1:14" ht="14.25" customHeight="1">
      <c r="A17" s="64">
        <v>10</v>
      </c>
      <c r="B17" s="412" t="s">
        <v>32</v>
      </c>
      <c r="C17" s="412" t="s">
        <v>33</v>
      </c>
      <c r="D17" s="204">
        <v>9</v>
      </c>
      <c r="E17" s="207"/>
      <c r="F17" s="68"/>
      <c r="G17" s="68">
        <f t="shared" si="0"/>
        <v>3</v>
      </c>
      <c r="H17" s="68">
        <f t="shared" si="1"/>
        <v>6</v>
      </c>
      <c r="I17" s="182"/>
      <c r="J17" s="68">
        <f t="shared" si="2"/>
        <v>6</v>
      </c>
      <c r="K17" s="150"/>
      <c r="L17" s="68">
        <f t="shared" si="3"/>
        <v>6</v>
      </c>
      <c r="M17" s="68"/>
      <c r="N17" s="84" t="str">
        <f t="shared" si="4"/>
        <v>Juin</v>
      </c>
    </row>
    <row r="18" spans="1:14" ht="18.75">
      <c r="A18" s="64">
        <v>11</v>
      </c>
      <c r="B18" s="412" t="s">
        <v>34</v>
      </c>
      <c r="C18" s="412" t="s">
        <v>35</v>
      </c>
      <c r="D18" s="204">
        <v>7</v>
      </c>
      <c r="E18" s="205"/>
      <c r="F18" s="68"/>
      <c r="G18" s="68">
        <f t="shared" si="0"/>
        <v>2.3333333333333335</v>
      </c>
      <c r="H18" s="68">
        <f t="shared" si="1"/>
        <v>4.666666666666667</v>
      </c>
      <c r="I18" s="182"/>
      <c r="J18" s="68">
        <f t="shared" si="2"/>
        <v>4.666666666666667</v>
      </c>
      <c r="K18" s="150"/>
      <c r="L18" s="68">
        <f t="shared" si="3"/>
        <v>4.666666666666667</v>
      </c>
      <c r="M18" s="68"/>
      <c r="N18" s="84" t="str">
        <f t="shared" si="4"/>
        <v>Juin</v>
      </c>
    </row>
    <row r="19" spans="1:14" ht="18.75">
      <c r="A19" s="64">
        <v>12</v>
      </c>
      <c r="B19" s="412" t="s">
        <v>36</v>
      </c>
      <c r="C19" s="412" t="s">
        <v>37</v>
      </c>
      <c r="D19" s="204">
        <v>4</v>
      </c>
      <c r="E19" s="205"/>
      <c r="F19" s="68"/>
      <c r="G19" s="68">
        <f t="shared" si="0"/>
        <v>1.3333333333333333</v>
      </c>
      <c r="H19" s="68">
        <f t="shared" si="1"/>
        <v>2.6666666666666665</v>
      </c>
      <c r="I19" s="206"/>
      <c r="J19" s="68">
        <f t="shared" si="2"/>
        <v>2.6666666666666665</v>
      </c>
      <c r="K19" s="150"/>
      <c r="L19" s="68">
        <f t="shared" si="3"/>
        <v>2.6666666666666665</v>
      </c>
      <c r="M19" s="68"/>
      <c r="N19" s="84" t="str">
        <f t="shared" si="4"/>
        <v>Juin</v>
      </c>
    </row>
    <row r="20" spans="1:14" ht="18.75">
      <c r="A20" s="64">
        <v>13</v>
      </c>
      <c r="B20" s="412" t="s">
        <v>38</v>
      </c>
      <c r="C20" s="412" t="s">
        <v>39</v>
      </c>
      <c r="D20" s="204">
        <v>9</v>
      </c>
      <c r="E20" s="205"/>
      <c r="F20" s="68"/>
      <c r="G20" s="68">
        <f t="shared" si="0"/>
        <v>3</v>
      </c>
      <c r="H20" s="68">
        <f t="shared" si="1"/>
        <v>6</v>
      </c>
      <c r="I20" s="182"/>
      <c r="J20" s="68">
        <f t="shared" si="2"/>
        <v>6</v>
      </c>
      <c r="K20" s="150"/>
      <c r="L20" s="68">
        <f t="shared" si="3"/>
        <v>6</v>
      </c>
      <c r="M20" s="68"/>
      <c r="N20" s="84" t="str">
        <f t="shared" si="4"/>
        <v>Juin</v>
      </c>
    </row>
    <row r="21" spans="1:14" ht="18.75">
      <c r="A21" s="64">
        <v>14</v>
      </c>
      <c r="B21" s="412" t="s">
        <v>40</v>
      </c>
      <c r="C21" s="412" t="s">
        <v>41</v>
      </c>
      <c r="D21" s="204">
        <v>16</v>
      </c>
      <c r="E21" s="205"/>
      <c r="F21" s="68"/>
      <c r="G21" s="68">
        <f t="shared" si="0"/>
        <v>5.333333333333333</v>
      </c>
      <c r="H21" s="68">
        <f t="shared" si="1"/>
        <v>10.666666666666666</v>
      </c>
      <c r="I21" s="208"/>
      <c r="J21" s="68">
        <f t="shared" si="2"/>
        <v>10.666666666666666</v>
      </c>
      <c r="K21" s="150"/>
      <c r="L21" s="68">
        <f t="shared" si="3"/>
        <v>10.666666666666666</v>
      </c>
      <c r="M21" s="68"/>
      <c r="N21" s="84" t="str">
        <f t="shared" si="4"/>
        <v>Juin</v>
      </c>
    </row>
    <row r="22" spans="1:14" ht="18.75">
      <c r="A22" s="64">
        <v>15</v>
      </c>
      <c r="B22" s="412" t="s">
        <v>42</v>
      </c>
      <c r="C22" s="412" t="s">
        <v>635</v>
      </c>
      <c r="D22" s="204">
        <v>16</v>
      </c>
      <c r="E22" s="205"/>
      <c r="F22" s="68"/>
      <c r="G22" s="68">
        <f t="shared" si="0"/>
        <v>5.333333333333333</v>
      </c>
      <c r="H22" s="68">
        <f t="shared" si="1"/>
        <v>10.666666666666666</v>
      </c>
      <c r="I22" s="206"/>
      <c r="J22" s="68">
        <f t="shared" si="2"/>
        <v>10.666666666666666</v>
      </c>
      <c r="K22" s="150"/>
      <c r="L22" s="68">
        <f t="shared" si="3"/>
        <v>10.666666666666666</v>
      </c>
      <c r="M22" s="68"/>
      <c r="N22" s="84" t="str">
        <f t="shared" si="4"/>
        <v>Juin</v>
      </c>
    </row>
    <row r="23" spans="1:14" ht="18.75">
      <c r="A23" s="64">
        <v>16</v>
      </c>
      <c r="B23" s="412" t="s">
        <v>44</v>
      </c>
      <c r="C23" s="412" t="s">
        <v>27</v>
      </c>
      <c r="D23" s="204">
        <v>7</v>
      </c>
      <c r="E23" s="205"/>
      <c r="F23" s="68"/>
      <c r="G23" s="68">
        <f t="shared" si="0"/>
        <v>2.3333333333333335</v>
      </c>
      <c r="H23" s="68">
        <f t="shared" si="1"/>
        <v>4.666666666666667</v>
      </c>
      <c r="I23" s="208"/>
      <c r="J23" s="68">
        <f t="shared" si="2"/>
        <v>4.666666666666667</v>
      </c>
      <c r="K23" s="150"/>
      <c r="L23" s="68">
        <f t="shared" si="3"/>
        <v>4.666666666666667</v>
      </c>
      <c r="M23" s="68"/>
      <c r="N23" s="84" t="str">
        <f t="shared" si="4"/>
        <v>Juin</v>
      </c>
    </row>
    <row r="24" spans="1:14" ht="18.75">
      <c r="A24" s="64">
        <v>17</v>
      </c>
      <c r="B24" s="418" t="s">
        <v>45</v>
      </c>
      <c r="C24" s="418" t="s">
        <v>23</v>
      </c>
      <c r="D24" s="204">
        <v>11</v>
      </c>
      <c r="E24" s="205"/>
      <c r="F24" s="68"/>
      <c r="G24" s="68">
        <f t="shared" si="0"/>
        <v>3.6666666666666665</v>
      </c>
      <c r="H24" s="68">
        <f t="shared" si="1"/>
        <v>7.333333333333333</v>
      </c>
      <c r="I24" s="206"/>
      <c r="J24" s="68">
        <f t="shared" si="2"/>
        <v>7.333333333333333</v>
      </c>
      <c r="K24" s="150"/>
      <c r="L24" s="68">
        <f t="shared" si="3"/>
        <v>7.333333333333333</v>
      </c>
      <c r="M24" s="115"/>
      <c r="N24" s="84" t="str">
        <f t="shared" si="4"/>
        <v>Juin</v>
      </c>
    </row>
    <row r="25" spans="1:14" ht="18.75">
      <c r="A25" s="64">
        <v>18</v>
      </c>
      <c r="B25" s="419" t="s">
        <v>46</v>
      </c>
      <c r="C25" s="419" t="s">
        <v>47</v>
      </c>
      <c r="D25" s="204">
        <v>8</v>
      </c>
      <c r="E25" s="205"/>
      <c r="F25" s="68"/>
      <c r="G25" s="68">
        <f t="shared" si="0"/>
        <v>2.6666666666666665</v>
      </c>
      <c r="H25" s="68">
        <f t="shared" si="1"/>
        <v>5.333333333333333</v>
      </c>
      <c r="I25" s="208"/>
      <c r="J25" s="68">
        <f t="shared" si="2"/>
        <v>5.333333333333333</v>
      </c>
      <c r="K25" s="150"/>
      <c r="L25" s="68">
        <f t="shared" si="3"/>
        <v>5.333333333333333</v>
      </c>
      <c r="M25" s="115"/>
      <c r="N25" s="84" t="str">
        <f t="shared" si="4"/>
        <v>Juin</v>
      </c>
    </row>
    <row r="26" spans="1:14" ht="18.75">
      <c r="A26" s="64">
        <v>19</v>
      </c>
      <c r="B26" s="413" t="s">
        <v>48</v>
      </c>
      <c r="C26" s="413" t="s">
        <v>49</v>
      </c>
      <c r="D26" s="204">
        <v>12</v>
      </c>
      <c r="E26" s="205"/>
      <c r="F26" s="68"/>
      <c r="G26" s="68">
        <f t="shared" si="0"/>
        <v>4</v>
      </c>
      <c r="H26" s="68">
        <f t="shared" si="1"/>
        <v>8</v>
      </c>
      <c r="I26" s="206"/>
      <c r="J26" s="68">
        <f t="shared" si="2"/>
        <v>8</v>
      </c>
      <c r="K26" s="150"/>
      <c r="L26" s="68">
        <f t="shared" si="3"/>
        <v>8</v>
      </c>
      <c r="M26" s="115"/>
      <c r="N26" s="84" t="str">
        <f t="shared" si="4"/>
        <v>Juin</v>
      </c>
    </row>
    <row r="27" spans="1:14" ht="18.75">
      <c r="A27" s="64">
        <v>20</v>
      </c>
      <c r="B27" s="418" t="s">
        <v>50</v>
      </c>
      <c r="C27" s="418" t="s">
        <v>816</v>
      </c>
      <c r="D27" s="204">
        <v>12</v>
      </c>
      <c r="E27" s="205"/>
      <c r="F27" s="68"/>
      <c r="G27" s="68">
        <f t="shared" si="0"/>
        <v>4</v>
      </c>
      <c r="H27" s="68">
        <f t="shared" si="1"/>
        <v>8</v>
      </c>
      <c r="I27" s="206"/>
      <c r="J27" s="68">
        <f t="shared" si="2"/>
        <v>8</v>
      </c>
      <c r="K27" s="150"/>
      <c r="L27" s="68">
        <f t="shared" si="3"/>
        <v>8</v>
      </c>
      <c r="M27" s="115"/>
      <c r="N27" s="84" t="str">
        <f t="shared" si="4"/>
        <v>Juin</v>
      </c>
    </row>
    <row r="28" spans="1:14" ht="18.75">
      <c r="A28" s="64">
        <v>21</v>
      </c>
      <c r="B28" s="418" t="s">
        <v>817</v>
      </c>
      <c r="C28" s="418" t="s">
        <v>818</v>
      </c>
      <c r="D28" s="209"/>
      <c r="E28" s="205"/>
      <c r="F28" s="68"/>
      <c r="G28" s="68">
        <f t="shared" si="0"/>
        <v>10</v>
      </c>
      <c r="H28" s="68">
        <f t="shared" si="1"/>
        <v>20</v>
      </c>
      <c r="I28" s="206"/>
      <c r="J28" s="68">
        <f t="shared" si="2"/>
        <v>20</v>
      </c>
      <c r="K28" s="150"/>
      <c r="L28" s="68">
        <f t="shared" si="3"/>
        <v>20</v>
      </c>
      <c r="M28" s="115">
        <v>20</v>
      </c>
      <c r="N28" s="84" t="str">
        <f t="shared" si="4"/>
        <v>Juin</v>
      </c>
    </row>
    <row r="29" spans="1:14" ht="18.75">
      <c r="A29" s="64">
        <v>22</v>
      </c>
      <c r="B29" s="413" t="s">
        <v>25</v>
      </c>
      <c r="C29" s="413" t="s">
        <v>51</v>
      </c>
      <c r="D29" s="204">
        <v>11</v>
      </c>
      <c r="E29" s="205"/>
      <c r="F29" s="68"/>
      <c r="G29" s="68">
        <f t="shared" si="0"/>
        <v>3.6666666666666665</v>
      </c>
      <c r="H29" s="68">
        <f t="shared" si="1"/>
        <v>7.333333333333333</v>
      </c>
      <c r="I29" s="208"/>
      <c r="J29" s="68">
        <f t="shared" si="2"/>
        <v>7.333333333333333</v>
      </c>
      <c r="K29" s="150"/>
      <c r="L29" s="68">
        <f t="shared" si="3"/>
        <v>7.333333333333333</v>
      </c>
      <c r="M29" s="115"/>
      <c r="N29" s="84" t="str">
        <f t="shared" si="4"/>
        <v>Juin</v>
      </c>
    </row>
    <row r="30" spans="1:14" ht="18.75">
      <c r="A30" s="64">
        <v>23</v>
      </c>
      <c r="B30" s="413" t="s">
        <v>52</v>
      </c>
      <c r="C30" s="413" t="s">
        <v>53</v>
      </c>
      <c r="D30" s="204">
        <v>10</v>
      </c>
      <c r="E30" s="205"/>
      <c r="F30" s="68"/>
      <c r="G30" s="68">
        <f t="shared" si="0"/>
        <v>3.3333333333333335</v>
      </c>
      <c r="H30" s="68">
        <f t="shared" si="1"/>
        <v>6.666666666666667</v>
      </c>
      <c r="I30" s="206"/>
      <c r="J30" s="68">
        <f t="shared" si="2"/>
        <v>6.666666666666667</v>
      </c>
      <c r="K30" s="156"/>
      <c r="L30" s="68">
        <f t="shared" si="3"/>
        <v>6.666666666666667</v>
      </c>
      <c r="M30" s="115"/>
      <c r="N30" s="84" t="str">
        <f t="shared" si="4"/>
        <v>Juin</v>
      </c>
    </row>
    <row r="31" spans="1:14" ht="18.75">
      <c r="A31" s="64">
        <v>24</v>
      </c>
      <c r="B31" s="413" t="s">
        <v>54</v>
      </c>
      <c r="C31" s="413" t="s">
        <v>55</v>
      </c>
      <c r="D31" s="204">
        <v>13</v>
      </c>
      <c r="E31" s="205"/>
      <c r="F31" s="68"/>
      <c r="G31" s="68">
        <f t="shared" si="0"/>
        <v>4.333333333333333</v>
      </c>
      <c r="H31" s="68">
        <f t="shared" si="1"/>
        <v>8.6666666666666661</v>
      </c>
      <c r="I31" s="206"/>
      <c r="J31" s="68">
        <f t="shared" si="2"/>
        <v>8.6666666666666661</v>
      </c>
      <c r="K31" s="156"/>
      <c r="L31" s="68">
        <f t="shared" si="3"/>
        <v>8.6666666666666661</v>
      </c>
      <c r="M31" s="115"/>
      <c r="N31" s="84" t="str">
        <f t="shared" si="4"/>
        <v>Juin</v>
      </c>
    </row>
    <row r="32" spans="1:14" ht="18.75">
      <c r="A32" s="64">
        <v>25</v>
      </c>
      <c r="B32" s="413" t="s">
        <v>56</v>
      </c>
      <c r="C32" s="413" t="s">
        <v>57</v>
      </c>
      <c r="D32" s="204">
        <v>10</v>
      </c>
      <c r="E32" s="205"/>
      <c r="F32" s="68"/>
      <c r="G32" s="68">
        <f t="shared" si="0"/>
        <v>3.3333333333333335</v>
      </c>
      <c r="H32" s="68">
        <f t="shared" si="1"/>
        <v>6.666666666666667</v>
      </c>
      <c r="I32" s="208"/>
      <c r="J32" s="68">
        <f t="shared" si="2"/>
        <v>6.666666666666667</v>
      </c>
      <c r="K32" s="156"/>
      <c r="L32" s="68">
        <f t="shared" si="3"/>
        <v>6.666666666666667</v>
      </c>
      <c r="M32" s="115"/>
      <c r="N32" s="84" t="str">
        <f t="shared" si="4"/>
        <v>Juin</v>
      </c>
    </row>
    <row r="33" spans="1:14" ht="18.75">
      <c r="A33" s="64">
        <v>26</v>
      </c>
      <c r="B33" s="413" t="s">
        <v>58</v>
      </c>
      <c r="C33" s="413" t="s">
        <v>59</v>
      </c>
      <c r="D33" s="204">
        <v>6</v>
      </c>
      <c r="E33" s="205"/>
      <c r="F33" s="68"/>
      <c r="G33" s="68">
        <f t="shared" si="0"/>
        <v>2</v>
      </c>
      <c r="H33" s="68">
        <f t="shared" si="1"/>
        <v>4</v>
      </c>
      <c r="I33" s="206"/>
      <c r="J33" s="68">
        <f t="shared" si="2"/>
        <v>4</v>
      </c>
      <c r="K33" s="156"/>
      <c r="L33" s="68">
        <f t="shared" si="3"/>
        <v>4</v>
      </c>
      <c r="M33" s="115"/>
      <c r="N33" s="84" t="str">
        <f t="shared" si="4"/>
        <v>Juin</v>
      </c>
    </row>
    <row r="34" spans="1:14" ht="18.75">
      <c r="A34" s="64">
        <v>27</v>
      </c>
      <c r="B34" s="413" t="s">
        <v>60</v>
      </c>
      <c r="C34" s="413" t="s">
        <v>61</v>
      </c>
      <c r="D34" s="204">
        <v>11</v>
      </c>
      <c r="E34" s="205"/>
      <c r="F34" s="68"/>
      <c r="G34" s="68">
        <f t="shared" si="0"/>
        <v>3.6666666666666665</v>
      </c>
      <c r="H34" s="68">
        <f t="shared" si="1"/>
        <v>7.333333333333333</v>
      </c>
      <c r="I34" s="208"/>
      <c r="J34" s="68">
        <f t="shared" si="2"/>
        <v>7.333333333333333</v>
      </c>
      <c r="K34" s="156"/>
      <c r="L34" s="68">
        <f t="shared" si="3"/>
        <v>7.333333333333333</v>
      </c>
      <c r="M34" s="115"/>
      <c r="N34" s="84" t="str">
        <f t="shared" si="4"/>
        <v>Juin</v>
      </c>
    </row>
    <row r="35" spans="1:14" ht="18.75">
      <c r="A35" s="64">
        <v>28</v>
      </c>
      <c r="B35" s="413" t="s">
        <v>62</v>
      </c>
      <c r="C35" s="420" t="s">
        <v>63</v>
      </c>
      <c r="D35" s="204">
        <v>11</v>
      </c>
      <c r="E35" s="205"/>
      <c r="F35" s="68"/>
      <c r="G35" s="68">
        <f t="shared" si="0"/>
        <v>3.6666666666666665</v>
      </c>
      <c r="H35" s="68">
        <f t="shared" si="1"/>
        <v>7.333333333333333</v>
      </c>
      <c r="I35" s="206"/>
      <c r="J35" s="68">
        <f t="shared" si="2"/>
        <v>7.333333333333333</v>
      </c>
      <c r="K35" s="150"/>
      <c r="L35" s="68">
        <f t="shared" si="3"/>
        <v>7.333333333333333</v>
      </c>
      <c r="M35" s="115"/>
      <c r="N35" s="84" t="str">
        <f t="shared" si="4"/>
        <v>Juin</v>
      </c>
    </row>
    <row r="36" spans="1:14" ht="18.75">
      <c r="A36" s="64">
        <v>29</v>
      </c>
      <c r="B36" s="413" t="s">
        <v>64</v>
      </c>
      <c r="C36" s="413" t="s">
        <v>65</v>
      </c>
      <c r="D36" s="204">
        <v>11</v>
      </c>
      <c r="E36" s="205"/>
      <c r="F36" s="68"/>
      <c r="G36" s="68">
        <f t="shared" si="0"/>
        <v>3.6666666666666665</v>
      </c>
      <c r="H36" s="68">
        <f t="shared" si="1"/>
        <v>7.333333333333333</v>
      </c>
      <c r="I36" s="206"/>
      <c r="J36" s="68">
        <f t="shared" si="2"/>
        <v>7.333333333333333</v>
      </c>
      <c r="K36" s="150"/>
      <c r="L36" s="68">
        <f t="shared" si="3"/>
        <v>7.333333333333333</v>
      </c>
      <c r="M36" s="115"/>
      <c r="N36" s="84" t="str">
        <f t="shared" si="4"/>
        <v>Juin</v>
      </c>
    </row>
    <row r="37" spans="1:14" ht="18.75">
      <c r="A37" s="64">
        <v>30</v>
      </c>
      <c r="B37" s="421" t="s">
        <v>66</v>
      </c>
      <c r="C37" s="421" t="s">
        <v>819</v>
      </c>
      <c r="D37" s="204">
        <v>9</v>
      </c>
      <c r="E37" s="205"/>
      <c r="F37" s="68"/>
      <c r="G37" s="68">
        <f t="shared" si="0"/>
        <v>3</v>
      </c>
      <c r="H37" s="68">
        <f t="shared" si="1"/>
        <v>6</v>
      </c>
      <c r="I37" s="208"/>
      <c r="J37" s="68">
        <f t="shared" si="2"/>
        <v>6</v>
      </c>
      <c r="K37" s="150"/>
      <c r="L37" s="68">
        <f t="shared" si="3"/>
        <v>6</v>
      </c>
      <c r="M37" s="115"/>
      <c r="N37" s="84" t="str">
        <f t="shared" si="4"/>
        <v>Juin</v>
      </c>
    </row>
    <row r="38" spans="1:14" ht="18.75">
      <c r="A38" s="64">
        <v>31</v>
      </c>
      <c r="B38" s="419" t="s">
        <v>820</v>
      </c>
      <c r="C38" s="419" t="s">
        <v>821</v>
      </c>
      <c r="D38" s="204">
        <v>9</v>
      </c>
      <c r="E38" s="205"/>
      <c r="F38" s="68"/>
      <c r="G38" s="68">
        <f t="shared" si="0"/>
        <v>3</v>
      </c>
      <c r="H38" s="68">
        <f t="shared" si="1"/>
        <v>6</v>
      </c>
      <c r="I38" s="206"/>
      <c r="J38" s="68">
        <f t="shared" si="2"/>
        <v>6</v>
      </c>
      <c r="K38" s="156"/>
      <c r="L38" s="68">
        <f t="shared" si="3"/>
        <v>6</v>
      </c>
      <c r="M38" s="115"/>
      <c r="N38" s="84" t="str">
        <f t="shared" si="4"/>
        <v>Juin</v>
      </c>
    </row>
    <row r="39" spans="1:14" ht="18.75">
      <c r="A39" s="64">
        <v>32</v>
      </c>
      <c r="B39" s="419" t="s">
        <v>68</v>
      </c>
      <c r="C39" s="419" t="s">
        <v>69</v>
      </c>
      <c r="D39" s="209"/>
      <c r="E39" s="205"/>
      <c r="F39" s="68"/>
      <c r="G39" s="68">
        <f t="shared" si="0"/>
        <v>10</v>
      </c>
      <c r="H39" s="68">
        <f t="shared" si="1"/>
        <v>20</v>
      </c>
      <c r="I39" s="206"/>
      <c r="J39" s="68">
        <f t="shared" si="2"/>
        <v>20</v>
      </c>
      <c r="K39" s="150"/>
      <c r="L39" s="68">
        <f t="shared" si="3"/>
        <v>20</v>
      </c>
      <c r="M39" s="115">
        <v>20</v>
      </c>
      <c r="N39" s="84" t="str">
        <f t="shared" si="4"/>
        <v>Juin</v>
      </c>
    </row>
    <row r="40" spans="1:14" ht="18.75">
      <c r="A40" s="64">
        <v>33</v>
      </c>
      <c r="B40" s="422" t="s">
        <v>70</v>
      </c>
      <c r="C40" s="422" t="s">
        <v>822</v>
      </c>
      <c r="D40" s="204">
        <v>8</v>
      </c>
      <c r="E40" s="205"/>
      <c r="F40" s="68"/>
      <c r="G40" s="68">
        <f t="shared" si="0"/>
        <v>2.6666666666666665</v>
      </c>
      <c r="H40" s="68">
        <f t="shared" si="1"/>
        <v>5.333333333333333</v>
      </c>
      <c r="I40" s="206"/>
      <c r="J40" s="68">
        <f t="shared" si="2"/>
        <v>5.333333333333333</v>
      </c>
      <c r="K40" s="156"/>
      <c r="L40" s="68">
        <f t="shared" si="3"/>
        <v>5.333333333333333</v>
      </c>
      <c r="M40" s="115"/>
      <c r="N40" s="84" t="str">
        <f t="shared" si="4"/>
        <v>Juin</v>
      </c>
    </row>
    <row r="41" spans="1:14" ht="18.75">
      <c r="A41" s="64">
        <v>34</v>
      </c>
      <c r="B41" s="423" t="s">
        <v>71</v>
      </c>
      <c r="C41" s="423" t="s">
        <v>440</v>
      </c>
      <c r="D41" s="204">
        <v>9</v>
      </c>
      <c r="E41" s="205"/>
      <c r="F41" s="68"/>
      <c r="G41" s="68">
        <f t="shared" si="0"/>
        <v>3</v>
      </c>
      <c r="H41" s="68">
        <f t="shared" si="1"/>
        <v>6</v>
      </c>
      <c r="I41" s="206"/>
      <c r="J41" s="68">
        <f t="shared" si="2"/>
        <v>6</v>
      </c>
      <c r="K41" s="156"/>
      <c r="L41" s="68">
        <f t="shared" si="3"/>
        <v>6</v>
      </c>
      <c r="M41" s="115"/>
      <c r="N41" s="84" t="str">
        <f t="shared" si="4"/>
        <v>Juin</v>
      </c>
    </row>
    <row r="42" spans="1:14" ht="18.75">
      <c r="A42" s="64">
        <v>35</v>
      </c>
      <c r="B42" s="417" t="s">
        <v>73</v>
      </c>
      <c r="C42" s="417" t="s">
        <v>823</v>
      </c>
      <c r="D42" s="204">
        <v>8</v>
      </c>
      <c r="E42" s="205"/>
      <c r="F42" s="68"/>
      <c r="G42" s="68">
        <f t="shared" si="0"/>
        <v>2.6666666666666665</v>
      </c>
      <c r="H42" s="68">
        <f t="shared" si="1"/>
        <v>5.333333333333333</v>
      </c>
      <c r="I42" s="208"/>
      <c r="J42" s="68">
        <f t="shared" si="2"/>
        <v>5.333333333333333</v>
      </c>
      <c r="K42" s="156"/>
      <c r="L42" s="68">
        <f t="shared" si="3"/>
        <v>5.333333333333333</v>
      </c>
      <c r="M42" s="115"/>
      <c r="N42" s="84" t="str">
        <f t="shared" si="4"/>
        <v>Juin</v>
      </c>
    </row>
    <row r="43" spans="1:14" ht="18.75">
      <c r="A43" s="64">
        <v>36</v>
      </c>
      <c r="B43" s="417" t="s">
        <v>824</v>
      </c>
      <c r="C43" s="417" t="s">
        <v>825</v>
      </c>
      <c r="D43" s="204">
        <v>6</v>
      </c>
      <c r="E43" s="205"/>
      <c r="F43" s="68"/>
      <c r="G43" s="68">
        <f t="shared" si="0"/>
        <v>2</v>
      </c>
      <c r="H43" s="68">
        <f t="shared" si="1"/>
        <v>4</v>
      </c>
      <c r="I43" s="208"/>
      <c r="J43" s="68">
        <f t="shared" si="2"/>
        <v>4</v>
      </c>
      <c r="K43" s="156"/>
      <c r="L43" s="68">
        <f t="shared" si="3"/>
        <v>4</v>
      </c>
      <c r="M43" s="115"/>
      <c r="N43" s="84" t="str">
        <f t="shared" si="4"/>
        <v>Juin</v>
      </c>
    </row>
    <row r="44" spans="1:14" ht="18.75">
      <c r="A44" s="64">
        <v>37</v>
      </c>
      <c r="B44" s="424" t="s">
        <v>75</v>
      </c>
      <c r="C44" s="424" t="s">
        <v>76</v>
      </c>
      <c r="D44" s="204">
        <v>10</v>
      </c>
      <c r="E44" s="205"/>
      <c r="F44" s="68"/>
      <c r="G44" s="68">
        <f t="shared" si="0"/>
        <v>3.3333333333333335</v>
      </c>
      <c r="H44" s="68">
        <f t="shared" si="1"/>
        <v>6.666666666666667</v>
      </c>
      <c r="I44" s="208"/>
      <c r="J44" s="68">
        <f t="shared" si="2"/>
        <v>6.666666666666667</v>
      </c>
      <c r="K44" s="156"/>
      <c r="L44" s="68">
        <f t="shared" si="3"/>
        <v>6.666666666666667</v>
      </c>
      <c r="M44" s="115"/>
      <c r="N44" s="84" t="str">
        <f t="shared" si="4"/>
        <v>Juin</v>
      </c>
    </row>
    <row r="45" spans="1:14" ht="18.75">
      <c r="A45" s="64">
        <v>38</v>
      </c>
      <c r="B45" s="424" t="s">
        <v>77</v>
      </c>
      <c r="C45" s="424" t="s">
        <v>148</v>
      </c>
      <c r="D45" s="204">
        <v>12</v>
      </c>
      <c r="E45" s="205"/>
      <c r="F45" s="68"/>
      <c r="G45" s="68">
        <f t="shared" si="0"/>
        <v>4</v>
      </c>
      <c r="H45" s="68">
        <f t="shared" si="1"/>
        <v>8</v>
      </c>
      <c r="I45" s="206"/>
      <c r="J45" s="68">
        <f t="shared" si="2"/>
        <v>8</v>
      </c>
      <c r="K45" s="156"/>
      <c r="L45" s="68">
        <f t="shared" si="3"/>
        <v>8</v>
      </c>
      <c r="M45" s="115"/>
      <c r="N45" s="84" t="str">
        <f t="shared" si="4"/>
        <v>Juin</v>
      </c>
    </row>
    <row r="46" spans="1:14" ht="18.75">
      <c r="A46" s="64">
        <v>39</v>
      </c>
      <c r="B46" s="424" t="s">
        <v>826</v>
      </c>
      <c r="C46" s="424" t="s">
        <v>43</v>
      </c>
      <c r="D46" s="204">
        <v>11</v>
      </c>
      <c r="E46" s="205"/>
      <c r="F46" s="68"/>
      <c r="G46" s="68">
        <f t="shared" si="0"/>
        <v>3.6666666666666665</v>
      </c>
      <c r="H46" s="68">
        <f t="shared" si="1"/>
        <v>7.333333333333333</v>
      </c>
      <c r="I46" s="208"/>
      <c r="J46" s="68">
        <f t="shared" si="2"/>
        <v>7.333333333333333</v>
      </c>
      <c r="K46" s="156"/>
      <c r="L46" s="68">
        <f t="shared" si="3"/>
        <v>7.333333333333333</v>
      </c>
      <c r="M46" s="115"/>
      <c r="N46" s="84" t="str">
        <f t="shared" si="4"/>
        <v>Juin</v>
      </c>
    </row>
    <row r="47" spans="1:14" ht="18.75">
      <c r="A47" s="64">
        <v>40</v>
      </c>
      <c r="B47" s="424" t="s">
        <v>79</v>
      </c>
      <c r="C47" s="424" t="s">
        <v>35</v>
      </c>
      <c r="D47" s="204">
        <v>9</v>
      </c>
      <c r="E47" s="205"/>
      <c r="F47" s="68"/>
      <c r="G47" s="68">
        <f t="shared" si="0"/>
        <v>3</v>
      </c>
      <c r="H47" s="68">
        <f t="shared" si="1"/>
        <v>6</v>
      </c>
      <c r="I47" s="208"/>
      <c r="J47" s="68">
        <f t="shared" si="2"/>
        <v>6</v>
      </c>
      <c r="K47" s="156"/>
      <c r="L47" s="68">
        <f t="shared" si="3"/>
        <v>6</v>
      </c>
      <c r="M47" s="115"/>
      <c r="N47" s="84" t="str">
        <f t="shared" si="4"/>
        <v>Juin</v>
      </c>
    </row>
    <row r="48" spans="1:14" ht="18.75">
      <c r="A48" s="64">
        <v>41</v>
      </c>
      <c r="B48" s="424" t="s">
        <v>80</v>
      </c>
      <c r="C48" s="424" t="s">
        <v>81</v>
      </c>
      <c r="D48" s="204">
        <v>10</v>
      </c>
      <c r="E48" s="205"/>
      <c r="F48" s="68"/>
      <c r="G48" s="68">
        <f t="shared" si="0"/>
        <v>3.3333333333333335</v>
      </c>
      <c r="H48" s="68">
        <f t="shared" si="1"/>
        <v>6.666666666666667</v>
      </c>
      <c r="I48" s="206"/>
      <c r="J48" s="68">
        <f t="shared" si="2"/>
        <v>6.666666666666667</v>
      </c>
      <c r="K48" s="156"/>
      <c r="L48" s="68">
        <f t="shared" si="3"/>
        <v>6.666666666666667</v>
      </c>
      <c r="M48" s="115"/>
      <c r="N48" s="84" t="str">
        <f t="shared" si="4"/>
        <v>Juin</v>
      </c>
    </row>
    <row r="49" spans="1:14" ht="20.25">
      <c r="A49" s="64">
        <v>42</v>
      </c>
      <c r="B49" s="439" t="s">
        <v>827</v>
      </c>
      <c r="C49" s="439" t="s">
        <v>87</v>
      </c>
      <c r="D49" s="204">
        <v>10</v>
      </c>
      <c r="E49" s="207"/>
      <c r="F49" s="68"/>
      <c r="G49" s="68">
        <f t="shared" si="0"/>
        <v>3.3333333333333335</v>
      </c>
      <c r="H49" s="68">
        <f t="shared" si="1"/>
        <v>6.666666666666667</v>
      </c>
      <c r="I49" s="208"/>
      <c r="J49" s="68">
        <f t="shared" si="2"/>
        <v>6.666666666666667</v>
      </c>
      <c r="K49" s="156"/>
      <c r="L49" s="68">
        <f t="shared" si="3"/>
        <v>6.666666666666667</v>
      </c>
      <c r="M49" s="70"/>
      <c r="N49" s="84" t="str">
        <f t="shared" si="4"/>
        <v>Juin</v>
      </c>
    </row>
    <row r="50" spans="1:14" ht="18.75">
      <c r="A50" s="64">
        <v>43</v>
      </c>
      <c r="B50" s="423" t="s">
        <v>828</v>
      </c>
      <c r="C50" s="423" t="s">
        <v>83</v>
      </c>
      <c r="D50" s="204">
        <v>10</v>
      </c>
      <c r="E50" s="205"/>
      <c r="F50" s="68"/>
      <c r="G50" s="68">
        <f t="shared" si="0"/>
        <v>3.3333333333333335</v>
      </c>
      <c r="H50" s="68">
        <f t="shared" si="1"/>
        <v>6.666666666666667</v>
      </c>
      <c r="I50" s="208"/>
      <c r="J50" s="68">
        <f t="shared" si="2"/>
        <v>6.666666666666667</v>
      </c>
      <c r="K50" s="156"/>
      <c r="L50" s="68">
        <f t="shared" si="3"/>
        <v>6.666666666666667</v>
      </c>
      <c r="M50" s="115"/>
      <c r="N50" s="84" t="str">
        <f t="shared" si="4"/>
        <v>Juin</v>
      </c>
    </row>
    <row r="51" spans="1:14" ht="18.75">
      <c r="A51" s="64">
        <v>44</v>
      </c>
      <c r="B51" s="424" t="s">
        <v>84</v>
      </c>
      <c r="C51" s="424" t="s">
        <v>85</v>
      </c>
      <c r="D51" s="204">
        <v>10</v>
      </c>
      <c r="E51" s="205"/>
      <c r="F51" s="68"/>
      <c r="G51" s="68">
        <f t="shared" si="0"/>
        <v>3.3333333333333335</v>
      </c>
      <c r="H51" s="68">
        <f t="shared" si="1"/>
        <v>6.666666666666667</v>
      </c>
      <c r="I51" s="208"/>
      <c r="J51" s="68">
        <f t="shared" si="2"/>
        <v>6.666666666666667</v>
      </c>
      <c r="K51" s="156"/>
      <c r="L51" s="68">
        <f t="shared" si="3"/>
        <v>6.666666666666667</v>
      </c>
      <c r="M51" s="115"/>
      <c r="N51" s="84" t="str">
        <f t="shared" si="4"/>
        <v>Juin</v>
      </c>
    </row>
    <row r="52" spans="1:14" ht="18.75">
      <c r="A52" s="64">
        <v>45</v>
      </c>
      <c r="B52" s="423" t="s">
        <v>829</v>
      </c>
      <c r="C52" s="423" t="s">
        <v>86</v>
      </c>
      <c r="D52" s="204">
        <v>9</v>
      </c>
      <c r="E52" s="205"/>
      <c r="F52" s="68"/>
      <c r="G52" s="68">
        <f t="shared" si="0"/>
        <v>3</v>
      </c>
      <c r="H52" s="68">
        <f t="shared" si="1"/>
        <v>6</v>
      </c>
      <c r="I52" s="206"/>
      <c r="J52" s="68">
        <f t="shared" si="2"/>
        <v>6</v>
      </c>
      <c r="K52" s="156"/>
      <c r="L52" s="68">
        <f t="shared" si="3"/>
        <v>6</v>
      </c>
      <c r="M52" s="115"/>
      <c r="N52" s="84" t="str">
        <f t="shared" si="4"/>
        <v>Juin</v>
      </c>
    </row>
    <row r="53" spans="1:14" ht="18.75">
      <c r="A53" s="64">
        <v>46</v>
      </c>
      <c r="B53" s="425" t="s">
        <v>830</v>
      </c>
      <c r="C53" s="425" t="s">
        <v>82</v>
      </c>
      <c r="D53" s="204">
        <v>14</v>
      </c>
      <c r="E53" s="205"/>
      <c r="F53" s="68"/>
      <c r="G53" s="68">
        <f t="shared" si="0"/>
        <v>4.666666666666667</v>
      </c>
      <c r="H53" s="68">
        <f t="shared" si="1"/>
        <v>9.3333333333333339</v>
      </c>
      <c r="I53" s="206"/>
      <c r="J53" s="68">
        <f t="shared" si="2"/>
        <v>9.3333333333333339</v>
      </c>
      <c r="K53" s="156"/>
      <c r="L53" s="68">
        <f t="shared" si="3"/>
        <v>9.3333333333333339</v>
      </c>
      <c r="M53" s="115"/>
      <c r="N53" s="84" t="str">
        <f t="shared" si="4"/>
        <v>Juin</v>
      </c>
    </row>
    <row r="54" spans="1:14" ht="18.75">
      <c r="A54" s="64">
        <v>47</v>
      </c>
      <c r="B54" s="426" t="s">
        <v>88</v>
      </c>
      <c r="C54" s="426" t="s">
        <v>831</v>
      </c>
      <c r="D54" s="204">
        <v>5</v>
      </c>
      <c r="E54" s="205"/>
      <c r="F54" s="68"/>
      <c r="G54" s="68">
        <f t="shared" si="0"/>
        <v>1.6666666666666667</v>
      </c>
      <c r="H54" s="68">
        <f t="shared" si="1"/>
        <v>3.3333333333333335</v>
      </c>
      <c r="I54" s="208"/>
      <c r="J54" s="68">
        <f t="shared" si="2"/>
        <v>3.3333333333333335</v>
      </c>
      <c r="K54" s="150"/>
      <c r="L54" s="68">
        <f t="shared" si="3"/>
        <v>3.3333333333333335</v>
      </c>
      <c r="M54" s="115"/>
      <c r="N54" s="84" t="str">
        <f t="shared" si="4"/>
        <v>Juin</v>
      </c>
    </row>
    <row r="55" spans="1:14" ht="18.75">
      <c r="A55" s="64">
        <v>48</v>
      </c>
      <c r="B55" s="424" t="s">
        <v>832</v>
      </c>
      <c r="C55" s="424" t="s">
        <v>35</v>
      </c>
      <c r="D55" s="204">
        <v>17</v>
      </c>
      <c r="E55" s="205"/>
      <c r="F55" s="68"/>
      <c r="G55" s="68">
        <f t="shared" si="0"/>
        <v>5.666666666666667</v>
      </c>
      <c r="H55" s="68">
        <f t="shared" si="1"/>
        <v>11.333333333333334</v>
      </c>
      <c r="I55" s="206"/>
      <c r="J55" s="68">
        <f t="shared" si="2"/>
        <v>11.333333333333334</v>
      </c>
      <c r="K55" s="150"/>
      <c r="L55" s="68">
        <f t="shared" si="3"/>
        <v>11.333333333333334</v>
      </c>
      <c r="M55" s="115"/>
      <c r="N55" s="84" t="str">
        <f t="shared" si="4"/>
        <v>Juin</v>
      </c>
    </row>
    <row r="56" spans="1:14" ht="18.75">
      <c r="A56" s="64">
        <v>49</v>
      </c>
      <c r="B56" s="424" t="s">
        <v>89</v>
      </c>
      <c r="C56" s="424" t="s">
        <v>90</v>
      </c>
      <c r="D56" s="204">
        <v>17</v>
      </c>
      <c r="E56" s="205"/>
      <c r="F56" s="68"/>
      <c r="G56" s="68">
        <f t="shared" si="0"/>
        <v>5.666666666666667</v>
      </c>
      <c r="H56" s="68">
        <f t="shared" si="1"/>
        <v>11.333333333333334</v>
      </c>
      <c r="I56" s="206"/>
      <c r="J56" s="68">
        <f t="shared" si="2"/>
        <v>11.333333333333334</v>
      </c>
      <c r="K56" s="150"/>
      <c r="L56" s="68">
        <f t="shared" si="3"/>
        <v>11.333333333333334</v>
      </c>
      <c r="M56" s="115"/>
      <c r="N56" s="84" t="str">
        <f t="shared" si="4"/>
        <v>Juin</v>
      </c>
    </row>
    <row r="57" spans="1:14" ht="20.25">
      <c r="A57" s="64">
        <v>50</v>
      </c>
      <c r="B57" s="423" t="s">
        <v>833</v>
      </c>
      <c r="C57" s="423" t="s">
        <v>834</v>
      </c>
      <c r="D57" s="204">
        <v>7</v>
      </c>
      <c r="E57" s="207"/>
      <c r="F57" s="68"/>
      <c r="G57" s="68">
        <f t="shared" si="0"/>
        <v>2.3333333333333335</v>
      </c>
      <c r="H57" s="68">
        <f t="shared" si="1"/>
        <v>4.666666666666667</v>
      </c>
      <c r="I57" s="208"/>
      <c r="J57" s="68">
        <f t="shared" si="2"/>
        <v>4.666666666666667</v>
      </c>
      <c r="K57" s="150"/>
      <c r="L57" s="68">
        <f t="shared" si="3"/>
        <v>4.666666666666667</v>
      </c>
      <c r="M57" s="115"/>
      <c r="N57" s="84" t="str">
        <f t="shared" si="4"/>
        <v>Juin</v>
      </c>
    </row>
    <row r="58" spans="1:14" ht="18.75">
      <c r="A58" s="64">
        <v>51</v>
      </c>
      <c r="B58" s="424" t="s">
        <v>92</v>
      </c>
      <c r="C58" s="424" t="s">
        <v>93</v>
      </c>
      <c r="D58" s="204">
        <v>9</v>
      </c>
      <c r="E58" s="205"/>
      <c r="F58" s="68"/>
      <c r="G58" s="68">
        <f t="shared" si="0"/>
        <v>3</v>
      </c>
      <c r="H58" s="68">
        <f t="shared" si="1"/>
        <v>6</v>
      </c>
      <c r="I58" s="206"/>
      <c r="J58" s="68">
        <f t="shared" si="2"/>
        <v>6</v>
      </c>
      <c r="K58" s="150"/>
      <c r="L58" s="68">
        <f t="shared" si="3"/>
        <v>6</v>
      </c>
      <c r="M58" s="115"/>
      <c r="N58" s="84" t="str">
        <f t="shared" si="4"/>
        <v>Juin</v>
      </c>
    </row>
    <row r="59" spans="1:14" ht="18.75">
      <c r="A59" s="64">
        <v>52</v>
      </c>
      <c r="B59" s="424" t="s">
        <v>94</v>
      </c>
      <c r="C59" s="424" t="s">
        <v>95</v>
      </c>
      <c r="D59" s="204">
        <v>8</v>
      </c>
      <c r="E59" s="205"/>
      <c r="F59" s="68"/>
      <c r="G59" s="68">
        <f t="shared" si="0"/>
        <v>2.6666666666666665</v>
      </c>
      <c r="H59" s="68">
        <f t="shared" si="1"/>
        <v>5.333333333333333</v>
      </c>
      <c r="I59" s="208"/>
      <c r="J59" s="68">
        <f t="shared" si="2"/>
        <v>5.333333333333333</v>
      </c>
      <c r="K59" s="150"/>
      <c r="L59" s="68">
        <f t="shared" si="3"/>
        <v>5.333333333333333</v>
      </c>
      <c r="M59" s="115"/>
      <c r="N59" s="84" t="str">
        <f t="shared" si="4"/>
        <v>Juin</v>
      </c>
    </row>
    <row r="60" spans="1:14" ht="18.75">
      <c r="A60" s="64">
        <v>53</v>
      </c>
      <c r="B60" s="417" t="s">
        <v>96</v>
      </c>
      <c r="C60" s="417" t="s">
        <v>835</v>
      </c>
      <c r="D60" s="209"/>
      <c r="E60" s="205"/>
      <c r="F60" s="68"/>
      <c r="G60" s="68">
        <f t="shared" si="0"/>
        <v>10</v>
      </c>
      <c r="H60" s="68">
        <f t="shared" si="1"/>
        <v>20</v>
      </c>
      <c r="I60" s="206"/>
      <c r="J60" s="68">
        <f t="shared" si="2"/>
        <v>20</v>
      </c>
      <c r="K60" s="150"/>
      <c r="L60" s="68">
        <f t="shared" si="3"/>
        <v>20</v>
      </c>
      <c r="M60" s="115">
        <v>20</v>
      </c>
      <c r="N60" s="84" t="str">
        <f t="shared" si="4"/>
        <v>Juin</v>
      </c>
    </row>
    <row r="61" spans="1:14" ht="18.75">
      <c r="A61" s="64">
        <v>54</v>
      </c>
      <c r="B61" s="424" t="s">
        <v>97</v>
      </c>
      <c r="C61" s="424" t="s">
        <v>93</v>
      </c>
      <c r="D61" s="204">
        <v>8</v>
      </c>
      <c r="E61" s="205"/>
      <c r="F61" s="68"/>
      <c r="G61" s="68">
        <f t="shared" si="0"/>
        <v>2.6666666666666665</v>
      </c>
      <c r="H61" s="68">
        <f t="shared" si="1"/>
        <v>5.333333333333333</v>
      </c>
      <c r="I61" s="208"/>
      <c r="J61" s="68">
        <f t="shared" si="2"/>
        <v>5.333333333333333</v>
      </c>
      <c r="K61" s="150"/>
      <c r="L61" s="68">
        <f t="shared" si="3"/>
        <v>5.333333333333333</v>
      </c>
      <c r="M61" s="115"/>
      <c r="N61" s="84" t="str">
        <f t="shared" si="4"/>
        <v>Juin</v>
      </c>
    </row>
    <row r="62" spans="1:14" ht="18.75">
      <c r="A62" s="64">
        <v>55</v>
      </c>
      <c r="B62" s="427" t="s">
        <v>836</v>
      </c>
      <c r="C62" s="427" t="s">
        <v>87</v>
      </c>
      <c r="D62" s="204">
        <v>13</v>
      </c>
      <c r="E62" s="205"/>
      <c r="F62" s="68"/>
      <c r="G62" s="68">
        <f t="shared" si="0"/>
        <v>4.333333333333333</v>
      </c>
      <c r="H62" s="68">
        <f t="shared" si="1"/>
        <v>8.6666666666666661</v>
      </c>
      <c r="I62" s="208"/>
      <c r="J62" s="68">
        <f t="shared" si="2"/>
        <v>8.6666666666666661</v>
      </c>
      <c r="K62" s="150"/>
      <c r="L62" s="68">
        <f t="shared" si="3"/>
        <v>8.6666666666666661</v>
      </c>
      <c r="M62" s="115"/>
      <c r="N62" s="84" t="str">
        <f t="shared" si="4"/>
        <v>Juin</v>
      </c>
    </row>
    <row r="63" spans="1:14" ht="20.25">
      <c r="A63" s="64">
        <v>56</v>
      </c>
      <c r="B63" s="428" t="s">
        <v>837</v>
      </c>
      <c r="C63" s="428" t="s">
        <v>838</v>
      </c>
      <c r="D63" s="209"/>
      <c r="E63" s="207"/>
      <c r="F63" s="68"/>
      <c r="G63" s="68">
        <f t="shared" si="0"/>
        <v>11</v>
      </c>
      <c r="H63" s="68">
        <f t="shared" si="1"/>
        <v>22</v>
      </c>
      <c r="I63" s="208"/>
      <c r="J63" s="68">
        <f t="shared" si="2"/>
        <v>22</v>
      </c>
      <c r="K63" s="150"/>
      <c r="L63" s="68">
        <f t="shared" si="3"/>
        <v>22</v>
      </c>
      <c r="M63" s="70">
        <v>22</v>
      </c>
      <c r="N63" s="84" t="str">
        <f t="shared" si="4"/>
        <v>Juin</v>
      </c>
    </row>
    <row r="64" spans="1:14" ht="18.75">
      <c r="A64" s="64">
        <v>57</v>
      </c>
      <c r="B64" s="424" t="s">
        <v>839</v>
      </c>
      <c r="C64" s="424" t="s">
        <v>840</v>
      </c>
      <c r="D64" s="209"/>
      <c r="E64" s="205"/>
      <c r="F64" s="68"/>
      <c r="G64" s="68">
        <f t="shared" si="0"/>
        <v>10</v>
      </c>
      <c r="H64" s="68">
        <f t="shared" si="1"/>
        <v>20</v>
      </c>
      <c r="I64" s="206"/>
      <c r="J64" s="68">
        <f t="shared" si="2"/>
        <v>20</v>
      </c>
      <c r="K64" s="150"/>
      <c r="L64" s="68">
        <f t="shared" si="3"/>
        <v>20</v>
      </c>
      <c r="M64" s="115">
        <v>20</v>
      </c>
      <c r="N64" s="84" t="str">
        <f t="shared" si="4"/>
        <v>Juin</v>
      </c>
    </row>
    <row r="65" spans="1:14" ht="18.75">
      <c r="A65" s="64">
        <v>58</v>
      </c>
      <c r="B65" s="424" t="s">
        <v>98</v>
      </c>
      <c r="C65" s="424" t="s">
        <v>99</v>
      </c>
      <c r="D65" s="204">
        <v>17</v>
      </c>
      <c r="E65" s="205"/>
      <c r="F65" s="68"/>
      <c r="G65" s="68">
        <f t="shared" si="0"/>
        <v>5.666666666666667</v>
      </c>
      <c r="H65" s="68">
        <f t="shared" si="1"/>
        <v>11.333333333333334</v>
      </c>
      <c r="I65" s="208"/>
      <c r="J65" s="68">
        <f t="shared" si="2"/>
        <v>11.333333333333334</v>
      </c>
      <c r="K65" s="150"/>
      <c r="L65" s="68">
        <f t="shared" si="3"/>
        <v>11.333333333333334</v>
      </c>
      <c r="M65" s="115"/>
      <c r="N65" s="84" t="str">
        <f t="shared" si="4"/>
        <v>Juin</v>
      </c>
    </row>
    <row r="66" spans="1:14" ht="18.75">
      <c r="A66" s="64">
        <v>59</v>
      </c>
      <c r="B66" s="424" t="s">
        <v>100</v>
      </c>
      <c r="C66" s="424" t="s">
        <v>101</v>
      </c>
      <c r="D66" s="204">
        <v>9</v>
      </c>
      <c r="E66" s="205"/>
      <c r="F66" s="68"/>
      <c r="G66" s="68">
        <f t="shared" si="0"/>
        <v>3</v>
      </c>
      <c r="H66" s="68">
        <f t="shared" si="1"/>
        <v>6</v>
      </c>
      <c r="I66" s="206"/>
      <c r="J66" s="68">
        <f t="shared" si="2"/>
        <v>6</v>
      </c>
      <c r="K66" s="150"/>
      <c r="L66" s="68">
        <f t="shared" si="3"/>
        <v>6</v>
      </c>
      <c r="M66" s="115"/>
      <c r="N66" s="84" t="str">
        <f t="shared" si="4"/>
        <v>Juin</v>
      </c>
    </row>
    <row r="67" spans="1:14" ht="18.75">
      <c r="A67" s="64">
        <v>60</v>
      </c>
      <c r="B67" s="424" t="s">
        <v>102</v>
      </c>
      <c r="C67" s="424" t="s">
        <v>103</v>
      </c>
      <c r="D67" s="204">
        <v>11</v>
      </c>
      <c r="E67" s="205"/>
      <c r="F67" s="68"/>
      <c r="G67" s="68">
        <f t="shared" si="0"/>
        <v>3.6666666666666665</v>
      </c>
      <c r="H67" s="68">
        <f t="shared" si="1"/>
        <v>7.333333333333333</v>
      </c>
      <c r="I67" s="206"/>
      <c r="J67" s="68">
        <f t="shared" si="2"/>
        <v>7.333333333333333</v>
      </c>
      <c r="K67" s="150"/>
      <c r="L67" s="68">
        <f t="shared" si="3"/>
        <v>7.333333333333333</v>
      </c>
      <c r="M67" s="115"/>
      <c r="N67" s="84" t="str">
        <f t="shared" si="4"/>
        <v>Juin</v>
      </c>
    </row>
    <row r="68" spans="1:14" ht="18.75">
      <c r="A68" s="64">
        <v>61</v>
      </c>
      <c r="B68" s="424" t="s">
        <v>104</v>
      </c>
      <c r="C68" s="424" t="s">
        <v>25</v>
      </c>
      <c r="D68" s="204">
        <v>11</v>
      </c>
      <c r="E68" s="205"/>
      <c r="F68" s="68"/>
      <c r="G68" s="68">
        <f t="shared" si="0"/>
        <v>3.6666666666666665</v>
      </c>
      <c r="H68" s="68">
        <f t="shared" si="1"/>
        <v>7.333333333333333</v>
      </c>
      <c r="I68" s="206"/>
      <c r="J68" s="68">
        <f t="shared" si="2"/>
        <v>7.333333333333333</v>
      </c>
      <c r="K68" s="150"/>
      <c r="L68" s="68">
        <f t="shared" si="3"/>
        <v>7.333333333333333</v>
      </c>
      <c r="M68" s="115"/>
      <c r="N68" s="84" t="str">
        <f t="shared" si="4"/>
        <v>Juin</v>
      </c>
    </row>
    <row r="69" spans="1:14" ht="18.75">
      <c r="A69" s="64">
        <v>62</v>
      </c>
      <c r="B69" s="429" t="s">
        <v>105</v>
      </c>
      <c r="C69" s="429" t="s">
        <v>842</v>
      </c>
      <c r="D69" s="204">
        <v>6</v>
      </c>
      <c r="E69" s="205"/>
      <c r="F69" s="68"/>
      <c r="G69" s="68">
        <f t="shared" si="0"/>
        <v>2</v>
      </c>
      <c r="H69" s="68">
        <f t="shared" si="1"/>
        <v>4</v>
      </c>
      <c r="I69" s="206"/>
      <c r="J69" s="68">
        <f t="shared" si="2"/>
        <v>4</v>
      </c>
      <c r="K69" s="150"/>
      <c r="L69" s="68">
        <f t="shared" si="3"/>
        <v>4</v>
      </c>
      <c r="M69" s="115"/>
      <c r="N69" s="84" t="str">
        <f t="shared" si="4"/>
        <v>Juin</v>
      </c>
    </row>
    <row r="70" spans="1:14" ht="18.75">
      <c r="A70" s="64">
        <v>63</v>
      </c>
      <c r="B70" s="424" t="s">
        <v>106</v>
      </c>
      <c r="C70" s="424" t="s">
        <v>107</v>
      </c>
      <c r="D70" s="204">
        <v>8</v>
      </c>
      <c r="E70" s="205"/>
      <c r="F70" s="68"/>
      <c r="G70" s="68">
        <f t="shared" si="0"/>
        <v>2.6666666666666665</v>
      </c>
      <c r="H70" s="68">
        <f t="shared" si="1"/>
        <v>5.333333333333333</v>
      </c>
      <c r="I70" s="206"/>
      <c r="J70" s="68">
        <f t="shared" si="2"/>
        <v>5.333333333333333</v>
      </c>
      <c r="K70" s="150"/>
      <c r="L70" s="68">
        <f t="shared" si="3"/>
        <v>5.333333333333333</v>
      </c>
      <c r="M70" s="115"/>
      <c r="N70" s="84" t="str">
        <f t="shared" si="4"/>
        <v>Juin</v>
      </c>
    </row>
    <row r="71" spans="1:14" ht="18.75">
      <c r="A71" s="64">
        <v>64</v>
      </c>
      <c r="B71" s="424" t="s">
        <v>108</v>
      </c>
      <c r="C71" s="424" t="s">
        <v>109</v>
      </c>
      <c r="D71" s="204">
        <v>8</v>
      </c>
      <c r="E71" s="205"/>
      <c r="F71" s="68"/>
      <c r="G71" s="68">
        <f t="shared" ref="G71:G134" si="5">IF(AND(D71=0,E71=0,F71=0),M71/2,(D71+E71+F71)/3)</f>
        <v>2.6666666666666665</v>
      </c>
      <c r="H71" s="68">
        <f t="shared" ref="H71:H134" si="6">G71*2</f>
        <v>5.333333333333333</v>
      </c>
      <c r="I71" s="208"/>
      <c r="J71" s="68">
        <f t="shared" ref="J71:J134" si="7">MAX(H71,I71*2)</f>
        <v>5.333333333333333</v>
      </c>
      <c r="K71" s="150"/>
      <c r="L71" s="68">
        <f t="shared" ref="L71:L134" si="8">MAX(J71,K71*2)</f>
        <v>5.333333333333333</v>
      </c>
      <c r="M71" s="115"/>
      <c r="N71" s="84" t="str">
        <f t="shared" ref="N71:N134" si="9">IF(ISBLANK(K71),IF(ISBLANK(I71),"Juin","Synthèse"),"Rattrapage")</f>
        <v>Juin</v>
      </c>
    </row>
    <row r="72" spans="1:14" ht="18.75">
      <c r="A72" s="64">
        <v>65</v>
      </c>
      <c r="B72" s="417" t="s">
        <v>110</v>
      </c>
      <c r="C72" s="417" t="s">
        <v>843</v>
      </c>
      <c r="D72" s="204">
        <v>4</v>
      </c>
      <c r="E72" s="205"/>
      <c r="F72" s="68"/>
      <c r="G72" s="68">
        <f t="shared" si="5"/>
        <v>1.3333333333333333</v>
      </c>
      <c r="H72" s="68">
        <f t="shared" si="6"/>
        <v>2.6666666666666665</v>
      </c>
      <c r="I72" s="206"/>
      <c r="J72" s="68">
        <f t="shared" si="7"/>
        <v>2.6666666666666665</v>
      </c>
      <c r="K72" s="150"/>
      <c r="L72" s="68">
        <f t="shared" si="8"/>
        <v>2.6666666666666665</v>
      </c>
      <c r="M72" s="115"/>
      <c r="N72" s="84" t="str">
        <f t="shared" si="9"/>
        <v>Juin</v>
      </c>
    </row>
    <row r="73" spans="1:14" ht="18.75">
      <c r="A73" s="64">
        <v>66</v>
      </c>
      <c r="B73" s="425" t="s">
        <v>844</v>
      </c>
      <c r="C73" s="425" t="s">
        <v>111</v>
      </c>
      <c r="D73" s="455">
        <v>16</v>
      </c>
      <c r="E73" s="205"/>
      <c r="F73" s="68"/>
      <c r="G73" s="68">
        <f t="shared" si="5"/>
        <v>5.333333333333333</v>
      </c>
      <c r="H73" s="68">
        <f t="shared" si="6"/>
        <v>10.666666666666666</v>
      </c>
      <c r="I73" s="208"/>
      <c r="J73" s="68">
        <f t="shared" si="7"/>
        <v>10.666666666666666</v>
      </c>
      <c r="K73" s="150"/>
      <c r="L73" s="68">
        <f t="shared" si="8"/>
        <v>10.666666666666666</v>
      </c>
      <c r="M73" s="115"/>
      <c r="N73" s="84" t="str">
        <f t="shared" si="9"/>
        <v>Juin</v>
      </c>
    </row>
    <row r="74" spans="1:14" ht="18.75">
      <c r="A74" s="64">
        <v>67</v>
      </c>
      <c r="B74" s="424" t="s">
        <v>112</v>
      </c>
      <c r="C74" s="424" t="s">
        <v>845</v>
      </c>
      <c r="D74" s="455">
        <v>11</v>
      </c>
      <c r="E74" s="205"/>
      <c r="F74" s="68"/>
      <c r="G74" s="68">
        <f t="shared" si="5"/>
        <v>3.6666666666666665</v>
      </c>
      <c r="H74" s="68">
        <f t="shared" si="6"/>
        <v>7.333333333333333</v>
      </c>
      <c r="I74" s="206"/>
      <c r="J74" s="68">
        <f t="shared" si="7"/>
        <v>7.333333333333333</v>
      </c>
      <c r="K74" s="150"/>
      <c r="L74" s="68">
        <f t="shared" si="8"/>
        <v>7.333333333333333</v>
      </c>
      <c r="M74" s="115"/>
      <c r="N74" s="84" t="str">
        <f t="shared" si="9"/>
        <v>Juin</v>
      </c>
    </row>
    <row r="75" spans="1:14" ht="18.75">
      <c r="A75" s="64">
        <v>68</v>
      </c>
      <c r="B75" s="423" t="s">
        <v>846</v>
      </c>
      <c r="C75" s="423" t="s">
        <v>85</v>
      </c>
      <c r="D75" s="455">
        <v>4</v>
      </c>
      <c r="E75" s="205"/>
      <c r="F75" s="68"/>
      <c r="G75" s="68">
        <f t="shared" si="5"/>
        <v>1.3333333333333333</v>
      </c>
      <c r="H75" s="68">
        <f t="shared" si="6"/>
        <v>2.6666666666666665</v>
      </c>
      <c r="I75" s="208"/>
      <c r="J75" s="68">
        <f t="shared" si="7"/>
        <v>2.6666666666666665</v>
      </c>
      <c r="K75" s="150"/>
      <c r="L75" s="68">
        <f t="shared" si="8"/>
        <v>2.6666666666666665</v>
      </c>
      <c r="M75" s="115"/>
      <c r="N75" s="84" t="str">
        <f t="shared" si="9"/>
        <v>Juin</v>
      </c>
    </row>
    <row r="76" spans="1:14" ht="18.75">
      <c r="A76" s="64">
        <v>69</v>
      </c>
      <c r="B76" s="430" t="s">
        <v>113</v>
      </c>
      <c r="C76" s="430" t="s">
        <v>847</v>
      </c>
      <c r="D76" s="455">
        <v>6</v>
      </c>
      <c r="E76" s="205"/>
      <c r="F76" s="68"/>
      <c r="G76" s="68">
        <f t="shared" si="5"/>
        <v>2</v>
      </c>
      <c r="H76" s="68">
        <f t="shared" si="6"/>
        <v>4</v>
      </c>
      <c r="I76" s="206"/>
      <c r="J76" s="68">
        <f t="shared" si="7"/>
        <v>4</v>
      </c>
      <c r="K76" s="156"/>
      <c r="L76" s="68">
        <f t="shared" si="8"/>
        <v>4</v>
      </c>
      <c r="M76" s="115"/>
      <c r="N76" s="84" t="str">
        <f t="shared" si="9"/>
        <v>Juin</v>
      </c>
    </row>
    <row r="77" spans="1:14" ht="18.75">
      <c r="A77" s="64">
        <v>70</v>
      </c>
      <c r="B77" s="430" t="s">
        <v>114</v>
      </c>
      <c r="C77" s="430" t="s">
        <v>27</v>
      </c>
      <c r="D77" s="455">
        <v>17</v>
      </c>
      <c r="E77" s="205"/>
      <c r="F77" s="68"/>
      <c r="G77" s="68">
        <f t="shared" si="5"/>
        <v>5.666666666666667</v>
      </c>
      <c r="H77" s="68">
        <f t="shared" si="6"/>
        <v>11.333333333333334</v>
      </c>
      <c r="I77" s="208"/>
      <c r="J77" s="68">
        <f t="shared" si="7"/>
        <v>11.333333333333334</v>
      </c>
      <c r="K77" s="150"/>
      <c r="L77" s="68">
        <f t="shared" si="8"/>
        <v>11.333333333333334</v>
      </c>
      <c r="M77" s="115"/>
      <c r="N77" s="84" t="str">
        <f t="shared" si="9"/>
        <v>Juin</v>
      </c>
    </row>
    <row r="78" spans="1:14" ht="18.75">
      <c r="A78" s="64">
        <v>71</v>
      </c>
      <c r="B78" s="426" t="s">
        <v>115</v>
      </c>
      <c r="C78" s="426" t="s">
        <v>116</v>
      </c>
      <c r="D78" s="455">
        <v>11</v>
      </c>
      <c r="E78" s="205"/>
      <c r="F78" s="68"/>
      <c r="G78" s="68">
        <f t="shared" si="5"/>
        <v>3.6666666666666665</v>
      </c>
      <c r="H78" s="68">
        <f t="shared" si="6"/>
        <v>7.333333333333333</v>
      </c>
      <c r="I78" s="208"/>
      <c r="J78" s="68">
        <f t="shared" si="7"/>
        <v>7.333333333333333</v>
      </c>
      <c r="K78" s="150"/>
      <c r="L78" s="68">
        <f t="shared" si="8"/>
        <v>7.333333333333333</v>
      </c>
      <c r="M78" s="115"/>
      <c r="N78" s="84" t="str">
        <f t="shared" si="9"/>
        <v>Juin</v>
      </c>
    </row>
    <row r="79" spans="1:14" ht="18.75">
      <c r="A79" s="64">
        <v>72</v>
      </c>
      <c r="B79" s="430" t="s">
        <v>848</v>
      </c>
      <c r="C79" s="430" t="s">
        <v>849</v>
      </c>
      <c r="D79" s="455">
        <v>11</v>
      </c>
      <c r="E79" s="205"/>
      <c r="F79" s="68"/>
      <c r="G79" s="68">
        <f t="shared" si="5"/>
        <v>3.6666666666666665</v>
      </c>
      <c r="H79" s="68">
        <f t="shared" si="6"/>
        <v>7.333333333333333</v>
      </c>
      <c r="I79" s="206"/>
      <c r="J79" s="68">
        <f t="shared" si="7"/>
        <v>7.333333333333333</v>
      </c>
      <c r="K79" s="150"/>
      <c r="L79" s="68">
        <f t="shared" si="8"/>
        <v>7.333333333333333</v>
      </c>
      <c r="M79" s="115"/>
      <c r="N79" s="84" t="str">
        <f t="shared" si="9"/>
        <v>Juin</v>
      </c>
    </row>
    <row r="80" spans="1:14" ht="18.75">
      <c r="A80" s="64">
        <v>73</v>
      </c>
      <c r="B80" s="423" t="s">
        <v>117</v>
      </c>
      <c r="C80" s="423" t="s">
        <v>293</v>
      </c>
      <c r="D80" s="455">
        <v>10</v>
      </c>
      <c r="E80" s="205"/>
      <c r="F80" s="68"/>
      <c r="G80" s="68">
        <f t="shared" si="5"/>
        <v>3.3333333333333335</v>
      </c>
      <c r="H80" s="68">
        <f t="shared" si="6"/>
        <v>6.666666666666667</v>
      </c>
      <c r="I80" s="206"/>
      <c r="J80" s="68">
        <f t="shared" si="7"/>
        <v>6.666666666666667</v>
      </c>
      <c r="K80" s="150"/>
      <c r="L80" s="68">
        <f t="shared" si="8"/>
        <v>6.666666666666667</v>
      </c>
      <c r="M80" s="115"/>
      <c r="N80" s="84" t="str">
        <f t="shared" si="9"/>
        <v>Juin</v>
      </c>
    </row>
    <row r="81" spans="1:14" ht="18.75">
      <c r="A81" s="64">
        <v>74</v>
      </c>
      <c r="B81" s="423" t="s">
        <v>119</v>
      </c>
      <c r="C81" s="423" t="s">
        <v>850</v>
      </c>
      <c r="D81" s="455">
        <v>11</v>
      </c>
      <c r="E81" s="205"/>
      <c r="F81" s="68"/>
      <c r="G81" s="68">
        <f t="shared" si="5"/>
        <v>3.6666666666666665</v>
      </c>
      <c r="H81" s="68">
        <f t="shared" si="6"/>
        <v>7.333333333333333</v>
      </c>
      <c r="I81" s="208"/>
      <c r="J81" s="68">
        <f t="shared" si="7"/>
        <v>7.333333333333333</v>
      </c>
      <c r="K81" s="150"/>
      <c r="L81" s="68">
        <f t="shared" si="8"/>
        <v>7.333333333333333</v>
      </c>
      <c r="M81" s="115"/>
      <c r="N81" s="84" t="str">
        <f t="shared" si="9"/>
        <v>Juin</v>
      </c>
    </row>
    <row r="82" spans="1:14" ht="18.75">
      <c r="A82" s="64">
        <v>75</v>
      </c>
      <c r="B82" s="424" t="s">
        <v>119</v>
      </c>
      <c r="C82" s="424" t="s">
        <v>72</v>
      </c>
      <c r="D82" s="455">
        <v>12</v>
      </c>
      <c r="E82" s="205"/>
      <c r="F82" s="68"/>
      <c r="G82" s="68">
        <f t="shared" si="5"/>
        <v>4</v>
      </c>
      <c r="H82" s="68">
        <f t="shared" si="6"/>
        <v>8</v>
      </c>
      <c r="I82" s="206"/>
      <c r="J82" s="68">
        <f t="shared" si="7"/>
        <v>8</v>
      </c>
      <c r="K82" s="150"/>
      <c r="L82" s="68">
        <f t="shared" si="8"/>
        <v>8</v>
      </c>
      <c r="M82" s="115"/>
      <c r="N82" s="84" t="str">
        <f t="shared" si="9"/>
        <v>Juin</v>
      </c>
    </row>
    <row r="83" spans="1:14" ht="18.75">
      <c r="A83" s="64">
        <v>76</v>
      </c>
      <c r="B83" s="424" t="s">
        <v>119</v>
      </c>
      <c r="C83" s="424" t="s">
        <v>851</v>
      </c>
      <c r="D83" s="455">
        <v>15</v>
      </c>
      <c r="E83" s="205"/>
      <c r="F83" s="68"/>
      <c r="G83" s="68">
        <f t="shared" si="5"/>
        <v>5</v>
      </c>
      <c r="H83" s="68">
        <f t="shared" si="6"/>
        <v>10</v>
      </c>
      <c r="I83" s="206"/>
      <c r="J83" s="68">
        <f t="shared" si="7"/>
        <v>10</v>
      </c>
      <c r="K83" s="150"/>
      <c r="L83" s="68">
        <f t="shared" si="8"/>
        <v>10</v>
      </c>
      <c r="M83" s="115"/>
      <c r="N83" s="84" t="str">
        <f t="shared" si="9"/>
        <v>Juin</v>
      </c>
    </row>
    <row r="84" spans="1:14" ht="20.25">
      <c r="A84" s="64">
        <v>77</v>
      </c>
      <c r="B84" s="417" t="s">
        <v>121</v>
      </c>
      <c r="C84" s="417" t="s">
        <v>852</v>
      </c>
      <c r="D84" s="209"/>
      <c r="E84" s="207"/>
      <c r="F84" s="68"/>
      <c r="G84" s="68">
        <f t="shared" si="5"/>
        <v>11</v>
      </c>
      <c r="H84" s="68">
        <f t="shared" si="6"/>
        <v>22</v>
      </c>
      <c r="I84" s="208"/>
      <c r="J84" s="68">
        <f t="shared" si="7"/>
        <v>22</v>
      </c>
      <c r="K84" s="150"/>
      <c r="L84" s="68">
        <f t="shared" si="8"/>
        <v>22</v>
      </c>
      <c r="M84" s="115">
        <v>22</v>
      </c>
      <c r="N84" s="84" t="str">
        <f t="shared" si="9"/>
        <v>Juin</v>
      </c>
    </row>
    <row r="85" spans="1:14" ht="20.25">
      <c r="A85" s="64">
        <v>78</v>
      </c>
      <c r="B85" s="426" t="s">
        <v>123</v>
      </c>
      <c r="C85" s="426" t="s">
        <v>707</v>
      </c>
      <c r="D85" s="204">
        <v>9</v>
      </c>
      <c r="E85" s="207"/>
      <c r="F85" s="68"/>
      <c r="G85" s="68">
        <f t="shared" si="5"/>
        <v>3</v>
      </c>
      <c r="H85" s="68">
        <f t="shared" si="6"/>
        <v>6</v>
      </c>
      <c r="I85" s="208"/>
      <c r="J85" s="68">
        <f t="shared" si="7"/>
        <v>6</v>
      </c>
      <c r="K85" s="150"/>
      <c r="L85" s="68">
        <f t="shared" si="8"/>
        <v>6</v>
      </c>
      <c r="M85" s="70"/>
      <c r="N85" s="84" t="str">
        <f t="shared" si="9"/>
        <v>Juin</v>
      </c>
    </row>
    <row r="86" spans="1:14" ht="32.25">
      <c r="A86" s="64">
        <v>79</v>
      </c>
      <c r="B86" s="424" t="s">
        <v>124</v>
      </c>
      <c r="C86" s="424" t="s">
        <v>853</v>
      </c>
      <c r="D86" s="204">
        <v>14</v>
      </c>
      <c r="E86" s="205"/>
      <c r="F86" s="68"/>
      <c r="G86" s="68">
        <f t="shared" si="5"/>
        <v>4.666666666666667</v>
      </c>
      <c r="H86" s="68">
        <f t="shared" si="6"/>
        <v>9.3333333333333339</v>
      </c>
      <c r="I86" s="206"/>
      <c r="J86" s="68">
        <f t="shared" si="7"/>
        <v>9.3333333333333339</v>
      </c>
      <c r="K86" s="150"/>
      <c r="L86" s="68">
        <f t="shared" si="8"/>
        <v>9.3333333333333339</v>
      </c>
      <c r="M86" s="115"/>
      <c r="N86" s="84" t="str">
        <f t="shared" si="9"/>
        <v>Juin</v>
      </c>
    </row>
    <row r="87" spans="1:14" ht="18.75">
      <c r="A87" s="64">
        <v>80</v>
      </c>
      <c r="B87" s="424" t="s">
        <v>124</v>
      </c>
      <c r="C87" s="424" t="s">
        <v>125</v>
      </c>
      <c r="D87" s="204">
        <v>12</v>
      </c>
      <c r="E87" s="205"/>
      <c r="F87" s="68"/>
      <c r="G87" s="68">
        <f t="shared" si="5"/>
        <v>4</v>
      </c>
      <c r="H87" s="68">
        <f t="shared" si="6"/>
        <v>8</v>
      </c>
      <c r="I87" s="208"/>
      <c r="J87" s="68">
        <f t="shared" si="7"/>
        <v>8</v>
      </c>
      <c r="K87" s="150"/>
      <c r="L87" s="68">
        <f t="shared" si="8"/>
        <v>8</v>
      </c>
      <c r="M87" s="115"/>
      <c r="N87" s="84" t="str">
        <f t="shared" si="9"/>
        <v>Juin</v>
      </c>
    </row>
    <row r="88" spans="1:14" ht="18.75">
      <c r="A88" s="64">
        <v>81</v>
      </c>
      <c r="B88" s="424" t="s">
        <v>126</v>
      </c>
      <c r="C88" s="424" t="s">
        <v>127</v>
      </c>
      <c r="D88" s="204">
        <v>10</v>
      </c>
      <c r="E88" s="205"/>
      <c r="F88" s="68"/>
      <c r="G88" s="68">
        <f t="shared" si="5"/>
        <v>3.3333333333333335</v>
      </c>
      <c r="H88" s="68">
        <f t="shared" si="6"/>
        <v>6.666666666666667</v>
      </c>
      <c r="I88" s="208"/>
      <c r="J88" s="68">
        <f t="shared" si="7"/>
        <v>6.666666666666667</v>
      </c>
      <c r="K88" s="150"/>
      <c r="L88" s="68">
        <f t="shared" si="8"/>
        <v>6.666666666666667</v>
      </c>
      <c r="M88" s="115"/>
      <c r="N88" s="84" t="str">
        <f t="shared" si="9"/>
        <v>Juin</v>
      </c>
    </row>
    <row r="89" spans="1:14" ht="18.75">
      <c r="A89" s="64">
        <v>82</v>
      </c>
      <c r="B89" s="424" t="s">
        <v>128</v>
      </c>
      <c r="C89" s="424" t="s">
        <v>129</v>
      </c>
      <c r="D89" s="204">
        <v>13</v>
      </c>
      <c r="E89" s="205"/>
      <c r="F89" s="68"/>
      <c r="G89" s="68">
        <f t="shared" si="5"/>
        <v>4.333333333333333</v>
      </c>
      <c r="H89" s="68">
        <f t="shared" si="6"/>
        <v>8.6666666666666661</v>
      </c>
      <c r="I89" s="206"/>
      <c r="J89" s="68">
        <f t="shared" si="7"/>
        <v>8.6666666666666661</v>
      </c>
      <c r="K89" s="150"/>
      <c r="L89" s="68">
        <f t="shared" si="8"/>
        <v>8.6666666666666661</v>
      </c>
      <c r="M89" s="115"/>
      <c r="N89" s="84" t="str">
        <f t="shared" si="9"/>
        <v>Juin</v>
      </c>
    </row>
    <row r="90" spans="1:14" ht="18.75">
      <c r="A90" s="64">
        <v>83</v>
      </c>
      <c r="B90" s="424" t="s">
        <v>128</v>
      </c>
      <c r="C90" s="424" t="s">
        <v>130</v>
      </c>
      <c r="D90" s="204">
        <v>4</v>
      </c>
      <c r="E90" s="205"/>
      <c r="F90" s="68"/>
      <c r="G90" s="68">
        <f t="shared" si="5"/>
        <v>1.3333333333333333</v>
      </c>
      <c r="H90" s="68">
        <f t="shared" si="6"/>
        <v>2.6666666666666665</v>
      </c>
      <c r="I90" s="208"/>
      <c r="J90" s="68">
        <f t="shared" si="7"/>
        <v>2.6666666666666665</v>
      </c>
      <c r="K90" s="150"/>
      <c r="L90" s="68">
        <f t="shared" si="8"/>
        <v>2.6666666666666665</v>
      </c>
      <c r="M90" s="115"/>
      <c r="N90" s="84" t="str">
        <f t="shared" si="9"/>
        <v>Juin</v>
      </c>
    </row>
    <row r="91" spans="1:14" ht="18.75">
      <c r="A91" s="64">
        <v>84</v>
      </c>
      <c r="B91" s="423" t="s">
        <v>131</v>
      </c>
      <c r="C91" s="423" t="s">
        <v>841</v>
      </c>
      <c r="D91" s="204">
        <v>8</v>
      </c>
      <c r="E91" s="205"/>
      <c r="F91" s="68"/>
      <c r="G91" s="68">
        <f t="shared" si="5"/>
        <v>2.6666666666666665</v>
      </c>
      <c r="H91" s="68">
        <f t="shared" si="6"/>
        <v>5.333333333333333</v>
      </c>
      <c r="I91" s="208"/>
      <c r="J91" s="68">
        <f t="shared" si="7"/>
        <v>5.333333333333333</v>
      </c>
      <c r="K91" s="156"/>
      <c r="L91" s="68">
        <f t="shared" si="8"/>
        <v>5.333333333333333</v>
      </c>
      <c r="M91" s="68"/>
      <c r="N91" s="84" t="str">
        <f t="shared" si="9"/>
        <v>Juin</v>
      </c>
    </row>
    <row r="92" spans="1:14" ht="20.25">
      <c r="A92" s="64">
        <v>85</v>
      </c>
      <c r="B92" s="417" t="s">
        <v>854</v>
      </c>
      <c r="C92" s="417" t="s">
        <v>855</v>
      </c>
      <c r="D92" s="204">
        <v>7</v>
      </c>
      <c r="E92" s="207"/>
      <c r="F92" s="68"/>
      <c r="G92" s="68">
        <f t="shared" si="5"/>
        <v>2.3333333333333335</v>
      </c>
      <c r="H92" s="68">
        <f t="shared" si="6"/>
        <v>4.666666666666667</v>
      </c>
      <c r="I92" s="208"/>
      <c r="J92" s="68">
        <f t="shared" si="7"/>
        <v>4.666666666666667</v>
      </c>
      <c r="K92" s="156"/>
      <c r="L92" s="68">
        <f t="shared" si="8"/>
        <v>4.666666666666667</v>
      </c>
      <c r="M92" s="205"/>
      <c r="N92" s="84" t="str">
        <f t="shared" si="9"/>
        <v>Juin</v>
      </c>
    </row>
    <row r="93" spans="1:14" ht="18.75">
      <c r="A93" s="64">
        <v>86</v>
      </c>
      <c r="B93" s="431" t="s">
        <v>133</v>
      </c>
      <c r="C93" s="431" t="s">
        <v>148</v>
      </c>
      <c r="D93" s="456">
        <v>0</v>
      </c>
      <c r="E93" s="205"/>
      <c r="F93" s="68"/>
      <c r="G93" s="68">
        <f t="shared" si="5"/>
        <v>0</v>
      </c>
      <c r="H93" s="68">
        <f t="shared" si="6"/>
        <v>0</v>
      </c>
      <c r="I93" s="208"/>
      <c r="J93" s="68">
        <f t="shared" si="7"/>
        <v>0</v>
      </c>
      <c r="K93" s="156"/>
      <c r="L93" s="68">
        <f t="shared" si="8"/>
        <v>0</v>
      </c>
      <c r="M93" s="68"/>
      <c r="N93" s="84" t="str">
        <f t="shared" si="9"/>
        <v>Juin</v>
      </c>
    </row>
    <row r="94" spans="1:14" ht="18.75">
      <c r="A94" s="64">
        <v>87</v>
      </c>
      <c r="B94" s="423" t="s">
        <v>135</v>
      </c>
      <c r="C94" s="423" t="s">
        <v>136</v>
      </c>
      <c r="D94" s="204">
        <v>14</v>
      </c>
      <c r="E94" s="205"/>
      <c r="F94" s="68"/>
      <c r="G94" s="68">
        <f t="shared" si="5"/>
        <v>4.666666666666667</v>
      </c>
      <c r="H94" s="68">
        <f t="shared" si="6"/>
        <v>9.3333333333333339</v>
      </c>
      <c r="I94" s="208"/>
      <c r="J94" s="68">
        <f t="shared" si="7"/>
        <v>9.3333333333333339</v>
      </c>
      <c r="K94" s="156"/>
      <c r="L94" s="68">
        <f t="shared" si="8"/>
        <v>9.3333333333333339</v>
      </c>
      <c r="M94" s="68"/>
      <c r="N94" s="84" t="str">
        <f t="shared" si="9"/>
        <v>Juin</v>
      </c>
    </row>
    <row r="95" spans="1:14" ht="18.75">
      <c r="A95" s="64">
        <v>88</v>
      </c>
      <c r="B95" s="426" t="s">
        <v>137</v>
      </c>
      <c r="C95" s="426" t="s">
        <v>138</v>
      </c>
      <c r="D95" s="204">
        <v>5</v>
      </c>
      <c r="E95" s="205"/>
      <c r="F95" s="68"/>
      <c r="G95" s="68">
        <f t="shared" si="5"/>
        <v>1.6666666666666667</v>
      </c>
      <c r="H95" s="68">
        <f t="shared" si="6"/>
        <v>3.3333333333333335</v>
      </c>
      <c r="I95" s="206"/>
      <c r="J95" s="68">
        <f t="shared" si="7"/>
        <v>3.3333333333333335</v>
      </c>
      <c r="K95" s="156"/>
      <c r="L95" s="68">
        <f t="shared" si="8"/>
        <v>3.3333333333333335</v>
      </c>
      <c r="M95" s="68"/>
      <c r="N95" s="84" t="str">
        <f t="shared" si="9"/>
        <v>Juin</v>
      </c>
    </row>
    <row r="96" spans="1:14" ht="18.75">
      <c r="A96" s="64">
        <v>89</v>
      </c>
      <c r="B96" s="423" t="s">
        <v>856</v>
      </c>
      <c r="C96" s="423" t="s">
        <v>857</v>
      </c>
      <c r="D96" s="204">
        <v>10</v>
      </c>
      <c r="E96" s="205"/>
      <c r="F96" s="68"/>
      <c r="G96" s="68">
        <f t="shared" si="5"/>
        <v>3.3333333333333335</v>
      </c>
      <c r="H96" s="68">
        <f t="shared" si="6"/>
        <v>6.666666666666667</v>
      </c>
      <c r="I96" s="208"/>
      <c r="J96" s="68">
        <f t="shared" si="7"/>
        <v>6.666666666666667</v>
      </c>
      <c r="K96" s="156"/>
      <c r="L96" s="68">
        <f t="shared" si="8"/>
        <v>6.666666666666667</v>
      </c>
      <c r="M96" s="68"/>
      <c r="N96" s="84" t="str">
        <f t="shared" si="9"/>
        <v>Juin</v>
      </c>
    </row>
    <row r="97" spans="1:14" ht="18.75">
      <c r="A97" s="64">
        <v>90</v>
      </c>
      <c r="B97" s="424" t="s">
        <v>139</v>
      </c>
      <c r="C97" s="424" t="s">
        <v>671</v>
      </c>
      <c r="D97" s="204">
        <v>11</v>
      </c>
      <c r="E97" s="205"/>
      <c r="F97" s="68"/>
      <c r="G97" s="68">
        <f t="shared" si="5"/>
        <v>3.6666666666666665</v>
      </c>
      <c r="H97" s="68">
        <f t="shared" si="6"/>
        <v>7.333333333333333</v>
      </c>
      <c r="I97" s="208"/>
      <c r="J97" s="68">
        <f t="shared" si="7"/>
        <v>7.333333333333333</v>
      </c>
      <c r="K97" s="156"/>
      <c r="L97" s="68">
        <f t="shared" si="8"/>
        <v>7.333333333333333</v>
      </c>
      <c r="M97" s="68"/>
      <c r="N97" s="84" t="str">
        <f t="shared" si="9"/>
        <v>Juin</v>
      </c>
    </row>
    <row r="98" spans="1:14" ht="18.75">
      <c r="A98" s="64">
        <v>91</v>
      </c>
      <c r="B98" s="426" t="s">
        <v>140</v>
      </c>
      <c r="C98" s="426" t="s">
        <v>141</v>
      </c>
      <c r="D98" s="204">
        <v>9</v>
      </c>
      <c r="E98" s="205"/>
      <c r="F98" s="68"/>
      <c r="G98" s="68">
        <f t="shared" si="5"/>
        <v>3</v>
      </c>
      <c r="H98" s="68">
        <f t="shared" si="6"/>
        <v>6</v>
      </c>
      <c r="I98" s="208"/>
      <c r="J98" s="68">
        <f t="shared" si="7"/>
        <v>6</v>
      </c>
      <c r="K98" s="156"/>
      <c r="L98" s="68">
        <f t="shared" si="8"/>
        <v>6</v>
      </c>
      <c r="M98" s="68"/>
      <c r="N98" s="84" t="str">
        <f t="shared" si="9"/>
        <v>Juin</v>
      </c>
    </row>
    <row r="99" spans="1:14" ht="18.75">
      <c r="A99" s="64">
        <v>92</v>
      </c>
      <c r="B99" s="432" t="s">
        <v>142</v>
      </c>
      <c r="C99" s="432" t="s">
        <v>172</v>
      </c>
      <c r="D99" s="204">
        <v>10</v>
      </c>
      <c r="E99" s="205"/>
      <c r="F99" s="68"/>
      <c r="G99" s="68">
        <f t="shared" si="5"/>
        <v>3.3333333333333335</v>
      </c>
      <c r="H99" s="68">
        <f t="shared" si="6"/>
        <v>6.666666666666667</v>
      </c>
      <c r="I99" s="206"/>
      <c r="J99" s="68">
        <f t="shared" si="7"/>
        <v>6.666666666666667</v>
      </c>
      <c r="K99" s="156"/>
      <c r="L99" s="68">
        <f t="shared" si="8"/>
        <v>6.666666666666667</v>
      </c>
      <c r="M99" s="68"/>
      <c r="N99" s="84" t="str">
        <f t="shared" si="9"/>
        <v>Juin</v>
      </c>
    </row>
    <row r="100" spans="1:14" ht="18.75">
      <c r="A100" s="64">
        <v>93</v>
      </c>
      <c r="B100" s="423" t="s">
        <v>144</v>
      </c>
      <c r="C100" s="423" t="s">
        <v>145</v>
      </c>
      <c r="D100" s="204">
        <v>4</v>
      </c>
      <c r="E100" s="205"/>
      <c r="F100" s="68"/>
      <c r="G100" s="68">
        <f t="shared" si="5"/>
        <v>1.3333333333333333</v>
      </c>
      <c r="H100" s="68">
        <f t="shared" si="6"/>
        <v>2.6666666666666665</v>
      </c>
      <c r="I100" s="206"/>
      <c r="J100" s="68">
        <f t="shared" si="7"/>
        <v>2.6666666666666665</v>
      </c>
      <c r="K100" s="156"/>
      <c r="L100" s="68">
        <f t="shared" si="8"/>
        <v>2.6666666666666665</v>
      </c>
      <c r="M100" s="68"/>
      <c r="N100" s="84" t="str">
        <f t="shared" si="9"/>
        <v>Juin</v>
      </c>
    </row>
    <row r="101" spans="1:14" ht="18.75">
      <c r="A101" s="64">
        <v>94</v>
      </c>
      <c r="B101" s="423" t="s">
        <v>146</v>
      </c>
      <c r="C101" s="423" t="s">
        <v>147</v>
      </c>
      <c r="D101" s="204">
        <v>12</v>
      </c>
      <c r="E101" s="205"/>
      <c r="F101" s="68"/>
      <c r="G101" s="68">
        <f t="shared" si="5"/>
        <v>4</v>
      </c>
      <c r="H101" s="68">
        <f t="shared" si="6"/>
        <v>8</v>
      </c>
      <c r="I101" s="208"/>
      <c r="J101" s="68">
        <f t="shared" si="7"/>
        <v>8</v>
      </c>
      <c r="K101" s="156"/>
      <c r="L101" s="68">
        <f t="shared" si="8"/>
        <v>8</v>
      </c>
      <c r="M101" s="68"/>
      <c r="N101" s="84" t="str">
        <f t="shared" si="9"/>
        <v>Juin</v>
      </c>
    </row>
    <row r="102" spans="1:14" ht="18.75">
      <c r="A102" s="64">
        <v>95</v>
      </c>
      <c r="B102" s="424" t="s">
        <v>146</v>
      </c>
      <c r="C102" s="424" t="s">
        <v>148</v>
      </c>
      <c r="D102" s="204">
        <v>10</v>
      </c>
      <c r="E102" s="205"/>
      <c r="F102" s="68"/>
      <c r="G102" s="68">
        <f t="shared" si="5"/>
        <v>3.3333333333333335</v>
      </c>
      <c r="H102" s="68">
        <f t="shared" si="6"/>
        <v>6.666666666666667</v>
      </c>
      <c r="I102" s="206"/>
      <c r="J102" s="68">
        <f t="shared" si="7"/>
        <v>6.666666666666667</v>
      </c>
      <c r="K102" s="156"/>
      <c r="L102" s="68">
        <f t="shared" si="8"/>
        <v>6.666666666666667</v>
      </c>
      <c r="M102" s="68"/>
      <c r="N102" s="84" t="str">
        <f t="shared" si="9"/>
        <v>Juin</v>
      </c>
    </row>
    <row r="103" spans="1:14" ht="18.75">
      <c r="A103" s="64">
        <v>96</v>
      </c>
      <c r="B103" s="417" t="s">
        <v>149</v>
      </c>
      <c r="C103" s="417" t="s">
        <v>858</v>
      </c>
      <c r="D103" s="204">
        <v>7</v>
      </c>
      <c r="E103" s="205"/>
      <c r="F103" s="68"/>
      <c r="G103" s="68">
        <f t="shared" si="5"/>
        <v>2.3333333333333335</v>
      </c>
      <c r="H103" s="68">
        <f t="shared" si="6"/>
        <v>4.666666666666667</v>
      </c>
      <c r="I103" s="206"/>
      <c r="J103" s="68">
        <f t="shared" si="7"/>
        <v>4.666666666666667</v>
      </c>
      <c r="K103" s="156"/>
      <c r="L103" s="68">
        <f t="shared" si="8"/>
        <v>4.666666666666667</v>
      </c>
      <c r="M103" s="68"/>
      <c r="N103" s="84" t="str">
        <f t="shared" si="9"/>
        <v>Juin</v>
      </c>
    </row>
    <row r="104" spans="1:14" ht="18.75">
      <c r="A104" s="64">
        <v>97</v>
      </c>
      <c r="B104" s="424" t="s">
        <v>150</v>
      </c>
      <c r="C104" s="424" t="s">
        <v>151</v>
      </c>
      <c r="D104" s="204">
        <v>11</v>
      </c>
      <c r="E104" s="205"/>
      <c r="F104" s="68"/>
      <c r="G104" s="68">
        <f t="shared" si="5"/>
        <v>3.6666666666666665</v>
      </c>
      <c r="H104" s="68">
        <f t="shared" si="6"/>
        <v>7.333333333333333</v>
      </c>
      <c r="I104" s="206"/>
      <c r="J104" s="68">
        <f t="shared" si="7"/>
        <v>7.333333333333333</v>
      </c>
      <c r="K104" s="156"/>
      <c r="L104" s="68">
        <f t="shared" si="8"/>
        <v>7.333333333333333</v>
      </c>
      <c r="M104" s="68"/>
      <c r="N104" s="84" t="str">
        <f t="shared" si="9"/>
        <v>Juin</v>
      </c>
    </row>
    <row r="105" spans="1:14" ht="18.75">
      <c r="A105" s="64">
        <v>98</v>
      </c>
      <c r="B105" s="424" t="s">
        <v>152</v>
      </c>
      <c r="C105" s="424" t="s">
        <v>67</v>
      </c>
      <c r="D105" s="204">
        <v>12</v>
      </c>
      <c r="E105" s="205"/>
      <c r="F105" s="68"/>
      <c r="G105" s="68">
        <f t="shared" si="5"/>
        <v>4</v>
      </c>
      <c r="H105" s="68">
        <f t="shared" si="6"/>
        <v>8</v>
      </c>
      <c r="I105" s="206"/>
      <c r="J105" s="68">
        <f t="shared" si="7"/>
        <v>8</v>
      </c>
      <c r="K105" s="156"/>
      <c r="L105" s="68">
        <f t="shared" si="8"/>
        <v>8</v>
      </c>
      <c r="M105" s="68"/>
      <c r="N105" s="84" t="str">
        <f t="shared" si="9"/>
        <v>Juin</v>
      </c>
    </row>
    <row r="106" spans="1:14" ht="18.75">
      <c r="A106" s="64">
        <v>99</v>
      </c>
      <c r="B106" s="426" t="s">
        <v>153</v>
      </c>
      <c r="C106" s="426" t="s">
        <v>154</v>
      </c>
      <c r="D106" s="204">
        <v>11</v>
      </c>
      <c r="E106" s="205"/>
      <c r="F106" s="68"/>
      <c r="G106" s="68">
        <f t="shared" si="5"/>
        <v>3.6666666666666665</v>
      </c>
      <c r="H106" s="68">
        <f t="shared" si="6"/>
        <v>7.333333333333333</v>
      </c>
      <c r="I106" s="206"/>
      <c r="J106" s="68">
        <f t="shared" si="7"/>
        <v>7.333333333333333</v>
      </c>
      <c r="K106" s="156"/>
      <c r="L106" s="68">
        <f t="shared" si="8"/>
        <v>7.333333333333333</v>
      </c>
      <c r="M106" s="68"/>
      <c r="N106" s="84" t="str">
        <f t="shared" si="9"/>
        <v>Juin</v>
      </c>
    </row>
    <row r="107" spans="1:14" ht="20.25">
      <c r="A107" s="64">
        <v>100</v>
      </c>
      <c r="B107" s="424" t="s">
        <v>155</v>
      </c>
      <c r="C107" s="424" t="s">
        <v>156</v>
      </c>
      <c r="D107" s="456">
        <v>0</v>
      </c>
      <c r="E107" s="207"/>
      <c r="F107" s="68"/>
      <c r="G107" s="68">
        <f t="shared" si="5"/>
        <v>0</v>
      </c>
      <c r="H107" s="68">
        <f t="shared" si="6"/>
        <v>0</v>
      </c>
      <c r="I107" s="208"/>
      <c r="J107" s="68">
        <f t="shared" si="7"/>
        <v>0</v>
      </c>
      <c r="K107" s="150"/>
      <c r="L107" s="68">
        <f t="shared" si="8"/>
        <v>0</v>
      </c>
      <c r="M107" s="205"/>
      <c r="N107" s="84" t="str">
        <f t="shared" si="9"/>
        <v>Juin</v>
      </c>
    </row>
    <row r="108" spans="1:14" ht="18.75">
      <c r="A108" s="64">
        <v>101</v>
      </c>
      <c r="B108" s="424" t="s">
        <v>157</v>
      </c>
      <c r="C108" s="424" t="s">
        <v>158</v>
      </c>
      <c r="D108" s="204">
        <v>11</v>
      </c>
      <c r="E108" s="205"/>
      <c r="F108" s="68"/>
      <c r="G108" s="68">
        <f t="shared" si="5"/>
        <v>3.6666666666666665</v>
      </c>
      <c r="H108" s="68">
        <f t="shared" si="6"/>
        <v>7.333333333333333</v>
      </c>
      <c r="I108" s="208"/>
      <c r="J108" s="68">
        <f t="shared" si="7"/>
        <v>7.333333333333333</v>
      </c>
      <c r="K108" s="150"/>
      <c r="L108" s="68">
        <f t="shared" si="8"/>
        <v>7.333333333333333</v>
      </c>
      <c r="M108" s="68"/>
      <c r="N108" s="84" t="str">
        <f t="shared" si="9"/>
        <v>Juin</v>
      </c>
    </row>
    <row r="109" spans="1:14" ht="18.75">
      <c r="A109" s="64">
        <v>102</v>
      </c>
      <c r="B109" s="417" t="s">
        <v>159</v>
      </c>
      <c r="C109" s="417" t="s">
        <v>859</v>
      </c>
      <c r="D109" s="204">
        <v>6</v>
      </c>
      <c r="E109" s="205"/>
      <c r="F109" s="68"/>
      <c r="G109" s="68">
        <f t="shared" si="5"/>
        <v>2</v>
      </c>
      <c r="H109" s="68">
        <f t="shared" si="6"/>
        <v>4</v>
      </c>
      <c r="I109" s="206"/>
      <c r="J109" s="68">
        <f t="shared" si="7"/>
        <v>4</v>
      </c>
      <c r="K109" s="150"/>
      <c r="L109" s="68">
        <f t="shared" si="8"/>
        <v>4</v>
      </c>
      <c r="M109" s="68"/>
      <c r="N109" s="84" t="str">
        <f t="shared" si="9"/>
        <v>Juin</v>
      </c>
    </row>
    <row r="110" spans="1:14" ht="18.75">
      <c r="A110" s="64">
        <v>103</v>
      </c>
      <c r="B110" s="425" t="s">
        <v>860</v>
      </c>
      <c r="C110" s="425" t="s">
        <v>51</v>
      </c>
      <c r="D110" s="210">
        <v>15</v>
      </c>
      <c r="E110" s="205"/>
      <c r="F110" s="68"/>
      <c r="G110" s="68">
        <f t="shared" si="5"/>
        <v>5</v>
      </c>
      <c r="H110" s="68">
        <f t="shared" si="6"/>
        <v>10</v>
      </c>
      <c r="I110" s="206"/>
      <c r="J110" s="68">
        <f t="shared" si="7"/>
        <v>10</v>
      </c>
      <c r="K110" s="150"/>
      <c r="L110" s="68">
        <f t="shared" si="8"/>
        <v>10</v>
      </c>
      <c r="M110" s="68"/>
      <c r="N110" s="84" t="str">
        <f t="shared" si="9"/>
        <v>Juin</v>
      </c>
    </row>
    <row r="111" spans="1:14" ht="18.75">
      <c r="A111" s="64">
        <v>104</v>
      </c>
      <c r="B111" s="423" t="s">
        <v>861</v>
      </c>
      <c r="C111" s="423" t="s">
        <v>161</v>
      </c>
      <c r="D111" s="204">
        <v>7</v>
      </c>
      <c r="E111" s="205"/>
      <c r="F111" s="68"/>
      <c r="G111" s="68">
        <f t="shared" si="5"/>
        <v>2.3333333333333335</v>
      </c>
      <c r="H111" s="68">
        <f t="shared" si="6"/>
        <v>4.666666666666667</v>
      </c>
      <c r="I111" s="206"/>
      <c r="J111" s="68">
        <f t="shared" si="7"/>
        <v>4.666666666666667</v>
      </c>
      <c r="K111" s="150"/>
      <c r="L111" s="68">
        <f t="shared" si="8"/>
        <v>4.666666666666667</v>
      </c>
      <c r="M111" s="68"/>
      <c r="N111" s="84" t="str">
        <f t="shared" si="9"/>
        <v>Juin</v>
      </c>
    </row>
    <row r="112" spans="1:14" ht="18.75">
      <c r="A112" s="64">
        <v>105</v>
      </c>
      <c r="B112" s="426" t="s">
        <v>162</v>
      </c>
      <c r="C112" s="426" t="s">
        <v>862</v>
      </c>
      <c r="D112" s="204">
        <v>11</v>
      </c>
      <c r="E112" s="205"/>
      <c r="F112" s="68"/>
      <c r="G112" s="68">
        <f t="shared" si="5"/>
        <v>3.6666666666666665</v>
      </c>
      <c r="H112" s="68">
        <f t="shared" si="6"/>
        <v>7.333333333333333</v>
      </c>
      <c r="I112" s="206"/>
      <c r="J112" s="68">
        <f t="shared" si="7"/>
        <v>7.333333333333333</v>
      </c>
      <c r="K112" s="150"/>
      <c r="L112" s="68">
        <f t="shared" si="8"/>
        <v>7.333333333333333</v>
      </c>
      <c r="M112" s="68"/>
      <c r="N112" s="84" t="str">
        <f t="shared" si="9"/>
        <v>Juin</v>
      </c>
    </row>
    <row r="113" spans="1:14" ht="18.75">
      <c r="A113" s="64">
        <v>106</v>
      </c>
      <c r="B113" s="424" t="s">
        <v>163</v>
      </c>
      <c r="C113" s="424" t="s">
        <v>164</v>
      </c>
      <c r="D113" s="204">
        <v>13</v>
      </c>
      <c r="E113" s="205"/>
      <c r="F113" s="68"/>
      <c r="G113" s="68">
        <f t="shared" si="5"/>
        <v>4.333333333333333</v>
      </c>
      <c r="H113" s="68">
        <f t="shared" si="6"/>
        <v>8.6666666666666661</v>
      </c>
      <c r="I113" s="208"/>
      <c r="J113" s="68">
        <f t="shared" si="7"/>
        <v>8.6666666666666661</v>
      </c>
      <c r="K113" s="150"/>
      <c r="L113" s="68">
        <f t="shared" si="8"/>
        <v>8.6666666666666661</v>
      </c>
      <c r="M113" s="68"/>
      <c r="N113" s="84" t="str">
        <f t="shared" si="9"/>
        <v>Juin</v>
      </c>
    </row>
    <row r="114" spans="1:14" ht="18.75">
      <c r="A114" s="64">
        <v>107</v>
      </c>
      <c r="B114" s="440" t="s">
        <v>165</v>
      </c>
      <c r="C114" s="440" t="s">
        <v>863</v>
      </c>
      <c r="D114" s="204">
        <v>6</v>
      </c>
      <c r="E114" s="205"/>
      <c r="F114" s="68"/>
      <c r="G114" s="68">
        <f t="shared" si="5"/>
        <v>2</v>
      </c>
      <c r="H114" s="68">
        <f t="shared" si="6"/>
        <v>4</v>
      </c>
      <c r="I114" s="206"/>
      <c r="J114" s="68">
        <f t="shared" si="7"/>
        <v>4</v>
      </c>
      <c r="K114" s="150"/>
      <c r="L114" s="68">
        <f t="shared" si="8"/>
        <v>4</v>
      </c>
      <c r="M114" s="68"/>
      <c r="N114" s="84" t="str">
        <f t="shared" si="9"/>
        <v>Juin</v>
      </c>
    </row>
    <row r="115" spans="1:14" ht="18.75">
      <c r="A115" s="64">
        <v>108</v>
      </c>
      <c r="B115" s="424" t="s">
        <v>167</v>
      </c>
      <c r="C115" s="424" t="s">
        <v>303</v>
      </c>
      <c r="D115" s="204">
        <v>7</v>
      </c>
      <c r="E115" s="205"/>
      <c r="F115" s="68"/>
      <c r="G115" s="68">
        <f t="shared" si="5"/>
        <v>2.3333333333333335</v>
      </c>
      <c r="H115" s="68">
        <f t="shared" si="6"/>
        <v>4.666666666666667</v>
      </c>
      <c r="I115" s="208"/>
      <c r="J115" s="68">
        <f t="shared" si="7"/>
        <v>4.666666666666667</v>
      </c>
      <c r="K115" s="150"/>
      <c r="L115" s="68">
        <f t="shared" si="8"/>
        <v>4.666666666666667</v>
      </c>
      <c r="M115" s="68"/>
      <c r="N115" s="84" t="str">
        <f t="shared" si="9"/>
        <v>Juin</v>
      </c>
    </row>
    <row r="116" spans="1:14" ht="18.75">
      <c r="A116" s="64">
        <v>109</v>
      </c>
      <c r="B116" s="424" t="s">
        <v>168</v>
      </c>
      <c r="C116" s="424" t="s">
        <v>169</v>
      </c>
      <c r="D116" s="204">
        <v>14</v>
      </c>
      <c r="E116" s="205"/>
      <c r="F116" s="68"/>
      <c r="G116" s="68">
        <f t="shared" si="5"/>
        <v>4.666666666666667</v>
      </c>
      <c r="H116" s="68">
        <f t="shared" si="6"/>
        <v>9.3333333333333339</v>
      </c>
      <c r="I116" s="208"/>
      <c r="J116" s="68">
        <f t="shared" si="7"/>
        <v>9.3333333333333339</v>
      </c>
      <c r="K116" s="150"/>
      <c r="L116" s="68">
        <f t="shared" si="8"/>
        <v>9.3333333333333339</v>
      </c>
      <c r="M116" s="68"/>
      <c r="N116" s="84" t="str">
        <f t="shared" si="9"/>
        <v>Juin</v>
      </c>
    </row>
    <row r="117" spans="1:14" ht="18.75">
      <c r="A117" s="64">
        <v>110</v>
      </c>
      <c r="B117" s="424" t="s">
        <v>864</v>
      </c>
      <c r="C117" s="424" t="s">
        <v>865</v>
      </c>
      <c r="D117" s="204">
        <v>8</v>
      </c>
      <c r="E117" s="205"/>
      <c r="F117" s="68"/>
      <c r="G117" s="68">
        <f t="shared" si="5"/>
        <v>2.6666666666666665</v>
      </c>
      <c r="H117" s="68">
        <f t="shared" si="6"/>
        <v>5.333333333333333</v>
      </c>
      <c r="I117" s="206"/>
      <c r="J117" s="68">
        <f t="shared" si="7"/>
        <v>5.333333333333333</v>
      </c>
      <c r="K117" s="150"/>
      <c r="L117" s="68">
        <f t="shared" si="8"/>
        <v>5.333333333333333</v>
      </c>
      <c r="M117" s="68"/>
      <c r="N117" s="84" t="str">
        <f t="shared" si="9"/>
        <v>Juin</v>
      </c>
    </row>
    <row r="118" spans="1:14" ht="18.75">
      <c r="A118" s="64">
        <v>111</v>
      </c>
      <c r="B118" s="424" t="s">
        <v>866</v>
      </c>
      <c r="C118" s="424" t="s">
        <v>170</v>
      </c>
      <c r="D118" s="204">
        <v>4</v>
      </c>
      <c r="E118" s="205"/>
      <c r="F118" s="68"/>
      <c r="G118" s="68">
        <f t="shared" si="5"/>
        <v>1.3333333333333333</v>
      </c>
      <c r="H118" s="68">
        <f t="shared" si="6"/>
        <v>2.6666666666666665</v>
      </c>
      <c r="I118" s="206"/>
      <c r="J118" s="68">
        <f t="shared" si="7"/>
        <v>2.6666666666666665</v>
      </c>
      <c r="K118" s="150"/>
      <c r="L118" s="68">
        <f t="shared" si="8"/>
        <v>2.6666666666666665</v>
      </c>
      <c r="M118" s="68"/>
      <c r="N118" s="84" t="str">
        <f t="shared" si="9"/>
        <v>Juin</v>
      </c>
    </row>
    <row r="119" spans="1:14" ht="18.75">
      <c r="A119" s="64">
        <v>112</v>
      </c>
      <c r="B119" s="424" t="s">
        <v>171</v>
      </c>
      <c r="C119" s="424" t="s">
        <v>172</v>
      </c>
      <c r="D119" s="204">
        <v>13</v>
      </c>
      <c r="E119" s="205"/>
      <c r="F119" s="68"/>
      <c r="G119" s="68">
        <f t="shared" si="5"/>
        <v>4.333333333333333</v>
      </c>
      <c r="H119" s="68">
        <f t="shared" si="6"/>
        <v>8.6666666666666661</v>
      </c>
      <c r="I119" s="208"/>
      <c r="J119" s="68">
        <f t="shared" si="7"/>
        <v>8.6666666666666661</v>
      </c>
      <c r="K119" s="150"/>
      <c r="L119" s="68">
        <f t="shared" si="8"/>
        <v>8.6666666666666661</v>
      </c>
      <c r="M119" s="68"/>
      <c r="N119" s="84" t="str">
        <f t="shared" si="9"/>
        <v>Juin</v>
      </c>
    </row>
    <row r="120" spans="1:14" ht="18.75">
      <c r="A120" s="64">
        <v>113</v>
      </c>
      <c r="B120" s="424" t="s">
        <v>173</v>
      </c>
      <c r="C120" s="424" t="s">
        <v>174</v>
      </c>
      <c r="D120" s="204">
        <v>15</v>
      </c>
      <c r="E120" s="205"/>
      <c r="F120" s="68"/>
      <c r="G120" s="68">
        <f t="shared" si="5"/>
        <v>5</v>
      </c>
      <c r="H120" s="68">
        <f t="shared" si="6"/>
        <v>10</v>
      </c>
      <c r="I120" s="206"/>
      <c r="J120" s="68">
        <f t="shared" si="7"/>
        <v>10</v>
      </c>
      <c r="K120" s="150"/>
      <c r="L120" s="68">
        <f t="shared" si="8"/>
        <v>10</v>
      </c>
      <c r="M120" s="115"/>
      <c r="N120" s="84" t="str">
        <f t="shared" si="9"/>
        <v>Juin</v>
      </c>
    </row>
    <row r="121" spans="1:14" ht="18.75">
      <c r="A121" s="64">
        <v>114</v>
      </c>
      <c r="B121" s="424" t="s">
        <v>175</v>
      </c>
      <c r="C121" s="424" t="s">
        <v>867</v>
      </c>
      <c r="D121" s="204">
        <v>7</v>
      </c>
      <c r="E121" s="205"/>
      <c r="F121" s="68"/>
      <c r="G121" s="68">
        <f t="shared" si="5"/>
        <v>2.3333333333333335</v>
      </c>
      <c r="H121" s="68">
        <f t="shared" si="6"/>
        <v>4.666666666666667</v>
      </c>
      <c r="I121" s="206"/>
      <c r="J121" s="68">
        <f t="shared" si="7"/>
        <v>4.666666666666667</v>
      </c>
      <c r="K121" s="150"/>
      <c r="L121" s="68">
        <f t="shared" si="8"/>
        <v>4.666666666666667</v>
      </c>
      <c r="M121" s="115"/>
      <c r="N121" s="84" t="str">
        <f t="shared" si="9"/>
        <v>Juin</v>
      </c>
    </row>
    <row r="122" spans="1:14" ht="18.75">
      <c r="A122" s="64">
        <v>115</v>
      </c>
      <c r="B122" s="424" t="s">
        <v>176</v>
      </c>
      <c r="C122" s="424" t="s">
        <v>177</v>
      </c>
      <c r="D122" s="204">
        <v>6</v>
      </c>
      <c r="E122" s="205"/>
      <c r="F122" s="68"/>
      <c r="G122" s="68">
        <f t="shared" si="5"/>
        <v>2</v>
      </c>
      <c r="H122" s="68">
        <f t="shared" si="6"/>
        <v>4</v>
      </c>
      <c r="I122" s="206"/>
      <c r="J122" s="68">
        <f t="shared" si="7"/>
        <v>4</v>
      </c>
      <c r="K122" s="150"/>
      <c r="L122" s="68">
        <f t="shared" si="8"/>
        <v>4</v>
      </c>
      <c r="M122" s="115"/>
      <c r="N122" s="84" t="str">
        <f t="shared" si="9"/>
        <v>Juin</v>
      </c>
    </row>
    <row r="123" spans="1:14" ht="18.75">
      <c r="A123" s="64">
        <v>116</v>
      </c>
      <c r="B123" s="417" t="s">
        <v>178</v>
      </c>
      <c r="C123" s="417" t="s">
        <v>43</v>
      </c>
      <c r="D123" s="204">
        <v>5</v>
      </c>
      <c r="E123" s="205"/>
      <c r="F123" s="68"/>
      <c r="G123" s="68">
        <f t="shared" si="5"/>
        <v>1.6666666666666667</v>
      </c>
      <c r="H123" s="68">
        <f t="shared" si="6"/>
        <v>3.3333333333333335</v>
      </c>
      <c r="I123" s="206"/>
      <c r="J123" s="68">
        <f t="shared" si="7"/>
        <v>3.3333333333333335</v>
      </c>
      <c r="K123" s="150"/>
      <c r="L123" s="68">
        <f t="shared" si="8"/>
        <v>3.3333333333333335</v>
      </c>
      <c r="M123" s="115"/>
      <c r="N123" s="84" t="str">
        <f t="shared" si="9"/>
        <v>Juin</v>
      </c>
    </row>
    <row r="124" spans="1:14" ht="18.75">
      <c r="A124" s="64">
        <v>117</v>
      </c>
      <c r="B124" s="424" t="s">
        <v>179</v>
      </c>
      <c r="C124" s="424" t="s">
        <v>180</v>
      </c>
      <c r="D124" s="204">
        <v>10</v>
      </c>
      <c r="E124" s="205"/>
      <c r="F124" s="68"/>
      <c r="G124" s="68">
        <f t="shared" si="5"/>
        <v>3.3333333333333335</v>
      </c>
      <c r="H124" s="68">
        <f t="shared" si="6"/>
        <v>6.666666666666667</v>
      </c>
      <c r="I124" s="208"/>
      <c r="J124" s="68">
        <f t="shared" si="7"/>
        <v>6.666666666666667</v>
      </c>
      <c r="K124" s="150"/>
      <c r="L124" s="68">
        <f t="shared" si="8"/>
        <v>6.666666666666667</v>
      </c>
      <c r="M124" s="115"/>
      <c r="N124" s="84" t="str">
        <f t="shared" si="9"/>
        <v>Juin</v>
      </c>
    </row>
    <row r="125" spans="1:14" ht="18.75">
      <c r="A125" s="64">
        <v>118</v>
      </c>
      <c r="B125" s="430" t="s">
        <v>868</v>
      </c>
      <c r="C125" s="430" t="s">
        <v>181</v>
      </c>
      <c r="D125" s="204">
        <v>14</v>
      </c>
      <c r="E125" s="205"/>
      <c r="F125" s="68"/>
      <c r="G125" s="68">
        <f t="shared" si="5"/>
        <v>4.666666666666667</v>
      </c>
      <c r="H125" s="68">
        <f t="shared" si="6"/>
        <v>9.3333333333333339</v>
      </c>
      <c r="I125" s="206"/>
      <c r="J125" s="68">
        <f t="shared" si="7"/>
        <v>9.3333333333333339</v>
      </c>
      <c r="K125" s="156"/>
      <c r="L125" s="68">
        <f t="shared" si="8"/>
        <v>9.3333333333333339</v>
      </c>
      <c r="M125" s="115"/>
      <c r="N125" s="84" t="str">
        <f t="shared" si="9"/>
        <v>Juin</v>
      </c>
    </row>
    <row r="126" spans="1:14" ht="18.75">
      <c r="A126" s="64">
        <v>119</v>
      </c>
      <c r="B126" s="424" t="s">
        <v>182</v>
      </c>
      <c r="C126" s="424" t="s">
        <v>183</v>
      </c>
      <c r="D126" s="204">
        <v>9</v>
      </c>
      <c r="E126" s="205"/>
      <c r="F126" s="68"/>
      <c r="G126" s="68">
        <f t="shared" si="5"/>
        <v>3</v>
      </c>
      <c r="H126" s="68">
        <f t="shared" si="6"/>
        <v>6</v>
      </c>
      <c r="I126" s="206"/>
      <c r="J126" s="68">
        <f t="shared" si="7"/>
        <v>6</v>
      </c>
      <c r="K126" s="156"/>
      <c r="L126" s="68">
        <f t="shared" si="8"/>
        <v>6</v>
      </c>
      <c r="M126" s="115"/>
      <c r="N126" s="84" t="str">
        <f t="shared" si="9"/>
        <v>Juin</v>
      </c>
    </row>
    <row r="127" spans="1:14" ht="18.75">
      <c r="A127" s="64">
        <v>120</v>
      </c>
      <c r="B127" s="417" t="s">
        <v>184</v>
      </c>
      <c r="C127" s="417" t="s">
        <v>185</v>
      </c>
      <c r="D127" s="204">
        <v>8</v>
      </c>
      <c r="E127" s="205"/>
      <c r="F127" s="68"/>
      <c r="G127" s="68">
        <f t="shared" si="5"/>
        <v>2.6666666666666665</v>
      </c>
      <c r="H127" s="68">
        <f t="shared" si="6"/>
        <v>5.333333333333333</v>
      </c>
      <c r="I127" s="206"/>
      <c r="J127" s="68">
        <f t="shared" si="7"/>
        <v>5.333333333333333</v>
      </c>
      <c r="K127" s="156"/>
      <c r="L127" s="68">
        <f t="shared" si="8"/>
        <v>5.333333333333333</v>
      </c>
      <c r="M127" s="115"/>
      <c r="N127" s="84" t="str">
        <f t="shared" si="9"/>
        <v>Juin</v>
      </c>
    </row>
    <row r="128" spans="1:14" ht="18.75">
      <c r="A128" s="64">
        <v>121</v>
      </c>
      <c r="B128" s="417" t="s">
        <v>186</v>
      </c>
      <c r="C128" s="417" t="s">
        <v>869</v>
      </c>
      <c r="D128" s="204">
        <v>15</v>
      </c>
      <c r="E128" s="205"/>
      <c r="F128" s="68"/>
      <c r="G128" s="68">
        <f t="shared" si="5"/>
        <v>5</v>
      </c>
      <c r="H128" s="68">
        <f t="shared" si="6"/>
        <v>10</v>
      </c>
      <c r="I128" s="206"/>
      <c r="J128" s="68">
        <f t="shared" si="7"/>
        <v>10</v>
      </c>
      <c r="K128" s="156"/>
      <c r="L128" s="68">
        <f t="shared" si="8"/>
        <v>10</v>
      </c>
      <c r="M128" s="115"/>
      <c r="N128" s="84" t="str">
        <f t="shared" si="9"/>
        <v>Juin</v>
      </c>
    </row>
    <row r="129" spans="1:14" ht="18.75">
      <c r="A129" s="64">
        <v>122</v>
      </c>
      <c r="B129" s="417" t="s">
        <v>187</v>
      </c>
      <c r="C129" s="417" t="s">
        <v>870</v>
      </c>
      <c r="D129" s="209"/>
      <c r="E129" s="205"/>
      <c r="F129" s="68"/>
      <c r="G129" s="68">
        <f t="shared" si="5"/>
        <v>10</v>
      </c>
      <c r="H129" s="68">
        <f t="shared" si="6"/>
        <v>20</v>
      </c>
      <c r="I129" s="206"/>
      <c r="J129" s="68">
        <f t="shared" si="7"/>
        <v>20</v>
      </c>
      <c r="K129" s="156"/>
      <c r="L129" s="68">
        <f t="shared" si="8"/>
        <v>20</v>
      </c>
      <c r="M129" s="115">
        <v>20</v>
      </c>
      <c r="N129" s="84" t="str">
        <f t="shared" si="9"/>
        <v>Juin</v>
      </c>
    </row>
    <row r="130" spans="1:14" ht="18.75">
      <c r="A130" s="64">
        <v>123</v>
      </c>
      <c r="B130" s="424" t="s">
        <v>871</v>
      </c>
      <c r="C130" s="424" t="s">
        <v>188</v>
      </c>
      <c r="D130" s="204">
        <v>17</v>
      </c>
      <c r="E130" s="205"/>
      <c r="F130" s="68"/>
      <c r="G130" s="68">
        <f t="shared" si="5"/>
        <v>5.666666666666667</v>
      </c>
      <c r="H130" s="68">
        <f t="shared" si="6"/>
        <v>11.333333333333334</v>
      </c>
      <c r="I130" s="206"/>
      <c r="J130" s="68">
        <f t="shared" si="7"/>
        <v>11.333333333333334</v>
      </c>
      <c r="K130" s="156"/>
      <c r="L130" s="68">
        <f t="shared" si="8"/>
        <v>11.333333333333334</v>
      </c>
      <c r="M130" s="115"/>
      <c r="N130" s="84" t="str">
        <f t="shared" si="9"/>
        <v>Juin</v>
      </c>
    </row>
    <row r="131" spans="1:14" ht="18.75">
      <c r="A131" s="64">
        <v>124</v>
      </c>
      <c r="B131" s="424" t="s">
        <v>189</v>
      </c>
      <c r="C131" s="424" t="s">
        <v>31</v>
      </c>
      <c r="D131" s="204">
        <v>7</v>
      </c>
      <c r="E131" s="205"/>
      <c r="F131" s="68"/>
      <c r="G131" s="68">
        <f t="shared" si="5"/>
        <v>2.3333333333333335</v>
      </c>
      <c r="H131" s="68">
        <f t="shared" si="6"/>
        <v>4.666666666666667</v>
      </c>
      <c r="I131" s="206"/>
      <c r="J131" s="68">
        <f t="shared" si="7"/>
        <v>4.666666666666667</v>
      </c>
      <c r="K131" s="156"/>
      <c r="L131" s="68">
        <f t="shared" si="8"/>
        <v>4.666666666666667</v>
      </c>
      <c r="M131" s="115"/>
      <c r="N131" s="84" t="str">
        <f t="shared" si="9"/>
        <v>Juin</v>
      </c>
    </row>
    <row r="132" spans="1:14" ht="18.75">
      <c r="A132" s="64">
        <v>125</v>
      </c>
      <c r="B132" s="423" t="s">
        <v>190</v>
      </c>
      <c r="C132" s="423" t="s">
        <v>191</v>
      </c>
      <c r="D132" s="204">
        <v>5</v>
      </c>
      <c r="E132" s="205"/>
      <c r="F132" s="68"/>
      <c r="G132" s="68">
        <f t="shared" si="5"/>
        <v>1.6666666666666667</v>
      </c>
      <c r="H132" s="68">
        <f t="shared" si="6"/>
        <v>3.3333333333333335</v>
      </c>
      <c r="I132" s="206"/>
      <c r="J132" s="68">
        <f t="shared" si="7"/>
        <v>3.3333333333333335</v>
      </c>
      <c r="K132" s="156"/>
      <c r="L132" s="68">
        <f t="shared" si="8"/>
        <v>3.3333333333333335</v>
      </c>
      <c r="M132" s="115"/>
      <c r="N132" s="84" t="str">
        <f t="shared" si="9"/>
        <v>Juin</v>
      </c>
    </row>
    <row r="133" spans="1:14" ht="18.75">
      <c r="A133" s="64">
        <v>126</v>
      </c>
      <c r="B133" s="425" t="s">
        <v>192</v>
      </c>
      <c r="C133" s="425" t="s">
        <v>193</v>
      </c>
      <c r="D133" s="204">
        <v>3</v>
      </c>
      <c r="E133" s="205"/>
      <c r="F133" s="68"/>
      <c r="G133" s="68">
        <f t="shared" si="5"/>
        <v>1</v>
      </c>
      <c r="H133" s="68">
        <f t="shared" si="6"/>
        <v>2</v>
      </c>
      <c r="I133" s="208"/>
      <c r="J133" s="68">
        <f t="shared" si="7"/>
        <v>2</v>
      </c>
      <c r="K133" s="156"/>
      <c r="L133" s="68">
        <f t="shared" si="8"/>
        <v>2</v>
      </c>
      <c r="M133" s="115"/>
      <c r="N133" s="84" t="str">
        <f t="shared" si="9"/>
        <v>Juin</v>
      </c>
    </row>
    <row r="134" spans="1:14" ht="18.75">
      <c r="A134" s="64">
        <v>127</v>
      </c>
      <c r="B134" s="426" t="s">
        <v>194</v>
      </c>
      <c r="C134" s="426" t="s">
        <v>195</v>
      </c>
      <c r="D134" s="204">
        <v>0</v>
      </c>
      <c r="E134" s="205"/>
      <c r="F134" s="68"/>
      <c r="G134" s="68">
        <f t="shared" si="5"/>
        <v>0</v>
      </c>
      <c r="H134" s="68">
        <f t="shared" si="6"/>
        <v>0</v>
      </c>
      <c r="I134" s="208"/>
      <c r="J134" s="68">
        <f t="shared" si="7"/>
        <v>0</v>
      </c>
      <c r="K134" s="156"/>
      <c r="L134" s="68">
        <f t="shared" si="8"/>
        <v>0</v>
      </c>
      <c r="M134" s="115"/>
      <c r="N134" s="84" t="str">
        <f t="shared" si="9"/>
        <v>Juin</v>
      </c>
    </row>
    <row r="135" spans="1:14" ht="18.75">
      <c r="A135" s="64">
        <v>128</v>
      </c>
      <c r="B135" s="424" t="s">
        <v>196</v>
      </c>
      <c r="C135" s="424" t="s">
        <v>197</v>
      </c>
      <c r="D135" s="204">
        <v>13</v>
      </c>
      <c r="E135" s="205"/>
      <c r="F135" s="68"/>
      <c r="G135" s="68">
        <f t="shared" ref="G135:G198" si="10">IF(AND(D135=0,E135=0,F135=0),M135/2,(D135+E135+F135)/3)</f>
        <v>4.333333333333333</v>
      </c>
      <c r="H135" s="68">
        <f t="shared" ref="H135:H198" si="11">G135*2</f>
        <v>8.6666666666666661</v>
      </c>
      <c r="I135" s="206"/>
      <c r="J135" s="68">
        <f t="shared" ref="J135:J198" si="12">MAX(H135,I135*2)</f>
        <v>8.6666666666666661</v>
      </c>
      <c r="K135" s="156"/>
      <c r="L135" s="68">
        <f t="shared" ref="L135:L198" si="13">MAX(J135,K135*2)</f>
        <v>8.6666666666666661</v>
      </c>
      <c r="M135" s="115"/>
      <c r="N135" s="84" t="str">
        <f t="shared" ref="N135:N198" si="14">IF(ISBLANK(K135),IF(ISBLANK(I135),"Juin","Synthèse"),"Rattrapage")</f>
        <v>Juin</v>
      </c>
    </row>
    <row r="136" spans="1:14" ht="18.75">
      <c r="A136" s="64">
        <v>129</v>
      </c>
      <c r="B136" s="424" t="s">
        <v>198</v>
      </c>
      <c r="C136" s="424" t="s">
        <v>160</v>
      </c>
      <c r="D136" s="204">
        <v>6</v>
      </c>
      <c r="E136" s="205"/>
      <c r="F136" s="68"/>
      <c r="G136" s="68">
        <f t="shared" si="10"/>
        <v>2</v>
      </c>
      <c r="H136" s="68">
        <f t="shared" si="11"/>
        <v>4</v>
      </c>
      <c r="I136" s="206"/>
      <c r="J136" s="68">
        <f t="shared" si="12"/>
        <v>4</v>
      </c>
      <c r="K136" s="156"/>
      <c r="L136" s="68">
        <f t="shared" si="13"/>
        <v>4</v>
      </c>
      <c r="M136" s="115"/>
      <c r="N136" s="84" t="str">
        <f t="shared" si="14"/>
        <v>Juin</v>
      </c>
    </row>
    <row r="137" spans="1:14" ht="20.25">
      <c r="A137" s="64">
        <v>130</v>
      </c>
      <c r="B137" s="417" t="s">
        <v>199</v>
      </c>
      <c r="C137" s="417" t="s">
        <v>872</v>
      </c>
      <c r="D137" s="455">
        <v>12</v>
      </c>
      <c r="E137" s="207"/>
      <c r="F137" s="68"/>
      <c r="G137" s="68">
        <f t="shared" si="10"/>
        <v>4</v>
      </c>
      <c r="H137" s="68">
        <f t="shared" si="11"/>
        <v>8</v>
      </c>
      <c r="I137" s="208"/>
      <c r="J137" s="68">
        <f t="shared" si="12"/>
        <v>8</v>
      </c>
      <c r="K137" s="156"/>
      <c r="L137" s="68">
        <f t="shared" si="13"/>
        <v>8</v>
      </c>
      <c r="M137" s="70"/>
      <c r="N137" s="84" t="str">
        <f t="shared" si="14"/>
        <v>Juin</v>
      </c>
    </row>
    <row r="138" spans="1:14" ht="18.75">
      <c r="A138" s="64">
        <v>131</v>
      </c>
      <c r="B138" s="424" t="s">
        <v>200</v>
      </c>
      <c r="C138" s="424" t="s">
        <v>201</v>
      </c>
      <c r="D138" s="455">
        <v>15</v>
      </c>
      <c r="E138" s="205"/>
      <c r="F138" s="68"/>
      <c r="G138" s="68">
        <f t="shared" si="10"/>
        <v>5</v>
      </c>
      <c r="H138" s="68">
        <f t="shared" si="11"/>
        <v>10</v>
      </c>
      <c r="I138" s="206"/>
      <c r="J138" s="68">
        <f t="shared" si="12"/>
        <v>10</v>
      </c>
      <c r="K138" s="156"/>
      <c r="L138" s="68">
        <f t="shared" si="13"/>
        <v>10</v>
      </c>
      <c r="M138" s="115"/>
      <c r="N138" s="84" t="str">
        <f t="shared" si="14"/>
        <v>Juin</v>
      </c>
    </row>
    <row r="139" spans="1:14" ht="18.75">
      <c r="A139" s="64">
        <v>132</v>
      </c>
      <c r="B139" s="424" t="s">
        <v>202</v>
      </c>
      <c r="C139" s="424" t="s">
        <v>203</v>
      </c>
      <c r="D139" s="455">
        <v>11</v>
      </c>
      <c r="E139" s="205"/>
      <c r="F139" s="68"/>
      <c r="G139" s="68">
        <f t="shared" si="10"/>
        <v>3.6666666666666665</v>
      </c>
      <c r="H139" s="68">
        <f t="shared" si="11"/>
        <v>7.333333333333333</v>
      </c>
      <c r="I139" s="208"/>
      <c r="J139" s="68">
        <f t="shared" si="12"/>
        <v>7.333333333333333</v>
      </c>
      <c r="K139" s="156"/>
      <c r="L139" s="68">
        <f t="shared" si="13"/>
        <v>7.333333333333333</v>
      </c>
      <c r="M139" s="115"/>
      <c r="N139" s="84" t="str">
        <f t="shared" si="14"/>
        <v>Juin</v>
      </c>
    </row>
    <row r="140" spans="1:14" ht="18.75">
      <c r="A140" s="64">
        <v>133</v>
      </c>
      <c r="B140" s="424" t="s">
        <v>873</v>
      </c>
      <c r="C140" s="424" t="s">
        <v>204</v>
      </c>
      <c r="D140" s="455">
        <v>16</v>
      </c>
      <c r="E140" s="205"/>
      <c r="F140" s="68"/>
      <c r="G140" s="68">
        <f t="shared" si="10"/>
        <v>5.333333333333333</v>
      </c>
      <c r="H140" s="68">
        <f t="shared" si="11"/>
        <v>10.666666666666666</v>
      </c>
      <c r="I140" s="206"/>
      <c r="J140" s="68">
        <f t="shared" si="12"/>
        <v>10.666666666666666</v>
      </c>
      <c r="K140" s="156"/>
      <c r="L140" s="68">
        <f t="shared" si="13"/>
        <v>10.666666666666666</v>
      </c>
      <c r="M140" s="115"/>
      <c r="N140" s="84" t="str">
        <f t="shared" si="14"/>
        <v>Juin</v>
      </c>
    </row>
    <row r="141" spans="1:14" ht="18.75">
      <c r="A141" s="64">
        <v>134</v>
      </c>
      <c r="B141" s="423" t="s">
        <v>205</v>
      </c>
      <c r="C141" s="423" t="s">
        <v>185</v>
      </c>
      <c r="D141" s="455">
        <v>12</v>
      </c>
      <c r="E141" s="205"/>
      <c r="F141" s="68"/>
      <c r="G141" s="68">
        <f t="shared" si="10"/>
        <v>4</v>
      </c>
      <c r="H141" s="68">
        <f t="shared" si="11"/>
        <v>8</v>
      </c>
      <c r="I141" s="208"/>
      <c r="J141" s="68">
        <f t="shared" si="12"/>
        <v>8</v>
      </c>
      <c r="K141" s="156"/>
      <c r="L141" s="68">
        <f t="shared" si="13"/>
        <v>8</v>
      </c>
      <c r="M141" s="115"/>
      <c r="N141" s="84" t="str">
        <f t="shared" si="14"/>
        <v>Juin</v>
      </c>
    </row>
    <row r="142" spans="1:14" ht="18.75">
      <c r="A142" s="64">
        <v>135</v>
      </c>
      <c r="B142" s="424" t="s">
        <v>206</v>
      </c>
      <c r="C142" s="424" t="s">
        <v>207</v>
      </c>
      <c r="D142" s="455">
        <v>6</v>
      </c>
      <c r="E142" s="205"/>
      <c r="F142" s="68"/>
      <c r="G142" s="68">
        <f t="shared" si="10"/>
        <v>2</v>
      </c>
      <c r="H142" s="68">
        <f t="shared" si="11"/>
        <v>4</v>
      </c>
      <c r="I142" s="208"/>
      <c r="J142" s="68">
        <f t="shared" si="12"/>
        <v>4</v>
      </c>
      <c r="K142" s="156"/>
      <c r="L142" s="68">
        <f t="shared" si="13"/>
        <v>4</v>
      </c>
      <c r="M142" s="115"/>
      <c r="N142" s="84" t="str">
        <f t="shared" si="14"/>
        <v>Juin</v>
      </c>
    </row>
    <row r="143" spans="1:14" ht="18.75">
      <c r="A143" s="64">
        <v>136</v>
      </c>
      <c r="B143" s="431" t="s">
        <v>874</v>
      </c>
      <c r="C143" s="426" t="s">
        <v>875</v>
      </c>
      <c r="D143" s="455">
        <v>7</v>
      </c>
      <c r="E143" s="205"/>
      <c r="F143" s="68"/>
      <c r="G143" s="68">
        <f t="shared" si="10"/>
        <v>2.3333333333333335</v>
      </c>
      <c r="H143" s="68">
        <f t="shared" si="11"/>
        <v>4.666666666666667</v>
      </c>
      <c r="I143" s="206"/>
      <c r="J143" s="68">
        <f t="shared" si="12"/>
        <v>4.666666666666667</v>
      </c>
      <c r="K143" s="156"/>
      <c r="L143" s="68">
        <f t="shared" si="13"/>
        <v>4.666666666666667</v>
      </c>
      <c r="M143" s="68"/>
      <c r="N143" s="84" t="str">
        <f t="shared" si="14"/>
        <v>Juin</v>
      </c>
    </row>
    <row r="144" spans="1:14" ht="18.75">
      <c r="A144" s="64">
        <v>137</v>
      </c>
      <c r="B144" s="426" t="s">
        <v>208</v>
      </c>
      <c r="C144" s="426" t="s">
        <v>876</v>
      </c>
      <c r="D144" s="204">
        <v>11</v>
      </c>
      <c r="E144" s="205"/>
      <c r="F144" s="68"/>
      <c r="G144" s="68">
        <f t="shared" si="10"/>
        <v>3.6666666666666665</v>
      </c>
      <c r="H144" s="68">
        <f t="shared" si="11"/>
        <v>7.333333333333333</v>
      </c>
      <c r="I144" s="208"/>
      <c r="J144" s="68">
        <f t="shared" si="12"/>
        <v>7.333333333333333</v>
      </c>
      <c r="K144" s="156"/>
      <c r="L144" s="68">
        <f t="shared" si="13"/>
        <v>7.333333333333333</v>
      </c>
      <c r="M144" s="68"/>
      <c r="N144" s="84" t="str">
        <f t="shared" si="14"/>
        <v>Juin</v>
      </c>
    </row>
    <row r="145" spans="1:14" ht="18.75">
      <c r="A145" s="64">
        <v>138</v>
      </c>
      <c r="B145" s="424" t="s">
        <v>209</v>
      </c>
      <c r="C145" s="424" t="s">
        <v>132</v>
      </c>
      <c r="D145" s="204">
        <v>4</v>
      </c>
      <c r="E145" s="205"/>
      <c r="F145" s="68"/>
      <c r="G145" s="68">
        <f t="shared" si="10"/>
        <v>1.3333333333333333</v>
      </c>
      <c r="H145" s="68">
        <f t="shared" si="11"/>
        <v>2.6666666666666665</v>
      </c>
      <c r="I145" s="208"/>
      <c r="J145" s="68">
        <f t="shared" si="12"/>
        <v>2.6666666666666665</v>
      </c>
      <c r="K145" s="156"/>
      <c r="L145" s="68">
        <f t="shared" si="13"/>
        <v>2.6666666666666665</v>
      </c>
      <c r="M145" s="68"/>
      <c r="N145" s="84" t="str">
        <f t="shared" si="14"/>
        <v>Juin</v>
      </c>
    </row>
    <row r="146" spans="1:14" ht="18.75">
      <c r="A146" s="64">
        <v>139</v>
      </c>
      <c r="B146" s="424" t="s">
        <v>210</v>
      </c>
      <c r="C146" s="424" t="s">
        <v>757</v>
      </c>
      <c r="D146" s="204">
        <v>10</v>
      </c>
      <c r="E146" s="205"/>
      <c r="F146" s="68"/>
      <c r="G146" s="68">
        <f t="shared" si="10"/>
        <v>3.3333333333333335</v>
      </c>
      <c r="H146" s="68">
        <f t="shared" si="11"/>
        <v>6.666666666666667</v>
      </c>
      <c r="I146" s="208"/>
      <c r="J146" s="68">
        <f t="shared" si="12"/>
        <v>6.666666666666667</v>
      </c>
      <c r="K146" s="156"/>
      <c r="L146" s="68">
        <f t="shared" si="13"/>
        <v>6.666666666666667</v>
      </c>
      <c r="M146" s="68"/>
      <c r="N146" s="84" t="str">
        <f t="shared" si="14"/>
        <v>Juin</v>
      </c>
    </row>
    <row r="147" spans="1:14" ht="18.75">
      <c r="A147" s="64">
        <v>140</v>
      </c>
      <c r="B147" s="424" t="s">
        <v>211</v>
      </c>
      <c r="C147" s="424" t="s">
        <v>212</v>
      </c>
      <c r="D147" s="204">
        <v>11</v>
      </c>
      <c r="E147" s="205"/>
      <c r="F147" s="68"/>
      <c r="G147" s="68">
        <f t="shared" si="10"/>
        <v>3.6666666666666665</v>
      </c>
      <c r="H147" s="68">
        <f t="shared" si="11"/>
        <v>7.333333333333333</v>
      </c>
      <c r="I147" s="206"/>
      <c r="J147" s="68">
        <f t="shared" si="12"/>
        <v>7.333333333333333</v>
      </c>
      <c r="K147" s="156"/>
      <c r="L147" s="68">
        <f t="shared" si="13"/>
        <v>7.333333333333333</v>
      </c>
      <c r="M147" s="68"/>
      <c r="N147" s="84" t="str">
        <f t="shared" si="14"/>
        <v>Juin</v>
      </c>
    </row>
    <row r="148" spans="1:14" ht="18.75">
      <c r="A148" s="64">
        <v>141</v>
      </c>
      <c r="B148" s="424" t="s">
        <v>877</v>
      </c>
      <c r="C148" s="424" t="s">
        <v>878</v>
      </c>
      <c r="D148" s="204">
        <v>10</v>
      </c>
      <c r="E148" s="205"/>
      <c r="F148" s="68"/>
      <c r="G148" s="68">
        <f t="shared" si="10"/>
        <v>3.3333333333333335</v>
      </c>
      <c r="H148" s="68">
        <f t="shared" si="11"/>
        <v>6.666666666666667</v>
      </c>
      <c r="I148" s="206"/>
      <c r="J148" s="68">
        <f t="shared" si="12"/>
        <v>6.666666666666667</v>
      </c>
      <c r="K148" s="156"/>
      <c r="L148" s="68">
        <f t="shared" si="13"/>
        <v>6.666666666666667</v>
      </c>
      <c r="M148" s="68"/>
      <c r="N148" s="84" t="str">
        <f t="shared" si="14"/>
        <v>Juin</v>
      </c>
    </row>
    <row r="149" spans="1:14" ht="18.75">
      <c r="A149" s="64">
        <v>142</v>
      </c>
      <c r="B149" s="424" t="s">
        <v>213</v>
      </c>
      <c r="C149" s="424" t="s">
        <v>879</v>
      </c>
      <c r="D149" s="204">
        <v>9</v>
      </c>
      <c r="E149" s="205"/>
      <c r="F149" s="68"/>
      <c r="G149" s="68">
        <f t="shared" si="10"/>
        <v>3</v>
      </c>
      <c r="H149" s="68">
        <f t="shared" si="11"/>
        <v>6</v>
      </c>
      <c r="I149" s="206"/>
      <c r="J149" s="68">
        <f t="shared" si="12"/>
        <v>6</v>
      </c>
      <c r="K149" s="156"/>
      <c r="L149" s="68">
        <f t="shared" si="13"/>
        <v>6</v>
      </c>
      <c r="M149" s="68"/>
      <c r="N149" s="84" t="str">
        <f t="shared" si="14"/>
        <v>Juin</v>
      </c>
    </row>
    <row r="150" spans="1:14" ht="18.75">
      <c r="A150" s="64">
        <v>143</v>
      </c>
      <c r="B150" s="426" t="s">
        <v>880</v>
      </c>
      <c r="C150" s="426" t="s">
        <v>214</v>
      </c>
      <c r="D150" s="204">
        <v>5</v>
      </c>
      <c r="E150" s="205"/>
      <c r="F150" s="68"/>
      <c r="G150" s="68">
        <f t="shared" si="10"/>
        <v>1.6666666666666667</v>
      </c>
      <c r="H150" s="68">
        <f t="shared" si="11"/>
        <v>3.3333333333333335</v>
      </c>
      <c r="I150" s="208"/>
      <c r="J150" s="68">
        <f t="shared" si="12"/>
        <v>3.3333333333333335</v>
      </c>
      <c r="K150" s="156"/>
      <c r="L150" s="68">
        <f t="shared" si="13"/>
        <v>3.3333333333333335</v>
      </c>
      <c r="M150" s="68"/>
      <c r="N150" s="84" t="str">
        <f t="shared" si="14"/>
        <v>Juin</v>
      </c>
    </row>
    <row r="151" spans="1:14" ht="18.75">
      <c r="A151" s="64">
        <v>144</v>
      </c>
      <c r="B151" s="426" t="s">
        <v>215</v>
      </c>
      <c r="C151" s="426" t="s">
        <v>216</v>
      </c>
      <c r="D151" s="204">
        <v>12</v>
      </c>
      <c r="E151" s="205"/>
      <c r="F151" s="68"/>
      <c r="G151" s="68">
        <f t="shared" si="10"/>
        <v>4</v>
      </c>
      <c r="H151" s="68">
        <f t="shared" si="11"/>
        <v>8</v>
      </c>
      <c r="I151" s="208"/>
      <c r="J151" s="68">
        <f t="shared" si="12"/>
        <v>8</v>
      </c>
      <c r="K151" s="156"/>
      <c r="L151" s="68">
        <f t="shared" si="13"/>
        <v>8</v>
      </c>
      <c r="M151" s="68"/>
      <c r="N151" s="84" t="str">
        <f t="shared" si="14"/>
        <v>Juin</v>
      </c>
    </row>
    <row r="152" spans="1:14" ht="20.25">
      <c r="A152" s="64">
        <v>145</v>
      </c>
      <c r="B152" s="426" t="s">
        <v>217</v>
      </c>
      <c r="C152" s="426" t="s">
        <v>218</v>
      </c>
      <c r="D152" s="204">
        <v>11</v>
      </c>
      <c r="E152" s="207"/>
      <c r="F152" s="68"/>
      <c r="G152" s="68">
        <f t="shared" si="10"/>
        <v>3.6666666666666665</v>
      </c>
      <c r="H152" s="68">
        <f t="shared" si="11"/>
        <v>7.333333333333333</v>
      </c>
      <c r="I152" s="208"/>
      <c r="J152" s="68">
        <f t="shared" si="12"/>
        <v>7.333333333333333</v>
      </c>
      <c r="K152" s="156"/>
      <c r="L152" s="68">
        <f t="shared" si="13"/>
        <v>7.333333333333333</v>
      </c>
      <c r="M152" s="205"/>
      <c r="N152" s="84" t="str">
        <f t="shared" si="14"/>
        <v>Juin</v>
      </c>
    </row>
    <row r="153" spans="1:14" ht="18.75">
      <c r="A153" s="64">
        <v>146</v>
      </c>
      <c r="B153" s="413" t="s">
        <v>217</v>
      </c>
      <c r="C153" s="413" t="s">
        <v>47</v>
      </c>
      <c r="D153" s="204">
        <v>8</v>
      </c>
      <c r="E153" s="205"/>
      <c r="F153" s="68"/>
      <c r="G153" s="68">
        <f t="shared" si="10"/>
        <v>2.6666666666666665</v>
      </c>
      <c r="H153" s="68">
        <f t="shared" si="11"/>
        <v>5.333333333333333</v>
      </c>
      <c r="I153" s="208"/>
      <c r="J153" s="68">
        <f t="shared" si="12"/>
        <v>5.333333333333333</v>
      </c>
      <c r="K153" s="156"/>
      <c r="L153" s="68">
        <f t="shared" si="13"/>
        <v>5.333333333333333</v>
      </c>
      <c r="M153" s="68"/>
      <c r="N153" s="84" t="str">
        <f t="shared" si="14"/>
        <v>Juin</v>
      </c>
    </row>
    <row r="154" spans="1:14" ht="18.75">
      <c r="A154" s="64">
        <v>147</v>
      </c>
      <c r="B154" s="424" t="s">
        <v>219</v>
      </c>
      <c r="C154" s="424" t="s">
        <v>220</v>
      </c>
      <c r="D154" s="204">
        <v>11</v>
      </c>
      <c r="E154" s="205"/>
      <c r="F154" s="68"/>
      <c r="G154" s="68">
        <f t="shared" si="10"/>
        <v>3.6666666666666665</v>
      </c>
      <c r="H154" s="68">
        <f t="shared" si="11"/>
        <v>7.333333333333333</v>
      </c>
      <c r="I154" s="206"/>
      <c r="J154" s="68">
        <f t="shared" si="12"/>
        <v>7.333333333333333</v>
      </c>
      <c r="K154" s="156"/>
      <c r="L154" s="68">
        <f t="shared" si="13"/>
        <v>7.333333333333333</v>
      </c>
      <c r="M154" s="68"/>
      <c r="N154" s="84" t="str">
        <f t="shared" si="14"/>
        <v>Juin</v>
      </c>
    </row>
    <row r="155" spans="1:14" ht="18.75">
      <c r="A155" s="64">
        <v>148</v>
      </c>
      <c r="B155" s="424" t="s">
        <v>221</v>
      </c>
      <c r="C155" s="424" t="s">
        <v>222</v>
      </c>
      <c r="D155" s="204">
        <v>12</v>
      </c>
      <c r="E155" s="205"/>
      <c r="F155" s="68"/>
      <c r="G155" s="68">
        <f t="shared" si="10"/>
        <v>4</v>
      </c>
      <c r="H155" s="68">
        <f t="shared" si="11"/>
        <v>8</v>
      </c>
      <c r="I155" s="208"/>
      <c r="J155" s="68">
        <f t="shared" si="12"/>
        <v>8</v>
      </c>
      <c r="K155" s="150"/>
      <c r="L155" s="68">
        <f t="shared" si="13"/>
        <v>8</v>
      </c>
      <c r="M155" s="68"/>
      <c r="N155" s="84" t="str">
        <f t="shared" si="14"/>
        <v>Juin</v>
      </c>
    </row>
    <row r="156" spans="1:14" ht="18.75">
      <c r="A156" s="64">
        <v>149</v>
      </c>
      <c r="B156" s="423" t="s">
        <v>881</v>
      </c>
      <c r="C156" s="423" t="s">
        <v>212</v>
      </c>
      <c r="D156" s="204">
        <v>12</v>
      </c>
      <c r="E156" s="205"/>
      <c r="F156" s="68"/>
      <c r="G156" s="68">
        <f t="shared" si="10"/>
        <v>4</v>
      </c>
      <c r="H156" s="68">
        <f t="shared" si="11"/>
        <v>8</v>
      </c>
      <c r="I156" s="208"/>
      <c r="J156" s="68">
        <f t="shared" si="12"/>
        <v>8</v>
      </c>
      <c r="K156" s="150"/>
      <c r="L156" s="68">
        <f t="shared" si="13"/>
        <v>8</v>
      </c>
      <c r="M156" s="68"/>
      <c r="N156" s="84" t="str">
        <f t="shared" si="14"/>
        <v>Juin</v>
      </c>
    </row>
    <row r="157" spans="1:14" ht="18.75">
      <c r="A157" s="64">
        <v>150</v>
      </c>
      <c r="B157" s="430" t="s">
        <v>223</v>
      </c>
      <c r="C157" s="430" t="s">
        <v>882</v>
      </c>
      <c r="D157" s="204">
        <v>11</v>
      </c>
      <c r="E157" s="205"/>
      <c r="F157" s="68"/>
      <c r="G157" s="68">
        <f t="shared" si="10"/>
        <v>3.6666666666666665</v>
      </c>
      <c r="H157" s="68">
        <f t="shared" si="11"/>
        <v>7.333333333333333</v>
      </c>
      <c r="I157" s="206"/>
      <c r="J157" s="68">
        <f t="shared" si="12"/>
        <v>7.333333333333333</v>
      </c>
      <c r="K157" s="211"/>
      <c r="L157" s="68">
        <f t="shared" si="13"/>
        <v>7.333333333333333</v>
      </c>
      <c r="M157" s="68"/>
      <c r="N157" s="84" t="str">
        <f t="shared" si="14"/>
        <v>Juin</v>
      </c>
    </row>
    <row r="158" spans="1:14" ht="20.25">
      <c r="A158" s="64">
        <v>151</v>
      </c>
      <c r="B158" s="427" t="s">
        <v>224</v>
      </c>
      <c r="C158" s="427" t="s">
        <v>225</v>
      </c>
      <c r="D158" s="204">
        <v>5</v>
      </c>
      <c r="E158" s="207"/>
      <c r="F158" s="68"/>
      <c r="G158" s="68">
        <f t="shared" si="10"/>
        <v>1.6666666666666667</v>
      </c>
      <c r="H158" s="68">
        <f t="shared" si="11"/>
        <v>3.3333333333333335</v>
      </c>
      <c r="I158" s="208"/>
      <c r="J158" s="68">
        <f t="shared" si="12"/>
        <v>3.3333333333333335</v>
      </c>
      <c r="K158" s="150"/>
      <c r="L158" s="68">
        <f t="shared" si="13"/>
        <v>3.3333333333333335</v>
      </c>
      <c r="M158" s="205"/>
      <c r="N158" s="84" t="str">
        <f t="shared" si="14"/>
        <v>Juin</v>
      </c>
    </row>
    <row r="159" spans="1:14" ht="18.75">
      <c r="A159" s="64">
        <v>152</v>
      </c>
      <c r="B159" s="424" t="s">
        <v>226</v>
      </c>
      <c r="C159" s="424" t="s">
        <v>227</v>
      </c>
      <c r="D159" s="204">
        <v>11</v>
      </c>
      <c r="E159" s="205"/>
      <c r="F159" s="68"/>
      <c r="G159" s="68">
        <f t="shared" si="10"/>
        <v>3.6666666666666665</v>
      </c>
      <c r="H159" s="68">
        <f t="shared" si="11"/>
        <v>7.333333333333333</v>
      </c>
      <c r="I159" s="206"/>
      <c r="J159" s="68">
        <f t="shared" si="12"/>
        <v>7.333333333333333</v>
      </c>
      <c r="K159" s="211"/>
      <c r="L159" s="68">
        <f t="shared" si="13"/>
        <v>7.333333333333333</v>
      </c>
      <c r="M159" s="68"/>
      <c r="N159" s="84" t="str">
        <f t="shared" si="14"/>
        <v>Juin</v>
      </c>
    </row>
    <row r="160" spans="1:14" ht="18.75">
      <c r="A160" s="64">
        <v>153</v>
      </c>
      <c r="B160" s="424" t="s">
        <v>228</v>
      </c>
      <c r="C160" s="424" t="s">
        <v>229</v>
      </c>
      <c r="D160" s="204">
        <v>6</v>
      </c>
      <c r="E160" s="205"/>
      <c r="F160" s="68"/>
      <c r="G160" s="68">
        <f t="shared" si="10"/>
        <v>2</v>
      </c>
      <c r="H160" s="68">
        <f t="shared" si="11"/>
        <v>4</v>
      </c>
      <c r="I160" s="208"/>
      <c r="J160" s="68">
        <f t="shared" si="12"/>
        <v>4</v>
      </c>
      <c r="K160" s="150"/>
      <c r="L160" s="68">
        <f t="shared" si="13"/>
        <v>4</v>
      </c>
      <c r="M160" s="68"/>
      <c r="N160" s="84" t="str">
        <f t="shared" si="14"/>
        <v>Juin</v>
      </c>
    </row>
    <row r="161" spans="1:14" ht="18.75">
      <c r="A161" s="64">
        <v>154</v>
      </c>
      <c r="B161" s="424" t="s">
        <v>230</v>
      </c>
      <c r="C161" s="424" t="s">
        <v>231</v>
      </c>
      <c r="D161" s="204">
        <v>12</v>
      </c>
      <c r="E161" s="205"/>
      <c r="F161" s="68"/>
      <c r="G161" s="68">
        <f t="shared" si="10"/>
        <v>4</v>
      </c>
      <c r="H161" s="68">
        <f t="shared" si="11"/>
        <v>8</v>
      </c>
      <c r="I161" s="208"/>
      <c r="J161" s="68">
        <f t="shared" si="12"/>
        <v>8</v>
      </c>
      <c r="K161" s="150"/>
      <c r="L161" s="68">
        <f t="shared" si="13"/>
        <v>8</v>
      </c>
      <c r="M161" s="68"/>
      <c r="N161" s="84" t="str">
        <f t="shared" si="14"/>
        <v>Juin</v>
      </c>
    </row>
    <row r="162" spans="1:14" ht="18.75">
      <c r="A162" s="64">
        <v>155</v>
      </c>
      <c r="B162" s="424" t="s">
        <v>232</v>
      </c>
      <c r="C162" s="424" t="s">
        <v>233</v>
      </c>
      <c r="D162" s="204">
        <v>7</v>
      </c>
      <c r="E162" s="205"/>
      <c r="F162" s="68"/>
      <c r="G162" s="68">
        <f t="shared" si="10"/>
        <v>2.3333333333333335</v>
      </c>
      <c r="H162" s="68">
        <f t="shared" si="11"/>
        <v>4.666666666666667</v>
      </c>
      <c r="I162" s="206"/>
      <c r="J162" s="68">
        <f t="shared" si="12"/>
        <v>4.666666666666667</v>
      </c>
      <c r="K162" s="211"/>
      <c r="L162" s="68">
        <f t="shared" si="13"/>
        <v>4.666666666666667</v>
      </c>
      <c r="M162" s="68"/>
      <c r="N162" s="84" t="str">
        <f t="shared" si="14"/>
        <v>Juin</v>
      </c>
    </row>
    <row r="163" spans="1:14" ht="18.75">
      <c r="A163" s="64">
        <v>156</v>
      </c>
      <c r="B163" s="424" t="s">
        <v>234</v>
      </c>
      <c r="C163" s="424" t="s">
        <v>235</v>
      </c>
      <c r="D163" s="204">
        <v>13</v>
      </c>
      <c r="E163" s="205"/>
      <c r="F163" s="68"/>
      <c r="G163" s="68">
        <f t="shared" si="10"/>
        <v>4.333333333333333</v>
      </c>
      <c r="H163" s="68">
        <f t="shared" si="11"/>
        <v>8.6666666666666661</v>
      </c>
      <c r="I163" s="208"/>
      <c r="J163" s="68">
        <f t="shared" si="12"/>
        <v>8.6666666666666661</v>
      </c>
      <c r="K163" s="150"/>
      <c r="L163" s="68">
        <f t="shared" si="13"/>
        <v>8.6666666666666661</v>
      </c>
      <c r="M163" s="68"/>
      <c r="N163" s="84" t="str">
        <f t="shared" si="14"/>
        <v>Juin</v>
      </c>
    </row>
    <row r="164" spans="1:14" ht="18.75">
      <c r="A164" s="64">
        <v>157</v>
      </c>
      <c r="B164" s="424" t="s">
        <v>236</v>
      </c>
      <c r="C164" s="424" t="s">
        <v>237</v>
      </c>
      <c r="D164" s="204">
        <v>15</v>
      </c>
      <c r="E164" s="212"/>
      <c r="F164" s="68"/>
      <c r="G164" s="68">
        <f t="shared" si="10"/>
        <v>5</v>
      </c>
      <c r="H164" s="68">
        <f t="shared" si="11"/>
        <v>10</v>
      </c>
      <c r="I164" s="208"/>
      <c r="J164" s="68">
        <f t="shared" si="12"/>
        <v>10</v>
      </c>
      <c r="K164" s="150"/>
      <c r="L164" s="68">
        <f t="shared" si="13"/>
        <v>10</v>
      </c>
      <c r="M164" s="205"/>
      <c r="N164" s="84" t="str">
        <f t="shared" si="14"/>
        <v>Juin</v>
      </c>
    </row>
    <row r="165" spans="1:14" ht="18.75">
      <c r="A165" s="64">
        <v>158</v>
      </c>
      <c r="B165" s="424" t="s">
        <v>238</v>
      </c>
      <c r="C165" s="424" t="s">
        <v>883</v>
      </c>
      <c r="D165" s="204">
        <v>10</v>
      </c>
      <c r="E165" s="205"/>
      <c r="F165" s="68"/>
      <c r="G165" s="68">
        <f t="shared" si="10"/>
        <v>3.3333333333333335</v>
      </c>
      <c r="H165" s="68">
        <f t="shared" si="11"/>
        <v>6.666666666666667</v>
      </c>
      <c r="I165" s="208"/>
      <c r="J165" s="68">
        <f t="shared" si="12"/>
        <v>6.666666666666667</v>
      </c>
      <c r="K165" s="150"/>
      <c r="L165" s="68">
        <f t="shared" si="13"/>
        <v>6.666666666666667</v>
      </c>
      <c r="M165" s="68"/>
      <c r="N165" s="84" t="str">
        <f t="shared" si="14"/>
        <v>Juin</v>
      </c>
    </row>
    <row r="166" spans="1:14" ht="18.75">
      <c r="A166" s="64">
        <v>159</v>
      </c>
      <c r="B166" s="426" t="s">
        <v>239</v>
      </c>
      <c r="C166" s="426" t="s">
        <v>671</v>
      </c>
      <c r="D166" s="204">
        <v>15</v>
      </c>
      <c r="E166" s="205"/>
      <c r="F166" s="68"/>
      <c r="G166" s="68">
        <f t="shared" si="10"/>
        <v>5</v>
      </c>
      <c r="H166" s="68">
        <f t="shared" si="11"/>
        <v>10</v>
      </c>
      <c r="I166" s="208"/>
      <c r="J166" s="68">
        <f t="shared" si="12"/>
        <v>10</v>
      </c>
      <c r="K166" s="150"/>
      <c r="L166" s="68">
        <f t="shared" si="13"/>
        <v>10</v>
      </c>
      <c r="M166" s="68"/>
      <c r="N166" s="84" t="str">
        <f t="shared" si="14"/>
        <v>Juin</v>
      </c>
    </row>
    <row r="167" spans="1:14" ht="18.75">
      <c r="A167" s="64">
        <v>160</v>
      </c>
      <c r="B167" s="424" t="s">
        <v>240</v>
      </c>
      <c r="C167" s="424" t="s">
        <v>241</v>
      </c>
      <c r="D167" s="204">
        <v>13</v>
      </c>
      <c r="E167" s="205"/>
      <c r="F167" s="68"/>
      <c r="G167" s="68">
        <f t="shared" si="10"/>
        <v>4.333333333333333</v>
      </c>
      <c r="H167" s="68">
        <f t="shared" si="11"/>
        <v>8.6666666666666661</v>
      </c>
      <c r="I167" s="206"/>
      <c r="J167" s="68">
        <f t="shared" si="12"/>
        <v>8.6666666666666661</v>
      </c>
      <c r="K167" s="150"/>
      <c r="L167" s="68">
        <f t="shared" si="13"/>
        <v>8.6666666666666661</v>
      </c>
      <c r="M167" s="68"/>
      <c r="N167" s="84" t="str">
        <f t="shared" si="14"/>
        <v>Juin</v>
      </c>
    </row>
    <row r="168" spans="1:14" ht="18.75">
      <c r="A168" s="64">
        <v>161</v>
      </c>
      <c r="B168" s="424" t="s">
        <v>242</v>
      </c>
      <c r="C168" s="424" t="s">
        <v>884</v>
      </c>
      <c r="D168" s="204">
        <v>16</v>
      </c>
      <c r="E168" s="205"/>
      <c r="F168" s="68"/>
      <c r="G168" s="68">
        <f t="shared" si="10"/>
        <v>5.333333333333333</v>
      </c>
      <c r="H168" s="68">
        <f t="shared" si="11"/>
        <v>10.666666666666666</v>
      </c>
      <c r="I168" s="208"/>
      <c r="J168" s="68">
        <f t="shared" si="12"/>
        <v>10.666666666666666</v>
      </c>
      <c r="K168" s="150"/>
      <c r="L168" s="68">
        <f t="shared" si="13"/>
        <v>10.666666666666666</v>
      </c>
      <c r="M168" s="115"/>
      <c r="N168" s="84" t="str">
        <f t="shared" si="14"/>
        <v>Juin</v>
      </c>
    </row>
    <row r="169" spans="1:14" ht="18.75">
      <c r="A169" s="64">
        <v>162</v>
      </c>
      <c r="B169" s="413" t="s">
        <v>243</v>
      </c>
      <c r="C169" s="413" t="s">
        <v>25</v>
      </c>
      <c r="D169" s="204">
        <v>6</v>
      </c>
      <c r="E169" s="205"/>
      <c r="F169" s="68"/>
      <c r="G169" s="68">
        <f t="shared" si="10"/>
        <v>2</v>
      </c>
      <c r="H169" s="68">
        <f t="shared" si="11"/>
        <v>4</v>
      </c>
      <c r="I169" s="208"/>
      <c r="J169" s="68">
        <f t="shared" si="12"/>
        <v>4</v>
      </c>
      <c r="K169" s="150"/>
      <c r="L169" s="68">
        <f t="shared" si="13"/>
        <v>4</v>
      </c>
      <c r="M169" s="115"/>
      <c r="N169" s="84" t="str">
        <f t="shared" si="14"/>
        <v>Juin</v>
      </c>
    </row>
    <row r="170" spans="1:14" ht="18.75">
      <c r="A170" s="64">
        <v>163</v>
      </c>
      <c r="B170" s="413" t="s">
        <v>244</v>
      </c>
      <c r="C170" s="413" t="s">
        <v>245</v>
      </c>
      <c r="D170" s="204">
        <v>6</v>
      </c>
      <c r="E170" s="205"/>
      <c r="F170" s="68"/>
      <c r="G170" s="68">
        <f t="shared" si="10"/>
        <v>2</v>
      </c>
      <c r="H170" s="68">
        <f t="shared" si="11"/>
        <v>4</v>
      </c>
      <c r="I170" s="208"/>
      <c r="J170" s="68">
        <f t="shared" si="12"/>
        <v>4</v>
      </c>
      <c r="K170" s="150"/>
      <c r="L170" s="68">
        <f t="shared" si="13"/>
        <v>4</v>
      </c>
      <c r="M170" s="115"/>
      <c r="N170" s="84" t="str">
        <f t="shared" si="14"/>
        <v>Juin</v>
      </c>
    </row>
    <row r="171" spans="1:14" ht="18.75">
      <c r="A171" s="64">
        <v>164</v>
      </c>
      <c r="B171" s="432" t="s">
        <v>246</v>
      </c>
      <c r="C171" s="432" t="s">
        <v>247</v>
      </c>
      <c r="D171" s="204">
        <v>6</v>
      </c>
      <c r="E171" s="205"/>
      <c r="F171" s="68"/>
      <c r="G171" s="68">
        <f t="shared" si="10"/>
        <v>2</v>
      </c>
      <c r="H171" s="68">
        <f t="shared" si="11"/>
        <v>4</v>
      </c>
      <c r="I171" s="208"/>
      <c r="J171" s="68">
        <f t="shared" si="12"/>
        <v>4</v>
      </c>
      <c r="K171" s="150"/>
      <c r="L171" s="68">
        <f t="shared" si="13"/>
        <v>4</v>
      </c>
      <c r="M171" s="115"/>
      <c r="N171" s="84" t="str">
        <f t="shared" si="14"/>
        <v>Juin</v>
      </c>
    </row>
    <row r="172" spans="1:14" ht="20.25">
      <c r="A172" s="64">
        <v>165</v>
      </c>
      <c r="B172" s="419" t="s">
        <v>885</v>
      </c>
      <c r="C172" s="419" t="s">
        <v>886</v>
      </c>
      <c r="D172" s="204">
        <v>7</v>
      </c>
      <c r="E172" s="207"/>
      <c r="F172" s="68"/>
      <c r="G172" s="68">
        <f t="shared" si="10"/>
        <v>2.3333333333333335</v>
      </c>
      <c r="H172" s="68">
        <f t="shared" si="11"/>
        <v>4.666666666666667</v>
      </c>
      <c r="I172" s="206"/>
      <c r="J172" s="68">
        <f t="shared" si="12"/>
        <v>4.666666666666667</v>
      </c>
      <c r="K172" s="211"/>
      <c r="L172" s="68">
        <f t="shared" si="13"/>
        <v>4.666666666666667</v>
      </c>
      <c r="M172" s="115"/>
      <c r="N172" s="84" t="str">
        <f t="shared" si="14"/>
        <v>Juin</v>
      </c>
    </row>
    <row r="173" spans="1:14" ht="18.75">
      <c r="A173" s="64">
        <v>166</v>
      </c>
      <c r="B173" s="413" t="s">
        <v>887</v>
      </c>
      <c r="C173" s="413" t="s">
        <v>248</v>
      </c>
      <c r="D173" s="209"/>
      <c r="E173" s="205"/>
      <c r="F173" s="68"/>
      <c r="G173" s="68">
        <f t="shared" si="10"/>
        <v>10</v>
      </c>
      <c r="H173" s="68">
        <f t="shared" si="11"/>
        <v>20</v>
      </c>
      <c r="I173" s="208"/>
      <c r="J173" s="68">
        <f t="shared" si="12"/>
        <v>20</v>
      </c>
      <c r="K173" s="213"/>
      <c r="L173" s="68">
        <f t="shared" si="13"/>
        <v>20</v>
      </c>
      <c r="M173" s="115">
        <v>20</v>
      </c>
      <c r="N173" s="84" t="str">
        <f t="shared" si="14"/>
        <v>Juin</v>
      </c>
    </row>
    <row r="174" spans="1:14" ht="18.75">
      <c r="A174" s="64">
        <v>167</v>
      </c>
      <c r="B174" s="413" t="s">
        <v>249</v>
      </c>
      <c r="C174" s="413" t="s">
        <v>154</v>
      </c>
      <c r="D174" s="204">
        <v>3</v>
      </c>
      <c r="E174" s="205"/>
      <c r="F174" s="68"/>
      <c r="G174" s="68">
        <f t="shared" si="10"/>
        <v>1</v>
      </c>
      <c r="H174" s="68">
        <f t="shared" si="11"/>
        <v>2</v>
      </c>
      <c r="I174" s="206"/>
      <c r="J174" s="68">
        <f t="shared" si="12"/>
        <v>2</v>
      </c>
      <c r="K174" s="211"/>
      <c r="L174" s="68">
        <f t="shared" si="13"/>
        <v>2</v>
      </c>
      <c r="M174" s="115"/>
      <c r="N174" s="84" t="str">
        <f t="shared" si="14"/>
        <v>Juin</v>
      </c>
    </row>
    <row r="175" spans="1:14" ht="18.75">
      <c r="A175" s="64">
        <v>168</v>
      </c>
      <c r="B175" s="413" t="s">
        <v>250</v>
      </c>
      <c r="C175" s="413" t="s">
        <v>692</v>
      </c>
      <c r="D175" s="204">
        <v>10</v>
      </c>
      <c r="E175" s="205"/>
      <c r="F175" s="68"/>
      <c r="G175" s="68">
        <f t="shared" si="10"/>
        <v>3.3333333333333335</v>
      </c>
      <c r="H175" s="68">
        <f t="shared" si="11"/>
        <v>6.666666666666667</v>
      </c>
      <c r="I175" s="208"/>
      <c r="J175" s="68">
        <f t="shared" si="12"/>
        <v>6.666666666666667</v>
      </c>
      <c r="K175" s="150"/>
      <c r="L175" s="68">
        <f t="shared" si="13"/>
        <v>6.666666666666667</v>
      </c>
      <c r="M175" s="115"/>
      <c r="N175" s="84" t="str">
        <f t="shared" si="14"/>
        <v>Juin</v>
      </c>
    </row>
    <row r="176" spans="1:14" ht="18.75">
      <c r="A176" s="64">
        <v>169</v>
      </c>
      <c r="B176" s="418" t="s">
        <v>251</v>
      </c>
      <c r="C176" s="418" t="s">
        <v>252</v>
      </c>
      <c r="D176" s="204">
        <v>15</v>
      </c>
      <c r="E176" s="205"/>
      <c r="F176" s="68"/>
      <c r="G176" s="68">
        <f t="shared" si="10"/>
        <v>5</v>
      </c>
      <c r="H176" s="68">
        <f t="shared" si="11"/>
        <v>10</v>
      </c>
      <c r="I176" s="206"/>
      <c r="J176" s="68">
        <f t="shared" si="12"/>
        <v>10</v>
      </c>
      <c r="K176" s="211"/>
      <c r="L176" s="68">
        <f t="shared" si="13"/>
        <v>10</v>
      </c>
      <c r="M176" s="115"/>
      <c r="N176" s="84" t="str">
        <f t="shared" si="14"/>
        <v>Juin</v>
      </c>
    </row>
    <row r="177" spans="1:14" ht="18.75">
      <c r="A177" s="64">
        <v>170</v>
      </c>
      <c r="B177" s="413" t="s">
        <v>251</v>
      </c>
      <c r="C177" s="413" t="s">
        <v>69</v>
      </c>
      <c r="D177" s="204">
        <v>5</v>
      </c>
      <c r="E177" s="205"/>
      <c r="F177" s="68"/>
      <c r="G177" s="68">
        <f t="shared" si="10"/>
        <v>1.6666666666666667</v>
      </c>
      <c r="H177" s="68">
        <f t="shared" si="11"/>
        <v>3.3333333333333335</v>
      </c>
      <c r="I177" s="208"/>
      <c r="J177" s="68">
        <f t="shared" si="12"/>
        <v>3.3333333333333335</v>
      </c>
      <c r="K177" s="213"/>
      <c r="L177" s="68">
        <f t="shared" si="13"/>
        <v>3.3333333333333335</v>
      </c>
      <c r="M177" s="115"/>
      <c r="N177" s="84" t="str">
        <f t="shared" si="14"/>
        <v>Juin</v>
      </c>
    </row>
    <row r="178" spans="1:14" ht="18.75">
      <c r="A178" s="64">
        <v>171</v>
      </c>
      <c r="B178" s="413" t="s">
        <v>253</v>
      </c>
      <c r="C178" s="413" t="s">
        <v>233</v>
      </c>
      <c r="D178" s="204">
        <v>11</v>
      </c>
      <c r="E178" s="205"/>
      <c r="F178" s="68"/>
      <c r="G178" s="68">
        <f t="shared" si="10"/>
        <v>3.6666666666666665</v>
      </c>
      <c r="H178" s="68">
        <f t="shared" si="11"/>
        <v>7.333333333333333</v>
      </c>
      <c r="I178" s="206"/>
      <c r="J178" s="68">
        <f t="shared" si="12"/>
        <v>7.333333333333333</v>
      </c>
      <c r="K178" s="211"/>
      <c r="L178" s="68">
        <f t="shared" si="13"/>
        <v>7.333333333333333</v>
      </c>
      <c r="M178" s="115"/>
      <c r="N178" s="84" t="str">
        <f t="shared" si="14"/>
        <v>Juin</v>
      </c>
    </row>
    <row r="179" spans="1:14" ht="18.75">
      <c r="A179" s="64">
        <v>172</v>
      </c>
      <c r="B179" s="413" t="s">
        <v>254</v>
      </c>
      <c r="C179" s="413" t="s">
        <v>255</v>
      </c>
      <c r="D179" s="209"/>
      <c r="E179" s="205"/>
      <c r="F179" s="68"/>
      <c r="G179" s="68">
        <f t="shared" si="10"/>
        <v>10</v>
      </c>
      <c r="H179" s="68">
        <f t="shared" si="11"/>
        <v>20</v>
      </c>
      <c r="I179" s="208"/>
      <c r="J179" s="68">
        <f t="shared" si="12"/>
        <v>20</v>
      </c>
      <c r="K179" s="150"/>
      <c r="L179" s="68">
        <f t="shared" si="13"/>
        <v>20</v>
      </c>
      <c r="M179" s="115">
        <v>20</v>
      </c>
      <c r="N179" s="84" t="str">
        <f t="shared" si="14"/>
        <v>Juin</v>
      </c>
    </row>
    <row r="180" spans="1:14" ht="18.75">
      <c r="A180" s="64">
        <v>173</v>
      </c>
      <c r="B180" s="413" t="s">
        <v>256</v>
      </c>
      <c r="C180" s="413" t="s">
        <v>888</v>
      </c>
      <c r="D180" s="204">
        <v>12</v>
      </c>
      <c r="E180" s="205"/>
      <c r="F180" s="68"/>
      <c r="G180" s="68">
        <f t="shared" si="10"/>
        <v>4</v>
      </c>
      <c r="H180" s="68">
        <f t="shared" si="11"/>
        <v>8</v>
      </c>
      <c r="I180" s="206"/>
      <c r="J180" s="68">
        <f t="shared" si="12"/>
        <v>8</v>
      </c>
      <c r="K180" s="211"/>
      <c r="L180" s="68">
        <f t="shared" si="13"/>
        <v>8</v>
      </c>
      <c r="M180" s="115"/>
      <c r="N180" s="84" t="str">
        <f t="shared" si="14"/>
        <v>Juin</v>
      </c>
    </row>
    <row r="181" spans="1:14" ht="20.25">
      <c r="A181" s="64">
        <v>174</v>
      </c>
      <c r="B181" s="419" t="s">
        <v>889</v>
      </c>
      <c r="C181" s="419" t="s">
        <v>890</v>
      </c>
      <c r="D181" s="204">
        <v>9</v>
      </c>
      <c r="E181" s="207"/>
      <c r="F181" s="68"/>
      <c r="G181" s="68">
        <f t="shared" si="10"/>
        <v>3</v>
      </c>
      <c r="H181" s="68">
        <f t="shared" si="11"/>
        <v>6</v>
      </c>
      <c r="I181" s="208"/>
      <c r="J181" s="68">
        <f t="shared" si="12"/>
        <v>6</v>
      </c>
      <c r="K181" s="213"/>
      <c r="L181" s="68">
        <f t="shared" si="13"/>
        <v>6</v>
      </c>
      <c r="M181" s="70"/>
      <c r="N181" s="84" t="str">
        <f t="shared" si="14"/>
        <v>Juin</v>
      </c>
    </row>
    <row r="182" spans="1:14" ht="18.75">
      <c r="A182" s="64">
        <v>175</v>
      </c>
      <c r="B182" s="413" t="s">
        <v>257</v>
      </c>
      <c r="C182" s="413" t="s">
        <v>891</v>
      </c>
      <c r="D182" s="455">
        <v>13</v>
      </c>
      <c r="E182" s="205"/>
      <c r="F182" s="68"/>
      <c r="G182" s="68">
        <f t="shared" si="10"/>
        <v>4.333333333333333</v>
      </c>
      <c r="H182" s="68">
        <f t="shared" si="11"/>
        <v>8.6666666666666661</v>
      </c>
      <c r="I182" s="206"/>
      <c r="J182" s="68">
        <f t="shared" si="12"/>
        <v>8.6666666666666661</v>
      </c>
      <c r="K182" s="214"/>
      <c r="L182" s="68">
        <f t="shared" si="13"/>
        <v>8.6666666666666661</v>
      </c>
      <c r="M182" s="115"/>
      <c r="N182" s="84" t="str">
        <f t="shared" si="14"/>
        <v>Juin</v>
      </c>
    </row>
    <row r="183" spans="1:14" ht="18.75">
      <c r="A183" s="64">
        <v>176</v>
      </c>
      <c r="B183" s="419" t="s">
        <v>892</v>
      </c>
      <c r="C183" s="419" t="s">
        <v>533</v>
      </c>
      <c r="D183" s="455">
        <v>10</v>
      </c>
      <c r="E183" s="205"/>
      <c r="F183" s="68"/>
      <c r="G183" s="68">
        <f t="shared" si="10"/>
        <v>3.3333333333333335</v>
      </c>
      <c r="H183" s="68">
        <f t="shared" si="11"/>
        <v>6.666666666666667</v>
      </c>
      <c r="I183" s="208"/>
      <c r="J183" s="68">
        <f t="shared" si="12"/>
        <v>6.666666666666667</v>
      </c>
      <c r="K183" s="214"/>
      <c r="L183" s="68">
        <f t="shared" si="13"/>
        <v>6.666666666666667</v>
      </c>
      <c r="M183" s="115"/>
      <c r="N183" s="84" t="str">
        <f t="shared" si="14"/>
        <v>Juin</v>
      </c>
    </row>
    <row r="184" spans="1:14" ht="18.75">
      <c r="A184" s="64">
        <v>177</v>
      </c>
      <c r="B184" s="419" t="s">
        <v>258</v>
      </c>
      <c r="C184" s="419" t="s">
        <v>259</v>
      </c>
      <c r="D184" s="455">
        <v>9</v>
      </c>
      <c r="E184" s="205"/>
      <c r="F184" s="68"/>
      <c r="G184" s="68">
        <f t="shared" si="10"/>
        <v>3</v>
      </c>
      <c r="H184" s="68">
        <f t="shared" si="11"/>
        <v>6</v>
      </c>
      <c r="I184" s="206"/>
      <c r="J184" s="68">
        <f t="shared" si="12"/>
        <v>6</v>
      </c>
      <c r="K184" s="214"/>
      <c r="L184" s="68">
        <f t="shared" si="13"/>
        <v>6</v>
      </c>
      <c r="M184" s="115"/>
      <c r="N184" s="84" t="str">
        <f t="shared" si="14"/>
        <v>Juin</v>
      </c>
    </row>
    <row r="185" spans="1:14" ht="18.75">
      <c r="A185" s="64">
        <v>178</v>
      </c>
      <c r="B185" s="413" t="s">
        <v>260</v>
      </c>
      <c r="C185" s="413" t="s">
        <v>893</v>
      </c>
      <c r="D185" s="455">
        <v>11</v>
      </c>
      <c r="E185" s="205"/>
      <c r="F185" s="68"/>
      <c r="G185" s="68">
        <f t="shared" si="10"/>
        <v>3.6666666666666665</v>
      </c>
      <c r="H185" s="68">
        <f t="shared" si="11"/>
        <v>7.333333333333333</v>
      </c>
      <c r="I185" s="206"/>
      <c r="J185" s="68">
        <f t="shared" si="12"/>
        <v>7.333333333333333</v>
      </c>
      <c r="K185" s="156"/>
      <c r="L185" s="68">
        <f t="shared" si="13"/>
        <v>7.333333333333333</v>
      </c>
      <c r="M185" s="115"/>
      <c r="N185" s="84" t="str">
        <f t="shared" si="14"/>
        <v>Juin</v>
      </c>
    </row>
    <row r="186" spans="1:14" ht="18.75">
      <c r="A186" s="64">
        <v>179</v>
      </c>
      <c r="B186" s="432" t="s">
        <v>261</v>
      </c>
      <c r="C186" s="432" t="s">
        <v>172</v>
      </c>
      <c r="D186" s="455">
        <v>15</v>
      </c>
      <c r="E186" s="205"/>
      <c r="F186" s="68"/>
      <c r="G186" s="68">
        <f t="shared" si="10"/>
        <v>5</v>
      </c>
      <c r="H186" s="68">
        <f t="shared" si="11"/>
        <v>10</v>
      </c>
      <c r="I186" s="206"/>
      <c r="J186" s="68">
        <f t="shared" si="12"/>
        <v>10</v>
      </c>
      <c r="K186" s="156"/>
      <c r="L186" s="68">
        <f t="shared" si="13"/>
        <v>10</v>
      </c>
      <c r="M186" s="115"/>
      <c r="N186" s="84" t="str">
        <f t="shared" si="14"/>
        <v>Juin</v>
      </c>
    </row>
    <row r="187" spans="1:14" ht="18.75">
      <c r="A187" s="64">
        <v>180</v>
      </c>
      <c r="B187" s="413" t="s">
        <v>262</v>
      </c>
      <c r="C187" s="413" t="s">
        <v>263</v>
      </c>
      <c r="D187" s="455">
        <v>12</v>
      </c>
      <c r="E187" s="205"/>
      <c r="F187" s="68"/>
      <c r="G187" s="68">
        <f t="shared" si="10"/>
        <v>4</v>
      </c>
      <c r="H187" s="68">
        <f t="shared" si="11"/>
        <v>8</v>
      </c>
      <c r="I187" s="206"/>
      <c r="J187" s="68">
        <f t="shared" si="12"/>
        <v>8</v>
      </c>
      <c r="K187" s="206"/>
      <c r="L187" s="68">
        <f t="shared" si="13"/>
        <v>8</v>
      </c>
      <c r="M187" s="115"/>
      <c r="N187" s="84" t="str">
        <f t="shared" si="14"/>
        <v>Juin</v>
      </c>
    </row>
    <row r="188" spans="1:14" ht="18.75">
      <c r="A188" s="64">
        <v>181</v>
      </c>
      <c r="B188" s="413" t="s">
        <v>264</v>
      </c>
      <c r="C188" s="413" t="s">
        <v>894</v>
      </c>
      <c r="D188" s="455">
        <v>5</v>
      </c>
      <c r="E188" s="205"/>
      <c r="F188" s="68"/>
      <c r="G188" s="68">
        <f t="shared" si="10"/>
        <v>1.6666666666666667</v>
      </c>
      <c r="H188" s="68">
        <f t="shared" si="11"/>
        <v>3.3333333333333335</v>
      </c>
      <c r="I188" s="208"/>
      <c r="J188" s="68">
        <f t="shared" si="12"/>
        <v>3.3333333333333335</v>
      </c>
      <c r="K188" s="214"/>
      <c r="L188" s="68">
        <f t="shared" si="13"/>
        <v>3.3333333333333335</v>
      </c>
      <c r="M188" s="115"/>
      <c r="N188" s="84" t="str">
        <f t="shared" si="14"/>
        <v>Juin</v>
      </c>
    </row>
    <row r="189" spans="1:14" ht="18.75">
      <c r="A189" s="64">
        <v>182</v>
      </c>
      <c r="B189" s="413" t="s">
        <v>265</v>
      </c>
      <c r="C189" s="413" t="s">
        <v>895</v>
      </c>
      <c r="D189" s="455">
        <v>11</v>
      </c>
      <c r="E189" s="205"/>
      <c r="F189" s="68"/>
      <c r="G189" s="68">
        <f t="shared" si="10"/>
        <v>3.6666666666666665</v>
      </c>
      <c r="H189" s="68">
        <f t="shared" si="11"/>
        <v>7.333333333333333</v>
      </c>
      <c r="I189" s="208"/>
      <c r="J189" s="68">
        <f t="shared" si="12"/>
        <v>7.333333333333333</v>
      </c>
      <c r="K189" s="156"/>
      <c r="L189" s="68">
        <f t="shared" si="13"/>
        <v>7.333333333333333</v>
      </c>
      <c r="M189" s="115"/>
      <c r="N189" s="84" t="str">
        <f t="shared" si="14"/>
        <v>Juin</v>
      </c>
    </row>
    <row r="190" spans="1:14" ht="18.75">
      <c r="A190" s="64">
        <v>183</v>
      </c>
      <c r="B190" s="413" t="s">
        <v>896</v>
      </c>
      <c r="C190" s="413" t="s">
        <v>897</v>
      </c>
      <c r="D190" s="455">
        <v>8</v>
      </c>
      <c r="E190" s="205"/>
      <c r="F190" s="68"/>
      <c r="G190" s="68">
        <f t="shared" si="10"/>
        <v>2.6666666666666665</v>
      </c>
      <c r="H190" s="68">
        <f t="shared" si="11"/>
        <v>5.333333333333333</v>
      </c>
      <c r="I190" s="206"/>
      <c r="J190" s="68">
        <f t="shared" si="12"/>
        <v>5.333333333333333</v>
      </c>
      <c r="K190" s="214"/>
      <c r="L190" s="68">
        <f t="shared" si="13"/>
        <v>5.333333333333333</v>
      </c>
      <c r="M190" s="115"/>
      <c r="N190" s="84" t="str">
        <f t="shared" si="14"/>
        <v>Juin</v>
      </c>
    </row>
    <row r="191" spans="1:14" ht="18.75">
      <c r="A191" s="64">
        <v>184</v>
      </c>
      <c r="B191" s="413" t="s">
        <v>266</v>
      </c>
      <c r="C191" s="413" t="s">
        <v>136</v>
      </c>
      <c r="D191" s="455">
        <v>7</v>
      </c>
      <c r="E191" s="205"/>
      <c r="F191" s="68"/>
      <c r="G191" s="68">
        <f t="shared" si="10"/>
        <v>2.3333333333333335</v>
      </c>
      <c r="H191" s="68">
        <f t="shared" si="11"/>
        <v>4.666666666666667</v>
      </c>
      <c r="I191" s="208"/>
      <c r="J191" s="68">
        <f t="shared" si="12"/>
        <v>4.666666666666667</v>
      </c>
      <c r="K191" s="156"/>
      <c r="L191" s="68">
        <f t="shared" si="13"/>
        <v>4.666666666666667</v>
      </c>
      <c r="M191" s="115"/>
      <c r="N191" s="84" t="str">
        <f t="shared" si="14"/>
        <v>Juin</v>
      </c>
    </row>
    <row r="192" spans="1:14" ht="18.75">
      <c r="A192" s="64">
        <v>185</v>
      </c>
      <c r="B192" s="425" t="s">
        <v>898</v>
      </c>
      <c r="C192" s="425" t="s">
        <v>267</v>
      </c>
      <c r="D192" s="455">
        <v>15</v>
      </c>
      <c r="E192" s="205"/>
      <c r="F192" s="68"/>
      <c r="G192" s="68">
        <f t="shared" si="10"/>
        <v>5</v>
      </c>
      <c r="H192" s="68">
        <f t="shared" si="11"/>
        <v>10</v>
      </c>
      <c r="I192" s="206"/>
      <c r="J192" s="68">
        <f t="shared" si="12"/>
        <v>10</v>
      </c>
      <c r="K192" s="156"/>
      <c r="L192" s="68">
        <f t="shared" si="13"/>
        <v>10</v>
      </c>
      <c r="M192" s="115"/>
      <c r="N192" s="84" t="str">
        <f t="shared" si="14"/>
        <v>Juin</v>
      </c>
    </row>
    <row r="193" spans="1:14" ht="18.75">
      <c r="A193" s="64">
        <v>186</v>
      </c>
      <c r="B193" s="413" t="s">
        <v>268</v>
      </c>
      <c r="C193" s="413" t="s">
        <v>95</v>
      </c>
      <c r="D193" s="455">
        <v>10</v>
      </c>
      <c r="E193" s="205"/>
      <c r="F193" s="68"/>
      <c r="G193" s="68">
        <f t="shared" si="10"/>
        <v>3.3333333333333335</v>
      </c>
      <c r="H193" s="68">
        <f t="shared" si="11"/>
        <v>6.666666666666667</v>
      </c>
      <c r="I193" s="206"/>
      <c r="J193" s="68">
        <f t="shared" si="12"/>
        <v>6.666666666666667</v>
      </c>
      <c r="K193" s="156"/>
      <c r="L193" s="68">
        <f t="shared" si="13"/>
        <v>6.666666666666667</v>
      </c>
      <c r="M193" s="115"/>
      <c r="N193" s="84" t="str">
        <f t="shared" si="14"/>
        <v>Juin</v>
      </c>
    </row>
    <row r="194" spans="1:14" ht="18.75">
      <c r="A194" s="64">
        <v>187</v>
      </c>
      <c r="B194" s="419" t="s">
        <v>899</v>
      </c>
      <c r="C194" s="419" t="s">
        <v>900</v>
      </c>
      <c r="D194" s="455">
        <v>13</v>
      </c>
      <c r="E194" s="205"/>
      <c r="F194" s="68"/>
      <c r="G194" s="68">
        <f>IF(AND(D194=0,E194=0,F194=0),M194/2,(D194+E194+F194)/3)</f>
        <v>4.333333333333333</v>
      </c>
      <c r="H194" s="68">
        <f>G194*2</f>
        <v>8.6666666666666661</v>
      </c>
      <c r="I194" s="206"/>
      <c r="J194" s="68">
        <f>MAX(H194,I194*2)</f>
        <v>8.6666666666666661</v>
      </c>
      <c r="K194" s="206"/>
      <c r="L194" s="68">
        <f>MAX(J194,K194*2)</f>
        <v>8.6666666666666661</v>
      </c>
      <c r="M194" s="115"/>
      <c r="N194" s="84" t="str">
        <f>IF(ISBLANK(K194),IF(ISBLANK(I194),"Juin","Synthèse"),"Rattrapage")</f>
        <v>Juin</v>
      </c>
    </row>
    <row r="195" spans="1:14" ht="18.75">
      <c r="A195" s="64">
        <v>188</v>
      </c>
      <c r="B195" s="413" t="s">
        <v>269</v>
      </c>
      <c r="C195" s="413" t="s">
        <v>270</v>
      </c>
      <c r="D195" s="209"/>
      <c r="E195" s="205"/>
      <c r="F195" s="68"/>
      <c r="G195" s="68">
        <f t="shared" si="10"/>
        <v>10</v>
      </c>
      <c r="H195" s="68">
        <f t="shared" si="11"/>
        <v>20</v>
      </c>
      <c r="I195" s="208"/>
      <c r="J195" s="68">
        <f t="shared" si="12"/>
        <v>20</v>
      </c>
      <c r="K195" s="156"/>
      <c r="L195" s="68">
        <f t="shared" si="13"/>
        <v>20</v>
      </c>
      <c r="M195" s="115">
        <v>20</v>
      </c>
      <c r="N195" s="84" t="str">
        <f t="shared" si="14"/>
        <v>Juin</v>
      </c>
    </row>
    <row r="196" spans="1:14" ht="18.75">
      <c r="A196" s="64">
        <v>189</v>
      </c>
      <c r="B196" s="413" t="s">
        <v>271</v>
      </c>
      <c r="C196" s="413" t="s">
        <v>272</v>
      </c>
      <c r="D196" s="455">
        <v>15</v>
      </c>
      <c r="E196" s="205"/>
      <c r="F196" s="68"/>
      <c r="G196" s="68">
        <f t="shared" si="10"/>
        <v>5</v>
      </c>
      <c r="H196" s="68">
        <f t="shared" si="11"/>
        <v>10</v>
      </c>
      <c r="I196" s="208"/>
      <c r="J196" s="68">
        <f t="shared" si="12"/>
        <v>10</v>
      </c>
      <c r="K196" s="156"/>
      <c r="L196" s="68">
        <f t="shared" si="13"/>
        <v>10</v>
      </c>
      <c r="M196" s="115"/>
      <c r="N196" s="84" t="str">
        <f t="shared" si="14"/>
        <v>Juin</v>
      </c>
    </row>
    <row r="197" spans="1:14" ht="18.75">
      <c r="A197" s="64">
        <v>190</v>
      </c>
      <c r="B197" s="413" t="s">
        <v>273</v>
      </c>
      <c r="C197" s="413" t="s">
        <v>607</v>
      </c>
      <c r="D197" s="455">
        <v>10</v>
      </c>
      <c r="E197" s="205"/>
      <c r="F197" s="68"/>
      <c r="G197" s="68">
        <f t="shared" si="10"/>
        <v>3.3333333333333335</v>
      </c>
      <c r="H197" s="68">
        <f t="shared" si="11"/>
        <v>6.666666666666667</v>
      </c>
      <c r="I197" s="208"/>
      <c r="J197" s="68">
        <f t="shared" si="12"/>
        <v>6.666666666666667</v>
      </c>
      <c r="K197" s="156"/>
      <c r="L197" s="68">
        <f t="shared" si="13"/>
        <v>6.666666666666667</v>
      </c>
      <c r="M197" s="115"/>
      <c r="N197" s="84" t="str">
        <f t="shared" si="14"/>
        <v>Juin</v>
      </c>
    </row>
    <row r="198" spans="1:14" ht="18.75">
      <c r="A198" s="64">
        <v>191</v>
      </c>
      <c r="B198" s="419" t="s">
        <v>274</v>
      </c>
      <c r="C198" s="419" t="s">
        <v>245</v>
      </c>
      <c r="D198" s="209"/>
      <c r="E198" s="205"/>
      <c r="F198" s="68"/>
      <c r="G198" s="68">
        <f t="shared" si="10"/>
        <v>10</v>
      </c>
      <c r="H198" s="68">
        <f t="shared" si="11"/>
        <v>20</v>
      </c>
      <c r="I198" s="208"/>
      <c r="J198" s="68">
        <f t="shared" si="12"/>
        <v>20</v>
      </c>
      <c r="K198" s="156"/>
      <c r="L198" s="68">
        <f t="shared" si="13"/>
        <v>20</v>
      </c>
      <c r="M198" s="115">
        <v>20</v>
      </c>
      <c r="N198" s="84" t="str">
        <f t="shared" si="14"/>
        <v>Juin</v>
      </c>
    </row>
    <row r="199" spans="1:14" ht="18.75">
      <c r="A199" s="64">
        <v>192</v>
      </c>
      <c r="B199" s="413" t="s">
        <v>275</v>
      </c>
      <c r="C199" s="413" t="s">
        <v>901</v>
      </c>
      <c r="D199" s="204">
        <v>11</v>
      </c>
      <c r="E199" s="205"/>
      <c r="F199" s="68"/>
      <c r="G199" s="68">
        <f t="shared" ref="G199:G263" si="15">IF(AND(D199=0,E199=0,F199=0),M199/2,(D199+E199+F199)/3)</f>
        <v>3.6666666666666665</v>
      </c>
      <c r="H199" s="68">
        <f t="shared" ref="H199:H263" si="16">G199*2</f>
        <v>7.333333333333333</v>
      </c>
      <c r="I199" s="208"/>
      <c r="J199" s="68">
        <f t="shared" ref="J199:J263" si="17">MAX(H199,I199*2)</f>
        <v>7.333333333333333</v>
      </c>
      <c r="K199" s="156"/>
      <c r="L199" s="68">
        <f t="shared" ref="L199:L263" si="18">MAX(J199,K199*2)</f>
        <v>7.333333333333333</v>
      </c>
      <c r="M199" s="115"/>
      <c r="N199" s="84" t="str">
        <f t="shared" ref="N199:N263" si="19">IF(ISBLANK(K199),IF(ISBLANK(I199),"Juin","Synthèse"),"Rattrapage")</f>
        <v>Juin</v>
      </c>
    </row>
    <row r="200" spans="1:14" ht="18.75">
      <c r="A200" s="64">
        <v>193</v>
      </c>
      <c r="B200" s="413" t="s">
        <v>276</v>
      </c>
      <c r="C200" s="413" t="s">
        <v>902</v>
      </c>
      <c r="D200" s="204">
        <v>12</v>
      </c>
      <c r="E200" s="205"/>
      <c r="F200" s="68"/>
      <c r="G200" s="68">
        <f t="shared" si="15"/>
        <v>4</v>
      </c>
      <c r="H200" s="68">
        <f t="shared" si="16"/>
        <v>8</v>
      </c>
      <c r="I200" s="206"/>
      <c r="J200" s="68">
        <f t="shared" si="17"/>
        <v>8</v>
      </c>
      <c r="K200" s="206"/>
      <c r="L200" s="68">
        <f t="shared" si="18"/>
        <v>8</v>
      </c>
      <c r="M200" s="115"/>
      <c r="N200" s="84" t="str">
        <f t="shared" si="19"/>
        <v>Juin</v>
      </c>
    </row>
    <row r="201" spans="1:14" ht="18.75">
      <c r="A201" s="64">
        <v>194</v>
      </c>
      <c r="B201" s="413" t="s">
        <v>277</v>
      </c>
      <c r="C201" s="413" t="s">
        <v>278</v>
      </c>
      <c r="D201" s="204">
        <v>14</v>
      </c>
      <c r="E201" s="205"/>
      <c r="F201" s="68"/>
      <c r="G201" s="68">
        <f t="shared" si="15"/>
        <v>4.666666666666667</v>
      </c>
      <c r="H201" s="68">
        <f t="shared" si="16"/>
        <v>9.3333333333333339</v>
      </c>
      <c r="I201" s="206"/>
      <c r="J201" s="68">
        <f t="shared" si="17"/>
        <v>9.3333333333333339</v>
      </c>
      <c r="K201" s="206"/>
      <c r="L201" s="68">
        <f t="shared" si="18"/>
        <v>9.3333333333333339</v>
      </c>
      <c r="M201" s="115"/>
      <c r="N201" s="84" t="str">
        <f t="shared" si="19"/>
        <v>Juin</v>
      </c>
    </row>
    <row r="202" spans="1:14" ht="18.75">
      <c r="A202" s="64">
        <v>195</v>
      </c>
      <c r="B202" s="413" t="s">
        <v>277</v>
      </c>
      <c r="C202" s="413" t="s">
        <v>903</v>
      </c>
      <c r="D202" s="455">
        <v>10</v>
      </c>
      <c r="E202" s="205"/>
      <c r="F202" s="68"/>
      <c r="G202" s="68">
        <f t="shared" si="15"/>
        <v>3.3333333333333335</v>
      </c>
      <c r="H202" s="68">
        <f t="shared" si="16"/>
        <v>6.666666666666667</v>
      </c>
      <c r="I202" s="206"/>
      <c r="J202" s="68">
        <f t="shared" si="17"/>
        <v>6.666666666666667</v>
      </c>
      <c r="K202" s="206"/>
      <c r="L202" s="68">
        <f t="shared" si="18"/>
        <v>6.666666666666667</v>
      </c>
      <c r="M202" s="115"/>
      <c r="N202" s="84" t="str">
        <f t="shared" si="19"/>
        <v>Juin</v>
      </c>
    </row>
    <row r="203" spans="1:14" ht="18.75">
      <c r="A203" s="64">
        <v>196</v>
      </c>
      <c r="B203" s="413" t="s">
        <v>279</v>
      </c>
      <c r="C203" s="413" t="s">
        <v>362</v>
      </c>
      <c r="D203" s="455">
        <v>8</v>
      </c>
      <c r="E203" s="205"/>
      <c r="F203" s="68"/>
      <c r="G203" s="68">
        <f t="shared" si="15"/>
        <v>2.6666666666666665</v>
      </c>
      <c r="H203" s="68">
        <f t="shared" si="16"/>
        <v>5.333333333333333</v>
      </c>
      <c r="I203" s="206"/>
      <c r="J203" s="68">
        <f t="shared" si="17"/>
        <v>5.333333333333333</v>
      </c>
      <c r="K203" s="206"/>
      <c r="L203" s="68">
        <f t="shared" si="18"/>
        <v>5.333333333333333</v>
      </c>
      <c r="M203" s="115"/>
      <c r="N203" s="84" t="str">
        <f t="shared" si="19"/>
        <v>Juin</v>
      </c>
    </row>
    <row r="204" spans="1:14" ht="18.75">
      <c r="A204" s="64">
        <v>197</v>
      </c>
      <c r="B204" s="419" t="s">
        <v>280</v>
      </c>
      <c r="C204" s="419" t="s">
        <v>281</v>
      </c>
      <c r="D204" s="455">
        <v>16</v>
      </c>
      <c r="E204" s="205"/>
      <c r="F204" s="68"/>
      <c r="G204" s="68">
        <f t="shared" si="15"/>
        <v>5.333333333333333</v>
      </c>
      <c r="H204" s="68">
        <f t="shared" si="16"/>
        <v>10.666666666666666</v>
      </c>
      <c r="I204" s="206"/>
      <c r="J204" s="68">
        <f t="shared" si="17"/>
        <v>10.666666666666666</v>
      </c>
      <c r="K204" s="206"/>
      <c r="L204" s="68">
        <f t="shared" si="18"/>
        <v>10.666666666666666</v>
      </c>
      <c r="M204" s="115"/>
      <c r="N204" s="84" t="str">
        <f t="shared" si="19"/>
        <v>Juin</v>
      </c>
    </row>
    <row r="205" spans="1:14" ht="18.75">
      <c r="A205" s="64">
        <v>198</v>
      </c>
      <c r="B205" s="413" t="s">
        <v>282</v>
      </c>
      <c r="C205" s="413" t="s">
        <v>904</v>
      </c>
      <c r="D205" s="455">
        <v>10</v>
      </c>
      <c r="E205" s="205"/>
      <c r="F205" s="68"/>
      <c r="G205" s="68">
        <f t="shared" si="15"/>
        <v>3.3333333333333335</v>
      </c>
      <c r="H205" s="68">
        <f t="shared" si="16"/>
        <v>6.666666666666667</v>
      </c>
      <c r="I205" s="206"/>
      <c r="J205" s="68">
        <f t="shared" si="17"/>
        <v>6.666666666666667</v>
      </c>
      <c r="K205" s="206"/>
      <c r="L205" s="68">
        <f t="shared" si="18"/>
        <v>6.666666666666667</v>
      </c>
      <c r="M205" s="115"/>
      <c r="N205" s="84" t="str">
        <f t="shared" si="19"/>
        <v>Juin</v>
      </c>
    </row>
    <row r="206" spans="1:14" ht="18.75">
      <c r="A206" s="64">
        <v>199</v>
      </c>
      <c r="B206" s="413" t="s">
        <v>283</v>
      </c>
      <c r="C206" s="413" t="s">
        <v>905</v>
      </c>
      <c r="D206" s="455">
        <v>6</v>
      </c>
      <c r="E206" s="205"/>
      <c r="F206" s="68"/>
      <c r="G206" s="68">
        <f t="shared" si="15"/>
        <v>2</v>
      </c>
      <c r="H206" s="68">
        <f t="shared" si="16"/>
        <v>4</v>
      </c>
      <c r="I206" s="206"/>
      <c r="J206" s="68">
        <f t="shared" si="17"/>
        <v>4</v>
      </c>
      <c r="K206" s="206"/>
      <c r="L206" s="68">
        <f t="shared" si="18"/>
        <v>4</v>
      </c>
      <c r="M206" s="115"/>
      <c r="N206" s="84" t="str">
        <f t="shared" si="19"/>
        <v>Juin</v>
      </c>
    </row>
    <row r="207" spans="1:14" ht="18.75">
      <c r="A207" s="64">
        <v>200</v>
      </c>
      <c r="B207" s="418" t="s">
        <v>906</v>
      </c>
      <c r="C207" s="418" t="s">
        <v>907</v>
      </c>
      <c r="D207" s="455">
        <v>8</v>
      </c>
      <c r="E207" s="205"/>
      <c r="F207" s="68"/>
      <c r="G207" s="68">
        <f t="shared" si="15"/>
        <v>2.6666666666666665</v>
      </c>
      <c r="H207" s="68">
        <f t="shared" si="16"/>
        <v>5.333333333333333</v>
      </c>
      <c r="I207" s="206"/>
      <c r="J207" s="68">
        <f t="shared" si="17"/>
        <v>5.333333333333333</v>
      </c>
      <c r="K207" s="206"/>
      <c r="L207" s="68">
        <f t="shared" si="18"/>
        <v>5.333333333333333</v>
      </c>
      <c r="M207" s="115"/>
      <c r="N207" s="84" t="str">
        <f t="shared" si="19"/>
        <v>Juin</v>
      </c>
    </row>
    <row r="208" spans="1:14" ht="18.75">
      <c r="A208" s="64">
        <v>201</v>
      </c>
      <c r="B208" s="413" t="s">
        <v>284</v>
      </c>
      <c r="C208" s="413" t="s">
        <v>908</v>
      </c>
      <c r="D208" s="455">
        <v>14</v>
      </c>
      <c r="E208" s="205"/>
      <c r="F208" s="68"/>
      <c r="G208" s="68">
        <f t="shared" si="15"/>
        <v>4.666666666666667</v>
      </c>
      <c r="H208" s="68">
        <f t="shared" si="16"/>
        <v>9.3333333333333339</v>
      </c>
      <c r="I208" s="208"/>
      <c r="J208" s="68">
        <f t="shared" si="17"/>
        <v>9.3333333333333339</v>
      </c>
      <c r="K208" s="156"/>
      <c r="L208" s="68">
        <f t="shared" si="18"/>
        <v>9.3333333333333339</v>
      </c>
      <c r="M208" s="115"/>
      <c r="N208" s="84" t="str">
        <f t="shared" si="19"/>
        <v>Juin</v>
      </c>
    </row>
    <row r="209" spans="1:14" ht="18.75">
      <c r="A209" s="64">
        <v>202</v>
      </c>
      <c r="B209" s="413" t="s">
        <v>285</v>
      </c>
      <c r="C209" s="413" t="s">
        <v>67</v>
      </c>
      <c r="D209" s="455">
        <v>9</v>
      </c>
      <c r="E209" s="205"/>
      <c r="F209" s="68"/>
      <c r="G209" s="68">
        <f>IF(AND(D209=0,E209=0,F209=0),M209/2,(D209+E209+F209)/3)</f>
        <v>3</v>
      </c>
      <c r="H209" s="68">
        <f>G209*2</f>
        <v>6</v>
      </c>
      <c r="I209" s="208"/>
      <c r="J209" s="68">
        <f>MAX(H209,I209*2)</f>
        <v>6</v>
      </c>
      <c r="K209" s="156"/>
      <c r="L209" s="68">
        <f>MAX(J209,K209*2)</f>
        <v>6</v>
      </c>
      <c r="M209" s="115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3" t="s">
        <v>285</v>
      </c>
      <c r="C210" s="433" t="s">
        <v>43</v>
      </c>
      <c r="D210" s="455">
        <v>13</v>
      </c>
      <c r="E210" s="205"/>
      <c r="F210" s="68"/>
      <c r="G210" s="68">
        <f t="shared" si="15"/>
        <v>4.333333333333333</v>
      </c>
      <c r="H210" s="68">
        <f t="shared" si="16"/>
        <v>8.6666666666666661</v>
      </c>
      <c r="I210" s="208"/>
      <c r="J210" s="68">
        <f t="shared" si="17"/>
        <v>8.6666666666666661</v>
      </c>
      <c r="K210" s="156"/>
      <c r="L210" s="68">
        <f t="shared" si="18"/>
        <v>8.6666666666666661</v>
      </c>
      <c r="M210" s="115"/>
      <c r="N210" s="84" t="str">
        <f t="shared" si="19"/>
        <v>Juin</v>
      </c>
    </row>
    <row r="211" spans="1:14" ht="18.75">
      <c r="A211" s="64">
        <v>204</v>
      </c>
      <c r="B211" s="413" t="s">
        <v>909</v>
      </c>
      <c r="C211" s="413" t="s">
        <v>286</v>
      </c>
      <c r="D211" s="455">
        <v>11</v>
      </c>
      <c r="E211" s="205"/>
      <c r="F211" s="68"/>
      <c r="G211" s="68">
        <f t="shared" si="15"/>
        <v>3.6666666666666665</v>
      </c>
      <c r="H211" s="68">
        <f t="shared" si="16"/>
        <v>7.333333333333333</v>
      </c>
      <c r="I211" s="208"/>
      <c r="J211" s="68">
        <f t="shared" si="17"/>
        <v>7.333333333333333</v>
      </c>
      <c r="K211" s="156"/>
      <c r="L211" s="68">
        <f t="shared" si="18"/>
        <v>7.333333333333333</v>
      </c>
      <c r="M211" s="115"/>
      <c r="N211" s="84" t="str">
        <f t="shared" si="19"/>
        <v>Juin</v>
      </c>
    </row>
    <row r="212" spans="1:14" ht="18.75">
      <c r="A212" s="64">
        <v>205</v>
      </c>
      <c r="B212" s="413" t="s">
        <v>287</v>
      </c>
      <c r="C212" s="413" t="s">
        <v>91</v>
      </c>
      <c r="D212" s="455">
        <v>11</v>
      </c>
      <c r="E212" s="205"/>
      <c r="F212" s="68"/>
      <c r="G212" s="68">
        <f t="shared" si="15"/>
        <v>3.6666666666666665</v>
      </c>
      <c r="H212" s="68">
        <f t="shared" si="16"/>
        <v>7.333333333333333</v>
      </c>
      <c r="I212" s="208"/>
      <c r="J212" s="68">
        <f t="shared" si="17"/>
        <v>7.333333333333333</v>
      </c>
      <c r="K212" s="156"/>
      <c r="L212" s="68">
        <f t="shared" si="18"/>
        <v>7.333333333333333</v>
      </c>
      <c r="M212" s="115"/>
      <c r="N212" s="84" t="str">
        <f t="shared" si="19"/>
        <v>Juin</v>
      </c>
    </row>
    <row r="213" spans="1:14" ht="18.75">
      <c r="A213" s="64">
        <v>206</v>
      </c>
      <c r="B213" s="419" t="s">
        <v>288</v>
      </c>
      <c r="C213" s="419" t="s">
        <v>51</v>
      </c>
      <c r="D213" s="455">
        <v>12</v>
      </c>
      <c r="E213" s="205"/>
      <c r="F213" s="68"/>
      <c r="G213" s="68">
        <f t="shared" si="15"/>
        <v>4</v>
      </c>
      <c r="H213" s="68">
        <f t="shared" si="16"/>
        <v>8</v>
      </c>
      <c r="I213" s="208"/>
      <c r="J213" s="68">
        <f t="shared" si="17"/>
        <v>8</v>
      </c>
      <c r="K213" s="156"/>
      <c r="L213" s="68">
        <f t="shared" si="18"/>
        <v>8</v>
      </c>
      <c r="M213" s="115"/>
      <c r="N213" s="84" t="str">
        <f t="shared" si="19"/>
        <v>Juin</v>
      </c>
    </row>
    <row r="214" spans="1:14" ht="18.75">
      <c r="A214" s="64">
        <v>207</v>
      </c>
      <c r="B214" s="413" t="s">
        <v>910</v>
      </c>
      <c r="C214" s="413" t="s">
        <v>289</v>
      </c>
      <c r="D214" s="455">
        <v>6</v>
      </c>
      <c r="E214" s="205"/>
      <c r="F214" s="68"/>
      <c r="G214" s="68">
        <f t="shared" si="15"/>
        <v>2</v>
      </c>
      <c r="H214" s="68">
        <f t="shared" si="16"/>
        <v>4</v>
      </c>
      <c r="I214" s="206"/>
      <c r="J214" s="68">
        <f t="shared" si="17"/>
        <v>4</v>
      </c>
      <c r="K214" s="206"/>
      <c r="L214" s="68">
        <f t="shared" si="18"/>
        <v>4</v>
      </c>
      <c r="M214" s="115"/>
      <c r="N214" s="84" t="str">
        <f t="shared" si="19"/>
        <v>Juin</v>
      </c>
    </row>
    <row r="215" spans="1:14" ht="18.75">
      <c r="A215" s="64">
        <v>208</v>
      </c>
      <c r="B215" s="413" t="s">
        <v>290</v>
      </c>
      <c r="C215" s="413" t="s">
        <v>911</v>
      </c>
      <c r="D215" s="455">
        <v>10</v>
      </c>
      <c r="E215" s="205"/>
      <c r="F215" s="68"/>
      <c r="G215" s="68">
        <f t="shared" si="15"/>
        <v>3.3333333333333335</v>
      </c>
      <c r="H215" s="68">
        <f t="shared" si="16"/>
        <v>6.666666666666667</v>
      </c>
      <c r="I215" s="206"/>
      <c r="J215" s="68">
        <f t="shared" si="17"/>
        <v>6.666666666666667</v>
      </c>
      <c r="K215" s="156"/>
      <c r="L215" s="68">
        <f t="shared" si="18"/>
        <v>6.666666666666667</v>
      </c>
      <c r="M215" s="115"/>
      <c r="N215" s="84" t="str">
        <f t="shared" si="19"/>
        <v>Juin</v>
      </c>
    </row>
    <row r="216" spans="1:14" ht="18.75">
      <c r="A216" s="64">
        <v>209</v>
      </c>
      <c r="B216" s="419" t="s">
        <v>912</v>
      </c>
      <c r="C216" s="419" t="s">
        <v>95</v>
      </c>
      <c r="D216" s="204">
        <v>7</v>
      </c>
      <c r="E216" s="205"/>
      <c r="F216" s="68"/>
      <c r="G216" s="68">
        <f t="shared" si="15"/>
        <v>2.3333333333333335</v>
      </c>
      <c r="H216" s="68">
        <f t="shared" si="16"/>
        <v>4.666666666666667</v>
      </c>
      <c r="I216" s="208"/>
      <c r="J216" s="68">
        <f t="shared" si="17"/>
        <v>4.666666666666667</v>
      </c>
      <c r="K216" s="156"/>
      <c r="L216" s="68">
        <f t="shared" si="18"/>
        <v>4.666666666666667</v>
      </c>
      <c r="M216" s="115"/>
      <c r="N216" s="84" t="str">
        <f t="shared" si="19"/>
        <v>Juin</v>
      </c>
    </row>
    <row r="217" spans="1:14" ht="18.75">
      <c r="A217" s="64">
        <v>210</v>
      </c>
      <c r="B217" s="413" t="s">
        <v>291</v>
      </c>
      <c r="C217" s="413" t="s">
        <v>913</v>
      </c>
      <c r="D217" s="204">
        <v>14</v>
      </c>
      <c r="E217" s="205"/>
      <c r="F217" s="68"/>
      <c r="G217" s="68">
        <f t="shared" si="15"/>
        <v>4.666666666666667</v>
      </c>
      <c r="H217" s="68">
        <f t="shared" si="16"/>
        <v>9.3333333333333339</v>
      </c>
      <c r="I217" s="206"/>
      <c r="J217" s="68">
        <f t="shared" si="17"/>
        <v>9.3333333333333339</v>
      </c>
      <c r="K217" s="150"/>
      <c r="L217" s="68">
        <f t="shared" si="18"/>
        <v>9.3333333333333339</v>
      </c>
      <c r="M217" s="115"/>
      <c r="N217" s="84" t="str">
        <f t="shared" si="19"/>
        <v>Juin</v>
      </c>
    </row>
    <row r="218" spans="1:14" ht="18.75">
      <c r="A218" s="64">
        <v>211</v>
      </c>
      <c r="B218" s="413" t="s">
        <v>291</v>
      </c>
      <c r="C218" s="413" t="s">
        <v>292</v>
      </c>
      <c r="D218" s="204">
        <v>10</v>
      </c>
      <c r="E218" s="205"/>
      <c r="F218" s="68"/>
      <c r="G218" s="68">
        <f t="shared" si="15"/>
        <v>3.3333333333333335</v>
      </c>
      <c r="H218" s="68">
        <f t="shared" si="16"/>
        <v>6.666666666666667</v>
      </c>
      <c r="I218" s="208"/>
      <c r="J218" s="68">
        <f t="shared" si="17"/>
        <v>6.666666666666667</v>
      </c>
      <c r="K218" s="150"/>
      <c r="L218" s="68">
        <f t="shared" si="18"/>
        <v>6.666666666666667</v>
      </c>
      <c r="M218" s="115"/>
      <c r="N218" s="84" t="str">
        <f t="shared" si="19"/>
        <v>Juin</v>
      </c>
    </row>
    <row r="219" spans="1:14" ht="18.75">
      <c r="A219" s="64">
        <v>212</v>
      </c>
      <c r="B219" s="419" t="s">
        <v>291</v>
      </c>
      <c r="C219" s="419" t="s">
        <v>293</v>
      </c>
      <c r="D219" s="204">
        <v>4</v>
      </c>
      <c r="E219" s="205"/>
      <c r="F219" s="68"/>
      <c r="G219" s="68">
        <f t="shared" si="15"/>
        <v>1.3333333333333333</v>
      </c>
      <c r="H219" s="68">
        <f t="shared" si="16"/>
        <v>2.6666666666666665</v>
      </c>
      <c r="I219" s="206"/>
      <c r="J219" s="68">
        <f t="shared" si="17"/>
        <v>2.6666666666666665</v>
      </c>
      <c r="K219" s="150"/>
      <c r="L219" s="68">
        <f t="shared" si="18"/>
        <v>2.6666666666666665</v>
      </c>
      <c r="M219" s="115"/>
      <c r="N219" s="84" t="str">
        <f t="shared" si="19"/>
        <v>Juin</v>
      </c>
    </row>
    <row r="220" spans="1:14" ht="18.75">
      <c r="A220" s="64">
        <v>213</v>
      </c>
      <c r="B220" s="413" t="s">
        <v>294</v>
      </c>
      <c r="C220" s="413" t="s">
        <v>185</v>
      </c>
      <c r="D220" s="204">
        <v>10</v>
      </c>
      <c r="E220" s="205"/>
      <c r="F220" s="68"/>
      <c r="G220" s="68">
        <f t="shared" si="15"/>
        <v>3.3333333333333335</v>
      </c>
      <c r="H220" s="68">
        <f t="shared" si="16"/>
        <v>6.666666666666667</v>
      </c>
      <c r="I220" s="208"/>
      <c r="J220" s="68">
        <f t="shared" si="17"/>
        <v>6.666666666666667</v>
      </c>
      <c r="K220" s="150"/>
      <c r="L220" s="68">
        <f t="shared" si="18"/>
        <v>6.666666666666667</v>
      </c>
      <c r="M220" s="115"/>
      <c r="N220" s="84" t="str">
        <f t="shared" si="19"/>
        <v>Juin</v>
      </c>
    </row>
    <row r="221" spans="1:14" ht="18.75">
      <c r="A221" s="64">
        <v>214</v>
      </c>
      <c r="B221" s="432" t="s">
        <v>295</v>
      </c>
      <c r="C221" s="432" t="s">
        <v>914</v>
      </c>
      <c r="D221" s="204">
        <v>14</v>
      </c>
      <c r="E221" s="205"/>
      <c r="F221" s="68"/>
      <c r="G221" s="68">
        <f t="shared" si="15"/>
        <v>4.666666666666667</v>
      </c>
      <c r="H221" s="68">
        <f t="shared" si="16"/>
        <v>9.3333333333333339</v>
      </c>
      <c r="I221" s="208"/>
      <c r="J221" s="68">
        <f t="shared" si="17"/>
        <v>9.3333333333333339</v>
      </c>
      <c r="K221" s="150"/>
      <c r="L221" s="68">
        <f t="shared" si="18"/>
        <v>9.3333333333333339</v>
      </c>
      <c r="M221" s="115"/>
      <c r="N221" s="84" t="str">
        <f t="shared" si="19"/>
        <v>Juin</v>
      </c>
    </row>
    <row r="222" spans="1:14" ht="18.75">
      <c r="A222" s="64">
        <v>215</v>
      </c>
      <c r="B222" s="419" t="s">
        <v>296</v>
      </c>
      <c r="C222" s="419" t="s">
        <v>297</v>
      </c>
      <c r="D222" s="204">
        <v>8</v>
      </c>
      <c r="E222" s="205"/>
      <c r="F222" s="68"/>
      <c r="G222" s="68">
        <f t="shared" si="15"/>
        <v>2.6666666666666665</v>
      </c>
      <c r="H222" s="68">
        <f t="shared" si="16"/>
        <v>5.333333333333333</v>
      </c>
      <c r="I222" s="206"/>
      <c r="J222" s="68">
        <f t="shared" si="17"/>
        <v>5.333333333333333</v>
      </c>
      <c r="K222" s="211"/>
      <c r="L222" s="68">
        <f t="shared" si="18"/>
        <v>5.333333333333333</v>
      </c>
      <c r="M222" s="115"/>
      <c r="N222" s="84" t="str">
        <f t="shared" si="19"/>
        <v>Juin</v>
      </c>
    </row>
    <row r="223" spans="1:14" ht="20.25">
      <c r="A223" s="64">
        <v>216</v>
      </c>
      <c r="B223" s="419" t="s">
        <v>298</v>
      </c>
      <c r="C223" s="419" t="s">
        <v>299</v>
      </c>
      <c r="D223" s="204">
        <v>16</v>
      </c>
      <c r="E223" s="207"/>
      <c r="F223" s="68"/>
      <c r="G223" s="68">
        <f t="shared" si="15"/>
        <v>5.333333333333333</v>
      </c>
      <c r="H223" s="68">
        <f t="shared" si="16"/>
        <v>10.666666666666666</v>
      </c>
      <c r="I223" s="208"/>
      <c r="J223" s="68">
        <f t="shared" si="17"/>
        <v>10.666666666666666</v>
      </c>
      <c r="K223" s="150"/>
      <c r="L223" s="68">
        <f t="shared" si="18"/>
        <v>10.666666666666666</v>
      </c>
      <c r="M223" s="70"/>
      <c r="N223" s="84" t="str">
        <f t="shared" si="19"/>
        <v>Juin</v>
      </c>
    </row>
    <row r="224" spans="1:14" ht="18.75">
      <c r="A224" s="64">
        <v>217</v>
      </c>
      <c r="B224" s="419" t="s">
        <v>300</v>
      </c>
      <c r="C224" s="419" t="s">
        <v>301</v>
      </c>
      <c r="D224" s="204">
        <v>19</v>
      </c>
      <c r="E224" s="205"/>
      <c r="F224" s="68"/>
      <c r="G224" s="68">
        <f t="shared" si="15"/>
        <v>6.333333333333333</v>
      </c>
      <c r="H224" s="68">
        <f t="shared" si="16"/>
        <v>12.666666666666666</v>
      </c>
      <c r="I224" s="208"/>
      <c r="J224" s="68">
        <f t="shared" si="17"/>
        <v>12.666666666666666</v>
      </c>
      <c r="K224" s="150"/>
      <c r="L224" s="68">
        <f t="shared" si="18"/>
        <v>12.666666666666666</v>
      </c>
      <c r="M224" s="115"/>
      <c r="N224" s="84" t="str">
        <f t="shared" si="19"/>
        <v>Juin</v>
      </c>
    </row>
    <row r="225" spans="1:14" ht="18.75">
      <c r="A225" s="64">
        <v>218</v>
      </c>
      <c r="B225" s="417" t="s">
        <v>302</v>
      </c>
      <c r="C225" s="417" t="s">
        <v>915</v>
      </c>
      <c r="D225" s="204">
        <v>14</v>
      </c>
      <c r="E225" s="205"/>
      <c r="F225" s="68"/>
      <c r="G225" s="68">
        <f t="shared" si="15"/>
        <v>4.666666666666667</v>
      </c>
      <c r="H225" s="68">
        <f t="shared" si="16"/>
        <v>9.3333333333333339</v>
      </c>
      <c r="I225" s="208"/>
      <c r="J225" s="68">
        <f t="shared" si="17"/>
        <v>9.3333333333333339</v>
      </c>
      <c r="K225" s="150"/>
      <c r="L225" s="68">
        <f t="shared" si="18"/>
        <v>9.3333333333333339</v>
      </c>
      <c r="M225" s="115"/>
      <c r="N225" s="84" t="str">
        <f t="shared" si="19"/>
        <v>Juin</v>
      </c>
    </row>
    <row r="226" spans="1:14" ht="18.75">
      <c r="A226" s="64">
        <v>219</v>
      </c>
      <c r="B226" s="413" t="s">
        <v>304</v>
      </c>
      <c r="C226" s="413" t="s">
        <v>305</v>
      </c>
      <c r="D226" s="204">
        <v>8</v>
      </c>
      <c r="E226" s="205"/>
      <c r="F226" s="68"/>
      <c r="G226" s="68">
        <f t="shared" si="15"/>
        <v>2.6666666666666665</v>
      </c>
      <c r="H226" s="68">
        <f t="shared" si="16"/>
        <v>5.333333333333333</v>
      </c>
      <c r="I226" s="208"/>
      <c r="J226" s="68">
        <f t="shared" si="17"/>
        <v>5.333333333333333</v>
      </c>
      <c r="K226" s="150"/>
      <c r="L226" s="68">
        <f t="shared" si="18"/>
        <v>5.333333333333333</v>
      </c>
      <c r="M226" s="115"/>
      <c r="N226" s="84" t="str">
        <f t="shared" si="19"/>
        <v>Juin</v>
      </c>
    </row>
    <row r="227" spans="1:14" ht="18.75">
      <c r="A227" s="64">
        <v>220</v>
      </c>
      <c r="B227" s="413" t="s">
        <v>306</v>
      </c>
      <c r="C227" s="413" t="s">
        <v>916</v>
      </c>
      <c r="D227" s="209"/>
      <c r="E227" s="205"/>
      <c r="F227" s="68"/>
      <c r="G227" s="68">
        <f t="shared" si="15"/>
        <v>10</v>
      </c>
      <c r="H227" s="68">
        <f t="shared" si="16"/>
        <v>20</v>
      </c>
      <c r="I227" s="206"/>
      <c r="J227" s="68">
        <f t="shared" si="17"/>
        <v>20</v>
      </c>
      <c r="K227" s="211"/>
      <c r="L227" s="68">
        <f t="shared" si="18"/>
        <v>20</v>
      </c>
      <c r="M227" s="115">
        <v>20</v>
      </c>
      <c r="N227" s="84" t="str">
        <f t="shared" si="19"/>
        <v>Juin</v>
      </c>
    </row>
    <row r="228" spans="1:14" ht="20.25">
      <c r="A228" s="64">
        <v>221</v>
      </c>
      <c r="B228" s="419" t="s">
        <v>307</v>
      </c>
      <c r="C228" s="419" t="s">
        <v>212</v>
      </c>
      <c r="D228" s="204">
        <v>6</v>
      </c>
      <c r="E228" s="207"/>
      <c r="F228" s="68"/>
      <c r="G228" s="68">
        <f t="shared" si="15"/>
        <v>2</v>
      </c>
      <c r="H228" s="68">
        <f t="shared" si="16"/>
        <v>4</v>
      </c>
      <c r="I228" s="208"/>
      <c r="J228" s="68">
        <f t="shared" si="17"/>
        <v>4</v>
      </c>
      <c r="K228" s="150"/>
      <c r="L228" s="68">
        <f t="shared" si="18"/>
        <v>4</v>
      </c>
      <c r="M228" s="70"/>
      <c r="N228" s="84" t="str">
        <f t="shared" si="19"/>
        <v>Juin</v>
      </c>
    </row>
    <row r="229" spans="1:14" ht="20.25">
      <c r="A229" s="64">
        <v>222</v>
      </c>
      <c r="B229" s="413" t="s">
        <v>308</v>
      </c>
      <c r="C229" s="413" t="s">
        <v>635</v>
      </c>
      <c r="D229" s="204">
        <v>17</v>
      </c>
      <c r="E229" s="207"/>
      <c r="F229" s="68"/>
      <c r="G229" s="68">
        <f t="shared" si="15"/>
        <v>5.666666666666667</v>
      </c>
      <c r="H229" s="68">
        <f t="shared" si="16"/>
        <v>11.333333333333334</v>
      </c>
      <c r="I229" s="208"/>
      <c r="J229" s="68">
        <f t="shared" si="17"/>
        <v>11.333333333333334</v>
      </c>
      <c r="K229" s="150"/>
      <c r="L229" s="68">
        <f t="shared" si="18"/>
        <v>11.333333333333334</v>
      </c>
      <c r="M229" s="115"/>
      <c r="N229" s="84" t="str">
        <f t="shared" si="19"/>
        <v>Juin</v>
      </c>
    </row>
    <row r="230" spans="1:14" ht="18.75">
      <c r="A230" s="64">
        <v>223</v>
      </c>
      <c r="B230" s="413" t="s">
        <v>309</v>
      </c>
      <c r="C230" s="413" t="s">
        <v>161</v>
      </c>
      <c r="D230" s="204">
        <v>13</v>
      </c>
      <c r="E230" s="205"/>
      <c r="F230" s="68"/>
      <c r="G230" s="68">
        <f t="shared" si="15"/>
        <v>4.333333333333333</v>
      </c>
      <c r="H230" s="68">
        <f t="shared" si="16"/>
        <v>8.6666666666666661</v>
      </c>
      <c r="I230" s="206"/>
      <c r="J230" s="68">
        <f t="shared" si="17"/>
        <v>8.6666666666666661</v>
      </c>
      <c r="K230" s="211"/>
      <c r="L230" s="68">
        <f t="shared" si="18"/>
        <v>8.6666666666666661</v>
      </c>
      <c r="M230" s="115"/>
      <c r="N230" s="84" t="str">
        <f t="shared" si="19"/>
        <v>Juin</v>
      </c>
    </row>
    <row r="231" spans="1:14" ht="18.75">
      <c r="A231" s="64">
        <v>224</v>
      </c>
      <c r="B231" s="413" t="s">
        <v>310</v>
      </c>
      <c r="C231" s="413" t="s">
        <v>311</v>
      </c>
      <c r="D231" s="204">
        <v>13</v>
      </c>
      <c r="E231" s="205"/>
      <c r="F231" s="68"/>
      <c r="G231" s="68">
        <f t="shared" si="15"/>
        <v>4.333333333333333</v>
      </c>
      <c r="H231" s="68">
        <f t="shared" si="16"/>
        <v>8.6666666666666661</v>
      </c>
      <c r="I231" s="208"/>
      <c r="J231" s="68">
        <f t="shared" si="17"/>
        <v>8.6666666666666661</v>
      </c>
      <c r="K231" s="150"/>
      <c r="L231" s="68">
        <f t="shared" si="18"/>
        <v>8.6666666666666661</v>
      </c>
      <c r="M231" s="115"/>
      <c r="N231" s="84" t="str">
        <f t="shared" si="19"/>
        <v>Juin</v>
      </c>
    </row>
    <row r="232" spans="1:14" ht="18.75">
      <c r="A232" s="64">
        <v>225</v>
      </c>
      <c r="B232" s="413" t="s">
        <v>312</v>
      </c>
      <c r="C232" s="413" t="s">
        <v>917</v>
      </c>
      <c r="D232" s="209"/>
      <c r="E232" s="205"/>
      <c r="F232" s="68"/>
      <c r="G232" s="68">
        <f t="shared" si="15"/>
        <v>10</v>
      </c>
      <c r="H232" s="68">
        <f t="shared" si="16"/>
        <v>20</v>
      </c>
      <c r="I232" s="206"/>
      <c r="J232" s="68">
        <f t="shared" si="17"/>
        <v>20</v>
      </c>
      <c r="K232" s="211"/>
      <c r="L232" s="68">
        <f t="shared" si="18"/>
        <v>20</v>
      </c>
      <c r="M232" s="115">
        <v>20</v>
      </c>
      <c r="N232" s="84" t="str">
        <f t="shared" si="19"/>
        <v>Juin</v>
      </c>
    </row>
    <row r="233" spans="1:14" ht="20.25">
      <c r="A233" s="64">
        <v>226</v>
      </c>
      <c r="B233" s="413" t="s">
        <v>313</v>
      </c>
      <c r="C233" s="413" t="s">
        <v>314</v>
      </c>
      <c r="D233" s="204">
        <v>10</v>
      </c>
      <c r="E233" s="207"/>
      <c r="F233" s="68"/>
      <c r="G233" s="68">
        <f t="shared" si="15"/>
        <v>3.3333333333333335</v>
      </c>
      <c r="H233" s="68">
        <f t="shared" si="16"/>
        <v>6.666666666666667</v>
      </c>
      <c r="I233" s="208"/>
      <c r="J233" s="68">
        <f t="shared" si="17"/>
        <v>6.666666666666667</v>
      </c>
      <c r="K233" s="150"/>
      <c r="L233" s="68">
        <f t="shared" si="18"/>
        <v>6.666666666666667</v>
      </c>
      <c r="M233" s="70"/>
      <c r="N233" s="84" t="str">
        <f t="shared" si="19"/>
        <v>Juin</v>
      </c>
    </row>
    <row r="234" spans="1:14" ht="18.75">
      <c r="A234" s="64">
        <v>227</v>
      </c>
      <c r="B234" s="413" t="s">
        <v>315</v>
      </c>
      <c r="C234" s="413" t="s">
        <v>20</v>
      </c>
      <c r="D234" s="204">
        <v>12</v>
      </c>
      <c r="E234" s="205"/>
      <c r="F234" s="68"/>
      <c r="G234" s="68">
        <f t="shared" si="15"/>
        <v>4</v>
      </c>
      <c r="H234" s="68">
        <f t="shared" si="16"/>
        <v>8</v>
      </c>
      <c r="I234" s="208"/>
      <c r="J234" s="68">
        <f t="shared" si="17"/>
        <v>8</v>
      </c>
      <c r="K234" s="150"/>
      <c r="L234" s="68">
        <f t="shared" si="18"/>
        <v>8</v>
      </c>
      <c r="M234" s="115"/>
      <c r="N234" s="84" t="str">
        <f t="shared" si="19"/>
        <v>Juin</v>
      </c>
    </row>
    <row r="235" spans="1:14" ht="20.25">
      <c r="A235" s="64">
        <v>228</v>
      </c>
      <c r="B235" s="425" t="s">
        <v>918</v>
      </c>
      <c r="C235" s="425" t="s">
        <v>317</v>
      </c>
      <c r="D235" s="204">
        <v>11</v>
      </c>
      <c r="E235" s="207"/>
      <c r="F235" s="68"/>
      <c r="G235" s="68">
        <f t="shared" si="15"/>
        <v>3.6666666666666665</v>
      </c>
      <c r="H235" s="68">
        <f t="shared" si="16"/>
        <v>7.333333333333333</v>
      </c>
      <c r="I235" s="208"/>
      <c r="J235" s="68">
        <f t="shared" si="17"/>
        <v>7.333333333333333</v>
      </c>
      <c r="K235" s="150"/>
      <c r="L235" s="68">
        <f t="shared" si="18"/>
        <v>7.333333333333333</v>
      </c>
      <c r="M235" s="70"/>
      <c r="N235" s="84" t="str">
        <f t="shared" si="19"/>
        <v>Juin</v>
      </c>
    </row>
    <row r="236" spans="1:14" ht="18.75">
      <c r="A236" s="64">
        <v>229</v>
      </c>
      <c r="B236" s="425" t="s">
        <v>318</v>
      </c>
      <c r="C236" s="425" t="s">
        <v>919</v>
      </c>
      <c r="D236" s="204">
        <v>9</v>
      </c>
      <c r="E236" s="205"/>
      <c r="F236" s="68"/>
      <c r="G236" s="68">
        <f t="shared" si="15"/>
        <v>3</v>
      </c>
      <c r="H236" s="68">
        <f t="shared" si="16"/>
        <v>6</v>
      </c>
      <c r="I236" s="208"/>
      <c r="J236" s="68">
        <f t="shared" si="17"/>
        <v>6</v>
      </c>
      <c r="K236" s="150"/>
      <c r="L236" s="68">
        <f t="shared" si="18"/>
        <v>6</v>
      </c>
      <c r="M236" s="115"/>
      <c r="N236" s="84" t="str">
        <f t="shared" si="19"/>
        <v>Juin</v>
      </c>
    </row>
    <row r="237" spans="1:14" ht="18.75">
      <c r="A237" s="64">
        <v>230</v>
      </c>
      <c r="B237" s="425" t="s">
        <v>319</v>
      </c>
      <c r="C237" s="425" t="s">
        <v>316</v>
      </c>
      <c r="D237" s="204">
        <v>13</v>
      </c>
      <c r="E237" s="205"/>
      <c r="F237" s="68"/>
      <c r="G237" s="68">
        <f t="shared" si="15"/>
        <v>4.333333333333333</v>
      </c>
      <c r="H237" s="68">
        <f t="shared" si="16"/>
        <v>8.6666666666666661</v>
      </c>
      <c r="I237" s="206"/>
      <c r="J237" s="68">
        <f t="shared" si="17"/>
        <v>8.6666666666666661</v>
      </c>
      <c r="K237" s="150"/>
      <c r="L237" s="68">
        <f t="shared" si="18"/>
        <v>8.6666666666666661</v>
      </c>
      <c r="M237" s="115"/>
      <c r="N237" s="84" t="str">
        <f t="shared" si="19"/>
        <v>Juin</v>
      </c>
    </row>
    <row r="238" spans="1:14" ht="18.75">
      <c r="A238" s="64">
        <v>231</v>
      </c>
      <c r="B238" s="419" t="s">
        <v>920</v>
      </c>
      <c r="C238" s="419" t="s">
        <v>921</v>
      </c>
      <c r="D238" s="204">
        <v>2</v>
      </c>
      <c r="E238" s="205"/>
      <c r="F238" s="68"/>
      <c r="G238" s="68">
        <f t="shared" si="15"/>
        <v>0.66666666666666663</v>
      </c>
      <c r="H238" s="68">
        <f t="shared" si="16"/>
        <v>1.3333333333333333</v>
      </c>
      <c r="I238" s="206"/>
      <c r="J238" s="68">
        <f t="shared" si="17"/>
        <v>1.3333333333333333</v>
      </c>
      <c r="K238" s="211"/>
      <c r="L238" s="68">
        <f t="shared" si="18"/>
        <v>1.3333333333333333</v>
      </c>
      <c r="M238" s="115"/>
      <c r="N238" s="84" t="str">
        <f t="shared" si="19"/>
        <v>Juin</v>
      </c>
    </row>
    <row r="239" spans="1:14" ht="18.75">
      <c r="A239" s="64">
        <v>232</v>
      </c>
      <c r="B239" s="413" t="s">
        <v>320</v>
      </c>
      <c r="C239" s="413" t="s">
        <v>922</v>
      </c>
      <c r="D239" s="204">
        <v>13</v>
      </c>
      <c r="E239" s="205"/>
      <c r="F239" s="68"/>
      <c r="G239" s="68">
        <f t="shared" si="15"/>
        <v>4.333333333333333</v>
      </c>
      <c r="H239" s="68">
        <f t="shared" si="16"/>
        <v>8.6666666666666661</v>
      </c>
      <c r="I239" s="208"/>
      <c r="J239" s="68">
        <f t="shared" si="17"/>
        <v>8.6666666666666661</v>
      </c>
      <c r="K239" s="150"/>
      <c r="L239" s="68">
        <f t="shared" si="18"/>
        <v>8.6666666666666661</v>
      </c>
      <c r="M239" s="115"/>
      <c r="N239" s="84" t="str">
        <f t="shared" si="19"/>
        <v>Juin</v>
      </c>
    </row>
    <row r="240" spans="1:14" ht="18.75">
      <c r="A240" s="64">
        <v>233</v>
      </c>
      <c r="B240" s="413" t="s">
        <v>321</v>
      </c>
      <c r="C240" s="413" t="s">
        <v>923</v>
      </c>
      <c r="D240" s="204">
        <v>8</v>
      </c>
      <c r="E240" s="205"/>
      <c r="F240" s="68"/>
      <c r="G240" s="68">
        <f t="shared" si="15"/>
        <v>2.6666666666666665</v>
      </c>
      <c r="H240" s="68">
        <f t="shared" si="16"/>
        <v>5.333333333333333</v>
      </c>
      <c r="I240" s="206"/>
      <c r="J240" s="68">
        <f t="shared" si="17"/>
        <v>5.333333333333333</v>
      </c>
      <c r="K240" s="211"/>
      <c r="L240" s="68">
        <f t="shared" si="18"/>
        <v>5.333333333333333</v>
      </c>
      <c r="M240" s="115"/>
      <c r="N240" s="84" t="str">
        <f t="shared" si="19"/>
        <v>Juin</v>
      </c>
    </row>
    <row r="241" spans="1:14" ht="20.25">
      <c r="A241" s="64">
        <v>234</v>
      </c>
      <c r="B241" s="419" t="s">
        <v>321</v>
      </c>
      <c r="C241" s="419" t="s">
        <v>322</v>
      </c>
      <c r="D241" s="204">
        <v>12</v>
      </c>
      <c r="E241" s="207"/>
      <c r="F241" s="68"/>
      <c r="G241" s="68">
        <f t="shared" si="15"/>
        <v>4</v>
      </c>
      <c r="H241" s="68">
        <f t="shared" si="16"/>
        <v>8</v>
      </c>
      <c r="I241" s="208"/>
      <c r="J241" s="68">
        <f t="shared" si="17"/>
        <v>8</v>
      </c>
      <c r="K241" s="150"/>
      <c r="L241" s="68">
        <f t="shared" si="18"/>
        <v>8</v>
      </c>
      <c r="M241" s="70"/>
      <c r="N241" s="84" t="str">
        <f t="shared" si="19"/>
        <v>Juin</v>
      </c>
    </row>
    <row r="242" spans="1:14" ht="18.75">
      <c r="A242" s="64">
        <v>235</v>
      </c>
      <c r="B242" s="413" t="s">
        <v>323</v>
      </c>
      <c r="C242" s="413" t="s">
        <v>924</v>
      </c>
      <c r="D242" s="204">
        <v>6</v>
      </c>
      <c r="E242" s="205"/>
      <c r="F242" s="68"/>
      <c r="G242" s="68">
        <f t="shared" si="15"/>
        <v>2</v>
      </c>
      <c r="H242" s="68">
        <f t="shared" si="16"/>
        <v>4</v>
      </c>
      <c r="I242" s="208"/>
      <c r="J242" s="68">
        <f t="shared" si="17"/>
        <v>4</v>
      </c>
      <c r="K242" s="150"/>
      <c r="L242" s="68">
        <f t="shared" si="18"/>
        <v>4</v>
      </c>
      <c r="M242" s="115"/>
      <c r="N242" s="84" t="str">
        <f t="shared" si="19"/>
        <v>Juin</v>
      </c>
    </row>
    <row r="243" spans="1:14" ht="18.75">
      <c r="A243" s="64">
        <v>236</v>
      </c>
      <c r="B243" s="432" t="s">
        <v>324</v>
      </c>
      <c r="C243" s="432" t="s">
        <v>925</v>
      </c>
      <c r="D243" s="209"/>
      <c r="E243" s="205"/>
      <c r="F243" s="68"/>
      <c r="G243" s="68">
        <f t="shared" si="15"/>
        <v>11</v>
      </c>
      <c r="H243" s="68">
        <f t="shared" si="16"/>
        <v>22</v>
      </c>
      <c r="I243" s="206"/>
      <c r="J243" s="68">
        <f t="shared" si="17"/>
        <v>22</v>
      </c>
      <c r="K243" s="211"/>
      <c r="L243" s="68">
        <f t="shared" si="18"/>
        <v>22</v>
      </c>
      <c r="M243" s="115">
        <v>22</v>
      </c>
      <c r="N243" s="84" t="str">
        <f t="shared" si="19"/>
        <v>Juin</v>
      </c>
    </row>
    <row r="244" spans="1:14" ht="18.75">
      <c r="A244" s="64">
        <v>237</v>
      </c>
      <c r="B244" s="413" t="s">
        <v>326</v>
      </c>
      <c r="C244" s="413" t="s">
        <v>327</v>
      </c>
      <c r="D244" s="204">
        <v>5</v>
      </c>
      <c r="E244" s="205"/>
      <c r="F244" s="68"/>
      <c r="G244" s="68">
        <f t="shared" si="15"/>
        <v>1.6666666666666667</v>
      </c>
      <c r="H244" s="68">
        <f t="shared" si="16"/>
        <v>3.3333333333333335</v>
      </c>
      <c r="I244" s="208"/>
      <c r="J244" s="68">
        <f t="shared" si="17"/>
        <v>3.3333333333333335</v>
      </c>
      <c r="K244" s="150"/>
      <c r="L244" s="68">
        <f t="shared" si="18"/>
        <v>3.3333333333333335</v>
      </c>
      <c r="M244" s="115"/>
      <c r="N244" s="84" t="str">
        <f t="shared" si="19"/>
        <v>Juin</v>
      </c>
    </row>
    <row r="245" spans="1:14" ht="18.75">
      <c r="A245" s="64">
        <v>238</v>
      </c>
      <c r="B245" s="413" t="s">
        <v>328</v>
      </c>
      <c r="C245" s="413" t="s">
        <v>43</v>
      </c>
      <c r="D245" s="204">
        <v>16</v>
      </c>
      <c r="E245" s="205"/>
      <c r="F245" s="68"/>
      <c r="G245" s="68">
        <f t="shared" si="15"/>
        <v>5.333333333333333</v>
      </c>
      <c r="H245" s="68">
        <f t="shared" si="16"/>
        <v>10.666666666666666</v>
      </c>
      <c r="I245" s="208"/>
      <c r="J245" s="68">
        <f t="shared" si="17"/>
        <v>10.666666666666666</v>
      </c>
      <c r="K245" s="150"/>
      <c r="L245" s="68">
        <f t="shared" si="18"/>
        <v>10.666666666666666</v>
      </c>
      <c r="M245" s="115"/>
      <c r="N245" s="84" t="str">
        <f t="shared" si="19"/>
        <v>Juin</v>
      </c>
    </row>
    <row r="246" spans="1:14" ht="18.75">
      <c r="A246" s="64">
        <v>239</v>
      </c>
      <c r="B246" s="419" t="s">
        <v>926</v>
      </c>
      <c r="C246" s="419" t="s">
        <v>927</v>
      </c>
      <c r="D246" s="204">
        <v>7</v>
      </c>
      <c r="E246" s="205"/>
      <c r="F246" s="68"/>
      <c r="G246" s="68">
        <f t="shared" si="15"/>
        <v>2.3333333333333335</v>
      </c>
      <c r="H246" s="68">
        <f t="shared" si="16"/>
        <v>4.666666666666667</v>
      </c>
      <c r="I246" s="206"/>
      <c r="J246" s="68">
        <f t="shared" si="17"/>
        <v>4.666666666666667</v>
      </c>
      <c r="K246" s="211"/>
      <c r="L246" s="68">
        <f t="shared" si="18"/>
        <v>4.666666666666667</v>
      </c>
      <c r="M246" s="115"/>
      <c r="N246" s="84" t="str">
        <f t="shared" si="19"/>
        <v>Juin</v>
      </c>
    </row>
    <row r="247" spans="1:14" ht="20.25">
      <c r="A247" s="64">
        <v>240</v>
      </c>
      <c r="B247" s="413" t="s">
        <v>329</v>
      </c>
      <c r="C247" s="413" t="s">
        <v>164</v>
      </c>
      <c r="D247" s="204">
        <v>12</v>
      </c>
      <c r="E247" s="207"/>
      <c r="F247" s="68"/>
      <c r="G247" s="68">
        <f t="shared" si="15"/>
        <v>4</v>
      </c>
      <c r="H247" s="68">
        <f t="shared" si="16"/>
        <v>8</v>
      </c>
      <c r="I247" s="208"/>
      <c r="J247" s="68">
        <f t="shared" si="17"/>
        <v>8</v>
      </c>
      <c r="K247" s="150"/>
      <c r="L247" s="68">
        <f t="shared" si="18"/>
        <v>8</v>
      </c>
      <c r="M247" s="70"/>
      <c r="N247" s="84" t="str">
        <f t="shared" si="19"/>
        <v>Juin</v>
      </c>
    </row>
    <row r="248" spans="1:14" ht="18.75">
      <c r="A248" s="64">
        <v>241</v>
      </c>
      <c r="B248" s="419" t="s">
        <v>330</v>
      </c>
      <c r="C248" s="419" t="s">
        <v>331</v>
      </c>
      <c r="D248" s="204">
        <v>7</v>
      </c>
      <c r="E248" s="205"/>
      <c r="F248" s="68"/>
      <c r="G248" s="68">
        <f t="shared" si="15"/>
        <v>2.3333333333333335</v>
      </c>
      <c r="H248" s="68">
        <f t="shared" si="16"/>
        <v>4.666666666666667</v>
      </c>
      <c r="I248" s="208"/>
      <c r="J248" s="68">
        <f t="shared" si="17"/>
        <v>4.666666666666667</v>
      </c>
      <c r="K248" s="150"/>
      <c r="L248" s="68">
        <f t="shared" si="18"/>
        <v>4.666666666666667</v>
      </c>
      <c r="M248" s="115"/>
      <c r="N248" s="84" t="str">
        <f t="shared" si="19"/>
        <v>Juin</v>
      </c>
    </row>
    <row r="249" spans="1:14" ht="18.75">
      <c r="A249" s="64">
        <v>242</v>
      </c>
      <c r="B249" s="413" t="s">
        <v>332</v>
      </c>
      <c r="C249" s="413" t="s">
        <v>333</v>
      </c>
      <c r="D249" s="204">
        <v>7</v>
      </c>
      <c r="E249" s="205"/>
      <c r="F249" s="68"/>
      <c r="G249" s="68">
        <f t="shared" si="15"/>
        <v>2.3333333333333335</v>
      </c>
      <c r="H249" s="68">
        <f t="shared" si="16"/>
        <v>4.666666666666667</v>
      </c>
      <c r="I249" s="208"/>
      <c r="J249" s="68">
        <f t="shared" si="17"/>
        <v>4.666666666666667</v>
      </c>
      <c r="K249" s="156"/>
      <c r="L249" s="68">
        <f t="shared" si="18"/>
        <v>4.666666666666667</v>
      </c>
      <c r="M249" s="115"/>
      <c r="N249" s="84" t="str">
        <f t="shared" si="19"/>
        <v>Juin</v>
      </c>
    </row>
    <row r="250" spans="1:14" ht="18.75">
      <c r="A250" s="64">
        <v>243</v>
      </c>
      <c r="B250" s="413" t="s">
        <v>332</v>
      </c>
      <c r="C250" s="413" t="s">
        <v>334</v>
      </c>
      <c r="D250" s="204">
        <v>14</v>
      </c>
      <c r="E250" s="205"/>
      <c r="F250" s="68"/>
      <c r="G250" s="68">
        <f t="shared" si="15"/>
        <v>4.666666666666667</v>
      </c>
      <c r="H250" s="68">
        <f t="shared" si="16"/>
        <v>9.3333333333333339</v>
      </c>
      <c r="I250" s="208"/>
      <c r="J250" s="68">
        <f t="shared" si="17"/>
        <v>9.3333333333333339</v>
      </c>
      <c r="K250" s="156"/>
      <c r="L250" s="68">
        <f t="shared" si="18"/>
        <v>9.3333333333333339</v>
      </c>
      <c r="M250" s="115"/>
      <c r="N250" s="84" t="str">
        <f t="shared" si="19"/>
        <v>Juin</v>
      </c>
    </row>
    <row r="251" spans="1:14" ht="18.75">
      <c r="A251" s="64">
        <v>244</v>
      </c>
      <c r="B251" s="419" t="s">
        <v>928</v>
      </c>
      <c r="C251" s="419" t="s">
        <v>372</v>
      </c>
      <c r="D251" s="204">
        <v>15</v>
      </c>
      <c r="E251" s="205"/>
      <c r="F251" s="68"/>
      <c r="G251" s="68">
        <f t="shared" si="15"/>
        <v>5</v>
      </c>
      <c r="H251" s="68">
        <f t="shared" si="16"/>
        <v>10</v>
      </c>
      <c r="I251" s="206"/>
      <c r="J251" s="68">
        <f t="shared" si="17"/>
        <v>10</v>
      </c>
      <c r="K251" s="156"/>
      <c r="L251" s="68">
        <f t="shared" si="18"/>
        <v>10</v>
      </c>
      <c r="M251" s="115"/>
      <c r="N251" s="84" t="str">
        <f t="shared" si="19"/>
        <v>Juin</v>
      </c>
    </row>
    <row r="252" spans="1:14" ht="18.75">
      <c r="A252" s="64">
        <v>245</v>
      </c>
      <c r="B252" s="413" t="s">
        <v>335</v>
      </c>
      <c r="C252" s="413" t="s">
        <v>336</v>
      </c>
      <c r="D252" s="204">
        <v>6</v>
      </c>
      <c r="E252" s="205"/>
      <c r="F252" s="68"/>
      <c r="G252" s="68">
        <f t="shared" si="15"/>
        <v>2</v>
      </c>
      <c r="H252" s="68">
        <f t="shared" si="16"/>
        <v>4</v>
      </c>
      <c r="I252" s="208"/>
      <c r="J252" s="68">
        <f t="shared" si="17"/>
        <v>4</v>
      </c>
      <c r="K252" s="156"/>
      <c r="L252" s="68">
        <f t="shared" si="18"/>
        <v>4</v>
      </c>
      <c r="M252" s="115"/>
      <c r="N252" s="84" t="str">
        <f t="shared" si="19"/>
        <v>Juin</v>
      </c>
    </row>
    <row r="253" spans="1:14" ht="18.75">
      <c r="A253" s="64">
        <v>246</v>
      </c>
      <c r="B253" s="419" t="s">
        <v>337</v>
      </c>
      <c r="C253" s="419" t="s">
        <v>99</v>
      </c>
      <c r="D253" s="204">
        <v>13</v>
      </c>
      <c r="E253" s="212"/>
      <c r="F253" s="68"/>
      <c r="G253" s="68">
        <f t="shared" si="15"/>
        <v>4.333333333333333</v>
      </c>
      <c r="H253" s="68">
        <f t="shared" si="16"/>
        <v>8.6666666666666661</v>
      </c>
      <c r="I253" s="208"/>
      <c r="J253" s="68">
        <f t="shared" si="17"/>
        <v>8.6666666666666661</v>
      </c>
      <c r="K253" s="156"/>
      <c r="L253" s="68">
        <f t="shared" si="18"/>
        <v>8.6666666666666661</v>
      </c>
      <c r="M253" s="70"/>
      <c r="N253" s="84" t="str">
        <f t="shared" si="19"/>
        <v>Juin</v>
      </c>
    </row>
    <row r="254" spans="1:14" ht="18.75">
      <c r="A254" s="64">
        <v>247</v>
      </c>
      <c r="B254" s="419" t="s">
        <v>929</v>
      </c>
      <c r="C254" s="419" t="s">
        <v>930</v>
      </c>
      <c r="D254" s="204">
        <v>12</v>
      </c>
      <c r="E254" s="205"/>
      <c r="F254" s="68"/>
      <c r="G254" s="68">
        <f t="shared" si="15"/>
        <v>4</v>
      </c>
      <c r="H254" s="68">
        <f t="shared" si="16"/>
        <v>8</v>
      </c>
      <c r="I254" s="206"/>
      <c r="J254" s="68">
        <f t="shared" si="17"/>
        <v>8</v>
      </c>
      <c r="K254" s="156"/>
      <c r="L254" s="68">
        <f t="shared" si="18"/>
        <v>8</v>
      </c>
      <c r="M254" s="115"/>
      <c r="N254" s="84" t="str">
        <f t="shared" si="19"/>
        <v>Juin</v>
      </c>
    </row>
    <row r="255" spans="1:14" ht="18.75">
      <c r="A255" s="64">
        <v>248</v>
      </c>
      <c r="B255" s="418" t="s">
        <v>338</v>
      </c>
      <c r="C255" s="418" t="s">
        <v>339</v>
      </c>
      <c r="D255" s="204"/>
      <c r="E255" s="205"/>
      <c r="F255" s="68"/>
      <c r="G255" s="68">
        <f t="shared" si="15"/>
        <v>10</v>
      </c>
      <c r="H255" s="68">
        <f t="shared" si="16"/>
        <v>20</v>
      </c>
      <c r="I255" s="206"/>
      <c r="J255" s="68">
        <f t="shared" si="17"/>
        <v>20</v>
      </c>
      <c r="K255" s="206"/>
      <c r="L255" s="68">
        <f t="shared" si="18"/>
        <v>20</v>
      </c>
      <c r="M255" s="115">
        <v>20</v>
      </c>
      <c r="N255" s="84" t="str">
        <f t="shared" si="19"/>
        <v>Juin</v>
      </c>
    </row>
    <row r="256" spans="1:14" ht="18.75">
      <c r="A256" s="64">
        <v>249</v>
      </c>
      <c r="B256" s="413" t="s">
        <v>340</v>
      </c>
      <c r="C256" s="413" t="s">
        <v>322</v>
      </c>
      <c r="D256" s="204">
        <v>8</v>
      </c>
      <c r="E256" s="212"/>
      <c r="F256" s="68"/>
      <c r="G256" s="68">
        <f t="shared" si="15"/>
        <v>2.6666666666666665</v>
      </c>
      <c r="H256" s="68">
        <f t="shared" si="16"/>
        <v>5.333333333333333</v>
      </c>
      <c r="I256" s="208"/>
      <c r="J256" s="68">
        <f t="shared" si="17"/>
        <v>5.333333333333333</v>
      </c>
      <c r="K256" s="156"/>
      <c r="L256" s="68">
        <f t="shared" si="18"/>
        <v>5.333333333333333</v>
      </c>
      <c r="M256" s="115"/>
      <c r="N256" s="84" t="str">
        <f t="shared" si="19"/>
        <v>Juin</v>
      </c>
    </row>
    <row r="257" spans="1:14" ht="18.75">
      <c r="A257" s="64">
        <v>250</v>
      </c>
      <c r="B257" s="417" t="s">
        <v>341</v>
      </c>
      <c r="C257" s="417" t="s">
        <v>342</v>
      </c>
      <c r="D257" s="204">
        <v>4</v>
      </c>
      <c r="E257" s="205"/>
      <c r="F257" s="68"/>
      <c r="G257" s="68">
        <f t="shared" si="15"/>
        <v>1.3333333333333333</v>
      </c>
      <c r="H257" s="68">
        <f t="shared" si="16"/>
        <v>2.6666666666666665</v>
      </c>
      <c r="I257" s="206"/>
      <c r="J257" s="68">
        <f t="shared" si="17"/>
        <v>2.6666666666666665</v>
      </c>
      <c r="K257" s="206"/>
      <c r="L257" s="68">
        <f t="shared" si="18"/>
        <v>2.6666666666666665</v>
      </c>
      <c r="M257" s="115"/>
      <c r="N257" s="84" t="str">
        <f t="shared" si="19"/>
        <v>Juin</v>
      </c>
    </row>
    <row r="258" spans="1:14" ht="18.75">
      <c r="A258" s="64">
        <v>251</v>
      </c>
      <c r="B258" s="434" t="s">
        <v>343</v>
      </c>
      <c r="C258" s="417" t="s">
        <v>857</v>
      </c>
      <c r="D258" s="204">
        <v>8</v>
      </c>
      <c r="E258" s="205"/>
      <c r="F258" s="68"/>
      <c r="G258" s="68">
        <f t="shared" si="15"/>
        <v>2.6666666666666665</v>
      </c>
      <c r="H258" s="68">
        <f t="shared" si="16"/>
        <v>5.333333333333333</v>
      </c>
      <c r="I258" s="206"/>
      <c r="J258" s="68">
        <f t="shared" si="17"/>
        <v>5.333333333333333</v>
      </c>
      <c r="K258" s="156"/>
      <c r="L258" s="68">
        <f t="shared" si="18"/>
        <v>5.333333333333333</v>
      </c>
      <c r="M258" s="115"/>
      <c r="N258" s="84" t="str">
        <f t="shared" si="19"/>
        <v>Juin</v>
      </c>
    </row>
    <row r="259" spans="1:14" ht="18.75">
      <c r="A259" s="64">
        <v>252</v>
      </c>
      <c r="B259" s="419" t="s">
        <v>931</v>
      </c>
      <c r="C259" s="419" t="s">
        <v>118</v>
      </c>
      <c r="D259" s="204">
        <v>11</v>
      </c>
      <c r="E259" s="205"/>
      <c r="F259" s="68"/>
      <c r="G259" s="68">
        <f t="shared" si="15"/>
        <v>3.6666666666666665</v>
      </c>
      <c r="H259" s="68">
        <f t="shared" si="16"/>
        <v>7.333333333333333</v>
      </c>
      <c r="I259" s="206"/>
      <c r="J259" s="68">
        <f t="shared" si="17"/>
        <v>7.333333333333333</v>
      </c>
      <c r="K259" s="206"/>
      <c r="L259" s="68">
        <f t="shared" si="18"/>
        <v>7.333333333333333</v>
      </c>
      <c r="M259" s="115"/>
      <c r="N259" s="84" t="str">
        <f t="shared" si="19"/>
        <v>Juin</v>
      </c>
    </row>
    <row r="260" spans="1:14" ht="18.75">
      <c r="A260" s="64">
        <v>253</v>
      </c>
      <c r="B260" s="413" t="s">
        <v>344</v>
      </c>
      <c r="C260" s="413" t="s">
        <v>707</v>
      </c>
      <c r="D260" s="204">
        <v>9</v>
      </c>
      <c r="E260" s="205"/>
      <c r="F260" s="68"/>
      <c r="G260" s="68">
        <f t="shared" si="15"/>
        <v>3</v>
      </c>
      <c r="H260" s="68">
        <f t="shared" si="16"/>
        <v>6</v>
      </c>
      <c r="I260" s="206"/>
      <c r="J260" s="68">
        <f t="shared" si="17"/>
        <v>6</v>
      </c>
      <c r="K260" s="156"/>
      <c r="L260" s="68">
        <f t="shared" si="18"/>
        <v>6</v>
      </c>
      <c r="M260" s="115"/>
      <c r="N260" s="84" t="str">
        <f t="shared" si="19"/>
        <v>Juin</v>
      </c>
    </row>
    <row r="261" spans="1:14" ht="18.75">
      <c r="A261" s="64">
        <v>254</v>
      </c>
      <c r="B261" s="419" t="s">
        <v>345</v>
      </c>
      <c r="C261" s="419" t="s">
        <v>346</v>
      </c>
      <c r="D261" s="204">
        <v>5</v>
      </c>
      <c r="E261" s="205"/>
      <c r="F261" s="68"/>
      <c r="G261" s="68">
        <f t="shared" si="15"/>
        <v>1.6666666666666667</v>
      </c>
      <c r="H261" s="68">
        <f t="shared" si="16"/>
        <v>3.3333333333333335</v>
      </c>
      <c r="I261" s="206"/>
      <c r="J261" s="68">
        <f t="shared" si="17"/>
        <v>3.3333333333333335</v>
      </c>
      <c r="K261" s="206"/>
      <c r="L261" s="68">
        <f t="shared" si="18"/>
        <v>3.3333333333333335</v>
      </c>
      <c r="M261" s="115"/>
      <c r="N261" s="84" t="str">
        <f t="shared" si="19"/>
        <v>Juin</v>
      </c>
    </row>
    <row r="262" spans="1:14" ht="18.75">
      <c r="A262" s="64">
        <v>255</v>
      </c>
      <c r="B262" s="419" t="s">
        <v>347</v>
      </c>
      <c r="C262" s="419" t="s">
        <v>348</v>
      </c>
      <c r="D262" s="204">
        <v>11</v>
      </c>
      <c r="E262" s="205"/>
      <c r="F262" s="68"/>
      <c r="G262" s="68">
        <f t="shared" si="15"/>
        <v>3.6666666666666665</v>
      </c>
      <c r="H262" s="68">
        <f t="shared" si="16"/>
        <v>7.333333333333333</v>
      </c>
      <c r="I262" s="208"/>
      <c r="J262" s="68">
        <f t="shared" si="17"/>
        <v>7.333333333333333</v>
      </c>
      <c r="K262" s="156"/>
      <c r="L262" s="68">
        <f t="shared" si="18"/>
        <v>7.333333333333333</v>
      </c>
      <c r="M262" s="115"/>
      <c r="N262" s="84" t="str">
        <f t="shared" si="19"/>
        <v>Juin</v>
      </c>
    </row>
    <row r="263" spans="1:14" ht="18.75">
      <c r="A263" s="64">
        <v>256</v>
      </c>
      <c r="B263" s="413" t="s">
        <v>349</v>
      </c>
      <c r="C263" s="413" t="s">
        <v>118</v>
      </c>
      <c r="D263" s="204">
        <v>9</v>
      </c>
      <c r="E263" s="205"/>
      <c r="F263" s="68"/>
      <c r="G263" s="68">
        <f t="shared" si="15"/>
        <v>3</v>
      </c>
      <c r="H263" s="68">
        <f t="shared" si="16"/>
        <v>6</v>
      </c>
      <c r="I263" s="206"/>
      <c r="J263" s="68">
        <f t="shared" si="17"/>
        <v>6</v>
      </c>
      <c r="K263" s="206"/>
      <c r="L263" s="68">
        <f t="shared" si="18"/>
        <v>6</v>
      </c>
      <c r="M263" s="68"/>
      <c r="N263" s="84" t="str">
        <f t="shared" si="19"/>
        <v>Juin</v>
      </c>
    </row>
    <row r="264" spans="1:14" ht="18.75">
      <c r="A264" s="64">
        <v>257</v>
      </c>
      <c r="B264" s="446" t="s">
        <v>932</v>
      </c>
      <c r="C264" s="446" t="s">
        <v>933</v>
      </c>
      <c r="D264" s="204">
        <v>10</v>
      </c>
      <c r="E264" s="205"/>
      <c r="F264" s="68"/>
      <c r="G264" s="68">
        <f t="shared" ref="G264:G327" si="20">IF(AND(D264=0,E264=0,F264=0),M264/2,(D264+E264+F264)/3)</f>
        <v>3.3333333333333335</v>
      </c>
      <c r="H264" s="68">
        <f t="shared" ref="H264:H327" si="21">G264*2</f>
        <v>6.666666666666667</v>
      </c>
      <c r="I264" s="208"/>
      <c r="J264" s="68">
        <f t="shared" ref="J264:J327" si="22">MAX(H264,I264*2)</f>
        <v>6.666666666666667</v>
      </c>
      <c r="K264" s="150"/>
      <c r="L264" s="68">
        <f t="shared" ref="L264:L327" si="23">MAX(J264,K264*2)</f>
        <v>6.666666666666667</v>
      </c>
      <c r="M264" s="68"/>
      <c r="N264" s="84" t="str">
        <f t="shared" ref="N264:N327" si="24">IF(ISBLANK(K264),IF(ISBLANK(I264),"Juin","Synthèse"),"Rattrapage")</f>
        <v>Juin</v>
      </c>
    </row>
    <row r="265" spans="1:14" ht="18.75">
      <c r="A265" s="64">
        <v>258</v>
      </c>
      <c r="B265" s="413" t="s">
        <v>350</v>
      </c>
      <c r="C265" s="413" t="s">
        <v>351</v>
      </c>
      <c r="D265" s="204">
        <v>14</v>
      </c>
      <c r="E265" s="205"/>
      <c r="F265" s="68"/>
      <c r="G265" s="68">
        <f t="shared" si="20"/>
        <v>4.666666666666667</v>
      </c>
      <c r="H265" s="68">
        <f t="shared" si="21"/>
        <v>9.3333333333333339</v>
      </c>
      <c r="I265" s="208"/>
      <c r="J265" s="68">
        <f t="shared" si="22"/>
        <v>9.3333333333333339</v>
      </c>
      <c r="K265" s="150"/>
      <c r="L265" s="68">
        <f t="shared" si="23"/>
        <v>9.3333333333333339</v>
      </c>
      <c r="M265" s="68"/>
      <c r="N265" s="84" t="str">
        <f t="shared" si="24"/>
        <v>Juin</v>
      </c>
    </row>
    <row r="266" spans="1:14" ht="18.75">
      <c r="A266" s="64">
        <v>259</v>
      </c>
      <c r="B266" s="418" t="s">
        <v>352</v>
      </c>
      <c r="C266" s="418" t="s">
        <v>934</v>
      </c>
      <c r="D266" s="204">
        <v>12</v>
      </c>
      <c r="E266" s="205"/>
      <c r="F266" s="68"/>
      <c r="G266" s="68">
        <f t="shared" si="20"/>
        <v>4</v>
      </c>
      <c r="H266" s="68">
        <f t="shared" si="21"/>
        <v>8</v>
      </c>
      <c r="I266" s="206"/>
      <c r="J266" s="68">
        <f t="shared" si="22"/>
        <v>8</v>
      </c>
      <c r="K266" s="211"/>
      <c r="L266" s="68">
        <f t="shared" si="23"/>
        <v>8</v>
      </c>
      <c r="M266" s="68"/>
      <c r="N266" s="84" t="str">
        <f t="shared" si="24"/>
        <v>Juin</v>
      </c>
    </row>
    <row r="267" spans="1:14" ht="18.75">
      <c r="A267" s="64">
        <v>260</v>
      </c>
      <c r="B267" s="434" t="s">
        <v>353</v>
      </c>
      <c r="C267" s="434" t="s">
        <v>935</v>
      </c>
      <c r="D267" s="204">
        <v>10</v>
      </c>
      <c r="E267" s="205"/>
      <c r="F267" s="68"/>
      <c r="G267" s="68">
        <f t="shared" si="20"/>
        <v>3.3333333333333335</v>
      </c>
      <c r="H267" s="68">
        <f t="shared" si="21"/>
        <v>6.666666666666667</v>
      </c>
      <c r="I267" s="208"/>
      <c r="J267" s="68">
        <f t="shared" si="22"/>
        <v>6.666666666666667</v>
      </c>
      <c r="K267" s="150"/>
      <c r="L267" s="68">
        <f t="shared" si="23"/>
        <v>6.666666666666667</v>
      </c>
      <c r="M267" s="68"/>
      <c r="N267" s="84" t="str">
        <f t="shared" si="24"/>
        <v>Juin</v>
      </c>
    </row>
    <row r="268" spans="1:14" ht="18.75">
      <c r="A268" s="64">
        <v>261</v>
      </c>
      <c r="B268" s="434" t="s">
        <v>354</v>
      </c>
      <c r="C268" s="434" t="s">
        <v>355</v>
      </c>
      <c r="D268" s="204">
        <v>5</v>
      </c>
      <c r="E268" s="205"/>
      <c r="F268" s="68"/>
      <c r="G268" s="68">
        <f t="shared" si="20"/>
        <v>1.6666666666666667</v>
      </c>
      <c r="H268" s="68">
        <f t="shared" si="21"/>
        <v>3.3333333333333335</v>
      </c>
      <c r="I268" s="206"/>
      <c r="J268" s="68">
        <f t="shared" si="22"/>
        <v>3.3333333333333335</v>
      </c>
      <c r="K268" s="211"/>
      <c r="L268" s="68">
        <f t="shared" si="23"/>
        <v>3.3333333333333335</v>
      </c>
      <c r="M268" s="68"/>
      <c r="N268" s="84" t="str">
        <f t="shared" si="24"/>
        <v>Juin</v>
      </c>
    </row>
    <row r="269" spans="1:14" ht="18.75">
      <c r="A269" s="64">
        <v>262</v>
      </c>
      <c r="B269" s="413" t="s">
        <v>356</v>
      </c>
      <c r="C269" s="413" t="s">
        <v>936</v>
      </c>
      <c r="D269" s="204">
        <v>7</v>
      </c>
      <c r="E269" s="205"/>
      <c r="F269" s="68"/>
      <c r="G269" s="68">
        <f t="shared" si="20"/>
        <v>2.3333333333333335</v>
      </c>
      <c r="H269" s="68">
        <f t="shared" si="21"/>
        <v>4.666666666666667</v>
      </c>
      <c r="I269" s="208"/>
      <c r="J269" s="68">
        <f t="shared" si="22"/>
        <v>4.666666666666667</v>
      </c>
      <c r="K269" s="150"/>
      <c r="L269" s="68">
        <f t="shared" si="23"/>
        <v>4.666666666666667</v>
      </c>
      <c r="M269" s="68"/>
      <c r="N269" s="84" t="str">
        <f t="shared" si="24"/>
        <v>Juin</v>
      </c>
    </row>
    <row r="270" spans="1:14" ht="18.75">
      <c r="A270" s="64">
        <v>263</v>
      </c>
      <c r="B270" s="425" t="s">
        <v>937</v>
      </c>
      <c r="C270" s="425" t="s">
        <v>357</v>
      </c>
      <c r="D270" s="204">
        <v>14</v>
      </c>
      <c r="E270" s="205"/>
      <c r="F270" s="68"/>
      <c r="G270" s="68">
        <f t="shared" si="20"/>
        <v>4.666666666666667</v>
      </c>
      <c r="H270" s="68">
        <f t="shared" si="21"/>
        <v>9.3333333333333339</v>
      </c>
      <c r="I270" s="208"/>
      <c r="J270" s="68">
        <f t="shared" si="22"/>
        <v>9.3333333333333339</v>
      </c>
      <c r="K270" s="150"/>
      <c r="L270" s="68">
        <f t="shared" si="23"/>
        <v>9.3333333333333339</v>
      </c>
      <c r="M270" s="68"/>
      <c r="N270" s="84" t="str">
        <f t="shared" si="24"/>
        <v>Juin</v>
      </c>
    </row>
    <row r="271" spans="1:14" ht="18.75">
      <c r="A271" s="64">
        <v>264</v>
      </c>
      <c r="B271" s="413" t="s">
        <v>358</v>
      </c>
      <c r="C271" s="413" t="s">
        <v>248</v>
      </c>
      <c r="D271" s="204">
        <v>6</v>
      </c>
      <c r="E271" s="205"/>
      <c r="F271" s="68"/>
      <c r="G271" s="68">
        <f t="shared" si="20"/>
        <v>2</v>
      </c>
      <c r="H271" s="68">
        <f t="shared" si="21"/>
        <v>4</v>
      </c>
      <c r="I271" s="208"/>
      <c r="J271" s="68">
        <f t="shared" si="22"/>
        <v>4</v>
      </c>
      <c r="K271" s="150"/>
      <c r="L271" s="68">
        <f t="shared" si="23"/>
        <v>4</v>
      </c>
      <c r="M271" s="68"/>
      <c r="N271" s="84" t="str">
        <f t="shared" si="24"/>
        <v>Juin</v>
      </c>
    </row>
    <row r="272" spans="1:14" ht="18.75">
      <c r="A272" s="64">
        <v>265</v>
      </c>
      <c r="B272" s="413" t="s">
        <v>359</v>
      </c>
      <c r="C272" s="413" t="s">
        <v>938</v>
      </c>
      <c r="D272" s="204">
        <v>4</v>
      </c>
      <c r="E272" s="205"/>
      <c r="F272" s="68"/>
      <c r="G272" s="68">
        <f t="shared" si="20"/>
        <v>1.3333333333333333</v>
      </c>
      <c r="H272" s="68">
        <f t="shared" si="21"/>
        <v>2.6666666666666665</v>
      </c>
      <c r="I272" s="206"/>
      <c r="J272" s="68">
        <f t="shared" si="22"/>
        <v>2.6666666666666665</v>
      </c>
      <c r="K272" s="150"/>
      <c r="L272" s="68">
        <f t="shared" si="23"/>
        <v>2.6666666666666665</v>
      </c>
      <c r="M272" s="68"/>
      <c r="N272" s="84" t="str">
        <f t="shared" si="24"/>
        <v>Juin</v>
      </c>
    </row>
    <row r="273" spans="1:14" ht="18.75">
      <c r="A273" s="64">
        <v>266</v>
      </c>
      <c r="B273" s="435" t="s">
        <v>360</v>
      </c>
      <c r="C273" s="435" t="s">
        <v>87</v>
      </c>
      <c r="D273" s="204">
        <v>16</v>
      </c>
      <c r="E273" s="205"/>
      <c r="F273" s="68"/>
      <c r="G273" s="68">
        <f t="shared" si="20"/>
        <v>5.333333333333333</v>
      </c>
      <c r="H273" s="68">
        <f t="shared" si="21"/>
        <v>10.666666666666666</v>
      </c>
      <c r="I273" s="208"/>
      <c r="J273" s="68">
        <f t="shared" si="22"/>
        <v>10.666666666666666</v>
      </c>
      <c r="K273" s="150"/>
      <c r="L273" s="68">
        <f t="shared" si="23"/>
        <v>10.666666666666666</v>
      </c>
      <c r="M273" s="68"/>
      <c r="N273" s="84" t="str">
        <f t="shared" si="24"/>
        <v>Juin</v>
      </c>
    </row>
    <row r="274" spans="1:14" ht="18.75">
      <c r="A274" s="64">
        <v>267</v>
      </c>
      <c r="B274" s="427" t="s">
        <v>939</v>
      </c>
      <c r="C274" s="427" t="s">
        <v>940</v>
      </c>
      <c r="D274" s="204">
        <v>8</v>
      </c>
      <c r="E274" s="205"/>
      <c r="F274" s="68"/>
      <c r="G274" s="68">
        <f t="shared" si="20"/>
        <v>2.6666666666666665</v>
      </c>
      <c r="H274" s="68">
        <f t="shared" si="21"/>
        <v>5.333333333333333</v>
      </c>
      <c r="I274" s="208"/>
      <c r="J274" s="68">
        <f t="shared" si="22"/>
        <v>5.333333333333333</v>
      </c>
      <c r="K274" s="150"/>
      <c r="L274" s="68">
        <f t="shared" si="23"/>
        <v>5.333333333333333</v>
      </c>
      <c r="M274" s="68"/>
      <c r="N274" s="84" t="str">
        <f t="shared" si="24"/>
        <v>Juin</v>
      </c>
    </row>
    <row r="275" spans="1:14" ht="18.75">
      <c r="A275" s="64">
        <v>268</v>
      </c>
      <c r="B275" s="427" t="s">
        <v>941</v>
      </c>
      <c r="C275" s="427" t="s">
        <v>361</v>
      </c>
      <c r="D275" s="204">
        <v>5</v>
      </c>
      <c r="E275" s="205"/>
      <c r="F275" s="68"/>
      <c r="G275" s="68">
        <f t="shared" si="20"/>
        <v>1.6666666666666667</v>
      </c>
      <c r="H275" s="68">
        <f t="shared" si="21"/>
        <v>3.3333333333333335</v>
      </c>
      <c r="I275" s="206"/>
      <c r="J275" s="68">
        <f t="shared" si="22"/>
        <v>3.3333333333333335</v>
      </c>
      <c r="K275" s="211"/>
      <c r="L275" s="68">
        <f t="shared" si="23"/>
        <v>3.3333333333333335</v>
      </c>
      <c r="M275" s="68"/>
      <c r="N275" s="84" t="str">
        <f t="shared" si="24"/>
        <v>Juin</v>
      </c>
    </row>
    <row r="276" spans="1:14" ht="18.75">
      <c r="A276" s="64">
        <v>269</v>
      </c>
      <c r="B276" s="436" t="s">
        <v>942</v>
      </c>
      <c r="C276" s="436" t="s">
        <v>362</v>
      </c>
      <c r="D276" s="204">
        <v>9</v>
      </c>
      <c r="E276" s="205"/>
      <c r="F276" s="68"/>
      <c r="G276" s="68">
        <f t="shared" si="20"/>
        <v>3</v>
      </c>
      <c r="H276" s="68">
        <f t="shared" si="21"/>
        <v>6</v>
      </c>
      <c r="I276" s="206"/>
      <c r="J276" s="68">
        <f t="shared" si="22"/>
        <v>6</v>
      </c>
      <c r="K276" s="206"/>
      <c r="L276" s="68">
        <f t="shared" si="23"/>
        <v>6</v>
      </c>
      <c r="M276" s="68"/>
      <c r="N276" s="84" t="str">
        <f t="shared" si="24"/>
        <v>Juin</v>
      </c>
    </row>
    <row r="277" spans="1:14" s="49" customFormat="1" ht="18.75">
      <c r="A277" s="64">
        <v>270</v>
      </c>
      <c r="B277" s="413" t="s">
        <v>363</v>
      </c>
      <c r="C277" s="413" t="s">
        <v>220</v>
      </c>
      <c r="D277" s="204">
        <v>5</v>
      </c>
      <c r="E277" s="205"/>
      <c r="F277" s="68"/>
      <c r="G277" s="68">
        <f t="shared" si="20"/>
        <v>1.6666666666666667</v>
      </c>
      <c r="H277" s="68">
        <f t="shared" si="21"/>
        <v>3.3333333333333335</v>
      </c>
      <c r="I277" s="206"/>
      <c r="J277" s="68">
        <f t="shared" si="22"/>
        <v>3.3333333333333335</v>
      </c>
      <c r="K277" s="206"/>
      <c r="L277" s="68">
        <f t="shared" si="23"/>
        <v>3.3333333333333335</v>
      </c>
      <c r="M277" s="115"/>
      <c r="N277" s="84" t="str">
        <f t="shared" si="24"/>
        <v>Juin</v>
      </c>
    </row>
    <row r="278" spans="1:14" ht="18.75">
      <c r="A278" s="64">
        <v>271</v>
      </c>
      <c r="B278" s="413" t="s">
        <v>364</v>
      </c>
      <c r="C278" s="413" t="s">
        <v>943</v>
      </c>
      <c r="D278" s="204">
        <v>13</v>
      </c>
      <c r="E278" s="205"/>
      <c r="F278" s="68"/>
      <c r="G278" s="68">
        <f t="shared" si="20"/>
        <v>4.333333333333333</v>
      </c>
      <c r="H278" s="68">
        <f t="shared" si="21"/>
        <v>8.6666666666666661</v>
      </c>
      <c r="I278" s="208"/>
      <c r="J278" s="68">
        <f t="shared" si="22"/>
        <v>8.6666666666666661</v>
      </c>
      <c r="K278" s="156"/>
      <c r="L278" s="68">
        <f t="shared" si="23"/>
        <v>8.6666666666666661</v>
      </c>
      <c r="M278" s="115"/>
      <c r="N278" s="84" t="str">
        <f t="shared" si="24"/>
        <v>Juin</v>
      </c>
    </row>
    <row r="279" spans="1:14" ht="18.75">
      <c r="A279" s="64">
        <v>272</v>
      </c>
      <c r="B279" s="413" t="s">
        <v>365</v>
      </c>
      <c r="C279" s="413" t="s">
        <v>366</v>
      </c>
      <c r="D279" s="204">
        <v>11</v>
      </c>
      <c r="E279" s="205"/>
      <c r="F279" s="68"/>
      <c r="G279" s="68">
        <f t="shared" si="20"/>
        <v>3.6666666666666665</v>
      </c>
      <c r="H279" s="68">
        <f t="shared" si="21"/>
        <v>7.333333333333333</v>
      </c>
      <c r="I279" s="208"/>
      <c r="J279" s="68">
        <f t="shared" si="22"/>
        <v>7.333333333333333</v>
      </c>
      <c r="K279" s="156"/>
      <c r="L279" s="68">
        <f t="shared" si="23"/>
        <v>7.333333333333333</v>
      </c>
      <c r="M279" s="115"/>
      <c r="N279" s="84" t="str">
        <f t="shared" si="24"/>
        <v>Juin</v>
      </c>
    </row>
    <row r="280" spans="1:14" ht="18.75">
      <c r="A280" s="64">
        <v>273</v>
      </c>
      <c r="B280" s="413" t="s">
        <v>367</v>
      </c>
      <c r="C280" s="413" t="s">
        <v>944</v>
      </c>
      <c r="D280" s="209"/>
      <c r="E280" s="205"/>
      <c r="F280" s="68"/>
      <c r="G280" s="68">
        <f t="shared" si="20"/>
        <v>10</v>
      </c>
      <c r="H280" s="68">
        <f t="shared" si="21"/>
        <v>20</v>
      </c>
      <c r="I280" s="206"/>
      <c r="J280" s="68">
        <f t="shared" si="22"/>
        <v>20</v>
      </c>
      <c r="K280" s="156"/>
      <c r="L280" s="68">
        <f t="shared" si="23"/>
        <v>20</v>
      </c>
      <c r="M280" s="115">
        <v>20</v>
      </c>
      <c r="N280" s="84" t="str">
        <f t="shared" si="24"/>
        <v>Juin</v>
      </c>
    </row>
    <row r="281" spans="1:14" ht="18.75">
      <c r="A281" s="64">
        <v>274</v>
      </c>
      <c r="B281" s="413" t="s">
        <v>369</v>
      </c>
      <c r="C281" s="413" t="s">
        <v>370</v>
      </c>
      <c r="D281" s="204">
        <v>11</v>
      </c>
      <c r="E281" s="205"/>
      <c r="F281" s="68"/>
      <c r="G281" s="68">
        <f t="shared" si="20"/>
        <v>3.6666666666666665</v>
      </c>
      <c r="H281" s="68">
        <f t="shared" si="21"/>
        <v>7.333333333333333</v>
      </c>
      <c r="I281" s="208"/>
      <c r="J281" s="68">
        <f t="shared" si="22"/>
        <v>7.333333333333333</v>
      </c>
      <c r="K281" s="156"/>
      <c r="L281" s="68">
        <f t="shared" si="23"/>
        <v>7.333333333333333</v>
      </c>
      <c r="M281" s="115"/>
      <c r="N281" s="84" t="str">
        <f t="shared" si="24"/>
        <v>Juin</v>
      </c>
    </row>
    <row r="282" spans="1:14" ht="18.75">
      <c r="A282" s="64">
        <v>275</v>
      </c>
      <c r="B282" s="413" t="s">
        <v>371</v>
      </c>
      <c r="C282" s="413" t="s">
        <v>372</v>
      </c>
      <c r="D282" s="204">
        <v>6</v>
      </c>
      <c r="E282" s="205"/>
      <c r="F282" s="68"/>
      <c r="G282" s="68">
        <f t="shared" si="20"/>
        <v>2</v>
      </c>
      <c r="H282" s="68">
        <f t="shared" si="21"/>
        <v>4</v>
      </c>
      <c r="I282" s="206"/>
      <c r="J282" s="68">
        <f t="shared" si="22"/>
        <v>4</v>
      </c>
      <c r="K282" s="206"/>
      <c r="L282" s="68">
        <f t="shared" si="23"/>
        <v>4</v>
      </c>
      <c r="M282" s="115"/>
      <c r="N282" s="84" t="str">
        <f t="shared" si="24"/>
        <v>Juin</v>
      </c>
    </row>
    <row r="283" spans="1:14" ht="18.75">
      <c r="A283" s="64">
        <v>276</v>
      </c>
      <c r="B283" s="413" t="s">
        <v>373</v>
      </c>
      <c r="C283" s="413" t="s">
        <v>143</v>
      </c>
      <c r="D283" s="204">
        <v>13</v>
      </c>
      <c r="E283" s="205"/>
      <c r="F283" s="68"/>
      <c r="G283" s="68">
        <f t="shared" si="20"/>
        <v>4.333333333333333</v>
      </c>
      <c r="H283" s="68">
        <f t="shared" si="21"/>
        <v>8.6666666666666661</v>
      </c>
      <c r="I283" s="206"/>
      <c r="J283" s="68">
        <f t="shared" si="22"/>
        <v>8.6666666666666661</v>
      </c>
      <c r="K283" s="206"/>
      <c r="L283" s="68">
        <f t="shared" si="23"/>
        <v>8.6666666666666661</v>
      </c>
      <c r="M283" s="115"/>
      <c r="N283" s="84" t="str">
        <f t="shared" si="24"/>
        <v>Juin</v>
      </c>
    </row>
    <row r="284" spans="1:14" ht="18.75">
      <c r="A284" s="64">
        <v>277</v>
      </c>
      <c r="B284" s="413" t="s">
        <v>374</v>
      </c>
      <c r="C284" s="413" t="s">
        <v>375</v>
      </c>
      <c r="D284" s="204">
        <v>13</v>
      </c>
      <c r="E284" s="205"/>
      <c r="F284" s="68"/>
      <c r="G284" s="68">
        <f t="shared" si="20"/>
        <v>4.333333333333333</v>
      </c>
      <c r="H284" s="68">
        <f t="shared" si="21"/>
        <v>8.6666666666666661</v>
      </c>
      <c r="I284" s="206"/>
      <c r="J284" s="68">
        <f t="shared" si="22"/>
        <v>8.6666666666666661</v>
      </c>
      <c r="K284" s="206"/>
      <c r="L284" s="68">
        <f t="shared" si="23"/>
        <v>8.6666666666666661</v>
      </c>
      <c r="M284" s="115"/>
      <c r="N284" s="84" t="str">
        <f t="shared" si="24"/>
        <v>Juin</v>
      </c>
    </row>
    <row r="285" spans="1:14" ht="18.75">
      <c r="A285" s="64">
        <v>278</v>
      </c>
      <c r="B285" s="413" t="s">
        <v>376</v>
      </c>
      <c r="C285" s="413" t="s">
        <v>945</v>
      </c>
      <c r="D285" s="204">
        <v>10</v>
      </c>
      <c r="E285" s="205"/>
      <c r="F285" s="68"/>
      <c r="G285" s="68">
        <f t="shared" si="20"/>
        <v>3.3333333333333335</v>
      </c>
      <c r="H285" s="68">
        <f t="shared" si="21"/>
        <v>6.666666666666667</v>
      </c>
      <c r="I285" s="208"/>
      <c r="J285" s="68">
        <f t="shared" si="22"/>
        <v>6.666666666666667</v>
      </c>
      <c r="K285" s="156"/>
      <c r="L285" s="68">
        <f t="shared" si="23"/>
        <v>6.666666666666667</v>
      </c>
      <c r="M285" s="115"/>
      <c r="N285" s="84" t="str">
        <f t="shared" si="24"/>
        <v>Juin</v>
      </c>
    </row>
    <row r="286" spans="1:14" ht="18.75">
      <c r="A286" s="64">
        <v>279</v>
      </c>
      <c r="B286" s="419" t="s">
        <v>946</v>
      </c>
      <c r="C286" s="419" t="s">
        <v>166</v>
      </c>
      <c r="D286" s="204">
        <v>5</v>
      </c>
      <c r="E286" s="205"/>
      <c r="F286" s="68"/>
      <c r="G286" s="68">
        <f t="shared" si="20"/>
        <v>1.6666666666666667</v>
      </c>
      <c r="H286" s="68">
        <f t="shared" si="21"/>
        <v>3.3333333333333335</v>
      </c>
      <c r="I286" s="208"/>
      <c r="J286" s="68">
        <f t="shared" si="22"/>
        <v>3.3333333333333335</v>
      </c>
      <c r="K286" s="156"/>
      <c r="L286" s="68">
        <f t="shared" si="23"/>
        <v>3.3333333333333335</v>
      </c>
      <c r="M286" s="115"/>
      <c r="N286" s="84" t="str">
        <f t="shared" si="24"/>
        <v>Juin</v>
      </c>
    </row>
    <row r="287" spans="1:14" ht="20.25">
      <c r="A287" s="64">
        <v>280</v>
      </c>
      <c r="B287" s="419" t="s">
        <v>947</v>
      </c>
      <c r="C287" s="419" t="s">
        <v>948</v>
      </c>
      <c r="D287" s="204">
        <v>12</v>
      </c>
      <c r="E287" s="207"/>
      <c r="F287" s="68"/>
      <c r="G287" s="68">
        <f t="shared" si="20"/>
        <v>4</v>
      </c>
      <c r="H287" s="68">
        <f t="shared" si="21"/>
        <v>8</v>
      </c>
      <c r="I287" s="208"/>
      <c r="J287" s="68">
        <f t="shared" si="22"/>
        <v>8</v>
      </c>
      <c r="K287" s="156"/>
      <c r="L287" s="68">
        <f t="shared" si="23"/>
        <v>8</v>
      </c>
      <c r="M287" s="70"/>
      <c r="N287" s="84" t="str">
        <f t="shared" si="24"/>
        <v>Juin</v>
      </c>
    </row>
    <row r="288" spans="1:14" ht="18.75">
      <c r="A288" s="64">
        <v>281</v>
      </c>
      <c r="B288" s="418" t="s">
        <v>949</v>
      </c>
      <c r="C288" s="418" t="s">
        <v>78</v>
      </c>
      <c r="D288" s="204">
        <v>13</v>
      </c>
      <c r="E288" s="205"/>
      <c r="F288" s="68"/>
      <c r="G288" s="68">
        <f t="shared" si="20"/>
        <v>4.333333333333333</v>
      </c>
      <c r="H288" s="68">
        <f t="shared" si="21"/>
        <v>8.6666666666666661</v>
      </c>
      <c r="I288" s="208"/>
      <c r="J288" s="68">
        <f t="shared" si="22"/>
        <v>8.6666666666666661</v>
      </c>
      <c r="K288" s="156"/>
      <c r="L288" s="68">
        <f t="shared" si="23"/>
        <v>8.6666666666666661</v>
      </c>
      <c r="M288" s="115"/>
      <c r="N288" s="84" t="str">
        <f t="shared" si="24"/>
        <v>Juin</v>
      </c>
    </row>
    <row r="289" spans="1:14" ht="18.75">
      <c r="A289" s="64">
        <v>282</v>
      </c>
      <c r="B289" s="419" t="s">
        <v>377</v>
      </c>
      <c r="C289" s="419" t="s">
        <v>671</v>
      </c>
      <c r="D289" s="204">
        <v>6</v>
      </c>
      <c r="E289" s="205"/>
      <c r="F289" s="68"/>
      <c r="G289" s="68">
        <f t="shared" si="20"/>
        <v>2</v>
      </c>
      <c r="H289" s="68">
        <f t="shared" si="21"/>
        <v>4</v>
      </c>
      <c r="I289" s="208"/>
      <c r="J289" s="68">
        <f t="shared" si="22"/>
        <v>4</v>
      </c>
      <c r="K289" s="156"/>
      <c r="L289" s="68">
        <f t="shared" si="23"/>
        <v>4</v>
      </c>
      <c r="M289" s="115"/>
      <c r="N289" s="84" t="str">
        <f t="shared" si="24"/>
        <v>Juin</v>
      </c>
    </row>
    <row r="290" spans="1:14" ht="20.25">
      <c r="A290" s="64">
        <v>283</v>
      </c>
      <c r="B290" s="417" t="s">
        <v>378</v>
      </c>
      <c r="C290" s="417" t="s">
        <v>950</v>
      </c>
      <c r="D290" s="204">
        <v>6</v>
      </c>
      <c r="E290" s="207"/>
      <c r="F290" s="68"/>
      <c r="G290" s="68">
        <f t="shared" si="20"/>
        <v>2</v>
      </c>
      <c r="H290" s="68">
        <f t="shared" si="21"/>
        <v>4</v>
      </c>
      <c r="I290" s="208"/>
      <c r="J290" s="68">
        <f t="shared" si="22"/>
        <v>4</v>
      </c>
      <c r="K290" s="156"/>
      <c r="L290" s="68">
        <f t="shared" si="23"/>
        <v>4</v>
      </c>
      <c r="M290" s="70"/>
      <c r="N290" s="84" t="str">
        <f t="shared" si="24"/>
        <v>Juin</v>
      </c>
    </row>
    <row r="291" spans="1:14" ht="18.75">
      <c r="A291" s="64">
        <v>284</v>
      </c>
      <c r="B291" s="413" t="s">
        <v>379</v>
      </c>
      <c r="C291" s="413" t="s">
        <v>278</v>
      </c>
      <c r="D291" s="204">
        <v>12</v>
      </c>
      <c r="E291" s="205"/>
      <c r="F291" s="68"/>
      <c r="G291" s="68">
        <f t="shared" si="20"/>
        <v>4</v>
      </c>
      <c r="H291" s="68">
        <f t="shared" si="21"/>
        <v>8</v>
      </c>
      <c r="I291" s="206"/>
      <c r="J291" s="68">
        <f t="shared" si="22"/>
        <v>8</v>
      </c>
      <c r="K291" s="206"/>
      <c r="L291" s="68">
        <f t="shared" si="23"/>
        <v>8</v>
      </c>
      <c r="M291" s="115"/>
      <c r="N291" s="84" t="str">
        <f t="shared" si="24"/>
        <v>Juin</v>
      </c>
    </row>
    <row r="292" spans="1:14" ht="30.75">
      <c r="A292" s="64">
        <v>285</v>
      </c>
      <c r="B292" s="419" t="s">
        <v>951</v>
      </c>
      <c r="C292" s="419" t="s">
        <v>952</v>
      </c>
      <c r="D292" s="204">
        <v>4</v>
      </c>
      <c r="E292" s="205"/>
      <c r="F292" s="68"/>
      <c r="G292" s="68">
        <f t="shared" si="20"/>
        <v>1.3333333333333333</v>
      </c>
      <c r="H292" s="68">
        <f t="shared" si="21"/>
        <v>2.6666666666666665</v>
      </c>
      <c r="I292" s="208"/>
      <c r="J292" s="68">
        <f t="shared" si="22"/>
        <v>2.6666666666666665</v>
      </c>
      <c r="K292" s="156"/>
      <c r="L292" s="68">
        <f t="shared" si="23"/>
        <v>2.6666666666666665</v>
      </c>
      <c r="M292" s="115"/>
      <c r="N292" s="84" t="str">
        <f t="shared" si="24"/>
        <v>Juin</v>
      </c>
    </row>
    <row r="293" spans="1:14" ht="18.75">
      <c r="A293" s="64">
        <v>286</v>
      </c>
      <c r="B293" s="413" t="s">
        <v>380</v>
      </c>
      <c r="C293" s="413" t="s">
        <v>311</v>
      </c>
      <c r="D293" s="204">
        <v>6</v>
      </c>
      <c r="E293" s="205"/>
      <c r="F293" s="68"/>
      <c r="G293" s="68">
        <f t="shared" si="20"/>
        <v>2</v>
      </c>
      <c r="H293" s="68">
        <f t="shared" si="21"/>
        <v>4</v>
      </c>
      <c r="I293" s="208"/>
      <c r="J293" s="68">
        <f t="shared" si="22"/>
        <v>4</v>
      </c>
      <c r="K293" s="156"/>
      <c r="L293" s="68">
        <f t="shared" si="23"/>
        <v>4</v>
      </c>
      <c r="M293" s="68"/>
      <c r="N293" s="84" t="str">
        <f t="shared" si="24"/>
        <v>Juin</v>
      </c>
    </row>
    <row r="294" spans="1:14" ht="18.75">
      <c r="A294" s="64">
        <v>287</v>
      </c>
      <c r="B294" s="417" t="s">
        <v>381</v>
      </c>
      <c r="C294" s="417" t="s">
        <v>953</v>
      </c>
      <c r="D294" s="204">
        <v>5</v>
      </c>
      <c r="E294" s="205"/>
      <c r="F294" s="68"/>
      <c r="G294" s="68">
        <f t="shared" si="20"/>
        <v>1.6666666666666667</v>
      </c>
      <c r="H294" s="68">
        <f t="shared" si="21"/>
        <v>3.3333333333333335</v>
      </c>
      <c r="I294" s="206"/>
      <c r="J294" s="68">
        <f t="shared" si="22"/>
        <v>3.3333333333333335</v>
      </c>
      <c r="K294" s="150"/>
      <c r="L294" s="68">
        <f t="shared" si="23"/>
        <v>3.3333333333333335</v>
      </c>
      <c r="M294" s="68"/>
      <c r="N294" s="84" t="str">
        <f t="shared" si="24"/>
        <v>Juin</v>
      </c>
    </row>
    <row r="295" spans="1:14" ht="18.75">
      <c r="A295" s="64">
        <v>288</v>
      </c>
      <c r="B295" s="413" t="s">
        <v>954</v>
      </c>
      <c r="C295" s="413" t="s">
        <v>382</v>
      </c>
      <c r="D295" s="204">
        <v>8</v>
      </c>
      <c r="E295" s="205"/>
      <c r="F295" s="68"/>
      <c r="G295" s="68">
        <f>IF(AND(D295=0,E295=0,F295=0),M295/2,(D295+E295+F295)/3)</f>
        <v>2.6666666666666665</v>
      </c>
      <c r="H295" s="68">
        <f>G295*2</f>
        <v>5.333333333333333</v>
      </c>
      <c r="I295" s="208"/>
      <c r="J295" s="68">
        <f>MAX(H295,I295*2)</f>
        <v>5.333333333333333</v>
      </c>
      <c r="K295" s="150"/>
      <c r="L295" s="68">
        <f>MAX(J295,K295*2)</f>
        <v>5.333333333333333</v>
      </c>
      <c r="M295" s="68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5" t="s">
        <v>955</v>
      </c>
      <c r="C296" s="425" t="s">
        <v>83</v>
      </c>
      <c r="D296" s="204">
        <v>12</v>
      </c>
      <c r="E296" s="205"/>
      <c r="F296" s="68"/>
      <c r="G296" s="68">
        <f t="shared" si="20"/>
        <v>4</v>
      </c>
      <c r="H296" s="68">
        <f t="shared" si="21"/>
        <v>8</v>
      </c>
      <c r="I296" s="206"/>
      <c r="J296" s="68">
        <f t="shared" si="22"/>
        <v>8</v>
      </c>
      <c r="K296" s="150"/>
      <c r="L296" s="68">
        <f t="shared" si="23"/>
        <v>8</v>
      </c>
      <c r="M296" s="68"/>
      <c r="N296" s="84" t="str">
        <f t="shared" si="24"/>
        <v>Juin</v>
      </c>
    </row>
    <row r="297" spans="1:14" ht="18.75">
      <c r="A297" s="64">
        <v>290</v>
      </c>
      <c r="B297" s="442" t="s">
        <v>383</v>
      </c>
      <c r="C297" s="442" t="s">
        <v>316</v>
      </c>
      <c r="D297" s="204">
        <v>8</v>
      </c>
      <c r="E297" s="205"/>
      <c r="F297" s="68"/>
      <c r="G297" s="68">
        <f t="shared" si="20"/>
        <v>2.6666666666666665</v>
      </c>
      <c r="H297" s="68">
        <f t="shared" si="21"/>
        <v>5.333333333333333</v>
      </c>
      <c r="I297" s="206"/>
      <c r="J297" s="68">
        <f t="shared" si="22"/>
        <v>5.333333333333333</v>
      </c>
      <c r="K297" s="211"/>
      <c r="L297" s="68">
        <f t="shared" si="23"/>
        <v>5.333333333333333</v>
      </c>
      <c r="M297" s="68"/>
      <c r="N297" s="84" t="str">
        <f t="shared" si="24"/>
        <v>Juin</v>
      </c>
    </row>
    <row r="298" spans="1:14" ht="18.75">
      <c r="A298" s="64">
        <v>291</v>
      </c>
      <c r="B298" s="413" t="s">
        <v>384</v>
      </c>
      <c r="C298" s="413" t="s">
        <v>67</v>
      </c>
      <c r="D298" s="204">
        <v>10</v>
      </c>
      <c r="E298" s="205"/>
      <c r="F298" s="68"/>
      <c r="G298" s="68">
        <f t="shared" si="20"/>
        <v>3.3333333333333335</v>
      </c>
      <c r="H298" s="68">
        <f t="shared" si="21"/>
        <v>6.666666666666667</v>
      </c>
      <c r="I298" s="208"/>
      <c r="J298" s="68">
        <f t="shared" si="22"/>
        <v>6.666666666666667</v>
      </c>
      <c r="K298" s="150"/>
      <c r="L298" s="68">
        <f t="shared" si="23"/>
        <v>6.666666666666667</v>
      </c>
      <c r="M298" s="68"/>
      <c r="N298" s="84" t="str">
        <f t="shared" si="24"/>
        <v>Juin</v>
      </c>
    </row>
    <row r="299" spans="1:14" ht="18.75">
      <c r="A299" s="64">
        <v>292</v>
      </c>
      <c r="B299" s="413" t="s">
        <v>385</v>
      </c>
      <c r="C299" s="413" t="s">
        <v>61</v>
      </c>
      <c r="D299" s="204">
        <v>5</v>
      </c>
      <c r="E299" s="205"/>
      <c r="F299" s="68"/>
      <c r="G299" s="68">
        <f t="shared" si="20"/>
        <v>1.6666666666666667</v>
      </c>
      <c r="H299" s="68">
        <f t="shared" si="21"/>
        <v>3.3333333333333335</v>
      </c>
      <c r="I299" s="208"/>
      <c r="J299" s="68">
        <f t="shared" si="22"/>
        <v>3.3333333333333335</v>
      </c>
      <c r="K299" s="150"/>
      <c r="L299" s="68">
        <f t="shared" si="23"/>
        <v>3.3333333333333335</v>
      </c>
      <c r="M299" s="68"/>
      <c r="N299" s="84" t="str">
        <f t="shared" si="24"/>
        <v>Juin</v>
      </c>
    </row>
    <row r="300" spans="1:14" ht="18.75">
      <c r="A300" s="64">
        <v>293</v>
      </c>
      <c r="B300" s="419" t="s">
        <v>956</v>
      </c>
      <c r="C300" s="419" t="s">
        <v>286</v>
      </c>
      <c r="D300" s="204">
        <v>13</v>
      </c>
      <c r="E300" s="205"/>
      <c r="F300" s="68"/>
      <c r="G300" s="68">
        <f t="shared" si="20"/>
        <v>4.333333333333333</v>
      </c>
      <c r="H300" s="68">
        <f t="shared" si="21"/>
        <v>8.6666666666666661</v>
      </c>
      <c r="I300" s="208"/>
      <c r="J300" s="68">
        <f t="shared" si="22"/>
        <v>8.6666666666666661</v>
      </c>
      <c r="K300" s="150"/>
      <c r="L300" s="68">
        <f t="shared" si="23"/>
        <v>8.6666666666666661</v>
      </c>
      <c r="M300" s="68"/>
      <c r="N300" s="84" t="str">
        <f t="shared" si="24"/>
        <v>Juin</v>
      </c>
    </row>
    <row r="301" spans="1:14" ht="18.75">
      <c r="A301" s="64">
        <v>294</v>
      </c>
      <c r="B301" s="413" t="s">
        <v>386</v>
      </c>
      <c r="C301" s="413" t="s">
        <v>387</v>
      </c>
      <c r="D301" s="204">
        <v>6</v>
      </c>
      <c r="E301" s="205"/>
      <c r="F301" s="68"/>
      <c r="G301" s="68">
        <f t="shared" si="20"/>
        <v>2</v>
      </c>
      <c r="H301" s="68">
        <f t="shared" si="21"/>
        <v>4</v>
      </c>
      <c r="I301" s="208"/>
      <c r="J301" s="68">
        <f t="shared" si="22"/>
        <v>4</v>
      </c>
      <c r="K301" s="150"/>
      <c r="L301" s="68">
        <f t="shared" si="23"/>
        <v>4</v>
      </c>
      <c r="M301" s="68"/>
      <c r="N301" s="84" t="str">
        <f t="shared" si="24"/>
        <v>Juin</v>
      </c>
    </row>
    <row r="302" spans="1:14" ht="18.75">
      <c r="A302" s="64">
        <v>295</v>
      </c>
      <c r="B302" s="413" t="s">
        <v>957</v>
      </c>
      <c r="C302" s="413" t="s">
        <v>241</v>
      </c>
      <c r="D302" s="204">
        <v>2</v>
      </c>
      <c r="E302" s="205"/>
      <c r="F302" s="68"/>
      <c r="G302" s="68">
        <f t="shared" si="20"/>
        <v>0.66666666666666663</v>
      </c>
      <c r="H302" s="68">
        <f t="shared" si="21"/>
        <v>1.3333333333333333</v>
      </c>
      <c r="I302" s="208"/>
      <c r="J302" s="68">
        <f t="shared" si="22"/>
        <v>1.3333333333333333</v>
      </c>
      <c r="K302" s="150"/>
      <c r="L302" s="68">
        <f t="shared" si="23"/>
        <v>1.3333333333333333</v>
      </c>
      <c r="M302" s="68"/>
      <c r="N302" s="84" t="str">
        <f t="shared" si="24"/>
        <v>Juin</v>
      </c>
    </row>
    <row r="303" spans="1:14" ht="18.75">
      <c r="A303" s="64">
        <v>296</v>
      </c>
      <c r="B303" s="419" t="s">
        <v>958</v>
      </c>
      <c r="C303" s="419" t="s">
        <v>959</v>
      </c>
      <c r="D303" s="204">
        <v>10</v>
      </c>
      <c r="E303" s="205"/>
      <c r="F303" s="68"/>
      <c r="G303" s="68">
        <f t="shared" si="20"/>
        <v>3.3333333333333335</v>
      </c>
      <c r="H303" s="68">
        <f t="shared" si="21"/>
        <v>6.666666666666667</v>
      </c>
      <c r="I303" s="208"/>
      <c r="J303" s="68">
        <f t="shared" si="22"/>
        <v>6.666666666666667</v>
      </c>
      <c r="K303" s="150"/>
      <c r="L303" s="68">
        <f t="shared" si="23"/>
        <v>6.666666666666667</v>
      </c>
      <c r="M303" s="68"/>
      <c r="N303" s="84" t="str">
        <f t="shared" si="24"/>
        <v>Juin</v>
      </c>
    </row>
    <row r="304" spans="1:14" ht="18.75">
      <c r="A304" s="64">
        <v>297</v>
      </c>
      <c r="B304" s="413" t="s">
        <v>388</v>
      </c>
      <c r="C304" s="413" t="s">
        <v>960</v>
      </c>
      <c r="D304" s="204">
        <v>13</v>
      </c>
      <c r="E304" s="205"/>
      <c r="F304" s="68"/>
      <c r="G304" s="68">
        <f t="shared" si="20"/>
        <v>4.333333333333333</v>
      </c>
      <c r="H304" s="68">
        <f t="shared" si="21"/>
        <v>8.6666666666666661</v>
      </c>
      <c r="I304" s="208"/>
      <c r="J304" s="68">
        <f t="shared" si="22"/>
        <v>8.6666666666666661</v>
      </c>
      <c r="K304" s="150"/>
      <c r="L304" s="68">
        <f t="shared" si="23"/>
        <v>8.6666666666666661</v>
      </c>
      <c r="M304" s="68"/>
      <c r="N304" s="84" t="str">
        <f t="shared" si="24"/>
        <v>Juin</v>
      </c>
    </row>
    <row r="305" spans="1:14" ht="18.75">
      <c r="A305" s="64">
        <v>298</v>
      </c>
      <c r="B305" s="413" t="s">
        <v>389</v>
      </c>
      <c r="C305" s="413" t="s">
        <v>390</v>
      </c>
      <c r="D305" s="204">
        <v>6</v>
      </c>
      <c r="E305" s="205"/>
      <c r="F305" s="68"/>
      <c r="G305" s="68">
        <f t="shared" si="20"/>
        <v>2</v>
      </c>
      <c r="H305" s="68">
        <f t="shared" si="21"/>
        <v>4</v>
      </c>
      <c r="I305" s="208"/>
      <c r="J305" s="68">
        <f t="shared" si="22"/>
        <v>4</v>
      </c>
      <c r="K305" s="150"/>
      <c r="L305" s="68">
        <f t="shared" si="23"/>
        <v>4</v>
      </c>
      <c r="M305" s="68"/>
      <c r="N305" s="84" t="str">
        <f t="shared" si="24"/>
        <v>Juin</v>
      </c>
    </row>
    <row r="306" spans="1:14" ht="18.75">
      <c r="A306" s="64">
        <v>299</v>
      </c>
      <c r="B306" s="413" t="s">
        <v>391</v>
      </c>
      <c r="C306" s="413" t="s">
        <v>154</v>
      </c>
      <c r="D306" s="204">
        <v>4</v>
      </c>
      <c r="E306" s="205"/>
      <c r="F306" s="68"/>
      <c r="G306" s="68">
        <f t="shared" si="20"/>
        <v>1.3333333333333333</v>
      </c>
      <c r="H306" s="68">
        <f t="shared" si="21"/>
        <v>2.6666666666666665</v>
      </c>
      <c r="I306" s="208"/>
      <c r="J306" s="68">
        <f t="shared" si="22"/>
        <v>2.6666666666666665</v>
      </c>
      <c r="K306" s="150"/>
      <c r="L306" s="68">
        <f t="shared" si="23"/>
        <v>2.6666666666666665</v>
      </c>
      <c r="M306" s="68"/>
      <c r="N306" s="84" t="str">
        <f t="shared" si="24"/>
        <v>Juin</v>
      </c>
    </row>
    <row r="307" spans="1:14" ht="18.75">
      <c r="A307" s="64">
        <v>300</v>
      </c>
      <c r="B307" s="434" t="s">
        <v>961</v>
      </c>
      <c r="C307" s="434" t="s">
        <v>962</v>
      </c>
      <c r="D307" s="204">
        <v>19</v>
      </c>
      <c r="E307" s="205"/>
      <c r="F307" s="68"/>
      <c r="G307" s="68">
        <f t="shared" si="20"/>
        <v>6.333333333333333</v>
      </c>
      <c r="H307" s="68">
        <f t="shared" si="21"/>
        <v>12.666666666666666</v>
      </c>
      <c r="I307" s="208"/>
      <c r="J307" s="68">
        <f t="shared" si="22"/>
        <v>12.666666666666666</v>
      </c>
      <c r="K307" s="150"/>
      <c r="L307" s="68">
        <f t="shared" si="23"/>
        <v>12.666666666666666</v>
      </c>
      <c r="M307" s="68"/>
      <c r="N307" s="84" t="str">
        <f t="shared" si="24"/>
        <v>Juin</v>
      </c>
    </row>
    <row r="308" spans="1:14" ht="18.75">
      <c r="A308" s="64">
        <v>301</v>
      </c>
      <c r="B308" s="413" t="s">
        <v>392</v>
      </c>
      <c r="C308" s="413" t="s">
        <v>129</v>
      </c>
      <c r="D308" s="204">
        <v>18</v>
      </c>
      <c r="E308" s="205"/>
      <c r="F308" s="68"/>
      <c r="G308" s="68">
        <f t="shared" si="20"/>
        <v>6</v>
      </c>
      <c r="H308" s="68">
        <f t="shared" si="21"/>
        <v>12</v>
      </c>
      <c r="I308" s="208"/>
      <c r="J308" s="68">
        <f t="shared" si="22"/>
        <v>12</v>
      </c>
      <c r="K308" s="150"/>
      <c r="L308" s="68">
        <f t="shared" si="23"/>
        <v>12</v>
      </c>
      <c r="M308" s="68"/>
      <c r="N308" s="84" t="str">
        <f t="shared" si="24"/>
        <v>Juin</v>
      </c>
    </row>
    <row r="309" spans="1:14" ht="18.75">
      <c r="A309" s="64">
        <v>302</v>
      </c>
      <c r="B309" s="413" t="s">
        <v>393</v>
      </c>
      <c r="C309" s="413" t="s">
        <v>343</v>
      </c>
      <c r="D309" s="204">
        <v>14</v>
      </c>
      <c r="E309" s="205"/>
      <c r="F309" s="68"/>
      <c r="G309" s="68">
        <f t="shared" si="20"/>
        <v>4.666666666666667</v>
      </c>
      <c r="H309" s="68">
        <f t="shared" si="21"/>
        <v>9.3333333333333339</v>
      </c>
      <c r="I309" s="208"/>
      <c r="J309" s="68">
        <f t="shared" si="22"/>
        <v>9.3333333333333339</v>
      </c>
      <c r="K309" s="156"/>
      <c r="L309" s="68">
        <f t="shared" si="23"/>
        <v>9.3333333333333339</v>
      </c>
      <c r="M309" s="68"/>
      <c r="N309" s="84" t="str">
        <f t="shared" si="24"/>
        <v>Juin</v>
      </c>
    </row>
    <row r="310" spans="1:14" ht="18.75">
      <c r="A310" s="64">
        <v>303</v>
      </c>
      <c r="B310" s="413" t="s">
        <v>394</v>
      </c>
      <c r="C310" s="413" t="s">
        <v>281</v>
      </c>
      <c r="D310" s="204">
        <v>5</v>
      </c>
      <c r="E310" s="205"/>
      <c r="F310" s="68"/>
      <c r="G310" s="68">
        <f t="shared" si="20"/>
        <v>1.6666666666666667</v>
      </c>
      <c r="H310" s="68">
        <f t="shared" si="21"/>
        <v>3.3333333333333335</v>
      </c>
      <c r="I310" s="206"/>
      <c r="J310" s="68">
        <f t="shared" si="22"/>
        <v>3.3333333333333335</v>
      </c>
      <c r="K310" s="206"/>
      <c r="L310" s="68">
        <f t="shared" si="23"/>
        <v>3.3333333333333335</v>
      </c>
      <c r="M310" s="68"/>
      <c r="N310" s="84" t="str">
        <f t="shared" si="24"/>
        <v>Juin</v>
      </c>
    </row>
    <row r="311" spans="1:14" ht="18.75">
      <c r="A311" s="64">
        <v>304</v>
      </c>
      <c r="B311" s="413" t="s">
        <v>395</v>
      </c>
      <c r="C311" s="413" t="s">
        <v>963</v>
      </c>
      <c r="D311" s="204">
        <v>6</v>
      </c>
      <c r="E311" s="205"/>
      <c r="F311" s="68"/>
      <c r="G311" s="68">
        <f t="shared" si="20"/>
        <v>2</v>
      </c>
      <c r="H311" s="68">
        <f t="shared" si="21"/>
        <v>4</v>
      </c>
      <c r="I311" s="208"/>
      <c r="J311" s="68">
        <f t="shared" si="22"/>
        <v>4</v>
      </c>
      <c r="K311" s="156"/>
      <c r="L311" s="68">
        <f t="shared" si="23"/>
        <v>4</v>
      </c>
      <c r="M311" s="68"/>
      <c r="N311" s="84" t="str">
        <f t="shared" si="24"/>
        <v>Juin</v>
      </c>
    </row>
    <row r="312" spans="1:14" ht="18.75">
      <c r="A312" s="64">
        <v>305</v>
      </c>
      <c r="B312" s="413" t="s">
        <v>964</v>
      </c>
      <c r="C312" s="413" t="s">
        <v>965</v>
      </c>
      <c r="D312" s="204">
        <v>4</v>
      </c>
      <c r="E312" s="205"/>
      <c r="F312" s="68"/>
      <c r="G312" s="68">
        <f t="shared" si="20"/>
        <v>1.3333333333333333</v>
      </c>
      <c r="H312" s="68">
        <f t="shared" si="21"/>
        <v>2.6666666666666665</v>
      </c>
      <c r="I312" s="208"/>
      <c r="J312" s="68">
        <f t="shared" si="22"/>
        <v>2.6666666666666665</v>
      </c>
      <c r="K312" s="156"/>
      <c r="L312" s="68">
        <f t="shared" si="23"/>
        <v>2.6666666666666665</v>
      </c>
      <c r="M312" s="68"/>
      <c r="N312" s="84" t="str">
        <f t="shared" si="24"/>
        <v>Juin</v>
      </c>
    </row>
    <row r="313" spans="1:14" ht="18.75">
      <c r="A313" s="64">
        <v>306</v>
      </c>
      <c r="B313" s="413" t="s">
        <v>396</v>
      </c>
      <c r="C313" s="413" t="s">
        <v>966</v>
      </c>
      <c r="D313" s="204">
        <v>6</v>
      </c>
      <c r="E313" s="205"/>
      <c r="F313" s="68"/>
      <c r="G313" s="68">
        <f t="shared" si="20"/>
        <v>2</v>
      </c>
      <c r="H313" s="68">
        <f t="shared" si="21"/>
        <v>4</v>
      </c>
      <c r="I313" s="208"/>
      <c r="J313" s="68">
        <f t="shared" si="22"/>
        <v>4</v>
      </c>
      <c r="K313" s="156"/>
      <c r="L313" s="68">
        <f t="shared" si="23"/>
        <v>4</v>
      </c>
      <c r="M313" s="68"/>
      <c r="N313" s="84" t="str">
        <f t="shared" si="24"/>
        <v>Juin</v>
      </c>
    </row>
    <row r="314" spans="1:14" ht="18.75">
      <c r="A314" s="64">
        <v>307</v>
      </c>
      <c r="B314" s="413" t="s">
        <v>397</v>
      </c>
      <c r="C314" s="413" t="s">
        <v>398</v>
      </c>
      <c r="D314" s="204">
        <v>16</v>
      </c>
      <c r="E314" s="205"/>
      <c r="F314" s="68"/>
      <c r="G314" s="68">
        <f t="shared" si="20"/>
        <v>5.333333333333333</v>
      </c>
      <c r="H314" s="68">
        <f t="shared" si="21"/>
        <v>10.666666666666666</v>
      </c>
      <c r="I314" s="206"/>
      <c r="J314" s="68">
        <f t="shared" si="22"/>
        <v>10.666666666666666</v>
      </c>
      <c r="K314" s="156"/>
      <c r="L314" s="68">
        <f t="shared" si="23"/>
        <v>10.666666666666666</v>
      </c>
      <c r="M314" s="68"/>
      <c r="N314" s="84" t="str">
        <f t="shared" si="24"/>
        <v>Juin</v>
      </c>
    </row>
    <row r="315" spans="1:14" ht="18.75">
      <c r="A315" s="64">
        <v>308</v>
      </c>
      <c r="B315" s="413" t="s">
        <v>399</v>
      </c>
      <c r="C315" s="413" t="s">
        <v>967</v>
      </c>
      <c r="D315" s="204">
        <v>10</v>
      </c>
      <c r="E315" s="205"/>
      <c r="F315" s="68"/>
      <c r="G315" s="68">
        <f t="shared" si="20"/>
        <v>3.3333333333333335</v>
      </c>
      <c r="H315" s="68">
        <f t="shared" si="21"/>
        <v>6.666666666666667</v>
      </c>
      <c r="I315" s="206"/>
      <c r="J315" s="68">
        <f t="shared" si="22"/>
        <v>6.666666666666667</v>
      </c>
      <c r="K315" s="206"/>
      <c r="L315" s="68">
        <f t="shared" si="23"/>
        <v>6.666666666666667</v>
      </c>
      <c r="M315" s="68"/>
      <c r="N315" s="84" t="str">
        <f t="shared" si="24"/>
        <v>Juin</v>
      </c>
    </row>
    <row r="316" spans="1:14" ht="18.75">
      <c r="A316" s="64">
        <v>309</v>
      </c>
      <c r="B316" s="413" t="s">
        <v>400</v>
      </c>
      <c r="C316" s="413" t="s">
        <v>968</v>
      </c>
      <c r="D316" s="204">
        <v>8</v>
      </c>
      <c r="E316" s="205"/>
      <c r="F316" s="68"/>
      <c r="G316" s="68">
        <f t="shared" si="20"/>
        <v>2.6666666666666665</v>
      </c>
      <c r="H316" s="68">
        <f t="shared" si="21"/>
        <v>5.333333333333333</v>
      </c>
      <c r="I316" s="206"/>
      <c r="J316" s="68">
        <f t="shared" si="22"/>
        <v>5.333333333333333</v>
      </c>
      <c r="K316" s="156"/>
      <c r="L316" s="68">
        <f t="shared" si="23"/>
        <v>5.333333333333333</v>
      </c>
      <c r="M316" s="68"/>
      <c r="N316" s="84" t="str">
        <f t="shared" si="24"/>
        <v>Juin</v>
      </c>
    </row>
    <row r="317" spans="1:14" ht="18.75">
      <c r="A317" s="64">
        <v>310</v>
      </c>
      <c r="B317" s="413" t="s">
        <v>401</v>
      </c>
      <c r="C317" s="413" t="s">
        <v>969</v>
      </c>
      <c r="D317" s="204">
        <v>7</v>
      </c>
      <c r="E317" s="205"/>
      <c r="F317" s="68"/>
      <c r="G317" s="68">
        <f t="shared" si="20"/>
        <v>2.3333333333333335</v>
      </c>
      <c r="H317" s="68">
        <f t="shared" si="21"/>
        <v>4.666666666666667</v>
      </c>
      <c r="I317" s="206"/>
      <c r="J317" s="68">
        <f t="shared" si="22"/>
        <v>4.666666666666667</v>
      </c>
      <c r="K317" s="156"/>
      <c r="L317" s="68">
        <f t="shared" si="23"/>
        <v>4.666666666666667</v>
      </c>
      <c r="M317" s="68"/>
      <c r="N317" s="84" t="str">
        <f t="shared" si="24"/>
        <v>Juin</v>
      </c>
    </row>
    <row r="318" spans="1:14" ht="18.75">
      <c r="A318" s="64">
        <v>311</v>
      </c>
      <c r="B318" s="413" t="s">
        <v>402</v>
      </c>
      <c r="C318" s="413" t="s">
        <v>197</v>
      </c>
      <c r="D318" s="204">
        <v>10</v>
      </c>
      <c r="E318" s="205"/>
      <c r="F318" s="68"/>
      <c r="G318" s="68">
        <f t="shared" si="20"/>
        <v>3.3333333333333335</v>
      </c>
      <c r="H318" s="68">
        <f t="shared" si="21"/>
        <v>6.666666666666667</v>
      </c>
      <c r="I318" s="208"/>
      <c r="J318" s="68">
        <f t="shared" si="22"/>
        <v>6.666666666666667</v>
      </c>
      <c r="K318" s="156"/>
      <c r="L318" s="68">
        <f t="shared" si="23"/>
        <v>6.666666666666667</v>
      </c>
      <c r="M318" s="115"/>
      <c r="N318" s="84" t="str">
        <f t="shared" si="24"/>
        <v>Juin</v>
      </c>
    </row>
    <row r="319" spans="1:14" ht="18.75">
      <c r="A319" s="64">
        <v>312</v>
      </c>
      <c r="B319" s="413" t="s">
        <v>403</v>
      </c>
      <c r="C319" s="413" t="s">
        <v>765</v>
      </c>
      <c r="D319" s="204">
        <v>3</v>
      </c>
      <c r="E319" s="205"/>
      <c r="F319" s="68"/>
      <c r="G319" s="68">
        <f t="shared" si="20"/>
        <v>1</v>
      </c>
      <c r="H319" s="68">
        <f t="shared" si="21"/>
        <v>2</v>
      </c>
      <c r="I319" s="208"/>
      <c r="J319" s="68">
        <f t="shared" si="22"/>
        <v>2</v>
      </c>
      <c r="K319" s="150"/>
      <c r="L319" s="68">
        <f t="shared" si="23"/>
        <v>2</v>
      </c>
      <c r="M319" s="115"/>
      <c r="N319" s="84" t="str">
        <f t="shared" si="24"/>
        <v>Juin</v>
      </c>
    </row>
    <row r="320" spans="1:14" ht="20.25">
      <c r="A320" s="64">
        <v>313</v>
      </c>
      <c r="B320" s="413" t="s">
        <v>404</v>
      </c>
      <c r="C320" s="413" t="s">
        <v>241</v>
      </c>
      <c r="D320" s="204">
        <v>15</v>
      </c>
      <c r="E320" s="207"/>
      <c r="F320" s="68"/>
      <c r="G320" s="68">
        <f t="shared" si="20"/>
        <v>5</v>
      </c>
      <c r="H320" s="68">
        <f t="shared" si="21"/>
        <v>10</v>
      </c>
      <c r="I320" s="208"/>
      <c r="J320" s="68">
        <f t="shared" si="22"/>
        <v>10</v>
      </c>
      <c r="K320" s="150"/>
      <c r="L320" s="68">
        <f t="shared" si="23"/>
        <v>10</v>
      </c>
      <c r="M320" s="70"/>
      <c r="N320" s="84" t="str">
        <f t="shared" si="24"/>
        <v>Juin</v>
      </c>
    </row>
    <row r="321" spans="1:14" ht="18.75">
      <c r="A321" s="64">
        <v>314</v>
      </c>
      <c r="B321" s="413" t="s">
        <v>405</v>
      </c>
      <c r="C321" s="413" t="s">
        <v>278</v>
      </c>
      <c r="D321" s="204">
        <v>6</v>
      </c>
      <c r="E321" s="205"/>
      <c r="F321" s="68"/>
      <c r="G321" s="68">
        <f t="shared" si="20"/>
        <v>2</v>
      </c>
      <c r="H321" s="68">
        <f t="shared" si="21"/>
        <v>4</v>
      </c>
      <c r="I321" s="206"/>
      <c r="J321" s="68">
        <f t="shared" si="22"/>
        <v>4</v>
      </c>
      <c r="K321" s="150"/>
      <c r="L321" s="68">
        <f t="shared" si="23"/>
        <v>4</v>
      </c>
      <c r="M321" s="115"/>
      <c r="N321" s="84" t="str">
        <f t="shared" si="24"/>
        <v>Juin</v>
      </c>
    </row>
    <row r="322" spans="1:14" ht="18.75">
      <c r="A322" s="64">
        <v>315</v>
      </c>
      <c r="B322" s="413" t="s">
        <v>406</v>
      </c>
      <c r="C322" s="413" t="s">
        <v>31</v>
      </c>
      <c r="D322" s="209"/>
      <c r="E322" s="205"/>
      <c r="F322" s="68"/>
      <c r="G322" s="68">
        <f t="shared" si="20"/>
        <v>10</v>
      </c>
      <c r="H322" s="68">
        <f t="shared" si="21"/>
        <v>20</v>
      </c>
      <c r="I322" s="208"/>
      <c r="J322" s="68">
        <f t="shared" si="22"/>
        <v>20</v>
      </c>
      <c r="K322" s="150"/>
      <c r="L322" s="68">
        <f t="shared" si="23"/>
        <v>20</v>
      </c>
      <c r="M322" s="115">
        <v>20</v>
      </c>
      <c r="N322" s="84" t="str">
        <f t="shared" si="24"/>
        <v>Juin</v>
      </c>
    </row>
    <row r="323" spans="1:14" ht="18.75">
      <c r="A323" s="64">
        <v>316</v>
      </c>
      <c r="B323" s="413" t="s">
        <v>407</v>
      </c>
      <c r="C323" s="413" t="s">
        <v>408</v>
      </c>
      <c r="D323" s="204">
        <v>11</v>
      </c>
      <c r="E323" s="205"/>
      <c r="F323" s="68"/>
      <c r="G323" s="68">
        <f t="shared" si="20"/>
        <v>3.6666666666666665</v>
      </c>
      <c r="H323" s="68">
        <f t="shared" si="21"/>
        <v>7.333333333333333</v>
      </c>
      <c r="I323" s="208"/>
      <c r="J323" s="68">
        <f t="shared" si="22"/>
        <v>7.333333333333333</v>
      </c>
      <c r="K323" s="150"/>
      <c r="L323" s="68">
        <f t="shared" si="23"/>
        <v>7.333333333333333</v>
      </c>
      <c r="M323" s="115"/>
      <c r="N323" s="84" t="str">
        <f t="shared" si="24"/>
        <v>Juin</v>
      </c>
    </row>
    <row r="324" spans="1:14" ht="18.75">
      <c r="A324" s="64">
        <v>317</v>
      </c>
      <c r="B324" s="417" t="s">
        <v>409</v>
      </c>
      <c r="C324" s="417" t="s">
        <v>970</v>
      </c>
      <c r="D324" s="204">
        <v>13</v>
      </c>
      <c r="E324" s="205"/>
      <c r="F324" s="68"/>
      <c r="G324" s="68">
        <f t="shared" si="20"/>
        <v>4.333333333333333</v>
      </c>
      <c r="H324" s="68">
        <f t="shared" si="21"/>
        <v>8.6666666666666661</v>
      </c>
      <c r="I324" s="206"/>
      <c r="J324" s="68">
        <f t="shared" si="22"/>
        <v>8.6666666666666661</v>
      </c>
      <c r="K324" s="211"/>
      <c r="L324" s="68">
        <f t="shared" si="23"/>
        <v>8.6666666666666661</v>
      </c>
      <c r="M324" s="115"/>
      <c r="N324" s="84" t="str">
        <f t="shared" si="24"/>
        <v>Juin</v>
      </c>
    </row>
    <row r="325" spans="1:14" ht="18.75">
      <c r="A325" s="64">
        <v>318</v>
      </c>
      <c r="B325" s="432" t="s">
        <v>410</v>
      </c>
      <c r="C325" s="432" t="s">
        <v>82</v>
      </c>
      <c r="D325" s="209"/>
      <c r="E325" s="205"/>
      <c r="F325" s="68"/>
      <c r="G325" s="68">
        <f>IF(AND(D325=0,E325=0,F325=0),M325/2,(D325+E325+F325)/3)</f>
        <v>10</v>
      </c>
      <c r="H325" s="68">
        <f>G325*2</f>
        <v>20</v>
      </c>
      <c r="I325" s="206"/>
      <c r="J325" s="68">
        <f>MAX(H325,I325*2)</f>
        <v>20</v>
      </c>
      <c r="K325" s="150"/>
      <c r="L325" s="68">
        <f>MAX(J325,K325*2)</f>
        <v>20</v>
      </c>
      <c r="M325" s="115">
        <v>20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7" t="s">
        <v>410</v>
      </c>
      <c r="C326" s="417" t="s">
        <v>136</v>
      </c>
      <c r="D326" s="455">
        <v>12</v>
      </c>
      <c r="E326" s="205"/>
      <c r="F326" s="68"/>
      <c r="G326" s="68">
        <f t="shared" si="20"/>
        <v>4</v>
      </c>
      <c r="H326" s="68">
        <f t="shared" si="21"/>
        <v>8</v>
      </c>
      <c r="I326" s="208"/>
      <c r="J326" s="68">
        <f t="shared" si="22"/>
        <v>8</v>
      </c>
      <c r="K326" s="150"/>
      <c r="L326" s="68">
        <f t="shared" si="23"/>
        <v>8</v>
      </c>
      <c r="M326" s="115"/>
      <c r="N326" s="84" t="str">
        <f t="shared" si="24"/>
        <v>Juin</v>
      </c>
    </row>
    <row r="327" spans="1:14" ht="18.75">
      <c r="A327" s="64">
        <v>320</v>
      </c>
      <c r="B327" s="413" t="s">
        <v>411</v>
      </c>
      <c r="C327" s="413" t="s">
        <v>971</v>
      </c>
      <c r="D327" s="455">
        <v>10</v>
      </c>
      <c r="E327" s="205"/>
      <c r="F327" s="68"/>
      <c r="G327" s="68">
        <f t="shared" si="20"/>
        <v>3.3333333333333335</v>
      </c>
      <c r="H327" s="68">
        <f t="shared" si="21"/>
        <v>6.666666666666667</v>
      </c>
      <c r="I327" s="206"/>
      <c r="J327" s="68">
        <f t="shared" si="22"/>
        <v>6.666666666666667</v>
      </c>
      <c r="K327" s="211"/>
      <c r="L327" s="68">
        <f t="shared" si="23"/>
        <v>6.666666666666667</v>
      </c>
      <c r="M327" s="115"/>
      <c r="N327" s="84" t="str">
        <f t="shared" si="24"/>
        <v>Juin</v>
      </c>
    </row>
    <row r="328" spans="1:14" ht="18.75">
      <c r="A328" s="64">
        <v>321</v>
      </c>
      <c r="B328" s="413" t="s">
        <v>985</v>
      </c>
      <c r="C328" s="413" t="s">
        <v>443</v>
      </c>
      <c r="D328" s="455">
        <v>14</v>
      </c>
      <c r="E328" s="205"/>
      <c r="F328" s="68"/>
      <c r="G328" s="68">
        <f>IF(AND(D328=0,E328=0,F328=0),M328/2,(D328+E328+F328)/3)</f>
        <v>4.666666666666667</v>
      </c>
      <c r="H328" s="68">
        <f>G328*2</f>
        <v>9.3333333333333339</v>
      </c>
      <c r="I328" s="206"/>
      <c r="J328" s="68">
        <f>MAX(H328,I328*2)</f>
        <v>9.3333333333333339</v>
      </c>
      <c r="K328" s="206"/>
      <c r="L328" s="68">
        <f>MAX(J328,K328*2)</f>
        <v>9.3333333333333339</v>
      </c>
      <c r="M328" s="115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3" t="s">
        <v>412</v>
      </c>
      <c r="C329" s="413" t="s">
        <v>972</v>
      </c>
      <c r="D329" s="455">
        <v>6</v>
      </c>
      <c r="E329" s="205"/>
      <c r="F329" s="68"/>
      <c r="G329" s="68">
        <f t="shared" ref="G329:G391" si="25">IF(AND(D329=0,E329=0,F329=0),M329/2,(D329+E329+F329)/3)</f>
        <v>2</v>
      </c>
      <c r="H329" s="68">
        <f t="shared" ref="H329:H391" si="26">G329*2</f>
        <v>4</v>
      </c>
      <c r="I329" s="208"/>
      <c r="J329" s="68">
        <f t="shared" ref="J329:J391" si="27">MAX(H329,I329*2)</f>
        <v>4</v>
      </c>
      <c r="K329" s="150"/>
      <c r="L329" s="68">
        <f t="shared" ref="L329:L391" si="28">MAX(J329,K329*2)</f>
        <v>4</v>
      </c>
      <c r="M329" s="115"/>
      <c r="N329" s="84" t="str">
        <f t="shared" ref="N329:N391" si="29">IF(ISBLANK(K329),IF(ISBLANK(I329),"Juin","Synthèse"),"Rattrapage")</f>
        <v>Juin</v>
      </c>
    </row>
    <row r="330" spans="1:14" ht="18.75">
      <c r="A330" s="64">
        <v>323</v>
      </c>
      <c r="B330" s="419" t="s">
        <v>413</v>
      </c>
      <c r="C330" s="419" t="s">
        <v>414</v>
      </c>
      <c r="D330" s="455">
        <v>7</v>
      </c>
      <c r="E330" s="205"/>
      <c r="F330" s="68"/>
      <c r="G330" s="68">
        <f t="shared" si="25"/>
        <v>2.3333333333333335</v>
      </c>
      <c r="H330" s="68">
        <f t="shared" si="26"/>
        <v>4.666666666666667</v>
      </c>
      <c r="I330" s="208"/>
      <c r="J330" s="68">
        <f t="shared" si="27"/>
        <v>4.666666666666667</v>
      </c>
      <c r="K330" s="150"/>
      <c r="L330" s="68">
        <f t="shared" si="28"/>
        <v>4.666666666666667</v>
      </c>
      <c r="M330" s="115"/>
      <c r="N330" s="84" t="str">
        <f t="shared" si="29"/>
        <v>Juin</v>
      </c>
    </row>
    <row r="331" spans="1:14" ht="18.75">
      <c r="A331" s="64">
        <v>324</v>
      </c>
      <c r="B331" s="413" t="s">
        <v>415</v>
      </c>
      <c r="C331" s="413" t="s">
        <v>245</v>
      </c>
      <c r="D331" s="455">
        <v>8</v>
      </c>
      <c r="E331" s="205"/>
      <c r="F331" s="68"/>
      <c r="G331" s="68">
        <f t="shared" si="25"/>
        <v>2.6666666666666665</v>
      </c>
      <c r="H331" s="68">
        <f t="shared" si="26"/>
        <v>5.333333333333333</v>
      </c>
      <c r="I331" s="206"/>
      <c r="J331" s="68">
        <f t="shared" si="27"/>
        <v>5.333333333333333</v>
      </c>
      <c r="K331" s="150"/>
      <c r="L331" s="68">
        <f t="shared" si="28"/>
        <v>5.333333333333333</v>
      </c>
      <c r="M331" s="115"/>
      <c r="N331" s="84" t="str">
        <f t="shared" si="29"/>
        <v>Juin</v>
      </c>
    </row>
    <row r="332" spans="1:14" ht="18.75">
      <c r="A332" s="64">
        <v>325</v>
      </c>
      <c r="B332" s="413" t="s">
        <v>416</v>
      </c>
      <c r="C332" s="413" t="s">
        <v>417</v>
      </c>
      <c r="D332" s="455">
        <v>6</v>
      </c>
      <c r="E332" s="205"/>
      <c r="F332" s="68"/>
      <c r="G332" s="68">
        <f t="shared" si="25"/>
        <v>2</v>
      </c>
      <c r="H332" s="68">
        <f t="shared" si="26"/>
        <v>4</v>
      </c>
      <c r="I332" s="208"/>
      <c r="J332" s="68">
        <f t="shared" si="27"/>
        <v>4</v>
      </c>
      <c r="K332" s="150"/>
      <c r="L332" s="68">
        <f t="shared" si="28"/>
        <v>4</v>
      </c>
      <c r="M332" s="115"/>
      <c r="N332" s="84" t="str">
        <f t="shared" si="29"/>
        <v>Juin</v>
      </c>
    </row>
    <row r="333" spans="1:14" ht="18.75">
      <c r="A333" s="64">
        <v>326</v>
      </c>
      <c r="B333" s="413" t="s">
        <v>418</v>
      </c>
      <c r="C333" s="413" t="s">
        <v>419</v>
      </c>
      <c r="D333" s="455">
        <v>13</v>
      </c>
      <c r="E333" s="205"/>
      <c r="F333" s="68"/>
      <c r="G333" s="68">
        <f t="shared" si="25"/>
        <v>4.333333333333333</v>
      </c>
      <c r="H333" s="68">
        <f t="shared" si="26"/>
        <v>8.6666666666666661</v>
      </c>
      <c r="I333" s="206"/>
      <c r="J333" s="68">
        <f t="shared" si="27"/>
        <v>8.6666666666666661</v>
      </c>
      <c r="K333" s="211"/>
      <c r="L333" s="68">
        <f t="shared" si="28"/>
        <v>8.6666666666666661</v>
      </c>
      <c r="M333" s="115"/>
      <c r="N333" s="84" t="str">
        <f t="shared" si="29"/>
        <v>Juin</v>
      </c>
    </row>
    <row r="334" spans="1:14" ht="18.75">
      <c r="A334" s="64">
        <v>327</v>
      </c>
      <c r="B334" s="419" t="s">
        <v>418</v>
      </c>
      <c r="C334" s="419" t="s">
        <v>420</v>
      </c>
      <c r="D334" s="455">
        <v>9</v>
      </c>
      <c r="E334" s="205"/>
      <c r="F334" s="68"/>
      <c r="G334" s="68">
        <f t="shared" si="25"/>
        <v>3</v>
      </c>
      <c r="H334" s="68">
        <f t="shared" si="26"/>
        <v>6</v>
      </c>
      <c r="I334" s="208"/>
      <c r="J334" s="68">
        <f t="shared" si="27"/>
        <v>6</v>
      </c>
      <c r="K334" s="150"/>
      <c r="L334" s="68">
        <f t="shared" si="28"/>
        <v>6</v>
      </c>
      <c r="M334" s="115"/>
      <c r="N334" s="84" t="str">
        <f t="shared" si="29"/>
        <v>Juin</v>
      </c>
    </row>
    <row r="335" spans="1:14" ht="18.75">
      <c r="A335" s="64">
        <v>328</v>
      </c>
      <c r="B335" s="419" t="s">
        <v>421</v>
      </c>
      <c r="C335" s="419" t="s">
        <v>973</v>
      </c>
      <c r="D335" s="455">
        <v>11</v>
      </c>
      <c r="E335" s="205"/>
      <c r="F335" s="68"/>
      <c r="G335" s="68">
        <f t="shared" si="25"/>
        <v>3.6666666666666665</v>
      </c>
      <c r="H335" s="68">
        <f t="shared" si="26"/>
        <v>7.333333333333333</v>
      </c>
      <c r="I335" s="206"/>
      <c r="J335" s="68">
        <f t="shared" si="27"/>
        <v>7.333333333333333</v>
      </c>
      <c r="K335" s="150"/>
      <c r="L335" s="68">
        <f t="shared" si="28"/>
        <v>7.333333333333333</v>
      </c>
      <c r="M335" s="115"/>
      <c r="N335" s="84" t="str">
        <f t="shared" si="29"/>
        <v>Juin</v>
      </c>
    </row>
    <row r="336" spans="1:14" ht="18.75">
      <c r="A336" s="64">
        <v>329</v>
      </c>
      <c r="B336" s="417" t="s">
        <v>422</v>
      </c>
      <c r="C336" s="417" t="s">
        <v>974</v>
      </c>
      <c r="D336" s="455">
        <v>10</v>
      </c>
      <c r="E336" s="205"/>
      <c r="F336" s="68"/>
      <c r="G336" s="68">
        <f t="shared" si="25"/>
        <v>3.3333333333333335</v>
      </c>
      <c r="H336" s="68">
        <f t="shared" si="26"/>
        <v>6.666666666666667</v>
      </c>
      <c r="I336" s="208"/>
      <c r="J336" s="68">
        <f t="shared" si="27"/>
        <v>6.666666666666667</v>
      </c>
      <c r="K336" s="150"/>
      <c r="L336" s="68">
        <f t="shared" si="28"/>
        <v>6.666666666666667</v>
      </c>
      <c r="M336" s="115"/>
      <c r="N336" s="84" t="str">
        <f t="shared" si="29"/>
        <v>Juin</v>
      </c>
    </row>
    <row r="337" spans="1:14" ht="18.75">
      <c r="A337" s="64">
        <v>330</v>
      </c>
      <c r="B337" s="419" t="s">
        <v>423</v>
      </c>
      <c r="C337" s="419" t="s">
        <v>975</v>
      </c>
      <c r="D337" s="455">
        <v>9</v>
      </c>
      <c r="E337" s="205"/>
      <c r="F337" s="68"/>
      <c r="G337" s="68">
        <f t="shared" si="25"/>
        <v>3</v>
      </c>
      <c r="H337" s="68">
        <f t="shared" si="26"/>
        <v>6</v>
      </c>
      <c r="I337" s="206"/>
      <c r="J337" s="68">
        <f t="shared" si="27"/>
        <v>6</v>
      </c>
      <c r="K337" s="150"/>
      <c r="L337" s="68">
        <f t="shared" si="28"/>
        <v>6</v>
      </c>
      <c r="M337" s="115"/>
      <c r="N337" s="84" t="str">
        <f t="shared" si="29"/>
        <v>Juin</v>
      </c>
    </row>
    <row r="338" spans="1:14" ht="18.75">
      <c r="A338" s="64">
        <v>331</v>
      </c>
      <c r="B338" s="425" t="s">
        <v>424</v>
      </c>
      <c r="C338" s="425" t="s">
        <v>426</v>
      </c>
      <c r="D338" s="455">
        <v>10</v>
      </c>
      <c r="E338" s="205"/>
      <c r="F338" s="68"/>
      <c r="G338" s="68">
        <f>IF(AND(D338=0,E338=0,F338=0),M338/2,(D338+E338+F338)/3)</f>
        <v>3.3333333333333335</v>
      </c>
      <c r="H338" s="68">
        <f>G338*2</f>
        <v>6.666666666666667</v>
      </c>
      <c r="I338" s="206"/>
      <c r="J338" s="68">
        <f>MAX(H338,I338*2)</f>
        <v>6.666666666666667</v>
      </c>
      <c r="K338" s="211"/>
      <c r="L338" s="68">
        <f>MAX(J338,K338*2)</f>
        <v>6.666666666666667</v>
      </c>
      <c r="M338" s="115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3" t="s">
        <v>424</v>
      </c>
      <c r="C339" s="413" t="s">
        <v>425</v>
      </c>
      <c r="D339" s="455">
        <v>7</v>
      </c>
      <c r="E339" s="205"/>
      <c r="F339" s="68"/>
      <c r="G339" s="68">
        <f t="shared" si="25"/>
        <v>2.3333333333333335</v>
      </c>
      <c r="H339" s="68">
        <f t="shared" si="26"/>
        <v>4.666666666666667</v>
      </c>
      <c r="I339" s="208"/>
      <c r="J339" s="68">
        <f t="shared" si="27"/>
        <v>4.666666666666667</v>
      </c>
      <c r="K339" s="150"/>
      <c r="L339" s="68">
        <f t="shared" si="28"/>
        <v>4.666666666666667</v>
      </c>
      <c r="M339" s="115"/>
      <c r="N339" s="84" t="str">
        <f t="shared" si="29"/>
        <v>Juin</v>
      </c>
    </row>
    <row r="340" spans="1:14" ht="18.75">
      <c r="A340" s="64">
        <v>333</v>
      </c>
      <c r="B340" s="413" t="s">
        <v>427</v>
      </c>
      <c r="C340" s="413" t="s">
        <v>533</v>
      </c>
      <c r="D340" s="455">
        <v>6</v>
      </c>
      <c r="E340" s="205"/>
      <c r="F340" s="68"/>
      <c r="G340" s="68">
        <f t="shared" si="25"/>
        <v>2</v>
      </c>
      <c r="H340" s="68">
        <f t="shared" si="26"/>
        <v>4</v>
      </c>
      <c r="I340" s="208"/>
      <c r="J340" s="68">
        <f t="shared" si="27"/>
        <v>4</v>
      </c>
      <c r="K340" s="150"/>
      <c r="L340" s="68">
        <f t="shared" si="28"/>
        <v>4</v>
      </c>
      <c r="M340" s="115"/>
      <c r="N340" s="84" t="str">
        <f t="shared" si="29"/>
        <v>Juin</v>
      </c>
    </row>
    <row r="341" spans="1:14" ht="18.75">
      <c r="A341" s="64">
        <v>334</v>
      </c>
      <c r="B341" s="413" t="s">
        <v>428</v>
      </c>
      <c r="C341" s="413" t="s">
        <v>316</v>
      </c>
      <c r="D341" s="204">
        <v>8</v>
      </c>
      <c r="E341" s="205"/>
      <c r="F341" s="68"/>
      <c r="G341" s="68">
        <f t="shared" si="25"/>
        <v>2.6666666666666665</v>
      </c>
      <c r="H341" s="68">
        <f t="shared" si="26"/>
        <v>5.333333333333333</v>
      </c>
      <c r="I341" s="206"/>
      <c r="J341" s="68">
        <f t="shared" si="27"/>
        <v>5.333333333333333</v>
      </c>
      <c r="K341" s="206"/>
      <c r="L341" s="68">
        <f t="shared" si="28"/>
        <v>5.333333333333333</v>
      </c>
      <c r="M341" s="115"/>
      <c r="N341" s="84" t="str">
        <f t="shared" si="29"/>
        <v>Juin</v>
      </c>
    </row>
    <row r="342" spans="1:14" ht="18.75">
      <c r="A342" s="64">
        <v>335</v>
      </c>
      <c r="B342" s="413" t="s">
        <v>429</v>
      </c>
      <c r="C342" s="413" t="s">
        <v>976</v>
      </c>
      <c r="D342" s="204">
        <v>7</v>
      </c>
      <c r="E342" s="205"/>
      <c r="F342" s="68"/>
      <c r="G342" s="68">
        <f t="shared" si="25"/>
        <v>2.3333333333333335</v>
      </c>
      <c r="H342" s="68">
        <f t="shared" si="26"/>
        <v>4.666666666666667</v>
      </c>
      <c r="I342" s="206"/>
      <c r="J342" s="68">
        <f t="shared" si="27"/>
        <v>4.666666666666667</v>
      </c>
      <c r="K342" s="206"/>
      <c r="L342" s="68">
        <f t="shared" si="28"/>
        <v>4.666666666666667</v>
      </c>
      <c r="M342" s="68"/>
      <c r="N342" s="84" t="str">
        <f t="shared" si="29"/>
        <v>Juin</v>
      </c>
    </row>
    <row r="343" spans="1:14" ht="18.75">
      <c r="A343" s="64">
        <v>336</v>
      </c>
      <c r="B343" s="413" t="s">
        <v>430</v>
      </c>
      <c r="C343" s="413" t="s">
        <v>431</v>
      </c>
      <c r="D343" s="204">
        <v>7</v>
      </c>
      <c r="E343" s="205"/>
      <c r="F343" s="68"/>
      <c r="G343" s="68">
        <f t="shared" si="25"/>
        <v>2.3333333333333335</v>
      </c>
      <c r="H343" s="68">
        <f t="shared" si="26"/>
        <v>4.666666666666667</v>
      </c>
      <c r="I343" s="208"/>
      <c r="J343" s="68">
        <f t="shared" si="27"/>
        <v>4.666666666666667</v>
      </c>
      <c r="K343" s="150"/>
      <c r="L343" s="68">
        <f t="shared" si="28"/>
        <v>4.666666666666667</v>
      </c>
      <c r="M343" s="68"/>
      <c r="N343" s="84" t="str">
        <f t="shared" si="29"/>
        <v>Juin</v>
      </c>
    </row>
    <row r="344" spans="1:14" ht="18.75">
      <c r="A344" s="64">
        <v>337</v>
      </c>
      <c r="B344" s="413" t="s">
        <v>432</v>
      </c>
      <c r="C344" s="413" t="s">
        <v>433</v>
      </c>
      <c r="D344" s="455">
        <v>9</v>
      </c>
      <c r="E344" s="205"/>
      <c r="F344" s="68"/>
      <c r="G344" s="68">
        <f t="shared" si="25"/>
        <v>3</v>
      </c>
      <c r="H344" s="68">
        <f t="shared" si="26"/>
        <v>6</v>
      </c>
      <c r="I344" s="206"/>
      <c r="J344" s="68">
        <f t="shared" si="27"/>
        <v>6</v>
      </c>
      <c r="K344" s="211"/>
      <c r="L344" s="68">
        <f t="shared" si="28"/>
        <v>6</v>
      </c>
      <c r="M344" s="68"/>
      <c r="N344" s="84" t="str">
        <f t="shared" si="29"/>
        <v>Juin</v>
      </c>
    </row>
    <row r="345" spans="1:14" ht="18.75">
      <c r="A345" s="64">
        <v>338</v>
      </c>
      <c r="B345" s="432" t="s">
        <v>434</v>
      </c>
      <c r="C345" s="432" t="s">
        <v>977</v>
      </c>
      <c r="D345" s="455">
        <v>12</v>
      </c>
      <c r="E345" s="205"/>
      <c r="F345" s="68"/>
      <c r="G345" s="68">
        <f t="shared" si="25"/>
        <v>4</v>
      </c>
      <c r="H345" s="68">
        <f t="shared" si="26"/>
        <v>8</v>
      </c>
      <c r="I345" s="208"/>
      <c r="J345" s="68">
        <f t="shared" si="27"/>
        <v>8</v>
      </c>
      <c r="K345" s="150"/>
      <c r="L345" s="68">
        <f t="shared" si="28"/>
        <v>8</v>
      </c>
      <c r="M345" s="115"/>
      <c r="N345" s="84" t="str">
        <f t="shared" si="29"/>
        <v>Juin</v>
      </c>
    </row>
    <row r="346" spans="1:14" ht="18.75">
      <c r="A346" s="64">
        <v>339</v>
      </c>
      <c r="B346" s="413" t="s">
        <v>435</v>
      </c>
      <c r="C346" s="413" t="s">
        <v>978</v>
      </c>
      <c r="D346" s="455">
        <v>6</v>
      </c>
      <c r="E346" s="205"/>
      <c r="F346" s="68"/>
      <c r="G346" s="68">
        <f t="shared" si="25"/>
        <v>2</v>
      </c>
      <c r="H346" s="68">
        <f t="shared" si="26"/>
        <v>4</v>
      </c>
      <c r="I346" s="206"/>
      <c r="J346" s="68">
        <f t="shared" si="27"/>
        <v>4</v>
      </c>
      <c r="K346" s="211"/>
      <c r="L346" s="68">
        <f t="shared" si="28"/>
        <v>4</v>
      </c>
      <c r="M346" s="115"/>
      <c r="N346" s="84" t="str">
        <f t="shared" si="29"/>
        <v>Juin</v>
      </c>
    </row>
    <row r="347" spans="1:14" ht="18.75">
      <c r="A347" s="64">
        <v>340</v>
      </c>
      <c r="B347" s="419" t="s">
        <v>979</v>
      </c>
      <c r="C347" s="419" t="s">
        <v>120</v>
      </c>
      <c r="D347" s="455">
        <v>4</v>
      </c>
      <c r="E347" s="205"/>
      <c r="F347" s="68"/>
      <c r="G347" s="68">
        <f t="shared" si="25"/>
        <v>1.3333333333333333</v>
      </c>
      <c r="H347" s="68">
        <f t="shared" si="26"/>
        <v>2.6666666666666665</v>
      </c>
      <c r="I347" s="208"/>
      <c r="J347" s="68">
        <f t="shared" si="27"/>
        <v>2.6666666666666665</v>
      </c>
      <c r="K347" s="150"/>
      <c r="L347" s="68">
        <f t="shared" si="28"/>
        <v>2.6666666666666665</v>
      </c>
      <c r="M347" s="115"/>
      <c r="N347" s="84" t="str">
        <f t="shared" si="29"/>
        <v>Juin</v>
      </c>
    </row>
    <row r="348" spans="1:14" ht="18.75">
      <c r="A348" s="64">
        <v>341</v>
      </c>
      <c r="B348" s="418" t="s">
        <v>436</v>
      </c>
      <c r="C348" s="418" t="s">
        <v>980</v>
      </c>
      <c r="D348" s="209"/>
      <c r="E348" s="205"/>
      <c r="F348" s="68"/>
      <c r="G348" s="68">
        <f t="shared" si="25"/>
        <v>10</v>
      </c>
      <c r="H348" s="68">
        <f t="shared" si="26"/>
        <v>20</v>
      </c>
      <c r="I348" s="208"/>
      <c r="J348" s="68">
        <f t="shared" si="27"/>
        <v>20</v>
      </c>
      <c r="K348" s="150"/>
      <c r="L348" s="68">
        <f t="shared" si="28"/>
        <v>20</v>
      </c>
      <c r="M348" s="115">
        <v>20</v>
      </c>
      <c r="N348" s="84" t="str">
        <f t="shared" si="29"/>
        <v>Juin</v>
      </c>
    </row>
    <row r="349" spans="1:14" ht="18.75">
      <c r="A349" s="64">
        <v>342</v>
      </c>
      <c r="B349" s="432" t="s">
        <v>437</v>
      </c>
      <c r="C349" s="432" t="s">
        <v>981</v>
      </c>
      <c r="D349" s="455">
        <v>11</v>
      </c>
      <c r="E349" s="205"/>
      <c r="F349" s="68"/>
      <c r="G349" s="68">
        <f t="shared" si="25"/>
        <v>3.6666666666666665</v>
      </c>
      <c r="H349" s="68">
        <f t="shared" si="26"/>
        <v>7.333333333333333</v>
      </c>
      <c r="I349" s="208"/>
      <c r="J349" s="68">
        <f t="shared" si="27"/>
        <v>7.333333333333333</v>
      </c>
      <c r="K349" s="150"/>
      <c r="L349" s="68">
        <f t="shared" si="28"/>
        <v>7.333333333333333</v>
      </c>
      <c r="M349" s="115"/>
      <c r="N349" s="84" t="str">
        <f t="shared" si="29"/>
        <v>Juin</v>
      </c>
    </row>
    <row r="350" spans="1:14" ht="18.75">
      <c r="A350" s="64">
        <v>343</v>
      </c>
      <c r="B350" s="413" t="s">
        <v>438</v>
      </c>
      <c r="C350" s="413" t="s">
        <v>982</v>
      </c>
      <c r="D350" s="455">
        <v>14</v>
      </c>
      <c r="E350" s="205"/>
      <c r="F350" s="68"/>
      <c r="G350" s="68">
        <f t="shared" si="25"/>
        <v>4.666666666666667</v>
      </c>
      <c r="H350" s="68">
        <f t="shared" si="26"/>
        <v>9.3333333333333339</v>
      </c>
      <c r="I350" s="208"/>
      <c r="J350" s="68">
        <f t="shared" si="27"/>
        <v>9.3333333333333339</v>
      </c>
      <c r="K350" s="150"/>
      <c r="L350" s="68">
        <f t="shared" si="28"/>
        <v>9.3333333333333339</v>
      </c>
      <c r="M350" s="115"/>
      <c r="N350" s="84" t="str">
        <f t="shared" si="29"/>
        <v>Juin</v>
      </c>
    </row>
    <row r="351" spans="1:14" ht="18.75">
      <c r="A351" s="64">
        <v>344</v>
      </c>
      <c r="B351" s="413" t="s">
        <v>439</v>
      </c>
      <c r="C351" s="413" t="s">
        <v>440</v>
      </c>
      <c r="D351" s="455">
        <v>14</v>
      </c>
      <c r="E351" s="205"/>
      <c r="F351" s="68"/>
      <c r="G351" s="68">
        <f t="shared" si="25"/>
        <v>4.666666666666667</v>
      </c>
      <c r="H351" s="68">
        <f t="shared" si="26"/>
        <v>9.3333333333333339</v>
      </c>
      <c r="I351" s="206"/>
      <c r="J351" s="68">
        <f t="shared" si="27"/>
        <v>9.3333333333333339</v>
      </c>
      <c r="K351" s="211"/>
      <c r="L351" s="68">
        <f t="shared" si="28"/>
        <v>9.3333333333333339</v>
      </c>
      <c r="M351" s="115"/>
      <c r="N351" s="84" t="str">
        <f t="shared" si="29"/>
        <v>Juin</v>
      </c>
    </row>
    <row r="352" spans="1:14" ht="18.75">
      <c r="A352" s="64">
        <v>345</v>
      </c>
      <c r="B352" s="413" t="s">
        <v>439</v>
      </c>
      <c r="C352" s="413" t="s">
        <v>107</v>
      </c>
      <c r="D352" s="455">
        <v>9</v>
      </c>
      <c r="E352" s="205"/>
      <c r="F352" s="68"/>
      <c r="G352" s="68">
        <f t="shared" si="25"/>
        <v>3</v>
      </c>
      <c r="H352" s="68">
        <f t="shared" si="26"/>
        <v>6</v>
      </c>
      <c r="I352" s="206"/>
      <c r="J352" s="68">
        <f t="shared" si="27"/>
        <v>6</v>
      </c>
      <c r="K352" s="206"/>
      <c r="L352" s="68">
        <f t="shared" si="28"/>
        <v>6</v>
      </c>
      <c r="M352" s="115"/>
      <c r="N352" s="84" t="str">
        <f t="shared" si="29"/>
        <v>Juin</v>
      </c>
    </row>
    <row r="353" spans="1:14" ht="18.75">
      <c r="A353" s="64">
        <v>346</v>
      </c>
      <c r="B353" s="425" t="s">
        <v>983</v>
      </c>
      <c r="C353" s="425" t="s">
        <v>984</v>
      </c>
      <c r="D353" s="455">
        <v>12</v>
      </c>
      <c r="E353" s="205"/>
      <c r="F353" s="68"/>
      <c r="G353" s="68">
        <f t="shared" si="25"/>
        <v>4</v>
      </c>
      <c r="H353" s="68">
        <f t="shared" si="26"/>
        <v>8</v>
      </c>
      <c r="I353" s="206"/>
      <c r="J353" s="68">
        <f t="shared" si="27"/>
        <v>8</v>
      </c>
      <c r="K353" s="206"/>
      <c r="L353" s="68">
        <f t="shared" si="28"/>
        <v>8</v>
      </c>
      <c r="M353" s="115"/>
      <c r="N353" s="84" t="str">
        <f t="shared" si="29"/>
        <v>Juin</v>
      </c>
    </row>
    <row r="354" spans="1:14" ht="18.75">
      <c r="A354" s="82">
        <v>347</v>
      </c>
      <c r="B354" s="427" t="s">
        <v>441</v>
      </c>
      <c r="C354" s="427" t="s">
        <v>43</v>
      </c>
      <c r="D354" s="455">
        <v>4</v>
      </c>
      <c r="E354" s="205"/>
      <c r="F354" s="68"/>
      <c r="G354" s="68">
        <f t="shared" si="25"/>
        <v>1.3333333333333333</v>
      </c>
      <c r="H354" s="68">
        <f t="shared" si="26"/>
        <v>2.6666666666666665</v>
      </c>
      <c r="I354" s="208"/>
      <c r="J354" s="68">
        <f t="shared" si="27"/>
        <v>2.6666666666666665</v>
      </c>
      <c r="K354" s="156"/>
      <c r="L354" s="68">
        <f t="shared" si="28"/>
        <v>2.6666666666666665</v>
      </c>
      <c r="M354" s="115"/>
      <c r="N354" s="84" t="str">
        <f t="shared" si="29"/>
        <v>Juin</v>
      </c>
    </row>
    <row r="355" spans="1:14" ht="18.75">
      <c r="A355" s="64">
        <v>348</v>
      </c>
      <c r="B355" s="419" t="s">
        <v>442</v>
      </c>
      <c r="C355" s="419" t="s">
        <v>986</v>
      </c>
      <c r="D355" s="455">
        <v>5</v>
      </c>
      <c r="E355" s="205"/>
      <c r="F355" s="68"/>
      <c r="G355" s="68">
        <f t="shared" si="25"/>
        <v>1.6666666666666667</v>
      </c>
      <c r="H355" s="68">
        <f t="shared" si="26"/>
        <v>3.3333333333333335</v>
      </c>
      <c r="I355" s="206"/>
      <c r="J355" s="68">
        <f t="shared" si="27"/>
        <v>3.3333333333333335</v>
      </c>
      <c r="K355" s="156"/>
      <c r="L355" s="68">
        <f t="shared" si="28"/>
        <v>3.3333333333333335</v>
      </c>
      <c r="M355" s="115"/>
      <c r="N355" s="84" t="str">
        <f t="shared" si="29"/>
        <v>Juin</v>
      </c>
    </row>
    <row r="356" spans="1:14" ht="18.75">
      <c r="A356" s="64">
        <v>349</v>
      </c>
      <c r="B356" s="413" t="s">
        <v>444</v>
      </c>
      <c r="C356" s="413" t="s">
        <v>965</v>
      </c>
      <c r="D356" s="455">
        <v>13</v>
      </c>
      <c r="E356" s="205"/>
      <c r="F356" s="68"/>
      <c r="G356" s="68">
        <f t="shared" si="25"/>
        <v>4.333333333333333</v>
      </c>
      <c r="H356" s="68">
        <f t="shared" si="26"/>
        <v>8.6666666666666661</v>
      </c>
      <c r="I356" s="206"/>
      <c r="J356" s="68">
        <f t="shared" si="27"/>
        <v>8.6666666666666661</v>
      </c>
      <c r="K356" s="156"/>
      <c r="L356" s="68">
        <f t="shared" si="28"/>
        <v>8.6666666666666661</v>
      </c>
      <c r="M356" s="115"/>
      <c r="N356" s="84" t="str">
        <f t="shared" si="29"/>
        <v>Juin</v>
      </c>
    </row>
    <row r="357" spans="1:14" ht="18.75">
      <c r="A357" s="64">
        <v>350</v>
      </c>
      <c r="B357" s="413" t="s">
        <v>445</v>
      </c>
      <c r="C357" s="413" t="s">
        <v>95</v>
      </c>
      <c r="D357" s="455">
        <v>3</v>
      </c>
      <c r="E357" s="205"/>
      <c r="F357" s="68"/>
      <c r="G357" s="68">
        <f t="shared" si="25"/>
        <v>1</v>
      </c>
      <c r="H357" s="68">
        <f t="shared" si="26"/>
        <v>2</v>
      </c>
      <c r="I357" s="206"/>
      <c r="J357" s="68">
        <f t="shared" si="27"/>
        <v>2</v>
      </c>
      <c r="K357" s="156"/>
      <c r="L357" s="68">
        <f t="shared" si="28"/>
        <v>2</v>
      </c>
      <c r="M357" s="115"/>
      <c r="N357" s="84" t="str">
        <f t="shared" si="29"/>
        <v>Juin</v>
      </c>
    </row>
    <row r="358" spans="1:14" ht="18.75">
      <c r="A358" s="64">
        <v>351</v>
      </c>
      <c r="B358" s="413" t="s">
        <v>446</v>
      </c>
      <c r="C358" s="413" t="s">
        <v>987</v>
      </c>
      <c r="D358" s="455">
        <v>7</v>
      </c>
      <c r="E358" s="205"/>
      <c r="F358" s="68"/>
      <c r="G358" s="68">
        <f t="shared" si="25"/>
        <v>2.3333333333333335</v>
      </c>
      <c r="H358" s="68">
        <f t="shared" si="26"/>
        <v>4.666666666666667</v>
      </c>
      <c r="I358" s="206"/>
      <c r="J358" s="68">
        <f t="shared" si="27"/>
        <v>4.666666666666667</v>
      </c>
      <c r="K358" s="156"/>
      <c r="L358" s="68">
        <f t="shared" si="28"/>
        <v>4.666666666666667</v>
      </c>
      <c r="M358" s="115"/>
      <c r="N358" s="84" t="str">
        <f t="shared" si="29"/>
        <v>Juin</v>
      </c>
    </row>
    <row r="359" spans="1:14" ht="18.75">
      <c r="A359" s="64">
        <v>352</v>
      </c>
      <c r="B359" s="413" t="s">
        <v>447</v>
      </c>
      <c r="C359" s="413" t="s">
        <v>960</v>
      </c>
      <c r="D359" s="455">
        <v>9</v>
      </c>
      <c r="E359" s="205"/>
      <c r="F359" s="68"/>
      <c r="G359" s="68">
        <f t="shared" si="25"/>
        <v>3</v>
      </c>
      <c r="H359" s="68">
        <f t="shared" si="26"/>
        <v>6</v>
      </c>
      <c r="I359" s="206"/>
      <c r="J359" s="68">
        <f t="shared" si="27"/>
        <v>6</v>
      </c>
      <c r="K359" s="156"/>
      <c r="L359" s="68">
        <f t="shared" si="28"/>
        <v>6</v>
      </c>
      <c r="M359" s="115"/>
      <c r="N359" s="84" t="str">
        <f t="shared" si="29"/>
        <v>Juin</v>
      </c>
    </row>
    <row r="360" spans="1:14" ht="18.75">
      <c r="A360" s="64">
        <v>353</v>
      </c>
      <c r="B360" s="419" t="s">
        <v>988</v>
      </c>
      <c r="C360" s="419" t="s">
        <v>989</v>
      </c>
      <c r="D360" s="455">
        <v>5</v>
      </c>
      <c r="E360" s="205"/>
      <c r="F360" s="68"/>
      <c r="G360" s="68">
        <f t="shared" si="25"/>
        <v>1.6666666666666667</v>
      </c>
      <c r="H360" s="68">
        <f t="shared" si="26"/>
        <v>3.3333333333333335</v>
      </c>
      <c r="I360" s="206"/>
      <c r="J360" s="68">
        <f t="shared" si="27"/>
        <v>3.3333333333333335</v>
      </c>
      <c r="K360" s="156"/>
      <c r="L360" s="68">
        <f t="shared" si="28"/>
        <v>3.3333333333333335</v>
      </c>
      <c r="M360" s="115"/>
      <c r="N360" s="84" t="str">
        <f t="shared" si="29"/>
        <v>Juin</v>
      </c>
    </row>
    <row r="361" spans="1:14" ht="18.75">
      <c r="A361" s="64">
        <v>354</v>
      </c>
      <c r="B361" s="419" t="s">
        <v>988</v>
      </c>
      <c r="C361" s="419" t="s">
        <v>448</v>
      </c>
      <c r="D361" s="455">
        <v>8</v>
      </c>
      <c r="E361" s="205"/>
      <c r="F361" s="68"/>
      <c r="G361" s="68">
        <f t="shared" si="25"/>
        <v>2.6666666666666665</v>
      </c>
      <c r="H361" s="68">
        <f t="shared" si="26"/>
        <v>5.333333333333333</v>
      </c>
      <c r="I361" s="206"/>
      <c r="J361" s="68">
        <f t="shared" si="27"/>
        <v>5.333333333333333</v>
      </c>
      <c r="K361" s="156"/>
      <c r="L361" s="68">
        <f t="shared" si="28"/>
        <v>5.333333333333333</v>
      </c>
      <c r="M361" s="115"/>
      <c r="N361" s="84" t="str">
        <f t="shared" si="29"/>
        <v>Juin</v>
      </c>
    </row>
    <row r="362" spans="1:14" ht="18.75">
      <c r="A362" s="64">
        <v>355</v>
      </c>
      <c r="B362" s="432" t="s">
        <v>449</v>
      </c>
      <c r="C362" s="432" t="s">
        <v>450</v>
      </c>
      <c r="D362" s="455">
        <v>12</v>
      </c>
      <c r="E362" s="205"/>
      <c r="F362" s="68"/>
      <c r="G362" s="68">
        <f t="shared" si="25"/>
        <v>4</v>
      </c>
      <c r="H362" s="68">
        <f t="shared" si="26"/>
        <v>8</v>
      </c>
      <c r="I362" s="206"/>
      <c r="J362" s="68">
        <f t="shared" si="27"/>
        <v>8</v>
      </c>
      <c r="K362" s="156"/>
      <c r="L362" s="68">
        <f t="shared" si="28"/>
        <v>8</v>
      </c>
      <c r="M362" s="115"/>
      <c r="N362" s="84" t="str">
        <f t="shared" si="29"/>
        <v>Juin</v>
      </c>
    </row>
    <row r="363" spans="1:14" ht="18.75">
      <c r="A363" s="64">
        <v>356</v>
      </c>
      <c r="B363" s="413" t="s">
        <v>990</v>
      </c>
      <c r="C363" s="413" t="s">
        <v>185</v>
      </c>
      <c r="D363" s="455">
        <v>10</v>
      </c>
      <c r="E363" s="205"/>
      <c r="F363" s="68"/>
      <c r="G363" s="68">
        <f>IF(AND(D363=0,E363=0,F363=0),M363/2,(D363+E363+F363)/3)</f>
        <v>3.3333333333333335</v>
      </c>
      <c r="H363" s="68">
        <f>G363*2</f>
        <v>6.666666666666667</v>
      </c>
      <c r="I363" s="206"/>
      <c r="J363" s="68">
        <f>MAX(H363,I363*2)</f>
        <v>6.666666666666667</v>
      </c>
      <c r="K363" s="156"/>
      <c r="L363" s="68">
        <f>MAX(J363,K363*2)</f>
        <v>6.666666666666667</v>
      </c>
      <c r="M363" s="115"/>
      <c r="N363" s="84" t="str">
        <f>IF(ISBLANK(K363),IF(ISBLANK(I363),"Juin","Synthèse"),"Rattrapage")</f>
        <v>Juin</v>
      </c>
    </row>
    <row r="364" spans="1:14" ht="18.75">
      <c r="A364" s="64">
        <v>357</v>
      </c>
      <c r="B364" s="413" t="s">
        <v>451</v>
      </c>
      <c r="C364" s="413" t="s">
        <v>452</v>
      </c>
      <c r="D364" s="455">
        <v>12</v>
      </c>
      <c r="E364" s="205"/>
      <c r="F364" s="68"/>
      <c r="G364" s="68">
        <f t="shared" si="25"/>
        <v>4</v>
      </c>
      <c r="H364" s="68">
        <f t="shared" si="26"/>
        <v>8</v>
      </c>
      <c r="I364" s="206"/>
      <c r="J364" s="68">
        <f t="shared" si="27"/>
        <v>8</v>
      </c>
      <c r="K364" s="156"/>
      <c r="L364" s="68">
        <f t="shared" si="28"/>
        <v>8</v>
      </c>
      <c r="M364" s="115"/>
      <c r="N364" s="84" t="str">
        <f t="shared" si="29"/>
        <v>Juin</v>
      </c>
    </row>
    <row r="365" spans="1:14" ht="18.75">
      <c r="A365" s="64">
        <v>358</v>
      </c>
      <c r="B365" s="432" t="s">
        <v>991</v>
      </c>
      <c r="C365" s="432" t="s">
        <v>43</v>
      </c>
      <c r="D365" s="204">
        <v>9</v>
      </c>
      <c r="E365" s="205"/>
      <c r="F365" s="68"/>
      <c r="G365" s="68">
        <f>IF(AND(D365=0,E365=0,F365=0),M365/2,(D365+E365+F365)/3)</f>
        <v>3</v>
      </c>
      <c r="H365" s="68">
        <f>G365*2</f>
        <v>6</v>
      </c>
      <c r="I365" s="206"/>
      <c r="J365" s="68">
        <f>MAX(H365,I365*2)</f>
        <v>6</v>
      </c>
      <c r="K365" s="156"/>
      <c r="L365" s="68">
        <f>MAX(J365,K365*2)</f>
        <v>6</v>
      </c>
      <c r="M365" s="115"/>
      <c r="N365" s="84" t="str">
        <f>IF(ISBLANK(K365),IF(ISBLANK(I365),"Juin","Synthèse"),"Rattrapage")</f>
        <v>Juin</v>
      </c>
    </row>
    <row r="366" spans="1:14" ht="18.75">
      <c r="A366" s="64">
        <v>359</v>
      </c>
      <c r="B366" s="413" t="s">
        <v>453</v>
      </c>
      <c r="C366" s="413" t="s">
        <v>992</v>
      </c>
      <c r="D366" s="204">
        <v>14</v>
      </c>
      <c r="E366" s="205"/>
      <c r="F366" s="68"/>
      <c r="G366" s="68">
        <f t="shared" si="25"/>
        <v>4.666666666666667</v>
      </c>
      <c r="H366" s="68">
        <f t="shared" si="26"/>
        <v>9.3333333333333339</v>
      </c>
      <c r="I366" s="206"/>
      <c r="J366" s="68">
        <f t="shared" si="27"/>
        <v>9.3333333333333339</v>
      </c>
      <c r="K366" s="156"/>
      <c r="L366" s="68">
        <f t="shared" si="28"/>
        <v>9.3333333333333339</v>
      </c>
      <c r="M366" s="115"/>
      <c r="N366" s="84" t="str">
        <f t="shared" si="29"/>
        <v>Juin</v>
      </c>
    </row>
    <row r="367" spans="1:14" ht="18.75">
      <c r="A367" s="64">
        <v>360</v>
      </c>
      <c r="B367" s="413" t="s">
        <v>454</v>
      </c>
      <c r="C367" s="413" t="s">
        <v>118</v>
      </c>
      <c r="D367" s="204">
        <v>9</v>
      </c>
      <c r="E367" s="205"/>
      <c r="F367" s="68"/>
      <c r="G367" s="68">
        <f t="shared" si="25"/>
        <v>3</v>
      </c>
      <c r="H367" s="68">
        <f t="shared" si="26"/>
        <v>6</v>
      </c>
      <c r="I367" s="206"/>
      <c r="J367" s="68">
        <f t="shared" si="27"/>
        <v>6</v>
      </c>
      <c r="K367" s="156"/>
      <c r="L367" s="68">
        <f t="shared" si="28"/>
        <v>6</v>
      </c>
      <c r="M367" s="68"/>
      <c r="N367" s="84" t="str">
        <f t="shared" si="29"/>
        <v>Juin</v>
      </c>
    </row>
    <row r="368" spans="1:14" ht="18.75">
      <c r="A368" s="64">
        <v>361</v>
      </c>
      <c r="B368" s="413" t="s">
        <v>455</v>
      </c>
      <c r="C368" s="413" t="s">
        <v>993</v>
      </c>
      <c r="D368" s="204">
        <v>8</v>
      </c>
      <c r="E368" s="205"/>
      <c r="F368" s="68"/>
      <c r="G368" s="68">
        <f t="shared" si="25"/>
        <v>2.6666666666666665</v>
      </c>
      <c r="H368" s="68">
        <f t="shared" si="26"/>
        <v>5.333333333333333</v>
      </c>
      <c r="I368" s="206"/>
      <c r="J368" s="68">
        <f t="shared" si="27"/>
        <v>5.333333333333333</v>
      </c>
      <c r="K368" s="156"/>
      <c r="L368" s="68">
        <f t="shared" si="28"/>
        <v>5.333333333333333</v>
      </c>
      <c r="M368" s="68"/>
      <c r="N368" s="84" t="str">
        <f t="shared" si="29"/>
        <v>Juin</v>
      </c>
    </row>
    <row r="369" spans="1:14" ht="18.75">
      <c r="A369" s="64">
        <v>362</v>
      </c>
      <c r="B369" s="413" t="s">
        <v>456</v>
      </c>
      <c r="C369" s="413" t="s">
        <v>154</v>
      </c>
      <c r="D369" s="204">
        <v>9</v>
      </c>
      <c r="E369" s="205"/>
      <c r="F369" s="68"/>
      <c r="G369" s="68">
        <f t="shared" si="25"/>
        <v>3</v>
      </c>
      <c r="H369" s="68">
        <f t="shared" si="26"/>
        <v>6</v>
      </c>
      <c r="I369" s="206"/>
      <c r="J369" s="68">
        <f t="shared" si="27"/>
        <v>6</v>
      </c>
      <c r="K369" s="156"/>
      <c r="L369" s="68">
        <f t="shared" si="28"/>
        <v>6</v>
      </c>
      <c r="M369" s="68"/>
      <c r="N369" s="84" t="str">
        <f t="shared" si="29"/>
        <v>Juin</v>
      </c>
    </row>
    <row r="370" spans="1:14" ht="18.75">
      <c r="A370" s="64">
        <v>363</v>
      </c>
      <c r="B370" s="413" t="s">
        <v>457</v>
      </c>
      <c r="C370" s="413" t="s">
        <v>994</v>
      </c>
      <c r="D370" s="204">
        <v>14</v>
      </c>
      <c r="E370" s="205"/>
      <c r="F370" s="68"/>
      <c r="G370" s="68">
        <f t="shared" si="25"/>
        <v>4.666666666666667</v>
      </c>
      <c r="H370" s="68">
        <f t="shared" si="26"/>
        <v>9.3333333333333339</v>
      </c>
      <c r="I370" s="206"/>
      <c r="J370" s="68">
        <f t="shared" si="27"/>
        <v>9.3333333333333339</v>
      </c>
      <c r="K370" s="156"/>
      <c r="L370" s="68">
        <f t="shared" si="28"/>
        <v>9.3333333333333339</v>
      </c>
      <c r="M370" s="115"/>
      <c r="N370" s="84" t="str">
        <f t="shared" si="29"/>
        <v>Juin</v>
      </c>
    </row>
    <row r="371" spans="1:14" ht="18.75">
      <c r="A371" s="64">
        <v>364</v>
      </c>
      <c r="B371" s="413" t="s">
        <v>995</v>
      </c>
      <c r="C371" s="413" t="s">
        <v>35</v>
      </c>
      <c r="D371" s="204">
        <v>6</v>
      </c>
      <c r="E371" s="205"/>
      <c r="F371" s="68"/>
      <c r="G371" s="68">
        <f t="shared" si="25"/>
        <v>2</v>
      </c>
      <c r="H371" s="68">
        <f t="shared" si="26"/>
        <v>4</v>
      </c>
      <c r="I371" s="206"/>
      <c r="J371" s="68">
        <f t="shared" si="27"/>
        <v>4</v>
      </c>
      <c r="K371" s="156"/>
      <c r="L371" s="68">
        <f t="shared" si="28"/>
        <v>4</v>
      </c>
      <c r="M371" s="115"/>
      <c r="N371" s="84" t="str">
        <f t="shared" si="29"/>
        <v>Juin</v>
      </c>
    </row>
    <row r="372" spans="1:14" ht="18.75">
      <c r="A372" s="64">
        <v>365</v>
      </c>
      <c r="B372" s="419" t="s">
        <v>458</v>
      </c>
      <c r="C372" s="419" t="s">
        <v>166</v>
      </c>
      <c r="D372" s="204">
        <v>12</v>
      </c>
      <c r="E372" s="205"/>
      <c r="F372" s="68"/>
      <c r="G372" s="68">
        <f t="shared" si="25"/>
        <v>4</v>
      </c>
      <c r="H372" s="68">
        <f t="shared" si="26"/>
        <v>8</v>
      </c>
      <c r="I372" s="206"/>
      <c r="J372" s="68">
        <f t="shared" si="27"/>
        <v>8</v>
      </c>
      <c r="K372" s="156"/>
      <c r="L372" s="68">
        <f t="shared" si="28"/>
        <v>8</v>
      </c>
      <c r="M372" s="115"/>
      <c r="N372" s="84" t="str">
        <f t="shared" si="29"/>
        <v>Juin</v>
      </c>
    </row>
    <row r="373" spans="1:14" ht="18.75">
      <c r="A373" s="64">
        <v>366</v>
      </c>
      <c r="B373" s="432" t="s">
        <v>459</v>
      </c>
      <c r="C373" s="432" t="s">
        <v>996</v>
      </c>
      <c r="D373" s="204">
        <v>8</v>
      </c>
      <c r="E373" s="205"/>
      <c r="F373" s="68"/>
      <c r="G373" s="68">
        <f t="shared" si="25"/>
        <v>2.6666666666666665</v>
      </c>
      <c r="H373" s="68">
        <f t="shared" si="26"/>
        <v>5.333333333333333</v>
      </c>
      <c r="I373" s="206"/>
      <c r="J373" s="68">
        <f t="shared" si="27"/>
        <v>5.333333333333333</v>
      </c>
      <c r="K373" s="156"/>
      <c r="L373" s="68">
        <f t="shared" si="28"/>
        <v>5.333333333333333</v>
      </c>
      <c r="M373" s="115"/>
      <c r="N373" s="84" t="str">
        <f t="shared" si="29"/>
        <v>Juin</v>
      </c>
    </row>
    <row r="374" spans="1:14" ht="18.75">
      <c r="A374" s="64">
        <v>367</v>
      </c>
      <c r="B374" s="413" t="s">
        <v>460</v>
      </c>
      <c r="C374" s="413" t="s">
        <v>461</v>
      </c>
      <c r="D374" s="209"/>
      <c r="E374" s="205"/>
      <c r="F374" s="68"/>
      <c r="G374" s="68">
        <f t="shared" si="25"/>
        <v>10</v>
      </c>
      <c r="H374" s="68">
        <f t="shared" si="26"/>
        <v>20</v>
      </c>
      <c r="I374" s="206"/>
      <c r="J374" s="68">
        <f t="shared" si="27"/>
        <v>20</v>
      </c>
      <c r="K374" s="156"/>
      <c r="L374" s="68">
        <f t="shared" si="28"/>
        <v>20</v>
      </c>
      <c r="M374" s="115">
        <v>20</v>
      </c>
      <c r="N374" s="84" t="str">
        <f t="shared" si="29"/>
        <v>Juin</v>
      </c>
    </row>
    <row r="375" spans="1:14" ht="18.75">
      <c r="A375" s="64">
        <v>368</v>
      </c>
      <c r="B375" s="413" t="s">
        <v>462</v>
      </c>
      <c r="C375" s="413" t="s">
        <v>997</v>
      </c>
      <c r="D375" s="204">
        <v>7</v>
      </c>
      <c r="E375" s="205"/>
      <c r="F375" s="68"/>
      <c r="G375" s="68">
        <f t="shared" si="25"/>
        <v>2.3333333333333335</v>
      </c>
      <c r="H375" s="68">
        <f t="shared" si="26"/>
        <v>4.666666666666667</v>
      </c>
      <c r="I375" s="206"/>
      <c r="J375" s="68">
        <f t="shared" si="27"/>
        <v>4.666666666666667</v>
      </c>
      <c r="K375" s="156"/>
      <c r="L375" s="68">
        <f t="shared" si="28"/>
        <v>4.666666666666667</v>
      </c>
      <c r="M375" s="115"/>
      <c r="N375" s="84" t="str">
        <f t="shared" si="29"/>
        <v>Juin</v>
      </c>
    </row>
    <row r="376" spans="1:14" ht="18.75">
      <c r="A376" s="64">
        <v>369</v>
      </c>
      <c r="B376" s="413" t="s">
        <v>463</v>
      </c>
      <c r="C376" s="413" t="s">
        <v>464</v>
      </c>
      <c r="D376" s="204">
        <v>9</v>
      </c>
      <c r="E376" s="205"/>
      <c r="F376" s="68"/>
      <c r="G376" s="68">
        <f t="shared" si="25"/>
        <v>3</v>
      </c>
      <c r="H376" s="68">
        <f t="shared" si="26"/>
        <v>6</v>
      </c>
      <c r="I376" s="206"/>
      <c r="J376" s="68">
        <f t="shared" si="27"/>
        <v>6</v>
      </c>
      <c r="K376" s="156"/>
      <c r="L376" s="68">
        <f t="shared" si="28"/>
        <v>6</v>
      </c>
      <c r="M376" s="115"/>
      <c r="N376" s="84" t="str">
        <f t="shared" si="29"/>
        <v>Juin</v>
      </c>
    </row>
    <row r="377" spans="1:14" ht="18.75">
      <c r="A377" s="64">
        <v>370</v>
      </c>
      <c r="B377" s="413" t="s">
        <v>465</v>
      </c>
      <c r="C377" s="413" t="s">
        <v>466</v>
      </c>
      <c r="D377" s="209"/>
      <c r="E377" s="205"/>
      <c r="F377" s="68"/>
      <c r="G377" s="68">
        <f t="shared" si="25"/>
        <v>11</v>
      </c>
      <c r="H377" s="68">
        <f t="shared" si="26"/>
        <v>22</v>
      </c>
      <c r="I377" s="206"/>
      <c r="J377" s="68">
        <f t="shared" si="27"/>
        <v>22</v>
      </c>
      <c r="K377" s="156"/>
      <c r="L377" s="68">
        <f t="shared" si="28"/>
        <v>22</v>
      </c>
      <c r="M377" s="115">
        <v>22</v>
      </c>
      <c r="N377" s="84" t="str">
        <f t="shared" si="29"/>
        <v>Juin</v>
      </c>
    </row>
    <row r="378" spans="1:14" ht="18.75">
      <c r="A378" s="64">
        <v>371</v>
      </c>
      <c r="B378" s="413" t="s">
        <v>467</v>
      </c>
      <c r="C378" s="413" t="s">
        <v>85</v>
      </c>
      <c r="D378" s="204">
        <v>9</v>
      </c>
      <c r="E378" s="205"/>
      <c r="F378" s="68"/>
      <c r="G378" s="68">
        <f t="shared" si="25"/>
        <v>3</v>
      </c>
      <c r="H378" s="68">
        <f t="shared" si="26"/>
        <v>6</v>
      </c>
      <c r="I378" s="206"/>
      <c r="J378" s="68">
        <f t="shared" si="27"/>
        <v>6</v>
      </c>
      <c r="K378" s="156"/>
      <c r="L378" s="68">
        <f t="shared" si="28"/>
        <v>6</v>
      </c>
      <c r="M378" s="115"/>
      <c r="N378" s="84" t="str">
        <f t="shared" si="29"/>
        <v>Juin</v>
      </c>
    </row>
    <row r="379" spans="1:14" ht="18.75">
      <c r="A379" s="64">
        <v>372</v>
      </c>
      <c r="B379" s="419" t="s">
        <v>998</v>
      </c>
      <c r="C379" s="419" t="s">
        <v>218</v>
      </c>
      <c r="D379" s="204">
        <v>5</v>
      </c>
      <c r="E379" s="205"/>
      <c r="F379" s="68"/>
      <c r="G379" s="68">
        <f t="shared" si="25"/>
        <v>1.6666666666666667</v>
      </c>
      <c r="H379" s="68">
        <f t="shared" si="26"/>
        <v>3.3333333333333335</v>
      </c>
      <c r="I379" s="206"/>
      <c r="J379" s="68">
        <f t="shared" si="27"/>
        <v>3.3333333333333335</v>
      </c>
      <c r="K379" s="156"/>
      <c r="L379" s="68">
        <f t="shared" si="28"/>
        <v>3.3333333333333335</v>
      </c>
      <c r="M379" s="115"/>
      <c r="N379" s="84" t="str">
        <f t="shared" si="29"/>
        <v>Juin</v>
      </c>
    </row>
    <row r="380" spans="1:14" ht="18.75">
      <c r="A380" s="64">
        <v>373</v>
      </c>
      <c r="B380" s="419" t="s">
        <v>998</v>
      </c>
      <c r="C380" s="419" t="s">
        <v>468</v>
      </c>
      <c r="D380" s="204">
        <v>5</v>
      </c>
      <c r="E380" s="205"/>
      <c r="F380" s="68"/>
      <c r="G380" s="68">
        <f t="shared" si="25"/>
        <v>1.6666666666666667</v>
      </c>
      <c r="H380" s="68">
        <f t="shared" si="26"/>
        <v>3.3333333333333335</v>
      </c>
      <c r="I380" s="206"/>
      <c r="J380" s="68">
        <f t="shared" si="27"/>
        <v>3.3333333333333335</v>
      </c>
      <c r="K380" s="156"/>
      <c r="L380" s="68">
        <f t="shared" si="28"/>
        <v>3.3333333333333335</v>
      </c>
      <c r="M380" s="115"/>
      <c r="N380" s="84" t="str">
        <f t="shared" si="29"/>
        <v>Juin</v>
      </c>
    </row>
    <row r="381" spans="1:14" ht="18.75">
      <c r="A381" s="64">
        <v>374</v>
      </c>
      <c r="B381" s="413" t="s">
        <v>999</v>
      </c>
      <c r="C381" s="413" t="s">
        <v>469</v>
      </c>
      <c r="D381" s="204">
        <v>11</v>
      </c>
      <c r="E381" s="205"/>
      <c r="F381" s="68"/>
      <c r="G381" s="68">
        <f t="shared" si="25"/>
        <v>3.6666666666666665</v>
      </c>
      <c r="H381" s="68">
        <f t="shared" si="26"/>
        <v>7.333333333333333</v>
      </c>
      <c r="I381" s="206"/>
      <c r="J381" s="68">
        <f t="shared" si="27"/>
        <v>7.333333333333333</v>
      </c>
      <c r="K381" s="156"/>
      <c r="L381" s="68">
        <f t="shared" si="28"/>
        <v>7.333333333333333</v>
      </c>
      <c r="M381" s="115"/>
      <c r="N381" s="84" t="str">
        <f t="shared" si="29"/>
        <v>Juin</v>
      </c>
    </row>
    <row r="382" spans="1:14" ht="18.75">
      <c r="A382" s="64">
        <v>375</v>
      </c>
      <c r="B382" s="413" t="s">
        <v>470</v>
      </c>
      <c r="C382" s="413" t="s">
        <v>777</v>
      </c>
      <c r="D382" s="204">
        <v>11</v>
      </c>
      <c r="E382" s="205"/>
      <c r="F382" s="68"/>
      <c r="G382" s="68">
        <f t="shared" si="25"/>
        <v>3.6666666666666665</v>
      </c>
      <c r="H382" s="68">
        <f t="shared" si="26"/>
        <v>7.333333333333333</v>
      </c>
      <c r="I382" s="206"/>
      <c r="J382" s="68">
        <f t="shared" si="27"/>
        <v>7.333333333333333</v>
      </c>
      <c r="K382" s="156"/>
      <c r="L382" s="68">
        <f t="shared" si="28"/>
        <v>7.333333333333333</v>
      </c>
      <c r="M382" s="115"/>
      <c r="N382" s="84" t="str">
        <f t="shared" si="29"/>
        <v>Juin</v>
      </c>
    </row>
    <row r="383" spans="1:14" ht="18.75">
      <c r="A383" s="64">
        <v>376</v>
      </c>
      <c r="B383" s="413" t="s">
        <v>471</v>
      </c>
      <c r="C383" s="413" t="s">
        <v>74</v>
      </c>
      <c r="D383" s="204">
        <v>9</v>
      </c>
      <c r="E383" s="205"/>
      <c r="F383" s="68"/>
      <c r="G383" s="68">
        <f t="shared" si="25"/>
        <v>3</v>
      </c>
      <c r="H383" s="68">
        <f t="shared" si="26"/>
        <v>6</v>
      </c>
      <c r="I383" s="206"/>
      <c r="J383" s="68">
        <f t="shared" si="27"/>
        <v>6</v>
      </c>
      <c r="K383" s="156"/>
      <c r="L383" s="68">
        <f t="shared" si="28"/>
        <v>6</v>
      </c>
      <c r="M383" s="115"/>
      <c r="N383" s="84" t="str">
        <f t="shared" si="29"/>
        <v>Juin</v>
      </c>
    </row>
    <row r="384" spans="1:14" ht="18.75">
      <c r="A384" s="64">
        <v>377</v>
      </c>
      <c r="B384" s="413" t="s">
        <v>472</v>
      </c>
      <c r="C384" s="413" t="s">
        <v>1000</v>
      </c>
      <c r="D384" s="204">
        <v>6</v>
      </c>
      <c r="E384" s="205"/>
      <c r="F384" s="68"/>
      <c r="G384" s="68">
        <f t="shared" si="25"/>
        <v>2</v>
      </c>
      <c r="H384" s="68">
        <f t="shared" si="26"/>
        <v>4</v>
      </c>
      <c r="I384" s="206"/>
      <c r="J384" s="68">
        <f t="shared" si="27"/>
        <v>4</v>
      </c>
      <c r="K384" s="156"/>
      <c r="L384" s="68">
        <f t="shared" si="28"/>
        <v>4</v>
      </c>
      <c r="M384" s="115"/>
      <c r="N384" s="84" t="str">
        <f t="shared" si="29"/>
        <v>Juin</v>
      </c>
    </row>
    <row r="385" spans="1:14" ht="18.75">
      <c r="A385" s="64">
        <v>378</v>
      </c>
      <c r="B385" s="413" t="s">
        <v>1001</v>
      </c>
      <c r="C385" s="413" t="s">
        <v>222</v>
      </c>
      <c r="D385" s="455">
        <v>13</v>
      </c>
      <c r="E385" s="205"/>
      <c r="F385" s="68"/>
      <c r="G385" s="68">
        <f>IF(AND(D385=0,E385=0,F385=0),M385/2,(D385+E385+F385)/3)</f>
        <v>4.333333333333333</v>
      </c>
      <c r="H385" s="68">
        <f>G385*2</f>
        <v>8.6666666666666661</v>
      </c>
      <c r="I385" s="206"/>
      <c r="J385" s="68">
        <f>MAX(H385,I385*2)</f>
        <v>8.6666666666666661</v>
      </c>
      <c r="K385" s="156"/>
      <c r="L385" s="68">
        <f>MAX(J385,K385*2)</f>
        <v>8.6666666666666661</v>
      </c>
      <c r="M385" s="115"/>
      <c r="N385" s="84" t="str">
        <f>IF(ISBLANK(K385),IF(ISBLANK(I385),"Juin","Synthèse"),"Rattrapage")</f>
        <v>Juin</v>
      </c>
    </row>
    <row r="386" spans="1:14" ht="18.75">
      <c r="A386" s="64">
        <v>379</v>
      </c>
      <c r="B386" s="419" t="s">
        <v>1002</v>
      </c>
      <c r="C386" s="419" t="s">
        <v>1003</v>
      </c>
      <c r="D386" s="455">
        <v>10</v>
      </c>
      <c r="E386" s="205"/>
      <c r="F386" s="68"/>
      <c r="G386" s="68">
        <f t="shared" si="25"/>
        <v>3.3333333333333335</v>
      </c>
      <c r="H386" s="68">
        <f t="shared" si="26"/>
        <v>6.666666666666667</v>
      </c>
      <c r="I386" s="206"/>
      <c r="J386" s="68">
        <f t="shared" si="27"/>
        <v>6.666666666666667</v>
      </c>
      <c r="K386" s="156"/>
      <c r="L386" s="68">
        <f t="shared" si="28"/>
        <v>6.666666666666667</v>
      </c>
      <c r="M386" s="115"/>
      <c r="N386" s="84" t="str">
        <f t="shared" si="29"/>
        <v>Juin</v>
      </c>
    </row>
    <row r="387" spans="1:14" ht="18.75">
      <c r="A387" s="64">
        <v>380</v>
      </c>
      <c r="B387" s="413" t="s">
        <v>473</v>
      </c>
      <c r="C387" s="413" t="s">
        <v>1004</v>
      </c>
      <c r="D387" s="455">
        <v>16</v>
      </c>
      <c r="E387" s="205"/>
      <c r="F387" s="68"/>
      <c r="G387" s="68">
        <f t="shared" si="25"/>
        <v>5.333333333333333</v>
      </c>
      <c r="H387" s="68">
        <f t="shared" si="26"/>
        <v>10.666666666666666</v>
      </c>
      <c r="I387" s="206"/>
      <c r="J387" s="68">
        <f t="shared" si="27"/>
        <v>10.666666666666666</v>
      </c>
      <c r="K387" s="156"/>
      <c r="L387" s="68">
        <f t="shared" si="28"/>
        <v>10.666666666666666</v>
      </c>
      <c r="M387" s="115"/>
      <c r="N387" s="84" t="str">
        <f t="shared" si="29"/>
        <v>Juin</v>
      </c>
    </row>
    <row r="388" spans="1:14" ht="18.75">
      <c r="A388" s="64">
        <v>381</v>
      </c>
      <c r="B388" s="413" t="s">
        <v>474</v>
      </c>
      <c r="C388" s="413" t="s">
        <v>212</v>
      </c>
      <c r="D388" s="455">
        <v>13</v>
      </c>
      <c r="E388" s="205"/>
      <c r="F388" s="68"/>
      <c r="G388" s="68">
        <f t="shared" si="25"/>
        <v>4.333333333333333</v>
      </c>
      <c r="H388" s="68">
        <f t="shared" si="26"/>
        <v>8.6666666666666661</v>
      </c>
      <c r="I388" s="206"/>
      <c r="J388" s="68">
        <f t="shared" si="27"/>
        <v>8.6666666666666661</v>
      </c>
      <c r="K388" s="156"/>
      <c r="L388" s="68">
        <f t="shared" si="28"/>
        <v>8.6666666666666661</v>
      </c>
      <c r="M388" s="115"/>
      <c r="N388" s="84" t="str">
        <f t="shared" si="29"/>
        <v>Juin</v>
      </c>
    </row>
    <row r="389" spans="1:14" ht="18.75">
      <c r="A389" s="64">
        <v>382</v>
      </c>
      <c r="B389" s="413" t="s">
        <v>1005</v>
      </c>
      <c r="C389" s="413" t="s">
        <v>134</v>
      </c>
      <c r="D389" s="456">
        <v>0</v>
      </c>
      <c r="E389" s="205"/>
      <c r="F389" s="68"/>
      <c r="G389" s="68">
        <f t="shared" si="25"/>
        <v>0</v>
      </c>
      <c r="H389" s="68">
        <f t="shared" si="26"/>
        <v>0</v>
      </c>
      <c r="I389" s="206"/>
      <c r="J389" s="68">
        <f t="shared" si="27"/>
        <v>0</v>
      </c>
      <c r="K389" s="156"/>
      <c r="L389" s="68">
        <f t="shared" si="28"/>
        <v>0</v>
      </c>
      <c r="M389" s="115"/>
      <c r="N389" s="84" t="str">
        <f t="shared" si="29"/>
        <v>Juin</v>
      </c>
    </row>
    <row r="390" spans="1:14" ht="18.75">
      <c r="A390" s="64">
        <v>383</v>
      </c>
      <c r="B390" s="413" t="s">
        <v>475</v>
      </c>
      <c r="C390" s="413" t="s">
        <v>1006</v>
      </c>
      <c r="D390" s="456">
        <v>0</v>
      </c>
      <c r="E390" s="205"/>
      <c r="F390" s="68"/>
      <c r="G390" s="68">
        <f t="shared" si="25"/>
        <v>0</v>
      </c>
      <c r="H390" s="68">
        <f t="shared" si="26"/>
        <v>0</v>
      </c>
      <c r="I390" s="206"/>
      <c r="J390" s="68">
        <f t="shared" si="27"/>
        <v>0</v>
      </c>
      <c r="K390" s="156"/>
      <c r="L390" s="68">
        <f t="shared" si="28"/>
        <v>0</v>
      </c>
      <c r="M390" s="115"/>
      <c r="N390" s="84" t="str">
        <f t="shared" si="29"/>
        <v>Juin</v>
      </c>
    </row>
    <row r="391" spans="1:14" ht="18.75">
      <c r="A391" s="64">
        <v>384</v>
      </c>
      <c r="B391" s="413" t="s">
        <v>476</v>
      </c>
      <c r="C391" s="413" t="s">
        <v>477</v>
      </c>
      <c r="D391" s="455">
        <v>13</v>
      </c>
      <c r="E391" s="205"/>
      <c r="F391" s="68"/>
      <c r="G391" s="68">
        <f t="shared" si="25"/>
        <v>4.333333333333333</v>
      </c>
      <c r="H391" s="68">
        <f t="shared" si="26"/>
        <v>8.6666666666666661</v>
      </c>
      <c r="I391" s="206"/>
      <c r="J391" s="68">
        <f t="shared" si="27"/>
        <v>8.6666666666666661</v>
      </c>
      <c r="K391" s="156"/>
      <c r="L391" s="68">
        <f t="shared" si="28"/>
        <v>8.6666666666666661</v>
      </c>
      <c r="M391" s="115"/>
      <c r="N391" s="84" t="str">
        <f t="shared" si="29"/>
        <v>Juin</v>
      </c>
    </row>
    <row r="392" spans="1:14" ht="18.75">
      <c r="A392" s="64">
        <v>385</v>
      </c>
      <c r="B392" s="413" t="s">
        <v>478</v>
      </c>
      <c r="C392" s="413" t="s">
        <v>1007</v>
      </c>
      <c r="D392" s="455">
        <v>10</v>
      </c>
      <c r="E392" s="205"/>
      <c r="F392" s="68"/>
      <c r="G392" s="68">
        <f t="shared" ref="G392:G455" si="30">IF(AND(D392=0,E392=0,F392=0),M392/2,(D392+E392+F392)/3)</f>
        <v>3.3333333333333335</v>
      </c>
      <c r="H392" s="68">
        <f t="shared" ref="H392:H455" si="31">G392*2</f>
        <v>6.666666666666667</v>
      </c>
      <c r="I392" s="206"/>
      <c r="J392" s="68">
        <f t="shared" ref="J392:J455" si="32">MAX(H392,I392*2)</f>
        <v>6.666666666666667</v>
      </c>
      <c r="K392" s="156"/>
      <c r="L392" s="68">
        <f t="shared" ref="L392:L455" si="33">MAX(J392,K392*2)</f>
        <v>6.666666666666667</v>
      </c>
      <c r="M392" s="115"/>
      <c r="N392" s="84" t="str">
        <f t="shared" ref="N392:N455" si="34">IF(ISBLANK(K392),IF(ISBLANK(I392),"Juin","Synthèse"),"Rattrapage")</f>
        <v>Juin</v>
      </c>
    </row>
    <row r="393" spans="1:14" ht="18.75">
      <c r="A393" s="64">
        <v>386</v>
      </c>
      <c r="B393" s="413" t="s">
        <v>479</v>
      </c>
      <c r="C393" s="413" t="s">
        <v>1008</v>
      </c>
      <c r="D393" s="455">
        <v>15</v>
      </c>
      <c r="E393" s="205"/>
      <c r="F393" s="68"/>
      <c r="G393" s="68">
        <f t="shared" si="30"/>
        <v>5</v>
      </c>
      <c r="H393" s="68">
        <f t="shared" si="31"/>
        <v>10</v>
      </c>
      <c r="I393" s="206"/>
      <c r="J393" s="68">
        <f t="shared" si="32"/>
        <v>10</v>
      </c>
      <c r="K393" s="156"/>
      <c r="L393" s="68">
        <f t="shared" si="33"/>
        <v>10</v>
      </c>
      <c r="M393" s="115"/>
      <c r="N393" s="84" t="str">
        <f t="shared" si="34"/>
        <v>Juin</v>
      </c>
    </row>
    <row r="394" spans="1:14" ht="18.75">
      <c r="A394" s="64">
        <v>387</v>
      </c>
      <c r="B394" s="413" t="s">
        <v>480</v>
      </c>
      <c r="C394" s="413" t="s">
        <v>1009</v>
      </c>
      <c r="D394" s="455">
        <v>8</v>
      </c>
      <c r="E394" s="205"/>
      <c r="F394" s="68"/>
      <c r="G394" s="68">
        <f t="shared" si="30"/>
        <v>2.6666666666666665</v>
      </c>
      <c r="H394" s="68">
        <f t="shared" si="31"/>
        <v>5.333333333333333</v>
      </c>
      <c r="I394" s="206"/>
      <c r="J394" s="68">
        <f t="shared" si="32"/>
        <v>5.333333333333333</v>
      </c>
      <c r="K394" s="156"/>
      <c r="L394" s="68">
        <f t="shared" si="33"/>
        <v>5.333333333333333</v>
      </c>
      <c r="M394" s="115"/>
      <c r="N394" s="84" t="str">
        <f t="shared" si="34"/>
        <v>Juin</v>
      </c>
    </row>
    <row r="395" spans="1:14" ht="18.75">
      <c r="A395" s="64">
        <v>388</v>
      </c>
      <c r="B395" s="413" t="s">
        <v>481</v>
      </c>
      <c r="C395" s="413" t="s">
        <v>1010</v>
      </c>
      <c r="D395" s="455">
        <v>11</v>
      </c>
      <c r="E395" s="205"/>
      <c r="F395" s="68"/>
      <c r="G395" s="68">
        <f t="shared" si="30"/>
        <v>3.6666666666666665</v>
      </c>
      <c r="H395" s="68">
        <f t="shared" si="31"/>
        <v>7.333333333333333</v>
      </c>
      <c r="I395" s="206"/>
      <c r="J395" s="68">
        <f t="shared" si="32"/>
        <v>7.333333333333333</v>
      </c>
      <c r="K395" s="156"/>
      <c r="L395" s="68">
        <f t="shared" si="33"/>
        <v>7.333333333333333</v>
      </c>
      <c r="M395" s="115"/>
      <c r="N395" s="84" t="str">
        <f t="shared" si="34"/>
        <v>Juin</v>
      </c>
    </row>
    <row r="396" spans="1:14" ht="18.75">
      <c r="A396" s="64">
        <v>389</v>
      </c>
      <c r="B396" s="413" t="s">
        <v>482</v>
      </c>
      <c r="C396" s="413" t="s">
        <v>1011</v>
      </c>
      <c r="D396" s="455">
        <v>9</v>
      </c>
      <c r="E396" s="205"/>
      <c r="F396" s="68"/>
      <c r="G396" s="68">
        <f t="shared" si="30"/>
        <v>3</v>
      </c>
      <c r="H396" s="68">
        <f t="shared" si="31"/>
        <v>6</v>
      </c>
      <c r="I396" s="206"/>
      <c r="J396" s="68">
        <f t="shared" si="32"/>
        <v>6</v>
      </c>
      <c r="K396" s="156"/>
      <c r="L396" s="68">
        <f t="shared" si="33"/>
        <v>6</v>
      </c>
      <c r="M396" s="115"/>
      <c r="N396" s="84" t="str">
        <f t="shared" si="34"/>
        <v>Juin</v>
      </c>
    </row>
    <row r="397" spans="1:14" ht="18.75">
      <c r="A397" s="64">
        <v>390</v>
      </c>
      <c r="B397" s="413" t="s">
        <v>483</v>
      </c>
      <c r="C397" s="413" t="s">
        <v>286</v>
      </c>
      <c r="D397" s="455">
        <v>14</v>
      </c>
      <c r="E397" s="205"/>
      <c r="F397" s="68"/>
      <c r="G397" s="68">
        <f t="shared" si="30"/>
        <v>4.666666666666667</v>
      </c>
      <c r="H397" s="68">
        <f t="shared" si="31"/>
        <v>9.3333333333333339</v>
      </c>
      <c r="I397" s="206"/>
      <c r="J397" s="68">
        <f t="shared" si="32"/>
        <v>9.3333333333333339</v>
      </c>
      <c r="K397" s="156"/>
      <c r="L397" s="68">
        <f t="shared" si="33"/>
        <v>9.3333333333333339</v>
      </c>
      <c r="M397" s="115"/>
      <c r="N397" s="84" t="str">
        <f t="shared" si="34"/>
        <v>Juin</v>
      </c>
    </row>
    <row r="398" spans="1:14" ht="18.75">
      <c r="A398" s="64">
        <v>391</v>
      </c>
      <c r="B398" s="413" t="s">
        <v>484</v>
      </c>
      <c r="C398" s="413" t="s">
        <v>1012</v>
      </c>
      <c r="D398" s="455">
        <v>9</v>
      </c>
      <c r="E398" s="205"/>
      <c r="F398" s="68"/>
      <c r="G398" s="68">
        <f t="shared" si="30"/>
        <v>3</v>
      </c>
      <c r="H398" s="68">
        <f t="shared" si="31"/>
        <v>6</v>
      </c>
      <c r="I398" s="206"/>
      <c r="J398" s="68">
        <f t="shared" si="32"/>
        <v>6</v>
      </c>
      <c r="K398" s="156"/>
      <c r="L398" s="68">
        <f t="shared" si="33"/>
        <v>6</v>
      </c>
      <c r="M398" s="68"/>
      <c r="N398" s="84" t="str">
        <f t="shared" si="34"/>
        <v>Juin</v>
      </c>
    </row>
    <row r="399" spans="1:14" ht="18.75">
      <c r="A399" s="64">
        <v>392</v>
      </c>
      <c r="B399" s="434" t="s">
        <v>485</v>
      </c>
      <c r="C399" s="434" t="s">
        <v>1013</v>
      </c>
      <c r="D399" s="455">
        <v>7</v>
      </c>
      <c r="E399" s="205"/>
      <c r="F399" s="68"/>
      <c r="G399" s="68">
        <f t="shared" si="30"/>
        <v>2.3333333333333335</v>
      </c>
      <c r="H399" s="68">
        <f t="shared" si="31"/>
        <v>4.666666666666667</v>
      </c>
      <c r="I399" s="206"/>
      <c r="J399" s="68">
        <f t="shared" si="32"/>
        <v>4.666666666666667</v>
      </c>
      <c r="K399" s="156"/>
      <c r="L399" s="68">
        <f t="shared" si="33"/>
        <v>4.666666666666667</v>
      </c>
      <c r="M399" s="68"/>
      <c r="N399" s="84" t="str">
        <f t="shared" si="34"/>
        <v>Juin</v>
      </c>
    </row>
    <row r="400" spans="1:14" ht="18.75">
      <c r="A400" s="64">
        <v>393</v>
      </c>
      <c r="B400" s="419" t="s">
        <v>486</v>
      </c>
      <c r="C400" s="419" t="s">
        <v>487</v>
      </c>
      <c r="D400" s="204">
        <v>14</v>
      </c>
      <c r="E400" s="205"/>
      <c r="F400" s="68"/>
      <c r="G400" s="68">
        <f t="shared" si="30"/>
        <v>4.666666666666667</v>
      </c>
      <c r="H400" s="68">
        <f t="shared" si="31"/>
        <v>9.3333333333333339</v>
      </c>
      <c r="I400" s="206"/>
      <c r="J400" s="68">
        <f t="shared" si="32"/>
        <v>9.3333333333333339</v>
      </c>
      <c r="K400" s="156"/>
      <c r="L400" s="68">
        <f t="shared" si="33"/>
        <v>9.3333333333333339</v>
      </c>
      <c r="M400" s="68"/>
      <c r="N400" s="84" t="str">
        <f t="shared" si="34"/>
        <v>Juin</v>
      </c>
    </row>
    <row r="401" spans="1:14" ht="18.75">
      <c r="A401" s="64">
        <v>394</v>
      </c>
      <c r="B401" s="413" t="s">
        <v>488</v>
      </c>
      <c r="C401" s="413" t="s">
        <v>1014</v>
      </c>
      <c r="D401" s="204">
        <v>13</v>
      </c>
      <c r="E401" s="205"/>
      <c r="F401" s="68"/>
      <c r="G401" s="68">
        <f t="shared" si="30"/>
        <v>4.333333333333333</v>
      </c>
      <c r="H401" s="68">
        <f t="shared" si="31"/>
        <v>8.6666666666666661</v>
      </c>
      <c r="I401" s="206"/>
      <c r="J401" s="68">
        <f t="shared" si="32"/>
        <v>8.6666666666666661</v>
      </c>
      <c r="K401" s="156"/>
      <c r="L401" s="68">
        <f t="shared" si="33"/>
        <v>8.6666666666666661</v>
      </c>
      <c r="M401" s="68"/>
      <c r="N401" s="84" t="str">
        <f t="shared" si="34"/>
        <v>Juin</v>
      </c>
    </row>
    <row r="402" spans="1:14" ht="18.75">
      <c r="A402" s="64">
        <v>395</v>
      </c>
      <c r="B402" s="413" t="s">
        <v>489</v>
      </c>
      <c r="C402" s="413" t="s">
        <v>490</v>
      </c>
      <c r="D402" s="204">
        <v>2</v>
      </c>
      <c r="E402" s="205"/>
      <c r="F402" s="68"/>
      <c r="G402" s="68">
        <f t="shared" si="30"/>
        <v>0.66666666666666663</v>
      </c>
      <c r="H402" s="68">
        <f t="shared" si="31"/>
        <v>1.3333333333333333</v>
      </c>
      <c r="I402" s="206"/>
      <c r="J402" s="68">
        <f t="shared" si="32"/>
        <v>1.3333333333333333</v>
      </c>
      <c r="K402" s="156"/>
      <c r="L402" s="68">
        <f t="shared" si="33"/>
        <v>1.3333333333333333</v>
      </c>
      <c r="M402" s="68"/>
      <c r="N402" s="84" t="str">
        <f t="shared" si="34"/>
        <v>Juin</v>
      </c>
    </row>
    <row r="403" spans="1:14" ht="18.75">
      <c r="A403" s="64">
        <v>396</v>
      </c>
      <c r="B403" s="419" t="s">
        <v>1015</v>
      </c>
      <c r="C403" s="419" t="s">
        <v>1016</v>
      </c>
      <c r="D403" s="204">
        <v>12</v>
      </c>
      <c r="E403" s="205"/>
      <c r="F403" s="68"/>
      <c r="G403" s="68">
        <f t="shared" si="30"/>
        <v>4</v>
      </c>
      <c r="H403" s="68">
        <f t="shared" si="31"/>
        <v>8</v>
      </c>
      <c r="I403" s="206"/>
      <c r="J403" s="68">
        <f t="shared" si="32"/>
        <v>8</v>
      </c>
      <c r="K403" s="156"/>
      <c r="L403" s="68">
        <f t="shared" si="33"/>
        <v>8</v>
      </c>
      <c r="M403" s="68"/>
      <c r="N403" s="84" t="str">
        <f t="shared" si="34"/>
        <v>Juin</v>
      </c>
    </row>
    <row r="404" spans="1:14" ht="18.75">
      <c r="A404" s="64">
        <v>397</v>
      </c>
      <c r="B404" s="413" t="s">
        <v>491</v>
      </c>
      <c r="C404" s="413" t="s">
        <v>1017</v>
      </c>
      <c r="D404" s="204">
        <v>11</v>
      </c>
      <c r="E404" s="205"/>
      <c r="F404" s="68"/>
      <c r="G404" s="68">
        <f t="shared" si="30"/>
        <v>3.6666666666666665</v>
      </c>
      <c r="H404" s="68">
        <f t="shared" si="31"/>
        <v>7.333333333333333</v>
      </c>
      <c r="I404" s="206"/>
      <c r="J404" s="68">
        <f t="shared" si="32"/>
        <v>7.333333333333333</v>
      </c>
      <c r="K404" s="156"/>
      <c r="L404" s="68">
        <f t="shared" si="33"/>
        <v>7.333333333333333</v>
      </c>
      <c r="M404" s="68"/>
      <c r="N404" s="84" t="str">
        <f t="shared" si="34"/>
        <v>Juin</v>
      </c>
    </row>
    <row r="405" spans="1:14" ht="18.75">
      <c r="A405" s="64">
        <v>398</v>
      </c>
      <c r="B405" s="413" t="s">
        <v>491</v>
      </c>
      <c r="C405" s="413" t="s">
        <v>233</v>
      </c>
      <c r="D405" s="204">
        <v>8</v>
      </c>
      <c r="E405" s="205"/>
      <c r="F405" s="68"/>
      <c r="G405" s="68">
        <f t="shared" si="30"/>
        <v>2.6666666666666665</v>
      </c>
      <c r="H405" s="68">
        <f t="shared" si="31"/>
        <v>5.333333333333333</v>
      </c>
      <c r="I405" s="206"/>
      <c r="J405" s="68">
        <f t="shared" si="32"/>
        <v>5.333333333333333</v>
      </c>
      <c r="K405" s="156"/>
      <c r="L405" s="68">
        <f t="shared" si="33"/>
        <v>5.333333333333333</v>
      </c>
      <c r="M405" s="68"/>
      <c r="N405" s="84" t="str">
        <f t="shared" si="34"/>
        <v>Juin</v>
      </c>
    </row>
    <row r="406" spans="1:14" ht="18.75">
      <c r="A406" s="64">
        <v>399</v>
      </c>
      <c r="B406" s="413" t="s">
        <v>492</v>
      </c>
      <c r="C406" s="413" t="s">
        <v>1018</v>
      </c>
      <c r="D406" s="204">
        <v>6</v>
      </c>
      <c r="E406" s="205"/>
      <c r="F406" s="68"/>
      <c r="G406" s="68">
        <f t="shared" si="30"/>
        <v>2</v>
      </c>
      <c r="H406" s="68">
        <f t="shared" si="31"/>
        <v>4</v>
      </c>
      <c r="I406" s="206"/>
      <c r="J406" s="68">
        <f t="shared" si="32"/>
        <v>4</v>
      </c>
      <c r="K406" s="156"/>
      <c r="L406" s="68">
        <f t="shared" si="33"/>
        <v>4</v>
      </c>
      <c r="M406" s="68"/>
      <c r="N406" s="84" t="str">
        <f t="shared" si="34"/>
        <v>Juin</v>
      </c>
    </row>
    <row r="407" spans="1:14" ht="18.75">
      <c r="A407" s="64">
        <v>400</v>
      </c>
      <c r="B407" s="413" t="s">
        <v>493</v>
      </c>
      <c r="C407" s="413" t="s">
        <v>83</v>
      </c>
      <c r="D407" s="204">
        <v>4</v>
      </c>
      <c r="E407" s="205"/>
      <c r="F407" s="68"/>
      <c r="G407" s="68">
        <f t="shared" si="30"/>
        <v>1.3333333333333333</v>
      </c>
      <c r="H407" s="68">
        <f t="shared" si="31"/>
        <v>2.6666666666666665</v>
      </c>
      <c r="I407" s="206"/>
      <c r="J407" s="68">
        <f t="shared" si="32"/>
        <v>2.6666666666666665</v>
      </c>
      <c r="K407" s="156"/>
      <c r="L407" s="68">
        <f t="shared" si="33"/>
        <v>2.6666666666666665</v>
      </c>
      <c r="M407" s="68"/>
      <c r="N407" s="84" t="str">
        <f t="shared" si="34"/>
        <v>Juin</v>
      </c>
    </row>
    <row r="408" spans="1:14" ht="18.75">
      <c r="A408" s="64">
        <v>401</v>
      </c>
      <c r="B408" s="413" t="s">
        <v>494</v>
      </c>
      <c r="C408" s="413" t="s">
        <v>1019</v>
      </c>
      <c r="D408" s="204">
        <v>15</v>
      </c>
      <c r="E408" s="205"/>
      <c r="F408" s="68"/>
      <c r="G408" s="68">
        <f t="shared" si="30"/>
        <v>5</v>
      </c>
      <c r="H408" s="68">
        <f t="shared" si="31"/>
        <v>10</v>
      </c>
      <c r="I408" s="206"/>
      <c r="J408" s="68">
        <f t="shared" si="32"/>
        <v>10</v>
      </c>
      <c r="K408" s="156"/>
      <c r="L408" s="68">
        <f t="shared" si="33"/>
        <v>10</v>
      </c>
      <c r="M408" s="68"/>
      <c r="N408" s="84" t="str">
        <f t="shared" si="34"/>
        <v>Juin</v>
      </c>
    </row>
    <row r="409" spans="1:14" ht="18.75">
      <c r="A409" s="64">
        <v>402</v>
      </c>
      <c r="B409" s="419" t="s">
        <v>1020</v>
      </c>
      <c r="C409" s="419" t="s">
        <v>495</v>
      </c>
      <c r="D409" s="204">
        <v>8</v>
      </c>
      <c r="E409" s="205"/>
      <c r="F409" s="68"/>
      <c r="G409" s="68">
        <f t="shared" si="30"/>
        <v>2.6666666666666665</v>
      </c>
      <c r="H409" s="68">
        <f t="shared" si="31"/>
        <v>5.333333333333333</v>
      </c>
      <c r="I409" s="206"/>
      <c r="J409" s="68">
        <f t="shared" si="32"/>
        <v>5.333333333333333</v>
      </c>
      <c r="K409" s="156"/>
      <c r="L409" s="68">
        <f t="shared" si="33"/>
        <v>5.333333333333333</v>
      </c>
      <c r="M409" s="68"/>
      <c r="N409" s="84" t="str">
        <f t="shared" si="34"/>
        <v>Juin</v>
      </c>
    </row>
    <row r="410" spans="1:14" ht="18.75">
      <c r="A410" s="64">
        <v>403</v>
      </c>
      <c r="B410" s="413" t="s">
        <v>496</v>
      </c>
      <c r="C410" s="413" t="s">
        <v>1021</v>
      </c>
      <c r="D410" s="204">
        <v>9</v>
      </c>
      <c r="E410" s="205"/>
      <c r="F410" s="68"/>
      <c r="G410" s="68">
        <f t="shared" si="30"/>
        <v>3</v>
      </c>
      <c r="H410" s="68">
        <f t="shared" si="31"/>
        <v>6</v>
      </c>
      <c r="I410" s="206"/>
      <c r="J410" s="68">
        <f t="shared" si="32"/>
        <v>6</v>
      </c>
      <c r="K410" s="156"/>
      <c r="L410" s="68">
        <f t="shared" si="33"/>
        <v>6</v>
      </c>
      <c r="M410" s="68"/>
      <c r="N410" s="84" t="str">
        <f t="shared" si="34"/>
        <v>Juin</v>
      </c>
    </row>
    <row r="411" spans="1:14" ht="18.75">
      <c r="A411" s="64">
        <v>404</v>
      </c>
      <c r="B411" s="413" t="s">
        <v>497</v>
      </c>
      <c r="C411" s="413" t="s">
        <v>1022</v>
      </c>
      <c r="D411" s="204">
        <v>3</v>
      </c>
      <c r="E411" s="205"/>
      <c r="F411" s="68"/>
      <c r="G411" s="68">
        <f t="shared" si="30"/>
        <v>1</v>
      </c>
      <c r="H411" s="68">
        <f t="shared" si="31"/>
        <v>2</v>
      </c>
      <c r="I411" s="206"/>
      <c r="J411" s="68">
        <f t="shared" si="32"/>
        <v>2</v>
      </c>
      <c r="K411" s="156"/>
      <c r="L411" s="68">
        <f t="shared" si="33"/>
        <v>2</v>
      </c>
      <c r="M411" s="68"/>
      <c r="N411" s="84" t="str">
        <f t="shared" si="34"/>
        <v>Juin</v>
      </c>
    </row>
    <row r="412" spans="1:14" ht="18.75">
      <c r="A412" s="64">
        <v>405</v>
      </c>
      <c r="B412" s="419" t="s">
        <v>1023</v>
      </c>
      <c r="C412" s="419" t="s">
        <v>1024</v>
      </c>
      <c r="D412" s="204">
        <v>5</v>
      </c>
      <c r="E412" s="205"/>
      <c r="F412" s="68"/>
      <c r="G412" s="68">
        <f t="shared" si="30"/>
        <v>1.6666666666666667</v>
      </c>
      <c r="H412" s="68">
        <f t="shared" si="31"/>
        <v>3.3333333333333335</v>
      </c>
      <c r="I412" s="206"/>
      <c r="J412" s="68">
        <f t="shared" si="32"/>
        <v>3.3333333333333335</v>
      </c>
      <c r="K412" s="156"/>
      <c r="L412" s="68">
        <f t="shared" si="33"/>
        <v>3.3333333333333335</v>
      </c>
      <c r="M412" s="68"/>
      <c r="N412" s="84" t="str">
        <f t="shared" si="34"/>
        <v>Juin</v>
      </c>
    </row>
    <row r="413" spans="1:14" ht="18.75">
      <c r="A413" s="64">
        <v>406</v>
      </c>
      <c r="B413" s="434" t="s">
        <v>498</v>
      </c>
      <c r="C413" s="434" t="s">
        <v>1025</v>
      </c>
      <c r="D413" s="204">
        <v>7</v>
      </c>
      <c r="E413" s="205"/>
      <c r="F413" s="68"/>
      <c r="G413" s="68">
        <f t="shared" si="30"/>
        <v>2.3333333333333335</v>
      </c>
      <c r="H413" s="68">
        <f t="shared" si="31"/>
        <v>4.666666666666667</v>
      </c>
      <c r="I413" s="206"/>
      <c r="J413" s="68">
        <f t="shared" si="32"/>
        <v>4.666666666666667</v>
      </c>
      <c r="K413" s="156"/>
      <c r="L413" s="68">
        <f t="shared" si="33"/>
        <v>4.666666666666667</v>
      </c>
      <c r="M413" s="68"/>
      <c r="N413" s="84" t="str">
        <f t="shared" si="34"/>
        <v>Juin</v>
      </c>
    </row>
    <row r="414" spans="1:14" ht="18.75">
      <c r="A414" s="64">
        <v>407</v>
      </c>
      <c r="B414" s="413" t="s">
        <v>499</v>
      </c>
      <c r="C414" s="413" t="s">
        <v>500</v>
      </c>
      <c r="D414" s="204">
        <v>5</v>
      </c>
      <c r="E414" s="205"/>
      <c r="F414" s="68"/>
      <c r="G414" s="68">
        <f t="shared" si="30"/>
        <v>1.6666666666666667</v>
      </c>
      <c r="H414" s="68">
        <f t="shared" si="31"/>
        <v>3.3333333333333335</v>
      </c>
      <c r="I414" s="206"/>
      <c r="J414" s="68">
        <f t="shared" si="32"/>
        <v>3.3333333333333335</v>
      </c>
      <c r="K414" s="156"/>
      <c r="L414" s="68">
        <f t="shared" si="33"/>
        <v>3.3333333333333335</v>
      </c>
      <c r="M414" s="115"/>
      <c r="N414" s="84" t="str">
        <f t="shared" si="34"/>
        <v>Juin</v>
      </c>
    </row>
    <row r="415" spans="1:14" ht="18.75">
      <c r="A415" s="64">
        <v>408</v>
      </c>
      <c r="B415" s="413" t="s">
        <v>501</v>
      </c>
      <c r="C415" s="413" t="s">
        <v>101</v>
      </c>
      <c r="D415" s="204">
        <v>13</v>
      </c>
      <c r="E415" s="205"/>
      <c r="F415" s="68"/>
      <c r="G415" s="68">
        <f t="shared" si="30"/>
        <v>4.333333333333333</v>
      </c>
      <c r="H415" s="68">
        <f t="shared" si="31"/>
        <v>8.6666666666666661</v>
      </c>
      <c r="I415" s="206"/>
      <c r="J415" s="68">
        <f t="shared" si="32"/>
        <v>8.6666666666666661</v>
      </c>
      <c r="K415" s="156"/>
      <c r="L415" s="68">
        <f t="shared" si="33"/>
        <v>8.6666666666666661</v>
      </c>
      <c r="M415" s="115"/>
      <c r="N415" s="84" t="str">
        <f t="shared" si="34"/>
        <v>Juin</v>
      </c>
    </row>
    <row r="416" spans="1:14" ht="18.75">
      <c r="A416" s="64">
        <v>409</v>
      </c>
      <c r="B416" s="413" t="s">
        <v>1026</v>
      </c>
      <c r="C416" s="413" t="s">
        <v>468</v>
      </c>
      <c r="D416" s="204">
        <v>8</v>
      </c>
      <c r="E416" s="205"/>
      <c r="F416" s="68"/>
      <c r="G416" s="68">
        <f t="shared" si="30"/>
        <v>2.6666666666666665</v>
      </c>
      <c r="H416" s="68">
        <f t="shared" si="31"/>
        <v>5.333333333333333</v>
      </c>
      <c r="I416" s="206"/>
      <c r="J416" s="68">
        <f t="shared" si="32"/>
        <v>5.333333333333333</v>
      </c>
      <c r="K416" s="156"/>
      <c r="L416" s="68">
        <f t="shared" si="33"/>
        <v>5.333333333333333</v>
      </c>
      <c r="M416" s="115"/>
      <c r="N416" s="84" t="str">
        <f t="shared" si="34"/>
        <v>Juin</v>
      </c>
    </row>
    <row r="417" spans="1:14" ht="18.75">
      <c r="A417" s="64">
        <v>410</v>
      </c>
      <c r="B417" s="413" t="s">
        <v>502</v>
      </c>
      <c r="C417" s="413" t="s">
        <v>1027</v>
      </c>
      <c r="D417" s="204">
        <v>11</v>
      </c>
      <c r="E417" s="205"/>
      <c r="F417" s="68"/>
      <c r="G417" s="68">
        <f t="shared" si="30"/>
        <v>3.6666666666666665</v>
      </c>
      <c r="H417" s="68">
        <f t="shared" si="31"/>
        <v>7.333333333333333</v>
      </c>
      <c r="I417" s="206"/>
      <c r="J417" s="68">
        <f t="shared" si="32"/>
        <v>7.333333333333333</v>
      </c>
      <c r="K417" s="156"/>
      <c r="L417" s="68">
        <f t="shared" si="33"/>
        <v>7.333333333333333</v>
      </c>
      <c r="M417" s="115"/>
      <c r="N417" s="84" t="str">
        <f t="shared" si="34"/>
        <v>Juin</v>
      </c>
    </row>
    <row r="418" spans="1:14" ht="18.75">
      <c r="A418" s="64">
        <v>411</v>
      </c>
      <c r="B418" s="419" t="s">
        <v>503</v>
      </c>
      <c r="C418" s="419" t="s">
        <v>1028</v>
      </c>
      <c r="D418" s="204">
        <v>11</v>
      </c>
      <c r="E418" s="205"/>
      <c r="F418" s="68"/>
      <c r="G418" s="68">
        <f t="shared" si="30"/>
        <v>3.6666666666666665</v>
      </c>
      <c r="H418" s="68">
        <f t="shared" si="31"/>
        <v>7.333333333333333</v>
      </c>
      <c r="I418" s="206"/>
      <c r="J418" s="68">
        <f t="shared" si="32"/>
        <v>7.333333333333333</v>
      </c>
      <c r="K418" s="156"/>
      <c r="L418" s="68">
        <f t="shared" si="33"/>
        <v>7.333333333333333</v>
      </c>
      <c r="M418" s="115"/>
      <c r="N418" s="84" t="str">
        <f t="shared" si="34"/>
        <v>Juin</v>
      </c>
    </row>
    <row r="419" spans="1:14" ht="18.75">
      <c r="A419" s="64">
        <v>412</v>
      </c>
      <c r="B419" s="432" t="s">
        <v>504</v>
      </c>
      <c r="C419" s="432" t="s">
        <v>1029</v>
      </c>
      <c r="D419" s="204">
        <v>9</v>
      </c>
      <c r="E419" s="205"/>
      <c r="F419" s="68"/>
      <c r="G419" s="68">
        <f t="shared" si="30"/>
        <v>3</v>
      </c>
      <c r="H419" s="68">
        <f t="shared" si="31"/>
        <v>6</v>
      </c>
      <c r="I419" s="206"/>
      <c r="J419" s="68">
        <f t="shared" si="32"/>
        <v>6</v>
      </c>
      <c r="K419" s="156"/>
      <c r="L419" s="68">
        <f t="shared" si="33"/>
        <v>6</v>
      </c>
      <c r="M419" s="115"/>
      <c r="N419" s="84" t="str">
        <f t="shared" si="34"/>
        <v>Juin</v>
      </c>
    </row>
    <row r="420" spans="1:14" ht="18.75">
      <c r="A420" s="64">
        <v>413</v>
      </c>
      <c r="B420" s="413" t="s">
        <v>505</v>
      </c>
      <c r="C420" s="413" t="s">
        <v>1030</v>
      </c>
      <c r="D420" s="204">
        <v>3</v>
      </c>
      <c r="E420" s="205"/>
      <c r="F420" s="68"/>
      <c r="G420" s="68">
        <f t="shared" si="30"/>
        <v>1</v>
      </c>
      <c r="H420" s="68">
        <f t="shared" si="31"/>
        <v>2</v>
      </c>
      <c r="I420" s="206"/>
      <c r="J420" s="68">
        <f t="shared" si="32"/>
        <v>2</v>
      </c>
      <c r="K420" s="156"/>
      <c r="L420" s="68">
        <f t="shared" si="33"/>
        <v>2</v>
      </c>
      <c r="M420" s="115"/>
      <c r="N420" s="84" t="str">
        <f t="shared" si="34"/>
        <v>Juin</v>
      </c>
    </row>
    <row r="421" spans="1:14" ht="18.75">
      <c r="A421" s="64">
        <v>414</v>
      </c>
      <c r="B421" s="413" t="s">
        <v>505</v>
      </c>
      <c r="C421" s="413" t="s">
        <v>1031</v>
      </c>
      <c r="D421" s="204">
        <v>6</v>
      </c>
      <c r="E421" s="205"/>
      <c r="F421" s="68"/>
      <c r="G421" s="68">
        <f t="shared" si="30"/>
        <v>2</v>
      </c>
      <c r="H421" s="68">
        <f t="shared" si="31"/>
        <v>4</v>
      </c>
      <c r="I421" s="206"/>
      <c r="J421" s="68">
        <f t="shared" si="32"/>
        <v>4</v>
      </c>
      <c r="K421" s="156"/>
      <c r="L421" s="68">
        <f t="shared" si="33"/>
        <v>4</v>
      </c>
      <c r="M421" s="115"/>
      <c r="N421" s="84" t="str">
        <f t="shared" si="34"/>
        <v>Juin</v>
      </c>
    </row>
    <row r="422" spans="1:14" ht="18.75">
      <c r="A422" s="64">
        <v>415</v>
      </c>
      <c r="B422" s="413" t="s">
        <v>506</v>
      </c>
      <c r="C422" s="413" t="s">
        <v>936</v>
      </c>
      <c r="D422" s="209"/>
      <c r="E422" s="205"/>
      <c r="F422" s="68"/>
      <c r="G422" s="68">
        <f t="shared" si="30"/>
        <v>10</v>
      </c>
      <c r="H422" s="68">
        <f t="shared" si="31"/>
        <v>20</v>
      </c>
      <c r="I422" s="206"/>
      <c r="J422" s="68">
        <f t="shared" si="32"/>
        <v>20</v>
      </c>
      <c r="K422" s="156"/>
      <c r="L422" s="68">
        <f t="shared" si="33"/>
        <v>20</v>
      </c>
      <c r="M422" s="115">
        <v>20</v>
      </c>
      <c r="N422" s="84" t="str">
        <f t="shared" si="34"/>
        <v>Juin</v>
      </c>
    </row>
    <row r="423" spans="1:14" ht="18.75">
      <c r="A423" s="64">
        <v>416</v>
      </c>
      <c r="B423" s="413" t="s">
        <v>507</v>
      </c>
      <c r="C423" s="413" t="s">
        <v>1032</v>
      </c>
      <c r="D423" s="204">
        <v>12</v>
      </c>
      <c r="E423" s="205"/>
      <c r="F423" s="68"/>
      <c r="G423" s="68">
        <f t="shared" si="30"/>
        <v>4</v>
      </c>
      <c r="H423" s="68">
        <f t="shared" si="31"/>
        <v>8</v>
      </c>
      <c r="I423" s="206"/>
      <c r="J423" s="68">
        <f t="shared" si="32"/>
        <v>8</v>
      </c>
      <c r="K423" s="156"/>
      <c r="L423" s="68">
        <f t="shared" si="33"/>
        <v>8</v>
      </c>
      <c r="M423" s="115"/>
      <c r="N423" s="84" t="str">
        <f t="shared" si="34"/>
        <v>Juin</v>
      </c>
    </row>
    <row r="424" spans="1:14" ht="18.75">
      <c r="A424" s="64">
        <v>417</v>
      </c>
      <c r="B424" s="437" t="s">
        <v>508</v>
      </c>
      <c r="C424" s="417" t="s">
        <v>1033</v>
      </c>
      <c r="D424" s="204">
        <v>6</v>
      </c>
      <c r="E424" s="205"/>
      <c r="F424" s="68"/>
      <c r="G424" s="68">
        <f t="shared" si="30"/>
        <v>2</v>
      </c>
      <c r="H424" s="68">
        <f t="shared" si="31"/>
        <v>4</v>
      </c>
      <c r="I424" s="206"/>
      <c r="J424" s="68">
        <f t="shared" si="32"/>
        <v>4</v>
      </c>
      <c r="K424" s="156"/>
      <c r="L424" s="68">
        <f t="shared" si="33"/>
        <v>4</v>
      </c>
      <c r="M424" s="115"/>
      <c r="N424" s="84" t="str">
        <f t="shared" si="34"/>
        <v>Juin</v>
      </c>
    </row>
    <row r="425" spans="1:14" ht="18.75">
      <c r="A425" s="64">
        <v>418</v>
      </c>
      <c r="B425" s="413" t="s">
        <v>1034</v>
      </c>
      <c r="C425" s="413" t="s">
        <v>67</v>
      </c>
      <c r="D425" s="204">
        <v>9</v>
      </c>
      <c r="E425" s="205"/>
      <c r="F425" s="68"/>
      <c r="G425" s="68">
        <f t="shared" si="30"/>
        <v>3</v>
      </c>
      <c r="H425" s="68">
        <f t="shared" si="31"/>
        <v>6</v>
      </c>
      <c r="I425" s="206"/>
      <c r="J425" s="68">
        <f t="shared" si="32"/>
        <v>6</v>
      </c>
      <c r="K425" s="156"/>
      <c r="L425" s="68">
        <f t="shared" si="33"/>
        <v>6</v>
      </c>
      <c r="M425" s="115"/>
      <c r="N425" s="84" t="str">
        <f t="shared" si="34"/>
        <v>Juin</v>
      </c>
    </row>
    <row r="426" spans="1:14" ht="18.75">
      <c r="A426" s="64">
        <v>419</v>
      </c>
      <c r="B426" s="425" t="s">
        <v>1035</v>
      </c>
      <c r="C426" s="425" t="s">
        <v>1036</v>
      </c>
      <c r="D426" s="204">
        <v>14</v>
      </c>
      <c r="E426" s="205"/>
      <c r="F426" s="68"/>
      <c r="G426" s="68">
        <f t="shared" si="30"/>
        <v>4.666666666666667</v>
      </c>
      <c r="H426" s="68">
        <f t="shared" si="31"/>
        <v>9.3333333333333339</v>
      </c>
      <c r="I426" s="206"/>
      <c r="J426" s="68">
        <f t="shared" si="32"/>
        <v>9.3333333333333339</v>
      </c>
      <c r="K426" s="156"/>
      <c r="L426" s="68">
        <f t="shared" si="33"/>
        <v>9.3333333333333339</v>
      </c>
      <c r="M426" s="115"/>
      <c r="N426" s="84" t="str">
        <f t="shared" si="34"/>
        <v>Juin</v>
      </c>
    </row>
    <row r="427" spans="1:14" ht="30.75">
      <c r="A427" s="64">
        <v>420</v>
      </c>
      <c r="B427" s="432" t="s">
        <v>509</v>
      </c>
      <c r="C427" s="432" t="s">
        <v>1037</v>
      </c>
      <c r="D427" s="204">
        <v>6</v>
      </c>
      <c r="E427" s="205"/>
      <c r="F427" s="68"/>
      <c r="G427" s="68">
        <f t="shared" si="30"/>
        <v>2</v>
      </c>
      <c r="H427" s="68">
        <f t="shared" si="31"/>
        <v>4</v>
      </c>
      <c r="I427" s="206"/>
      <c r="J427" s="68">
        <f t="shared" si="32"/>
        <v>4</v>
      </c>
      <c r="K427" s="156"/>
      <c r="L427" s="68">
        <f t="shared" si="33"/>
        <v>4</v>
      </c>
      <c r="M427" s="115"/>
      <c r="N427" s="84" t="str">
        <f t="shared" si="34"/>
        <v>Juin</v>
      </c>
    </row>
    <row r="428" spans="1:14" ht="18.75">
      <c r="A428" s="64">
        <v>421</v>
      </c>
      <c r="B428" s="418" t="s">
        <v>1038</v>
      </c>
      <c r="C428" s="418" t="s">
        <v>1039</v>
      </c>
      <c r="D428" s="204">
        <v>11</v>
      </c>
      <c r="E428" s="205"/>
      <c r="F428" s="68"/>
      <c r="G428" s="68">
        <f t="shared" si="30"/>
        <v>3.6666666666666665</v>
      </c>
      <c r="H428" s="68">
        <f t="shared" si="31"/>
        <v>7.333333333333333</v>
      </c>
      <c r="I428" s="206"/>
      <c r="J428" s="68">
        <f t="shared" si="32"/>
        <v>7.333333333333333</v>
      </c>
      <c r="K428" s="156"/>
      <c r="L428" s="68">
        <f t="shared" si="33"/>
        <v>7.333333333333333</v>
      </c>
      <c r="M428" s="115"/>
      <c r="N428" s="84" t="str">
        <f t="shared" si="34"/>
        <v>Juin</v>
      </c>
    </row>
    <row r="429" spans="1:14" ht="18.75">
      <c r="A429" s="64">
        <v>422</v>
      </c>
      <c r="B429" s="419" t="s">
        <v>510</v>
      </c>
      <c r="C429" s="419" t="s">
        <v>511</v>
      </c>
      <c r="D429" s="204">
        <v>8</v>
      </c>
      <c r="E429" s="205"/>
      <c r="F429" s="68"/>
      <c r="G429" s="68">
        <f t="shared" si="30"/>
        <v>2.6666666666666665</v>
      </c>
      <c r="H429" s="68">
        <f t="shared" si="31"/>
        <v>5.333333333333333</v>
      </c>
      <c r="I429" s="206"/>
      <c r="J429" s="68">
        <f t="shared" si="32"/>
        <v>5.333333333333333</v>
      </c>
      <c r="K429" s="156"/>
      <c r="L429" s="68">
        <f t="shared" si="33"/>
        <v>5.333333333333333</v>
      </c>
      <c r="M429" s="115"/>
      <c r="N429" s="84" t="str">
        <f t="shared" si="34"/>
        <v>Juin</v>
      </c>
    </row>
    <row r="430" spans="1:14" ht="18.75">
      <c r="A430" s="64">
        <v>423</v>
      </c>
      <c r="B430" s="434" t="s">
        <v>512</v>
      </c>
      <c r="C430" s="434" t="s">
        <v>1040</v>
      </c>
      <c r="D430" s="204">
        <v>13</v>
      </c>
      <c r="E430" s="205"/>
      <c r="F430" s="68"/>
      <c r="G430" s="68">
        <f t="shared" si="30"/>
        <v>4.333333333333333</v>
      </c>
      <c r="H430" s="68">
        <f t="shared" si="31"/>
        <v>8.6666666666666661</v>
      </c>
      <c r="I430" s="206"/>
      <c r="J430" s="68">
        <f t="shared" si="32"/>
        <v>8.6666666666666661</v>
      </c>
      <c r="K430" s="156"/>
      <c r="L430" s="68">
        <f t="shared" si="33"/>
        <v>8.6666666666666661</v>
      </c>
      <c r="M430" s="115"/>
      <c r="N430" s="84" t="str">
        <f t="shared" si="34"/>
        <v>Juin</v>
      </c>
    </row>
    <row r="431" spans="1:14" ht="18.75">
      <c r="A431" s="64">
        <v>424</v>
      </c>
      <c r="B431" s="413" t="s">
        <v>513</v>
      </c>
      <c r="C431" s="413" t="s">
        <v>1041</v>
      </c>
      <c r="D431" s="204">
        <v>11</v>
      </c>
      <c r="E431" s="205"/>
      <c r="F431" s="68"/>
      <c r="G431" s="68">
        <f t="shared" si="30"/>
        <v>3.6666666666666665</v>
      </c>
      <c r="H431" s="68">
        <f t="shared" si="31"/>
        <v>7.333333333333333</v>
      </c>
      <c r="I431" s="206"/>
      <c r="J431" s="68">
        <f t="shared" si="32"/>
        <v>7.333333333333333</v>
      </c>
      <c r="K431" s="156"/>
      <c r="L431" s="68">
        <f t="shared" si="33"/>
        <v>7.333333333333333</v>
      </c>
      <c r="M431" s="115"/>
      <c r="N431" s="84" t="str">
        <f t="shared" si="34"/>
        <v>Juin</v>
      </c>
    </row>
    <row r="432" spans="1:14" ht="18.75">
      <c r="A432" s="64">
        <v>425</v>
      </c>
      <c r="B432" s="432" t="s">
        <v>514</v>
      </c>
      <c r="C432" s="432" t="s">
        <v>515</v>
      </c>
      <c r="D432" s="204">
        <v>10</v>
      </c>
      <c r="E432" s="205"/>
      <c r="F432" s="68"/>
      <c r="G432" s="68">
        <f t="shared" si="30"/>
        <v>3.3333333333333335</v>
      </c>
      <c r="H432" s="68">
        <f t="shared" si="31"/>
        <v>6.666666666666667</v>
      </c>
      <c r="I432" s="206"/>
      <c r="J432" s="68">
        <f t="shared" si="32"/>
        <v>6.666666666666667</v>
      </c>
      <c r="K432" s="156"/>
      <c r="L432" s="68">
        <f t="shared" si="33"/>
        <v>6.666666666666667</v>
      </c>
      <c r="M432" s="115"/>
      <c r="N432" s="84" t="str">
        <f t="shared" si="34"/>
        <v>Juin</v>
      </c>
    </row>
    <row r="433" spans="1:14" ht="18.75">
      <c r="A433" s="64">
        <v>426</v>
      </c>
      <c r="B433" s="413" t="s">
        <v>1042</v>
      </c>
      <c r="C433" s="413" t="s">
        <v>101</v>
      </c>
      <c r="D433" s="204">
        <v>5</v>
      </c>
      <c r="E433" s="205"/>
      <c r="F433" s="68"/>
      <c r="G433" s="68">
        <f t="shared" si="30"/>
        <v>1.6666666666666667</v>
      </c>
      <c r="H433" s="68">
        <f t="shared" si="31"/>
        <v>3.3333333333333335</v>
      </c>
      <c r="I433" s="206"/>
      <c r="J433" s="68">
        <f t="shared" si="32"/>
        <v>3.3333333333333335</v>
      </c>
      <c r="K433" s="156"/>
      <c r="L433" s="68">
        <f t="shared" si="33"/>
        <v>3.3333333333333335</v>
      </c>
      <c r="M433" s="115"/>
      <c r="N433" s="84" t="str">
        <f t="shared" si="34"/>
        <v>Juin</v>
      </c>
    </row>
    <row r="434" spans="1:14" ht="18.75">
      <c r="A434" s="64">
        <v>427</v>
      </c>
      <c r="B434" s="413" t="s">
        <v>516</v>
      </c>
      <c r="C434" s="413" t="s">
        <v>996</v>
      </c>
      <c r="D434" s="204">
        <v>10</v>
      </c>
      <c r="E434" s="205"/>
      <c r="F434" s="68"/>
      <c r="G434" s="68">
        <f t="shared" si="30"/>
        <v>3.3333333333333335</v>
      </c>
      <c r="H434" s="68">
        <f t="shared" si="31"/>
        <v>6.666666666666667</v>
      </c>
      <c r="I434" s="206"/>
      <c r="J434" s="68">
        <f t="shared" si="32"/>
        <v>6.666666666666667</v>
      </c>
      <c r="K434" s="156"/>
      <c r="L434" s="68">
        <f t="shared" si="33"/>
        <v>6.666666666666667</v>
      </c>
      <c r="M434" s="115"/>
      <c r="N434" s="84" t="str">
        <f t="shared" si="34"/>
        <v>Juin</v>
      </c>
    </row>
    <row r="435" spans="1:14" ht="18.75">
      <c r="A435" s="64">
        <v>428</v>
      </c>
      <c r="B435" s="413" t="s">
        <v>517</v>
      </c>
      <c r="C435" s="413" t="s">
        <v>72</v>
      </c>
      <c r="D435" s="204">
        <v>6</v>
      </c>
      <c r="E435" s="205"/>
      <c r="F435" s="68"/>
      <c r="G435" s="68">
        <f t="shared" si="30"/>
        <v>2</v>
      </c>
      <c r="H435" s="68">
        <f t="shared" si="31"/>
        <v>4</v>
      </c>
      <c r="I435" s="206"/>
      <c r="J435" s="68">
        <f t="shared" si="32"/>
        <v>4</v>
      </c>
      <c r="K435" s="156"/>
      <c r="L435" s="68">
        <f t="shared" si="33"/>
        <v>4</v>
      </c>
      <c r="M435" s="115"/>
      <c r="N435" s="84" t="str">
        <f t="shared" si="34"/>
        <v>Juin</v>
      </c>
    </row>
    <row r="436" spans="1:14" ht="18.75">
      <c r="A436" s="64">
        <v>429</v>
      </c>
      <c r="B436" s="413" t="s">
        <v>518</v>
      </c>
      <c r="C436" s="413" t="s">
        <v>1043</v>
      </c>
      <c r="D436" s="204">
        <v>8</v>
      </c>
      <c r="E436" s="205"/>
      <c r="F436" s="68"/>
      <c r="G436" s="68">
        <f t="shared" si="30"/>
        <v>2.6666666666666665</v>
      </c>
      <c r="H436" s="68">
        <f t="shared" si="31"/>
        <v>5.333333333333333</v>
      </c>
      <c r="I436" s="206"/>
      <c r="J436" s="68">
        <f t="shared" si="32"/>
        <v>5.333333333333333</v>
      </c>
      <c r="K436" s="156"/>
      <c r="L436" s="68">
        <f t="shared" si="33"/>
        <v>5.333333333333333</v>
      </c>
      <c r="M436" s="115"/>
      <c r="N436" s="84" t="str">
        <f t="shared" si="34"/>
        <v>Juin</v>
      </c>
    </row>
    <row r="437" spans="1:14" ht="18.75">
      <c r="A437" s="64">
        <v>430</v>
      </c>
      <c r="B437" s="432" t="s">
        <v>518</v>
      </c>
      <c r="C437" s="432" t="s">
        <v>519</v>
      </c>
      <c r="D437" s="204">
        <v>9</v>
      </c>
      <c r="E437" s="205"/>
      <c r="F437" s="68"/>
      <c r="G437" s="68">
        <f t="shared" si="30"/>
        <v>3</v>
      </c>
      <c r="H437" s="68">
        <f t="shared" si="31"/>
        <v>6</v>
      </c>
      <c r="I437" s="206"/>
      <c r="J437" s="68">
        <f t="shared" si="32"/>
        <v>6</v>
      </c>
      <c r="K437" s="156"/>
      <c r="L437" s="68">
        <f t="shared" si="33"/>
        <v>6</v>
      </c>
      <c r="M437" s="115"/>
      <c r="N437" s="84" t="str">
        <f t="shared" si="34"/>
        <v>Juin</v>
      </c>
    </row>
    <row r="438" spans="1:14" ht="18.75">
      <c r="A438" s="64">
        <v>431</v>
      </c>
      <c r="B438" s="413" t="s">
        <v>520</v>
      </c>
      <c r="C438" s="413" t="s">
        <v>777</v>
      </c>
      <c r="D438" s="204">
        <v>11</v>
      </c>
      <c r="E438" s="205"/>
      <c r="F438" s="68"/>
      <c r="G438" s="68">
        <f t="shared" si="30"/>
        <v>3.6666666666666665</v>
      </c>
      <c r="H438" s="68">
        <f t="shared" si="31"/>
        <v>7.333333333333333</v>
      </c>
      <c r="I438" s="206"/>
      <c r="J438" s="68">
        <f t="shared" si="32"/>
        <v>7.333333333333333</v>
      </c>
      <c r="K438" s="156"/>
      <c r="L438" s="68">
        <f t="shared" si="33"/>
        <v>7.333333333333333</v>
      </c>
      <c r="M438" s="115"/>
      <c r="N438" s="84" t="str">
        <f t="shared" si="34"/>
        <v>Juin</v>
      </c>
    </row>
    <row r="439" spans="1:14" ht="18.75">
      <c r="A439" s="64">
        <v>432</v>
      </c>
      <c r="B439" s="417" t="s">
        <v>521</v>
      </c>
      <c r="C439" s="417" t="s">
        <v>1044</v>
      </c>
      <c r="D439" s="204">
        <v>6</v>
      </c>
      <c r="E439" s="205"/>
      <c r="F439" s="68"/>
      <c r="G439" s="68">
        <f t="shared" si="30"/>
        <v>2</v>
      </c>
      <c r="H439" s="68">
        <f t="shared" si="31"/>
        <v>4</v>
      </c>
      <c r="I439" s="206"/>
      <c r="J439" s="68">
        <f t="shared" si="32"/>
        <v>4</v>
      </c>
      <c r="K439" s="156"/>
      <c r="L439" s="68">
        <f t="shared" si="33"/>
        <v>4</v>
      </c>
      <c r="M439" s="115"/>
      <c r="N439" s="84" t="str">
        <f t="shared" si="34"/>
        <v>Juin</v>
      </c>
    </row>
    <row r="440" spans="1:14" ht="18.75">
      <c r="A440" s="64">
        <v>433</v>
      </c>
      <c r="B440" s="432" t="s">
        <v>522</v>
      </c>
      <c r="C440" s="432" t="s">
        <v>523</v>
      </c>
      <c r="D440" s="204">
        <v>4</v>
      </c>
      <c r="E440" s="205"/>
      <c r="F440" s="68"/>
      <c r="G440" s="68">
        <f t="shared" si="30"/>
        <v>1.3333333333333333</v>
      </c>
      <c r="H440" s="68">
        <f t="shared" si="31"/>
        <v>2.6666666666666665</v>
      </c>
      <c r="I440" s="206"/>
      <c r="J440" s="68">
        <f t="shared" si="32"/>
        <v>2.6666666666666665</v>
      </c>
      <c r="K440" s="156"/>
      <c r="L440" s="68">
        <f t="shared" si="33"/>
        <v>2.6666666666666665</v>
      </c>
      <c r="M440" s="115"/>
      <c r="N440" s="84" t="str">
        <f t="shared" si="34"/>
        <v>Juin</v>
      </c>
    </row>
    <row r="441" spans="1:14" ht="18.75">
      <c r="A441" s="64">
        <v>434</v>
      </c>
      <c r="B441" s="419" t="s">
        <v>1045</v>
      </c>
      <c r="C441" s="419" t="s">
        <v>1046</v>
      </c>
      <c r="D441" s="204">
        <v>12</v>
      </c>
      <c r="E441" s="205"/>
      <c r="F441" s="68"/>
      <c r="G441" s="68">
        <f t="shared" si="30"/>
        <v>4</v>
      </c>
      <c r="H441" s="68">
        <f t="shared" si="31"/>
        <v>8</v>
      </c>
      <c r="I441" s="206"/>
      <c r="J441" s="68">
        <f t="shared" si="32"/>
        <v>8</v>
      </c>
      <c r="K441" s="156"/>
      <c r="L441" s="68">
        <f t="shared" si="33"/>
        <v>8</v>
      </c>
      <c r="M441" s="115"/>
      <c r="N441" s="84" t="str">
        <f t="shared" si="34"/>
        <v>Juin</v>
      </c>
    </row>
    <row r="442" spans="1:14" ht="18.75">
      <c r="A442" s="64">
        <v>435</v>
      </c>
      <c r="B442" s="413" t="s">
        <v>524</v>
      </c>
      <c r="C442" s="413" t="s">
        <v>325</v>
      </c>
      <c r="D442" s="204">
        <v>15</v>
      </c>
      <c r="E442" s="205"/>
      <c r="F442" s="68"/>
      <c r="G442" s="68">
        <f t="shared" si="30"/>
        <v>5</v>
      </c>
      <c r="H442" s="68">
        <f t="shared" si="31"/>
        <v>10</v>
      </c>
      <c r="I442" s="206"/>
      <c r="J442" s="68">
        <f t="shared" si="32"/>
        <v>10</v>
      </c>
      <c r="K442" s="156"/>
      <c r="L442" s="68">
        <f t="shared" si="33"/>
        <v>10</v>
      </c>
      <c r="M442" s="115"/>
      <c r="N442" s="84" t="str">
        <f t="shared" si="34"/>
        <v>Juin</v>
      </c>
    </row>
    <row r="443" spans="1:14" ht="18.75">
      <c r="A443" s="64">
        <v>436</v>
      </c>
      <c r="B443" s="413" t="s">
        <v>525</v>
      </c>
      <c r="C443" s="413" t="s">
        <v>372</v>
      </c>
      <c r="D443" s="204">
        <v>7</v>
      </c>
      <c r="E443" s="205"/>
      <c r="F443" s="68"/>
      <c r="G443" s="68">
        <f t="shared" si="30"/>
        <v>2.3333333333333335</v>
      </c>
      <c r="H443" s="68">
        <f t="shared" si="31"/>
        <v>4.666666666666667</v>
      </c>
      <c r="I443" s="206"/>
      <c r="J443" s="68">
        <f t="shared" si="32"/>
        <v>4.666666666666667</v>
      </c>
      <c r="K443" s="156"/>
      <c r="L443" s="68">
        <f t="shared" si="33"/>
        <v>4.666666666666667</v>
      </c>
      <c r="M443" s="115"/>
      <c r="N443" s="84" t="str">
        <f t="shared" si="34"/>
        <v>Juin</v>
      </c>
    </row>
    <row r="444" spans="1:14" ht="18.75">
      <c r="A444" s="64">
        <v>437</v>
      </c>
      <c r="B444" s="413" t="s">
        <v>526</v>
      </c>
      <c r="C444" s="413" t="s">
        <v>1047</v>
      </c>
      <c r="D444" s="204">
        <v>10</v>
      </c>
      <c r="E444" s="205"/>
      <c r="F444" s="68"/>
      <c r="G444" s="68">
        <f t="shared" si="30"/>
        <v>3.3333333333333335</v>
      </c>
      <c r="H444" s="68">
        <f t="shared" si="31"/>
        <v>6.666666666666667</v>
      </c>
      <c r="I444" s="206"/>
      <c r="J444" s="68">
        <f t="shared" si="32"/>
        <v>6.666666666666667</v>
      </c>
      <c r="K444" s="156"/>
      <c r="L444" s="68">
        <f t="shared" si="33"/>
        <v>6.666666666666667</v>
      </c>
      <c r="M444" s="115"/>
      <c r="N444" s="84" t="str">
        <f t="shared" si="34"/>
        <v>Juin</v>
      </c>
    </row>
    <row r="445" spans="1:14" ht="18.75">
      <c r="A445" s="64">
        <v>438</v>
      </c>
      <c r="B445" s="413" t="s">
        <v>527</v>
      </c>
      <c r="C445" s="413" t="s">
        <v>528</v>
      </c>
      <c r="D445" s="455">
        <v>7</v>
      </c>
      <c r="E445" s="205"/>
      <c r="F445" s="68"/>
      <c r="G445" s="68">
        <f t="shared" si="30"/>
        <v>2.3333333333333335</v>
      </c>
      <c r="H445" s="68">
        <f t="shared" si="31"/>
        <v>4.666666666666667</v>
      </c>
      <c r="I445" s="206"/>
      <c r="J445" s="68">
        <f t="shared" si="32"/>
        <v>4.666666666666667</v>
      </c>
      <c r="K445" s="156"/>
      <c r="L445" s="68">
        <f t="shared" si="33"/>
        <v>4.666666666666667</v>
      </c>
      <c r="M445" s="115"/>
      <c r="N445" s="84" t="str">
        <f t="shared" si="34"/>
        <v>Juin</v>
      </c>
    </row>
    <row r="446" spans="1:14" ht="18.75">
      <c r="A446" s="64">
        <v>439</v>
      </c>
      <c r="B446" s="438" t="s">
        <v>527</v>
      </c>
      <c r="C446" s="438" t="s">
        <v>1048</v>
      </c>
      <c r="D446" s="455">
        <v>9</v>
      </c>
      <c r="E446" s="205"/>
      <c r="F446" s="68"/>
      <c r="G446" s="68">
        <f t="shared" si="30"/>
        <v>3</v>
      </c>
      <c r="H446" s="68">
        <f t="shared" si="31"/>
        <v>6</v>
      </c>
      <c r="I446" s="206"/>
      <c r="J446" s="68">
        <f t="shared" si="32"/>
        <v>6</v>
      </c>
      <c r="K446" s="156"/>
      <c r="L446" s="68">
        <f t="shared" si="33"/>
        <v>6</v>
      </c>
      <c r="M446" s="115"/>
      <c r="N446" s="84" t="str">
        <f t="shared" si="34"/>
        <v>Juin</v>
      </c>
    </row>
    <row r="447" spans="1:14" ht="18.75">
      <c r="A447" s="64">
        <v>440</v>
      </c>
      <c r="B447" s="413" t="s">
        <v>530</v>
      </c>
      <c r="C447" s="413" t="s">
        <v>1049</v>
      </c>
      <c r="D447" s="455">
        <v>15</v>
      </c>
      <c r="E447" s="205"/>
      <c r="F447" s="68"/>
      <c r="G447" s="68">
        <f t="shared" si="30"/>
        <v>5</v>
      </c>
      <c r="H447" s="68">
        <f t="shared" si="31"/>
        <v>10</v>
      </c>
      <c r="I447" s="206"/>
      <c r="J447" s="68">
        <f t="shared" si="32"/>
        <v>10</v>
      </c>
      <c r="K447" s="156"/>
      <c r="L447" s="68">
        <f t="shared" si="33"/>
        <v>10</v>
      </c>
      <c r="M447" s="115"/>
      <c r="N447" s="84" t="str">
        <f t="shared" si="34"/>
        <v>Juin</v>
      </c>
    </row>
    <row r="448" spans="1:14" ht="18.75">
      <c r="A448" s="64">
        <v>441</v>
      </c>
      <c r="B448" s="446" t="s">
        <v>531</v>
      </c>
      <c r="C448" s="446" t="s">
        <v>721</v>
      </c>
      <c r="D448" s="455">
        <v>12</v>
      </c>
      <c r="E448" s="205"/>
      <c r="F448" s="68"/>
      <c r="G448" s="68">
        <f t="shared" si="30"/>
        <v>4</v>
      </c>
      <c r="H448" s="68">
        <f t="shared" si="31"/>
        <v>8</v>
      </c>
      <c r="I448" s="206"/>
      <c r="J448" s="68">
        <f t="shared" si="32"/>
        <v>8</v>
      </c>
      <c r="K448" s="156"/>
      <c r="L448" s="68">
        <f t="shared" si="33"/>
        <v>8</v>
      </c>
      <c r="M448" s="115"/>
      <c r="N448" s="84" t="str">
        <f t="shared" si="34"/>
        <v>Juin</v>
      </c>
    </row>
    <row r="449" spans="1:14" ht="18.75">
      <c r="A449" s="64">
        <v>442</v>
      </c>
      <c r="B449" s="413" t="s">
        <v>1050</v>
      </c>
      <c r="C449" s="413" t="s">
        <v>850</v>
      </c>
      <c r="D449" s="455">
        <v>9</v>
      </c>
      <c r="E449" s="205"/>
      <c r="F449" s="68"/>
      <c r="G449" s="68">
        <f t="shared" si="30"/>
        <v>3</v>
      </c>
      <c r="H449" s="68">
        <f t="shared" si="31"/>
        <v>6</v>
      </c>
      <c r="I449" s="206"/>
      <c r="J449" s="68">
        <f t="shared" si="32"/>
        <v>6</v>
      </c>
      <c r="K449" s="156"/>
      <c r="L449" s="68">
        <f t="shared" si="33"/>
        <v>6</v>
      </c>
      <c r="M449" s="115"/>
      <c r="N449" s="84" t="str">
        <f t="shared" si="34"/>
        <v>Juin</v>
      </c>
    </row>
    <row r="450" spans="1:14" ht="18.75">
      <c r="A450" s="64">
        <v>443</v>
      </c>
      <c r="B450" s="419" t="s">
        <v>790</v>
      </c>
      <c r="C450" s="419" t="s">
        <v>1051</v>
      </c>
      <c r="D450" s="455">
        <v>5</v>
      </c>
      <c r="E450" s="205"/>
      <c r="F450" s="68"/>
      <c r="G450" s="68">
        <f t="shared" si="30"/>
        <v>1.6666666666666667</v>
      </c>
      <c r="H450" s="68">
        <f t="shared" si="31"/>
        <v>3.3333333333333335</v>
      </c>
      <c r="I450" s="206"/>
      <c r="J450" s="68">
        <f t="shared" si="32"/>
        <v>3.3333333333333335</v>
      </c>
      <c r="K450" s="156"/>
      <c r="L450" s="68">
        <f t="shared" si="33"/>
        <v>3.3333333333333335</v>
      </c>
      <c r="M450" s="115"/>
      <c r="N450" s="84" t="str">
        <f t="shared" si="34"/>
        <v>Juin</v>
      </c>
    </row>
    <row r="451" spans="1:14" ht="18.75">
      <c r="A451" s="64">
        <v>444</v>
      </c>
      <c r="B451" s="417" t="s">
        <v>790</v>
      </c>
      <c r="C451" s="417" t="s">
        <v>1052</v>
      </c>
      <c r="D451" s="455">
        <v>17</v>
      </c>
      <c r="E451" s="205"/>
      <c r="F451" s="68"/>
      <c r="G451" s="68">
        <f t="shared" si="30"/>
        <v>5.666666666666667</v>
      </c>
      <c r="H451" s="68">
        <f t="shared" si="31"/>
        <v>11.333333333333334</v>
      </c>
      <c r="I451" s="206"/>
      <c r="J451" s="68">
        <f t="shared" si="32"/>
        <v>11.333333333333334</v>
      </c>
      <c r="K451" s="156"/>
      <c r="L451" s="68">
        <f t="shared" si="33"/>
        <v>11.333333333333334</v>
      </c>
      <c r="M451" s="115"/>
      <c r="N451" s="84" t="str">
        <f t="shared" si="34"/>
        <v>Juin</v>
      </c>
    </row>
    <row r="452" spans="1:14" ht="18.75">
      <c r="A452" s="64">
        <v>445</v>
      </c>
      <c r="B452" s="413" t="s">
        <v>532</v>
      </c>
      <c r="C452" s="413" t="s">
        <v>1053</v>
      </c>
      <c r="D452" s="455">
        <v>7</v>
      </c>
      <c r="E452" s="205"/>
      <c r="F452" s="68"/>
      <c r="G452" s="68">
        <f t="shared" si="30"/>
        <v>2.3333333333333335</v>
      </c>
      <c r="H452" s="68">
        <f t="shared" si="31"/>
        <v>4.666666666666667</v>
      </c>
      <c r="I452" s="206"/>
      <c r="J452" s="68">
        <f t="shared" si="32"/>
        <v>4.666666666666667</v>
      </c>
      <c r="K452" s="156"/>
      <c r="L452" s="68">
        <f t="shared" si="33"/>
        <v>4.666666666666667</v>
      </c>
      <c r="M452" s="115"/>
      <c r="N452" s="84" t="str">
        <f t="shared" si="34"/>
        <v>Juin</v>
      </c>
    </row>
    <row r="453" spans="1:14" ht="18.75">
      <c r="A453" s="64">
        <v>446</v>
      </c>
      <c r="B453" s="419" t="s">
        <v>532</v>
      </c>
      <c r="C453" s="419" t="s">
        <v>533</v>
      </c>
      <c r="D453" s="455">
        <v>7</v>
      </c>
      <c r="E453" s="205"/>
      <c r="F453" s="68"/>
      <c r="G453" s="68">
        <f t="shared" si="30"/>
        <v>2.3333333333333335</v>
      </c>
      <c r="H453" s="68">
        <f t="shared" si="31"/>
        <v>4.666666666666667</v>
      </c>
      <c r="I453" s="206"/>
      <c r="J453" s="68">
        <f t="shared" si="32"/>
        <v>4.666666666666667</v>
      </c>
      <c r="K453" s="156"/>
      <c r="L453" s="68">
        <f t="shared" si="33"/>
        <v>4.666666666666667</v>
      </c>
      <c r="M453" s="115"/>
      <c r="N453" s="84" t="str">
        <f t="shared" si="34"/>
        <v>Juin</v>
      </c>
    </row>
    <row r="454" spans="1:14" ht="18.75">
      <c r="A454" s="64">
        <v>447</v>
      </c>
      <c r="B454" s="425" t="s">
        <v>532</v>
      </c>
      <c r="C454" s="425" t="s">
        <v>1054</v>
      </c>
      <c r="D454" s="455">
        <v>10</v>
      </c>
      <c r="E454" s="205"/>
      <c r="F454" s="68"/>
      <c r="G454" s="68">
        <f t="shared" si="30"/>
        <v>3.3333333333333335</v>
      </c>
      <c r="H454" s="68">
        <f t="shared" si="31"/>
        <v>6.666666666666667</v>
      </c>
      <c r="I454" s="206"/>
      <c r="J454" s="68">
        <f t="shared" si="32"/>
        <v>6.666666666666667</v>
      </c>
      <c r="K454" s="156"/>
      <c r="L454" s="68">
        <f t="shared" si="33"/>
        <v>6.666666666666667</v>
      </c>
      <c r="M454" s="115"/>
      <c r="N454" s="84" t="str">
        <f t="shared" si="34"/>
        <v>Juin</v>
      </c>
    </row>
    <row r="455" spans="1:14" ht="18.75">
      <c r="A455" s="64">
        <v>448</v>
      </c>
      <c r="B455" s="413" t="s">
        <v>534</v>
      </c>
      <c r="C455" s="413" t="s">
        <v>535</v>
      </c>
      <c r="D455" s="455">
        <v>10</v>
      </c>
      <c r="E455" s="205"/>
      <c r="F455" s="68"/>
      <c r="G455" s="68">
        <f t="shared" si="30"/>
        <v>3.3333333333333335</v>
      </c>
      <c r="H455" s="68">
        <f t="shared" si="31"/>
        <v>6.666666666666667</v>
      </c>
      <c r="I455" s="206"/>
      <c r="J455" s="68">
        <f t="shared" si="32"/>
        <v>6.666666666666667</v>
      </c>
      <c r="K455" s="156"/>
      <c r="L455" s="68">
        <f t="shared" si="33"/>
        <v>6.666666666666667</v>
      </c>
      <c r="M455" s="115"/>
      <c r="N455" s="84" t="str">
        <f t="shared" si="34"/>
        <v>Juin</v>
      </c>
    </row>
    <row r="456" spans="1:14" ht="18.75">
      <c r="A456" s="64">
        <v>449</v>
      </c>
      <c r="B456" s="413" t="s">
        <v>536</v>
      </c>
      <c r="C456" s="413" t="s">
        <v>322</v>
      </c>
      <c r="D456" s="455">
        <v>13</v>
      </c>
      <c r="E456" s="205"/>
      <c r="F456" s="68"/>
      <c r="G456" s="68">
        <f t="shared" ref="G456:G457" si="35">IF(AND(D456=0,E456=0,F456=0),M456/2,(D456+E456+F456)/3)</f>
        <v>4.333333333333333</v>
      </c>
      <c r="H456" s="68">
        <f t="shared" ref="H456:H457" si="36">G456*2</f>
        <v>8.6666666666666661</v>
      </c>
      <c r="I456" s="206"/>
      <c r="J456" s="68">
        <f t="shared" ref="J456:J457" si="37">MAX(H456,I456*2)</f>
        <v>8.6666666666666661</v>
      </c>
      <c r="K456" s="156"/>
      <c r="L456" s="68">
        <f t="shared" ref="L456:L457" si="38">MAX(J456,K456*2)</f>
        <v>8.6666666666666661</v>
      </c>
      <c r="M456" s="115"/>
      <c r="N456" s="84" t="str">
        <f t="shared" ref="N456:N457" si="39">IF(ISBLANK(K456),IF(ISBLANK(I456),"Juin","Synthèse"),"Rattrapage")</f>
        <v>Juin</v>
      </c>
    </row>
    <row r="457" spans="1:14" ht="18.75">
      <c r="A457" s="64">
        <v>450</v>
      </c>
      <c r="B457" s="413" t="s">
        <v>537</v>
      </c>
      <c r="C457" s="413" t="s">
        <v>1055</v>
      </c>
      <c r="D457" s="455">
        <v>8</v>
      </c>
      <c r="E457" s="205"/>
      <c r="F457" s="68"/>
      <c r="G457" s="68">
        <f t="shared" si="35"/>
        <v>2.6666666666666665</v>
      </c>
      <c r="H457" s="68">
        <f t="shared" si="36"/>
        <v>5.333333333333333</v>
      </c>
      <c r="I457" s="206"/>
      <c r="J457" s="68">
        <f t="shared" si="37"/>
        <v>5.333333333333333</v>
      </c>
      <c r="K457" s="156"/>
      <c r="L457" s="68">
        <f t="shared" si="38"/>
        <v>5.333333333333333</v>
      </c>
      <c r="M457" s="115"/>
      <c r="N457" s="84" t="str">
        <f t="shared" si="39"/>
        <v>Juin</v>
      </c>
    </row>
    <row r="458" spans="1:14">
      <c r="A458" s="48"/>
      <c r="B458" s="215"/>
      <c r="C458" s="215"/>
      <c r="D458" s="233">
        <f>COUNTA(D8:D457)</f>
        <v>428</v>
      </c>
      <c r="E458" s="217"/>
      <c r="F458" s="217"/>
      <c r="G458" s="90"/>
      <c r="H458" s="90"/>
      <c r="I458" s="90"/>
      <c r="J458" s="90"/>
      <c r="K458" s="176"/>
      <c r="L458" s="90"/>
      <c r="M458" s="90"/>
      <c r="N458" s="92"/>
    </row>
    <row r="459" spans="1:14" ht="15.75">
      <c r="A459" s="48"/>
      <c r="B459" s="215"/>
      <c r="C459" s="215"/>
      <c r="D459" s="218"/>
      <c r="E459" s="217"/>
      <c r="F459" s="217"/>
      <c r="G459" s="90"/>
      <c r="H459" s="90"/>
      <c r="I459" s="90"/>
      <c r="J459" s="90"/>
      <c r="K459" s="176"/>
      <c r="L459" s="90"/>
      <c r="M459" s="90"/>
      <c r="N459" s="92"/>
    </row>
    <row r="460" spans="1:14" ht="15.75">
      <c r="A460" s="48"/>
      <c r="B460" s="215"/>
      <c r="C460" s="215"/>
      <c r="D460" s="218"/>
      <c r="E460" s="217"/>
      <c r="F460" s="217"/>
      <c r="G460" s="90"/>
      <c r="H460" s="90"/>
      <c r="I460" s="90"/>
      <c r="J460" s="90"/>
      <c r="K460" s="176"/>
      <c r="L460" s="90"/>
      <c r="M460" s="90"/>
      <c r="N460" s="92"/>
    </row>
    <row r="461" spans="1:14" ht="15.75">
      <c r="A461" s="48"/>
      <c r="B461" s="215"/>
      <c r="C461" s="215"/>
      <c r="D461" s="218"/>
      <c r="E461" s="217"/>
      <c r="F461" s="217"/>
      <c r="G461" s="90"/>
      <c r="H461" s="90"/>
      <c r="I461" s="90"/>
      <c r="J461" s="90"/>
      <c r="K461" s="176"/>
      <c r="L461" s="90"/>
      <c r="M461" s="90"/>
      <c r="N461" s="92"/>
    </row>
    <row r="462" spans="1:14" ht="15.75">
      <c r="A462" s="48"/>
      <c r="B462" s="215"/>
      <c r="C462" s="215"/>
      <c r="D462" s="218"/>
      <c r="E462" s="217"/>
      <c r="F462" s="217"/>
      <c r="G462" s="90"/>
      <c r="H462" s="90"/>
      <c r="I462" s="94"/>
      <c r="J462" s="90"/>
      <c r="K462" s="176"/>
      <c r="L462" s="90"/>
      <c r="M462" s="90"/>
      <c r="N462" s="92"/>
    </row>
    <row r="463" spans="1:14" ht="15.75">
      <c r="A463" s="48"/>
      <c r="B463" s="215"/>
      <c r="C463" s="215"/>
      <c r="D463" s="218"/>
      <c r="E463" s="217"/>
      <c r="F463" s="217"/>
      <c r="G463" s="90"/>
      <c r="H463" s="90"/>
      <c r="I463" s="94"/>
      <c r="J463" s="90"/>
      <c r="K463" s="176"/>
      <c r="L463" s="90"/>
      <c r="M463" s="90"/>
      <c r="N463" s="92"/>
    </row>
    <row r="464" spans="1:14" ht="15.75">
      <c r="A464" s="48"/>
      <c r="B464" s="215"/>
      <c r="C464" s="215"/>
      <c r="D464" s="218"/>
      <c r="E464" s="217"/>
      <c r="F464" s="217"/>
      <c r="G464" s="90"/>
      <c r="H464" s="90"/>
      <c r="I464" s="94"/>
      <c r="J464" s="90"/>
      <c r="K464" s="176"/>
      <c r="L464" s="90"/>
      <c r="M464" s="90"/>
      <c r="N464" s="92"/>
    </row>
    <row r="465" spans="1:14" ht="15.75">
      <c r="A465" s="48"/>
      <c r="B465" s="215"/>
      <c r="C465" s="215"/>
      <c r="D465" s="218"/>
      <c r="E465" s="217"/>
      <c r="F465" s="217"/>
      <c r="G465" s="90"/>
      <c r="H465" s="90"/>
      <c r="I465" s="94"/>
      <c r="J465" s="90"/>
      <c r="K465" s="176"/>
      <c r="L465" s="90"/>
      <c r="M465" s="90"/>
      <c r="N465" s="92"/>
    </row>
    <row r="466" spans="1:14" ht="15.75">
      <c r="A466" s="48"/>
      <c r="B466" s="215"/>
      <c r="C466" s="215"/>
      <c r="D466" s="218"/>
      <c r="E466" s="217"/>
      <c r="F466" s="217"/>
      <c r="G466" s="90"/>
      <c r="H466" s="90"/>
      <c r="I466" s="94"/>
      <c r="J466" s="90"/>
      <c r="K466" s="176"/>
      <c r="L466" s="90"/>
      <c r="M466" s="90"/>
      <c r="N466" s="92"/>
    </row>
    <row r="467" spans="1:14" ht="15.75">
      <c r="A467" s="48"/>
      <c r="B467" s="215"/>
      <c r="C467" s="215"/>
      <c r="D467" s="218"/>
      <c r="E467" s="217"/>
      <c r="F467" s="217"/>
      <c r="G467" s="90"/>
      <c r="H467" s="90"/>
      <c r="I467" s="94"/>
      <c r="J467" s="90"/>
      <c r="K467" s="176"/>
      <c r="L467" s="90"/>
      <c r="M467" s="90"/>
      <c r="N467" s="92"/>
    </row>
    <row r="468" spans="1:14" ht="15.75">
      <c r="A468" s="48"/>
      <c r="B468" s="215"/>
      <c r="C468" s="215"/>
      <c r="D468" s="216"/>
      <c r="E468" s="217"/>
      <c r="F468" s="217"/>
      <c r="G468" s="90"/>
      <c r="H468" s="90"/>
      <c r="I468" s="94"/>
      <c r="J468" s="90"/>
      <c r="K468" s="176"/>
      <c r="L468" s="90"/>
      <c r="M468" s="90"/>
      <c r="N468" s="92"/>
    </row>
    <row r="469" spans="1:14" ht="15.75">
      <c r="A469" s="48"/>
      <c r="B469" s="215"/>
      <c r="C469" s="215"/>
      <c r="D469" s="218"/>
      <c r="E469" s="217"/>
      <c r="F469" s="217"/>
      <c r="G469" s="90"/>
      <c r="H469" s="90"/>
      <c r="I469" s="94"/>
      <c r="J469" s="90"/>
      <c r="K469" s="176"/>
      <c r="L469" s="90"/>
      <c r="M469" s="90"/>
      <c r="N469" s="92"/>
    </row>
    <row r="470" spans="1:14" ht="15.75">
      <c r="A470" s="48"/>
      <c r="B470" s="215"/>
      <c r="C470" s="215"/>
      <c r="D470" s="218"/>
      <c r="E470" s="217"/>
      <c r="F470" s="217"/>
      <c r="G470" s="90"/>
      <c r="H470" s="90"/>
      <c r="I470" s="94"/>
      <c r="J470" s="90"/>
      <c r="K470" s="176"/>
      <c r="L470" s="90"/>
      <c r="M470" s="90"/>
      <c r="N470" s="92"/>
    </row>
    <row r="471" spans="1:14" ht="15.75">
      <c r="A471" s="48"/>
      <c r="B471" s="215"/>
      <c r="C471" s="215"/>
      <c r="D471" s="218"/>
      <c r="E471" s="217"/>
      <c r="F471" s="217"/>
      <c r="G471" s="90"/>
      <c r="H471" s="90"/>
      <c r="I471" s="94"/>
      <c r="J471" s="90"/>
      <c r="K471" s="176"/>
      <c r="L471" s="90"/>
      <c r="M471" s="90"/>
      <c r="N471" s="92"/>
    </row>
    <row r="472" spans="1:14" ht="15.75">
      <c r="A472" s="48"/>
      <c r="B472" s="215"/>
      <c r="C472" s="215"/>
      <c r="D472" s="218"/>
      <c r="E472" s="217"/>
      <c r="F472" s="217"/>
      <c r="G472" s="90"/>
      <c r="H472" s="90"/>
      <c r="I472" s="94"/>
      <c r="J472" s="90"/>
      <c r="K472" s="176"/>
      <c r="L472" s="90"/>
      <c r="M472" s="90"/>
      <c r="N472" s="92"/>
    </row>
    <row r="473" spans="1:14" ht="15.75">
      <c r="A473" s="48"/>
      <c r="B473" s="215"/>
      <c r="C473" s="215"/>
      <c r="D473" s="218"/>
      <c r="E473" s="217"/>
      <c r="F473" s="217"/>
      <c r="G473" s="90"/>
      <c r="H473" s="90"/>
      <c r="I473" s="94"/>
      <c r="J473" s="90"/>
      <c r="K473" s="176"/>
      <c r="L473" s="90"/>
      <c r="M473" s="90"/>
      <c r="N473" s="92"/>
    </row>
    <row r="474" spans="1:14" ht="15.75">
      <c r="A474" s="48"/>
      <c r="B474" s="215"/>
      <c r="C474" s="215"/>
      <c r="D474" s="218"/>
      <c r="E474" s="217"/>
      <c r="F474" s="217"/>
      <c r="G474" s="90"/>
      <c r="H474" s="90"/>
      <c r="I474" s="94"/>
      <c r="J474" s="90"/>
      <c r="K474" s="176"/>
      <c r="L474" s="90"/>
      <c r="M474" s="90"/>
      <c r="N474" s="92"/>
    </row>
    <row r="475" spans="1:14" ht="15.75">
      <c r="A475" s="48"/>
      <c r="B475" s="215"/>
      <c r="C475" s="215"/>
      <c r="D475" s="216"/>
      <c r="E475" s="217"/>
      <c r="F475" s="217"/>
      <c r="G475" s="90"/>
      <c r="H475" s="90"/>
      <c r="I475" s="94"/>
      <c r="J475" s="90"/>
      <c r="K475" s="176"/>
      <c r="L475" s="90"/>
      <c r="M475" s="90"/>
      <c r="N475" s="92"/>
    </row>
    <row r="476" spans="1:14" ht="15.75">
      <c r="A476" s="48"/>
      <c r="B476" s="215"/>
      <c r="C476" s="215"/>
      <c r="D476" s="216"/>
      <c r="E476" s="217"/>
      <c r="F476" s="217"/>
      <c r="G476" s="90"/>
      <c r="H476" s="90"/>
      <c r="I476" s="94"/>
      <c r="J476" s="90"/>
      <c r="K476" s="176"/>
      <c r="L476" s="90"/>
      <c r="M476" s="90"/>
      <c r="N476" s="92"/>
    </row>
    <row r="477" spans="1:14" ht="15.75">
      <c r="A477" s="48"/>
      <c r="B477" s="215"/>
      <c r="C477" s="215"/>
      <c r="D477" s="218"/>
      <c r="E477" s="217"/>
      <c r="F477" s="217"/>
      <c r="G477" s="90"/>
      <c r="H477" s="90"/>
      <c r="I477" s="94"/>
      <c r="J477" s="90"/>
      <c r="K477" s="176"/>
      <c r="L477" s="90"/>
      <c r="M477" s="90"/>
      <c r="N477" s="92"/>
    </row>
    <row r="478" spans="1:14" ht="15.75">
      <c r="A478" s="48"/>
      <c r="B478" s="215"/>
      <c r="C478" s="215"/>
      <c r="D478" s="218"/>
      <c r="E478" s="217"/>
      <c r="F478" s="217"/>
      <c r="G478" s="90"/>
      <c r="H478" s="90"/>
      <c r="I478" s="94"/>
      <c r="J478" s="90"/>
      <c r="K478" s="176"/>
      <c r="L478" s="90"/>
      <c r="M478" s="90"/>
      <c r="N478" s="92"/>
    </row>
    <row r="479" spans="1:14" ht="15.75">
      <c r="A479" s="48"/>
      <c r="B479" s="215"/>
      <c r="C479" s="215"/>
      <c r="D479" s="218"/>
      <c r="E479" s="217"/>
      <c r="F479" s="217"/>
      <c r="G479" s="90"/>
      <c r="H479" s="90"/>
      <c r="I479" s="94"/>
      <c r="J479" s="90"/>
      <c r="K479" s="176"/>
      <c r="L479" s="90"/>
      <c r="M479" s="90"/>
      <c r="N479" s="92"/>
    </row>
    <row r="480" spans="1:14" ht="15.75">
      <c r="A480" s="48"/>
      <c r="B480" s="215"/>
      <c r="C480" s="215"/>
      <c r="D480" s="218"/>
      <c r="E480" s="217"/>
      <c r="F480" s="217"/>
      <c r="G480" s="90"/>
      <c r="H480" s="90"/>
      <c r="I480" s="94"/>
      <c r="J480" s="90"/>
      <c r="K480" s="176"/>
      <c r="L480" s="90"/>
      <c r="M480" s="90"/>
      <c r="N480" s="92"/>
    </row>
    <row r="481" spans="1:14" ht="15.75">
      <c r="A481" s="48"/>
      <c r="B481" s="215"/>
      <c r="C481" s="215"/>
      <c r="D481" s="218"/>
      <c r="E481" s="217"/>
      <c r="F481" s="217"/>
      <c r="G481" s="90"/>
      <c r="H481" s="90"/>
      <c r="I481" s="94"/>
      <c r="J481" s="90"/>
      <c r="K481" s="176"/>
      <c r="L481" s="90"/>
      <c r="M481" s="90"/>
      <c r="N481" s="92"/>
    </row>
    <row r="482" spans="1:14" ht="15.75">
      <c r="A482" s="48"/>
      <c r="B482" s="215"/>
      <c r="C482" s="215"/>
      <c r="D482" s="218"/>
      <c r="E482" s="217"/>
      <c r="F482" s="217"/>
      <c r="G482" s="90"/>
      <c r="H482" s="90"/>
      <c r="I482" s="94"/>
      <c r="J482" s="90"/>
      <c r="K482" s="176"/>
      <c r="L482" s="90"/>
      <c r="M482" s="90"/>
      <c r="N482" s="92"/>
    </row>
    <row r="483" spans="1:14" ht="15.75">
      <c r="A483" s="48"/>
      <c r="B483" s="215"/>
      <c r="C483" s="215"/>
      <c r="D483" s="218"/>
      <c r="E483" s="217"/>
      <c r="F483" s="217"/>
      <c r="G483" s="90"/>
      <c r="H483" s="90"/>
      <c r="I483" s="94"/>
      <c r="J483" s="90"/>
      <c r="K483" s="176"/>
      <c r="L483" s="90"/>
      <c r="M483" s="90"/>
      <c r="N483" s="92"/>
    </row>
    <row r="484" spans="1:14" ht="15.75">
      <c r="A484" s="48"/>
      <c r="B484" s="215"/>
      <c r="C484" s="215"/>
      <c r="D484" s="218"/>
      <c r="E484" s="217"/>
      <c r="F484" s="217"/>
      <c r="G484" s="90"/>
      <c r="H484" s="90"/>
      <c r="I484" s="94"/>
      <c r="J484" s="90"/>
      <c r="K484" s="176"/>
      <c r="L484" s="90"/>
      <c r="M484" s="90"/>
      <c r="N484" s="92"/>
    </row>
    <row r="485" spans="1:14" ht="15.75">
      <c r="A485" s="48"/>
      <c r="B485" s="215"/>
      <c r="C485" s="215"/>
      <c r="D485" s="218"/>
      <c r="E485" s="217"/>
      <c r="F485" s="217"/>
      <c r="G485" s="90"/>
      <c r="H485" s="90"/>
      <c r="I485" s="94"/>
      <c r="J485" s="90"/>
      <c r="K485" s="176"/>
      <c r="L485" s="90"/>
      <c r="M485" s="90"/>
      <c r="N485" s="92"/>
    </row>
    <row r="486" spans="1:14" ht="15.75">
      <c r="A486" s="48"/>
      <c r="B486" s="215"/>
      <c r="C486" s="215"/>
      <c r="D486" s="218"/>
      <c r="E486" s="217"/>
      <c r="F486" s="217"/>
      <c r="G486" s="90"/>
      <c r="H486" s="90"/>
      <c r="I486" s="94"/>
      <c r="J486" s="90"/>
      <c r="K486" s="176"/>
      <c r="L486" s="90"/>
      <c r="M486" s="90"/>
      <c r="N486" s="92"/>
    </row>
    <row r="487" spans="1:14" ht="15.75">
      <c r="A487" s="48"/>
      <c r="B487" s="215"/>
      <c r="C487" s="215"/>
      <c r="D487" s="216"/>
      <c r="E487" s="217"/>
      <c r="F487" s="217"/>
      <c r="G487" s="90"/>
      <c r="H487" s="90"/>
      <c r="I487" s="94"/>
      <c r="J487" s="90"/>
      <c r="K487" s="176"/>
      <c r="L487" s="90"/>
      <c r="M487" s="90"/>
      <c r="N487" s="92"/>
    </row>
    <row r="488" spans="1:14" ht="15.75">
      <c r="A488" s="48"/>
      <c r="B488" s="215"/>
      <c r="C488" s="215"/>
      <c r="D488" s="218"/>
      <c r="E488" s="217"/>
      <c r="F488" s="217"/>
      <c r="G488" s="90"/>
      <c r="H488" s="90"/>
      <c r="I488" s="94"/>
      <c r="J488" s="90"/>
      <c r="K488" s="176"/>
      <c r="L488" s="90"/>
      <c r="M488" s="90"/>
      <c r="N488" s="92"/>
    </row>
    <row r="489" spans="1:14" ht="15.75">
      <c r="A489" s="48"/>
      <c r="B489" s="215"/>
      <c r="C489" s="215"/>
      <c r="D489" s="216"/>
      <c r="E489" s="217"/>
      <c r="F489" s="217"/>
      <c r="G489" s="90"/>
      <c r="H489" s="90"/>
      <c r="I489" s="94"/>
      <c r="J489" s="90"/>
      <c r="K489" s="176"/>
      <c r="L489" s="90"/>
      <c r="M489" s="90"/>
      <c r="N489" s="92"/>
    </row>
    <row r="490" spans="1:14" ht="15.75">
      <c r="A490" s="48"/>
      <c r="B490" s="215"/>
      <c r="C490" s="215"/>
      <c r="D490" s="218"/>
      <c r="E490" s="217"/>
      <c r="F490" s="217"/>
      <c r="G490" s="90"/>
      <c r="H490" s="90"/>
      <c r="I490" s="94"/>
      <c r="J490" s="90"/>
      <c r="K490" s="176"/>
      <c r="L490" s="90"/>
      <c r="M490" s="90"/>
      <c r="N490" s="92"/>
    </row>
    <row r="491" spans="1:14" ht="15.75">
      <c r="A491" s="48"/>
      <c r="B491" s="215"/>
      <c r="C491" s="215"/>
      <c r="D491" s="218"/>
      <c r="E491" s="217"/>
      <c r="F491" s="217"/>
      <c r="G491" s="90"/>
      <c r="H491" s="90"/>
      <c r="I491" s="94"/>
      <c r="J491" s="90"/>
      <c r="K491" s="176"/>
      <c r="L491" s="90"/>
      <c r="M491" s="90"/>
      <c r="N491" s="92"/>
    </row>
    <row r="492" spans="1:14" ht="15.75">
      <c r="A492" s="48"/>
      <c r="B492" s="215"/>
      <c r="C492" s="215"/>
      <c r="D492" s="218"/>
      <c r="E492" s="217"/>
      <c r="F492" s="217"/>
      <c r="G492" s="90"/>
      <c r="H492" s="90"/>
      <c r="I492" s="94"/>
      <c r="J492" s="90"/>
      <c r="K492" s="176"/>
      <c r="L492" s="90"/>
      <c r="M492" s="90"/>
      <c r="N492" s="92"/>
    </row>
    <row r="493" spans="1:14" ht="15.75">
      <c r="A493" s="48"/>
      <c r="B493" s="215"/>
      <c r="C493" s="215"/>
      <c r="D493" s="218"/>
      <c r="E493" s="217"/>
      <c r="F493" s="217"/>
      <c r="G493" s="90"/>
      <c r="H493" s="90"/>
      <c r="I493" s="94"/>
      <c r="J493" s="90"/>
      <c r="K493" s="176"/>
      <c r="L493" s="90"/>
      <c r="M493" s="90"/>
      <c r="N493" s="92"/>
    </row>
    <row r="494" spans="1:14" ht="15.75">
      <c r="A494" s="48"/>
      <c r="B494" s="215"/>
      <c r="C494" s="215"/>
      <c r="D494" s="218"/>
      <c r="E494" s="217"/>
      <c r="F494" s="217"/>
      <c r="G494" s="90"/>
      <c r="H494" s="90"/>
      <c r="I494" s="94"/>
      <c r="J494" s="90"/>
      <c r="K494" s="176"/>
      <c r="L494" s="90"/>
      <c r="M494" s="90"/>
      <c r="N494" s="92"/>
    </row>
    <row r="495" spans="1:14" ht="15.75">
      <c r="A495" s="48"/>
      <c r="B495" s="215"/>
      <c r="C495" s="215"/>
      <c r="D495" s="218"/>
      <c r="E495" s="217"/>
      <c r="F495" s="217"/>
      <c r="G495" s="90"/>
      <c r="H495" s="90"/>
      <c r="I495" s="94"/>
      <c r="J495" s="90"/>
      <c r="K495" s="176"/>
      <c r="L495" s="90"/>
      <c r="M495" s="90"/>
      <c r="N495" s="92"/>
    </row>
    <row r="496" spans="1:14" ht="15.75">
      <c r="A496" s="48"/>
      <c r="B496" s="215"/>
      <c r="C496" s="215"/>
      <c r="D496" s="218"/>
      <c r="E496" s="217"/>
      <c r="F496" s="217"/>
      <c r="G496" s="90"/>
      <c r="H496" s="90"/>
      <c r="I496" s="94"/>
      <c r="J496" s="90"/>
      <c r="K496" s="176"/>
      <c r="L496" s="90"/>
      <c r="M496" s="90"/>
      <c r="N496" s="92"/>
    </row>
    <row r="497" spans="1:14" ht="15.75">
      <c r="A497" s="48"/>
      <c r="B497" s="215"/>
      <c r="C497" s="215"/>
      <c r="D497" s="216"/>
      <c r="E497" s="217"/>
      <c r="F497" s="217"/>
      <c r="G497" s="90"/>
      <c r="H497" s="90"/>
      <c r="I497" s="94"/>
      <c r="J497" s="90"/>
      <c r="K497" s="176"/>
      <c r="L497" s="90"/>
      <c r="M497" s="90"/>
      <c r="N497" s="92"/>
    </row>
    <row r="498" spans="1:14" ht="15.75">
      <c r="A498" s="48"/>
      <c r="B498" s="215"/>
      <c r="C498" s="215"/>
      <c r="D498" s="218"/>
      <c r="E498" s="217"/>
      <c r="F498" s="217"/>
      <c r="G498" s="90"/>
      <c r="H498" s="90"/>
      <c r="I498" s="94"/>
      <c r="J498" s="90"/>
      <c r="K498" s="176"/>
      <c r="L498" s="90"/>
      <c r="M498" s="90"/>
      <c r="N498" s="92"/>
    </row>
    <row r="499" spans="1:14" ht="15.75">
      <c r="A499" s="48"/>
      <c r="B499" s="215"/>
      <c r="C499" s="215"/>
      <c r="D499" s="218"/>
      <c r="E499" s="217"/>
      <c r="F499" s="217"/>
      <c r="G499" s="90"/>
      <c r="H499" s="90"/>
      <c r="I499" s="94"/>
      <c r="J499" s="90"/>
      <c r="K499" s="176"/>
      <c r="L499" s="90"/>
      <c r="M499" s="90"/>
      <c r="N499" s="92"/>
    </row>
    <row r="500" spans="1:14" ht="15.75">
      <c r="A500" s="48"/>
      <c r="B500" s="215"/>
      <c r="C500" s="215"/>
      <c r="D500" s="216"/>
      <c r="E500" s="217"/>
      <c r="F500" s="217"/>
      <c r="G500" s="90"/>
      <c r="H500" s="90"/>
      <c r="I500" s="94"/>
      <c r="J500" s="90"/>
      <c r="K500" s="176"/>
      <c r="L500" s="90"/>
      <c r="M500" s="90"/>
      <c r="N500" s="92"/>
    </row>
    <row r="501" spans="1:14" ht="15.75">
      <c r="A501" s="48"/>
      <c r="B501" s="215"/>
      <c r="C501" s="215"/>
      <c r="D501" s="218"/>
      <c r="E501" s="217"/>
      <c r="F501" s="217"/>
      <c r="G501" s="90"/>
      <c r="H501" s="90"/>
      <c r="I501" s="94"/>
      <c r="J501" s="90"/>
      <c r="K501" s="176"/>
      <c r="L501" s="90"/>
      <c r="M501" s="90"/>
      <c r="N501" s="92"/>
    </row>
    <row r="502" spans="1:14" ht="15.75">
      <c r="A502" s="48"/>
      <c r="B502" s="215"/>
      <c r="C502" s="215"/>
      <c r="D502" s="218"/>
      <c r="E502" s="217"/>
      <c r="F502" s="217"/>
      <c r="G502" s="90"/>
      <c r="H502" s="90"/>
      <c r="I502" s="94"/>
      <c r="J502" s="90"/>
      <c r="K502" s="176"/>
      <c r="L502" s="90"/>
      <c r="M502" s="90"/>
      <c r="N502" s="92"/>
    </row>
    <row r="503" spans="1:14" ht="15.75">
      <c r="A503" s="48"/>
      <c r="B503" s="215"/>
      <c r="C503" s="215"/>
      <c r="D503" s="218"/>
      <c r="E503" s="217"/>
      <c r="F503" s="217"/>
      <c r="G503" s="90"/>
      <c r="H503" s="90"/>
      <c r="I503" s="94"/>
      <c r="J503" s="90"/>
      <c r="K503" s="176"/>
      <c r="L503" s="90"/>
      <c r="M503" s="90"/>
      <c r="N503" s="92"/>
    </row>
    <row r="504" spans="1:14" ht="15.75">
      <c r="A504" s="48"/>
      <c r="B504" s="215"/>
      <c r="C504" s="215"/>
      <c r="D504" s="218"/>
      <c r="E504" s="217"/>
      <c r="F504" s="217"/>
      <c r="G504" s="90"/>
      <c r="H504" s="90"/>
      <c r="I504" s="94"/>
      <c r="J504" s="90"/>
      <c r="K504" s="176"/>
      <c r="L504" s="90"/>
      <c r="M504" s="90"/>
      <c r="N504" s="92"/>
    </row>
    <row r="505" spans="1:14" ht="15.75">
      <c r="A505" s="48"/>
      <c r="B505" s="215"/>
      <c r="C505" s="215"/>
      <c r="D505" s="218"/>
      <c r="E505" s="217"/>
      <c r="F505" s="217"/>
      <c r="G505" s="90"/>
      <c r="H505" s="90"/>
      <c r="I505" s="94"/>
      <c r="J505" s="90"/>
      <c r="K505" s="176"/>
      <c r="L505" s="90"/>
      <c r="M505" s="90"/>
      <c r="N505" s="92"/>
    </row>
    <row r="506" spans="1:14" ht="15.75">
      <c r="A506" s="48"/>
      <c r="B506" s="215"/>
      <c r="C506" s="215"/>
      <c r="D506" s="219"/>
      <c r="E506" s="217"/>
      <c r="F506" s="217"/>
      <c r="G506" s="90"/>
      <c r="H506" s="90"/>
      <c r="I506" s="94"/>
      <c r="J506" s="90"/>
      <c r="K506" s="176"/>
      <c r="L506" s="90"/>
      <c r="M506" s="90"/>
      <c r="N506" s="92"/>
    </row>
    <row r="507" spans="1:14" ht="15.75">
      <c r="A507" s="48"/>
      <c r="B507" s="215"/>
      <c r="C507" s="215"/>
      <c r="D507" s="218"/>
      <c r="E507" s="217"/>
      <c r="F507" s="217"/>
      <c r="G507" s="90"/>
      <c r="H507" s="90"/>
      <c r="I507" s="94"/>
      <c r="J507" s="90"/>
      <c r="K507" s="176"/>
      <c r="L507" s="90"/>
      <c r="M507" s="90"/>
      <c r="N507" s="92"/>
    </row>
    <row r="508" spans="1:14" ht="15.75">
      <c r="A508" s="48"/>
      <c r="B508" s="215"/>
      <c r="C508" s="215"/>
      <c r="D508" s="218"/>
      <c r="E508" s="217"/>
      <c r="F508" s="217"/>
      <c r="G508" s="90"/>
      <c r="H508" s="90"/>
      <c r="I508" s="94"/>
      <c r="J508" s="90"/>
      <c r="K508" s="176"/>
      <c r="L508" s="90"/>
      <c r="M508" s="90"/>
      <c r="N508" s="92"/>
    </row>
    <row r="509" spans="1:14" ht="15.75">
      <c r="A509" s="48"/>
      <c r="B509" s="215"/>
      <c r="C509" s="215"/>
      <c r="D509" s="218"/>
      <c r="E509" s="217"/>
      <c r="F509" s="217"/>
      <c r="G509" s="90"/>
      <c r="H509" s="90"/>
      <c r="I509" s="94"/>
      <c r="J509" s="90"/>
      <c r="K509" s="176"/>
      <c r="L509" s="90"/>
      <c r="M509" s="90"/>
      <c r="N509" s="92"/>
    </row>
    <row r="510" spans="1:14" ht="15.75">
      <c r="A510" s="48"/>
      <c r="B510" s="215"/>
      <c r="C510" s="215"/>
      <c r="D510" s="218"/>
      <c r="E510" s="217"/>
      <c r="F510" s="217"/>
      <c r="G510" s="90"/>
      <c r="H510" s="90"/>
      <c r="I510" s="94"/>
      <c r="J510" s="90"/>
      <c r="K510" s="176"/>
      <c r="L510" s="90"/>
      <c r="M510" s="90"/>
      <c r="N510" s="92"/>
    </row>
    <row r="511" spans="1:14" ht="15.75">
      <c r="A511" s="48"/>
      <c r="B511" s="215"/>
      <c r="C511" s="215"/>
      <c r="D511" s="218"/>
      <c r="E511" s="217"/>
      <c r="F511" s="217"/>
      <c r="G511" s="90"/>
      <c r="H511" s="90"/>
      <c r="I511" s="94"/>
      <c r="J511" s="90"/>
      <c r="K511" s="176"/>
      <c r="L511" s="90"/>
      <c r="M511" s="90"/>
      <c r="N511" s="92"/>
    </row>
    <row r="512" spans="1:14" ht="15.75">
      <c r="A512" s="48"/>
      <c r="B512" s="215"/>
      <c r="C512" s="215"/>
      <c r="D512" s="218"/>
      <c r="E512" s="217"/>
      <c r="F512" s="217"/>
      <c r="G512" s="90"/>
      <c r="H512" s="90"/>
      <c r="I512" s="94"/>
      <c r="J512" s="90"/>
      <c r="K512" s="176"/>
      <c r="L512" s="90"/>
      <c r="M512" s="90"/>
      <c r="N512" s="92"/>
    </row>
    <row r="513" spans="1:14" ht="15.75">
      <c r="A513" s="48"/>
      <c r="B513" s="215"/>
      <c r="C513" s="215"/>
      <c r="D513" s="220"/>
      <c r="E513" s="217"/>
      <c r="F513" s="217"/>
      <c r="G513" s="90"/>
      <c r="H513" s="90"/>
      <c r="I513" s="94"/>
      <c r="J513" s="90"/>
      <c r="K513" s="176"/>
      <c r="L513" s="90"/>
      <c r="M513" s="90"/>
      <c r="N513" s="92"/>
    </row>
    <row r="514" spans="1:14" ht="15.75">
      <c r="A514" s="48"/>
      <c r="B514" s="215"/>
      <c r="C514" s="215"/>
      <c r="D514" s="218"/>
      <c r="E514" s="217"/>
      <c r="F514" s="217"/>
      <c r="G514" s="90"/>
      <c r="H514" s="90"/>
      <c r="I514" s="94"/>
      <c r="J514" s="90"/>
      <c r="K514" s="176"/>
      <c r="L514" s="90"/>
      <c r="M514" s="90"/>
      <c r="N514" s="92"/>
    </row>
    <row r="515" spans="1:14" ht="15.75">
      <c r="A515" s="48"/>
      <c r="B515" s="215"/>
      <c r="C515" s="215"/>
      <c r="D515" s="218"/>
      <c r="E515" s="217"/>
      <c r="F515" s="217"/>
      <c r="G515" s="90"/>
      <c r="H515" s="90"/>
      <c r="I515" s="94"/>
      <c r="J515" s="90"/>
      <c r="K515" s="176"/>
      <c r="L515" s="90"/>
      <c r="M515" s="90"/>
      <c r="N515" s="92"/>
    </row>
    <row r="516" spans="1:14" ht="15.75">
      <c r="A516" s="48"/>
      <c r="B516" s="215"/>
      <c r="C516" s="215"/>
      <c r="D516" s="218"/>
      <c r="E516" s="217"/>
      <c r="F516" s="217"/>
      <c r="G516" s="90"/>
      <c r="H516" s="90"/>
      <c r="I516" s="94"/>
      <c r="J516" s="90"/>
      <c r="K516" s="176"/>
      <c r="L516" s="90"/>
      <c r="M516" s="90"/>
      <c r="N516" s="92"/>
    </row>
    <row r="517" spans="1:14" ht="15.75">
      <c r="A517" s="48"/>
      <c r="B517" s="215"/>
      <c r="C517" s="215"/>
      <c r="D517" s="218"/>
      <c r="E517" s="217"/>
      <c r="F517" s="217"/>
      <c r="G517" s="90"/>
      <c r="H517" s="90"/>
      <c r="I517" s="94"/>
      <c r="J517" s="90"/>
      <c r="K517" s="176"/>
      <c r="L517" s="90"/>
      <c r="M517" s="90"/>
      <c r="N517" s="92"/>
    </row>
    <row r="518" spans="1:14" ht="15.75">
      <c r="A518" s="48"/>
      <c r="B518" s="215"/>
      <c r="C518" s="215"/>
      <c r="D518" s="216"/>
      <c r="E518" s="217"/>
      <c r="F518" s="217"/>
      <c r="G518" s="90"/>
      <c r="H518" s="90"/>
      <c r="I518" s="94"/>
      <c r="J518" s="90"/>
      <c r="K518" s="176"/>
      <c r="L518" s="90"/>
      <c r="M518" s="90"/>
      <c r="N518" s="92"/>
    </row>
    <row r="519" spans="1:14" ht="15.75">
      <c r="A519" s="48"/>
      <c r="B519" s="215"/>
      <c r="C519" s="215"/>
      <c r="D519" s="216"/>
      <c r="E519" s="217"/>
      <c r="F519" s="217"/>
      <c r="G519" s="90"/>
      <c r="H519" s="90"/>
      <c r="I519" s="94"/>
      <c r="J519" s="90"/>
      <c r="K519" s="176"/>
      <c r="L519" s="90"/>
      <c r="M519" s="90"/>
      <c r="N519" s="92"/>
    </row>
    <row r="520" spans="1:14" ht="15.75">
      <c r="A520" s="48"/>
      <c r="B520" s="215"/>
      <c r="C520" s="215"/>
      <c r="D520" s="218"/>
      <c r="E520" s="217"/>
      <c r="F520" s="217"/>
      <c r="G520" s="90"/>
      <c r="H520" s="90"/>
      <c r="I520" s="94"/>
      <c r="J520" s="90"/>
      <c r="K520" s="176"/>
      <c r="L520" s="90"/>
      <c r="M520" s="90"/>
      <c r="N520" s="92"/>
    </row>
    <row r="521" spans="1:14" ht="15.75">
      <c r="A521" s="48"/>
      <c r="B521" s="215"/>
      <c r="C521" s="215"/>
      <c r="D521" s="220"/>
      <c r="E521" s="217"/>
      <c r="F521" s="217"/>
      <c r="G521" s="90"/>
      <c r="H521" s="90"/>
      <c r="I521" s="94"/>
      <c r="J521" s="90"/>
      <c r="K521" s="176"/>
      <c r="L521" s="90"/>
      <c r="M521" s="90"/>
      <c r="N521" s="92"/>
    </row>
    <row r="522" spans="1:14" ht="15.75">
      <c r="A522" s="48"/>
      <c r="B522" s="215"/>
      <c r="C522" s="215"/>
      <c r="D522" s="218"/>
      <c r="E522" s="217"/>
      <c r="F522" s="217"/>
      <c r="G522" s="90"/>
      <c r="H522" s="90"/>
      <c r="I522" s="94"/>
      <c r="J522" s="90"/>
      <c r="K522" s="176"/>
      <c r="L522" s="90"/>
      <c r="M522" s="90"/>
      <c r="N522" s="92"/>
    </row>
    <row r="523" spans="1:14" ht="15.75">
      <c r="A523" s="48"/>
      <c r="B523" s="215"/>
      <c r="C523" s="215"/>
      <c r="D523" s="218"/>
      <c r="E523" s="217"/>
      <c r="F523" s="217"/>
      <c r="G523" s="90"/>
      <c r="H523" s="90"/>
      <c r="I523" s="94"/>
      <c r="J523" s="90"/>
      <c r="K523" s="176"/>
      <c r="L523" s="90"/>
      <c r="M523" s="90"/>
      <c r="N523" s="92"/>
    </row>
    <row r="524" spans="1:14" ht="15.75">
      <c r="A524" s="48"/>
      <c r="B524" s="215"/>
      <c r="C524" s="215"/>
      <c r="D524" s="219"/>
      <c r="E524" s="217"/>
      <c r="F524" s="217"/>
      <c r="G524" s="90"/>
      <c r="H524" s="90"/>
      <c r="I524" s="94"/>
      <c r="J524" s="90"/>
      <c r="K524" s="176"/>
      <c r="L524" s="90"/>
      <c r="M524" s="90"/>
      <c r="N524" s="92"/>
    </row>
    <row r="525" spans="1:14" ht="15.75">
      <c r="A525" s="48"/>
      <c r="B525" s="215"/>
      <c r="C525" s="215"/>
      <c r="D525" s="218"/>
      <c r="E525" s="217"/>
      <c r="F525" s="217"/>
      <c r="G525" s="90"/>
      <c r="H525" s="90"/>
      <c r="I525" s="94"/>
      <c r="J525" s="90"/>
      <c r="K525" s="176"/>
      <c r="L525" s="90"/>
      <c r="M525" s="90"/>
      <c r="N525" s="92"/>
    </row>
    <row r="526" spans="1:14" ht="15.75">
      <c r="A526" s="48"/>
      <c r="B526" s="215"/>
      <c r="C526" s="215"/>
      <c r="D526" s="218"/>
      <c r="E526" s="217"/>
      <c r="F526" s="217"/>
      <c r="G526" s="90"/>
      <c r="H526" s="90"/>
      <c r="I526" s="94"/>
      <c r="J526" s="90"/>
      <c r="K526" s="176"/>
      <c r="L526" s="90"/>
      <c r="M526" s="90"/>
      <c r="N526" s="92"/>
    </row>
    <row r="527" spans="1:14" ht="15.75">
      <c r="A527" s="48"/>
      <c r="B527" s="215"/>
      <c r="C527" s="215"/>
      <c r="D527" s="218"/>
      <c r="E527" s="217"/>
      <c r="F527" s="217"/>
      <c r="G527" s="90"/>
      <c r="H527" s="90"/>
      <c r="I527" s="94"/>
      <c r="J527" s="90"/>
      <c r="K527" s="176"/>
      <c r="L527" s="90"/>
      <c r="M527" s="90"/>
      <c r="N527" s="92"/>
    </row>
    <row r="528" spans="1:14" ht="15.75">
      <c r="A528" s="48"/>
      <c r="B528" s="215"/>
      <c r="C528" s="215"/>
      <c r="D528" s="218"/>
      <c r="E528" s="217"/>
      <c r="F528" s="217"/>
      <c r="G528" s="90"/>
      <c r="H528" s="90"/>
      <c r="I528" s="94"/>
      <c r="J528" s="90"/>
      <c r="K528" s="176"/>
      <c r="L528" s="90"/>
      <c r="M528" s="90"/>
      <c r="N528" s="92"/>
    </row>
    <row r="529" spans="1:14" ht="15.75">
      <c r="A529" s="48"/>
      <c r="B529" s="215"/>
      <c r="C529" s="215"/>
      <c r="D529" s="218"/>
      <c r="E529" s="217"/>
      <c r="F529" s="217"/>
      <c r="G529" s="90"/>
      <c r="H529" s="90"/>
      <c r="I529" s="94"/>
      <c r="J529" s="90"/>
      <c r="K529" s="176"/>
      <c r="L529" s="90"/>
      <c r="M529" s="90"/>
      <c r="N529" s="92"/>
    </row>
    <row r="530" spans="1:14" ht="15.75">
      <c r="A530" s="48"/>
      <c r="B530" s="215"/>
      <c r="C530" s="215"/>
      <c r="D530" s="220"/>
      <c r="E530" s="217"/>
      <c r="F530" s="217"/>
      <c r="G530" s="90"/>
      <c r="H530" s="90"/>
      <c r="I530" s="94"/>
      <c r="J530" s="90"/>
      <c r="K530" s="176"/>
      <c r="L530" s="90"/>
      <c r="M530" s="90"/>
      <c r="N530" s="92"/>
    </row>
    <row r="531" spans="1:14" ht="15.75">
      <c r="A531" s="48"/>
      <c r="B531" s="215"/>
      <c r="C531" s="215"/>
      <c r="D531" s="218"/>
      <c r="E531" s="217"/>
      <c r="F531" s="217"/>
      <c r="G531" s="90"/>
      <c r="H531" s="90"/>
      <c r="I531" s="94"/>
      <c r="J531" s="90"/>
      <c r="K531" s="176"/>
      <c r="L531" s="90"/>
      <c r="M531" s="90"/>
      <c r="N531" s="92"/>
    </row>
    <row r="532" spans="1:14" ht="15.75">
      <c r="A532" s="48"/>
      <c r="B532" s="215"/>
      <c r="C532" s="215"/>
      <c r="D532" s="216"/>
      <c r="E532" s="217"/>
      <c r="F532" s="217"/>
      <c r="G532" s="90"/>
      <c r="H532" s="90"/>
      <c r="I532" s="94"/>
      <c r="J532" s="90"/>
      <c r="K532" s="176"/>
      <c r="L532" s="90"/>
      <c r="M532" s="90"/>
      <c r="N532" s="92"/>
    </row>
    <row r="533" spans="1:14" ht="15.75">
      <c r="A533" s="48"/>
      <c r="B533" s="215"/>
      <c r="C533" s="215"/>
      <c r="D533" s="218"/>
      <c r="E533" s="217"/>
      <c r="F533" s="217"/>
      <c r="G533" s="90"/>
      <c r="H533" s="90"/>
      <c r="I533" s="94"/>
      <c r="J533" s="90"/>
      <c r="K533" s="176"/>
      <c r="L533" s="90"/>
      <c r="M533" s="90"/>
      <c r="N533" s="92"/>
    </row>
    <row r="534" spans="1:14" ht="15.75">
      <c r="A534" s="48"/>
      <c r="B534" s="215"/>
      <c r="C534" s="215"/>
      <c r="D534" s="218"/>
      <c r="E534" s="217"/>
      <c r="F534" s="217"/>
      <c r="G534" s="90"/>
      <c r="H534" s="90"/>
      <c r="I534" s="94"/>
      <c r="J534" s="90"/>
      <c r="K534" s="176"/>
      <c r="L534" s="90"/>
      <c r="M534" s="90"/>
      <c r="N534" s="92"/>
    </row>
    <row r="535" spans="1:14" ht="15.75">
      <c r="A535" s="48"/>
      <c r="B535" s="215"/>
      <c r="C535" s="215"/>
      <c r="D535" s="218"/>
      <c r="E535" s="217"/>
      <c r="F535" s="217"/>
      <c r="G535" s="90"/>
      <c r="H535" s="90"/>
      <c r="I535" s="94"/>
      <c r="J535" s="90"/>
      <c r="K535" s="176"/>
      <c r="L535" s="90"/>
      <c r="M535" s="90"/>
      <c r="N535" s="92"/>
    </row>
    <row r="536" spans="1:14" ht="15.75">
      <c r="A536" s="48"/>
      <c r="B536" s="215"/>
      <c r="C536" s="215"/>
      <c r="D536" s="218"/>
      <c r="E536" s="217"/>
      <c r="F536" s="217"/>
      <c r="G536" s="90"/>
      <c r="H536" s="90"/>
      <c r="I536" s="94"/>
      <c r="J536" s="90"/>
      <c r="K536" s="176"/>
      <c r="L536" s="90"/>
      <c r="M536" s="90"/>
      <c r="N536" s="92"/>
    </row>
    <row r="537" spans="1:14" ht="15.75">
      <c r="A537" s="48"/>
      <c r="B537" s="215"/>
      <c r="C537" s="215"/>
      <c r="D537" s="218"/>
      <c r="E537" s="217"/>
      <c r="F537" s="217"/>
      <c r="G537" s="90"/>
      <c r="H537" s="90"/>
      <c r="I537" s="94"/>
      <c r="J537" s="90"/>
      <c r="K537" s="176"/>
      <c r="L537" s="90"/>
      <c r="M537" s="90"/>
      <c r="N537" s="92"/>
    </row>
    <row r="538" spans="1:14" ht="15.75">
      <c r="A538" s="48"/>
      <c r="B538" s="215"/>
      <c r="C538" s="215"/>
      <c r="D538" s="220"/>
      <c r="E538" s="217"/>
      <c r="F538" s="217"/>
      <c r="G538" s="90"/>
      <c r="H538" s="90"/>
      <c r="I538" s="94"/>
      <c r="J538" s="90"/>
      <c r="K538" s="176"/>
      <c r="L538" s="90"/>
      <c r="M538" s="90"/>
      <c r="N538" s="92"/>
    </row>
    <row r="539" spans="1:14" ht="15.75">
      <c r="A539" s="48"/>
      <c r="B539" s="215"/>
      <c r="C539" s="215"/>
      <c r="D539" s="218"/>
      <c r="E539" s="217"/>
      <c r="F539" s="217"/>
      <c r="G539" s="90"/>
      <c r="H539" s="90"/>
      <c r="I539" s="94"/>
      <c r="J539" s="90"/>
      <c r="K539" s="176"/>
      <c r="L539" s="90"/>
      <c r="M539" s="90"/>
      <c r="N539" s="92"/>
    </row>
    <row r="540" spans="1:14" ht="15.75">
      <c r="A540" s="48"/>
      <c r="B540" s="215"/>
      <c r="C540" s="215"/>
      <c r="D540" s="220"/>
      <c r="E540" s="217"/>
      <c r="F540" s="217"/>
      <c r="G540" s="90"/>
      <c r="H540" s="90"/>
      <c r="I540" s="94"/>
      <c r="J540" s="90"/>
      <c r="K540" s="176"/>
      <c r="L540" s="90"/>
      <c r="M540" s="90"/>
      <c r="N540" s="92"/>
    </row>
    <row r="541" spans="1:14" ht="15.75">
      <c r="A541" s="48"/>
      <c r="B541" s="215"/>
      <c r="C541" s="215"/>
      <c r="D541" s="218"/>
      <c r="E541" s="217"/>
      <c r="F541" s="217"/>
      <c r="G541" s="90"/>
      <c r="H541" s="90"/>
      <c r="I541" s="94"/>
      <c r="J541" s="90"/>
      <c r="K541" s="176"/>
      <c r="L541" s="90"/>
      <c r="M541" s="90"/>
      <c r="N541" s="92"/>
    </row>
    <row r="542" spans="1:14" ht="15.75">
      <c r="A542" s="48"/>
      <c r="B542" s="215"/>
      <c r="C542" s="215"/>
      <c r="D542" s="218"/>
      <c r="E542" s="217"/>
      <c r="F542" s="217"/>
      <c r="G542" s="90"/>
      <c r="H542" s="90"/>
      <c r="I542" s="94"/>
      <c r="J542" s="90"/>
      <c r="K542" s="176"/>
      <c r="L542" s="90"/>
      <c r="M542" s="90"/>
      <c r="N542" s="92"/>
    </row>
    <row r="543" spans="1:14" ht="15.75">
      <c r="A543" s="48"/>
      <c r="B543" s="215"/>
      <c r="C543" s="215"/>
      <c r="D543" s="218"/>
      <c r="E543" s="217"/>
      <c r="F543" s="217"/>
      <c r="G543" s="90"/>
      <c r="H543" s="90"/>
      <c r="I543" s="94"/>
      <c r="J543" s="90"/>
      <c r="K543" s="176"/>
      <c r="L543" s="90"/>
      <c r="M543" s="90"/>
      <c r="N543" s="92"/>
    </row>
    <row r="544" spans="1:14" ht="15.75">
      <c r="A544" s="48"/>
      <c r="B544" s="215"/>
      <c r="C544" s="215"/>
      <c r="D544" s="218"/>
      <c r="E544" s="217"/>
      <c r="F544" s="217"/>
      <c r="G544" s="90"/>
      <c r="H544" s="90"/>
      <c r="I544" s="94"/>
      <c r="J544" s="90"/>
      <c r="K544" s="176"/>
      <c r="L544" s="90"/>
      <c r="M544" s="90"/>
      <c r="N544" s="92"/>
    </row>
    <row r="545" spans="1:14" ht="15.75">
      <c r="A545" s="48"/>
      <c r="B545" s="215"/>
      <c r="C545" s="215"/>
      <c r="D545" s="218"/>
      <c r="E545" s="217"/>
      <c r="F545" s="217"/>
      <c r="G545" s="90"/>
      <c r="H545" s="90"/>
      <c r="I545" s="94"/>
      <c r="J545" s="90"/>
      <c r="K545" s="176"/>
      <c r="L545" s="90"/>
      <c r="M545" s="90"/>
      <c r="N545" s="92"/>
    </row>
    <row r="546" spans="1:14" ht="15.75">
      <c r="A546" s="48"/>
      <c r="B546" s="215"/>
      <c r="C546" s="215"/>
      <c r="D546" s="218"/>
      <c r="E546" s="217"/>
      <c r="F546" s="217"/>
      <c r="G546" s="90"/>
      <c r="H546" s="90"/>
      <c r="I546" s="94"/>
      <c r="J546" s="90"/>
      <c r="K546" s="176"/>
      <c r="L546" s="90"/>
      <c r="M546" s="90"/>
      <c r="N546" s="92"/>
    </row>
    <row r="547" spans="1:14" ht="15.75">
      <c r="A547" s="48"/>
      <c r="B547" s="215"/>
      <c r="C547" s="215"/>
      <c r="D547" s="218"/>
      <c r="E547" s="217"/>
      <c r="F547" s="217"/>
      <c r="G547" s="90"/>
      <c r="H547" s="90"/>
      <c r="I547" s="94"/>
      <c r="J547" s="90"/>
      <c r="K547" s="176"/>
      <c r="L547" s="90"/>
      <c r="M547" s="90"/>
      <c r="N547" s="92"/>
    </row>
    <row r="548" spans="1:14" ht="15.75">
      <c r="A548" s="48"/>
      <c r="B548" s="215"/>
      <c r="C548" s="215"/>
      <c r="D548" s="218"/>
      <c r="E548" s="217"/>
      <c r="F548" s="217"/>
      <c r="G548" s="90"/>
      <c r="H548" s="90"/>
      <c r="I548" s="94"/>
      <c r="J548" s="90"/>
      <c r="K548" s="176"/>
      <c r="L548" s="90"/>
      <c r="M548" s="90"/>
      <c r="N548" s="92"/>
    </row>
    <row r="549" spans="1:14" ht="15.75">
      <c r="A549" s="48"/>
      <c r="B549" s="215"/>
      <c r="C549" s="215"/>
      <c r="D549" s="220"/>
      <c r="E549" s="217"/>
      <c r="F549" s="217"/>
      <c r="G549" s="90"/>
      <c r="H549" s="90"/>
      <c r="I549" s="94"/>
      <c r="J549" s="90"/>
      <c r="K549" s="176"/>
      <c r="L549" s="90"/>
      <c r="M549" s="90"/>
      <c r="N549" s="92"/>
    </row>
    <row r="550" spans="1:14" ht="15.75">
      <c r="A550" s="48"/>
      <c r="B550" s="215"/>
      <c r="C550" s="215"/>
      <c r="D550" s="216"/>
      <c r="E550" s="217"/>
      <c r="F550" s="217"/>
      <c r="G550" s="90"/>
      <c r="H550" s="90"/>
      <c r="I550" s="94"/>
      <c r="J550" s="90"/>
      <c r="K550" s="176"/>
      <c r="L550" s="90"/>
      <c r="M550" s="90"/>
      <c r="N550" s="92"/>
    </row>
    <row r="551" spans="1:14" ht="15.75">
      <c r="A551" s="48"/>
      <c r="B551" s="215"/>
      <c r="C551" s="215"/>
      <c r="D551" s="218"/>
      <c r="E551" s="217"/>
      <c r="F551" s="217"/>
      <c r="G551" s="90"/>
      <c r="H551" s="90"/>
      <c r="I551" s="94"/>
      <c r="J551" s="90"/>
      <c r="K551" s="176"/>
      <c r="L551" s="90"/>
      <c r="M551" s="90"/>
      <c r="N551" s="92"/>
    </row>
    <row r="552" spans="1:14" ht="15.75">
      <c r="A552" s="48"/>
      <c r="B552" s="221"/>
      <c r="C552" s="221"/>
      <c r="D552" s="218"/>
      <c r="E552" s="217"/>
      <c r="F552" s="217"/>
      <c r="G552" s="90"/>
      <c r="H552" s="90"/>
      <c r="I552" s="94"/>
      <c r="J552" s="90"/>
      <c r="K552" s="176"/>
      <c r="L552" s="90"/>
      <c r="M552" s="90"/>
      <c r="N552" s="92"/>
    </row>
    <row r="553" spans="1:14" ht="15.75">
      <c r="A553" s="48"/>
      <c r="B553" s="222"/>
      <c r="C553" s="222"/>
      <c r="D553" s="218"/>
      <c r="E553" s="217"/>
      <c r="F553" s="217"/>
      <c r="G553" s="90"/>
      <c r="H553" s="90"/>
      <c r="I553" s="94"/>
      <c r="J553" s="90"/>
      <c r="K553" s="176"/>
      <c r="L553" s="90"/>
      <c r="M553" s="90"/>
      <c r="N553" s="92"/>
    </row>
    <row r="554" spans="1:14" ht="15.75">
      <c r="A554" s="48"/>
      <c r="B554" s="215"/>
      <c r="C554" s="215"/>
      <c r="D554" s="216"/>
      <c r="E554" s="217"/>
      <c r="F554" s="217"/>
      <c r="G554" s="90"/>
      <c r="H554" s="90"/>
      <c r="I554" s="94"/>
      <c r="J554" s="90"/>
      <c r="K554" s="176"/>
      <c r="L554" s="90"/>
      <c r="M554" s="90"/>
      <c r="N554" s="92"/>
    </row>
    <row r="555" spans="1:14" ht="15.75">
      <c r="A555" s="48"/>
      <c r="B555" s="215"/>
      <c r="C555" s="215"/>
      <c r="D555" s="218"/>
      <c r="E555" s="217"/>
      <c r="F555" s="217"/>
      <c r="G555" s="90"/>
      <c r="H555" s="90"/>
      <c r="I555" s="94"/>
      <c r="J555" s="90"/>
      <c r="K555" s="176"/>
      <c r="L555" s="90"/>
      <c r="M555" s="90"/>
      <c r="N555" s="92"/>
    </row>
    <row r="556" spans="1:14" ht="15.75">
      <c r="A556" s="48"/>
      <c r="B556" s="221"/>
      <c r="C556" s="221"/>
      <c r="D556" s="218"/>
      <c r="E556" s="217"/>
      <c r="F556" s="217"/>
      <c r="G556" s="90"/>
      <c r="H556" s="90"/>
      <c r="I556" s="94"/>
      <c r="J556" s="90"/>
      <c r="K556" s="176"/>
      <c r="L556" s="90"/>
      <c r="M556" s="90"/>
      <c r="N556" s="92"/>
    </row>
    <row r="557" spans="1:14" ht="15.75">
      <c r="A557" s="48"/>
      <c r="B557" s="215"/>
      <c r="C557" s="215"/>
      <c r="D557" s="218"/>
      <c r="E557" s="217"/>
      <c r="F557" s="217"/>
      <c r="G557" s="90"/>
      <c r="H557" s="90"/>
      <c r="I557" s="94"/>
      <c r="J557" s="90"/>
      <c r="K557" s="176"/>
      <c r="L557" s="90"/>
      <c r="M557" s="90"/>
      <c r="N557" s="92"/>
    </row>
    <row r="558" spans="1:14" ht="15.75">
      <c r="A558" s="48"/>
      <c r="B558" s="215"/>
      <c r="C558" s="215"/>
      <c r="D558" s="218"/>
      <c r="E558" s="217"/>
      <c r="F558" s="217"/>
      <c r="G558" s="90"/>
      <c r="H558" s="90"/>
      <c r="I558" s="94"/>
      <c r="J558" s="90"/>
      <c r="K558" s="176"/>
      <c r="L558" s="90"/>
      <c r="M558" s="90"/>
      <c r="N558" s="92"/>
    </row>
    <row r="559" spans="1:14" ht="15.75">
      <c r="A559" s="48"/>
      <c r="B559" s="215"/>
      <c r="C559" s="215"/>
      <c r="D559" s="218"/>
      <c r="E559" s="217"/>
      <c r="F559" s="217"/>
      <c r="G559" s="90"/>
      <c r="H559" s="90"/>
      <c r="I559" s="94"/>
      <c r="J559" s="90"/>
      <c r="K559" s="176"/>
      <c r="L559" s="90"/>
      <c r="M559" s="90"/>
      <c r="N559" s="92"/>
    </row>
    <row r="560" spans="1:14" ht="15.75">
      <c r="A560" s="48"/>
      <c r="B560" s="215"/>
      <c r="C560" s="215"/>
      <c r="D560" s="218"/>
      <c r="E560" s="217"/>
      <c r="F560" s="217"/>
      <c r="G560" s="90"/>
      <c r="H560" s="90"/>
      <c r="I560" s="94"/>
      <c r="J560" s="90"/>
      <c r="K560" s="176"/>
      <c r="L560" s="90"/>
      <c r="M560" s="90"/>
      <c r="N560" s="92"/>
    </row>
    <row r="561" spans="1:14" ht="15.75">
      <c r="A561" s="48"/>
      <c r="B561" s="215"/>
      <c r="C561" s="215"/>
      <c r="D561" s="218"/>
      <c r="E561" s="217"/>
      <c r="F561" s="217"/>
      <c r="G561" s="90"/>
      <c r="H561" s="90"/>
      <c r="I561" s="94"/>
      <c r="J561" s="90"/>
      <c r="K561" s="176"/>
      <c r="L561" s="90"/>
      <c r="M561" s="90"/>
      <c r="N561" s="92"/>
    </row>
    <row r="562" spans="1:14" ht="15.75">
      <c r="A562" s="48"/>
      <c r="B562" s="215"/>
      <c r="C562" s="215"/>
      <c r="D562" s="216"/>
      <c r="E562" s="217"/>
      <c r="F562" s="217"/>
      <c r="G562" s="90"/>
      <c r="H562" s="90"/>
      <c r="I562" s="94"/>
      <c r="J562" s="90"/>
      <c r="K562" s="176"/>
      <c r="L562" s="90"/>
      <c r="M562" s="90"/>
      <c r="N562" s="92"/>
    </row>
    <row r="563" spans="1:14" ht="15.75">
      <c r="A563" s="48"/>
      <c r="B563" s="215"/>
      <c r="C563" s="215"/>
      <c r="D563" s="216"/>
      <c r="E563" s="217"/>
      <c r="F563" s="217"/>
      <c r="G563" s="90"/>
      <c r="H563" s="90"/>
      <c r="I563" s="94"/>
      <c r="J563" s="90"/>
      <c r="K563" s="176"/>
      <c r="L563" s="90"/>
      <c r="M563" s="90"/>
      <c r="N563" s="92"/>
    </row>
    <row r="564" spans="1:14" ht="15.75">
      <c r="A564" s="48"/>
      <c r="B564" s="221"/>
      <c r="C564" s="221"/>
      <c r="D564" s="218"/>
      <c r="E564" s="217"/>
      <c r="F564" s="217"/>
      <c r="G564" s="90"/>
      <c r="H564" s="90"/>
      <c r="I564" s="94"/>
      <c r="J564" s="90"/>
      <c r="K564" s="176"/>
      <c r="L564" s="90"/>
      <c r="M564" s="90"/>
      <c r="N564" s="92"/>
    </row>
    <row r="565" spans="1:14" ht="15.75">
      <c r="A565" s="48"/>
      <c r="B565" s="221"/>
      <c r="C565" s="221"/>
      <c r="D565" s="218"/>
      <c r="E565" s="217"/>
      <c r="F565" s="217"/>
      <c r="G565" s="90"/>
      <c r="H565" s="90"/>
      <c r="I565" s="94"/>
      <c r="J565" s="90"/>
      <c r="K565" s="176"/>
      <c r="L565" s="90"/>
      <c r="M565" s="90"/>
      <c r="N565" s="92"/>
    </row>
    <row r="566" spans="1:14" ht="15.75">
      <c r="A566" s="48"/>
      <c r="B566" s="215"/>
      <c r="C566" s="215"/>
      <c r="D566" s="218"/>
      <c r="E566" s="217"/>
      <c r="F566" s="217"/>
      <c r="G566" s="90"/>
      <c r="H566" s="90"/>
      <c r="I566" s="94"/>
      <c r="J566" s="90"/>
      <c r="K566" s="176"/>
      <c r="L566" s="90"/>
      <c r="M566" s="90"/>
      <c r="N566" s="92"/>
    </row>
    <row r="567" spans="1:14" ht="15.75">
      <c r="A567" s="48"/>
      <c r="B567" s="215"/>
      <c r="C567" s="215"/>
      <c r="D567" s="218"/>
      <c r="E567" s="217"/>
      <c r="F567" s="217"/>
      <c r="G567" s="90"/>
      <c r="H567" s="90"/>
      <c r="I567" s="94"/>
      <c r="J567" s="90"/>
      <c r="K567" s="176"/>
      <c r="L567" s="90"/>
      <c r="M567" s="90"/>
      <c r="N567" s="92"/>
    </row>
    <row r="568" spans="1:14" ht="15.75">
      <c r="A568" s="48"/>
      <c r="B568" s="215"/>
      <c r="C568" s="215"/>
      <c r="D568" s="218"/>
      <c r="E568" s="217"/>
      <c r="F568" s="217"/>
      <c r="G568" s="90"/>
      <c r="H568" s="90"/>
      <c r="I568" s="94"/>
      <c r="J568" s="90"/>
      <c r="K568" s="176"/>
      <c r="L568" s="90"/>
      <c r="M568" s="90"/>
      <c r="N568" s="92"/>
    </row>
    <row r="569" spans="1:14" ht="15.75">
      <c r="A569" s="48"/>
      <c r="B569" s="215"/>
      <c r="C569" s="215"/>
      <c r="D569" s="216"/>
      <c r="E569" s="217"/>
      <c r="F569" s="217"/>
      <c r="G569" s="90"/>
      <c r="H569" s="90"/>
      <c r="I569" s="94"/>
      <c r="J569" s="90"/>
      <c r="K569" s="176"/>
      <c r="L569" s="90"/>
      <c r="M569" s="90"/>
      <c r="N569" s="92"/>
    </row>
    <row r="570" spans="1:14" ht="15.75">
      <c r="A570" s="48"/>
      <c r="B570" s="221"/>
      <c r="C570" s="221"/>
      <c r="D570" s="220"/>
      <c r="E570" s="217"/>
      <c r="F570" s="217"/>
      <c r="G570" s="90"/>
      <c r="H570" s="90"/>
      <c r="I570" s="94"/>
      <c r="J570" s="90"/>
      <c r="K570" s="176"/>
      <c r="L570" s="90"/>
      <c r="M570" s="90"/>
      <c r="N570" s="92"/>
    </row>
    <row r="571" spans="1:14" ht="15.75">
      <c r="A571" s="48"/>
      <c r="B571" s="215"/>
      <c r="C571" s="215"/>
      <c r="D571" s="220"/>
      <c r="E571" s="217"/>
      <c r="F571" s="217"/>
      <c r="G571" s="90"/>
      <c r="H571" s="90"/>
      <c r="I571" s="94"/>
      <c r="J571" s="90"/>
      <c r="K571" s="176"/>
      <c r="L571" s="90"/>
      <c r="M571" s="90"/>
      <c r="N571" s="92"/>
    </row>
    <row r="572" spans="1:14" ht="15.75">
      <c r="A572" s="48"/>
      <c r="B572" s="221"/>
      <c r="C572" s="221"/>
      <c r="D572" s="218"/>
      <c r="E572" s="217"/>
      <c r="F572" s="217"/>
      <c r="G572" s="90"/>
      <c r="H572" s="90"/>
      <c r="I572" s="94"/>
      <c r="J572" s="90"/>
      <c r="K572" s="176"/>
      <c r="L572" s="90"/>
      <c r="M572" s="90"/>
      <c r="N572" s="92"/>
    </row>
    <row r="573" spans="1:14" ht="15.75">
      <c r="A573" s="48"/>
      <c r="B573" s="215"/>
      <c r="C573" s="215"/>
      <c r="D573" s="216"/>
      <c r="E573" s="217"/>
      <c r="F573" s="217"/>
      <c r="G573" s="90"/>
      <c r="H573" s="90"/>
      <c r="I573" s="94"/>
      <c r="J573" s="90"/>
      <c r="K573" s="176"/>
      <c r="L573" s="90"/>
      <c r="M573" s="90"/>
      <c r="N573" s="92"/>
    </row>
    <row r="574" spans="1:14" ht="15.75">
      <c r="A574" s="48"/>
      <c r="B574" s="215"/>
      <c r="C574" s="215"/>
      <c r="D574" s="218"/>
      <c r="E574" s="217"/>
      <c r="F574" s="217"/>
      <c r="G574" s="90"/>
      <c r="H574" s="90"/>
      <c r="I574" s="94"/>
      <c r="J574" s="90"/>
      <c r="K574" s="176"/>
      <c r="L574" s="90"/>
      <c r="M574" s="90"/>
      <c r="N574" s="92"/>
    </row>
    <row r="575" spans="1:14" ht="15.75">
      <c r="A575" s="48"/>
      <c r="B575" s="215"/>
      <c r="C575" s="215"/>
      <c r="D575" s="218"/>
      <c r="E575" s="217"/>
      <c r="F575" s="217"/>
      <c r="G575" s="90"/>
      <c r="H575" s="90"/>
      <c r="I575" s="94"/>
      <c r="J575" s="90"/>
      <c r="K575" s="176"/>
      <c r="L575" s="90"/>
      <c r="M575" s="90"/>
      <c r="N575" s="92"/>
    </row>
    <row r="576" spans="1:14" ht="15.75">
      <c r="A576" s="48"/>
      <c r="B576" s="221"/>
      <c r="C576" s="221"/>
      <c r="D576" s="216"/>
      <c r="E576" s="217"/>
      <c r="F576" s="217"/>
      <c r="G576" s="90"/>
      <c r="H576" s="90"/>
      <c r="I576" s="94"/>
      <c r="J576" s="90"/>
      <c r="K576" s="176"/>
      <c r="L576" s="90"/>
      <c r="M576" s="90"/>
      <c r="N576" s="92"/>
    </row>
    <row r="577" spans="1:14" ht="15.75">
      <c r="A577" s="48"/>
      <c r="B577" s="215"/>
      <c r="C577" s="215"/>
      <c r="D577" s="218"/>
      <c r="E577" s="217"/>
      <c r="F577" s="217"/>
      <c r="G577" s="90"/>
      <c r="H577" s="90"/>
      <c r="I577" s="94"/>
      <c r="J577" s="90"/>
      <c r="K577" s="176"/>
      <c r="L577" s="90"/>
      <c r="M577" s="90"/>
      <c r="N577" s="92"/>
    </row>
    <row r="578" spans="1:14" ht="15.75">
      <c r="A578" s="48"/>
      <c r="B578" s="215"/>
      <c r="C578" s="215"/>
      <c r="D578" s="218"/>
      <c r="E578" s="217"/>
      <c r="F578" s="217"/>
      <c r="G578" s="90"/>
      <c r="H578" s="90"/>
      <c r="I578" s="94"/>
      <c r="J578" s="90"/>
      <c r="K578" s="176"/>
      <c r="L578" s="90"/>
      <c r="M578" s="90"/>
      <c r="N578" s="92"/>
    </row>
    <row r="579" spans="1:14" ht="15.75">
      <c r="A579" s="48"/>
      <c r="B579" s="221"/>
      <c r="C579" s="221"/>
      <c r="D579" s="218"/>
      <c r="E579" s="217"/>
      <c r="F579" s="217"/>
      <c r="G579" s="90"/>
      <c r="H579" s="90"/>
      <c r="I579" s="94"/>
      <c r="J579" s="90"/>
      <c r="K579" s="176"/>
      <c r="L579" s="90"/>
      <c r="M579" s="90"/>
      <c r="N579" s="92"/>
    </row>
    <row r="580" spans="1:14" ht="15.75">
      <c r="A580" s="48"/>
      <c r="B580" s="215"/>
      <c r="C580" s="215"/>
      <c r="D580" s="218"/>
      <c r="E580" s="217"/>
      <c r="F580" s="217"/>
      <c r="G580" s="90"/>
      <c r="H580" s="90"/>
      <c r="I580" s="94"/>
      <c r="J580" s="90"/>
      <c r="K580" s="176"/>
      <c r="L580" s="90"/>
      <c r="M580" s="90"/>
      <c r="N580" s="92"/>
    </row>
    <row r="581" spans="1:14" ht="15.75">
      <c r="A581" s="48"/>
      <c r="B581" s="215"/>
      <c r="C581" s="215"/>
      <c r="D581" s="218"/>
      <c r="E581" s="217"/>
      <c r="F581" s="217"/>
      <c r="G581" s="90"/>
      <c r="H581" s="90"/>
      <c r="I581" s="94"/>
      <c r="J581" s="90"/>
      <c r="K581" s="176"/>
      <c r="L581" s="90"/>
      <c r="M581" s="90"/>
      <c r="N581" s="92"/>
    </row>
    <row r="582" spans="1:14" ht="15.75">
      <c r="A582" s="48"/>
      <c r="B582" s="215"/>
      <c r="C582" s="215"/>
      <c r="D582" s="216"/>
      <c r="E582" s="217"/>
      <c r="F582" s="217"/>
      <c r="G582" s="90"/>
      <c r="H582" s="90"/>
      <c r="I582" s="94"/>
      <c r="J582" s="90"/>
      <c r="K582" s="176"/>
      <c r="L582" s="90"/>
      <c r="M582" s="90"/>
      <c r="N582" s="92"/>
    </row>
    <row r="583" spans="1:14" ht="15.75">
      <c r="A583" s="48"/>
      <c r="B583" s="215"/>
      <c r="C583" s="215"/>
      <c r="D583" s="218"/>
      <c r="E583" s="217"/>
      <c r="F583" s="217"/>
      <c r="G583" s="90"/>
      <c r="H583" s="90"/>
      <c r="I583" s="94"/>
      <c r="J583" s="90"/>
      <c r="K583" s="176"/>
      <c r="L583" s="90"/>
      <c r="M583" s="90"/>
      <c r="N583" s="92"/>
    </row>
    <row r="584" spans="1:14" ht="15.75">
      <c r="A584" s="48"/>
      <c r="B584" s="215"/>
      <c r="C584" s="215"/>
      <c r="D584" s="218"/>
      <c r="E584" s="217"/>
      <c r="F584" s="217"/>
      <c r="G584" s="90"/>
      <c r="H584" s="90"/>
      <c r="I584" s="94"/>
      <c r="J584" s="90"/>
      <c r="K584" s="176"/>
      <c r="L584" s="90"/>
      <c r="M584" s="90"/>
      <c r="N584" s="92"/>
    </row>
    <row r="585" spans="1:14" ht="15.75">
      <c r="A585" s="48"/>
      <c r="B585" s="221"/>
      <c r="C585" s="221"/>
      <c r="D585" s="220"/>
      <c r="E585" s="217"/>
      <c r="F585" s="217"/>
      <c r="G585" s="90"/>
      <c r="H585" s="90"/>
      <c r="I585" s="94"/>
      <c r="J585" s="90"/>
      <c r="K585" s="176"/>
      <c r="L585" s="90"/>
      <c r="M585" s="90"/>
      <c r="N585" s="92"/>
    </row>
    <row r="586" spans="1:14" ht="15.75">
      <c r="A586" s="48"/>
      <c r="B586" s="215"/>
      <c r="C586" s="215"/>
      <c r="D586" s="218"/>
      <c r="E586" s="217"/>
      <c r="F586" s="217"/>
      <c r="G586" s="90"/>
      <c r="H586" s="90"/>
      <c r="I586" s="94"/>
      <c r="J586" s="90"/>
      <c r="K586" s="176"/>
      <c r="L586" s="90"/>
      <c r="M586" s="90"/>
      <c r="N586" s="92"/>
    </row>
    <row r="587" spans="1:14" ht="15.75">
      <c r="A587" s="48"/>
      <c r="B587" s="215"/>
      <c r="C587" s="215"/>
      <c r="D587" s="218"/>
      <c r="E587" s="217"/>
      <c r="F587" s="217"/>
      <c r="G587" s="90"/>
      <c r="H587" s="90"/>
      <c r="I587" s="94"/>
      <c r="J587" s="90"/>
      <c r="K587" s="176"/>
      <c r="L587" s="90"/>
      <c r="M587" s="90"/>
      <c r="N587" s="92"/>
    </row>
    <row r="588" spans="1:14" ht="15.75">
      <c r="A588" s="48"/>
      <c r="B588" s="215"/>
      <c r="C588" s="215"/>
      <c r="D588" s="218"/>
      <c r="E588" s="217"/>
      <c r="F588" s="217"/>
      <c r="G588" s="90"/>
      <c r="H588" s="90"/>
      <c r="I588" s="94"/>
      <c r="J588" s="90"/>
      <c r="K588" s="176"/>
      <c r="L588" s="90"/>
      <c r="M588" s="90"/>
      <c r="N588" s="92"/>
    </row>
    <row r="589" spans="1:14" ht="15.75">
      <c r="A589" s="48"/>
      <c r="B589" s="215"/>
      <c r="C589" s="215"/>
      <c r="D589" s="218"/>
      <c r="E589" s="217"/>
      <c r="F589" s="217"/>
      <c r="G589" s="90"/>
      <c r="H589" s="90"/>
      <c r="I589" s="94"/>
      <c r="J589" s="90"/>
      <c r="K589" s="176"/>
      <c r="L589" s="90"/>
      <c r="M589" s="90"/>
      <c r="N589" s="92"/>
    </row>
    <row r="590" spans="1:14" ht="15.75">
      <c r="A590" s="48"/>
      <c r="B590" s="215"/>
      <c r="C590" s="215"/>
      <c r="D590" s="218"/>
      <c r="E590" s="217"/>
      <c r="F590" s="217"/>
      <c r="G590" s="90"/>
      <c r="H590" s="90"/>
      <c r="I590" s="94"/>
      <c r="J590" s="90"/>
      <c r="K590" s="176"/>
      <c r="L590" s="90"/>
      <c r="M590" s="90"/>
      <c r="N590" s="92"/>
    </row>
    <row r="591" spans="1:14" ht="15.75">
      <c r="A591" s="48"/>
      <c r="B591" s="215"/>
      <c r="C591" s="215"/>
      <c r="D591" s="218"/>
      <c r="E591" s="217"/>
      <c r="F591" s="217"/>
      <c r="G591" s="90"/>
      <c r="H591" s="90"/>
      <c r="I591" s="94"/>
      <c r="J591" s="90"/>
      <c r="K591" s="176"/>
      <c r="L591" s="90"/>
      <c r="M591" s="90"/>
      <c r="N591" s="92"/>
    </row>
    <row r="592" spans="1:14">
      <c r="D592" s="35">
        <f t="shared" ref="D592:M592" si="40">COUNTA(D8:D591)</f>
        <v>429</v>
      </c>
      <c r="E592" s="35">
        <f t="shared" si="40"/>
        <v>0</v>
      </c>
      <c r="F592" s="35">
        <f t="shared" si="40"/>
        <v>0</v>
      </c>
      <c r="G592" s="35">
        <f t="shared" si="40"/>
        <v>450</v>
      </c>
      <c r="H592" s="35">
        <f t="shared" si="40"/>
        <v>450</v>
      </c>
      <c r="I592" s="35">
        <f t="shared" si="40"/>
        <v>0</v>
      </c>
      <c r="J592" s="35">
        <f t="shared" si="40"/>
        <v>450</v>
      </c>
      <c r="K592" s="35">
        <f t="shared" si="40"/>
        <v>0</v>
      </c>
      <c r="L592" s="35">
        <f t="shared" si="40"/>
        <v>450</v>
      </c>
      <c r="M592" s="35">
        <f t="shared" si="40"/>
        <v>22</v>
      </c>
    </row>
  </sheetData>
  <conditionalFormatting sqref="N390:N591 M390:M463 M28:M337 N8:N337 M338:N389">
    <cfRule type="cellIs" dxfId="40" priority="2" operator="equal">
      <formula>"Juin"</formula>
    </cfRule>
    <cfRule type="cellIs" dxfId="39" priority="3" operator="equal">
      <formula>"Rattrapage"</formula>
    </cfRule>
    <cfRule type="cellIs" dxfId="38" priority="4" operator="equal">
      <formula>"Juin"</formula>
    </cfRule>
    <cfRule type="cellIs" dxfId="37" priority="5" operator="equal">
      <formula>"Synthèse"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592"/>
  <sheetViews>
    <sheetView topLeftCell="A444" zoomScale="70" zoomScaleNormal="70" workbookViewId="0">
      <selection activeCell="D458" sqref="D458"/>
    </sheetView>
  </sheetViews>
  <sheetFormatPr baseColWidth="10" defaultRowHeight="15"/>
  <cols>
    <col min="1" max="1" width="6" bestFit="1" customWidth="1"/>
    <col min="2" max="2" width="28.5703125" style="233" customWidth="1"/>
    <col min="3" max="3" width="37.42578125" style="233" customWidth="1"/>
    <col min="9" max="9" width="11.42578125" style="30"/>
    <col min="11" max="11" width="11.42578125" style="30"/>
  </cols>
  <sheetData>
    <row r="1" spans="1:14" ht="20.25">
      <c r="A1" s="31"/>
      <c r="B1" s="36"/>
      <c r="C1" s="36"/>
      <c r="D1" s="31"/>
      <c r="E1" s="33" t="s">
        <v>0</v>
      </c>
      <c r="F1" s="33"/>
      <c r="G1" s="33"/>
      <c r="H1" s="31"/>
      <c r="I1" s="33"/>
      <c r="J1" s="31"/>
      <c r="K1" s="224"/>
    </row>
    <row r="2" spans="1:14" ht="20.25">
      <c r="A2" s="31"/>
      <c r="B2" s="36"/>
      <c r="C2" s="36"/>
      <c r="D2" s="31"/>
      <c r="E2" s="33" t="s">
        <v>1</v>
      </c>
      <c r="F2" s="33"/>
      <c r="G2" s="33"/>
      <c r="H2" s="31"/>
      <c r="I2" s="33"/>
      <c r="J2" s="31"/>
      <c r="K2" s="224"/>
    </row>
    <row r="3" spans="1:14" ht="20.25">
      <c r="A3" s="31"/>
      <c r="B3" s="36"/>
      <c r="C3" s="36"/>
      <c r="D3" s="31"/>
      <c r="E3" s="33" t="s">
        <v>539</v>
      </c>
      <c r="F3" s="33"/>
      <c r="G3" s="33"/>
      <c r="H3" s="31"/>
      <c r="I3" s="33"/>
      <c r="J3" s="31"/>
      <c r="K3" s="224"/>
    </row>
    <row r="4" spans="1:14" ht="20.25">
      <c r="A4" s="31"/>
      <c r="B4" s="36"/>
      <c r="C4" s="36"/>
      <c r="D4" s="31"/>
      <c r="E4" s="33" t="s">
        <v>3</v>
      </c>
      <c r="F4" s="33"/>
      <c r="G4" s="33"/>
      <c r="H4" s="31"/>
      <c r="I4" s="33"/>
      <c r="J4" s="31"/>
      <c r="K4" s="224"/>
    </row>
    <row r="5" spans="1:14" ht="20.25">
      <c r="A5" s="31"/>
      <c r="B5" s="36"/>
      <c r="C5" s="36"/>
      <c r="D5" s="31"/>
      <c r="E5" s="33" t="s">
        <v>559</v>
      </c>
      <c r="F5" s="33"/>
      <c r="G5" s="33"/>
      <c r="H5" s="31"/>
      <c r="I5" s="33"/>
      <c r="J5" s="31"/>
      <c r="K5" s="224"/>
    </row>
    <row r="6" spans="1:14" ht="20.25">
      <c r="A6" s="31"/>
      <c r="B6" s="36" t="s">
        <v>560</v>
      </c>
      <c r="C6" s="36"/>
      <c r="D6" s="31"/>
      <c r="E6" s="31"/>
      <c r="F6" s="31"/>
      <c r="G6" s="31"/>
      <c r="H6" s="31"/>
      <c r="I6" s="33"/>
      <c r="J6" s="31"/>
      <c r="K6" s="224"/>
    </row>
    <row r="7" spans="1:14" s="110" customFormat="1">
      <c r="A7" s="39" t="s">
        <v>6</v>
      </c>
      <c r="B7" s="225" t="s">
        <v>7</v>
      </c>
      <c r="C7" s="225" t="s">
        <v>8</v>
      </c>
      <c r="D7" s="37" t="s">
        <v>9</v>
      </c>
      <c r="E7" s="37" t="s">
        <v>10</v>
      </c>
      <c r="F7" s="37" t="s">
        <v>11</v>
      </c>
      <c r="G7" s="37" t="s">
        <v>12</v>
      </c>
      <c r="H7" s="37" t="s">
        <v>13</v>
      </c>
      <c r="I7" s="60" t="s">
        <v>543</v>
      </c>
      <c r="J7" s="37" t="s">
        <v>15</v>
      </c>
      <c r="K7" s="107" t="s">
        <v>16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1" t="s">
        <v>19</v>
      </c>
      <c r="C8" s="411" t="s">
        <v>20</v>
      </c>
      <c r="D8" s="18">
        <v>8.75</v>
      </c>
      <c r="E8" s="405"/>
      <c r="F8" s="406"/>
      <c r="G8" s="18">
        <f t="shared" ref="G8:G70" si="0">IF(AND(D8=0,E8=0,F8=0),M8/3,(D8+E8+F8)/3)</f>
        <v>2.9166666666666665</v>
      </c>
      <c r="H8" s="18">
        <f t="shared" ref="H8:H70" si="1">G8*3</f>
        <v>8.75</v>
      </c>
      <c r="I8" s="26"/>
      <c r="J8" s="18">
        <f t="shared" ref="J8:J70" si="2">MAX(I8*3,H8)</f>
        <v>8.75</v>
      </c>
      <c r="K8" s="404"/>
      <c r="L8" s="18">
        <f t="shared" ref="L8:L70" si="3">MAX(J8,K8*3)</f>
        <v>8.75</v>
      </c>
      <c r="M8" s="370"/>
      <c r="N8" s="84" t="str">
        <f t="shared" ref="N8:N70" si="4">IF(ISBLANK(K8),IF(ISBLANK(I8),"Juin","Synthèse"),"Rattrapage")</f>
        <v>Juin</v>
      </c>
    </row>
    <row r="9" spans="1:14" ht="18.75">
      <c r="A9" s="64">
        <v>2</v>
      </c>
      <c r="B9" s="412" t="s">
        <v>21</v>
      </c>
      <c r="C9" s="412" t="s">
        <v>20</v>
      </c>
      <c r="D9" s="18">
        <v>13.75</v>
      </c>
      <c r="E9" s="407"/>
      <c r="F9" s="408"/>
      <c r="G9" s="18">
        <f t="shared" si="0"/>
        <v>4.583333333333333</v>
      </c>
      <c r="H9" s="18">
        <f t="shared" si="1"/>
        <v>13.75</v>
      </c>
      <c r="I9" s="26"/>
      <c r="J9" s="18">
        <f t="shared" si="2"/>
        <v>13.75</v>
      </c>
      <c r="K9" s="404"/>
      <c r="L9" s="18">
        <f t="shared" si="3"/>
        <v>13.75</v>
      </c>
      <c r="M9" s="370"/>
      <c r="N9" s="84" t="str">
        <f t="shared" si="4"/>
        <v>Juin</v>
      </c>
    </row>
    <row r="10" spans="1:14" ht="18.75">
      <c r="A10" s="64">
        <v>3</v>
      </c>
      <c r="B10" s="413" t="s">
        <v>22</v>
      </c>
      <c r="C10" s="413" t="s">
        <v>23</v>
      </c>
      <c r="D10" s="18">
        <v>14.25</v>
      </c>
      <c r="E10" s="405"/>
      <c r="F10" s="405"/>
      <c r="G10" s="18">
        <f t="shared" si="0"/>
        <v>4.75</v>
      </c>
      <c r="H10" s="18">
        <f t="shared" si="1"/>
        <v>14.25</v>
      </c>
      <c r="I10" s="26"/>
      <c r="J10" s="18">
        <f t="shared" si="2"/>
        <v>14.25</v>
      </c>
      <c r="K10" s="404"/>
      <c r="L10" s="18">
        <f t="shared" si="3"/>
        <v>14.25</v>
      </c>
      <c r="M10" s="370"/>
      <c r="N10" s="84" t="str">
        <f t="shared" si="4"/>
        <v>Juin</v>
      </c>
    </row>
    <row r="11" spans="1:14" ht="18.75">
      <c r="A11" s="64">
        <v>4</v>
      </c>
      <c r="B11" s="414" t="s">
        <v>24</v>
      </c>
      <c r="C11" s="414" t="s">
        <v>25</v>
      </c>
      <c r="D11" s="18">
        <v>18.25</v>
      </c>
      <c r="E11" s="405"/>
      <c r="F11" s="405"/>
      <c r="G11" s="18">
        <f t="shared" si="0"/>
        <v>6.083333333333333</v>
      </c>
      <c r="H11" s="18">
        <f t="shared" si="1"/>
        <v>18.25</v>
      </c>
      <c r="I11" s="26"/>
      <c r="J11" s="18">
        <f t="shared" si="2"/>
        <v>18.25</v>
      </c>
      <c r="K11" s="404"/>
      <c r="L11" s="18">
        <f t="shared" si="3"/>
        <v>18.25</v>
      </c>
      <c r="M11" s="370"/>
      <c r="N11" s="84" t="str">
        <f t="shared" si="4"/>
        <v>Juin</v>
      </c>
    </row>
    <row r="12" spans="1:14" ht="18.75">
      <c r="A12" s="64">
        <v>5</v>
      </c>
      <c r="B12" s="414" t="s">
        <v>26</v>
      </c>
      <c r="C12" s="414" t="s">
        <v>811</v>
      </c>
      <c r="D12" s="370"/>
      <c r="E12" s="407"/>
      <c r="F12" s="407"/>
      <c r="G12" s="18">
        <f t="shared" si="0"/>
        <v>14</v>
      </c>
      <c r="H12" s="18">
        <f t="shared" si="1"/>
        <v>42</v>
      </c>
      <c r="I12" s="26"/>
      <c r="J12" s="18">
        <f t="shared" si="2"/>
        <v>42</v>
      </c>
      <c r="K12" s="404"/>
      <c r="L12" s="18">
        <f t="shared" si="3"/>
        <v>42</v>
      </c>
      <c r="M12" s="370">
        <v>42</v>
      </c>
      <c r="N12" s="84" t="str">
        <f t="shared" si="4"/>
        <v>Juin</v>
      </c>
    </row>
    <row r="13" spans="1:14" ht="18.75">
      <c r="A13" s="64">
        <v>6</v>
      </c>
      <c r="B13" s="415" t="s">
        <v>812</v>
      </c>
      <c r="C13" s="415" t="s">
        <v>813</v>
      </c>
      <c r="D13" s="370"/>
      <c r="E13" s="407"/>
      <c r="F13" s="407"/>
      <c r="G13" s="18">
        <f t="shared" si="0"/>
        <v>12</v>
      </c>
      <c r="H13" s="18">
        <f t="shared" si="1"/>
        <v>36</v>
      </c>
      <c r="I13" s="26"/>
      <c r="J13" s="18">
        <f t="shared" si="2"/>
        <v>36</v>
      </c>
      <c r="K13" s="404"/>
      <c r="L13" s="18">
        <f t="shared" si="3"/>
        <v>36</v>
      </c>
      <c r="M13" s="370">
        <v>36</v>
      </c>
      <c r="N13" s="84" t="str">
        <f t="shared" si="4"/>
        <v>Juin</v>
      </c>
    </row>
    <row r="14" spans="1:14" ht="18.75">
      <c r="A14" s="64">
        <v>7</v>
      </c>
      <c r="B14" s="416" t="s">
        <v>814</v>
      </c>
      <c r="C14" s="416" t="s">
        <v>28</v>
      </c>
      <c r="D14" s="18">
        <v>14</v>
      </c>
      <c r="E14" s="405"/>
      <c r="F14" s="406"/>
      <c r="G14" s="18">
        <f t="shared" si="0"/>
        <v>4.666666666666667</v>
      </c>
      <c r="H14" s="18">
        <f t="shared" si="1"/>
        <v>14</v>
      </c>
      <c r="I14" s="26"/>
      <c r="J14" s="18">
        <f t="shared" si="2"/>
        <v>14</v>
      </c>
      <c r="K14" s="404"/>
      <c r="L14" s="18">
        <f t="shared" si="3"/>
        <v>14</v>
      </c>
      <c r="M14" s="370"/>
      <c r="N14" s="84" t="str">
        <f t="shared" si="4"/>
        <v>Juin</v>
      </c>
    </row>
    <row r="15" spans="1:14" ht="18.75">
      <c r="A15" s="64">
        <v>8</v>
      </c>
      <c r="B15" s="412" t="s">
        <v>815</v>
      </c>
      <c r="C15" s="412" t="s">
        <v>29</v>
      </c>
      <c r="D15" s="370"/>
      <c r="E15" s="405"/>
      <c r="F15" s="405"/>
      <c r="G15" s="18">
        <f t="shared" si="0"/>
        <v>12</v>
      </c>
      <c r="H15" s="18">
        <f t="shared" si="1"/>
        <v>36</v>
      </c>
      <c r="I15" s="26"/>
      <c r="J15" s="18">
        <f t="shared" si="2"/>
        <v>36</v>
      </c>
      <c r="K15" s="404"/>
      <c r="L15" s="18">
        <f t="shared" si="3"/>
        <v>36</v>
      </c>
      <c r="M15" s="370">
        <v>36</v>
      </c>
      <c r="N15" s="84" t="str">
        <f t="shared" si="4"/>
        <v>Juin</v>
      </c>
    </row>
    <row r="16" spans="1:14" ht="18.75">
      <c r="A16" s="64">
        <v>9</v>
      </c>
      <c r="B16" s="417" t="s">
        <v>30</v>
      </c>
      <c r="C16" s="417" t="s">
        <v>31</v>
      </c>
      <c r="D16" s="370"/>
      <c r="E16" s="407"/>
      <c r="F16" s="407"/>
      <c r="G16" s="18">
        <f t="shared" si="0"/>
        <v>10.416666666666666</v>
      </c>
      <c r="H16" s="18">
        <f t="shared" si="1"/>
        <v>31.25</v>
      </c>
      <c r="I16" s="26"/>
      <c r="J16" s="18">
        <f t="shared" si="2"/>
        <v>31.25</v>
      </c>
      <c r="K16" s="404"/>
      <c r="L16" s="18">
        <f t="shared" si="3"/>
        <v>31.25</v>
      </c>
      <c r="M16" s="370">
        <v>31.25</v>
      </c>
      <c r="N16" s="84" t="str">
        <f t="shared" si="4"/>
        <v>Juin</v>
      </c>
    </row>
    <row r="17" spans="1:14" ht="18.75">
      <c r="A17" s="64">
        <v>10</v>
      </c>
      <c r="B17" s="412" t="s">
        <v>32</v>
      </c>
      <c r="C17" s="412" t="s">
        <v>33</v>
      </c>
      <c r="D17" s="18">
        <v>15.25</v>
      </c>
      <c r="E17" s="407"/>
      <c r="F17" s="408"/>
      <c r="G17" s="18">
        <f t="shared" si="0"/>
        <v>5.083333333333333</v>
      </c>
      <c r="H17" s="18">
        <f t="shared" si="1"/>
        <v>15.25</v>
      </c>
      <c r="I17" s="26"/>
      <c r="J17" s="18">
        <f t="shared" si="2"/>
        <v>15.25</v>
      </c>
      <c r="K17" s="404"/>
      <c r="L17" s="18">
        <f t="shared" si="3"/>
        <v>15.25</v>
      </c>
      <c r="M17" s="370"/>
      <c r="N17" s="84" t="str">
        <f t="shared" si="4"/>
        <v>Juin</v>
      </c>
    </row>
    <row r="18" spans="1:14" ht="18.75">
      <c r="A18" s="64">
        <v>11</v>
      </c>
      <c r="B18" s="412" t="s">
        <v>34</v>
      </c>
      <c r="C18" s="412" t="s">
        <v>35</v>
      </c>
      <c r="D18" s="18">
        <v>9.75</v>
      </c>
      <c r="E18" s="407"/>
      <c r="F18" s="407"/>
      <c r="G18" s="18">
        <f t="shared" si="0"/>
        <v>3.25</v>
      </c>
      <c r="H18" s="18">
        <f t="shared" si="1"/>
        <v>9.75</v>
      </c>
      <c r="I18" s="26"/>
      <c r="J18" s="18">
        <f t="shared" si="2"/>
        <v>9.75</v>
      </c>
      <c r="K18" s="404"/>
      <c r="L18" s="18">
        <f t="shared" si="3"/>
        <v>9.75</v>
      </c>
      <c r="M18" s="370"/>
      <c r="N18" s="84" t="str">
        <f t="shared" si="4"/>
        <v>Juin</v>
      </c>
    </row>
    <row r="19" spans="1:14" ht="18.75">
      <c r="A19" s="64">
        <v>12</v>
      </c>
      <c r="B19" s="412" t="s">
        <v>36</v>
      </c>
      <c r="C19" s="412" t="s">
        <v>37</v>
      </c>
      <c r="D19" s="18">
        <v>7.25</v>
      </c>
      <c r="E19" s="407"/>
      <c r="F19" s="407"/>
      <c r="G19" s="18">
        <f t="shared" si="0"/>
        <v>2.4166666666666665</v>
      </c>
      <c r="H19" s="18">
        <f t="shared" si="1"/>
        <v>7.25</v>
      </c>
      <c r="I19" s="26"/>
      <c r="J19" s="18">
        <f t="shared" si="2"/>
        <v>7.25</v>
      </c>
      <c r="K19" s="404"/>
      <c r="L19" s="18">
        <f t="shared" si="3"/>
        <v>7.25</v>
      </c>
      <c r="M19" s="370"/>
      <c r="N19" s="84" t="str">
        <f t="shared" si="4"/>
        <v>Juin</v>
      </c>
    </row>
    <row r="20" spans="1:14" ht="18.75">
      <c r="A20" s="64">
        <v>13</v>
      </c>
      <c r="B20" s="412" t="s">
        <v>38</v>
      </c>
      <c r="C20" s="412" t="s">
        <v>39</v>
      </c>
      <c r="D20" s="18">
        <v>14.5</v>
      </c>
      <c r="E20" s="357"/>
      <c r="F20" s="357"/>
      <c r="G20" s="18">
        <f t="shared" si="0"/>
        <v>4.833333333333333</v>
      </c>
      <c r="H20" s="18">
        <f t="shared" si="1"/>
        <v>14.5</v>
      </c>
      <c r="I20" s="26"/>
      <c r="J20" s="18">
        <f t="shared" si="2"/>
        <v>14.5</v>
      </c>
      <c r="K20" s="404"/>
      <c r="L20" s="18">
        <f t="shared" si="3"/>
        <v>14.5</v>
      </c>
      <c r="M20" s="370"/>
      <c r="N20" s="84" t="str">
        <f t="shared" si="4"/>
        <v>Juin</v>
      </c>
    </row>
    <row r="21" spans="1:14" ht="18.75">
      <c r="A21" s="64">
        <v>14</v>
      </c>
      <c r="B21" s="412" t="s">
        <v>40</v>
      </c>
      <c r="C21" s="412" t="s">
        <v>41</v>
      </c>
      <c r="D21" s="18">
        <v>13</v>
      </c>
      <c r="E21" s="405"/>
      <c r="F21" s="357"/>
      <c r="G21" s="18">
        <f t="shared" si="0"/>
        <v>4.333333333333333</v>
      </c>
      <c r="H21" s="18">
        <f t="shared" si="1"/>
        <v>13</v>
      </c>
      <c r="I21" s="26"/>
      <c r="J21" s="18">
        <f t="shared" si="2"/>
        <v>13</v>
      </c>
      <c r="K21" s="404"/>
      <c r="L21" s="18">
        <f t="shared" si="3"/>
        <v>13</v>
      </c>
      <c r="M21" s="370"/>
      <c r="N21" s="84" t="str">
        <f t="shared" si="4"/>
        <v>Juin</v>
      </c>
    </row>
    <row r="22" spans="1:14" ht="18.75">
      <c r="A22" s="64">
        <v>15</v>
      </c>
      <c r="B22" s="412" t="s">
        <v>42</v>
      </c>
      <c r="C22" s="412" t="s">
        <v>635</v>
      </c>
      <c r="D22" s="18">
        <v>16.25</v>
      </c>
      <c r="E22" s="405"/>
      <c r="F22" s="405"/>
      <c r="G22" s="18">
        <f t="shared" si="0"/>
        <v>5.416666666666667</v>
      </c>
      <c r="H22" s="18">
        <f t="shared" si="1"/>
        <v>16.25</v>
      </c>
      <c r="I22" s="26"/>
      <c r="J22" s="18">
        <f t="shared" si="2"/>
        <v>16.25</v>
      </c>
      <c r="K22" s="404"/>
      <c r="L22" s="18">
        <f t="shared" si="3"/>
        <v>16.25</v>
      </c>
      <c r="M22" s="370"/>
      <c r="N22" s="84" t="str">
        <f t="shared" si="4"/>
        <v>Juin</v>
      </c>
    </row>
    <row r="23" spans="1:14" ht="18.75">
      <c r="A23" s="64">
        <v>16</v>
      </c>
      <c r="B23" s="412" t="s">
        <v>44</v>
      </c>
      <c r="C23" s="412" t="s">
        <v>27</v>
      </c>
      <c r="D23" s="18">
        <v>7.75</v>
      </c>
      <c r="E23" s="407"/>
      <c r="F23" s="407"/>
      <c r="G23" s="18">
        <f t="shared" si="0"/>
        <v>2.5833333333333335</v>
      </c>
      <c r="H23" s="18">
        <f t="shared" si="1"/>
        <v>7.75</v>
      </c>
      <c r="I23" s="26"/>
      <c r="J23" s="18">
        <f t="shared" si="2"/>
        <v>7.75</v>
      </c>
      <c r="K23" s="404"/>
      <c r="L23" s="18">
        <f t="shared" si="3"/>
        <v>7.75</v>
      </c>
      <c r="M23" s="370"/>
      <c r="N23" s="84" t="str">
        <f t="shared" si="4"/>
        <v>Juin</v>
      </c>
    </row>
    <row r="24" spans="1:14" ht="18.75">
      <c r="A24" s="64">
        <v>17</v>
      </c>
      <c r="B24" s="418" t="s">
        <v>45</v>
      </c>
      <c r="C24" s="418" t="s">
        <v>23</v>
      </c>
      <c r="D24" s="18">
        <v>8.25</v>
      </c>
      <c r="E24" s="405"/>
      <c r="F24" s="357"/>
      <c r="G24" s="18">
        <f t="shared" si="0"/>
        <v>2.75</v>
      </c>
      <c r="H24" s="18">
        <f t="shared" si="1"/>
        <v>8.25</v>
      </c>
      <c r="I24" s="26"/>
      <c r="J24" s="18">
        <f t="shared" si="2"/>
        <v>8.25</v>
      </c>
      <c r="K24" s="404"/>
      <c r="L24" s="18">
        <f t="shared" si="3"/>
        <v>8.25</v>
      </c>
      <c r="M24" s="370"/>
      <c r="N24" s="84" t="str">
        <f t="shared" si="4"/>
        <v>Juin</v>
      </c>
    </row>
    <row r="25" spans="1:14" ht="18.75">
      <c r="A25" s="64">
        <v>18</v>
      </c>
      <c r="B25" s="419" t="s">
        <v>46</v>
      </c>
      <c r="C25" s="419" t="s">
        <v>47</v>
      </c>
      <c r="D25" s="18">
        <v>8.5</v>
      </c>
      <c r="E25" s="405"/>
      <c r="F25" s="357"/>
      <c r="G25" s="18">
        <f t="shared" si="0"/>
        <v>2.8333333333333335</v>
      </c>
      <c r="H25" s="18">
        <f t="shared" si="1"/>
        <v>8.5</v>
      </c>
      <c r="I25" s="26"/>
      <c r="J25" s="18">
        <f t="shared" si="2"/>
        <v>8.5</v>
      </c>
      <c r="K25" s="404"/>
      <c r="L25" s="18">
        <f t="shared" si="3"/>
        <v>8.5</v>
      </c>
      <c r="M25" s="370"/>
      <c r="N25" s="84" t="str">
        <f t="shared" si="4"/>
        <v>Juin</v>
      </c>
    </row>
    <row r="26" spans="1:14" ht="18.75">
      <c r="A26" s="64">
        <v>19</v>
      </c>
      <c r="B26" s="413" t="s">
        <v>48</v>
      </c>
      <c r="C26" s="413" t="s">
        <v>49</v>
      </c>
      <c r="D26" s="18">
        <v>6.75</v>
      </c>
      <c r="E26" s="407"/>
      <c r="F26" s="407"/>
      <c r="G26" s="18">
        <f t="shared" si="0"/>
        <v>2.25</v>
      </c>
      <c r="H26" s="18">
        <f t="shared" si="1"/>
        <v>6.75</v>
      </c>
      <c r="I26" s="26"/>
      <c r="J26" s="18">
        <f t="shared" si="2"/>
        <v>6.75</v>
      </c>
      <c r="K26" s="404"/>
      <c r="L26" s="18">
        <f t="shared" si="3"/>
        <v>6.75</v>
      </c>
      <c r="M26" s="370"/>
      <c r="N26" s="84" t="str">
        <f t="shared" si="4"/>
        <v>Juin</v>
      </c>
    </row>
    <row r="27" spans="1:14" ht="18.75">
      <c r="A27" s="64">
        <v>20</v>
      </c>
      <c r="B27" s="418" t="s">
        <v>50</v>
      </c>
      <c r="C27" s="418" t="s">
        <v>816</v>
      </c>
      <c r="D27" s="18">
        <v>10</v>
      </c>
      <c r="E27" s="357"/>
      <c r="F27" s="357"/>
      <c r="G27" s="18">
        <f t="shared" si="0"/>
        <v>3.3333333333333335</v>
      </c>
      <c r="H27" s="18">
        <f t="shared" si="1"/>
        <v>10</v>
      </c>
      <c r="I27" s="26"/>
      <c r="J27" s="18">
        <f t="shared" si="2"/>
        <v>10</v>
      </c>
      <c r="K27" s="404"/>
      <c r="L27" s="18">
        <f t="shared" si="3"/>
        <v>10</v>
      </c>
      <c r="M27" s="370"/>
      <c r="N27" s="84" t="str">
        <f t="shared" si="4"/>
        <v>Juin</v>
      </c>
    </row>
    <row r="28" spans="1:14" ht="18.75">
      <c r="A28" s="64">
        <v>21</v>
      </c>
      <c r="B28" s="418" t="s">
        <v>817</v>
      </c>
      <c r="C28" s="418" t="s">
        <v>818</v>
      </c>
      <c r="D28" s="370"/>
      <c r="E28" s="407"/>
      <c r="F28" s="407"/>
      <c r="G28" s="18">
        <f t="shared" si="0"/>
        <v>12</v>
      </c>
      <c r="H28" s="18">
        <f t="shared" si="1"/>
        <v>36</v>
      </c>
      <c r="I28" s="26"/>
      <c r="J28" s="18">
        <f t="shared" si="2"/>
        <v>36</v>
      </c>
      <c r="K28" s="404"/>
      <c r="L28" s="18">
        <f t="shared" si="3"/>
        <v>36</v>
      </c>
      <c r="M28" s="370">
        <v>36</v>
      </c>
      <c r="N28" s="84" t="str">
        <f t="shared" si="4"/>
        <v>Juin</v>
      </c>
    </row>
    <row r="29" spans="1:14" ht="18.75">
      <c r="A29" s="64">
        <v>22</v>
      </c>
      <c r="B29" s="413" t="s">
        <v>25</v>
      </c>
      <c r="C29" s="413" t="s">
        <v>51</v>
      </c>
      <c r="D29" s="18">
        <v>7.75</v>
      </c>
      <c r="E29" s="407"/>
      <c r="F29" s="407"/>
      <c r="G29" s="18">
        <f t="shared" si="0"/>
        <v>2.5833333333333335</v>
      </c>
      <c r="H29" s="18">
        <f t="shared" si="1"/>
        <v>7.75</v>
      </c>
      <c r="I29" s="26"/>
      <c r="J29" s="18">
        <f t="shared" si="2"/>
        <v>7.75</v>
      </c>
      <c r="K29" s="404"/>
      <c r="L29" s="18">
        <f t="shared" si="3"/>
        <v>7.75</v>
      </c>
      <c r="M29" s="370"/>
      <c r="N29" s="84" t="str">
        <f t="shared" si="4"/>
        <v>Juin</v>
      </c>
    </row>
    <row r="30" spans="1:14" ht="18.75">
      <c r="A30" s="64">
        <v>23</v>
      </c>
      <c r="B30" s="413" t="s">
        <v>52</v>
      </c>
      <c r="C30" s="413" t="s">
        <v>53</v>
      </c>
      <c r="D30" s="18">
        <v>12.25</v>
      </c>
      <c r="E30" s="405"/>
      <c r="F30" s="405"/>
      <c r="G30" s="18">
        <f t="shared" si="0"/>
        <v>4.083333333333333</v>
      </c>
      <c r="H30" s="18">
        <f t="shared" si="1"/>
        <v>12.25</v>
      </c>
      <c r="I30" s="26"/>
      <c r="J30" s="18">
        <f t="shared" si="2"/>
        <v>12.25</v>
      </c>
      <c r="K30" s="404"/>
      <c r="L30" s="18">
        <f t="shared" si="3"/>
        <v>12.25</v>
      </c>
      <c r="M30" s="370"/>
      <c r="N30" s="84" t="str">
        <f t="shared" si="4"/>
        <v>Juin</v>
      </c>
    </row>
    <row r="31" spans="1:14" ht="18.75">
      <c r="A31" s="64">
        <v>24</v>
      </c>
      <c r="B31" s="413" t="s">
        <v>54</v>
      </c>
      <c r="C31" s="413" t="s">
        <v>55</v>
      </c>
      <c r="D31" s="18">
        <v>9.75</v>
      </c>
      <c r="E31" s="405"/>
      <c r="F31" s="405"/>
      <c r="G31" s="18">
        <f t="shared" si="0"/>
        <v>3.25</v>
      </c>
      <c r="H31" s="18">
        <f t="shared" si="1"/>
        <v>9.75</v>
      </c>
      <c r="I31" s="26"/>
      <c r="J31" s="18">
        <f t="shared" si="2"/>
        <v>9.75</v>
      </c>
      <c r="K31" s="404"/>
      <c r="L31" s="18">
        <f t="shared" si="3"/>
        <v>9.75</v>
      </c>
      <c r="M31" s="370"/>
      <c r="N31" s="84" t="str">
        <f t="shared" si="4"/>
        <v>Juin</v>
      </c>
    </row>
    <row r="32" spans="1:14" ht="18.75">
      <c r="A32" s="64">
        <v>25</v>
      </c>
      <c r="B32" s="413" t="s">
        <v>56</v>
      </c>
      <c r="C32" s="413" t="s">
        <v>57</v>
      </c>
      <c r="D32" s="18">
        <v>13</v>
      </c>
      <c r="E32" s="407"/>
      <c r="F32" s="408"/>
      <c r="G32" s="18">
        <f t="shared" si="0"/>
        <v>4.333333333333333</v>
      </c>
      <c r="H32" s="18">
        <f t="shared" si="1"/>
        <v>13</v>
      </c>
      <c r="I32" s="26"/>
      <c r="J32" s="18">
        <f t="shared" si="2"/>
        <v>13</v>
      </c>
      <c r="K32" s="404"/>
      <c r="L32" s="18">
        <f t="shared" si="3"/>
        <v>13</v>
      </c>
      <c r="M32" s="370"/>
      <c r="N32" s="84" t="str">
        <f t="shared" si="4"/>
        <v>Juin</v>
      </c>
    </row>
    <row r="33" spans="1:14" ht="18.75">
      <c r="A33" s="64">
        <v>26</v>
      </c>
      <c r="B33" s="413" t="s">
        <v>58</v>
      </c>
      <c r="C33" s="413" t="s">
        <v>59</v>
      </c>
      <c r="D33" s="18">
        <v>9</v>
      </c>
      <c r="E33" s="405"/>
      <c r="F33" s="405"/>
      <c r="G33" s="18">
        <f t="shared" si="0"/>
        <v>3</v>
      </c>
      <c r="H33" s="18">
        <f t="shared" si="1"/>
        <v>9</v>
      </c>
      <c r="I33" s="26"/>
      <c r="J33" s="18">
        <f t="shared" si="2"/>
        <v>9</v>
      </c>
      <c r="K33" s="404"/>
      <c r="L33" s="18">
        <f t="shared" si="3"/>
        <v>9</v>
      </c>
      <c r="M33" s="370"/>
      <c r="N33" s="84" t="str">
        <f t="shared" si="4"/>
        <v>Juin</v>
      </c>
    </row>
    <row r="34" spans="1:14" ht="18.75">
      <c r="A34" s="64">
        <v>27</v>
      </c>
      <c r="B34" s="413" t="s">
        <v>60</v>
      </c>
      <c r="C34" s="413" t="s">
        <v>61</v>
      </c>
      <c r="D34" s="18">
        <v>16.25</v>
      </c>
      <c r="E34" s="407"/>
      <c r="F34" s="383"/>
      <c r="G34" s="18">
        <f t="shared" si="0"/>
        <v>5.416666666666667</v>
      </c>
      <c r="H34" s="18">
        <f t="shared" si="1"/>
        <v>16.25</v>
      </c>
      <c r="I34" s="26"/>
      <c r="J34" s="18">
        <f t="shared" si="2"/>
        <v>16.25</v>
      </c>
      <c r="K34" s="404"/>
      <c r="L34" s="18">
        <f t="shared" si="3"/>
        <v>16.25</v>
      </c>
      <c r="M34" s="370"/>
      <c r="N34" s="84" t="str">
        <f t="shared" si="4"/>
        <v>Juin</v>
      </c>
    </row>
    <row r="35" spans="1:14" ht="18.75">
      <c r="A35" s="64">
        <v>28</v>
      </c>
      <c r="B35" s="413" t="s">
        <v>62</v>
      </c>
      <c r="C35" s="420" t="s">
        <v>63</v>
      </c>
      <c r="D35" s="370"/>
      <c r="E35" s="407"/>
      <c r="F35" s="407"/>
      <c r="G35" s="18">
        <f t="shared" si="0"/>
        <v>15</v>
      </c>
      <c r="H35" s="18">
        <f t="shared" si="1"/>
        <v>45</v>
      </c>
      <c r="I35" s="26"/>
      <c r="J35" s="18">
        <f t="shared" si="2"/>
        <v>45</v>
      </c>
      <c r="K35" s="404"/>
      <c r="L35" s="18">
        <f t="shared" si="3"/>
        <v>45</v>
      </c>
      <c r="M35" s="370">
        <v>45</v>
      </c>
      <c r="N35" s="84" t="str">
        <f t="shared" si="4"/>
        <v>Juin</v>
      </c>
    </row>
    <row r="36" spans="1:14" ht="18.75">
      <c r="A36" s="64">
        <v>29</v>
      </c>
      <c r="B36" s="413" t="s">
        <v>64</v>
      </c>
      <c r="C36" s="413" t="s">
        <v>65</v>
      </c>
      <c r="D36" s="18">
        <v>4.75</v>
      </c>
      <c r="E36" s="407"/>
      <c r="F36" s="407"/>
      <c r="G36" s="18">
        <f t="shared" si="0"/>
        <v>1.5833333333333333</v>
      </c>
      <c r="H36" s="18">
        <f t="shared" si="1"/>
        <v>4.75</v>
      </c>
      <c r="I36" s="26"/>
      <c r="J36" s="18">
        <f t="shared" si="2"/>
        <v>4.75</v>
      </c>
      <c r="K36" s="404"/>
      <c r="L36" s="18">
        <f t="shared" si="3"/>
        <v>4.75</v>
      </c>
      <c r="M36" s="370"/>
      <c r="N36" s="84" t="str">
        <f t="shared" si="4"/>
        <v>Juin</v>
      </c>
    </row>
    <row r="37" spans="1:14" ht="18.75">
      <c r="A37" s="64">
        <v>30</v>
      </c>
      <c r="B37" s="421" t="s">
        <v>66</v>
      </c>
      <c r="C37" s="421" t="s">
        <v>819</v>
      </c>
      <c r="D37" s="370"/>
      <c r="E37" s="405"/>
      <c r="F37" s="405"/>
      <c r="G37" s="18">
        <f t="shared" si="0"/>
        <v>13</v>
      </c>
      <c r="H37" s="18">
        <f t="shared" si="1"/>
        <v>39</v>
      </c>
      <c r="I37" s="26"/>
      <c r="J37" s="18">
        <f t="shared" si="2"/>
        <v>39</v>
      </c>
      <c r="K37" s="404"/>
      <c r="L37" s="18">
        <f t="shared" si="3"/>
        <v>39</v>
      </c>
      <c r="M37" s="370">
        <v>39</v>
      </c>
      <c r="N37" s="84" t="str">
        <f t="shared" si="4"/>
        <v>Juin</v>
      </c>
    </row>
    <row r="38" spans="1:14" ht="18.75">
      <c r="A38" s="64">
        <v>31</v>
      </c>
      <c r="B38" s="419" t="s">
        <v>820</v>
      </c>
      <c r="C38" s="419" t="s">
        <v>821</v>
      </c>
      <c r="D38" s="18">
        <v>5.25</v>
      </c>
      <c r="E38" s="407"/>
      <c r="F38" s="407"/>
      <c r="G38" s="18">
        <f t="shared" si="0"/>
        <v>1.75</v>
      </c>
      <c r="H38" s="18">
        <f t="shared" si="1"/>
        <v>5.25</v>
      </c>
      <c r="I38" s="26"/>
      <c r="J38" s="18">
        <f t="shared" si="2"/>
        <v>5.25</v>
      </c>
      <c r="K38" s="404"/>
      <c r="L38" s="18">
        <f t="shared" si="3"/>
        <v>5.25</v>
      </c>
      <c r="M38" s="370"/>
      <c r="N38" s="84" t="str">
        <f t="shared" si="4"/>
        <v>Juin</v>
      </c>
    </row>
    <row r="39" spans="1:14" ht="18.75">
      <c r="A39" s="64">
        <v>32</v>
      </c>
      <c r="B39" s="419" t="s">
        <v>68</v>
      </c>
      <c r="C39" s="419" t="s">
        <v>69</v>
      </c>
      <c r="D39" s="370"/>
      <c r="E39" s="407"/>
      <c r="F39" s="407"/>
      <c r="G39" s="18">
        <f t="shared" si="0"/>
        <v>12</v>
      </c>
      <c r="H39" s="18">
        <f t="shared" si="1"/>
        <v>36</v>
      </c>
      <c r="I39" s="26"/>
      <c r="J39" s="18">
        <f t="shared" si="2"/>
        <v>36</v>
      </c>
      <c r="K39" s="404"/>
      <c r="L39" s="18">
        <f t="shared" si="3"/>
        <v>36</v>
      </c>
      <c r="M39" s="370">
        <v>36</v>
      </c>
      <c r="N39" s="84" t="str">
        <f t="shared" si="4"/>
        <v>Juin</v>
      </c>
    </row>
    <row r="40" spans="1:14" ht="18.75">
      <c r="A40" s="64">
        <v>33</v>
      </c>
      <c r="B40" s="422" t="s">
        <v>70</v>
      </c>
      <c r="C40" s="422" t="s">
        <v>822</v>
      </c>
      <c r="D40" s="370"/>
      <c r="E40" s="407"/>
      <c r="F40" s="407"/>
      <c r="G40" s="18">
        <f t="shared" si="0"/>
        <v>12</v>
      </c>
      <c r="H40" s="18">
        <f t="shared" si="1"/>
        <v>36</v>
      </c>
      <c r="I40" s="26"/>
      <c r="J40" s="18">
        <f t="shared" si="2"/>
        <v>36</v>
      </c>
      <c r="K40" s="404"/>
      <c r="L40" s="18">
        <f t="shared" si="3"/>
        <v>36</v>
      </c>
      <c r="M40" s="370">
        <v>36</v>
      </c>
      <c r="N40" s="84" t="str">
        <f t="shared" si="4"/>
        <v>Juin</v>
      </c>
    </row>
    <row r="41" spans="1:14" ht="18.75">
      <c r="A41" s="64">
        <v>34</v>
      </c>
      <c r="B41" s="423" t="s">
        <v>71</v>
      </c>
      <c r="C41" s="423" t="s">
        <v>440</v>
      </c>
      <c r="D41" s="18">
        <v>7.5</v>
      </c>
      <c r="E41" s="407"/>
      <c r="F41" s="407"/>
      <c r="G41" s="18">
        <f t="shared" si="0"/>
        <v>2.5</v>
      </c>
      <c r="H41" s="18">
        <f t="shared" si="1"/>
        <v>7.5</v>
      </c>
      <c r="I41" s="26"/>
      <c r="J41" s="18">
        <f t="shared" si="2"/>
        <v>7.5</v>
      </c>
      <c r="K41" s="404"/>
      <c r="L41" s="18">
        <f t="shared" si="3"/>
        <v>7.5</v>
      </c>
      <c r="M41" s="370"/>
      <c r="N41" s="84" t="str">
        <f t="shared" si="4"/>
        <v>Juin</v>
      </c>
    </row>
    <row r="42" spans="1:14" ht="18.75">
      <c r="A42" s="64">
        <v>35</v>
      </c>
      <c r="B42" s="417" t="s">
        <v>73</v>
      </c>
      <c r="C42" s="417" t="s">
        <v>823</v>
      </c>
      <c r="D42" s="370"/>
      <c r="E42" s="407"/>
      <c r="F42" s="407"/>
      <c r="G42" s="18">
        <f t="shared" si="0"/>
        <v>10</v>
      </c>
      <c r="H42" s="18">
        <f t="shared" si="1"/>
        <v>30</v>
      </c>
      <c r="I42" s="26"/>
      <c r="J42" s="18">
        <f t="shared" si="2"/>
        <v>30</v>
      </c>
      <c r="K42" s="404"/>
      <c r="L42" s="18">
        <f t="shared" si="3"/>
        <v>30</v>
      </c>
      <c r="M42" s="370">
        <v>30</v>
      </c>
      <c r="N42" s="84" t="str">
        <f t="shared" si="4"/>
        <v>Juin</v>
      </c>
    </row>
    <row r="43" spans="1:14" ht="18.75">
      <c r="A43" s="64">
        <v>36</v>
      </c>
      <c r="B43" s="417" t="s">
        <v>824</v>
      </c>
      <c r="C43" s="417" t="s">
        <v>825</v>
      </c>
      <c r="D43" s="18">
        <v>9</v>
      </c>
      <c r="E43" s="407"/>
      <c r="F43" s="407"/>
      <c r="G43" s="18">
        <f t="shared" si="0"/>
        <v>3</v>
      </c>
      <c r="H43" s="18">
        <f t="shared" si="1"/>
        <v>9</v>
      </c>
      <c r="I43" s="26"/>
      <c r="J43" s="18">
        <f t="shared" si="2"/>
        <v>9</v>
      </c>
      <c r="K43" s="404"/>
      <c r="L43" s="18">
        <f t="shared" si="3"/>
        <v>9</v>
      </c>
      <c r="M43" s="370"/>
      <c r="N43" s="84" t="str">
        <f t="shared" si="4"/>
        <v>Juin</v>
      </c>
    </row>
    <row r="44" spans="1:14" ht="18.75">
      <c r="A44" s="64">
        <v>37</v>
      </c>
      <c r="B44" s="424" t="s">
        <v>75</v>
      </c>
      <c r="C44" s="424" t="s">
        <v>76</v>
      </c>
      <c r="D44" s="18">
        <v>15</v>
      </c>
      <c r="E44" s="407"/>
      <c r="F44" s="407"/>
      <c r="G44" s="18">
        <f t="shared" si="0"/>
        <v>5</v>
      </c>
      <c r="H44" s="18">
        <f t="shared" si="1"/>
        <v>15</v>
      </c>
      <c r="I44" s="26"/>
      <c r="J44" s="18">
        <f t="shared" si="2"/>
        <v>15</v>
      </c>
      <c r="K44" s="404"/>
      <c r="L44" s="18">
        <f t="shared" si="3"/>
        <v>15</v>
      </c>
      <c r="M44" s="370"/>
      <c r="N44" s="84" t="str">
        <f t="shared" si="4"/>
        <v>Juin</v>
      </c>
    </row>
    <row r="45" spans="1:14" ht="18.75">
      <c r="A45" s="64">
        <v>38</v>
      </c>
      <c r="B45" s="424" t="s">
        <v>77</v>
      </c>
      <c r="C45" s="424" t="s">
        <v>148</v>
      </c>
      <c r="D45" s="18">
        <v>9</v>
      </c>
      <c r="E45" s="407"/>
      <c r="F45" s="407"/>
      <c r="G45" s="18">
        <f t="shared" si="0"/>
        <v>3</v>
      </c>
      <c r="H45" s="18">
        <f t="shared" si="1"/>
        <v>9</v>
      </c>
      <c r="I45" s="26"/>
      <c r="J45" s="18">
        <f t="shared" si="2"/>
        <v>9</v>
      </c>
      <c r="K45" s="404"/>
      <c r="L45" s="18">
        <f t="shared" si="3"/>
        <v>9</v>
      </c>
      <c r="M45" s="370"/>
      <c r="N45" s="84" t="str">
        <f t="shared" si="4"/>
        <v>Juin</v>
      </c>
    </row>
    <row r="46" spans="1:14" ht="18.75">
      <c r="A46" s="64">
        <v>39</v>
      </c>
      <c r="B46" s="424" t="s">
        <v>826</v>
      </c>
      <c r="C46" s="424" t="s">
        <v>43</v>
      </c>
      <c r="D46" s="18">
        <v>9</v>
      </c>
      <c r="E46" s="405"/>
      <c r="F46" s="405"/>
      <c r="G46" s="18">
        <f t="shared" si="0"/>
        <v>3</v>
      </c>
      <c r="H46" s="18">
        <f t="shared" si="1"/>
        <v>9</v>
      </c>
      <c r="I46" s="26"/>
      <c r="J46" s="18">
        <f t="shared" si="2"/>
        <v>9</v>
      </c>
      <c r="K46" s="404"/>
      <c r="L46" s="18">
        <f t="shared" si="3"/>
        <v>9</v>
      </c>
      <c r="M46" s="370"/>
      <c r="N46" s="84" t="str">
        <f t="shared" si="4"/>
        <v>Juin</v>
      </c>
    </row>
    <row r="47" spans="1:14" ht="18.75">
      <c r="A47" s="64">
        <v>40</v>
      </c>
      <c r="B47" s="424" t="s">
        <v>79</v>
      </c>
      <c r="C47" s="424" t="s">
        <v>35</v>
      </c>
      <c r="D47" s="18">
        <v>3</v>
      </c>
      <c r="E47" s="407"/>
      <c r="F47" s="407"/>
      <c r="G47" s="18">
        <f t="shared" si="0"/>
        <v>1</v>
      </c>
      <c r="H47" s="18">
        <f t="shared" si="1"/>
        <v>3</v>
      </c>
      <c r="I47" s="26"/>
      <c r="J47" s="18">
        <f t="shared" si="2"/>
        <v>3</v>
      </c>
      <c r="K47" s="404"/>
      <c r="L47" s="18">
        <f t="shared" si="3"/>
        <v>3</v>
      </c>
      <c r="M47" s="370"/>
      <c r="N47" s="84" t="str">
        <f t="shared" si="4"/>
        <v>Juin</v>
      </c>
    </row>
    <row r="48" spans="1:14" ht="18.75">
      <c r="A48" s="64">
        <v>41</v>
      </c>
      <c r="B48" s="424" t="s">
        <v>80</v>
      </c>
      <c r="C48" s="424" t="s">
        <v>81</v>
      </c>
      <c r="D48" s="18">
        <v>7.25</v>
      </c>
      <c r="E48" s="407"/>
      <c r="F48" s="407"/>
      <c r="G48" s="18">
        <f t="shared" si="0"/>
        <v>2.4166666666666665</v>
      </c>
      <c r="H48" s="18">
        <f t="shared" si="1"/>
        <v>7.25</v>
      </c>
      <c r="I48" s="26"/>
      <c r="J48" s="18">
        <f t="shared" si="2"/>
        <v>7.25</v>
      </c>
      <c r="K48" s="404"/>
      <c r="L48" s="18">
        <f t="shared" si="3"/>
        <v>7.25</v>
      </c>
      <c r="M48" s="370"/>
      <c r="N48" s="84" t="str">
        <f t="shared" si="4"/>
        <v>Juin</v>
      </c>
    </row>
    <row r="49" spans="1:14" ht="18.75">
      <c r="A49" s="64">
        <v>42</v>
      </c>
      <c r="B49" s="439" t="s">
        <v>827</v>
      </c>
      <c r="C49" s="439" t="s">
        <v>87</v>
      </c>
      <c r="D49" s="370"/>
      <c r="E49" s="405"/>
      <c r="F49" s="405"/>
      <c r="G49" s="18">
        <f t="shared" si="0"/>
        <v>13</v>
      </c>
      <c r="H49" s="18">
        <f t="shared" si="1"/>
        <v>39</v>
      </c>
      <c r="I49" s="26"/>
      <c r="J49" s="18">
        <f t="shared" si="2"/>
        <v>39</v>
      </c>
      <c r="K49" s="404"/>
      <c r="L49" s="18">
        <f t="shared" si="3"/>
        <v>39</v>
      </c>
      <c r="M49" s="370">
        <v>39</v>
      </c>
      <c r="N49" s="84" t="str">
        <f t="shared" si="4"/>
        <v>Juin</v>
      </c>
    </row>
    <row r="50" spans="1:14" ht="18.75">
      <c r="A50" s="64">
        <v>43</v>
      </c>
      <c r="B50" s="423" t="s">
        <v>828</v>
      </c>
      <c r="C50" s="423" t="s">
        <v>83</v>
      </c>
      <c r="D50" s="18">
        <v>3</v>
      </c>
      <c r="E50" s="407"/>
      <c r="F50" s="407"/>
      <c r="G50" s="18">
        <f t="shared" si="0"/>
        <v>1</v>
      </c>
      <c r="H50" s="18">
        <f t="shared" si="1"/>
        <v>3</v>
      </c>
      <c r="I50" s="26"/>
      <c r="J50" s="18">
        <f t="shared" si="2"/>
        <v>3</v>
      </c>
      <c r="K50" s="404"/>
      <c r="L50" s="18">
        <f t="shared" si="3"/>
        <v>3</v>
      </c>
      <c r="M50" s="370"/>
      <c r="N50" s="84" t="str">
        <f t="shared" si="4"/>
        <v>Juin</v>
      </c>
    </row>
    <row r="51" spans="1:14" ht="18.75">
      <c r="A51" s="64">
        <v>44</v>
      </c>
      <c r="B51" s="424" t="s">
        <v>84</v>
      </c>
      <c r="C51" s="424" t="s">
        <v>85</v>
      </c>
      <c r="D51" s="18">
        <v>14.25</v>
      </c>
      <c r="E51" s="407"/>
      <c r="F51" s="407"/>
      <c r="G51" s="18">
        <f t="shared" si="0"/>
        <v>4.75</v>
      </c>
      <c r="H51" s="18">
        <f t="shared" si="1"/>
        <v>14.25</v>
      </c>
      <c r="I51" s="26"/>
      <c r="J51" s="18">
        <f t="shared" si="2"/>
        <v>14.25</v>
      </c>
      <c r="K51" s="404"/>
      <c r="L51" s="18">
        <f t="shared" si="3"/>
        <v>14.25</v>
      </c>
      <c r="M51" s="370"/>
      <c r="N51" s="84" t="str">
        <f t="shared" si="4"/>
        <v>Juin</v>
      </c>
    </row>
    <row r="52" spans="1:14" ht="18.75">
      <c r="A52" s="64">
        <v>45</v>
      </c>
      <c r="B52" s="423" t="s">
        <v>829</v>
      </c>
      <c r="C52" s="423" t="s">
        <v>86</v>
      </c>
      <c r="D52" s="18">
        <v>15.25</v>
      </c>
      <c r="E52" s="405"/>
      <c r="F52" s="357"/>
      <c r="G52" s="18">
        <f t="shared" si="0"/>
        <v>5.083333333333333</v>
      </c>
      <c r="H52" s="18">
        <f t="shared" si="1"/>
        <v>15.25</v>
      </c>
      <c r="I52" s="26"/>
      <c r="J52" s="18">
        <f t="shared" si="2"/>
        <v>15.25</v>
      </c>
      <c r="K52" s="404"/>
      <c r="L52" s="18">
        <f t="shared" si="3"/>
        <v>15.25</v>
      </c>
      <c r="M52" s="370"/>
      <c r="N52" s="84" t="str">
        <f t="shared" si="4"/>
        <v>Juin</v>
      </c>
    </row>
    <row r="53" spans="1:14" ht="18.75">
      <c r="A53" s="64">
        <v>46</v>
      </c>
      <c r="B53" s="425" t="s">
        <v>830</v>
      </c>
      <c r="C53" s="425" t="s">
        <v>82</v>
      </c>
      <c r="D53" s="18">
        <v>6.75</v>
      </c>
      <c r="E53" s="407"/>
      <c r="F53" s="407"/>
      <c r="G53" s="18">
        <f t="shared" si="0"/>
        <v>2.25</v>
      </c>
      <c r="H53" s="18">
        <f t="shared" si="1"/>
        <v>6.75</v>
      </c>
      <c r="I53" s="26"/>
      <c r="J53" s="18">
        <f t="shared" si="2"/>
        <v>6.75</v>
      </c>
      <c r="K53" s="404"/>
      <c r="L53" s="18">
        <f t="shared" si="3"/>
        <v>6.75</v>
      </c>
      <c r="M53" s="370"/>
      <c r="N53" s="84" t="str">
        <f t="shared" si="4"/>
        <v>Juin</v>
      </c>
    </row>
    <row r="54" spans="1:14" ht="18.75">
      <c r="A54" s="64">
        <v>47</v>
      </c>
      <c r="B54" s="426" t="s">
        <v>88</v>
      </c>
      <c r="C54" s="426" t="s">
        <v>831</v>
      </c>
      <c r="D54" s="18">
        <v>13</v>
      </c>
      <c r="E54" s="405"/>
      <c r="F54" s="357"/>
      <c r="G54" s="18">
        <f t="shared" si="0"/>
        <v>4.333333333333333</v>
      </c>
      <c r="H54" s="18">
        <f t="shared" si="1"/>
        <v>13</v>
      </c>
      <c r="I54" s="26"/>
      <c r="J54" s="18">
        <f t="shared" si="2"/>
        <v>13</v>
      </c>
      <c r="K54" s="404"/>
      <c r="L54" s="18">
        <f t="shared" si="3"/>
        <v>13</v>
      </c>
      <c r="M54" s="370"/>
      <c r="N54" s="84" t="str">
        <f t="shared" si="4"/>
        <v>Juin</v>
      </c>
    </row>
    <row r="55" spans="1:14" ht="18.75">
      <c r="A55" s="64">
        <v>48</v>
      </c>
      <c r="B55" s="424" t="s">
        <v>832</v>
      </c>
      <c r="C55" s="424" t="s">
        <v>35</v>
      </c>
      <c r="D55" s="18">
        <v>12.75</v>
      </c>
      <c r="E55" s="407"/>
      <c r="F55" s="408"/>
      <c r="G55" s="18">
        <f t="shared" si="0"/>
        <v>4.25</v>
      </c>
      <c r="H55" s="18">
        <f t="shared" si="1"/>
        <v>12.75</v>
      </c>
      <c r="I55" s="26"/>
      <c r="J55" s="18">
        <f t="shared" si="2"/>
        <v>12.75</v>
      </c>
      <c r="K55" s="404"/>
      <c r="L55" s="18">
        <f t="shared" si="3"/>
        <v>12.75</v>
      </c>
      <c r="M55" s="370"/>
      <c r="N55" s="84" t="str">
        <f t="shared" si="4"/>
        <v>Juin</v>
      </c>
    </row>
    <row r="56" spans="1:14" ht="18.75">
      <c r="A56" s="64">
        <v>49</v>
      </c>
      <c r="B56" s="424" t="s">
        <v>89</v>
      </c>
      <c r="C56" s="424" t="s">
        <v>90</v>
      </c>
      <c r="D56" s="18">
        <v>8.75</v>
      </c>
      <c r="E56" s="405"/>
      <c r="F56" s="405"/>
      <c r="G56" s="18">
        <f t="shared" si="0"/>
        <v>2.9166666666666665</v>
      </c>
      <c r="H56" s="18">
        <f t="shared" si="1"/>
        <v>8.75</v>
      </c>
      <c r="I56" s="26"/>
      <c r="J56" s="18">
        <f t="shared" si="2"/>
        <v>8.75</v>
      </c>
      <c r="K56" s="404"/>
      <c r="L56" s="18">
        <f t="shared" si="3"/>
        <v>8.75</v>
      </c>
      <c r="M56" s="370"/>
      <c r="N56" s="84" t="str">
        <f t="shared" si="4"/>
        <v>Juin</v>
      </c>
    </row>
    <row r="57" spans="1:14" ht="18.75">
      <c r="A57" s="64">
        <v>50</v>
      </c>
      <c r="B57" s="423" t="s">
        <v>833</v>
      </c>
      <c r="C57" s="423" t="s">
        <v>834</v>
      </c>
      <c r="D57" s="18">
        <v>7.5</v>
      </c>
      <c r="E57" s="405"/>
      <c r="F57" s="406"/>
      <c r="G57" s="18">
        <f t="shared" si="0"/>
        <v>2.5</v>
      </c>
      <c r="H57" s="18">
        <f t="shared" si="1"/>
        <v>7.5</v>
      </c>
      <c r="I57" s="26"/>
      <c r="J57" s="18">
        <f t="shared" si="2"/>
        <v>7.5</v>
      </c>
      <c r="K57" s="404"/>
      <c r="L57" s="18">
        <f t="shared" si="3"/>
        <v>7.5</v>
      </c>
      <c r="M57" s="370"/>
      <c r="N57" s="84" t="str">
        <f t="shared" si="4"/>
        <v>Juin</v>
      </c>
    </row>
    <row r="58" spans="1:14" ht="18.75">
      <c r="A58" s="64">
        <v>51</v>
      </c>
      <c r="B58" s="424" t="s">
        <v>92</v>
      </c>
      <c r="C58" s="424" t="s">
        <v>93</v>
      </c>
      <c r="D58" s="18">
        <v>6</v>
      </c>
      <c r="E58" s="407"/>
      <c r="F58" s="407"/>
      <c r="G58" s="18">
        <f t="shared" si="0"/>
        <v>2</v>
      </c>
      <c r="H58" s="18">
        <f t="shared" si="1"/>
        <v>6</v>
      </c>
      <c r="I58" s="26"/>
      <c r="J58" s="18">
        <f t="shared" si="2"/>
        <v>6</v>
      </c>
      <c r="K58" s="404"/>
      <c r="L58" s="18">
        <f t="shared" si="3"/>
        <v>6</v>
      </c>
      <c r="M58" s="370"/>
      <c r="N58" s="84" t="str">
        <f t="shared" si="4"/>
        <v>Juin</v>
      </c>
    </row>
    <row r="59" spans="1:14" ht="18.75">
      <c r="A59" s="64">
        <v>52</v>
      </c>
      <c r="B59" s="424" t="s">
        <v>94</v>
      </c>
      <c r="C59" s="424" t="s">
        <v>95</v>
      </c>
      <c r="D59" s="18">
        <v>9</v>
      </c>
      <c r="E59" s="405"/>
      <c r="F59" s="405"/>
      <c r="G59" s="18">
        <f t="shared" si="0"/>
        <v>3</v>
      </c>
      <c r="H59" s="18">
        <f t="shared" si="1"/>
        <v>9</v>
      </c>
      <c r="I59" s="26"/>
      <c r="J59" s="18">
        <f t="shared" si="2"/>
        <v>9</v>
      </c>
      <c r="K59" s="404"/>
      <c r="L59" s="18">
        <f t="shared" si="3"/>
        <v>9</v>
      </c>
      <c r="M59" s="370"/>
      <c r="N59" s="84" t="str">
        <f t="shared" si="4"/>
        <v>Juin</v>
      </c>
    </row>
    <row r="60" spans="1:14" ht="18.75">
      <c r="A60" s="64">
        <v>53</v>
      </c>
      <c r="B60" s="417" t="s">
        <v>96</v>
      </c>
      <c r="C60" s="417" t="s">
        <v>835</v>
      </c>
      <c r="D60" s="370"/>
      <c r="E60" s="407"/>
      <c r="F60" s="408"/>
      <c r="G60" s="18">
        <f t="shared" si="0"/>
        <v>12</v>
      </c>
      <c r="H60" s="18">
        <f t="shared" si="1"/>
        <v>36</v>
      </c>
      <c r="I60" s="26"/>
      <c r="J60" s="18">
        <f t="shared" si="2"/>
        <v>36</v>
      </c>
      <c r="K60" s="404"/>
      <c r="L60" s="18">
        <f t="shared" si="3"/>
        <v>36</v>
      </c>
      <c r="M60" s="370">
        <v>36</v>
      </c>
      <c r="N60" s="84" t="str">
        <f t="shared" si="4"/>
        <v>Juin</v>
      </c>
    </row>
    <row r="61" spans="1:14" ht="18.75">
      <c r="A61" s="64">
        <v>54</v>
      </c>
      <c r="B61" s="424" t="s">
        <v>97</v>
      </c>
      <c r="C61" s="424" t="s">
        <v>93</v>
      </c>
      <c r="D61" s="18">
        <v>11</v>
      </c>
      <c r="E61" s="407"/>
      <c r="F61" s="407"/>
      <c r="G61" s="18">
        <f t="shared" si="0"/>
        <v>3.6666666666666665</v>
      </c>
      <c r="H61" s="18">
        <f t="shared" si="1"/>
        <v>11</v>
      </c>
      <c r="I61" s="26"/>
      <c r="J61" s="18">
        <f t="shared" si="2"/>
        <v>11</v>
      </c>
      <c r="K61" s="404"/>
      <c r="L61" s="18">
        <f t="shared" si="3"/>
        <v>11</v>
      </c>
      <c r="M61" s="370"/>
      <c r="N61" s="84" t="str">
        <f t="shared" si="4"/>
        <v>Juin</v>
      </c>
    </row>
    <row r="62" spans="1:14" ht="18.75">
      <c r="A62" s="64">
        <v>55</v>
      </c>
      <c r="B62" s="427" t="s">
        <v>836</v>
      </c>
      <c r="C62" s="427" t="s">
        <v>87</v>
      </c>
      <c r="D62" s="18">
        <v>10.75</v>
      </c>
      <c r="E62" s="407"/>
      <c r="F62" s="407"/>
      <c r="G62" s="18">
        <f t="shared" si="0"/>
        <v>3.5833333333333335</v>
      </c>
      <c r="H62" s="18">
        <f t="shared" si="1"/>
        <v>10.75</v>
      </c>
      <c r="I62" s="26"/>
      <c r="J62" s="18">
        <f t="shared" si="2"/>
        <v>10.75</v>
      </c>
      <c r="K62" s="404"/>
      <c r="L62" s="18">
        <f t="shared" si="3"/>
        <v>10.75</v>
      </c>
      <c r="M62" s="370"/>
      <c r="N62" s="84" t="str">
        <f t="shared" si="4"/>
        <v>Juin</v>
      </c>
    </row>
    <row r="63" spans="1:14" ht="18.75">
      <c r="A63" s="64">
        <v>56</v>
      </c>
      <c r="B63" s="428" t="s">
        <v>837</v>
      </c>
      <c r="C63" s="428" t="s">
        <v>838</v>
      </c>
      <c r="D63" s="370"/>
      <c r="E63" s="405"/>
      <c r="F63" s="357"/>
      <c r="G63" s="18">
        <f t="shared" si="0"/>
        <v>12</v>
      </c>
      <c r="H63" s="18">
        <f t="shared" si="1"/>
        <v>36</v>
      </c>
      <c r="I63" s="26"/>
      <c r="J63" s="18">
        <f t="shared" si="2"/>
        <v>36</v>
      </c>
      <c r="K63" s="404"/>
      <c r="L63" s="18">
        <f t="shared" si="3"/>
        <v>36</v>
      </c>
      <c r="M63" s="370">
        <v>36</v>
      </c>
      <c r="N63" s="84" t="str">
        <f t="shared" si="4"/>
        <v>Juin</v>
      </c>
    </row>
    <row r="64" spans="1:14" ht="18.75">
      <c r="A64" s="64">
        <v>57</v>
      </c>
      <c r="B64" s="424" t="s">
        <v>839</v>
      </c>
      <c r="C64" s="424" t="s">
        <v>840</v>
      </c>
      <c r="D64" s="370"/>
      <c r="E64" s="405"/>
      <c r="F64" s="357"/>
      <c r="G64" s="18">
        <f t="shared" si="0"/>
        <v>10</v>
      </c>
      <c r="H64" s="18">
        <f t="shared" si="1"/>
        <v>30</v>
      </c>
      <c r="I64" s="26"/>
      <c r="J64" s="18">
        <f t="shared" si="2"/>
        <v>30</v>
      </c>
      <c r="K64" s="404"/>
      <c r="L64" s="18">
        <f t="shared" si="3"/>
        <v>30</v>
      </c>
      <c r="M64" s="370">
        <v>30</v>
      </c>
      <c r="N64" s="84" t="str">
        <f t="shared" si="4"/>
        <v>Juin</v>
      </c>
    </row>
    <row r="65" spans="1:14" ht="18.75">
      <c r="A65" s="64">
        <v>58</v>
      </c>
      <c r="B65" s="424" t="s">
        <v>98</v>
      </c>
      <c r="C65" s="424" t="s">
        <v>99</v>
      </c>
      <c r="D65" s="18">
        <v>14</v>
      </c>
      <c r="E65" s="407"/>
      <c r="F65" s="407"/>
      <c r="G65" s="18">
        <f t="shared" si="0"/>
        <v>4.666666666666667</v>
      </c>
      <c r="H65" s="18">
        <f t="shared" si="1"/>
        <v>14</v>
      </c>
      <c r="I65" s="26"/>
      <c r="J65" s="18">
        <f t="shared" si="2"/>
        <v>14</v>
      </c>
      <c r="K65" s="404"/>
      <c r="L65" s="18">
        <f t="shared" si="3"/>
        <v>14</v>
      </c>
      <c r="M65" s="370"/>
      <c r="N65" s="84" t="str">
        <f t="shared" si="4"/>
        <v>Juin</v>
      </c>
    </row>
    <row r="66" spans="1:14" ht="18.75">
      <c r="A66" s="64">
        <v>59</v>
      </c>
      <c r="B66" s="424" t="s">
        <v>100</v>
      </c>
      <c r="C66" s="424" t="s">
        <v>101</v>
      </c>
      <c r="D66" s="18">
        <v>11.5</v>
      </c>
      <c r="E66" s="405"/>
      <c r="F66" s="405"/>
      <c r="G66" s="18">
        <f t="shared" si="0"/>
        <v>3.8333333333333335</v>
      </c>
      <c r="H66" s="18">
        <f t="shared" si="1"/>
        <v>11.5</v>
      </c>
      <c r="I66" s="26"/>
      <c r="J66" s="18">
        <f t="shared" si="2"/>
        <v>11.5</v>
      </c>
      <c r="K66" s="404"/>
      <c r="L66" s="18">
        <f t="shared" si="3"/>
        <v>11.5</v>
      </c>
      <c r="M66" s="370"/>
      <c r="N66" s="84" t="str">
        <f t="shared" si="4"/>
        <v>Juin</v>
      </c>
    </row>
    <row r="67" spans="1:14" ht="18.75">
      <c r="A67" s="64">
        <v>60</v>
      </c>
      <c r="B67" s="424" t="s">
        <v>102</v>
      </c>
      <c r="C67" s="424" t="s">
        <v>103</v>
      </c>
      <c r="D67" s="18">
        <v>10</v>
      </c>
      <c r="E67" s="408"/>
      <c r="F67" s="408"/>
      <c r="G67" s="18">
        <f t="shared" si="0"/>
        <v>3.3333333333333335</v>
      </c>
      <c r="H67" s="18">
        <f t="shared" si="1"/>
        <v>10</v>
      </c>
      <c r="I67" s="26"/>
      <c r="J67" s="18">
        <f t="shared" si="2"/>
        <v>10</v>
      </c>
      <c r="K67" s="404"/>
      <c r="L67" s="18">
        <f t="shared" si="3"/>
        <v>10</v>
      </c>
      <c r="M67" s="370"/>
      <c r="N67" s="84" t="str">
        <f t="shared" si="4"/>
        <v>Juin</v>
      </c>
    </row>
    <row r="68" spans="1:14" ht="18.75">
      <c r="A68" s="64">
        <v>61</v>
      </c>
      <c r="B68" s="424" t="s">
        <v>104</v>
      </c>
      <c r="C68" s="424" t="s">
        <v>25</v>
      </c>
      <c r="D68" s="18">
        <v>13.75</v>
      </c>
      <c r="E68" s="407"/>
      <c r="F68" s="408"/>
      <c r="G68" s="18">
        <f t="shared" si="0"/>
        <v>4.583333333333333</v>
      </c>
      <c r="H68" s="18">
        <f t="shared" si="1"/>
        <v>13.75</v>
      </c>
      <c r="I68" s="26"/>
      <c r="J68" s="18">
        <f t="shared" si="2"/>
        <v>13.75</v>
      </c>
      <c r="K68" s="404"/>
      <c r="L68" s="18">
        <f t="shared" si="3"/>
        <v>13.75</v>
      </c>
      <c r="M68" s="370"/>
      <c r="N68" s="84" t="str">
        <f t="shared" si="4"/>
        <v>Juin</v>
      </c>
    </row>
    <row r="69" spans="1:14" ht="18.75">
      <c r="A69" s="64">
        <v>62</v>
      </c>
      <c r="B69" s="429" t="s">
        <v>105</v>
      </c>
      <c r="C69" s="429" t="s">
        <v>842</v>
      </c>
      <c r="D69" s="18">
        <v>15.75</v>
      </c>
      <c r="E69" s="407"/>
      <c r="F69" s="407"/>
      <c r="G69" s="18">
        <f t="shared" si="0"/>
        <v>5.25</v>
      </c>
      <c r="H69" s="18">
        <f t="shared" si="1"/>
        <v>15.75</v>
      </c>
      <c r="I69" s="26"/>
      <c r="J69" s="18">
        <f t="shared" si="2"/>
        <v>15.75</v>
      </c>
      <c r="K69" s="404"/>
      <c r="L69" s="18">
        <f t="shared" si="3"/>
        <v>15.75</v>
      </c>
      <c r="M69" s="370"/>
      <c r="N69" s="84" t="str">
        <f t="shared" si="4"/>
        <v>Juin</v>
      </c>
    </row>
    <row r="70" spans="1:14" ht="18.75">
      <c r="A70" s="64">
        <v>63</v>
      </c>
      <c r="B70" s="424" t="s">
        <v>106</v>
      </c>
      <c r="C70" s="424" t="s">
        <v>107</v>
      </c>
      <c r="D70" s="18">
        <v>11.25</v>
      </c>
      <c r="E70" s="407"/>
      <c r="F70" s="407"/>
      <c r="G70" s="18">
        <f t="shared" si="0"/>
        <v>3.75</v>
      </c>
      <c r="H70" s="18">
        <f t="shared" si="1"/>
        <v>11.25</v>
      </c>
      <c r="I70" s="26"/>
      <c r="J70" s="18">
        <f t="shared" si="2"/>
        <v>11.25</v>
      </c>
      <c r="K70" s="404"/>
      <c r="L70" s="18">
        <f t="shared" si="3"/>
        <v>11.25</v>
      </c>
      <c r="M70" s="370"/>
      <c r="N70" s="84" t="str">
        <f t="shared" si="4"/>
        <v>Juin</v>
      </c>
    </row>
    <row r="71" spans="1:14" ht="18.75">
      <c r="A71" s="64">
        <v>64</v>
      </c>
      <c r="B71" s="424" t="s">
        <v>108</v>
      </c>
      <c r="C71" s="424" t="s">
        <v>109</v>
      </c>
      <c r="D71" s="18">
        <v>5</v>
      </c>
      <c r="E71" s="407"/>
      <c r="F71" s="407"/>
      <c r="G71" s="18">
        <f t="shared" ref="G71:G134" si="5">IF(AND(D71=0,E71=0,F71=0),M71/3,(D71+E71+F71)/3)</f>
        <v>1.6666666666666667</v>
      </c>
      <c r="H71" s="18">
        <f t="shared" ref="H71:H134" si="6">G71*3</f>
        <v>5</v>
      </c>
      <c r="I71" s="26"/>
      <c r="J71" s="18">
        <f t="shared" ref="J71:J134" si="7">MAX(I71*3,H71)</f>
        <v>5</v>
      </c>
      <c r="K71" s="404"/>
      <c r="L71" s="18">
        <f t="shared" ref="L71:L134" si="8">MAX(J71,K71*3)</f>
        <v>5</v>
      </c>
      <c r="M71" s="370"/>
      <c r="N71" s="84" t="str">
        <f t="shared" ref="N71:N134" si="9">IF(ISBLANK(K71),IF(ISBLANK(I71),"Juin","Synthèse"),"Rattrapage")</f>
        <v>Juin</v>
      </c>
    </row>
    <row r="72" spans="1:14" ht="18.75">
      <c r="A72" s="64">
        <v>65</v>
      </c>
      <c r="B72" s="417" t="s">
        <v>110</v>
      </c>
      <c r="C72" s="417" t="s">
        <v>843</v>
      </c>
      <c r="D72" s="370"/>
      <c r="E72" s="408"/>
      <c r="F72" s="408"/>
      <c r="G72" s="18">
        <f t="shared" si="5"/>
        <v>12</v>
      </c>
      <c r="H72" s="18">
        <f t="shared" si="6"/>
        <v>36</v>
      </c>
      <c r="I72" s="26"/>
      <c r="J72" s="18">
        <f t="shared" si="7"/>
        <v>36</v>
      </c>
      <c r="K72" s="404"/>
      <c r="L72" s="18">
        <f t="shared" si="8"/>
        <v>36</v>
      </c>
      <c r="M72" s="370">
        <v>36</v>
      </c>
      <c r="N72" s="84" t="str">
        <f t="shared" si="9"/>
        <v>Juin</v>
      </c>
    </row>
    <row r="73" spans="1:14" ht="18.75">
      <c r="A73" s="64">
        <v>66</v>
      </c>
      <c r="B73" s="425" t="s">
        <v>844</v>
      </c>
      <c r="C73" s="425" t="s">
        <v>111</v>
      </c>
      <c r="D73" s="18">
        <v>8.75</v>
      </c>
      <c r="E73" s="405"/>
      <c r="F73" s="357"/>
      <c r="G73" s="18">
        <f t="shared" si="5"/>
        <v>2.9166666666666665</v>
      </c>
      <c r="H73" s="18">
        <f t="shared" si="6"/>
        <v>8.75</v>
      </c>
      <c r="I73" s="26"/>
      <c r="J73" s="18">
        <f t="shared" si="7"/>
        <v>8.75</v>
      </c>
      <c r="K73" s="404"/>
      <c r="L73" s="18">
        <f t="shared" si="8"/>
        <v>8.75</v>
      </c>
      <c r="M73" s="370"/>
      <c r="N73" s="84" t="str">
        <f t="shared" si="9"/>
        <v>Juin</v>
      </c>
    </row>
    <row r="74" spans="1:14" ht="18.75">
      <c r="A74" s="64">
        <v>67</v>
      </c>
      <c r="B74" s="424" t="s">
        <v>112</v>
      </c>
      <c r="C74" s="424" t="s">
        <v>845</v>
      </c>
      <c r="D74" s="18">
        <v>6.25</v>
      </c>
      <c r="E74" s="407"/>
      <c r="F74" s="407"/>
      <c r="G74" s="18">
        <f t="shared" si="5"/>
        <v>2.0833333333333335</v>
      </c>
      <c r="H74" s="18">
        <f t="shared" si="6"/>
        <v>6.25</v>
      </c>
      <c r="I74" s="26"/>
      <c r="J74" s="18">
        <f t="shared" si="7"/>
        <v>6.25</v>
      </c>
      <c r="K74" s="404"/>
      <c r="L74" s="18">
        <f t="shared" si="8"/>
        <v>6.25</v>
      </c>
      <c r="M74" s="370"/>
      <c r="N74" s="84" t="str">
        <f t="shared" si="9"/>
        <v>Juin</v>
      </c>
    </row>
    <row r="75" spans="1:14" ht="18.75">
      <c r="A75" s="64">
        <v>68</v>
      </c>
      <c r="B75" s="423" t="s">
        <v>846</v>
      </c>
      <c r="C75" s="423" t="s">
        <v>85</v>
      </c>
      <c r="D75" s="18">
        <v>7.75</v>
      </c>
      <c r="E75" s="405"/>
      <c r="F75" s="405"/>
      <c r="G75" s="18">
        <f t="shared" si="5"/>
        <v>2.5833333333333335</v>
      </c>
      <c r="H75" s="18">
        <f t="shared" si="6"/>
        <v>7.75</v>
      </c>
      <c r="I75" s="26"/>
      <c r="J75" s="18">
        <f t="shared" si="7"/>
        <v>7.75</v>
      </c>
      <c r="K75" s="404"/>
      <c r="L75" s="18">
        <f t="shared" si="8"/>
        <v>7.75</v>
      </c>
      <c r="M75" s="370"/>
      <c r="N75" s="84" t="str">
        <f t="shared" si="9"/>
        <v>Juin</v>
      </c>
    </row>
    <row r="76" spans="1:14" ht="18.75">
      <c r="A76" s="64">
        <v>69</v>
      </c>
      <c r="B76" s="430" t="s">
        <v>113</v>
      </c>
      <c r="C76" s="430" t="s">
        <v>847</v>
      </c>
      <c r="D76" s="18">
        <v>8.5</v>
      </c>
      <c r="E76" s="405"/>
      <c r="F76" s="357"/>
      <c r="G76" s="18">
        <f t="shared" si="5"/>
        <v>2.8333333333333335</v>
      </c>
      <c r="H76" s="18">
        <f t="shared" si="6"/>
        <v>8.5</v>
      </c>
      <c r="I76" s="26"/>
      <c r="J76" s="18">
        <f t="shared" si="7"/>
        <v>8.5</v>
      </c>
      <c r="K76" s="404"/>
      <c r="L76" s="18">
        <f t="shared" si="8"/>
        <v>8.5</v>
      </c>
      <c r="M76" s="370"/>
      <c r="N76" s="84" t="str">
        <f t="shared" si="9"/>
        <v>Juin</v>
      </c>
    </row>
    <row r="77" spans="1:14" ht="18.75">
      <c r="A77" s="64">
        <v>70</v>
      </c>
      <c r="B77" s="430" t="s">
        <v>114</v>
      </c>
      <c r="C77" s="430" t="s">
        <v>27</v>
      </c>
      <c r="D77" s="18">
        <v>15.75</v>
      </c>
      <c r="E77" s="405"/>
      <c r="F77" s="406"/>
      <c r="G77" s="18">
        <f t="shared" si="5"/>
        <v>5.25</v>
      </c>
      <c r="H77" s="18">
        <f t="shared" si="6"/>
        <v>15.75</v>
      </c>
      <c r="I77" s="26"/>
      <c r="J77" s="18">
        <f t="shared" si="7"/>
        <v>15.75</v>
      </c>
      <c r="K77" s="404"/>
      <c r="L77" s="18">
        <f t="shared" si="8"/>
        <v>15.75</v>
      </c>
      <c r="M77" s="370"/>
      <c r="N77" s="84" t="str">
        <f t="shared" si="9"/>
        <v>Juin</v>
      </c>
    </row>
    <row r="78" spans="1:14" ht="18.75">
      <c r="A78" s="64">
        <v>71</v>
      </c>
      <c r="B78" s="426" t="s">
        <v>115</v>
      </c>
      <c r="C78" s="426" t="s">
        <v>116</v>
      </c>
      <c r="D78" s="18">
        <v>8</v>
      </c>
      <c r="E78" s="405"/>
      <c r="F78" s="405"/>
      <c r="G78" s="18">
        <f t="shared" si="5"/>
        <v>2.6666666666666665</v>
      </c>
      <c r="H78" s="18">
        <f t="shared" si="6"/>
        <v>8</v>
      </c>
      <c r="I78" s="26"/>
      <c r="J78" s="18">
        <f t="shared" si="7"/>
        <v>8</v>
      </c>
      <c r="K78" s="404"/>
      <c r="L78" s="18">
        <f t="shared" si="8"/>
        <v>8</v>
      </c>
      <c r="M78" s="370"/>
      <c r="N78" s="84" t="str">
        <f t="shared" si="9"/>
        <v>Juin</v>
      </c>
    </row>
    <row r="79" spans="1:14" ht="18.75">
      <c r="A79" s="64">
        <v>72</v>
      </c>
      <c r="B79" s="430" t="s">
        <v>848</v>
      </c>
      <c r="C79" s="430" t="s">
        <v>849</v>
      </c>
      <c r="D79" s="18">
        <v>14.25</v>
      </c>
      <c r="E79" s="407"/>
      <c r="F79" s="407"/>
      <c r="G79" s="18">
        <f t="shared" si="5"/>
        <v>4.75</v>
      </c>
      <c r="H79" s="18">
        <f t="shared" si="6"/>
        <v>14.25</v>
      </c>
      <c r="I79" s="26"/>
      <c r="J79" s="18">
        <f t="shared" si="7"/>
        <v>14.25</v>
      </c>
      <c r="K79" s="404"/>
      <c r="L79" s="18">
        <f t="shared" si="8"/>
        <v>14.25</v>
      </c>
      <c r="M79" s="370"/>
      <c r="N79" s="84" t="str">
        <f t="shared" si="9"/>
        <v>Juin</v>
      </c>
    </row>
    <row r="80" spans="1:14" ht="18.75">
      <c r="A80" s="64">
        <v>73</v>
      </c>
      <c r="B80" s="423" t="s">
        <v>117</v>
      </c>
      <c r="C80" s="423" t="s">
        <v>293</v>
      </c>
      <c r="D80" s="18">
        <v>10.25</v>
      </c>
      <c r="E80" s="408"/>
      <c r="F80" s="408"/>
      <c r="G80" s="18">
        <f t="shared" si="5"/>
        <v>3.4166666666666665</v>
      </c>
      <c r="H80" s="18">
        <f t="shared" si="6"/>
        <v>10.25</v>
      </c>
      <c r="I80" s="26"/>
      <c r="J80" s="18">
        <f t="shared" si="7"/>
        <v>10.25</v>
      </c>
      <c r="K80" s="404"/>
      <c r="L80" s="18">
        <f t="shared" si="8"/>
        <v>10.25</v>
      </c>
      <c r="M80" s="370"/>
      <c r="N80" s="84" t="str">
        <f t="shared" si="9"/>
        <v>Juin</v>
      </c>
    </row>
    <row r="81" spans="1:14" ht="18.75">
      <c r="A81" s="64">
        <v>74</v>
      </c>
      <c r="B81" s="423" t="s">
        <v>119</v>
      </c>
      <c r="C81" s="423" t="s">
        <v>850</v>
      </c>
      <c r="D81" s="18">
        <v>14.75</v>
      </c>
      <c r="E81" s="408"/>
      <c r="F81" s="408"/>
      <c r="G81" s="18">
        <f t="shared" si="5"/>
        <v>4.916666666666667</v>
      </c>
      <c r="H81" s="18">
        <f t="shared" si="6"/>
        <v>14.75</v>
      </c>
      <c r="I81" s="26"/>
      <c r="J81" s="18">
        <f t="shared" si="7"/>
        <v>14.75</v>
      </c>
      <c r="K81" s="404"/>
      <c r="L81" s="18">
        <f t="shared" si="8"/>
        <v>14.75</v>
      </c>
      <c r="M81" s="370"/>
      <c r="N81" s="84" t="str">
        <f t="shared" si="9"/>
        <v>Juin</v>
      </c>
    </row>
    <row r="82" spans="1:14" ht="18.75">
      <c r="A82" s="64">
        <v>75</v>
      </c>
      <c r="B82" s="424" t="s">
        <v>119</v>
      </c>
      <c r="C82" s="424" t="s">
        <v>72</v>
      </c>
      <c r="D82" s="18">
        <v>12</v>
      </c>
      <c r="E82" s="405"/>
      <c r="F82" s="405"/>
      <c r="G82" s="18">
        <f t="shared" si="5"/>
        <v>4</v>
      </c>
      <c r="H82" s="18">
        <f t="shared" si="6"/>
        <v>12</v>
      </c>
      <c r="I82" s="26"/>
      <c r="J82" s="18">
        <f t="shared" si="7"/>
        <v>12</v>
      </c>
      <c r="K82" s="404"/>
      <c r="L82" s="18">
        <f t="shared" si="8"/>
        <v>12</v>
      </c>
      <c r="M82" s="370"/>
      <c r="N82" s="84" t="str">
        <f t="shared" si="9"/>
        <v>Juin</v>
      </c>
    </row>
    <row r="83" spans="1:14" ht="18.75">
      <c r="A83" s="64">
        <v>76</v>
      </c>
      <c r="B83" s="424" t="s">
        <v>119</v>
      </c>
      <c r="C83" s="424" t="s">
        <v>851</v>
      </c>
      <c r="D83" s="18">
        <v>13.25</v>
      </c>
      <c r="E83" s="405"/>
      <c r="F83" s="372"/>
      <c r="G83" s="18">
        <f t="shared" si="5"/>
        <v>4.416666666666667</v>
      </c>
      <c r="H83" s="18">
        <f t="shared" si="6"/>
        <v>13.25</v>
      </c>
      <c r="I83" s="26"/>
      <c r="J83" s="18">
        <f t="shared" si="7"/>
        <v>13.25</v>
      </c>
      <c r="K83" s="404"/>
      <c r="L83" s="18">
        <f t="shared" si="8"/>
        <v>13.25</v>
      </c>
      <c r="M83" s="370"/>
      <c r="N83" s="84" t="str">
        <f t="shared" si="9"/>
        <v>Juin</v>
      </c>
    </row>
    <row r="84" spans="1:14" ht="18.75">
      <c r="A84" s="64">
        <v>77</v>
      </c>
      <c r="B84" s="417" t="s">
        <v>121</v>
      </c>
      <c r="C84" s="417" t="s">
        <v>852</v>
      </c>
      <c r="D84" s="370"/>
      <c r="E84" s="357"/>
      <c r="F84" s="357"/>
      <c r="G84" s="18">
        <f t="shared" si="5"/>
        <v>13</v>
      </c>
      <c r="H84" s="18">
        <f t="shared" si="6"/>
        <v>39</v>
      </c>
      <c r="I84" s="26"/>
      <c r="J84" s="18">
        <f t="shared" si="7"/>
        <v>39</v>
      </c>
      <c r="K84" s="404"/>
      <c r="L84" s="18">
        <f t="shared" si="8"/>
        <v>39</v>
      </c>
      <c r="M84" s="370">
        <v>39</v>
      </c>
      <c r="N84" s="84" t="str">
        <f t="shared" si="9"/>
        <v>Juin</v>
      </c>
    </row>
    <row r="85" spans="1:14" ht="18.75">
      <c r="A85" s="64">
        <v>78</v>
      </c>
      <c r="B85" s="426" t="s">
        <v>123</v>
      </c>
      <c r="C85" s="426" t="s">
        <v>707</v>
      </c>
      <c r="D85" s="18">
        <v>13.25</v>
      </c>
      <c r="E85" s="407"/>
      <c r="F85" s="407"/>
      <c r="G85" s="18">
        <f t="shared" si="5"/>
        <v>4.416666666666667</v>
      </c>
      <c r="H85" s="18">
        <f t="shared" si="6"/>
        <v>13.25</v>
      </c>
      <c r="I85" s="26"/>
      <c r="J85" s="18">
        <f t="shared" si="7"/>
        <v>13.25</v>
      </c>
      <c r="K85" s="404"/>
      <c r="L85" s="18">
        <f t="shared" si="8"/>
        <v>13.25</v>
      </c>
      <c r="M85" s="370"/>
      <c r="N85" s="84" t="str">
        <f t="shared" si="9"/>
        <v>Juin</v>
      </c>
    </row>
    <row r="86" spans="1:14" ht="22.5" customHeight="1">
      <c r="A86" s="64">
        <v>79</v>
      </c>
      <c r="B86" s="424" t="s">
        <v>124</v>
      </c>
      <c r="C86" s="424" t="s">
        <v>853</v>
      </c>
      <c r="D86" s="18">
        <v>14</v>
      </c>
      <c r="E86" s="407"/>
      <c r="F86" s="407"/>
      <c r="G86" s="18">
        <f t="shared" si="5"/>
        <v>4.666666666666667</v>
      </c>
      <c r="H86" s="18">
        <f t="shared" si="6"/>
        <v>14</v>
      </c>
      <c r="I86" s="26"/>
      <c r="J86" s="18">
        <f t="shared" si="7"/>
        <v>14</v>
      </c>
      <c r="K86" s="404"/>
      <c r="L86" s="18">
        <f t="shared" si="8"/>
        <v>14</v>
      </c>
      <c r="M86" s="370"/>
      <c r="N86" s="84" t="str">
        <f t="shared" si="9"/>
        <v>Juin</v>
      </c>
    </row>
    <row r="87" spans="1:14" ht="18.75">
      <c r="A87" s="64">
        <v>80</v>
      </c>
      <c r="B87" s="424" t="s">
        <v>124</v>
      </c>
      <c r="C87" s="424" t="s">
        <v>125</v>
      </c>
      <c r="D87" s="18">
        <v>12.5</v>
      </c>
      <c r="E87" s="407"/>
      <c r="F87" s="407"/>
      <c r="G87" s="18">
        <f t="shared" si="5"/>
        <v>4.166666666666667</v>
      </c>
      <c r="H87" s="18">
        <f t="shared" si="6"/>
        <v>12.5</v>
      </c>
      <c r="I87" s="26"/>
      <c r="J87" s="18">
        <f t="shared" si="7"/>
        <v>12.5</v>
      </c>
      <c r="K87" s="404"/>
      <c r="L87" s="18">
        <f t="shared" si="8"/>
        <v>12.5</v>
      </c>
      <c r="M87" s="370"/>
      <c r="N87" s="84" t="str">
        <f t="shared" si="9"/>
        <v>Juin</v>
      </c>
    </row>
    <row r="88" spans="1:14" ht="18.75">
      <c r="A88" s="64">
        <v>81</v>
      </c>
      <c r="B88" s="424" t="s">
        <v>126</v>
      </c>
      <c r="C88" s="424" t="s">
        <v>127</v>
      </c>
      <c r="D88" s="18">
        <v>7.25</v>
      </c>
      <c r="E88" s="407"/>
      <c r="F88" s="407"/>
      <c r="G88" s="18">
        <f t="shared" si="5"/>
        <v>2.4166666666666665</v>
      </c>
      <c r="H88" s="18">
        <f t="shared" si="6"/>
        <v>7.25</v>
      </c>
      <c r="I88" s="26"/>
      <c r="J88" s="18">
        <f t="shared" si="7"/>
        <v>7.25</v>
      </c>
      <c r="K88" s="404"/>
      <c r="L88" s="18">
        <f t="shared" si="8"/>
        <v>7.25</v>
      </c>
      <c r="M88" s="370"/>
      <c r="N88" s="84" t="str">
        <f t="shared" si="9"/>
        <v>Juin</v>
      </c>
    </row>
    <row r="89" spans="1:14" ht="18.75">
      <c r="A89" s="64">
        <v>82</v>
      </c>
      <c r="B89" s="424" t="s">
        <v>128</v>
      </c>
      <c r="C89" s="424" t="s">
        <v>129</v>
      </c>
      <c r="D89" s="18">
        <v>13.75</v>
      </c>
      <c r="E89" s="405"/>
      <c r="F89" s="357"/>
      <c r="G89" s="18">
        <f t="shared" si="5"/>
        <v>4.583333333333333</v>
      </c>
      <c r="H89" s="18">
        <f t="shared" si="6"/>
        <v>13.75</v>
      </c>
      <c r="I89" s="26"/>
      <c r="J89" s="18">
        <f t="shared" si="7"/>
        <v>13.75</v>
      </c>
      <c r="K89" s="404"/>
      <c r="L89" s="18">
        <f t="shared" si="8"/>
        <v>13.75</v>
      </c>
      <c r="M89" s="370"/>
      <c r="N89" s="84" t="str">
        <f t="shared" si="9"/>
        <v>Juin</v>
      </c>
    </row>
    <row r="90" spans="1:14" ht="18.75">
      <c r="A90" s="64">
        <v>83</v>
      </c>
      <c r="B90" s="424" t="s">
        <v>128</v>
      </c>
      <c r="C90" s="424" t="s">
        <v>130</v>
      </c>
      <c r="D90" s="18">
        <v>12.5</v>
      </c>
      <c r="E90" s="407"/>
      <c r="F90" s="383"/>
      <c r="G90" s="18">
        <f t="shared" si="5"/>
        <v>4.166666666666667</v>
      </c>
      <c r="H90" s="18">
        <f t="shared" si="6"/>
        <v>12.5</v>
      </c>
      <c r="I90" s="26"/>
      <c r="J90" s="18">
        <f t="shared" si="7"/>
        <v>12.5</v>
      </c>
      <c r="K90" s="404"/>
      <c r="L90" s="18">
        <f t="shared" si="8"/>
        <v>12.5</v>
      </c>
      <c r="M90" s="370"/>
      <c r="N90" s="84" t="str">
        <f t="shared" si="9"/>
        <v>Juin</v>
      </c>
    </row>
    <row r="91" spans="1:14" ht="18.75">
      <c r="A91" s="64">
        <v>84</v>
      </c>
      <c r="B91" s="423" t="s">
        <v>131</v>
      </c>
      <c r="C91" s="423" t="s">
        <v>841</v>
      </c>
      <c r="D91" s="18">
        <v>6.5</v>
      </c>
      <c r="E91" s="407"/>
      <c r="F91" s="407"/>
      <c r="G91" s="18">
        <f t="shared" si="5"/>
        <v>2.1666666666666665</v>
      </c>
      <c r="H91" s="18">
        <f t="shared" si="6"/>
        <v>6.5</v>
      </c>
      <c r="I91" s="26"/>
      <c r="J91" s="18">
        <f t="shared" si="7"/>
        <v>6.5</v>
      </c>
      <c r="K91" s="404"/>
      <c r="L91" s="18">
        <f t="shared" si="8"/>
        <v>6.5</v>
      </c>
      <c r="M91" s="370"/>
      <c r="N91" s="84" t="str">
        <f t="shared" si="9"/>
        <v>Juin</v>
      </c>
    </row>
    <row r="92" spans="1:14" ht="18.75">
      <c r="A92" s="64">
        <v>85</v>
      </c>
      <c r="B92" s="417" t="s">
        <v>854</v>
      </c>
      <c r="C92" s="417" t="s">
        <v>855</v>
      </c>
      <c r="D92" s="18">
        <v>5.75</v>
      </c>
      <c r="E92" s="407"/>
      <c r="F92" s="407"/>
      <c r="G92" s="18">
        <f t="shared" si="5"/>
        <v>1.9166666666666667</v>
      </c>
      <c r="H92" s="18">
        <f t="shared" si="6"/>
        <v>5.75</v>
      </c>
      <c r="I92" s="26"/>
      <c r="J92" s="18">
        <f t="shared" si="7"/>
        <v>5.75</v>
      </c>
      <c r="K92" s="404"/>
      <c r="L92" s="18">
        <f t="shared" si="8"/>
        <v>5.75</v>
      </c>
      <c r="M92" s="370"/>
      <c r="N92" s="84" t="str">
        <f t="shared" si="9"/>
        <v>Juin</v>
      </c>
    </row>
    <row r="93" spans="1:14" ht="18.75">
      <c r="A93" s="64">
        <v>86</v>
      </c>
      <c r="B93" s="431" t="s">
        <v>133</v>
      </c>
      <c r="C93" s="431" t="s">
        <v>148</v>
      </c>
      <c r="D93" s="18">
        <v>5.25</v>
      </c>
      <c r="E93" s="407"/>
      <c r="F93" s="407"/>
      <c r="G93" s="18">
        <f t="shared" si="5"/>
        <v>1.75</v>
      </c>
      <c r="H93" s="18">
        <f t="shared" si="6"/>
        <v>5.25</v>
      </c>
      <c r="I93" s="26"/>
      <c r="J93" s="18">
        <f t="shared" si="7"/>
        <v>5.25</v>
      </c>
      <c r="K93" s="404"/>
      <c r="L93" s="18">
        <f t="shared" si="8"/>
        <v>5.25</v>
      </c>
      <c r="M93" s="370"/>
      <c r="N93" s="84" t="str">
        <f t="shared" si="9"/>
        <v>Juin</v>
      </c>
    </row>
    <row r="94" spans="1:14" ht="18.75">
      <c r="A94" s="64">
        <v>87</v>
      </c>
      <c r="B94" s="423" t="s">
        <v>135</v>
      </c>
      <c r="C94" s="423" t="s">
        <v>136</v>
      </c>
      <c r="D94" s="18">
        <v>13.25</v>
      </c>
      <c r="E94" s="405"/>
      <c r="F94" s="405"/>
      <c r="G94" s="18">
        <f t="shared" si="5"/>
        <v>4.416666666666667</v>
      </c>
      <c r="H94" s="18">
        <f t="shared" si="6"/>
        <v>13.25</v>
      </c>
      <c r="I94" s="26"/>
      <c r="J94" s="18">
        <f t="shared" si="7"/>
        <v>13.25</v>
      </c>
      <c r="K94" s="404"/>
      <c r="L94" s="18">
        <f t="shared" si="8"/>
        <v>13.25</v>
      </c>
      <c r="M94" s="370"/>
      <c r="N94" s="84" t="str">
        <f t="shared" si="9"/>
        <v>Juin</v>
      </c>
    </row>
    <row r="95" spans="1:14" ht="18.75">
      <c r="A95" s="64">
        <v>88</v>
      </c>
      <c r="B95" s="426" t="s">
        <v>137</v>
      </c>
      <c r="C95" s="426" t="s">
        <v>138</v>
      </c>
      <c r="D95" s="18">
        <v>3.5</v>
      </c>
      <c r="E95" s="407"/>
      <c r="F95" s="407"/>
      <c r="G95" s="18">
        <f t="shared" si="5"/>
        <v>1.1666666666666667</v>
      </c>
      <c r="H95" s="18">
        <f t="shared" si="6"/>
        <v>3.5</v>
      </c>
      <c r="I95" s="26"/>
      <c r="J95" s="18">
        <f t="shared" si="7"/>
        <v>3.5</v>
      </c>
      <c r="K95" s="404"/>
      <c r="L95" s="18">
        <f t="shared" si="8"/>
        <v>3.5</v>
      </c>
      <c r="M95" s="370"/>
      <c r="N95" s="84" t="str">
        <f t="shared" si="9"/>
        <v>Juin</v>
      </c>
    </row>
    <row r="96" spans="1:14" ht="18.75">
      <c r="A96" s="64">
        <v>89</v>
      </c>
      <c r="B96" s="423" t="s">
        <v>856</v>
      </c>
      <c r="C96" s="423" t="s">
        <v>857</v>
      </c>
      <c r="D96" s="18">
        <v>12.75</v>
      </c>
      <c r="E96" s="405"/>
      <c r="F96" s="357"/>
      <c r="G96" s="18">
        <f t="shared" si="5"/>
        <v>4.25</v>
      </c>
      <c r="H96" s="18">
        <f t="shared" si="6"/>
        <v>12.75</v>
      </c>
      <c r="I96" s="26"/>
      <c r="J96" s="18">
        <f t="shared" si="7"/>
        <v>12.75</v>
      </c>
      <c r="K96" s="404"/>
      <c r="L96" s="18">
        <f t="shared" si="8"/>
        <v>12.75</v>
      </c>
      <c r="M96" s="370"/>
      <c r="N96" s="84" t="str">
        <f t="shared" si="9"/>
        <v>Juin</v>
      </c>
    </row>
    <row r="97" spans="1:14" ht="18.75">
      <c r="A97" s="64">
        <v>90</v>
      </c>
      <c r="B97" s="424" t="s">
        <v>139</v>
      </c>
      <c r="C97" s="424" t="s">
        <v>671</v>
      </c>
      <c r="D97" s="18">
        <v>7.75</v>
      </c>
      <c r="E97" s="407"/>
      <c r="F97" s="407"/>
      <c r="G97" s="18">
        <f t="shared" si="5"/>
        <v>2.5833333333333335</v>
      </c>
      <c r="H97" s="18">
        <f t="shared" si="6"/>
        <v>7.75</v>
      </c>
      <c r="I97" s="26"/>
      <c r="J97" s="18">
        <f t="shared" si="7"/>
        <v>7.75</v>
      </c>
      <c r="K97" s="404"/>
      <c r="L97" s="18">
        <f t="shared" si="8"/>
        <v>7.75</v>
      </c>
      <c r="M97" s="370"/>
      <c r="N97" s="84" t="str">
        <f t="shared" si="9"/>
        <v>Juin</v>
      </c>
    </row>
    <row r="98" spans="1:14" ht="18.75">
      <c r="A98" s="64">
        <v>91</v>
      </c>
      <c r="B98" s="426" t="s">
        <v>140</v>
      </c>
      <c r="C98" s="426" t="s">
        <v>141</v>
      </c>
      <c r="D98" s="18">
        <v>13.25</v>
      </c>
      <c r="E98" s="405"/>
      <c r="F98" s="405"/>
      <c r="G98" s="18">
        <f t="shared" si="5"/>
        <v>4.416666666666667</v>
      </c>
      <c r="H98" s="18">
        <f t="shared" si="6"/>
        <v>13.25</v>
      </c>
      <c r="I98" s="26"/>
      <c r="J98" s="18">
        <f t="shared" si="7"/>
        <v>13.25</v>
      </c>
      <c r="K98" s="404"/>
      <c r="L98" s="18">
        <f t="shared" si="8"/>
        <v>13.25</v>
      </c>
      <c r="M98" s="370"/>
      <c r="N98" s="84" t="str">
        <f t="shared" si="9"/>
        <v>Juin</v>
      </c>
    </row>
    <row r="99" spans="1:14" ht="18.75">
      <c r="A99" s="64">
        <v>92</v>
      </c>
      <c r="B99" s="432" t="s">
        <v>142</v>
      </c>
      <c r="C99" s="432" t="s">
        <v>172</v>
      </c>
      <c r="D99" s="18">
        <v>12</v>
      </c>
      <c r="E99" s="407"/>
      <c r="F99" s="407"/>
      <c r="G99" s="18">
        <f t="shared" si="5"/>
        <v>4</v>
      </c>
      <c r="H99" s="18">
        <f t="shared" si="6"/>
        <v>12</v>
      </c>
      <c r="I99" s="26"/>
      <c r="J99" s="18">
        <f t="shared" si="7"/>
        <v>12</v>
      </c>
      <c r="K99" s="404"/>
      <c r="L99" s="18">
        <f t="shared" si="8"/>
        <v>12</v>
      </c>
      <c r="M99" s="370"/>
      <c r="N99" s="84" t="str">
        <f t="shared" si="9"/>
        <v>Juin</v>
      </c>
    </row>
    <row r="100" spans="1:14" ht="18.75">
      <c r="A100" s="64">
        <v>93</v>
      </c>
      <c r="B100" s="423" t="s">
        <v>144</v>
      </c>
      <c r="C100" s="423" t="s">
        <v>145</v>
      </c>
      <c r="D100" s="18">
        <v>5.25</v>
      </c>
      <c r="E100" s="407"/>
      <c r="F100" s="407"/>
      <c r="G100" s="18">
        <f t="shared" si="5"/>
        <v>1.75</v>
      </c>
      <c r="H100" s="18">
        <f t="shared" si="6"/>
        <v>5.25</v>
      </c>
      <c r="I100" s="26"/>
      <c r="J100" s="18">
        <f t="shared" si="7"/>
        <v>5.25</v>
      </c>
      <c r="K100" s="404"/>
      <c r="L100" s="18">
        <f t="shared" si="8"/>
        <v>5.25</v>
      </c>
      <c r="M100" s="370"/>
      <c r="N100" s="84" t="str">
        <f t="shared" si="9"/>
        <v>Juin</v>
      </c>
    </row>
    <row r="101" spans="1:14" ht="18.75">
      <c r="A101" s="64">
        <v>94</v>
      </c>
      <c r="B101" s="423" t="s">
        <v>146</v>
      </c>
      <c r="C101" s="423" t="s">
        <v>147</v>
      </c>
      <c r="D101" s="18">
        <v>15.25</v>
      </c>
      <c r="E101" s="407"/>
      <c r="F101" s="408"/>
      <c r="G101" s="18">
        <f t="shared" si="5"/>
        <v>5.083333333333333</v>
      </c>
      <c r="H101" s="18">
        <f t="shared" si="6"/>
        <v>15.25</v>
      </c>
      <c r="I101" s="26"/>
      <c r="J101" s="18">
        <f t="shared" si="7"/>
        <v>15.25</v>
      </c>
      <c r="K101" s="404"/>
      <c r="L101" s="18">
        <f t="shared" si="8"/>
        <v>15.25</v>
      </c>
      <c r="M101" s="370"/>
      <c r="N101" s="84" t="str">
        <f t="shared" si="9"/>
        <v>Juin</v>
      </c>
    </row>
    <row r="102" spans="1:14" ht="18.75">
      <c r="A102" s="64">
        <v>95</v>
      </c>
      <c r="B102" s="424" t="s">
        <v>146</v>
      </c>
      <c r="C102" s="424" t="s">
        <v>148</v>
      </c>
      <c r="D102" s="18">
        <v>15.75</v>
      </c>
      <c r="E102" s="405"/>
      <c r="F102" s="405"/>
      <c r="G102" s="18">
        <f t="shared" si="5"/>
        <v>5.25</v>
      </c>
      <c r="H102" s="18">
        <f t="shared" si="6"/>
        <v>15.75</v>
      </c>
      <c r="I102" s="26"/>
      <c r="J102" s="18">
        <f t="shared" si="7"/>
        <v>15.75</v>
      </c>
      <c r="K102" s="404"/>
      <c r="L102" s="18">
        <f t="shared" si="8"/>
        <v>15.75</v>
      </c>
      <c r="M102" s="370"/>
      <c r="N102" s="84" t="str">
        <f t="shared" si="9"/>
        <v>Juin</v>
      </c>
    </row>
    <row r="103" spans="1:14" ht="18.75">
      <c r="A103" s="64">
        <v>96</v>
      </c>
      <c r="B103" s="417" t="s">
        <v>149</v>
      </c>
      <c r="C103" s="417" t="s">
        <v>858</v>
      </c>
      <c r="D103" s="18">
        <v>3.5</v>
      </c>
      <c r="E103" s="407"/>
      <c r="F103" s="407"/>
      <c r="G103" s="18">
        <f t="shared" si="5"/>
        <v>1.1666666666666667</v>
      </c>
      <c r="H103" s="18">
        <f t="shared" si="6"/>
        <v>3.5</v>
      </c>
      <c r="I103" s="26"/>
      <c r="J103" s="18">
        <f t="shared" si="7"/>
        <v>3.5</v>
      </c>
      <c r="K103" s="404"/>
      <c r="L103" s="18">
        <f t="shared" si="8"/>
        <v>3.5</v>
      </c>
      <c r="M103" s="370"/>
      <c r="N103" s="84" t="str">
        <f t="shared" si="9"/>
        <v>Juin</v>
      </c>
    </row>
    <row r="104" spans="1:14" ht="18.75">
      <c r="A104" s="64">
        <v>97</v>
      </c>
      <c r="B104" s="424" t="s">
        <v>150</v>
      </c>
      <c r="C104" s="424" t="s">
        <v>151</v>
      </c>
      <c r="D104" s="18">
        <v>13</v>
      </c>
      <c r="E104" s="405"/>
      <c r="F104" s="357"/>
      <c r="G104" s="18">
        <f t="shared" si="5"/>
        <v>4.333333333333333</v>
      </c>
      <c r="H104" s="18">
        <f t="shared" si="6"/>
        <v>13</v>
      </c>
      <c r="I104" s="26"/>
      <c r="J104" s="18">
        <f t="shared" si="7"/>
        <v>13</v>
      </c>
      <c r="K104" s="404"/>
      <c r="L104" s="18">
        <f t="shared" si="8"/>
        <v>13</v>
      </c>
      <c r="M104" s="370"/>
      <c r="N104" s="84" t="str">
        <f t="shared" si="9"/>
        <v>Juin</v>
      </c>
    </row>
    <row r="105" spans="1:14" ht="18.75">
      <c r="A105" s="64">
        <v>98</v>
      </c>
      <c r="B105" s="424" t="s">
        <v>152</v>
      </c>
      <c r="C105" s="424" t="s">
        <v>67</v>
      </c>
      <c r="D105" s="18">
        <v>11</v>
      </c>
      <c r="E105" s="405"/>
      <c r="F105" s="405"/>
      <c r="G105" s="18">
        <f t="shared" si="5"/>
        <v>3.6666666666666665</v>
      </c>
      <c r="H105" s="18">
        <f t="shared" si="6"/>
        <v>11</v>
      </c>
      <c r="I105" s="26"/>
      <c r="J105" s="18">
        <f t="shared" si="7"/>
        <v>11</v>
      </c>
      <c r="K105" s="404"/>
      <c r="L105" s="18">
        <f t="shared" si="8"/>
        <v>11</v>
      </c>
      <c r="M105" s="370"/>
      <c r="N105" s="84" t="str">
        <f t="shared" si="9"/>
        <v>Juin</v>
      </c>
    </row>
    <row r="106" spans="1:14" ht="18.75">
      <c r="A106" s="64">
        <v>99</v>
      </c>
      <c r="B106" s="426" t="s">
        <v>153</v>
      </c>
      <c r="C106" s="426" t="s">
        <v>154</v>
      </c>
      <c r="D106" s="18">
        <v>14.5</v>
      </c>
      <c r="E106" s="405"/>
      <c r="F106" s="405"/>
      <c r="G106" s="18">
        <f t="shared" si="5"/>
        <v>4.833333333333333</v>
      </c>
      <c r="H106" s="18">
        <f t="shared" si="6"/>
        <v>14.5</v>
      </c>
      <c r="I106" s="26"/>
      <c r="J106" s="18">
        <f t="shared" si="7"/>
        <v>14.5</v>
      </c>
      <c r="K106" s="404"/>
      <c r="L106" s="18">
        <f t="shared" si="8"/>
        <v>14.5</v>
      </c>
      <c r="M106" s="370"/>
      <c r="N106" s="84" t="str">
        <f t="shared" si="9"/>
        <v>Juin</v>
      </c>
    </row>
    <row r="107" spans="1:14" ht="18.75">
      <c r="A107" s="64">
        <v>100</v>
      </c>
      <c r="B107" s="424" t="s">
        <v>155</v>
      </c>
      <c r="C107" s="424" t="s">
        <v>156</v>
      </c>
      <c r="D107" s="18">
        <v>0</v>
      </c>
      <c r="E107" s="407"/>
      <c r="F107" s="407"/>
      <c r="G107" s="18">
        <f t="shared" si="5"/>
        <v>0</v>
      </c>
      <c r="H107" s="18">
        <f t="shared" si="6"/>
        <v>0</v>
      </c>
      <c r="I107" s="26"/>
      <c r="J107" s="18">
        <f t="shared" si="7"/>
        <v>0</v>
      </c>
      <c r="K107" s="404"/>
      <c r="L107" s="18">
        <f t="shared" si="8"/>
        <v>0</v>
      </c>
      <c r="M107" s="370"/>
      <c r="N107" s="84" t="str">
        <f t="shared" si="9"/>
        <v>Juin</v>
      </c>
    </row>
    <row r="108" spans="1:14" ht="18.75">
      <c r="A108" s="64">
        <v>101</v>
      </c>
      <c r="B108" s="424" t="s">
        <v>157</v>
      </c>
      <c r="C108" s="424" t="s">
        <v>158</v>
      </c>
      <c r="D108" s="18">
        <v>10</v>
      </c>
      <c r="E108" s="357"/>
      <c r="F108" s="357"/>
      <c r="G108" s="18">
        <f t="shared" si="5"/>
        <v>3.3333333333333335</v>
      </c>
      <c r="H108" s="18">
        <f t="shared" si="6"/>
        <v>10</v>
      </c>
      <c r="I108" s="26"/>
      <c r="J108" s="18">
        <f t="shared" si="7"/>
        <v>10</v>
      </c>
      <c r="K108" s="404"/>
      <c r="L108" s="18">
        <f t="shared" si="8"/>
        <v>10</v>
      </c>
      <c r="M108" s="370"/>
      <c r="N108" s="84" t="str">
        <f t="shared" si="9"/>
        <v>Juin</v>
      </c>
    </row>
    <row r="109" spans="1:14" ht="18.75">
      <c r="A109" s="64">
        <v>102</v>
      </c>
      <c r="B109" s="417" t="s">
        <v>159</v>
      </c>
      <c r="C109" s="417" t="s">
        <v>859</v>
      </c>
      <c r="D109" s="370"/>
      <c r="E109" s="407"/>
      <c r="F109" s="407"/>
      <c r="G109" s="18">
        <f t="shared" si="5"/>
        <v>10</v>
      </c>
      <c r="H109" s="18">
        <f t="shared" si="6"/>
        <v>30</v>
      </c>
      <c r="I109" s="26"/>
      <c r="J109" s="18">
        <f t="shared" si="7"/>
        <v>30</v>
      </c>
      <c r="K109" s="404"/>
      <c r="L109" s="18">
        <f t="shared" si="8"/>
        <v>30</v>
      </c>
      <c r="M109" s="370">
        <v>30</v>
      </c>
      <c r="N109" s="84" t="str">
        <f t="shared" si="9"/>
        <v>Juin</v>
      </c>
    </row>
    <row r="110" spans="1:14" ht="18.75">
      <c r="A110" s="64">
        <v>103</v>
      </c>
      <c r="B110" s="425" t="s">
        <v>860</v>
      </c>
      <c r="C110" s="425" t="s">
        <v>51</v>
      </c>
      <c r="D110" s="18">
        <v>14</v>
      </c>
      <c r="E110" s="405"/>
      <c r="F110" s="405"/>
      <c r="G110" s="18">
        <f t="shared" si="5"/>
        <v>4.666666666666667</v>
      </c>
      <c r="H110" s="18">
        <f t="shared" si="6"/>
        <v>14</v>
      </c>
      <c r="I110" s="26"/>
      <c r="J110" s="18">
        <f t="shared" si="7"/>
        <v>14</v>
      </c>
      <c r="K110" s="404"/>
      <c r="L110" s="18">
        <f t="shared" si="8"/>
        <v>14</v>
      </c>
      <c r="M110" s="370"/>
      <c r="N110" s="84" t="str">
        <f t="shared" si="9"/>
        <v>Juin</v>
      </c>
    </row>
    <row r="111" spans="1:14" ht="18.75">
      <c r="A111" s="64">
        <v>104</v>
      </c>
      <c r="B111" s="423" t="s">
        <v>861</v>
      </c>
      <c r="C111" s="423" t="s">
        <v>161</v>
      </c>
      <c r="D111" s="18">
        <v>12.5</v>
      </c>
      <c r="E111" s="405"/>
      <c r="F111" s="405"/>
      <c r="G111" s="18">
        <f t="shared" si="5"/>
        <v>4.166666666666667</v>
      </c>
      <c r="H111" s="18">
        <f t="shared" si="6"/>
        <v>12.5</v>
      </c>
      <c r="I111" s="26"/>
      <c r="J111" s="18">
        <f t="shared" si="7"/>
        <v>12.5</v>
      </c>
      <c r="K111" s="404"/>
      <c r="L111" s="18">
        <f t="shared" si="8"/>
        <v>12.5</v>
      </c>
      <c r="M111" s="370"/>
      <c r="N111" s="84" t="str">
        <f t="shared" si="9"/>
        <v>Juin</v>
      </c>
    </row>
    <row r="112" spans="1:14" ht="18.75">
      <c r="A112" s="64">
        <v>105</v>
      </c>
      <c r="B112" s="426" t="s">
        <v>162</v>
      </c>
      <c r="C112" s="426" t="s">
        <v>862</v>
      </c>
      <c r="D112" s="18">
        <v>11</v>
      </c>
      <c r="E112" s="407"/>
      <c r="F112" s="407"/>
      <c r="G112" s="18">
        <f t="shared" si="5"/>
        <v>3.6666666666666665</v>
      </c>
      <c r="H112" s="18">
        <f t="shared" si="6"/>
        <v>11</v>
      </c>
      <c r="I112" s="26"/>
      <c r="J112" s="18">
        <f t="shared" si="7"/>
        <v>11</v>
      </c>
      <c r="K112" s="404"/>
      <c r="L112" s="18">
        <f t="shared" si="8"/>
        <v>11</v>
      </c>
      <c r="M112" s="370"/>
      <c r="N112" s="84" t="str">
        <f t="shared" si="9"/>
        <v>Juin</v>
      </c>
    </row>
    <row r="113" spans="1:14" ht="18.75">
      <c r="A113" s="64">
        <v>106</v>
      </c>
      <c r="B113" s="424" t="s">
        <v>163</v>
      </c>
      <c r="C113" s="424" t="s">
        <v>164</v>
      </c>
      <c r="D113" s="18">
        <v>16.25</v>
      </c>
      <c r="E113" s="407"/>
      <c r="F113" s="407"/>
      <c r="G113" s="18">
        <f t="shared" si="5"/>
        <v>5.416666666666667</v>
      </c>
      <c r="H113" s="18">
        <f t="shared" si="6"/>
        <v>16.25</v>
      </c>
      <c r="I113" s="26"/>
      <c r="J113" s="18">
        <f t="shared" si="7"/>
        <v>16.25</v>
      </c>
      <c r="K113" s="404"/>
      <c r="L113" s="18">
        <f t="shared" si="8"/>
        <v>16.25</v>
      </c>
      <c r="M113" s="370"/>
      <c r="N113" s="84" t="str">
        <f t="shared" si="9"/>
        <v>Juin</v>
      </c>
    </row>
    <row r="114" spans="1:14" ht="18.75">
      <c r="A114" s="64">
        <v>107</v>
      </c>
      <c r="B114" s="440" t="s">
        <v>165</v>
      </c>
      <c r="C114" s="440" t="s">
        <v>863</v>
      </c>
      <c r="D114" s="18">
        <v>7.5</v>
      </c>
      <c r="E114" s="405"/>
      <c r="F114" s="405"/>
      <c r="G114" s="18">
        <f t="shared" si="5"/>
        <v>2.5</v>
      </c>
      <c r="H114" s="18">
        <f t="shared" si="6"/>
        <v>7.5</v>
      </c>
      <c r="I114" s="26"/>
      <c r="J114" s="18">
        <f t="shared" si="7"/>
        <v>7.5</v>
      </c>
      <c r="K114" s="404"/>
      <c r="L114" s="18">
        <f t="shared" si="8"/>
        <v>7.5</v>
      </c>
      <c r="M114" s="370"/>
      <c r="N114" s="84" t="str">
        <f t="shared" si="9"/>
        <v>Juin</v>
      </c>
    </row>
    <row r="115" spans="1:14" ht="18.75">
      <c r="A115" s="64">
        <v>108</v>
      </c>
      <c r="B115" s="424" t="s">
        <v>167</v>
      </c>
      <c r="C115" s="424" t="s">
        <v>303</v>
      </c>
      <c r="D115" s="18">
        <v>7.75</v>
      </c>
      <c r="E115" s="405"/>
      <c r="F115" s="405"/>
      <c r="G115" s="18">
        <f t="shared" si="5"/>
        <v>2.5833333333333335</v>
      </c>
      <c r="H115" s="18">
        <f t="shared" si="6"/>
        <v>7.75</v>
      </c>
      <c r="I115" s="26"/>
      <c r="J115" s="18">
        <f t="shared" si="7"/>
        <v>7.75</v>
      </c>
      <c r="K115" s="404"/>
      <c r="L115" s="18">
        <f t="shared" si="8"/>
        <v>7.75</v>
      </c>
      <c r="M115" s="370"/>
      <c r="N115" s="84" t="str">
        <f t="shared" si="9"/>
        <v>Juin</v>
      </c>
    </row>
    <row r="116" spans="1:14" ht="18.75">
      <c r="A116" s="64">
        <v>109</v>
      </c>
      <c r="B116" s="424" t="s">
        <v>168</v>
      </c>
      <c r="C116" s="424" t="s">
        <v>169</v>
      </c>
      <c r="D116" s="18">
        <v>15</v>
      </c>
      <c r="E116" s="407"/>
      <c r="F116" s="407"/>
      <c r="G116" s="18">
        <f t="shared" si="5"/>
        <v>5</v>
      </c>
      <c r="H116" s="18">
        <f t="shared" si="6"/>
        <v>15</v>
      </c>
      <c r="I116" s="26"/>
      <c r="J116" s="18">
        <f t="shared" si="7"/>
        <v>15</v>
      </c>
      <c r="K116" s="404"/>
      <c r="L116" s="18">
        <f t="shared" si="8"/>
        <v>15</v>
      </c>
      <c r="M116" s="370"/>
      <c r="N116" s="84" t="str">
        <f t="shared" si="9"/>
        <v>Juin</v>
      </c>
    </row>
    <row r="117" spans="1:14" ht="18.75">
      <c r="A117" s="64">
        <v>110</v>
      </c>
      <c r="B117" s="424" t="s">
        <v>864</v>
      </c>
      <c r="C117" s="424" t="s">
        <v>865</v>
      </c>
      <c r="D117" s="18">
        <v>12.25</v>
      </c>
      <c r="E117" s="407"/>
      <c r="F117" s="407"/>
      <c r="G117" s="18">
        <f t="shared" si="5"/>
        <v>4.083333333333333</v>
      </c>
      <c r="H117" s="18">
        <f t="shared" si="6"/>
        <v>12.25</v>
      </c>
      <c r="I117" s="26"/>
      <c r="J117" s="18">
        <f t="shared" si="7"/>
        <v>12.25</v>
      </c>
      <c r="K117" s="404"/>
      <c r="L117" s="18">
        <f t="shared" si="8"/>
        <v>12.25</v>
      </c>
      <c r="M117" s="370"/>
      <c r="N117" s="84" t="str">
        <f t="shared" si="9"/>
        <v>Juin</v>
      </c>
    </row>
    <row r="118" spans="1:14" ht="18.75">
      <c r="A118" s="64">
        <v>111</v>
      </c>
      <c r="B118" s="424" t="s">
        <v>866</v>
      </c>
      <c r="C118" s="424" t="s">
        <v>170</v>
      </c>
      <c r="D118" s="18">
        <v>14.75</v>
      </c>
      <c r="E118" s="408"/>
      <c r="F118" s="408"/>
      <c r="G118" s="18">
        <f t="shared" si="5"/>
        <v>4.916666666666667</v>
      </c>
      <c r="H118" s="18">
        <f t="shared" si="6"/>
        <v>14.75</v>
      </c>
      <c r="I118" s="26"/>
      <c r="J118" s="18">
        <f t="shared" si="7"/>
        <v>14.75</v>
      </c>
      <c r="K118" s="404"/>
      <c r="L118" s="18">
        <f t="shared" si="8"/>
        <v>14.75</v>
      </c>
      <c r="M118" s="370"/>
      <c r="N118" s="84" t="str">
        <f t="shared" si="9"/>
        <v>Juin</v>
      </c>
    </row>
    <row r="119" spans="1:14" ht="18.75">
      <c r="A119" s="64">
        <v>112</v>
      </c>
      <c r="B119" s="424" t="s">
        <v>171</v>
      </c>
      <c r="C119" s="424" t="s">
        <v>172</v>
      </c>
      <c r="D119" s="18">
        <v>7.5</v>
      </c>
      <c r="E119" s="407"/>
      <c r="F119" s="407"/>
      <c r="G119" s="18">
        <f t="shared" si="5"/>
        <v>2.5</v>
      </c>
      <c r="H119" s="18">
        <f t="shared" si="6"/>
        <v>7.5</v>
      </c>
      <c r="I119" s="26"/>
      <c r="J119" s="18">
        <f t="shared" si="7"/>
        <v>7.5</v>
      </c>
      <c r="K119" s="404"/>
      <c r="L119" s="18">
        <f t="shared" si="8"/>
        <v>7.5</v>
      </c>
      <c r="M119" s="370"/>
      <c r="N119" s="84" t="str">
        <f t="shared" si="9"/>
        <v>Juin</v>
      </c>
    </row>
    <row r="120" spans="1:14" ht="19.5" customHeight="1">
      <c r="A120" s="64">
        <v>113</v>
      </c>
      <c r="B120" s="424" t="s">
        <v>173</v>
      </c>
      <c r="C120" s="424" t="s">
        <v>174</v>
      </c>
      <c r="D120" s="18">
        <v>9.5</v>
      </c>
      <c r="E120" s="405"/>
      <c r="F120" s="405"/>
      <c r="G120" s="18">
        <f t="shared" si="5"/>
        <v>3.1666666666666665</v>
      </c>
      <c r="H120" s="18">
        <f t="shared" si="6"/>
        <v>9.5</v>
      </c>
      <c r="I120" s="26"/>
      <c r="J120" s="18">
        <f t="shared" si="7"/>
        <v>9.5</v>
      </c>
      <c r="K120" s="404"/>
      <c r="L120" s="18">
        <f t="shared" si="8"/>
        <v>9.5</v>
      </c>
      <c r="M120" s="370"/>
      <c r="N120" s="84" t="str">
        <f t="shared" si="9"/>
        <v>Juin</v>
      </c>
    </row>
    <row r="121" spans="1:14" ht="18.75">
      <c r="A121" s="64">
        <v>114</v>
      </c>
      <c r="B121" s="424" t="s">
        <v>175</v>
      </c>
      <c r="C121" s="424" t="s">
        <v>867</v>
      </c>
      <c r="D121" s="370"/>
      <c r="E121" s="405"/>
      <c r="F121" s="357"/>
      <c r="G121" s="18">
        <f t="shared" si="5"/>
        <v>11</v>
      </c>
      <c r="H121" s="18">
        <f t="shared" si="6"/>
        <v>33</v>
      </c>
      <c r="I121" s="26"/>
      <c r="J121" s="18">
        <f t="shared" si="7"/>
        <v>33</v>
      </c>
      <c r="K121" s="404"/>
      <c r="L121" s="18">
        <f t="shared" si="8"/>
        <v>33</v>
      </c>
      <c r="M121" s="370">
        <v>33</v>
      </c>
      <c r="N121" s="84" t="str">
        <f t="shared" si="9"/>
        <v>Juin</v>
      </c>
    </row>
    <row r="122" spans="1:14" ht="18.75">
      <c r="A122" s="64">
        <v>115</v>
      </c>
      <c r="B122" s="424" t="s">
        <v>176</v>
      </c>
      <c r="C122" s="424" t="s">
        <v>177</v>
      </c>
      <c r="D122" s="18">
        <v>14</v>
      </c>
      <c r="E122" s="407"/>
      <c r="F122" s="407"/>
      <c r="G122" s="18">
        <f t="shared" si="5"/>
        <v>4.666666666666667</v>
      </c>
      <c r="H122" s="18">
        <f t="shared" si="6"/>
        <v>14</v>
      </c>
      <c r="I122" s="26"/>
      <c r="J122" s="18">
        <f t="shared" si="7"/>
        <v>14</v>
      </c>
      <c r="K122" s="404"/>
      <c r="L122" s="18">
        <f t="shared" si="8"/>
        <v>14</v>
      </c>
      <c r="M122" s="370"/>
      <c r="N122" s="84" t="str">
        <f t="shared" si="9"/>
        <v>Juin</v>
      </c>
    </row>
    <row r="123" spans="1:14" ht="18.75">
      <c r="A123" s="64">
        <v>116</v>
      </c>
      <c r="B123" s="417" t="s">
        <v>178</v>
      </c>
      <c r="C123" s="417" t="s">
        <v>43</v>
      </c>
      <c r="D123" s="370"/>
      <c r="E123" s="407"/>
      <c r="F123" s="408"/>
      <c r="G123" s="18">
        <f t="shared" si="5"/>
        <v>12</v>
      </c>
      <c r="H123" s="18">
        <f t="shared" si="6"/>
        <v>36</v>
      </c>
      <c r="I123" s="26"/>
      <c r="J123" s="18">
        <f t="shared" si="7"/>
        <v>36</v>
      </c>
      <c r="K123" s="404"/>
      <c r="L123" s="18">
        <f t="shared" si="8"/>
        <v>36</v>
      </c>
      <c r="M123" s="370">
        <v>36</v>
      </c>
      <c r="N123" s="84" t="str">
        <f t="shared" si="9"/>
        <v>Juin</v>
      </c>
    </row>
    <row r="124" spans="1:14" ht="18.75">
      <c r="A124" s="64">
        <v>117</v>
      </c>
      <c r="B124" s="424" t="s">
        <v>179</v>
      </c>
      <c r="C124" s="424" t="s">
        <v>180</v>
      </c>
      <c r="D124" s="18">
        <v>14.75</v>
      </c>
      <c r="E124" s="408"/>
      <c r="F124" s="408"/>
      <c r="G124" s="18">
        <f t="shared" si="5"/>
        <v>4.916666666666667</v>
      </c>
      <c r="H124" s="18">
        <f t="shared" si="6"/>
        <v>14.75</v>
      </c>
      <c r="I124" s="26"/>
      <c r="J124" s="18">
        <f t="shared" si="7"/>
        <v>14.75</v>
      </c>
      <c r="K124" s="404"/>
      <c r="L124" s="18">
        <f t="shared" si="8"/>
        <v>14.75</v>
      </c>
      <c r="M124" s="370"/>
      <c r="N124" s="84" t="str">
        <f t="shared" si="9"/>
        <v>Juin</v>
      </c>
    </row>
    <row r="125" spans="1:14" ht="18.75">
      <c r="A125" s="64">
        <v>118</v>
      </c>
      <c r="B125" s="430" t="s">
        <v>868</v>
      </c>
      <c r="C125" s="430" t="s">
        <v>181</v>
      </c>
      <c r="D125" s="18">
        <v>6.75</v>
      </c>
      <c r="E125" s="407"/>
      <c r="F125" s="407"/>
      <c r="G125" s="18">
        <f t="shared" si="5"/>
        <v>2.25</v>
      </c>
      <c r="H125" s="18">
        <f t="shared" si="6"/>
        <v>6.75</v>
      </c>
      <c r="I125" s="26"/>
      <c r="J125" s="18">
        <f t="shared" si="7"/>
        <v>6.75</v>
      </c>
      <c r="K125" s="404"/>
      <c r="L125" s="18">
        <f t="shared" si="8"/>
        <v>6.75</v>
      </c>
      <c r="M125" s="370"/>
      <c r="N125" s="84" t="str">
        <f t="shared" si="9"/>
        <v>Juin</v>
      </c>
    </row>
    <row r="126" spans="1:14" ht="18.75">
      <c r="A126" s="64">
        <v>119</v>
      </c>
      <c r="B126" s="424" t="s">
        <v>182</v>
      </c>
      <c r="C126" s="424" t="s">
        <v>183</v>
      </c>
      <c r="D126" s="18">
        <v>6.5</v>
      </c>
      <c r="E126" s="407"/>
      <c r="F126" s="407"/>
      <c r="G126" s="18">
        <f t="shared" si="5"/>
        <v>2.1666666666666665</v>
      </c>
      <c r="H126" s="18">
        <f t="shared" si="6"/>
        <v>6.5</v>
      </c>
      <c r="I126" s="26"/>
      <c r="J126" s="18">
        <f t="shared" si="7"/>
        <v>6.5</v>
      </c>
      <c r="K126" s="404"/>
      <c r="L126" s="18">
        <f t="shared" si="8"/>
        <v>6.5</v>
      </c>
      <c r="M126" s="370"/>
      <c r="N126" s="84" t="str">
        <f t="shared" si="9"/>
        <v>Juin</v>
      </c>
    </row>
    <row r="127" spans="1:14" ht="18.75">
      <c r="A127" s="64">
        <v>120</v>
      </c>
      <c r="B127" s="417" t="s">
        <v>184</v>
      </c>
      <c r="C127" s="417" t="s">
        <v>185</v>
      </c>
      <c r="D127" s="370"/>
      <c r="E127" s="405"/>
      <c r="F127" s="357"/>
      <c r="G127" s="18">
        <f t="shared" si="5"/>
        <v>12</v>
      </c>
      <c r="H127" s="18">
        <f t="shared" si="6"/>
        <v>36</v>
      </c>
      <c r="I127" s="26"/>
      <c r="J127" s="18">
        <f t="shared" si="7"/>
        <v>36</v>
      </c>
      <c r="K127" s="404"/>
      <c r="L127" s="18">
        <f t="shared" si="8"/>
        <v>36</v>
      </c>
      <c r="M127" s="370">
        <v>36</v>
      </c>
      <c r="N127" s="84" t="str">
        <f t="shared" si="9"/>
        <v>Juin</v>
      </c>
    </row>
    <row r="128" spans="1:14" ht="18.75">
      <c r="A128" s="64">
        <v>121</v>
      </c>
      <c r="B128" s="417" t="s">
        <v>186</v>
      </c>
      <c r="C128" s="417" t="s">
        <v>869</v>
      </c>
      <c r="D128" s="370"/>
      <c r="E128" s="407"/>
      <c r="F128" s="408"/>
      <c r="G128" s="18">
        <f t="shared" si="5"/>
        <v>12</v>
      </c>
      <c r="H128" s="18">
        <f t="shared" si="6"/>
        <v>36</v>
      </c>
      <c r="I128" s="26"/>
      <c r="J128" s="18">
        <f t="shared" si="7"/>
        <v>36</v>
      </c>
      <c r="K128" s="404"/>
      <c r="L128" s="18">
        <f t="shared" si="8"/>
        <v>36</v>
      </c>
      <c r="M128" s="370">
        <v>36</v>
      </c>
      <c r="N128" s="84" t="str">
        <f t="shared" si="9"/>
        <v>Juin</v>
      </c>
    </row>
    <row r="129" spans="1:14" ht="18.75">
      <c r="A129" s="64">
        <v>122</v>
      </c>
      <c r="B129" s="417" t="s">
        <v>187</v>
      </c>
      <c r="C129" s="417" t="s">
        <v>870</v>
      </c>
      <c r="D129" s="370"/>
      <c r="E129" s="407"/>
      <c r="F129" s="408"/>
      <c r="G129" s="18">
        <f t="shared" si="5"/>
        <v>10.583333333333334</v>
      </c>
      <c r="H129" s="18">
        <f t="shared" si="6"/>
        <v>31.75</v>
      </c>
      <c r="I129" s="26"/>
      <c r="J129" s="18">
        <f t="shared" si="7"/>
        <v>31.75</v>
      </c>
      <c r="K129" s="404"/>
      <c r="L129" s="18">
        <f t="shared" si="8"/>
        <v>31.75</v>
      </c>
      <c r="M129" s="370">
        <v>31.75</v>
      </c>
      <c r="N129" s="84" t="str">
        <f t="shared" si="9"/>
        <v>Juin</v>
      </c>
    </row>
    <row r="130" spans="1:14" ht="18.75">
      <c r="A130" s="64">
        <v>123</v>
      </c>
      <c r="B130" s="424" t="s">
        <v>871</v>
      </c>
      <c r="C130" s="424" t="s">
        <v>188</v>
      </c>
      <c r="D130" s="18">
        <v>17.25</v>
      </c>
      <c r="E130" s="405"/>
      <c r="F130" s="406"/>
      <c r="G130" s="18">
        <f t="shared" si="5"/>
        <v>5.75</v>
      </c>
      <c r="H130" s="18">
        <f t="shared" si="6"/>
        <v>17.25</v>
      </c>
      <c r="I130" s="26"/>
      <c r="J130" s="18">
        <f t="shared" si="7"/>
        <v>17.25</v>
      </c>
      <c r="K130" s="404"/>
      <c r="L130" s="18">
        <f t="shared" si="8"/>
        <v>17.25</v>
      </c>
      <c r="M130" s="370"/>
      <c r="N130" s="84" t="str">
        <f t="shared" si="9"/>
        <v>Juin</v>
      </c>
    </row>
    <row r="131" spans="1:14" ht="18.75">
      <c r="A131" s="64">
        <v>124</v>
      </c>
      <c r="B131" s="424" t="s">
        <v>189</v>
      </c>
      <c r="C131" s="424" t="s">
        <v>31</v>
      </c>
      <c r="D131" s="18">
        <v>8.75</v>
      </c>
      <c r="E131" s="405"/>
      <c r="F131" s="357"/>
      <c r="G131" s="18">
        <f t="shared" si="5"/>
        <v>2.9166666666666665</v>
      </c>
      <c r="H131" s="18">
        <f t="shared" si="6"/>
        <v>8.75</v>
      </c>
      <c r="I131" s="26"/>
      <c r="J131" s="18">
        <f t="shared" si="7"/>
        <v>8.75</v>
      </c>
      <c r="K131" s="404"/>
      <c r="L131" s="18">
        <f t="shared" si="8"/>
        <v>8.75</v>
      </c>
      <c r="M131" s="370"/>
      <c r="N131" s="84" t="str">
        <f t="shared" si="9"/>
        <v>Juin</v>
      </c>
    </row>
    <row r="132" spans="1:14" ht="18.75">
      <c r="A132" s="64">
        <v>125</v>
      </c>
      <c r="B132" s="423" t="s">
        <v>190</v>
      </c>
      <c r="C132" s="423" t="s">
        <v>191</v>
      </c>
      <c r="D132" s="18">
        <v>10</v>
      </c>
      <c r="E132" s="405"/>
      <c r="F132" s="405"/>
      <c r="G132" s="18">
        <f t="shared" si="5"/>
        <v>3.3333333333333335</v>
      </c>
      <c r="H132" s="18">
        <f t="shared" si="6"/>
        <v>10</v>
      </c>
      <c r="I132" s="26"/>
      <c r="J132" s="18">
        <f t="shared" si="7"/>
        <v>10</v>
      </c>
      <c r="K132" s="404"/>
      <c r="L132" s="18">
        <f t="shared" si="8"/>
        <v>10</v>
      </c>
      <c r="M132" s="370"/>
      <c r="N132" s="84" t="str">
        <f t="shared" si="9"/>
        <v>Juin</v>
      </c>
    </row>
    <row r="133" spans="1:14" ht="18.75">
      <c r="A133" s="64">
        <v>126</v>
      </c>
      <c r="B133" s="425" t="s">
        <v>192</v>
      </c>
      <c r="C133" s="425" t="s">
        <v>193</v>
      </c>
      <c r="D133" s="18">
        <v>13</v>
      </c>
      <c r="E133" s="407"/>
      <c r="F133" s="408"/>
      <c r="G133" s="18">
        <f t="shared" si="5"/>
        <v>4.333333333333333</v>
      </c>
      <c r="H133" s="18">
        <f t="shared" si="6"/>
        <v>13</v>
      </c>
      <c r="I133" s="26"/>
      <c r="J133" s="18">
        <f t="shared" si="7"/>
        <v>13</v>
      </c>
      <c r="K133" s="404"/>
      <c r="L133" s="18">
        <f t="shared" si="8"/>
        <v>13</v>
      </c>
      <c r="M133" s="370"/>
      <c r="N133" s="84" t="str">
        <f t="shared" si="9"/>
        <v>Juin</v>
      </c>
    </row>
    <row r="134" spans="1:14" ht="18.75">
      <c r="A134" s="64">
        <v>127</v>
      </c>
      <c r="B134" s="426" t="s">
        <v>194</v>
      </c>
      <c r="C134" s="426" t="s">
        <v>195</v>
      </c>
      <c r="D134" s="18">
        <v>4</v>
      </c>
      <c r="E134" s="407"/>
      <c r="F134" s="407"/>
      <c r="G134" s="18">
        <f t="shared" si="5"/>
        <v>1.3333333333333333</v>
      </c>
      <c r="H134" s="18">
        <f t="shared" si="6"/>
        <v>4</v>
      </c>
      <c r="I134" s="26"/>
      <c r="J134" s="18">
        <f t="shared" si="7"/>
        <v>4</v>
      </c>
      <c r="K134" s="404"/>
      <c r="L134" s="18">
        <f t="shared" si="8"/>
        <v>4</v>
      </c>
      <c r="M134" s="370"/>
      <c r="N134" s="84" t="str">
        <f t="shared" si="9"/>
        <v>Juin</v>
      </c>
    </row>
    <row r="135" spans="1:14" ht="18.75">
      <c r="A135" s="64">
        <v>128</v>
      </c>
      <c r="B135" s="424" t="s">
        <v>196</v>
      </c>
      <c r="C135" s="424" t="s">
        <v>197</v>
      </c>
      <c r="D135" s="18">
        <v>16.25</v>
      </c>
      <c r="E135" s="405"/>
      <c r="F135" s="405"/>
      <c r="G135" s="18">
        <f t="shared" ref="G135:G198" si="10">IF(AND(D135=0,E135=0,F135=0),M135/3,(D135+E135+F135)/3)</f>
        <v>5.416666666666667</v>
      </c>
      <c r="H135" s="18">
        <f t="shared" ref="H135:H198" si="11">G135*3</f>
        <v>16.25</v>
      </c>
      <c r="I135" s="26"/>
      <c r="J135" s="18">
        <f t="shared" ref="J135:J198" si="12">MAX(I135*3,H135)</f>
        <v>16.25</v>
      </c>
      <c r="K135" s="404"/>
      <c r="L135" s="18">
        <f t="shared" ref="L135:L198" si="13">MAX(J135,K135*3)</f>
        <v>16.25</v>
      </c>
      <c r="M135" s="370"/>
      <c r="N135" s="84" t="str">
        <f t="shared" ref="N135:N198" si="14">IF(ISBLANK(K135),IF(ISBLANK(I135),"Juin","Synthèse"),"Rattrapage")</f>
        <v>Juin</v>
      </c>
    </row>
    <row r="136" spans="1:14" ht="18.75">
      <c r="A136" s="64">
        <v>129</v>
      </c>
      <c r="B136" s="424" t="s">
        <v>198</v>
      </c>
      <c r="C136" s="424" t="s">
        <v>160</v>
      </c>
      <c r="D136" s="18">
        <v>5.25</v>
      </c>
      <c r="E136" s="407"/>
      <c r="F136" s="407"/>
      <c r="G136" s="18">
        <f t="shared" si="10"/>
        <v>1.75</v>
      </c>
      <c r="H136" s="18">
        <f t="shared" si="11"/>
        <v>5.25</v>
      </c>
      <c r="I136" s="26"/>
      <c r="J136" s="18">
        <f t="shared" si="12"/>
        <v>5.25</v>
      </c>
      <c r="K136" s="404"/>
      <c r="L136" s="18">
        <f t="shared" si="13"/>
        <v>5.25</v>
      </c>
      <c r="M136" s="370"/>
      <c r="N136" s="84" t="str">
        <f t="shared" si="14"/>
        <v>Juin</v>
      </c>
    </row>
    <row r="137" spans="1:14" ht="18.75">
      <c r="A137" s="64">
        <v>130</v>
      </c>
      <c r="B137" s="417" t="s">
        <v>199</v>
      </c>
      <c r="C137" s="417" t="s">
        <v>872</v>
      </c>
      <c r="D137" s="370"/>
      <c r="E137" s="405"/>
      <c r="F137" s="405"/>
      <c r="G137" s="18">
        <f t="shared" si="10"/>
        <v>12</v>
      </c>
      <c r="H137" s="18">
        <f t="shared" si="11"/>
        <v>36</v>
      </c>
      <c r="I137" s="26"/>
      <c r="J137" s="18">
        <f t="shared" si="12"/>
        <v>36</v>
      </c>
      <c r="K137" s="404"/>
      <c r="L137" s="18">
        <f t="shared" si="13"/>
        <v>36</v>
      </c>
      <c r="M137" s="370">
        <v>36</v>
      </c>
      <c r="N137" s="84" t="str">
        <f t="shared" si="14"/>
        <v>Juin</v>
      </c>
    </row>
    <row r="138" spans="1:14" ht="18.75">
      <c r="A138" s="64">
        <v>131</v>
      </c>
      <c r="B138" s="424" t="s">
        <v>200</v>
      </c>
      <c r="C138" s="424" t="s">
        <v>201</v>
      </c>
      <c r="D138" s="18">
        <v>17.25</v>
      </c>
      <c r="E138" s="405"/>
      <c r="F138" s="405"/>
      <c r="G138" s="18">
        <f t="shared" si="10"/>
        <v>5.75</v>
      </c>
      <c r="H138" s="18">
        <f t="shared" si="11"/>
        <v>17.25</v>
      </c>
      <c r="I138" s="26"/>
      <c r="J138" s="18">
        <f t="shared" si="12"/>
        <v>17.25</v>
      </c>
      <c r="K138" s="404"/>
      <c r="L138" s="18">
        <f t="shared" si="13"/>
        <v>17.25</v>
      </c>
      <c r="M138" s="370"/>
      <c r="N138" s="84" t="str">
        <f t="shared" si="14"/>
        <v>Juin</v>
      </c>
    </row>
    <row r="139" spans="1:14" ht="18.75">
      <c r="A139" s="64">
        <v>132</v>
      </c>
      <c r="B139" s="424" t="s">
        <v>202</v>
      </c>
      <c r="C139" s="424" t="s">
        <v>203</v>
      </c>
      <c r="D139" s="18">
        <v>10.25</v>
      </c>
      <c r="E139" s="408"/>
      <c r="F139" s="408"/>
      <c r="G139" s="18">
        <f t="shared" si="10"/>
        <v>3.4166666666666665</v>
      </c>
      <c r="H139" s="18">
        <f t="shared" si="11"/>
        <v>10.25</v>
      </c>
      <c r="I139" s="26"/>
      <c r="J139" s="18">
        <f t="shared" si="12"/>
        <v>10.25</v>
      </c>
      <c r="K139" s="404"/>
      <c r="L139" s="18">
        <f t="shared" si="13"/>
        <v>10.25</v>
      </c>
      <c r="M139" s="370"/>
      <c r="N139" s="84" t="str">
        <f t="shared" si="14"/>
        <v>Juin</v>
      </c>
    </row>
    <row r="140" spans="1:14" ht="18.75">
      <c r="A140" s="64">
        <v>133</v>
      </c>
      <c r="B140" s="424" t="s">
        <v>873</v>
      </c>
      <c r="C140" s="424" t="s">
        <v>204</v>
      </c>
      <c r="D140" s="18">
        <v>13.25</v>
      </c>
      <c r="E140" s="405"/>
      <c r="F140" s="405"/>
      <c r="G140" s="18">
        <f t="shared" si="10"/>
        <v>4.416666666666667</v>
      </c>
      <c r="H140" s="18">
        <f t="shared" si="11"/>
        <v>13.25</v>
      </c>
      <c r="I140" s="26"/>
      <c r="J140" s="18">
        <f t="shared" si="12"/>
        <v>13.25</v>
      </c>
      <c r="K140" s="404"/>
      <c r="L140" s="18">
        <f t="shared" si="13"/>
        <v>13.25</v>
      </c>
      <c r="M140" s="370"/>
      <c r="N140" s="84" t="str">
        <f t="shared" si="14"/>
        <v>Juin</v>
      </c>
    </row>
    <row r="141" spans="1:14" ht="18.75">
      <c r="A141" s="64">
        <v>134</v>
      </c>
      <c r="B141" s="423" t="s">
        <v>205</v>
      </c>
      <c r="C141" s="423" t="s">
        <v>185</v>
      </c>
      <c r="D141" s="18">
        <v>15.75</v>
      </c>
      <c r="E141" s="405"/>
      <c r="F141" s="405"/>
      <c r="G141" s="18">
        <f t="shared" si="10"/>
        <v>5.25</v>
      </c>
      <c r="H141" s="18">
        <f t="shared" si="11"/>
        <v>15.75</v>
      </c>
      <c r="I141" s="26"/>
      <c r="J141" s="18">
        <f t="shared" si="12"/>
        <v>15.75</v>
      </c>
      <c r="K141" s="404"/>
      <c r="L141" s="18">
        <f t="shared" si="13"/>
        <v>15.75</v>
      </c>
      <c r="M141" s="370"/>
      <c r="N141" s="84" t="str">
        <f t="shared" si="14"/>
        <v>Juin</v>
      </c>
    </row>
    <row r="142" spans="1:14" ht="18.75">
      <c r="A142" s="64">
        <v>135</v>
      </c>
      <c r="B142" s="424" t="s">
        <v>206</v>
      </c>
      <c r="C142" s="424" t="s">
        <v>207</v>
      </c>
      <c r="D142" s="18">
        <v>5.75</v>
      </c>
      <c r="E142" s="407"/>
      <c r="F142" s="407"/>
      <c r="G142" s="18">
        <f t="shared" si="10"/>
        <v>1.9166666666666667</v>
      </c>
      <c r="H142" s="18">
        <f t="shared" si="11"/>
        <v>5.75</v>
      </c>
      <c r="I142" s="26"/>
      <c r="J142" s="18">
        <f t="shared" si="12"/>
        <v>5.75</v>
      </c>
      <c r="K142" s="404"/>
      <c r="L142" s="18">
        <f t="shared" si="13"/>
        <v>5.75</v>
      </c>
      <c r="M142" s="370"/>
      <c r="N142" s="84" t="str">
        <f t="shared" si="14"/>
        <v>Juin</v>
      </c>
    </row>
    <row r="143" spans="1:14" ht="18.75">
      <c r="A143" s="64">
        <v>136</v>
      </c>
      <c r="B143" s="431" t="s">
        <v>874</v>
      </c>
      <c r="C143" s="426" t="s">
        <v>875</v>
      </c>
      <c r="D143" s="18">
        <v>4</v>
      </c>
      <c r="E143" s="407"/>
      <c r="F143" s="407"/>
      <c r="G143" s="18">
        <f t="shared" si="10"/>
        <v>1.3333333333333333</v>
      </c>
      <c r="H143" s="18">
        <f t="shared" si="11"/>
        <v>4</v>
      </c>
      <c r="I143" s="26"/>
      <c r="J143" s="18">
        <f t="shared" si="12"/>
        <v>4</v>
      </c>
      <c r="K143" s="404"/>
      <c r="L143" s="18">
        <f t="shared" si="13"/>
        <v>4</v>
      </c>
      <c r="M143" s="370"/>
      <c r="N143" s="84" t="str">
        <f t="shared" si="14"/>
        <v>Juin</v>
      </c>
    </row>
    <row r="144" spans="1:14" ht="18.75">
      <c r="A144" s="64">
        <v>137</v>
      </c>
      <c r="B144" s="426" t="s">
        <v>208</v>
      </c>
      <c r="C144" s="426" t="s">
        <v>876</v>
      </c>
      <c r="D144" s="18">
        <v>11</v>
      </c>
      <c r="E144" s="405"/>
      <c r="F144" s="405"/>
      <c r="G144" s="18">
        <f t="shared" si="10"/>
        <v>3.6666666666666665</v>
      </c>
      <c r="H144" s="18">
        <f t="shared" si="11"/>
        <v>11</v>
      </c>
      <c r="I144" s="26"/>
      <c r="J144" s="18">
        <f t="shared" si="12"/>
        <v>11</v>
      </c>
      <c r="K144" s="404"/>
      <c r="L144" s="18">
        <f t="shared" si="13"/>
        <v>11</v>
      </c>
      <c r="M144" s="370"/>
      <c r="N144" s="84" t="str">
        <f t="shared" si="14"/>
        <v>Juin</v>
      </c>
    </row>
    <row r="145" spans="1:14" ht="18.75">
      <c r="A145" s="64">
        <v>138</v>
      </c>
      <c r="B145" s="424" t="s">
        <v>209</v>
      </c>
      <c r="C145" s="424" t="s">
        <v>132</v>
      </c>
      <c r="D145" s="18">
        <v>13.25</v>
      </c>
      <c r="E145" s="407"/>
      <c r="F145" s="407"/>
      <c r="G145" s="18">
        <f t="shared" si="10"/>
        <v>4.416666666666667</v>
      </c>
      <c r="H145" s="18">
        <f t="shared" si="11"/>
        <v>13.25</v>
      </c>
      <c r="I145" s="26"/>
      <c r="J145" s="18">
        <f t="shared" si="12"/>
        <v>13.25</v>
      </c>
      <c r="K145" s="404"/>
      <c r="L145" s="18">
        <f t="shared" si="13"/>
        <v>13.25</v>
      </c>
      <c r="M145" s="370"/>
      <c r="N145" s="84" t="str">
        <f t="shared" si="14"/>
        <v>Juin</v>
      </c>
    </row>
    <row r="146" spans="1:14" ht="18.75">
      <c r="A146" s="64">
        <v>139</v>
      </c>
      <c r="B146" s="424" t="s">
        <v>210</v>
      </c>
      <c r="C146" s="424" t="s">
        <v>757</v>
      </c>
      <c r="D146" s="18">
        <v>12</v>
      </c>
      <c r="E146" s="405"/>
      <c r="F146" s="405"/>
      <c r="G146" s="18">
        <f t="shared" si="10"/>
        <v>4</v>
      </c>
      <c r="H146" s="18">
        <f t="shared" si="11"/>
        <v>12</v>
      </c>
      <c r="I146" s="26"/>
      <c r="J146" s="18">
        <f t="shared" si="12"/>
        <v>12</v>
      </c>
      <c r="K146" s="404"/>
      <c r="L146" s="18">
        <f t="shared" si="13"/>
        <v>12</v>
      </c>
      <c r="M146" s="370"/>
      <c r="N146" s="84" t="str">
        <f t="shared" si="14"/>
        <v>Juin</v>
      </c>
    </row>
    <row r="147" spans="1:14" ht="18.75">
      <c r="A147" s="64">
        <v>140</v>
      </c>
      <c r="B147" s="424" t="s">
        <v>211</v>
      </c>
      <c r="C147" s="424" t="s">
        <v>212</v>
      </c>
      <c r="D147" s="18">
        <v>17</v>
      </c>
      <c r="E147" s="405"/>
      <c r="F147" s="405"/>
      <c r="G147" s="18">
        <f t="shared" si="10"/>
        <v>5.666666666666667</v>
      </c>
      <c r="H147" s="18">
        <f t="shared" si="11"/>
        <v>17</v>
      </c>
      <c r="I147" s="26"/>
      <c r="J147" s="18">
        <f t="shared" si="12"/>
        <v>17</v>
      </c>
      <c r="K147" s="404"/>
      <c r="L147" s="18">
        <f t="shared" si="13"/>
        <v>17</v>
      </c>
      <c r="M147" s="370"/>
      <c r="N147" s="84" t="str">
        <f t="shared" si="14"/>
        <v>Juin</v>
      </c>
    </row>
    <row r="148" spans="1:14" ht="18.75">
      <c r="A148" s="64">
        <v>141</v>
      </c>
      <c r="B148" s="424" t="s">
        <v>877</v>
      </c>
      <c r="C148" s="424" t="s">
        <v>878</v>
      </c>
      <c r="D148" s="18">
        <v>11.75</v>
      </c>
      <c r="E148" s="407"/>
      <c r="F148" s="407"/>
      <c r="G148" s="18">
        <f t="shared" si="10"/>
        <v>3.9166666666666665</v>
      </c>
      <c r="H148" s="18">
        <f t="shared" si="11"/>
        <v>11.75</v>
      </c>
      <c r="I148" s="26"/>
      <c r="J148" s="18">
        <f t="shared" si="12"/>
        <v>11.75</v>
      </c>
      <c r="K148" s="404"/>
      <c r="L148" s="18">
        <f t="shared" si="13"/>
        <v>11.75</v>
      </c>
      <c r="M148" s="370"/>
      <c r="N148" s="84" t="str">
        <f t="shared" si="14"/>
        <v>Juin</v>
      </c>
    </row>
    <row r="149" spans="1:14" ht="24.75" customHeight="1">
      <c r="A149" s="64">
        <v>142</v>
      </c>
      <c r="B149" s="424" t="s">
        <v>213</v>
      </c>
      <c r="C149" s="424" t="s">
        <v>879</v>
      </c>
      <c r="D149" s="18">
        <v>10.75</v>
      </c>
      <c r="E149" s="405"/>
      <c r="F149" s="405"/>
      <c r="G149" s="18">
        <f t="shared" si="10"/>
        <v>3.5833333333333335</v>
      </c>
      <c r="H149" s="18">
        <f t="shared" si="11"/>
        <v>10.75</v>
      </c>
      <c r="I149" s="26"/>
      <c r="J149" s="18">
        <f t="shared" si="12"/>
        <v>10.75</v>
      </c>
      <c r="K149" s="404"/>
      <c r="L149" s="18">
        <f t="shared" si="13"/>
        <v>10.75</v>
      </c>
      <c r="M149" s="370"/>
      <c r="N149" s="84" t="str">
        <f t="shared" si="14"/>
        <v>Juin</v>
      </c>
    </row>
    <row r="150" spans="1:14" ht="18.75">
      <c r="A150" s="64">
        <v>143</v>
      </c>
      <c r="B150" s="426" t="s">
        <v>880</v>
      </c>
      <c r="C150" s="426" t="s">
        <v>214</v>
      </c>
      <c r="D150" s="18">
        <v>12</v>
      </c>
      <c r="E150" s="405"/>
      <c r="F150" s="405"/>
      <c r="G150" s="18">
        <f t="shared" si="10"/>
        <v>4</v>
      </c>
      <c r="H150" s="18">
        <f t="shared" si="11"/>
        <v>12</v>
      </c>
      <c r="I150" s="26"/>
      <c r="J150" s="18">
        <f t="shared" si="12"/>
        <v>12</v>
      </c>
      <c r="K150" s="404"/>
      <c r="L150" s="18">
        <f t="shared" si="13"/>
        <v>12</v>
      </c>
      <c r="M150" s="370"/>
      <c r="N150" s="84" t="str">
        <f t="shared" si="14"/>
        <v>Juin</v>
      </c>
    </row>
    <row r="151" spans="1:14" ht="18.75">
      <c r="A151" s="64">
        <v>144</v>
      </c>
      <c r="B151" s="426" t="s">
        <v>215</v>
      </c>
      <c r="C151" s="426" t="s">
        <v>216</v>
      </c>
      <c r="D151" s="18">
        <v>13.5</v>
      </c>
      <c r="E151" s="407"/>
      <c r="F151" s="407"/>
      <c r="G151" s="18">
        <f t="shared" si="10"/>
        <v>4.5</v>
      </c>
      <c r="H151" s="18">
        <f t="shared" si="11"/>
        <v>13.5</v>
      </c>
      <c r="I151" s="26"/>
      <c r="J151" s="18">
        <f t="shared" si="12"/>
        <v>13.5</v>
      </c>
      <c r="K151" s="404"/>
      <c r="L151" s="18">
        <f t="shared" si="13"/>
        <v>13.5</v>
      </c>
      <c r="M151" s="370"/>
      <c r="N151" s="84" t="str">
        <f t="shared" si="14"/>
        <v>Juin</v>
      </c>
    </row>
    <row r="152" spans="1:14" ht="18.75">
      <c r="A152" s="64">
        <v>145</v>
      </c>
      <c r="B152" s="426" t="s">
        <v>217</v>
      </c>
      <c r="C152" s="426" t="s">
        <v>218</v>
      </c>
      <c r="D152" s="370"/>
      <c r="E152" s="405"/>
      <c r="F152" s="357"/>
      <c r="G152" s="18">
        <f t="shared" si="10"/>
        <v>10</v>
      </c>
      <c r="H152" s="18">
        <f t="shared" si="11"/>
        <v>30</v>
      </c>
      <c r="I152" s="26"/>
      <c r="J152" s="18">
        <f t="shared" si="12"/>
        <v>30</v>
      </c>
      <c r="K152" s="404"/>
      <c r="L152" s="18">
        <f t="shared" si="13"/>
        <v>30</v>
      </c>
      <c r="M152" s="370">
        <v>30</v>
      </c>
      <c r="N152" s="84" t="str">
        <f t="shared" si="14"/>
        <v>Juin</v>
      </c>
    </row>
    <row r="153" spans="1:14" ht="18.75">
      <c r="A153" s="64">
        <v>146</v>
      </c>
      <c r="B153" s="413" t="s">
        <v>217</v>
      </c>
      <c r="C153" s="413" t="s">
        <v>47</v>
      </c>
      <c r="D153" s="18">
        <v>7.75</v>
      </c>
      <c r="E153" s="405"/>
      <c r="F153" s="405"/>
      <c r="G153" s="18">
        <f t="shared" si="10"/>
        <v>2.5833333333333335</v>
      </c>
      <c r="H153" s="18">
        <f t="shared" si="11"/>
        <v>7.75</v>
      </c>
      <c r="I153" s="26"/>
      <c r="J153" s="18">
        <f t="shared" si="12"/>
        <v>7.75</v>
      </c>
      <c r="K153" s="404"/>
      <c r="L153" s="18">
        <f t="shared" si="13"/>
        <v>7.75</v>
      </c>
      <c r="M153" s="370"/>
      <c r="N153" s="84" t="str">
        <f t="shared" si="14"/>
        <v>Juin</v>
      </c>
    </row>
    <row r="154" spans="1:14" ht="18.75">
      <c r="A154" s="64">
        <v>147</v>
      </c>
      <c r="B154" s="424" t="s">
        <v>219</v>
      </c>
      <c r="C154" s="424" t="s">
        <v>220</v>
      </c>
      <c r="D154" s="18">
        <v>15.25</v>
      </c>
      <c r="E154" s="405"/>
      <c r="F154" s="357"/>
      <c r="G154" s="18">
        <f t="shared" si="10"/>
        <v>5.083333333333333</v>
      </c>
      <c r="H154" s="18">
        <f t="shared" si="11"/>
        <v>15.25</v>
      </c>
      <c r="I154" s="26"/>
      <c r="J154" s="18">
        <f t="shared" si="12"/>
        <v>15.25</v>
      </c>
      <c r="K154" s="404"/>
      <c r="L154" s="18">
        <f t="shared" si="13"/>
        <v>15.25</v>
      </c>
      <c r="M154" s="370"/>
      <c r="N154" s="84" t="str">
        <f t="shared" si="14"/>
        <v>Juin</v>
      </c>
    </row>
    <row r="155" spans="1:14" ht="18.75">
      <c r="A155" s="64">
        <v>148</v>
      </c>
      <c r="B155" s="424" t="s">
        <v>221</v>
      </c>
      <c r="C155" s="424" t="s">
        <v>222</v>
      </c>
      <c r="D155" s="18">
        <v>15.25</v>
      </c>
      <c r="E155" s="405"/>
      <c r="F155" s="357"/>
      <c r="G155" s="18">
        <f t="shared" si="10"/>
        <v>5.083333333333333</v>
      </c>
      <c r="H155" s="18">
        <f t="shared" si="11"/>
        <v>15.25</v>
      </c>
      <c r="I155" s="26"/>
      <c r="J155" s="18">
        <f t="shared" si="12"/>
        <v>15.25</v>
      </c>
      <c r="K155" s="404"/>
      <c r="L155" s="18">
        <f t="shared" si="13"/>
        <v>15.25</v>
      </c>
      <c r="M155" s="370"/>
      <c r="N155" s="84" t="str">
        <f t="shared" si="14"/>
        <v>Juin</v>
      </c>
    </row>
    <row r="156" spans="1:14" ht="18.75">
      <c r="A156" s="64">
        <v>149</v>
      </c>
      <c r="B156" s="423" t="s">
        <v>881</v>
      </c>
      <c r="C156" s="423" t="s">
        <v>212</v>
      </c>
      <c r="D156" s="18">
        <v>12.5</v>
      </c>
      <c r="E156" s="407"/>
      <c r="F156" s="407"/>
      <c r="G156" s="18">
        <f t="shared" si="10"/>
        <v>4.166666666666667</v>
      </c>
      <c r="H156" s="18">
        <f t="shared" si="11"/>
        <v>12.5</v>
      </c>
      <c r="I156" s="26"/>
      <c r="J156" s="18">
        <f t="shared" si="12"/>
        <v>12.5</v>
      </c>
      <c r="K156" s="404"/>
      <c r="L156" s="18">
        <f t="shared" si="13"/>
        <v>12.5</v>
      </c>
      <c r="M156" s="370"/>
      <c r="N156" s="84" t="str">
        <f t="shared" si="14"/>
        <v>Juin</v>
      </c>
    </row>
    <row r="157" spans="1:14" ht="18.75">
      <c r="A157" s="64">
        <v>150</v>
      </c>
      <c r="B157" s="430" t="s">
        <v>223</v>
      </c>
      <c r="C157" s="430" t="s">
        <v>882</v>
      </c>
      <c r="D157" s="18">
        <v>4.75</v>
      </c>
      <c r="E157" s="407"/>
      <c r="F157" s="407"/>
      <c r="G157" s="18">
        <f t="shared" si="10"/>
        <v>1.5833333333333333</v>
      </c>
      <c r="H157" s="18">
        <f t="shared" si="11"/>
        <v>4.75</v>
      </c>
      <c r="I157" s="26"/>
      <c r="J157" s="18">
        <f t="shared" si="12"/>
        <v>4.75</v>
      </c>
      <c r="K157" s="404"/>
      <c r="L157" s="18">
        <f t="shared" si="13"/>
        <v>4.75</v>
      </c>
      <c r="M157" s="370"/>
      <c r="N157" s="84" t="str">
        <f t="shared" si="14"/>
        <v>Juin</v>
      </c>
    </row>
    <row r="158" spans="1:14" ht="18.75">
      <c r="A158" s="64">
        <v>151</v>
      </c>
      <c r="B158" s="427" t="s">
        <v>224</v>
      </c>
      <c r="C158" s="427" t="s">
        <v>225</v>
      </c>
      <c r="D158" s="18">
        <v>14.75</v>
      </c>
      <c r="E158" s="408"/>
      <c r="F158" s="408"/>
      <c r="G158" s="18">
        <f t="shared" si="10"/>
        <v>4.916666666666667</v>
      </c>
      <c r="H158" s="18">
        <f t="shared" si="11"/>
        <v>14.75</v>
      </c>
      <c r="I158" s="26"/>
      <c r="J158" s="18">
        <f t="shared" si="12"/>
        <v>14.75</v>
      </c>
      <c r="K158" s="404"/>
      <c r="L158" s="18">
        <f t="shared" si="13"/>
        <v>14.75</v>
      </c>
      <c r="M158" s="370"/>
      <c r="N158" s="84" t="str">
        <f t="shared" si="14"/>
        <v>Juin</v>
      </c>
    </row>
    <row r="159" spans="1:14" ht="18.75">
      <c r="A159" s="64">
        <v>152</v>
      </c>
      <c r="B159" s="424" t="s">
        <v>226</v>
      </c>
      <c r="C159" s="424" t="s">
        <v>227</v>
      </c>
      <c r="D159" s="18">
        <v>15.5</v>
      </c>
      <c r="E159" s="405"/>
      <c r="F159" s="405"/>
      <c r="G159" s="18">
        <f t="shared" si="10"/>
        <v>5.166666666666667</v>
      </c>
      <c r="H159" s="18">
        <f t="shared" si="11"/>
        <v>15.5</v>
      </c>
      <c r="I159" s="26"/>
      <c r="J159" s="18">
        <f t="shared" si="12"/>
        <v>15.5</v>
      </c>
      <c r="K159" s="404"/>
      <c r="L159" s="18">
        <f t="shared" si="13"/>
        <v>15.5</v>
      </c>
      <c r="M159" s="370"/>
      <c r="N159" s="84" t="str">
        <f t="shared" si="14"/>
        <v>Juin</v>
      </c>
    </row>
    <row r="160" spans="1:14" ht="18.75">
      <c r="A160" s="64">
        <v>153</v>
      </c>
      <c r="B160" s="424" t="s">
        <v>228</v>
      </c>
      <c r="C160" s="424" t="s">
        <v>229</v>
      </c>
      <c r="D160" s="18">
        <v>8.5</v>
      </c>
      <c r="E160" s="405"/>
      <c r="F160" s="357"/>
      <c r="G160" s="18">
        <f t="shared" si="10"/>
        <v>2.8333333333333335</v>
      </c>
      <c r="H160" s="18">
        <f t="shared" si="11"/>
        <v>8.5</v>
      </c>
      <c r="I160" s="26"/>
      <c r="J160" s="18">
        <f t="shared" si="12"/>
        <v>8.5</v>
      </c>
      <c r="K160" s="404"/>
      <c r="L160" s="18">
        <f t="shared" si="13"/>
        <v>8.5</v>
      </c>
      <c r="M160" s="370"/>
      <c r="N160" s="84" t="str">
        <f t="shared" si="14"/>
        <v>Juin</v>
      </c>
    </row>
    <row r="161" spans="1:14" ht="18.75">
      <c r="A161" s="64">
        <v>154</v>
      </c>
      <c r="B161" s="424" t="s">
        <v>230</v>
      </c>
      <c r="C161" s="424" t="s">
        <v>231</v>
      </c>
      <c r="D161" s="18">
        <v>14.5</v>
      </c>
      <c r="E161" s="405"/>
      <c r="F161" s="405"/>
      <c r="G161" s="18">
        <f t="shared" si="10"/>
        <v>4.833333333333333</v>
      </c>
      <c r="H161" s="18">
        <f t="shared" si="11"/>
        <v>14.5</v>
      </c>
      <c r="I161" s="26"/>
      <c r="J161" s="18">
        <f t="shared" si="12"/>
        <v>14.5</v>
      </c>
      <c r="K161" s="404"/>
      <c r="L161" s="18">
        <f t="shared" si="13"/>
        <v>14.5</v>
      </c>
      <c r="M161" s="370"/>
      <c r="N161" s="84" t="str">
        <f t="shared" si="14"/>
        <v>Juin</v>
      </c>
    </row>
    <row r="162" spans="1:14" ht="18.75">
      <c r="A162" s="64">
        <v>155</v>
      </c>
      <c r="B162" s="424" t="s">
        <v>232</v>
      </c>
      <c r="C162" s="424" t="s">
        <v>233</v>
      </c>
      <c r="D162" s="18">
        <v>5</v>
      </c>
      <c r="E162" s="407"/>
      <c r="F162" s="407"/>
      <c r="G162" s="18">
        <f t="shared" si="10"/>
        <v>1.6666666666666667</v>
      </c>
      <c r="H162" s="18">
        <f t="shared" si="11"/>
        <v>5</v>
      </c>
      <c r="I162" s="26"/>
      <c r="J162" s="18">
        <f t="shared" si="12"/>
        <v>5</v>
      </c>
      <c r="K162" s="404"/>
      <c r="L162" s="18">
        <f t="shared" si="13"/>
        <v>5</v>
      </c>
      <c r="M162" s="370"/>
      <c r="N162" s="84" t="str">
        <f t="shared" si="14"/>
        <v>Juin</v>
      </c>
    </row>
    <row r="163" spans="1:14" ht="18.75">
      <c r="A163" s="64">
        <v>156</v>
      </c>
      <c r="B163" s="424" t="s">
        <v>234</v>
      </c>
      <c r="C163" s="424" t="s">
        <v>235</v>
      </c>
      <c r="D163" s="18">
        <v>14.5</v>
      </c>
      <c r="E163" s="405"/>
      <c r="F163" s="405"/>
      <c r="G163" s="18">
        <f t="shared" si="10"/>
        <v>4.833333333333333</v>
      </c>
      <c r="H163" s="18">
        <f t="shared" si="11"/>
        <v>14.5</v>
      </c>
      <c r="I163" s="26"/>
      <c r="J163" s="18">
        <f t="shared" si="12"/>
        <v>14.5</v>
      </c>
      <c r="K163" s="404"/>
      <c r="L163" s="18">
        <f t="shared" si="13"/>
        <v>14.5</v>
      </c>
      <c r="M163" s="370"/>
      <c r="N163" s="84" t="str">
        <f t="shared" si="14"/>
        <v>Juin</v>
      </c>
    </row>
    <row r="164" spans="1:14" ht="18.75">
      <c r="A164" s="64">
        <v>157</v>
      </c>
      <c r="B164" s="424" t="s">
        <v>236</v>
      </c>
      <c r="C164" s="424" t="s">
        <v>237</v>
      </c>
      <c r="D164" s="18">
        <v>14.5</v>
      </c>
      <c r="E164" s="405"/>
      <c r="F164" s="405"/>
      <c r="G164" s="18">
        <f t="shared" si="10"/>
        <v>4.833333333333333</v>
      </c>
      <c r="H164" s="18">
        <f t="shared" si="11"/>
        <v>14.5</v>
      </c>
      <c r="I164" s="26"/>
      <c r="J164" s="18">
        <f t="shared" si="12"/>
        <v>14.5</v>
      </c>
      <c r="K164" s="404"/>
      <c r="L164" s="18">
        <f t="shared" si="13"/>
        <v>14.5</v>
      </c>
      <c r="M164" s="370"/>
      <c r="N164" s="84" t="str">
        <f t="shared" si="14"/>
        <v>Juin</v>
      </c>
    </row>
    <row r="165" spans="1:14" ht="18.75">
      <c r="A165" s="64">
        <v>158</v>
      </c>
      <c r="B165" s="424" t="s">
        <v>238</v>
      </c>
      <c r="C165" s="424" t="s">
        <v>883</v>
      </c>
      <c r="D165" s="370"/>
      <c r="E165" s="407"/>
      <c r="F165" s="408"/>
      <c r="G165" s="18">
        <f t="shared" si="10"/>
        <v>14</v>
      </c>
      <c r="H165" s="18">
        <f t="shared" si="11"/>
        <v>42</v>
      </c>
      <c r="I165" s="26"/>
      <c r="J165" s="18">
        <f t="shared" si="12"/>
        <v>42</v>
      </c>
      <c r="K165" s="404"/>
      <c r="L165" s="18">
        <f t="shared" si="13"/>
        <v>42</v>
      </c>
      <c r="M165" s="370">
        <v>42</v>
      </c>
      <c r="N165" s="84" t="str">
        <f t="shared" si="14"/>
        <v>Juin</v>
      </c>
    </row>
    <row r="166" spans="1:14" ht="18.75">
      <c r="A166" s="64">
        <v>159</v>
      </c>
      <c r="B166" s="426" t="s">
        <v>239</v>
      </c>
      <c r="C166" s="426" t="s">
        <v>671</v>
      </c>
      <c r="D166" s="18">
        <v>15.25</v>
      </c>
      <c r="E166" s="407"/>
      <c r="F166" s="408"/>
      <c r="G166" s="18">
        <f t="shared" si="10"/>
        <v>5.083333333333333</v>
      </c>
      <c r="H166" s="18">
        <f t="shared" si="11"/>
        <v>15.25</v>
      </c>
      <c r="I166" s="26"/>
      <c r="J166" s="18">
        <f t="shared" si="12"/>
        <v>15.25</v>
      </c>
      <c r="K166" s="404"/>
      <c r="L166" s="18">
        <f t="shared" si="13"/>
        <v>15.25</v>
      </c>
      <c r="M166" s="370"/>
      <c r="N166" s="84" t="str">
        <f t="shared" si="14"/>
        <v>Juin</v>
      </c>
    </row>
    <row r="167" spans="1:14" ht="18.75">
      <c r="A167" s="64">
        <v>160</v>
      </c>
      <c r="B167" s="424" t="s">
        <v>240</v>
      </c>
      <c r="C167" s="424" t="s">
        <v>241</v>
      </c>
      <c r="D167" s="18">
        <v>13</v>
      </c>
      <c r="E167" s="405"/>
      <c r="F167" s="357"/>
      <c r="G167" s="18">
        <f t="shared" si="10"/>
        <v>4.333333333333333</v>
      </c>
      <c r="H167" s="18">
        <f t="shared" si="11"/>
        <v>13</v>
      </c>
      <c r="I167" s="26"/>
      <c r="J167" s="18">
        <f t="shared" si="12"/>
        <v>13</v>
      </c>
      <c r="K167" s="404"/>
      <c r="L167" s="18">
        <f t="shared" si="13"/>
        <v>13</v>
      </c>
      <c r="M167" s="370"/>
      <c r="N167" s="84" t="str">
        <f t="shared" si="14"/>
        <v>Juin</v>
      </c>
    </row>
    <row r="168" spans="1:14" ht="18.75">
      <c r="A168" s="64">
        <v>161</v>
      </c>
      <c r="B168" s="424" t="s">
        <v>242</v>
      </c>
      <c r="C168" s="424" t="s">
        <v>884</v>
      </c>
      <c r="D168" s="370"/>
      <c r="E168" s="407"/>
      <c r="F168" s="408"/>
      <c r="G168" s="18">
        <f t="shared" si="10"/>
        <v>11</v>
      </c>
      <c r="H168" s="18">
        <f t="shared" si="11"/>
        <v>33</v>
      </c>
      <c r="I168" s="26"/>
      <c r="J168" s="18">
        <f t="shared" si="12"/>
        <v>33</v>
      </c>
      <c r="K168" s="404"/>
      <c r="L168" s="18">
        <f t="shared" si="13"/>
        <v>33</v>
      </c>
      <c r="M168" s="370">
        <v>33</v>
      </c>
      <c r="N168" s="84" t="str">
        <f t="shared" si="14"/>
        <v>Juin</v>
      </c>
    </row>
    <row r="169" spans="1:14" ht="18.75">
      <c r="A169" s="64">
        <v>162</v>
      </c>
      <c r="B169" s="413" t="s">
        <v>243</v>
      </c>
      <c r="C169" s="413" t="s">
        <v>25</v>
      </c>
      <c r="D169" s="18">
        <v>14</v>
      </c>
      <c r="E169" s="407"/>
      <c r="F169" s="407"/>
      <c r="G169" s="18">
        <f t="shared" si="10"/>
        <v>4.666666666666667</v>
      </c>
      <c r="H169" s="18">
        <f t="shared" si="11"/>
        <v>14</v>
      </c>
      <c r="I169" s="26"/>
      <c r="J169" s="18">
        <f t="shared" si="12"/>
        <v>14</v>
      </c>
      <c r="K169" s="404"/>
      <c r="L169" s="18">
        <f t="shared" si="13"/>
        <v>14</v>
      </c>
      <c r="M169" s="370"/>
      <c r="N169" s="84" t="str">
        <f t="shared" si="14"/>
        <v>Juin</v>
      </c>
    </row>
    <row r="170" spans="1:14" ht="18.75">
      <c r="A170" s="64">
        <v>163</v>
      </c>
      <c r="B170" s="413" t="s">
        <v>244</v>
      </c>
      <c r="C170" s="413" t="s">
        <v>245</v>
      </c>
      <c r="D170" s="18">
        <v>4.25</v>
      </c>
      <c r="E170" s="407"/>
      <c r="F170" s="407"/>
      <c r="G170" s="18">
        <f t="shared" si="10"/>
        <v>1.4166666666666667</v>
      </c>
      <c r="H170" s="18">
        <f t="shared" si="11"/>
        <v>4.25</v>
      </c>
      <c r="I170" s="26"/>
      <c r="J170" s="18">
        <f t="shared" si="12"/>
        <v>4.25</v>
      </c>
      <c r="K170" s="404"/>
      <c r="L170" s="18">
        <f t="shared" si="13"/>
        <v>4.25</v>
      </c>
      <c r="M170" s="370"/>
      <c r="N170" s="84" t="str">
        <f t="shared" si="14"/>
        <v>Juin</v>
      </c>
    </row>
    <row r="171" spans="1:14" ht="18.75">
      <c r="A171" s="64">
        <v>164</v>
      </c>
      <c r="B171" s="432" t="s">
        <v>246</v>
      </c>
      <c r="C171" s="432" t="s">
        <v>247</v>
      </c>
      <c r="D171" s="18">
        <v>5.75</v>
      </c>
      <c r="E171" s="407"/>
      <c r="F171" s="407"/>
      <c r="G171" s="18">
        <f t="shared" si="10"/>
        <v>1.9166666666666667</v>
      </c>
      <c r="H171" s="18">
        <f t="shared" si="11"/>
        <v>5.75</v>
      </c>
      <c r="I171" s="26"/>
      <c r="J171" s="18">
        <f t="shared" si="12"/>
        <v>5.75</v>
      </c>
      <c r="K171" s="404"/>
      <c r="L171" s="18">
        <f t="shared" si="13"/>
        <v>5.75</v>
      </c>
      <c r="M171" s="370"/>
      <c r="N171" s="84" t="str">
        <f t="shared" si="14"/>
        <v>Juin</v>
      </c>
    </row>
    <row r="172" spans="1:14" ht="18.75">
      <c r="A172" s="64">
        <v>165</v>
      </c>
      <c r="B172" s="419" t="s">
        <v>885</v>
      </c>
      <c r="C172" s="419" t="s">
        <v>886</v>
      </c>
      <c r="D172" s="18">
        <v>8.5</v>
      </c>
      <c r="E172" s="407"/>
      <c r="F172" s="408"/>
      <c r="G172" s="18">
        <f t="shared" si="10"/>
        <v>2.8333333333333335</v>
      </c>
      <c r="H172" s="18">
        <f t="shared" si="11"/>
        <v>8.5</v>
      </c>
      <c r="I172" s="26"/>
      <c r="J172" s="18">
        <f t="shared" si="12"/>
        <v>8.5</v>
      </c>
      <c r="K172" s="404"/>
      <c r="L172" s="18">
        <f t="shared" si="13"/>
        <v>8.5</v>
      </c>
      <c r="M172" s="370"/>
      <c r="N172" s="84" t="str">
        <f t="shared" si="14"/>
        <v>Juin</v>
      </c>
    </row>
    <row r="173" spans="1:14" ht="18.75">
      <c r="A173" s="64">
        <v>166</v>
      </c>
      <c r="B173" s="413" t="s">
        <v>887</v>
      </c>
      <c r="C173" s="413" t="s">
        <v>248</v>
      </c>
      <c r="D173" s="370"/>
      <c r="E173" s="405"/>
      <c r="F173" s="406"/>
      <c r="G173" s="18">
        <f t="shared" si="10"/>
        <v>13</v>
      </c>
      <c r="H173" s="18">
        <f t="shared" si="11"/>
        <v>39</v>
      </c>
      <c r="I173" s="26"/>
      <c r="J173" s="18">
        <f t="shared" si="12"/>
        <v>39</v>
      </c>
      <c r="K173" s="404"/>
      <c r="L173" s="18">
        <f t="shared" si="13"/>
        <v>39</v>
      </c>
      <c r="M173" s="370">
        <v>39</v>
      </c>
      <c r="N173" s="84" t="str">
        <f t="shared" si="14"/>
        <v>Juin</v>
      </c>
    </row>
    <row r="174" spans="1:14" ht="18.75">
      <c r="A174" s="64">
        <v>167</v>
      </c>
      <c r="B174" s="413" t="s">
        <v>249</v>
      </c>
      <c r="C174" s="413" t="s">
        <v>154</v>
      </c>
      <c r="D174" s="18">
        <v>9.75</v>
      </c>
      <c r="E174" s="405"/>
      <c r="F174" s="405"/>
      <c r="G174" s="18">
        <f t="shared" si="10"/>
        <v>3.25</v>
      </c>
      <c r="H174" s="18">
        <f t="shared" si="11"/>
        <v>9.75</v>
      </c>
      <c r="I174" s="26"/>
      <c r="J174" s="18">
        <f t="shared" si="12"/>
        <v>9.75</v>
      </c>
      <c r="K174" s="404"/>
      <c r="L174" s="18">
        <f t="shared" si="13"/>
        <v>9.75</v>
      </c>
      <c r="M174" s="370"/>
      <c r="N174" s="84" t="str">
        <f t="shared" si="14"/>
        <v>Juin</v>
      </c>
    </row>
    <row r="175" spans="1:14" ht="18.75">
      <c r="A175" s="64">
        <v>168</v>
      </c>
      <c r="B175" s="413" t="s">
        <v>250</v>
      </c>
      <c r="C175" s="413" t="s">
        <v>692</v>
      </c>
      <c r="D175" s="18">
        <v>16.25</v>
      </c>
      <c r="E175" s="405"/>
      <c r="F175" s="405"/>
      <c r="G175" s="18">
        <f t="shared" si="10"/>
        <v>5.416666666666667</v>
      </c>
      <c r="H175" s="18">
        <f t="shared" si="11"/>
        <v>16.25</v>
      </c>
      <c r="I175" s="26"/>
      <c r="J175" s="18">
        <f t="shared" si="12"/>
        <v>16.25</v>
      </c>
      <c r="K175" s="404"/>
      <c r="L175" s="18">
        <f t="shared" si="13"/>
        <v>16.25</v>
      </c>
      <c r="M175" s="370"/>
      <c r="N175" s="84" t="str">
        <f t="shared" si="14"/>
        <v>Juin</v>
      </c>
    </row>
    <row r="176" spans="1:14" ht="18.75">
      <c r="A176" s="64">
        <v>169</v>
      </c>
      <c r="B176" s="418" t="s">
        <v>251</v>
      </c>
      <c r="C176" s="418" t="s">
        <v>252</v>
      </c>
      <c r="D176" s="18">
        <v>8.25</v>
      </c>
      <c r="E176" s="405"/>
      <c r="F176" s="357"/>
      <c r="G176" s="18">
        <f t="shared" si="10"/>
        <v>2.75</v>
      </c>
      <c r="H176" s="18">
        <f t="shared" si="11"/>
        <v>8.25</v>
      </c>
      <c r="I176" s="26"/>
      <c r="J176" s="18">
        <f t="shared" si="12"/>
        <v>8.25</v>
      </c>
      <c r="K176" s="404"/>
      <c r="L176" s="18">
        <f t="shared" si="13"/>
        <v>8.25</v>
      </c>
      <c r="M176" s="370"/>
      <c r="N176" s="84" t="str">
        <f t="shared" si="14"/>
        <v>Juin</v>
      </c>
    </row>
    <row r="177" spans="1:14" ht="18.75">
      <c r="A177" s="64">
        <v>170</v>
      </c>
      <c r="B177" s="413" t="s">
        <v>251</v>
      </c>
      <c r="C177" s="413" t="s">
        <v>69</v>
      </c>
      <c r="D177" s="18">
        <v>4.25</v>
      </c>
      <c r="E177" s="407"/>
      <c r="F177" s="407"/>
      <c r="G177" s="18">
        <f t="shared" si="10"/>
        <v>1.4166666666666667</v>
      </c>
      <c r="H177" s="18">
        <f t="shared" si="11"/>
        <v>4.25</v>
      </c>
      <c r="I177" s="26"/>
      <c r="J177" s="18">
        <f t="shared" si="12"/>
        <v>4.25</v>
      </c>
      <c r="K177" s="404"/>
      <c r="L177" s="18">
        <f t="shared" si="13"/>
        <v>4.25</v>
      </c>
      <c r="M177" s="370"/>
      <c r="N177" s="84" t="str">
        <f t="shared" si="14"/>
        <v>Juin</v>
      </c>
    </row>
    <row r="178" spans="1:14" ht="18.75">
      <c r="A178" s="64">
        <v>171</v>
      </c>
      <c r="B178" s="413" t="s">
        <v>253</v>
      </c>
      <c r="C178" s="413" t="s">
        <v>233</v>
      </c>
      <c r="D178" s="370"/>
      <c r="E178" s="407"/>
      <c r="F178" s="407"/>
      <c r="G178" s="18">
        <f t="shared" si="10"/>
        <v>12</v>
      </c>
      <c r="H178" s="18">
        <f t="shared" si="11"/>
        <v>36</v>
      </c>
      <c r="I178" s="26"/>
      <c r="J178" s="18">
        <f t="shared" si="12"/>
        <v>36</v>
      </c>
      <c r="K178" s="404"/>
      <c r="L178" s="18">
        <f t="shared" si="13"/>
        <v>36</v>
      </c>
      <c r="M178" s="370">
        <v>36</v>
      </c>
      <c r="N178" s="84" t="str">
        <f t="shared" si="14"/>
        <v>Juin</v>
      </c>
    </row>
    <row r="179" spans="1:14" ht="18.75">
      <c r="A179" s="64">
        <v>172</v>
      </c>
      <c r="B179" s="413" t="s">
        <v>254</v>
      </c>
      <c r="C179" s="413" t="s">
        <v>255</v>
      </c>
      <c r="D179" s="370"/>
      <c r="E179" s="405"/>
      <c r="F179" s="405"/>
      <c r="G179" s="18">
        <f t="shared" si="10"/>
        <v>12</v>
      </c>
      <c r="H179" s="18">
        <f t="shared" si="11"/>
        <v>36</v>
      </c>
      <c r="I179" s="26"/>
      <c r="J179" s="18">
        <f t="shared" si="12"/>
        <v>36</v>
      </c>
      <c r="K179" s="404"/>
      <c r="L179" s="18">
        <f t="shared" si="13"/>
        <v>36</v>
      </c>
      <c r="M179" s="370">
        <v>36</v>
      </c>
      <c r="N179" s="84" t="str">
        <f t="shared" si="14"/>
        <v>Juin</v>
      </c>
    </row>
    <row r="180" spans="1:14" ht="18.75">
      <c r="A180" s="64">
        <v>173</v>
      </c>
      <c r="B180" s="413" t="s">
        <v>256</v>
      </c>
      <c r="C180" s="413" t="s">
        <v>888</v>
      </c>
      <c r="D180" s="18">
        <v>7.25</v>
      </c>
      <c r="E180" s="407"/>
      <c r="F180" s="407"/>
      <c r="G180" s="18">
        <f t="shared" si="10"/>
        <v>2.4166666666666665</v>
      </c>
      <c r="H180" s="18">
        <f t="shared" si="11"/>
        <v>7.25</v>
      </c>
      <c r="I180" s="26"/>
      <c r="J180" s="18">
        <f t="shared" si="12"/>
        <v>7.25</v>
      </c>
      <c r="K180" s="404"/>
      <c r="L180" s="18">
        <f t="shared" si="13"/>
        <v>7.25</v>
      </c>
      <c r="M180" s="370"/>
      <c r="N180" s="84" t="str">
        <f t="shared" si="14"/>
        <v>Juin</v>
      </c>
    </row>
    <row r="181" spans="1:14" ht="18.75">
      <c r="A181" s="64">
        <v>174</v>
      </c>
      <c r="B181" s="419" t="s">
        <v>889</v>
      </c>
      <c r="C181" s="419" t="s">
        <v>890</v>
      </c>
      <c r="D181" s="18">
        <v>14.5</v>
      </c>
      <c r="E181" s="405"/>
      <c r="F181" s="405"/>
      <c r="G181" s="18">
        <f t="shared" si="10"/>
        <v>4.833333333333333</v>
      </c>
      <c r="H181" s="18">
        <f t="shared" si="11"/>
        <v>14.5</v>
      </c>
      <c r="I181" s="26"/>
      <c r="J181" s="18">
        <f t="shared" si="12"/>
        <v>14.5</v>
      </c>
      <c r="K181" s="404"/>
      <c r="L181" s="18">
        <f t="shared" si="13"/>
        <v>14.5</v>
      </c>
      <c r="M181" s="370"/>
      <c r="N181" s="84" t="str">
        <f t="shared" si="14"/>
        <v>Juin</v>
      </c>
    </row>
    <row r="182" spans="1:14" ht="18.75">
      <c r="A182" s="64">
        <v>175</v>
      </c>
      <c r="B182" s="413" t="s">
        <v>257</v>
      </c>
      <c r="C182" s="413" t="s">
        <v>891</v>
      </c>
      <c r="D182" s="18">
        <v>7.75</v>
      </c>
      <c r="E182" s="405"/>
      <c r="F182" s="405"/>
      <c r="G182" s="18">
        <f t="shared" si="10"/>
        <v>2.5833333333333335</v>
      </c>
      <c r="H182" s="18">
        <f t="shared" si="11"/>
        <v>7.75</v>
      </c>
      <c r="I182" s="26"/>
      <c r="J182" s="18">
        <f t="shared" si="12"/>
        <v>7.75</v>
      </c>
      <c r="K182" s="404"/>
      <c r="L182" s="18">
        <f t="shared" si="13"/>
        <v>7.75</v>
      </c>
      <c r="M182" s="370"/>
      <c r="N182" s="84" t="str">
        <f t="shared" si="14"/>
        <v>Juin</v>
      </c>
    </row>
    <row r="183" spans="1:14" ht="18.75">
      <c r="A183" s="64">
        <v>176</v>
      </c>
      <c r="B183" s="419" t="s">
        <v>892</v>
      </c>
      <c r="C183" s="419" t="s">
        <v>533</v>
      </c>
      <c r="D183" s="18">
        <v>15</v>
      </c>
      <c r="E183" s="357"/>
      <c r="F183" s="357"/>
      <c r="G183" s="18">
        <f t="shared" si="10"/>
        <v>5</v>
      </c>
      <c r="H183" s="18">
        <f t="shared" si="11"/>
        <v>15</v>
      </c>
      <c r="I183" s="26"/>
      <c r="J183" s="18">
        <f t="shared" si="12"/>
        <v>15</v>
      </c>
      <c r="K183" s="404"/>
      <c r="L183" s="18">
        <f t="shared" si="13"/>
        <v>15</v>
      </c>
      <c r="M183" s="370"/>
      <c r="N183" s="84" t="str">
        <f t="shared" si="14"/>
        <v>Juin</v>
      </c>
    </row>
    <row r="184" spans="1:14" ht="18.75">
      <c r="A184" s="64">
        <v>177</v>
      </c>
      <c r="B184" s="419" t="s">
        <v>258</v>
      </c>
      <c r="C184" s="419" t="s">
        <v>259</v>
      </c>
      <c r="D184" s="370"/>
      <c r="E184" s="405"/>
      <c r="F184" s="405"/>
      <c r="G184" s="18">
        <f t="shared" si="10"/>
        <v>10</v>
      </c>
      <c r="H184" s="18">
        <f t="shared" si="11"/>
        <v>30</v>
      </c>
      <c r="I184" s="26"/>
      <c r="J184" s="18">
        <f t="shared" si="12"/>
        <v>30</v>
      </c>
      <c r="K184" s="404"/>
      <c r="L184" s="18">
        <f t="shared" si="13"/>
        <v>30</v>
      </c>
      <c r="M184" s="370">
        <v>30</v>
      </c>
      <c r="N184" s="84" t="str">
        <f t="shared" si="14"/>
        <v>Juin</v>
      </c>
    </row>
    <row r="185" spans="1:14" ht="18.75">
      <c r="A185" s="64">
        <v>178</v>
      </c>
      <c r="B185" s="413" t="s">
        <v>260</v>
      </c>
      <c r="C185" s="413" t="s">
        <v>893</v>
      </c>
      <c r="D185" s="18">
        <v>14.75</v>
      </c>
      <c r="E185" s="357"/>
      <c r="F185" s="357"/>
      <c r="G185" s="18">
        <f t="shared" si="10"/>
        <v>4.916666666666667</v>
      </c>
      <c r="H185" s="18">
        <f t="shared" si="11"/>
        <v>14.75</v>
      </c>
      <c r="I185" s="26"/>
      <c r="J185" s="18">
        <f t="shared" si="12"/>
        <v>14.75</v>
      </c>
      <c r="K185" s="404"/>
      <c r="L185" s="18">
        <f t="shared" si="13"/>
        <v>14.75</v>
      </c>
      <c r="M185" s="370"/>
      <c r="N185" s="84" t="str">
        <f t="shared" si="14"/>
        <v>Juin</v>
      </c>
    </row>
    <row r="186" spans="1:14" ht="18.75">
      <c r="A186" s="64">
        <v>179</v>
      </c>
      <c r="B186" s="432" t="s">
        <v>261</v>
      </c>
      <c r="C186" s="432" t="s">
        <v>172</v>
      </c>
      <c r="D186" s="18">
        <v>8.25</v>
      </c>
      <c r="E186" s="405"/>
      <c r="F186" s="357"/>
      <c r="G186" s="18">
        <f t="shared" si="10"/>
        <v>2.75</v>
      </c>
      <c r="H186" s="18">
        <f t="shared" si="11"/>
        <v>8.25</v>
      </c>
      <c r="I186" s="26"/>
      <c r="J186" s="18">
        <f t="shared" si="12"/>
        <v>8.25</v>
      </c>
      <c r="K186" s="404"/>
      <c r="L186" s="18">
        <f t="shared" si="13"/>
        <v>8.25</v>
      </c>
      <c r="M186" s="370"/>
      <c r="N186" s="84" t="str">
        <f t="shared" si="14"/>
        <v>Juin</v>
      </c>
    </row>
    <row r="187" spans="1:14" ht="18.75">
      <c r="A187" s="64">
        <v>180</v>
      </c>
      <c r="B187" s="413" t="s">
        <v>262</v>
      </c>
      <c r="C187" s="413" t="s">
        <v>263</v>
      </c>
      <c r="D187" s="18">
        <v>9.25</v>
      </c>
      <c r="E187" s="405"/>
      <c r="F187" s="405"/>
      <c r="G187" s="18">
        <f t="shared" si="10"/>
        <v>3.0833333333333335</v>
      </c>
      <c r="H187" s="18">
        <f t="shared" si="11"/>
        <v>9.25</v>
      </c>
      <c r="I187" s="26"/>
      <c r="J187" s="18">
        <f t="shared" si="12"/>
        <v>9.25</v>
      </c>
      <c r="K187" s="404"/>
      <c r="L187" s="18">
        <f t="shared" si="13"/>
        <v>9.25</v>
      </c>
      <c r="M187" s="370"/>
      <c r="N187" s="84" t="str">
        <f t="shared" si="14"/>
        <v>Juin</v>
      </c>
    </row>
    <row r="188" spans="1:14" ht="18.75">
      <c r="A188" s="64">
        <v>181</v>
      </c>
      <c r="B188" s="413" t="s">
        <v>264</v>
      </c>
      <c r="C188" s="413" t="s">
        <v>894</v>
      </c>
      <c r="D188" s="18">
        <v>7</v>
      </c>
      <c r="E188" s="407"/>
      <c r="F188" s="407"/>
      <c r="G188" s="18">
        <f t="shared" si="10"/>
        <v>2.3333333333333335</v>
      </c>
      <c r="H188" s="18">
        <f t="shared" si="11"/>
        <v>7</v>
      </c>
      <c r="I188" s="26"/>
      <c r="J188" s="18">
        <f t="shared" si="12"/>
        <v>7</v>
      </c>
      <c r="K188" s="404"/>
      <c r="L188" s="18">
        <f t="shared" si="13"/>
        <v>7</v>
      </c>
      <c r="M188" s="370"/>
      <c r="N188" s="84" t="str">
        <f t="shared" si="14"/>
        <v>Juin</v>
      </c>
    </row>
    <row r="189" spans="1:14" ht="18.75">
      <c r="A189" s="64">
        <v>182</v>
      </c>
      <c r="B189" s="413" t="s">
        <v>265</v>
      </c>
      <c r="C189" s="413" t="s">
        <v>895</v>
      </c>
      <c r="D189" s="18">
        <v>11.25</v>
      </c>
      <c r="E189" s="405"/>
      <c r="F189" s="405"/>
      <c r="G189" s="18">
        <f t="shared" si="10"/>
        <v>3.75</v>
      </c>
      <c r="H189" s="18">
        <f t="shared" si="11"/>
        <v>11.25</v>
      </c>
      <c r="I189" s="26"/>
      <c r="J189" s="18">
        <f t="shared" si="12"/>
        <v>11.25</v>
      </c>
      <c r="K189" s="404"/>
      <c r="L189" s="18">
        <f t="shared" si="13"/>
        <v>11.25</v>
      </c>
      <c r="M189" s="370"/>
      <c r="N189" s="84" t="str">
        <f t="shared" si="14"/>
        <v>Juin</v>
      </c>
    </row>
    <row r="190" spans="1:14" ht="18.75">
      <c r="A190" s="64">
        <v>183</v>
      </c>
      <c r="B190" s="413" t="s">
        <v>896</v>
      </c>
      <c r="C190" s="413" t="s">
        <v>897</v>
      </c>
      <c r="D190" s="18">
        <v>6.5</v>
      </c>
      <c r="E190" s="407"/>
      <c r="F190" s="407"/>
      <c r="G190" s="18">
        <f t="shared" si="10"/>
        <v>2.1666666666666665</v>
      </c>
      <c r="H190" s="18">
        <f t="shared" si="11"/>
        <v>6.5</v>
      </c>
      <c r="I190" s="26"/>
      <c r="J190" s="18">
        <f t="shared" si="12"/>
        <v>6.5</v>
      </c>
      <c r="K190" s="404"/>
      <c r="L190" s="18">
        <f t="shared" si="13"/>
        <v>6.5</v>
      </c>
      <c r="M190" s="370"/>
      <c r="N190" s="84" t="str">
        <f t="shared" si="14"/>
        <v>Juin</v>
      </c>
    </row>
    <row r="191" spans="1:14" ht="18.75">
      <c r="A191" s="64">
        <v>184</v>
      </c>
      <c r="B191" s="413" t="s">
        <v>266</v>
      </c>
      <c r="C191" s="413" t="s">
        <v>136</v>
      </c>
      <c r="D191" s="18">
        <v>9</v>
      </c>
      <c r="E191" s="407"/>
      <c r="F191" s="407"/>
      <c r="G191" s="18">
        <f t="shared" si="10"/>
        <v>3</v>
      </c>
      <c r="H191" s="18">
        <f t="shared" si="11"/>
        <v>9</v>
      </c>
      <c r="I191" s="26"/>
      <c r="J191" s="18">
        <f t="shared" si="12"/>
        <v>9</v>
      </c>
      <c r="K191" s="404"/>
      <c r="L191" s="18">
        <f t="shared" si="13"/>
        <v>9</v>
      </c>
      <c r="M191" s="370"/>
      <c r="N191" s="84" t="str">
        <f t="shared" si="14"/>
        <v>Juin</v>
      </c>
    </row>
    <row r="192" spans="1:14" ht="18.75">
      <c r="A192" s="64">
        <v>185</v>
      </c>
      <c r="B192" s="425" t="s">
        <v>898</v>
      </c>
      <c r="C192" s="425" t="s">
        <v>267</v>
      </c>
      <c r="D192" s="18">
        <v>12</v>
      </c>
      <c r="E192" s="407"/>
      <c r="F192" s="407"/>
      <c r="G192" s="18">
        <f t="shared" si="10"/>
        <v>4</v>
      </c>
      <c r="H192" s="18">
        <f t="shared" si="11"/>
        <v>12</v>
      </c>
      <c r="I192" s="26"/>
      <c r="J192" s="18">
        <f t="shared" si="12"/>
        <v>12</v>
      </c>
      <c r="K192" s="404"/>
      <c r="L192" s="18">
        <f t="shared" si="13"/>
        <v>12</v>
      </c>
      <c r="M192" s="370"/>
      <c r="N192" s="84" t="str">
        <f t="shared" si="14"/>
        <v>Juin</v>
      </c>
    </row>
    <row r="193" spans="1:14" ht="18.75">
      <c r="A193" s="64">
        <v>186</v>
      </c>
      <c r="B193" s="413" t="s">
        <v>268</v>
      </c>
      <c r="C193" s="413" t="s">
        <v>95</v>
      </c>
      <c r="D193" s="18">
        <v>15.5</v>
      </c>
      <c r="E193" s="407"/>
      <c r="F193" s="407"/>
      <c r="G193" s="18">
        <f t="shared" si="10"/>
        <v>5.166666666666667</v>
      </c>
      <c r="H193" s="18">
        <f t="shared" si="11"/>
        <v>15.5</v>
      </c>
      <c r="I193" s="26"/>
      <c r="J193" s="18">
        <f t="shared" si="12"/>
        <v>15.5</v>
      </c>
      <c r="K193" s="404"/>
      <c r="L193" s="18">
        <f t="shared" si="13"/>
        <v>15.5</v>
      </c>
      <c r="M193" s="370"/>
      <c r="N193" s="84" t="str">
        <f t="shared" si="14"/>
        <v>Juin</v>
      </c>
    </row>
    <row r="194" spans="1:14" ht="18.75">
      <c r="A194" s="64">
        <v>187</v>
      </c>
      <c r="B194" s="419" t="s">
        <v>899</v>
      </c>
      <c r="C194" s="419" t="s">
        <v>900</v>
      </c>
      <c r="D194" s="370"/>
      <c r="E194" s="405"/>
      <c r="F194" s="405"/>
      <c r="G194" s="18">
        <f t="shared" si="10"/>
        <v>12</v>
      </c>
      <c r="H194" s="18">
        <f t="shared" si="11"/>
        <v>36</v>
      </c>
      <c r="I194" s="26"/>
      <c r="J194" s="18">
        <f t="shared" si="12"/>
        <v>36</v>
      </c>
      <c r="K194" s="404"/>
      <c r="L194" s="18">
        <f t="shared" si="13"/>
        <v>36</v>
      </c>
      <c r="M194" s="370">
        <v>36</v>
      </c>
      <c r="N194" s="84" t="str">
        <f t="shared" si="14"/>
        <v>Juin</v>
      </c>
    </row>
    <row r="195" spans="1:14" ht="18.75">
      <c r="A195" s="64">
        <v>188</v>
      </c>
      <c r="B195" s="413" t="s">
        <v>269</v>
      </c>
      <c r="C195" s="413" t="s">
        <v>270</v>
      </c>
      <c r="D195" s="18">
        <v>14.25</v>
      </c>
      <c r="E195" s="405"/>
      <c r="F195" s="405"/>
      <c r="G195" s="18">
        <f t="shared" si="10"/>
        <v>4.75</v>
      </c>
      <c r="H195" s="18">
        <f t="shared" si="11"/>
        <v>14.25</v>
      </c>
      <c r="I195" s="26"/>
      <c r="J195" s="18">
        <f t="shared" si="12"/>
        <v>14.25</v>
      </c>
      <c r="K195" s="404"/>
      <c r="L195" s="18">
        <f t="shared" si="13"/>
        <v>14.25</v>
      </c>
      <c r="M195" s="370"/>
      <c r="N195" s="84" t="str">
        <f t="shared" si="14"/>
        <v>Juin</v>
      </c>
    </row>
    <row r="196" spans="1:14" ht="18.75">
      <c r="A196" s="64">
        <v>189</v>
      </c>
      <c r="B196" s="413" t="s">
        <v>271</v>
      </c>
      <c r="C196" s="413" t="s">
        <v>272</v>
      </c>
      <c r="D196" s="18">
        <v>14.5</v>
      </c>
      <c r="E196" s="407"/>
      <c r="F196" s="407"/>
      <c r="G196" s="18">
        <f t="shared" si="10"/>
        <v>4.833333333333333</v>
      </c>
      <c r="H196" s="18">
        <f t="shared" si="11"/>
        <v>14.5</v>
      </c>
      <c r="I196" s="26"/>
      <c r="J196" s="18">
        <f t="shared" si="12"/>
        <v>14.5</v>
      </c>
      <c r="K196" s="404"/>
      <c r="L196" s="18">
        <f t="shared" si="13"/>
        <v>14.5</v>
      </c>
      <c r="M196" s="370"/>
      <c r="N196" s="84" t="str">
        <f t="shared" si="14"/>
        <v>Juin</v>
      </c>
    </row>
    <row r="197" spans="1:14" ht="18.75">
      <c r="A197" s="64">
        <v>190</v>
      </c>
      <c r="B197" s="413" t="s">
        <v>273</v>
      </c>
      <c r="C197" s="413" t="s">
        <v>607</v>
      </c>
      <c r="D197" s="370"/>
      <c r="E197" s="407"/>
      <c r="F197" s="407"/>
      <c r="G197" s="18">
        <f t="shared" si="10"/>
        <v>11.916666666666666</v>
      </c>
      <c r="H197" s="18">
        <f t="shared" si="11"/>
        <v>35.75</v>
      </c>
      <c r="I197" s="26"/>
      <c r="J197" s="18">
        <f t="shared" si="12"/>
        <v>35.75</v>
      </c>
      <c r="K197" s="404"/>
      <c r="L197" s="18">
        <f t="shared" si="13"/>
        <v>35.75</v>
      </c>
      <c r="M197" s="370">
        <v>35.75</v>
      </c>
      <c r="N197" s="84" t="str">
        <f t="shared" si="14"/>
        <v>Juin</v>
      </c>
    </row>
    <row r="198" spans="1:14" ht="18.75">
      <c r="A198" s="64">
        <v>191</v>
      </c>
      <c r="B198" s="419" t="s">
        <v>274</v>
      </c>
      <c r="C198" s="419" t="s">
        <v>245</v>
      </c>
      <c r="D198" s="18">
        <v>13.5</v>
      </c>
      <c r="E198" s="407"/>
      <c r="F198" s="407"/>
      <c r="G198" s="18">
        <f t="shared" si="10"/>
        <v>4.5</v>
      </c>
      <c r="H198" s="18">
        <f t="shared" si="11"/>
        <v>13.5</v>
      </c>
      <c r="I198" s="26"/>
      <c r="J198" s="18">
        <f t="shared" si="12"/>
        <v>13.5</v>
      </c>
      <c r="K198" s="404"/>
      <c r="L198" s="18">
        <f t="shared" si="13"/>
        <v>13.5</v>
      </c>
      <c r="M198" s="370"/>
      <c r="N198" s="84" t="str">
        <f t="shared" si="14"/>
        <v>Juin</v>
      </c>
    </row>
    <row r="199" spans="1:14" ht="18.75">
      <c r="A199" s="64">
        <v>192</v>
      </c>
      <c r="B199" s="413" t="s">
        <v>275</v>
      </c>
      <c r="C199" s="413" t="s">
        <v>901</v>
      </c>
      <c r="D199" s="18">
        <v>15.25</v>
      </c>
      <c r="E199" s="407"/>
      <c r="F199" s="408"/>
      <c r="G199" s="18">
        <f t="shared" ref="G199:G263" si="15">IF(AND(D199=0,E199=0,F199=0),M199/3,(D199+E199+F199)/3)</f>
        <v>5.083333333333333</v>
      </c>
      <c r="H199" s="18">
        <f t="shared" ref="H199:H263" si="16">G199*3</f>
        <v>15.25</v>
      </c>
      <c r="I199" s="26"/>
      <c r="J199" s="18">
        <f t="shared" ref="J199:J263" si="17">MAX(I199*3,H199)</f>
        <v>15.25</v>
      </c>
      <c r="K199" s="404"/>
      <c r="L199" s="18">
        <f t="shared" ref="L199:L263" si="18">MAX(J199,K199*3)</f>
        <v>15.25</v>
      </c>
      <c r="M199" s="370"/>
      <c r="N199" s="84" t="str">
        <f t="shared" ref="N199:N263" si="19">IF(ISBLANK(K199),IF(ISBLANK(I199),"Juin","Synthèse"),"Rattrapage")</f>
        <v>Juin</v>
      </c>
    </row>
    <row r="200" spans="1:14" ht="18.75">
      <c r="A200" s="64">
        <v>193</v>
      </c>
      <c r="B200" s="413" t="s">
        <v>276</v>
      </c>
      <c r="C200" s="413" t="s">
        <v>902</v>
      </c>
      <c r="D200" s="18">
        <v>14</v>
      </c>
      <c r="E200" s="405"/>
      <c r="F200" s="405"/>
      <c r="G200" s="18">
        <f t="shared" si="15"/>
        <v>4.666666666666667</v>
      </c>
      <c r="H200" s="18">
        <f t="shared" si="16"/>
        <v>14</v>
      </c>
      <c r="I200" s="26"/>
      <c r="J200" s="18">
        <f t="shared" si="17"/>
        <v>14</v>
      </c>
      <c r="K200" s="404"/>
      <c r="L200" s="18">
        <f t="shared" si="18"/>
        <v>14</v>
      </c>
      <c r="M200" s="370"/>
      <c r="N200" s="84" t="str">
        <f t="shared" si="19"/>
        <v>Juin</v>
      </c>
    </row>
    <row r="201" spans="1:14" ht="18.75">
      <c r="A201" s="64">
        <v>194</v>
      </c>
      <c r="B201" s="413" t="s">
        <v>277</v>
      </c>
      <c r="C201" s="413" t="s">
        <v>278</v>
      </c>
      <c r="D201" s="18">
        <v>16.75</v>
      </c>
      <c r="E201" s="407"/>
      <c r="F201" s="407"/>
      <c r="G201" s="18">
        <f t="shared" si="15"/>
        <v>5.583333333333333</v>
      </c>
      <c r="H201" s="18">
        <f t="shared" si="16"/>
        <v>16.75</v>
      </c>
      <c r="I201" s="26"/>
      <c r="J201" s="18">
        <f t="shared" si="17"/>
        <v>16.75</v>
      </c>
      <c r="K201" s="404"/>
      <c r="L201" s="18">
        <f t="shared" si="18"/>
        <v>16.75</v>
      </c>
      <c r="M201" s="370"/>
      <c r="N201" s="84" t="str">
        <f t="shared" si="19"/>
        <v>Juin</v>
      </c>
    </row>
    <row r="202" spans="1:14" ht="18.75">
      <c r="A202" s="64">
        <v>195</v>
      </c>
      <c r="B202" s="413" t="s">
        <v>277</v>
      </c>
      <c r="C202" s="413" t="s">
        <v>903</v>
      </c>
      <c r="D202" s="18">
        <v>17</v>
      </c>
      <c r="E202" s="405"/>
      <c r="F202" s="405"/>
      <c r="G202" s="18">
        <f t="shared" si="15"/>
        <v>5.666666666666667</v>
      </c>
      <c r="H202" s="18">
        <f t="shared" si="16"/>
        <v>17</v>
      </c>
      <c r="I202" s="26"/>
      <c r="J202" s="18">
        <f t="shared" si="17"/>
        <v>17</v>
      </c>
      <c r="K202" s="404"/>
      <c r="L202" s="18">
        <f t="shared" si="18"/>
        <v>17</v>
      </c>
      <c r="M202" s="370"/>
      <c r="N202" s="84" t="str">
        <f t="shared" si="19"/>
        <v>Juin</v>
      </c>
    </row>
    <row r="203" spans="1:14" ht="18.75">
      <c r="A203" s="64">
        <v>196</v>
      </c>
      <c r="B203" s="413" t="s">
        <v>279</v>
      </c>
      <c r="C203" s="413" t="s">
        <v>362</v>
      </c>
      <c r="D203" s="18">
        <v>9</v>
      </c>
      <c r="E203" s="407"/>
      <c r="F203" s="407"/>
      <c r="G203" s="18">
        <f t="shared" si="15"/>
        <v>3</v>
      </c>
      <c r="H203" s="18">
        <f t="shared" si="16"/>
        <v>9</v>
      </c>
      <c r="I203" s="26"/>
      <c r="J203" s="18">
        <f t="shared" si="17"/>
        <v>9</v>
      </c>
      <c r="K203" s="404"/>
      <c r="L203" s="18">
        <f t="shared" si="18"/>
        <v>9</v>
      </c>
      <c r="M203" s="370"/>
      <c r="N203" s="84" t="str">
        <f t="shared" si="19"/>
        <v>Juin</v>
      </c>
    </row>
    <row r="204" spans="1:14" ht="18.75">
      <c r="A204" s="64">
        <v>197</v>
      </c>
      <c r="B204" s="419" t="s">
        <v>280</v>
      </c>
      <c r="C204" s="419" t="s">
        <v>281</v>
      </c>
      <c r="D204" s="18">
        <v>12</v>
      </c>
      <c r="E204" s="405"/>
      <c r="F204" s="405"/>
      <c r="G204" s="18">
        <f t="shared" si="15"/>
        <v>4</v>
      </c>
      <c r="H204" s="18">
        <f t="shared" si="16"/>
        <v>12</v>
      </c>
      <c r="I204" s="26"/>
      <c r="J204" s="18">
        <f t="shared" si="17"/>
        <v>12</v>
      </c>
      <c r="K204" s="404"/>
      <c r="L204" s="18">
        <f t="shared" si="18"/>
        <v>12</v>
      </c>
      <c r="M204" s="370"/>
      <c r="N204" s="84" t="str">
        <f t="shared" si="19"/>
        <v>Juin</v>
      </c>
    </row>
    <row r="205" spans="1:14" ht="18.75">
      <c r="A205" s="64">
        <v>198</v>
      </c>
      <c r="B205" s="413" t="s">
        <v>282</v>
      </c>
      <c r="C205" s="413" t="s">
        <v>904</v>
      </c>
      <c r="D205" s="18">
        <v>15.5</v>
      </c>
      <c r="E205" s="405"/>
      <c r="F205" s="357"/>
      <c r="G205" s="18">
        <f t="shared" si="15"/>
        <v>5.166666666666667</v>
      </c>
      <c r="H205" s="18">
        <f t="shared" si="16"/>
        <v>15.5</v>
      </c>
      <c r="I205" s="26"/>
      <c r="J205" s="18">
        <f t="shared" si="17"/>
        <v>15.5</v>
      </c>
      <c r="K205" s="404"/>
      <c r="L205" s="18">
        <f t="shared" si="18"/>
        <v>15.5</v>
      </c>
      <c r="M205" s="370"/>
      <c r="N205" s="84" t="str">
        <f t="shared" si="19"/>
        <v>Juin</v>
      </c>
    </row>
    <row r="206" spans="1:14" ht="18.75">
      <c r="A206" s="64">
        <v>199</v>
      </c>
      <c r="B206" s="413" t="s">
        <v>283</v>
      </c>
      <c r="C206" s="413" t="s">
        <v>905</v>
      </c>
      <c r="D206" s="370"/>
      <c r="E206" s="405"/>
      <c r="F206" s="405"/>
      <c r="G206" s="18">
        <f t="shared" si="15"/>
        <v>12</v>
      </c>
      <c r="H206" s="18">
        <f t="shared" si="16"/>
        <v>36</v>
      </c>
      <c r="I206" s="26"/>
      <c r="J206" s="18">
        <f t="shared" si="17"/>
        <v>36</v>
      </c>
      <c r="K206" s="404"/>
      <c r="L206" s="18">
        <f t="shared" si="18"/>
        <v>36</v>
      </c>
      <c r="M206" s="370">
        <v>36</v>
      </c>
      <c r="N206" s="84" t="str">
        <f t="shared" si="19"/>
        <v>Juin</v>
      </c>
    </row>
    <row r="207" spans="1:14" ht="18.75">
      <c r="A207" s="64">
        <v>200</v>
      </c>
      <c r="B207" s="418" t="s">
        <v>906</v>
      </c>
      <c r="C207" s="418" t="s">
        <v>907</v>
      </c>
      <c r="D207" s="18">
        <v>10</v>
      </c>
      <c r="E207" s="407"/>
      <c r="F207" s="407"/>
      <c r="G207" s="18">
        <f t="shared" si="15"/>
        <v>3.3333333333333335</v>
      </c>
      <c r="H207" s="18">
        <f t="shared" si="16"/>
        <v>10</v>
      </c>
      <c r="I207" s="26"/>
      <c r="J207" s="18">
        <f t="shared" si="17"/>
        <v>10</v>
      </c>
      <c r="K207" s="404"/>
      <c r="L207" s="18">
        <f t="shared" si="18"/>
        <v>10</v>
      </c>
      <c r="M207" s="370"/>
      <c r="N207" s="84" t="str">
        <f t="shared" si="19"/>
        <v>Juin</v>
      </c>
    </row>
    <row r="208" spans="1:14" ht="18.75">
      <c r="A208" s="64">
        <v>201</v>
      </c>
      <c r="B208" s="413" t="s">
        <v>284</v>
      </c>
      <c r="C208" s="413" t="s">
        <v>908</v>
      </c>
      <c r="D208" s="18">
        <v>16.25</v>
      </c>
      <c r="E208" s="407"/>
      <c r="F208" s="407"/>
      <c r="G208" s="18">
        <f t="shared" si="15"/>
        <v>5.416666666666667</v>
      </c>
      <c r="H208" s="18">
        <f t="shared" si="16"/>
        <v>16.25</v>
      </c>
      <c r="I208" s="26"/>
      <c r="J208" s="18">
        <f t="shared" si="17"/>
        <v>16.25</v>
      </c>
      <c r="K208" s="404"/>
      <c r="L208" s="18">
        <f t="shared" si="18"/>
        <v>16.25</v>
      </c>
      <c r="M208" s="370"/>
      <c r="N208" s="84" t="str">
        <f t="shared" si="19"/>
        <v>Juin</v>
      </c>
    </row>
    <row r="209" spans="1:14" ht="18.75">
      <c r="A209" s="64">
        <v>202</v>
      </c>
      <c r="B209" s="413" t="s">
        <v>285</v>
      </c>
      <c r="C209" s="413" t="s">
        <v>67</v>
      </c>
      <c r="D209" s="18">
        <v>7.75</v>
      </c>
      <c r="E209" s="407"/>
      <c r="F209" s="407"/>
      <c r="G209" s="18">
        <f>IF(AND(D209=0,E209=0,F209=0),M209/3,(D209+E209+F209)/3)</f>
        <v>2.5833333333333335</v>
      </c>
      <c r="H209" s="18">
        <f>G209*3</f>
        <v>7.75</v>
      </c>
      <c r="I209" s="26"/>
      <c r="J209" s="18">
        <f>MAX(I209*3,H209)</f>
        <v>7.75</v>
      </c>
      <c r="K209" s="404"/>
      <c r="L209" s="18">
        <f>MAX(J209,K209*3)</f>
        <v>7.75</v>
      </c>
      <c r="M209" s="370"/>
      <c r="N209" s="84" t="str">
        <f>IF(ISBLANK(K209),IF(ISBLANK(I209),"Juin","Synthèse"),"Rattrapage")</f>
        <v>Juin</v>
      </c>
    </row>
    <row r="210" spans="1:14" ht="18.75">
      <c r="A210" s="64">
        <v>203</v>
      </c>
      <c r="B210" s="433" t="s">
        <v>285</v>
      </c>
      <c r="C210" s="433" t="s">
        <v>43</v>
      </c>
      <c r="D210" s="18">
        <v>11.75</v>
      </c>
      <c r="E210" s="405"/>
      <c r="F210" s="405"/>
      <c r="G210" s="18">
        <f t="shared" si="15"/>
        <v>3.9166666666666665</v>
      </c>
      <c r="H210" s="18">
        <f t="shared" si="16"/>
        <v>11.75</v>
      </c>
      <c r="I210" s="26"/>
      <c r="J210" s="18">
        <f t="shared" si="17"/>
        <v>11.75</v>
      </c>
      <c r="K210" s="404"/>
      <c r="L210" s="18">
        <f t="shared" si="18"/>
        <v>11.75</v>
      </c>
      <c r="M210" s="370"/>
      <c r="N210" s="84" t="str">
        <f t="shared" si="19"/>
        <v>Juin</v>
      </c>
    </row>
    <row r="211" spans="1:14" ht="18.75">
      <c r="A211" s="64">
        <v>204</v>
      </c>
      <c r="B211" s="413" t="s">
        <v>909</v>
      </c>
      <c r="C211" s="413" t="s">
        <v>286</v>
      </c>
      <c r="D211" s="18">
        <v>15.5</v>
      </c>
      <c r="E211" s="405"/>
      <c r="F211" s="357"/>
      <c r="G211" s="18">
        <f t="shared" si="15"/>
        <v>5.166666666666667</v>
      </c>
      <c r="H211" s="18">
        <f t="shared" si="16"/>
        <v>15.5</v>
      </c>
      <c r="I211" s="26"/>
      <c r="J211" s="18">
        <f t="shared" si="17"/>
        <v>15.5</v>
      </c>
      <c r="K211" s="404"/>
      <c r="L211" s="18">
        <f t="shared" si="18"/>
        <v>15.5</v>
      </c>
      <c r="M211" s="370"/>
      <c r="N211" s="84" t="str">
        <f t="shared" si="19"/>
        <v>Juin</v>
      </c>
    </row>
    <row r="212" spans="1:14" ht="18.75">
      <c r="A212" s="64">
        <v>205</v>
      </c>
      <c r="B212" s="413" t="s">
        <v>287</v>
      </c>
      <c r="C212" s="413" t="s">
        <v>91</v>
      </c>
      <c r="D212" s="18">
        <v>13</v>
      </c>
      <c r="E212" s="405"/>
      <c r="F212" s="357"/>
      <c r="G212" s="18">
        <f t="shared" si="15"/>
        <v>4.333333333333333</v>
      </c>
      <c r="H212" s="18">
        <f t="shared" si="16"/>
        <v>13</v>
      </c>
      <c r="I212" s="26"/>
      <c r="J212" s="18">
        <f t="shared" si="17"/>
        <v>13</v>
      </c>
      <c r="K212" s="404"/>
      <c r="L212" s="18">
        <f t="shared" si="18"/>
        <v>13</v>
      </c>
      <c r="M212" s="370"/>
      <c r="N212" s="84" t="str">
        <f t="shared" si="19"/>
        <v>Juin</v>
      </c>
    </row>
    <row r="213" spans="1:14" ht="18.75">
      <c r="A213" s="64">
        <v>206</v>
      </c>
      <c r="B213" s="419" t="s">
        <v>288</v>
      </c>
      <c r="C213" s="419" t="s">
        <v>51</v>
      </c>
      <c r="D213" s="18">
        <v>14.75</v>
      </c>
      <c r="E213" s="357"/>
      <c r="F213" s="357"/>
      <c r="G213" s="18">
        <f t="shared" si="15"/>
        <v>4.916666666666667</v>
      </c>
      <c r="H213" s="18">
        <f t="shared" si="16"/>
        <v>14.75</v>
      </c>
      <c r="I213" s="26"/>
      <c r="J213" s="18">
        <f t="shared" si="17"/>
        <v>14.75</v>
      </c>
      <c r="K213" s="404"/>
      <c r="L213" s="18">
        <f t="shared" si="18"/>
        <v>14.75</v>
      </c>
      <c r="M213" s="370"/>
      <c r="N213" s="84" t="str">
        <f t="shared" si="19"/>
        <v>Juin</v>
      </c>
    </row>
    <row r="214" spans="1:14" ht="18.75">
      <c r="A214" s="64">
        <v>207</v>
      </c>
      <c r="B214" s="413" t="s">
        <v>910</v>
      </c>
      <c r="C214" s="413" t="s">
        <v>289</v>
      </c>
      <c r="D214" s="18">
        <v>10.25</v>
      </c>
      <c r="E214" s="357"/>
      <c r="F214" s="357"/>
      <c r="G214" s="18">
        <f t="shared" si="15"/>
        <v>3.4166666666666665</v>
      </c>
      <c r="H214" s="18">
        <f t="shared" si="16"/>
        <v>10.25</v>
      </c>
      <c r="I214" s="26"/>
      <c r="J214" s="18">
        <f t="shared" si="17"/>
        <v>10.25</v>
      </c>
      <c r="K214" s="404"/>
      <c r="L214" s="18">
        <f t="shared" si="18"/>
        <v>10.25</v>
      </c>
      <c r="M214" s="370"/>
      <c r="N214" s="84" t="str">
        <f t="shared" si="19"/>
        <v>Juin</v>
      </c>
    </row>
    <row r="215" spans="1:14" ht="18.75">
      <c r="A215" s="64">
        <v>208</v>
      </c>
      <c r="B215" s="413" t="s">
        <v>290</v>
      </c>
      <c r="C215" s="413" t="s">
        <v>911</v>
      </c>
      <c r="D215" s="18">
        <v>12.25</v>
      </c>
      <c r="E215" s="407"/>
      <c r="F215" s="407"/>
      <c r="G215" s="18">
        <f t="shared" si="15"/>
        <v>4.083333333333333</v>
      </c>
      <c r="H215" s="18">
        <f t="shared" si="16"/>
        <v>12.25</v>
      </c>
      <c r="I215" s="26"/>
      <c r="J215" s="18">
        <f t="shared" si="17"/>
        <v>12.25</v>
      </c>
      <c r="K215" s="404"/>
      <c r="L215" s="18">
        <f t="shared" si="18"/>
        <v>12.25</v>
      </c>
      <c r="M215" s="370"/>
      <c r="N215" s="84" t="str">
        <f t="shared" si="19"/>
        <v>Juin</v>
      </c>
    </row>
    <row r="216" spans="1:14" ht="18.75">
      <c r="A216" s="64">
        <v>209</v>
      </c>
      <c r="B216" s="419" t="s">
        <v>912</v>
      </c>
      <c r="C216" s="419" t="s">
        <v>95</v>
      </c>
      <c r="D216" s="18">
        <v>5.25</v>
      </c>
      <c r="E216" s="407"/>
      <c r="F216" s="407"/>
      <c r="G216" s="18">
        <f t="shared" si="15"/>
        <v>1.75</v>
      </c>
      <c r="H216" s="18">
        <f t="shared" si="16"/>
        <v>5.25</v>
      </c>
      <c r="I216" s="26"/>
      <c r="J216" s="18">
        <f t="shared" si="17"/>
        <v>5.25</v>
      </c>
      <c r="K216" s="404"/>
      <c r="L216" s="18">
        <f t="shared" si="18"/>
        <v>5.25</v>
      </c>
      <c r="M216" s="370"/>
      <c r="N216" s="84" t="str">
        <f t="shared" si="19"/>
        <v>Juin</v>
      </c>
    </row>
    <row r="217" spans="1:14" ht="18.75">
      <c r="A217" s="64">
        <v>210</v>
      </c>
      <c r="B217" s="413" t="s">
        <v>291</v>
      </c>
      <c r="C217" s="413" t="s">
        <v>913</v>
      </c>
      <c r="D217" s="18">
        <v>13.5</v>
      </c>
      <c r="E217" s="407"/>
      <c r="F217" s="407"/>
      <c r="G217" s="18">
        <f t="shared" si="15"/>
        <v>4.5</v>
      </c>
      <c r="H217" s="18">
        <f t="shared" si="16"/>
        <v>13.5</v>
      </c>
      <c r="I217" s="26"/>
      <c r="J217" s="18">
        <f t="shared" si="17"/>
        <v>13.5</v>
      </c>
      <c r="K217" s="404"/>
      <c r="L217" s="18">
        <f t="shared" si="18"/>
        <v>13.5</v>
      </c>
      <c r="M217" s="370"/>
      <c r="N217" s="84" t="str">
        <f t="shared" si="19"/>
        <v>Juin</v>
      </c>
    </row>
    <row r="218" spans="1:14" ht="18.75">
      <c r="A218" s="64">
        <v>211</v>
      </c>
      <c r="B218" s="413" t="s">
        <v>291</v>
      </c>
      <c r="C218" s="413" t="s">
        <v>292</v>
      </c>
      <c r="D218" s="18">
        <v>7.5</v>
      </c>
      <c r="E218" s="405"/>
      <c r="F218" s="405"/>
      <c r="G218" s="18">
        <f t="shared" si="15"/>
        <v>2.5</v>
      </c>
      <c r="H218" s="18">
        <f t="shared" si="16"/>
        <v>7.5</v>
      </c>
      <c r="I218" s="26"/>
      <c r="J218" s="18">
        <f t="shared" si="17"/>
        <v>7.5</v>
      </c>
      <c r="K218" s="404"/>
      <c r="L218" s="18">
        <f t="shared" si="18"/>
        <v>7.5</v>
      </c>
      <c r="M218" s="370"/>
      <c r="N218" s="84" t="str">
        <f t="shared" si="19"/>
        <v>Juin</v>
      </c>
    </row>
    <row r="219" spans="1:14" ht="18.75">
      <c r="A219" s="64">
        <v>212</v>
      </c>
      <c r="B219" s="419" t="s">
        <v>291</v>
      </c>
      <c r="C219" s="419" t="s">
        <v>293</v>
      </c>
      <c r="D219" s="18">
        <v>5</v>
      </c>
      <c r="E219" s="407"/>
      <c r="F219" s="407"/>
      <c r="G219" s="18">
        <f t="shared" si="15"/>
        <v>1.6666666666666667</v>
      </c>
      <c r="H219" s="18">
        <f t="shared" si="16"/>
        <v>5</v>
      </c>
      <c r="I219" s="26"/>
      <c r="J219" s="18">
        <f t="shared" si="17"/>
        <v>5</v>
      </c>
      <c r="K219" s="404"/>
      <c r="L219" s="18">
        <f t="shared" si="18"/>
        <v>5</v>
      </c>
      <c r="M219" s="370"/>
      <c r="N219" s="84" t="str">
        <f t="shared" si="19"/>
        <v>Juin</v>
      </c>
    </row>
    <row r="220" spans="1:14" ht="18.75">
      <c r="A220" s="64">
        <v>213</v>
      </c>
      <c r="B220" s="413" t="s">
        <v>294</v>
      </c>
      <c r="C220" s="413" t="s">
        <v>185</v>
      </c>
      <c r="D220" s="18">
        <v>11.5</v>
      </c>
      <c r="E220" s="405"/>
      <c r="F220" s="405"/>
      <c r="G220" s="18">
        <f t="shared" si="15"/>
        <v>3.8333333333333335</v>
      </c>
      <c r="H220" s="18">
        <f t="shared" si="16"/>
        <v>11.5</v>
      </c>
      <c r="I220" s="26"/>
      <c r="J220" s="18">
        <f t="shared" si="17"/>
        <v>11.5</v>
      </c>
      <c r="K220" s="404"/>
      <c r="L220" s="18">
        <f t="shared" si="18"/>
        <v>11.5</v>
      </c>
      <c r="M220" s="370"/>
      <c r="N220" s="84" t="str">
        <f t="shared" si="19"/>
        <v>Juin</v>
      </c>
    </row>
    <row r="221" spans="1:14" ht="18.75">
      <c r="A221" s="64">
        <v>214</v>
      </c>
      <c r="B221" s="432" t="s">
        <v>295</v>
      </c>
      <c r="C221" s="432" t="s">
        <v>914</v>
      </c>
      <c r="D221" s="18">
        <v>8.5</v>
      </c>
      <c r="E221" s="405"/>
      <c r="F221" s="357"/>
      <c r="G221" s="18">
        <f t="shared" si="15"/>
        <v>2.8333333333333335</v>
      </c>
      <c r="H221" s="18">
        <f t="shared" si="16"/>
        <v>8.5</v>
      </c>
      <c r="I221" s="26"/>
      <c r="J221" s="18">
        <f t="shared" si="17"/>
        <v>8.5</v>
      </c>
      <c r="K221" s="404"/>
      <c r="L221" s="18">
        <f t="shared" si="18"/>
        <v>8.5</v>
      </c>
      <c r="M221" s="370"/>
      <c r="N221" s="84" t="str">
        <f t="shared" si="19"/>
        <v>Juin</v>
      </c>
    </row>
    <row r="222" spans="1:14" ht="18.75">
      <c r="A222" s="64">
        <v>215</v>
      </c>
      <c r="B222" s="419" t="s">
        <v>296</v>
      </c>
      <c r="C222" s="419" t="s">
        <v>297</v>
      </c>
      <c r="D222" s="18">
        <v>13</v>
      </c>
      <c r="E222" s="405"/>
      <c r="F222" s="357"/>
      <c r="G222" s="18">
        <f t="shared" si="15"/>
        <v>4.333333333333333</v>
      </c>
      <c r="H222" s="18">
        <f t="shared" si="16"/>
        <v>13</v>
      </c>
      <c r="I222" s="26"/>
      <c r="J222" s="18">
        <f t="shared" si="17"/>
        <v>13</v>
      </c>
      <c r="K222" s="404"/>
      <c r="L222" s="18">
        <f t="shared" si="18"/>
        <v>13</v>
      </c>
      <c r="M222" s="370"/>
      <c r="N222" s="84" t="str">
        <f t="shared" si="19"/>
        <v>Juin</v>
      </c>
    </row>
    <row r="223" spans="1:14" ht="18.75">
      <c r="A223" s="64">
        <v>216</v>
      </c>
      <c r="B223" s="419" t="s">
        <v>298</v>
      </c>
      <c r="C223" s="419" t="s">
        <v>299</v>
      </c>
      <c r="D223" s="18">
        <v>9.75</v>
      </c>
      <c r="E223" s="407"/>
      <c r="F223" s="407"/>
      <c r="G223" s="18">
        <f t="shared" si="15"/>
        <v>3.25</v>
      </c>
      <c r="H223" s="18">
        <f t="shared" si="16"/>
        <v>9.75</v>
      </c>
      <c r="I223" s="26"/>
      <c r="J223" s="18">
        <f t="shared" si="17"/>
        <v>9.75</v>
      </c>
      <c r="K223" s="404"/>
      <c r="L223" s="18">
        <f t="shared" si="18"/>
        <v>9.75</v>
      </c>
      <c r="M223" s="370"/>
      <c r="N223" s="84" t="str">
        <f t="shared" si="19"/>
        <v>Juin</v>
      </c>
    </row>
    <row r="224" spans="1:14" ht="18.75">
      <c r="A224" s="64">
        <v>217</v>
      </c>
      <c r="B224" s="419" t="s">
        <v>300</v>
      </c>
      <c r="C224" s="419" t="s">
        <v>301</v>
      </c>
      <c r="D224" s="18">
        <v>14</v>
      </c>
      <c r="E224" s="407"/>
      <c r="F224" s="407"/>
      <c r="G224" s="18">
        <f t="shared" si="15"/>
        <v>4.666666666666667</v>
      </c>
      <c r="H224" s="18">
        <f t="shared" si="16"/>
        <v>14</v>
      </c>
      <c r="I224" s="26"/>
      <c r="J224" s="18">
        <f t="shared" si="17"/>
        <v>14</v>
      </c>
      <c r="K224" s="404"/>
      <c r="L224" s="18">
        <f t="shared" si="18"/>
        <v>14</v>
      </c>
      <c r="M224" s="370"/>
      <c r="N224" s="84" t="str">
        <f t="shared" si="19"/>
        <v>Juin</v>
      </c>
    </row>
    <row r="225" spans="1:14" ht="18.75">
      <c r="A225" s="64">
        <v>218</v>
      </c>
      <c r="B225" s="417" t="s">
        <v>302</v>
      </c>
      <c r="C225" s="417" t="s">
        <v>915</v>
      </c>
      <c r="D225" s="370"/>
      <c r="E225" s="405"/>
      <c r="F225" s="405"/>
      <c r="G225" s="18">
        <f t="shared" si="15"/>
        <v>13</v>
      </c>
      <c r="H225" s="18">
        <f t="shared" si="16"/>
        <v>39</v>
      </c>
      <c r="I225" s="26"/>
      <c r="J225" s="18">
        <f t="shared" si="17"/>
        <v>39</v>
      </c>
      <c r="K225" s="404"/>
      <c r="L225" s="18">
        <f t="shared" si="18"/>
        <v>39</v>
      </c>
      <c r="M225" s="370">
        <v>39</v>
      </c>
      <c r="N225" s="84" t="str">
        <f t="shared" si="19"/>
        <v>Juin</v>
      </c>
    </row>
    <row r="226" spans="1:14" ht="18.75">
      <c r="A226" s="64">
        <v>219</v>
      </c>
      <c r="B226" s="413" t="s">
        <v>304</v>
      </c>
      <c r="C226" s="413" t="s">
        <v>305</v>
      </c>
      <c r="D226" s="18">
        <v>10</v>
      </c>
      <c r="E226" s="405"/>
      <c r="F226" s="405"/>
      <c r="G226" s="18">
        <f t="shared" si="15"/>
        <v>3.3333333333333335</v>
      </c>
      <c r="H226" s="18">
        <f t="shared" si="16"/>
        <v>10</v>
      </c>
      <c r="I226" s="26"/>
      <c r="J226" s="18">
        <f t="shared" si="17"/>
        <v>10</v>
      </c>
      <c r="K226" s="404"/>
      <c r="L226" s="18">
        <f t="shared" si="18"/>
        <v>10</v>
      </c>
      <c r="M226" s="370"/>
      <c r="N226" s="84" t="str">
        <f t="shared" si="19"/>
        <v>Juin</v>
      </c>
    </row>
    <row r="227" spans="1:14" ht="18.75">
      <c r="A227" s="64">
        <v>220</v>
      </c>
      <c r="B227" s="413" t="s">
        <v>306</v>
      </c>
      <c r="C227" s="413" t="s">
        <v>916</v>
      </c>
      <c r="D227" s="370"/>
      <c r="E227" s="407"/>
      <c r="F227" s="407"/>
      <c r="G227" s="18">
        <f t="shared" si="15"/>
        <v>13</v>
      </c>
      <c r="H227" s="18">
        <f t="shared" si="16"/>
        <v>39</v>
      </c>
      <c r="I227" s="26"/>
      <c r="J227" s="18">
        <f t="shared" si="17"/>
        <v>39</v>
      </c>
      <c r="K227" s="404"/>
      <c r="L227" s="18">
        <f t="shared" si="18"/>
        <v>39</v>
      </c>
      <c r="M227" s="370">
        <v>39</v>
      </c>
      <c r="N227" s="84" t="str">
        <f t="shared" si="19"/>
        <v>Juin</v>
      </c>
    </row>
    <row r="228" spans="1:14" ht="18.75">
      <c r="A228" s="64">
        <v>221</v>
      </c>
      <c r="B228" s="419" t="s">
        <v>307</v>
      </c>
      <c r="C228" s="419" t="s">
        <v>212</v>
      </c>
      <c r="D228" s="18">
        <v>3</v>
      </c>
      <c r="E228" s="407"/>
      <c r="F228" s="407"/>
      <c r="G228" s="18">
        <f t="shared" si="15"/>
        <v>1</v>
      </c>
      <c r="H228" s="18">
        <f t="shared" si="16"/>
        <v>3</v>
      </c>
      <c r="I228" s="26"/>
      <c r="J228" s="18">
        <f t="shared" si="17"/>
        <v>3</v>
      </c>
      <c r="K228" s="404"/>
      <c r="L228" s="18">
        <f t="shared" si="18"/>
        <v>3</v>
      </c>
      <c r="M228" s="370"/>
      <c r="N228" s="84" t="str">
        <f t="shared" si="19"/>
        <v>Juin</v>
      </c>
    </row>
    <row r="229" spans="1:14" ht="18.75">
      <c r="A229" s="64">
        <v>222</v>
      </c>
      <c r="B229" s="413" t="s">
        <v>308</v>
      </c>
      <c r="C229" s="413" t="s">
        <v>635</v>
      </c>
      <c r="D229" s="18">
        <v>10.5</v>
      </c>
      <c r="E229" s="408"/>
      <c r="F229" s="408"/>
      <c r="G229" s="18">
        <f t="shared" si="15"/>
        <v>3.5</v>
      </c>
      <c r="H229" s="18">
        <f t="shared" si="16"/>
        <v>10.5</v>
      </c>
      <c r="I229" s="26"/>
      <c r="J229" s="18">
        <f t="shared" si="17"/>
        <v>10.5</v>
      </c>
      <c r="K229" s="404"/>
      <c r="L229" s="18">
        <f t="shared" si="18"/>
        <v>10.5</v>
      </c>
      <c r="M229" s="370"/>
      <c r="N229" s="84" t="str">
        <f t="shared" si="19"/>
        <v>Juin</v>
      </c>
    </row>
    <row r="230" spans="1:14" ht="18.75">
      <c r="A230" s="64">
        <v>223</v>
      </c>
      <c r="B230" s="413" t="s">
        <v>309</v>
      </c>
      <c r="C230" s="413" t="s">
        <v>161</v>
      </c>
      <c r="D230" s="18">
        <v>6.5</v>
      </c>
      <c r="E230" s="407"/>
      <c r="F230" s="407"/>
      <c r="G230" s="18">
        <f t="shared" si="15"/>
        <v>2.1666666666666665</v>
      </c>
      <c r="H230" s="18">
        <f t="shared" si="16"/>
        <v>6.5</v>
      </c>
      <c r="I230" s="26"/>
      <c r="J230" s="18">
        <f t="shared" si="17"/>
        <v>6.5</v>
      </c>
      <c r="K230" s="404"/>
      <c r="L230" s="18">
        <f t="shared" si="18"/>
        <v>6.5</v>
      </c>
      <c r="M230" s="370"/>
      <c r="N230" s="84" t="str">
        <f t="shared" si="19"/>
        <v>Juin</v>
      </c>
    </row>
    <row r="231" spans="1:14" ht="18.75">
      <c r="A231" s="64">
        <v>224</v>
      </c>
      <c r="B231" s="413" t="s">
        <v>310</v>
      </c>
      <c r="C231" s="413" t="s">
        <v>311</v>
      </c>
      <c r="D231" s="18">
        <v>15.5</v>
      </c>
      <c r="E231" s="407"/>
      <c r="F231" s="408"/>
      <c r="G231" s="18">
        <f t="shared" si="15"/>
        <v>5.166666666666667</v>
      </c>
      <c r="H231" s="18">
        <f t="shared" si="16"/>
        <v>15.5</v>
      </c>
      <c r="I231" s="26"/>
      <c r="J231" s="18">
        <f t="shared" si="17"/>
        <v>15.5</v>
      </c>
      <c r="K231" s="404"/>
      <c r="L231" s="18">
        <f t="shared" si="18"/>
        <v>15.5</v>
      </c>
      <c r="M231" s="370"/>
      <c r="N231" s="84" t="str">
        <f t="shared" si="19"/>
        <v>Juin</v>
      </c>
    </row>
    <row r="232" spans="1:14" ht="18.75">
      <c r="A232" s="64">
        <v>225</v>
      </c>
      <c r="B232" s="413" t="s">
        <v>312</v>
      </c>
      <c r="C232" s="413" t="s">
        <v>917</v>
      </c>
      <c r="D232" s="370"/>
      <c r="E232" s="407"/>
      <c r="F232" s="407"/>
      <c r="G232" s="18">
        <f t="shared" si="15"/>
        <v>13</v>
      </c>
      <c r="H232" s="18">
        <f t="shared" si="16"/>
        <v>39</v>
      </c>
      <c r="I232" s="26"/>
      <c r="J232" s="18">
        <f t="shared" si="17"/>
        <v>39</v>
      </c>
      <c r="K232" s="404"/>
      <c r="L232" s="18">
        <f t="shared" si="18"/>
        <v>39</v>
      </c>
      <c r="M232" s="370">
        <v>39</v>
      </c>
      <c r="N232" s="84" t="str">
        <f t="shared" si="19"/>
        <v>Juin</v>
      </c>
    </row>
    <row r="233" spans="1:14" ht="18.75">
      <c r="A233" s="64">
        <v>226</v>
      </c>
      <c r="B233" s="413" t="s">
        <v>313</v>
      </c>
      <c r="C233" s="413" t="s">
        <v>314</v>
      </c>
      <c r="D233" s="18">
        <v>6.75</v>
      </c>
      <c r="E233" s="407"/>
      <c r="F233" s="407"/>
      <c r="G233" s="18">
        <f t="shared" si="15"/>
        <v>2.25</v>
      </c>
      <c r="H233" s="18">
        <f t="shared" si="16"/>
        <v>6.75</v>
      </c>
      <c r="I233" s="26"/>
      <c r="J233" s="18">
        <f t="shared" si="17"/>
        <v>6.75</v>
      </c>
      <c r="K233" s="404"/>
      <c r="L233" s="18">
        <f t="shared" si="18"/>
        <v>6.75</v>
      </c>
      <c r="M233" s="370"/>
      <c r="N233" s="84" t="str">
        <f t="shared" si="19"/>
        <v>Juin</v>
      </c>
    </row>
    <row r="234" spans="1:14" ht="18.75">
      <c r="A234" s="64">
        <v>227</v>
      </c>
      <c r="B234" s="413" t="s">
        <v>315</v>
      </c>
      <c r="C234" s="413" t="s">
        <v>20</v>
      </c>
      <c r="D234" s="18">
        <v>9.25</v>
      </c>
      <c r="E234" s="405"/>
      <c r="F234" s="405"/>
      <c r="G234" s="18">
        <f t="shared" si="15"/>
        <v>3.0833333333333335</v>
      </c>
      <c r="H234" s="18">
        <f t="shared" si="16"/>
        <v>9.25</v>
      </c>
      <c r="I234" s="26"/>
      <c r="J234" s="18">
        <f t="shared" si="17"/>
        <v>9.25</v>
      </c>
      <c r="K234" s="404"/>
      <c r="L234" s="18">
        <f t="shared" si="18"/>
        <v>9.25</v>
      </c>
      <c r="M234" s="370"/>
      <c r="N234" s="84" t="str">
        <f t="shared" si="19"/>
        <v>Juin</v>
      </c>
    </row>
    <row r="235" spans="1:14" ht="18.75">
      <c r="A235" s="64">
        <v>228</v>
      </c>
      <c r="B235" s="425" t="s">
        <v>918</v>
      </c>
      <c r="C235" s="425" t="s">
        <v>317</v>
      </c>
      <c r="D235" s="18">
        <v>6</v>
      </c>
      <c r="E235" s="407"/>
      <c r="F235" s="407"/>
      <c r="G235" s="18">
        <f t="shared" si="15"/>
        <v>2</v>
      </c>
      <c r="H235" s="18">
        <f t="shared" si="16"/>
        <v>6</v>
      </c>
      <c r="I235" s="26"/>
      <c r="J235" s="18">
        <f t="shared" si="17"/>
        <v>6</v>
      </c>
      <c r="K235" s="404"/>
      <c r="L235" s="18">
        <f t="shared" si="18"/>
        <v>6</v>
      </c>
      <c r="M235" s="370"/>
      <c r="N235" s="84" t="str">
        <f t="shared" si="19"/>
        <v>Juin</v>
      </c>
    </row>
    <row r="236" spans="1:14" ht="18.75">
      <c r="A236" s="64">
        <v>229</v>
      </c>
      <c r="B236" s="425" t="s">
        <v>318</v>
      </c>
      <c r="C236" s="425" t="s">
        <v>919</v>
      </c>
      <c r="D236" s="370"/>
      <c r="E236" s="407"/>
      <c r="F236" s="407"/>
      <c r="G236" s="18">
        <f t="shared" si="15"/>
        <v>13</v>
      </c>
      <c r="H236" s="18">
        <f t="shared" si="16"/>
        <v>39</v>
      </c>
      <c r="I236" s="26"/>
      <c r="J236" s="18">
        <f t="shared" si="17"/>
        <v>39</v>
      </c>
      <c r="K236" s="404"/>
      <c r="L236" s="18">
        <f t="shared" si="18"/>
        <v>39</v>
      </c>
      <c r="M236" s="370">
        <v>39</v>
      </c>
      <c r="N236" s="84" t="str">
        <f t="shared" si="19"/>
        <v>Juin</v>
      </c>
    </row>
    <row r="237" spans="1:14" ht="18.75">
      <c r="A237" s="64">
        <v>230</v>
      </c>
      <c r="B237" s="425" t="s">
        <v>319</v>
      </c>
      <c r="C237" s="425" t="s">
        <v>316</v>
      </c>
      <c r="D237" s="18">
        <v>6</v>
      </c>
      <c r="E237" s="407"/>
      <c r="F237" s="407"/>
      <c r="G237" s="18">
        <f t="shared" si="15"/>
        <v>2</v>
      </c>
      <c r="H237" s="18">
        <f t="shared" si="16"/>
        <v>6</v>
      </c>
      <c r="I237" s="26"/>
      <c r="J237" s="18">
        <f t="shared" si="17"/>
        <v>6</v>
      </c>
      <c r="K237" s="404"/>
      <c r="L237" s="18">
        <f t="shared" si="18"/>
        <v>6</v>
      </c>
      <c r="M237" s="370"/>
      <c r="N237" s="84" t="str">
        <f t="shared" si="19"/>
        <v>Juin</v>
      </c>
    </row>
    <row r="238" spans="1:14" ht="18.75">
      <c r="A238" s="64">
        <v>231</v>
      </c>
      <c r="B238" s="419" t="s">
        <v>920</v>
      </c>
      <c r="C238" s="419" t="s">
        <v>921</v>
      </c>
      <c r="D238" s="18">
        <v>9.75</v>
      </c>
      <c r="E238" s="407"/>
      <c r="F238" s="407"/>
      <c r="G238" s="18">
        <f t="shared" si="15"/>
        <v>3.25</v>
      </c>
      <c r="H238" s="18">
        <f t="shared" si="16"/>
        <v>9.75</v>
      </c>
      <c r="I238" s="26"/>
      <c r="J238" s="18">
        <f t="shared" si="17"/>
        <v>9.75</v>
      </c>
      <c r="K238" s="404"/>
      <c r="L238" s="18">
        <f t="shared" si="18"/>
        <v>9.75</v>
      </c>
      <c r="M238" s="370"/>
      <c r="N238" s="84" t="str">
        <f t="shared" si="19"/>
        <v>Juin</v>
      </c>
    </row>
    <row r="239" spans="1:14" ht="18.75">
      <c r="A239" s="64">
        <v>232</v>
      </c>
      <c r="B239" s="413" t="s">
        <v>320</v>
      </c>
      <c r="C239" s="413" t="s">
        <v>922</v>
      </c>
      <c r="D239" s="18">
        <v>11.25</v>
      </c>
      <c r="E239" s="405"/>
      <c r="F239" s="405"/>
      <c r="G239" s="18">
        <f t="shared" si="15"/>
        <v>3.75</v>
      </c>
      <c r="H239" s="18">
        <f t="shared" si="16"/>
        <v>11.25</v>
      </c>
      <c r="I239" s="26"/>
      <c r="J239" s="18">
        <f t="shared" si="17"/>
        <v>11.25</v>
      </c>
      <c r="K239" s="404"/>
      <c r="L239" s="18">
        <f t="shared" si="18"/>
        <v>11.25</v>
      </c>
      <c r="M239" s="370"/>
      <c r="N239" s="84" t="str">
        <f t="shared" si="19"/>
        <v>Juin</v>
      </c>
    </row>
    <row r="240" spans="1:14" ht="18.75">
      <c r="A240" s="64">
        <v>233</v>
      </c>
      <c r="B240" s="413" t="s">
        <v>321</v>
      </c>
      <c r="C240" s="413" t="s">
        <v>923</v>
      </c>
      <c r="D240" s="18">
        <v>12</v>
      </c>
      <c r="E240" s="407"/>
      <c r="F240" s="407"/>
      <c r="G240" s="18">
        <f t="shared" si="15"/>
        <v>4</v>
      </c>
      <c r="H240" s="18">
        <f t="shared" si="16"/>
        <v>12</v>
      </c>
      <c r="I240" s="26"/>
      <c r="J240" s="18">
        <f t="shared" si="17"/>
        <v>12</v>
      </c>
      <c r="K240" s="404"/>
      <c r="L240" s="18">
        <f t="shared" si="18"/>
        <v>12</v>
      </c>
      <c r="M240" s="370"/>
      <c r="N240" s="84" t="str">
        <f t="shared" si="19"/>
        <v>Juin</v>
      </c>
    </row>
    <row r="241" spans="1:14" ht="18.75">
      <c r="A241" s="64">
        <v>234</v>
      </c>
      <c r="B241" s="419" t="s">
        <v>321</v>
      </c>
      <c r="C241" s="419" t="s">
        <v>322</v>
      </c>
      <c r="D241" s="18">
        <v>12</v>
      </c>
      <c r="E241" s="405"/>
      <c r="F241" s="405"/>
      <c r="G241" s="18">
        <f t="shared" si="15"/>
        <v>4</v>
      </c>
      <c r="H241" s="18">
        <f t="shared" si="16"/>
        <v>12</v>
      </c>
      <c r="I241" s="26"/>
      <c r="J241" s="18">
        <f t="shared" si="17"/>
        <v>12</v>
      </c>
      <c r="K241" s="404"/>
      <c r="L241" s="18">
        <f t="shared" si="18"/>
        <v>12</v>
      </c>
      <c r="M241" s="370"/>
      <c r="N241" s="84" t="str">
        <f t="shared" si="19"/>
        <v>Juin</v>
      </c>
    </row>
    <row r="242" spans="1:14" ht="18.75">
      <c r="A242" s="64">
        <v>235</v>
      </c>
      <c r="B242" s="413" t="s">
        <v>323</v>
      </c>
      <c r="C242" s="413" t="s">
        <v>924</v>
      </c>
      <c r="D242" s="18">
        <v>12.5</v>
      </c>
      <c r="E242" s="407"/>
      <c r="F242" s="407"/>
      <c r="G242" s="18">
        <f t="shared" si="15"/>
        <v>4.166666666666667</v>
      </c>
      <c r="H242" s="18">
        <f t="shared" si="16"/>
        <v>12.5</v>
      </c>
      <c r="I242" s="26"/>
      <c r="J242" s="18">
        <f t="shared" si="17"/>
        <v>12.5</v>
      </c>
      <c r="K242" s="404"/>
      <c r="L242" s="18">
        <f t="shared" si="18"/>
        <v>12.5</v>
      </c>
      <c r="M242" s="370"/>
      <c r="N242" s="84" t="str">
        <f t="shared" si="19"/>
        <v>Juin</v>
      </c>
    </row>
    <row r="243" spans="1:14" ht="18.75">
      <c r="A243" s="64">
        <v>236</v>
      </c>
      <c r="B243" s="432" t="s">
        <v>324</v>
      </c>
      <c r="C243" s="432" t="s">
        <v>925</v>
      </c>
      <c r="D243" s="370"/>
      <c r="E243" s="405"/>
      <c r="F243" s="405"/>
      <c r="G243" s="18">
        <f t="shared" si="15"/>
        <v>10</v>
      </c>
      <c r="H243" s="18">
        <f t="shared" si="16"/>
        <v>30</v>
      </c>
      <c r="I243" s="26"/>
      <c r="J243" s="18">
        <f t="shared" si="17"/>
        <v>30</v>
      </c>
      <c r="K243" s="404"/>
      <c r="L243" s="18">
        <f t="shared" si="18"/>
        <v>30</v>
      </c>
      <c r="M243" s="370">
        <v>30</v>
      </c>
      <c r="N243" s="84" t="str">
        <f t="shared" si="19"/>
        <v>Juin</v>
      </c>
    </row>
    <row r="244" spans="1:14" ht="18.75">
      <c r="A244" s="64">
        <v>237</v>
      </c>
      <c r="B244" s="413" t="s">
        <v>326</v>
      </c>
      <c r="C244" s="413" t="s">
        <v>327</v>
      </c>
      <c r="D244" s="18">
        <v>3.75</v>
      </c>
      <c r="E244" s="407"/>
      <c r="F244" s="407"/>
      <c r="G244" s="18">
        <f t="shared" si="15"/>
        <v>1.25</v>
      </c>
      <c r="H244" s="18">
        <f t="shared" si="16"/>
        <v>3.75</v>
      </c>
      <c r="I244" s="26"/>
      <c r="J244" s="18">
        <f t="shared" si="17"/>
        <v>3.75</v>
      </c>
      <c r="K244" s="404"/>
      <c r="L244" s="18">
        <f t="shared" si="18"/>
        <v>3.75</v>
      </c>
      <c r="M244" s="370"/>
      <c r="N244" s="84" t="str">
        <f t="shared" si="19"/>
        <v>Juin</v>
      </c>
    </row>
    <row r="245" spans="1:14" ht="18.75">
      <c r="A245" s="64">
        <v>238</v>
      </c>
      <c r="B245" s="413" t="s">
        <v>328</v>
      </c>
      <c r="C245" s="413" t="s">
        <v>43</v>
      </c>
      <c r="D245" s="18">
        <v>14.75</v>
      </c>
      <c r="E245" s="408"/>
      <c r="F245" s="408"/>
      <c r="G245" s="18">
        <f t="shared" si="15"/>
        <v>4.916666666666667</v>
      </c>
      <c r="H245" s="18">
        <f t="shared" si="16"/>
        <v>14.75</v>
      </c>
      <c r="I245" s="26"/>
      <c r="J245" s="18">
        <f t="shared" si="17"/>
        <v>14.75</v>
      </c>
      <c r="K245" s="404"/>
      <c r="L245" s="18">
        <f t="shared" si="18"/>
        <v>14.75</v>
      </c>
      <c r="M245" s="370"/>
      <c r="N245" s="84" t="str">
        <f t="shared" si="19"/>
        <v>Juin</v>
      </c>
    </row>
    <row r="246" spans="1:14" ht="18.75">
      <c r="A246" s="64">
        <v>239</v>
      </c>
      <c r="B246" s="419" t="s">
        <v>926</v>
      </c>
      <c r="C246" s="419" t="s">
        <v>927</v>
      </c>
      <c r="D246" s="18">
        <v>7</v>
      </c>
      <c r="E246" s="407"/>
      <c r="F246" s="407"/>
      <c r="G246" s="18">
        <f t="shared" si="15"/>
        <v>2.3333333333333335</v>
      </c>
      <c r="H246" s="18">
        <f t="shared" si="16"/>
        <v>7</v>
      </c>
      <c r="I246" s="26"/>
      <c r="J246" s="18">
        <f t="shared" si="17"/>
        <v>7</v>
      </c>
      <c r="K246" s="404"/>
      <c r="L246" s="18">
        <f t="shared" si="18"/>
        <v>7</v>
      </c>
      <c r="M246" s="370"/>
      <c r="N246" s="84" t="str">
        <f t="shared" si="19"/>
        <v>Juin</v>
      </c>
    </row>
    <row r="247" spans="1:14" ht="18.75">
      <c r="A247" s="64">
        <v>240</v>
      </c>
      <c r="B247" s="413" t="s">
        <v>329</v>
      </c>
      <c r="C247" s="413" t="s">
        <v>164</v>
      </c>
      <c r="D247" s="18">
        <v>12.5</v>
      </c>
      <c r="E247" s="407"/>
      <c r="F247" s="407"/>
      <c r="G247" s="18">
        <f t="shared" si="15"/>
        <v>4.166666666666667</v>
      </c>
      <c r="H247" s="18">
        <f t="shared" si="16"/>
        <v>12.5</v>
      </c>
      <c r="I247" s="26"/>
      <c r="J247" s="18">
        <f t="shared" si="17"/>
        <v>12.5</v>
      </c>
      <c r="K247" s="404"/>
      <c r="L247" s="18">
        <f t="shared" si="18"/>
        <v>12.5</v>
      </c>
      <c r="M247" s="370"/>
      <c r="N247" s="84" t="str">
        <f t="shared" si="19"/>
        <v>Juin</v>
      </c>
    </row>
    <row r="248" spans="1:14" ht="18.75">
      <c r="A248" s="64">
        <v>241</v>
      </c>
      <c r="B248" s="419" t="s">
        <v>330</v>
      </c>
      <c r="C248" s="419" t="s">
        <v>331</v>
      </c>
      <c r="D248" s="18">
        <v>14.25</v>
      </c>
      <c r="E248" s="407"/>
      <c r="F248" s="407"/>
      <c r="G248" s="18">
        <f t="shared" si="15"/>
        <v>4.75</v>
      </c>
      <c r="H248" s="18">
        <f t="shared" si="16"/>
        <v>14.25</v>
      </c>
      <c r="I248" s="26"/>
      <c r="J248" s="18">
        <f t="shared" si="17"/>
        <v>14.25</v>
      </c>
      <c r="K248" s="404"/>
      <c r="L248" s="18">
        <f t="shared" si="18"/>
        <v>14.25</v>
      </c>
      <c r="M248" s="370"/>
      <c r="N248" s="84" t="str">
        <f t="shared" si="19"/>
        <v>Juin</v>
      </c>
    </row>
    <row r="249" spans="1:14" ht="18.75">
      <c r="A249" s="64">
        <v>242</v>
      </c>
      <c r="B249" s="413" t="s">
        <v>332</v>
      </c>
      <c r="C249" s="413" t="s">
        <v>333</v>
      </c>
      <c r="D249" s="18">
        <v>15.5</v>
      </c>
      <c r="E249" s="407"/>
      <c r="F249" s="408"/>
      <c r="G249" s="18">
        <f t="shared" si="15"/>
        <v>5.166666666666667</v>
      </c>
      <c r="H249" s="18">
        <f t="shared" si="16"/>
        <v>15.5</v>
      </c>
      <c r="I249" s="26"/>
      <c r="J249" s="18">
        <f t="shared" si="17"/>
        <v>15.5</v>
      </c>
      <c r="K249" s="404"/>
      <c r="L249" s="18">
        <f t="shared" si="18"/>
        <v>15.5</v>
      </c>
      <c r="M249" s="370"/>
      <c r="N249" s="84" t="str">
        <f t="shared" si="19"/>
        <v>Juin</v>
      </c>
    </row>
    <row r="250" spans="1:14" ht="18.75">
      <c r="A250" s="64">
        <v>243</v>
      </c>
      <c r="B250" s="413" t="s">
        <v>332</v>
      </c>
      <c r="C250" s="413" t="s">
        <v>334</v>
      </c>
      <c r="D250" s="18">
        <v>14.25</v>
      </c>
      <c r="E250" s="405"/>
      <c r="F250" s="405"/>
      <c r="G250" s="18">
        <f t="shared" si="15"/>
        <v>4.75</v>
      </c>
      <c r="H250" s="18">
        <f t="shared" si="16"/>
        <v>14.25</v>
      </c>
      <c r="I250" s="26"/>
      <c r="J250" s="18">
        <f t="shared" si="17"/>
        <v>14.25</v>
      </c>
      <c r="K250" s="404"/>
      <c r="L250" s="18">
        <f t="shared" si="18"/>
        <v>14.25</v>
      </c>
      <c r="M250" s="370"/>
      <c r="N250" s="84" t="str">
        <f t="shared" si="19"/>
        <v>Juin</v>
      </c>
    </row>
    <row r="251" spans="1:14" ht="18.75">
      <c r="A251" s="64">
        <v>244</v>
      </c>
      <c r="B251" s="419" t="s">
        <v>928</v>
      </c>
      <c r="C251" s="419" t="s">
        <v>372</v>
      </c>
      <c r="D251" s="18">
        <v>10</v>
      </c>
      <c r="E251" s="405"/>
      <c r="F251" s="405"/>
      <c r="G251" s="18">
        <f t="shared" si="15"/>
        <v>3.3333333333333335</v>
      </c>
      <c r="H251" s="18">
        <f t="shared" si="16"/>
        <v>10</v>
      </c>
      <c r="I251" s="26"/>
      <c r="J251" s="18">
        <f t="shared" si="17"/>
        <v>10</v>
      </c>
      <c r="K251" s="404"/>
      <c r="L251" s="18">
        <f t="shared" si="18"/>
        <v>10</v>
      </c>
      <c r="M251" s="370"/>
      <c r="N251" s="84" t="str">
        <f t="shared" si="19"/>
        <v>Juin</v>
      </c>
    </row>
    <row r="252" spans="1:14" ht="18.75">
      <c r="A252" s="64">
        <v>245</v>
      </c>
      <c r="B252" s="413" t="s">
        <v>335</v>
      </c>
      <c r="C252" s="413" t="s">
        <v>336</v>
      </c>
      <c r="D252" s="18">
        <v>15</v>
      </c>
      <c r="E252" s="357"/>
      <c r="F252" s="357"/>
      <c r="G252" s="18">
        <f t="shared" si="15"/>
        <v>5</v>
      </c>
      <c r="H252" s="18">
        <f t="shared" si="16"/>
        <v>15</v>
      </c>
      <c r="I252" s="26"/>
      <c r="J252" s="18">
        <f t="shared" si="17"/>
        <v>15</v>
      </c>
      <c r="K252" s="404"/>
      <c r="L252" s="18">
        <f t="shared" si="18"/>
        <v>15</v>
      </c>
      <c r="M252" s="370"/>
      <c r="N252" s="84" t="str">
        <f t="shared" si="19"/>
        <v>Juin</v>
      </c>
    </row>
    <row r="253" spans="1:14" ht="18.75">
      <c r="A253" s="64">
        <v>246</v>
      </c>
      <c r="B253" s="419" t="s">
        <v>337</v>
      </c>
      <c r="C253" s="419" t="s">
        <v>99</v>
      </c>
      <c r="D253" s="370"/>
      <c r="E253" s="357"/>
      <c r="F253" s="357"/>
      <c r="G253" s="18">
        <f t="shared" si="15"/>
        <v>11</v>
      </c>
      <c r="H253" s="18">
        <f t="shared" si="16"/>
        <v>33</v>
      </c>
      <c r="I253" s="26"/>
      <c r="J253" s="18">
        <f t="shared" si="17"/>
        <v>33</v>
      </c>
      <c r="K253" s="404"/>
      <c r="L253" s="18">
        <f t="shared" si="18"/>
        <v>33</v>
      </c>
      <c r="M253" s="370">
        <v>33</v>
      </c>
      <c r="N253" s="84" t="str">
        <f t="shared" si="19"/>
        <v>Juin</v>
      </c>
    </row>
    <row r="254" spans="1:14" ht="18.75">
      <c r="A254" s="64">
        <v>247</v>
      </c>
      <c r="B254" s="419" t="s">
        <v>929</v>
      </c>
      <c r="C254" s="419" t="s">
        <v>930</v>
      </c>
      <c r="D254" s="18">
        <v>7.75</v>
      </c>
      <c r="E254" s="407"/>
      <c r="F254" s="407"/>
      <c r="G254" s="18">
        <f t="shared" si="15"/>
        <v>2.5833333333333335</v>
      </c>
      <c r="H254" s="18">
        <f t="shared" si="16"/>
        <v>7.75</v>
      </c>
      <c r="I254" s="26"/>
      <c r="J254" s="18">
        <f t="shared" si="17"/>
        <v>7.75</v>
      </c>
      <c r="K254" s="404"/>
      <c r="L254" s="18">
        <f t="shared" si="18"/>
        <v>7.75</v>
      </c>
      <c r="M254" s="370"/>
      <c r="N254" s="84" t="str">
        <f t="shared" si="19"/>
        <v>Juin</v>
      </c>
    </row>
    <row r="255" spans="1:14" ht="18.75">
      <c r="A255" s="64">
        <v>248</v>
      </c>
      <c r="B255" s="418" t="s">
        <v>338</v>
      </c>
      <c r="C255" s="418" t="s">
        <v>339</v>
      </c>
      <c r="D255" s="18">
        <v>3.25</v>
      </c>
      <c r="E255" s="407"/>
      <c r="F255" s="407"/>
      <c r="G255" s="18">
        <f t="shared" si="15"/>
        <v>1.0833333333333333</v>
      </c>
      <c r="H255" s="18">
        <f t="shared" si="16"/>
        <v>3.25</v>
      </c>
      <c r="I255" s="26"/>
      <c r="J255" s="18">
        <f t="shared" si="17"/>
        <v>3.25</v>
      </c>
      <c r="K255" s="404"/>
      <c r="L255" s="18">
        <f t="shared" si="18"/>
        <v>3.25</v>
      </c>
      <c r="M255" s="370"/>
      <c r="N255" s="84" t="str">
        <f t="shared" si="19"/>
        <v>Juin</v>
      </c>
    </row>
    <row r="256" spans="1:14" ht="18.75">
      <c r="A256" s="64">
        <v>249</v>
      </c>
      <c r="B256" s="413" t="s">
        <v>340</v>
      </c>
      <c r="C256" s="413" t="s">
        <v>322</v>
      </c>
      <c r="D256" s="18">
        <v>10</v>
      </c>
      <c r="E256" s="405"/>
      <c r="F256" s="405"/>
      <c r="G256" s="18">
        <f t="shared" si="15"/>
        <v>3.3333333333333335</v>
      </c>
      <c r="H256" s="18">
        <f t="shared" si="16"/>
        <v>10</v>
      </c>
      <c r="I256" s="26"/>
      <c r="J256" s="18">
        <f t="shared" si="17"/>
        <v>10</v>
      </c>
      <c r="K256" s="404"/>
      <c r="L256" s="18">
        <f t="shared" si="18"/>
        <v>10</v>
      </c>
      <c r="M256" s="370"/>
      <c r="N256" s="84" t="str">
        <f t="shared" si="19"/>
        <v>Juin</v>
      </c>
    </row>
    <row r="257" spans="1:14" ht="18.75">
      <c r="A257" s="64">
        <v>250</v>
      </c>
      <c r="B257" s="417" t="s">
        <v>341</v>
      </c>
      <c r="C257" s="417" t="s">
        <v>342</v>
      </c>
      <c r="D257" s="370"/>
      <c r="E257" s="357"/>
      <c r="F257" s="357"/>
      <c r="G257" s="18">
        <f t="shared" si="15"/>
        <v>10</v>
      </c>
      <c r="H257" s="18">
        <f t="shared" si="16"/>
        <v>30</v>
      </c>
      <c r="I257" s="26"/>
      <c r="J257" s="18">
        <f t="shared" si="17"/>
        <v>30</v>
      </c>
      <c r="K257" s="404"/>
      <c r="L257" s="18">
        <f t="shared" si="18"/>
        <v>30</v>
      </c>
      <c r="M257" s="370">
        <v>30</v>
      </c>
      <c r="N257" s="84" t="str">
        <f t="shared" si="19"/>
        <v>Juin</v>
      </c>
    </row>
    <row r="258" spans="1:14" ht="18.75">
      <c r="A258" s="64">
        <v>251</v>
      </c>
      <c r="B258" s="434" t="s">
        <v>343</v>
      </c>
      <c r="C258" s="417" t="s">
        <v>857</v>
      </c>
      <c r="D258" s="370"/>
      <c r="E258" s="408"/>
      <c r="F258" s="408"/>
      <c r="G258" s="18">
        <f t="shared" si="15"/>
        <v>10</v>
      </c>
      <c r="H258" s="18">
        <f t="shared" si="16"/>
        <v>30</v>
      </c>
      <c r="I258" s="26"/>
      <c r="J258" s="18">
        <f t="shared" si="17"/>
        <v>30</v>
      </c>
      <c r="K258" s="404"/>
      <c r="L258" s="18">
        <f t="shared" si="18"/>
        <v>30</v>
      </c>
      <c r="M258" s="370">
        <v>30</v>
      </c>
      <c r="N258" s="84" t="str">
        <f t="shared" si="19"/>
        <v>Juin</v>
      </c>
    </row>
    <row r="259" spans="1:14" ht="18.75">
      <c r="A259" s="64">
        <v>252</v>
      </c>
      <c r="B259" s="419" t="s">
        <v>931</v>
      </c>
      <c r="C259" s="419" t="s">
        <v>118</v>
      </c>
      <c r="D259" s="18">
        <v>5.5</v>
      </c>
      <c r="E259" s="407"/>
      <c r="F259" s="407"/>
      <c r="G259" s="18">
        <f t="shared" si="15"/>
        <v>1.8333333333333333</v>
      </c>
      <c r="H259" s="18">
        <f t="shared" si="16"/>
        <v>5.5</v>
      </c>
      <c r="I259" s="26"/>
      <c r="J259" s="18">
        <f t="shared" si="17"/>
        <v>5.5</v>
      </c>
      <c r="K259" s="404"/>
      <c r="L259" s="18">
        <f t="shared" si="18"/>
        <v>5.5</v>
      </c>
      <c r="M259" s="370"/>
      <c r="N259" s="84" t="str">
        <f t="shared" si="19"/>
        <v>Juin</v>
      </c>
    </row>
    <row r="260" spans="1:14" ht="18.75">
      <c r="A260" s="64">
        <v>253</v>
      </c>
      <c r="B260" s="413" t="s">
        <v>344</v>
      </c>
      <c r="C260" s="413" t="s">
        <v>707</v>
      </c>
      <c r="D260" s="18">
        <v>13</v>
      </c>
      <c r="E260" s="405"/>
      <c r="F260" s="357"/>
      <c r="G260" s="18">
        <f t="shared" si="15"/>
        <v>4.333333333333333</v>
      </c>
      <c r="H260" s="18">
        <f t="shared" si="16"/>
        <v>13</v>
      </c>
      <c r="I260" s="26"/>
      <c r="J260" s="18">
        <f t="shared" si="17"/>
        <v>13</v>
      </c>
      <c r="K260" s="404"/>
      <c r="L260" s="18">
        <f t="shared" si="18"/>
        <v>13</v>
      </c>
      <c r="M260" s="370"/>
      <c r="N260" s="84" t="str">
        <f t="shared" si="19"/>
        <v>Juin</v>
      </c>
    </row>
    <row r="261" spans="1:14" ht="18.75">
      <c r="A261" s="64">
        <v>254</v>
      </c>
      <c r="B261" s="419" t="s">
        <v>345</v>
      </c>
      <c r="C261" s="419" t="s">
        <v>346</v>
      </c>
      <c r="D261" s="18">
        <v>4.25</v>
      </c>
      <c r="E261" s="407"/>
      <c r="F261" s="407"/>
      <c r="G261" s="18">
        <f t="shared" si="15"/>
        <v>1.4166666666666667</v>
      </c>
      <c r="H261" s="18">
        <f t="shared" si="16"/>
        <v>4.25</v>
      </c>
      <c r="I261" s="26"/>
      <c r="J261" s="18">
        <f t="shared" si="17"/>
        <v>4.25</v>
      </c>
      <c r="K261" s="404"/>
      <c r="L261" s="18">
        <f t="shared" si="18"/>
        <v>4.25</v>
      </c>
      <c r="M261" s="370"/>
      <c r="N261" s="84" t="str">
        <f t="shared" si="19"/>
        <v>Juin</v>
      </c>
    </row>
    <row r="262" spans="1:14" ht="18.75">
      <c r="A262" s="64">
        <v>255</v>
      </c>
      <c r="B262" s="419" t="s">
        <v>347</v>
      </c>
      <c r="C262" s="419" t="s">
        <v>348</v>
      </c>
      <c r="D262" s="18">
        <v>4</v>
      </c>
      <c r="E262" s="407"/>
      <c r="F262" s="407"/>
      <c r="G262" s="18">
        <f t="shared" si="15"/>
        <v>1.3333333333333333</v>
      </c>
      <c r="H262" s="18">
        <f t="shared" si="16"/>
        <v>4</v>
      </c>
      <c r="I262" s="26"/>
      <c r="J262" s="18">
        <f t="shared" si="17"/>
        <v>4</v>
      </c>
      <c r="K262" s="404"/>
      <c r="L262" s="18">
        <f t="shared" si="18"/>
        <v>4</v>
      </c>
      <c r="M262" s="370"/>
      <c r="N262" s="84" t="str">
        <f t="shared" si="19"/>
        <v>Juin</v>
      </c>
    </row>
    <row r="263" spans="1:14" ht="18.75">
      <c r="A263" s="64">
        <v>256</v>
      </c>
      <c r="B263" s="413" t="s">
        <v>349</v>
      </c>
      <c r="C263" s="413" t="s">
        <v>118</v>
      </c>
      <c r="D263" s="18">
        <v>4.75</v>
      </c>
      <c r="E263" s="407"/>
      <c r="F263" s="407"/>
      <c r="G263" s="18">
        <f t="shared" si="15"/>
        <v>1.5833333333333333</v>
      </c>
      <c r="H263" s="18">
        <f t="shared" si="16"/>
        <v>4.75</v>
      </c>
      <c r="I263" s="26"/>
      <c r="J263" s="18">
        <f t="shared" si="17"/>
        <v>4.75</v>
      </c>
      <c r="K263" s="404"/>
      <c r="L263" s="18">
        <f t="shared" si="18"/>
        <v>4.75</v>
      </c>
      <c r="M263" s="370"/>
      <c r="N263" s="84" t="str">
        <f t="shared" si="19"/>
        <v>Juin</v>
      </c>
    </row>
    <row r="264" spans="1:14" ht="18.75">
      <c r="A264" s="64">
        <v>257</v>
      </c>
      <c r="B264" s="432" t="s">
        <v>932</v>
      </c>
      <c r="C264" s="432" t="s">
        <v>933</v>
      </c>
      <c r="D264" s="18">
        <v>10.25</v>
      </c>
      <c r="E264" s="357"/>
      <c r="F264" s="357"/>
      <c r="G264" s="18">
        <f t="shared" ref="G264:G327" si="20">IF(AND(D264=0,E264=0,F264=0),M264/3,(D264+E264+F264)/3)</f>
        <v>3.4166666666666665</v>
      </c>
      <c r="H264" s="18">
        <f t="shared" ref="H264:H327" si="21">G264*3</f>
        <v>10.25</v>
      </c>
      <c r="I264" s="26"/>
      <c r="J264" s="18">
        <f t="shared" ref="J264:J327" si="22">MAX(I264*3,H264)</f>
        <v>10.25</v>
      </c>
      <c r="K264" s="404"/>
      <c r="L264" s="18">
        <f t="shared" ref="L264:L327" si="23">MAX(J264,K264*3)</f>
        <v>10.25</v>
      </c>
      <c r="M264" s="370"/>
      <c r="N264" s="84" t="str">
        <f t="shared" ref="N264:N327" si="24">IF(ISBLANK(K264),IF(ISBLANK(I264),"Juin","Synthèse"),"Rattrapage")</f>
        <v>Juin</v>
      </c>
    </row>
    <row r="265" spans="1:14" ht="18.75">
      <c r="A265" s="64">
        <v>258</v>
      </c>
      <c r="B265" s="413" t="s">
        <v>350</v>
      </c>
      <c r="C265" s="413" t="s">
        <v>351</v>
      </c>
      <c r="D265" s="18">
        <v>14.5</v>
      </c>
      <c r="E265" s="405"/>
      <c r="F265" s="405"/>
      <c r="G265" s="18">
        <f t="shared" si="20"/>
        <v>4.833333333333333</v>
      </c>
      <c r="H265" s="18">
        <f t="shared" si="21"/>
        <v>14.5</v>
      </c>
      <c r="I265" s="26"/>
      <c r="J265" s="18">
        <f t="shared" si="22"/>
        <v>14.5</v>
      </c>
      <c r="K265" s="404"/>
      <c r="L265" s="18">
        <f t="shared" si="23"/>
        <v>14.5</v>
      </c>
      <c r="M265" s="370"/>
      <c r="N265" s="84" t="str">
        <f t="shared" si="24"/>
        <v>Juin</v>
      </c>
    </row>
    <row r="266" spans="1:14" ht="18.75">
      <c r="A266" s="64">
        <v>259</v>
      </c>
      <c r="B266" s="418" t="s">
        <v>352</v>
      </c>
      <c r="C266" s="418" t="s">
        <v>934</v>
      </c>
      <c r="D266" s="18">
        <v>14</v>
      </c>
      <c r="E266" s="407"/>
      <c r="F266" s="408"/>
      <c r="G266" s="18">
        <f t="shared" si="20"/>
        <v>4.666666666666667</v>
      </c>
      <c r="H266" s="18">
        <f t="shared" si="21"/>
        <v>14</v>
      </c>
      <c r="I266" s="26"/>
      <c r="J266" s="18">
        <f t="shared" si="22"/>
        <v>14</v>
      </c>
      <c r="K266" s="404"/>
      <c r="L266" s="18">
        <f t="shared" si="23"/>
        <v>14</v>
      </c>
      <c r="M266" s="370"/>
      <c r="N266" s="84" t="str">
        <f t="shared" si="24"/>
        <v>Juin</v>
      </c>
    </row>
    <row r="267" spans="1:14" ht="18.75">
      <c r="A267" s="64">
        <v>260</v>
      </c>
      <c r="B267" s="434" t="s">
        <v>353</v>
      </c>
      <c r="C267" s="434" t="s">
        <v>935</v>
      </c>
      <c r="D267" s="18">
        <v>8.25</v>
      </c>
      <c r="E267" s="407"/>
      <c r="F267" s="408"/>
      <c r="G267" s="18">
        <f t="shared" si="20"/>
        <v>2.75</v>
      </c>
      <c r="H267" s="18">
        <f t="shared" si="21"/>
        <v>8.25</v>
      </c>
      <c r="I267" s="26"/>
      <c r="J267" s="18">
        <f t="shared" si="22"/>
        <v>8.25</v>
      </c>
      <c r="K267" s="404"/>
      <c r="L267" s="18">
        <f t="shared" si="23"/>
        <v>8.25</v>
      </c>
      <c r="M267" s="370"/>
      <c r="N267" s="84" t="str">
        <f t="shared" si="24"/>
        <v>Juin</v>
      </c>
    </row>
    <row r="268" spans="1:14" ht="18.75">
      <c r="A268" s="64">
        <v>261</v>
      </c>
      <c r="B268" s="434" t="s">
        <v>354</v>
      </c>
      <c r="C268" s="434" t="s">
        <v>355</v>
      </c>
      <c r="D268" s="18">
        <v>14.25</v>
      </c>
      <c r="E268" s="405"/>
      <c r="F268" s="405"/>
      <c r="G268" s="18">
        <f t="shared" si="20"/>
        <v>4.75</v>
      </c>
      <c r="H268" s="18">
        <f t="shared" si="21"/>
        <v>14.25</v>
      </c>
      <c r="I268" s="26"/>
      <c r="J268" s="18">
        <f t="shared" si="22"/>
        <v>14.25</v>
      </c>
      <c r="K268" s="404"/>
      <c r="L268" s="18">
        <f t="shared" si="23"/>
        <v>14.25</v>
      </c>
      <c r="M268" s="370"/>
      <c r="N268" s="84" t="str">
        <f t="shared" si="24"/>
        <v>Juin</v>
      </c>
    </row>
    <row r="269" spans="1:14" ht="18.75">
      <c r="A269" s="64">
        <v>262</v>
      </c>
      <c r="B269" s="413" t="s">
        <v>356</v>
      </c>
      <c r="C269" s="413" t="s">
        <v>936</v>
      </c>
      <c r="D269" s="18">
        <v>5</v>
      </c>
      <c r="E269" s="407"/>
      <c r="F269" s="407"/>
      <c r="G269" s="18">
        <f t="shared" si="20"/>
        <v>1.6666666666666667</v>
      </c>
      <c r="H269" s="18">
        <f t="shared" si="21"/>
        <v>5</v>
      </c>
      <c r="I269" s="26"/>
      <c r="J269" s="18">
        <f t="shared" si="22"/>
        <v>5</v>
      </c>
      <c r="K269" s="404"/>
      <c r="L269" s="18">
        <f t="shared" si="23"/>
        <v>5</v>
      </c>
      <c r="M269" s="370"/>
      <c r="N269" s="84" t="str">
        <f t="shared" si="24"/>
        <v>Juin</v>
      </c>
    </row>
    <row r="270" spans="1:14" ht="18.75">
      <c r="A270" s="64">
        <v>263</v>
      </c>
      <c r="B270" s="425" t="s">
        <v>937</v>
      </c>
      <c r="C270" s="425" t="s">
        <v>357</v>
      </c>
      <c r="D270" s="18">
        <v>14.25</v>
      </c>
      <c r="E270" s="407"/>
      <c r="F270" s="407"/>
      <c r="G270" s="18">
        <f t="shared" si="20"/>
        <v>4.75</v>
      </c>
      <c r="H270" s="18">
        <f t="shared" si="21"/>
        <v>14.25</v>
      </c>
      <c r="I270" s="26"/>
      <c r="J270" s="18">
        <f t="shared" si="22"/>
        <v>14.25</v>
      </c>
      <c r="K270" s="404"/>
      <c r="L270" s="18">
        <f t="shared" si="23"/>
        <v>14.25</v>
      </c>
      <c r="M270" s="370"/>
      <c r="N270" s="84" t="str">
        <f t="shared" si="24"/>
        <v>Juin</v>
      </c>
    </row>
    <row r="271" spans="1:14" ht="18.75">
      <c r="A271" s="64">
        <v>264</v>
      </c>
      <c r="B271" s="413" t="s">
        <v>358</v>
      </c>
      <c r="C271" s="413" t="s">
        <v>248</v>
      </c>
      <c r="D271" s="18">
        <v>6</v>
      </c>
      <c r="E271" s="407"/>
      <c r="F271" s="407"/>
      <c r="G271" s="18">
        <f t="shared" si="20"/>
        <v>2</v>
      </c>
      <c r="H271" s="18">
        <f t="shared" si="21"/>
        <v>6</v>
      </c>
      <c r="I271" s="26"/>
      <c r="J271" s="18">
        <f t="shared" si="22"/>
        <v>6</v>
      </c>
      <c r="K271" s="404"/>
      <c r="L271" s="18">
        <f t="shared" si="23"/>
        <v>6</v>
      </c>
      <c r="M271" s="370"/>
      <c r="N271" s="84" t="str">
        <f t="shared" si="24"/>
        <v>Juin</v>
      </c>
    </row>
    <row r="272" spans="1:14" ht="18.75">
      <c r="A272" s="64">
        <v>265</v>
      </c>
      <c r="B272" s="413" t="s">
        <v>359</v>
      </c>
      <c r="C272" s="413" t="s">
        <v>938</v>
      </c>
      <c r="D272" s="18">
        <v>10.5</v>
      </c>
      <c r="E272" s="408"/>
      <c r="F272" s="408"/>
      <c r="G272" s="18">
        <f t="shared" si="20"/>
        <v>3.5</v>
      </c>
      <c r="H272" s="18">
        <f t="shared" si="21"/>
        <v>10.5</v>
      </c>
      <c r="I272" s="26"/>
      <c r="J272" s="18">
        <f t="shared" si="22"/>
        <v>10.5</v>
      </c>
      <c r="K272" s="404"/>
      <c r="L272" s="18">
        <f t="shared" si="23"/>
        <v>10.5</v>
      </c>
      <c r="M272" s="370"/>
      <c r="N272" s="84" t="str">
        <f t="shared" si="24"/>
        <v>Juin</v>
      </c>
    </row>
    <row r="273" spans="1:14" ht="18.75">
      <c r="A273" s="64">
        <v>266</v>
      </c>
      <c r="B273" s="435" t="s">
        <v>360</v>
      </c>
      <c r="C273" s="435" t="s">
        <v>87</v>
      </c>
      <c r="D273" s="18">
        <v>12.5</v>
      </c>
      <c r="E273" s="405"/>
      <c r="F273" s="405"/>
      <c r="G273" s="18">
        <f t="shared" si="20"/>
        <v>4.166666666666667</v>
      </c>
      <c r="H273" s="18">
        <f t="shared" si="21"/>
        <v>12.5</v>
      </c>
      <c r="I273" s="26"/>
      <c r="J273" s="18">
        <f t="shared" si="22"/>
        <v>12.5</v>
      </c>
      <c r="K273" s="404"/>
      <c r="L273" s="18">
        <f t="shared" si="23"/>
        <v>12.5</v>
      </c>
      <c r="M273" s="370"/>
      <c r="N273" s="84" t="str">
        <f t="shared" si="24"/>
        <v>Juin</v>
      </c>
    </row>
    <row r="274" spans="1:14" ht="18.75">
      <c r="A274" s="64">
        <v>267</v>
      </c>
      <c r="B274" s="427" t="s">
        <v>939</v>
      </c>
      <c r="C274" s="427" t="s">
        <v>940</v>
      </c>
      <c r="D274" s="18">
        <v>10.5</v>
      </c>
      <c r="E274" s="408"/>
      <c r="F274" s="408"/>
      <c r="G274" s="18">
        <f t="shared" si="20"/>
        <v>3.5</v>
      </c>
      <c r="H274" s="18">
        <f t="shared" si="21"/>
        <v>10.5</v>
      </c>
      <c r="I274" s="26"/>
      <c r="J274" s="18">
        <f t="shared" si="22"/>
        <v>10.5</v>
      </c>
      <c r="K274" s="404"/>
      <c r="L274" s="18">
        <f t="shared" si="23"/>
        <v>10.5</v>
      </c>
      <c r="M274" s="370"/>
      <c r="N274" s="84" t="str">
        <f t="shared" si="24"/>
        <v>Juin</v>
      </c>
    </row>
    <row r="275" spans="1:14" ht="18.75">
      <c r="A275" s="64">
        <v>268</v>
      </c>
      <c r="B275" s="427" t="s">
        <v>941</v>
      </c>
      <c r="C275" s="427" t="s">
        <v>361</v>
      </c>
      <c r="D275" s="18">
        <v>11</v>
      </c>
      <c r="E275" s="407"/>
      <c r="F275" s="407"/>
      <c r="G275" s="18">
        <f t="shared" si="20"/>
        <v>3.6666666666666665</v>
      </c>
      <c r="H275" s="18">
        <f t="shared" si="21"/>
        <v>11</v>
      </c>
      <c r="I275" s="26"/>
      <c r="J275" s="18">
        <f t="shared" si="22"/>
        <v>11</v>
      </c>
      <c r="K275" s="404"/>
      <c r="L275" s="18">
        <f t="shared" si="23"/>
        <v>11</v>
      </c>
      <c r="M275" s="370"/>
      <c r="N275" s="84" t="str">
        <f t="shared" si="24"/>
        <v>Juin</v>
      </c>
    </row>
    <row r="276" spans="1:14" ht="18.75">
      <c r="A276" s="64">
        <v>269</v>
      </c>
      <c r="B276" s="436" t="s">
        <v>942</v>
      </c>
      <c r="C276" s="436" t="s">
        <v>362</v>
      </c>
      <c r="D276" s="370"/>
      <c r="E276" s="405"/>
      <c r="F276" s="405"/>
      <c r="G276" s="18">
        <f t="shared" si="20"/>
        <v>12</v>
      </c>
      <c r="H276" s="18">
        <f t="shared" si="21"/>
        <v>36</v>
      </c>
      <c r="I276" s="26"/>
      <c r="J276" s="18">
        <f t="shared" si="22"/>
        <v>36</v>
      </c>
      <c r="K276" s="404"/>
      <c r="L276" s="18">
        <f t="shared" si="23"/>
        <v>36</v>
      </c>
      <c r="M276" s="370">
        <v>36</v>
      </c>
      <c r="N276" s="84" t="str">
        <f t="shared" si="24"/>
        <v>Juin</v>
      </c>
    </row>
    <row r="277" spans="1:14" ht="18.75">
      <c r="A277" s="64">
        <v>270</v>
      </c>
      <c r="B277" s="413" t="s">
        <v>363</v>
      </c>
      <c r="C277" s="413" t="s">
        <v>220</v>
      </c>
      <c r="D277" s="18">
        <v>13</v>
      </c>
      <c r="E277" s="405"/>
      <c r="F277" s="357"/>
      <c r="G277" s="18">
        <f t="shared" si="20"/>
        <v>4.333333333333333</v>
      </c>
      <c r="H277" s="18">
        <f t="shared" si="21"/>
        <v>13</v>
      </c>
      <c r="I277" s="26"/>
      <c r="J277" s="18">
        <f t="shared" si="22"/>
        <v>13</v>
      </c>
      <c r="K277" s="404"/>
      <c r="L277" s="18">
        <f t="shared" si="23"/>
        <v>13</v>
      </c>
      <c r="M277" s="370"/>
      <c r="N277" s="84" t="str">
        <f t="shared" si="24"/>
        <v>Juin</v>
      </c>
    </row>
    <row r="278" spans="1:14" ht="18.75">
      <c r="A278" s="64">
        <v>271</v>
      </c>
      <c r="B278" s="413" t="s">
        <v>364</v>
      </c>
      <c r="C278" s="413" t="s">
        <v>943</v>
      </c>
      <c r="D278" s="18">
        <v>6</v>
      </c>
      <c r="E278" s="407"/>
      <c r="F278" s="407"/>
      <c r="G278" s="18">
        <f t="shared" si="20"/>
        <v>2</v>
      </c>
      <c r="H278" s="18">
        <f t="shared" si="21"/>
        <v>6</v>
      </c>
      <c r="I278" s="26"/>
      <c r="J278" s="18">
        <f t="shared" si="22"/>
        <v>6</v>
      </c>
      <c r="K278" s="404"/>
      <c r="L278" s="18">
        <f t="shared" si="23"/>
        <v>6</v>
      </c>
      <c r="M278" s="370"/>
      <c r="N278" s="84" t="str">
        <f t="shared" si="24"/>
        <v>Juin</v>
      </c>
    </row>
    <row r="279" spans="1:14" ht="18.75">
      <c r="A279" s="64">
        <v>272</v>
      </c>
      <c r="B279" s="413" t="s">
        <v>365</v>
      </c>
      <c r="C279" s="413" t="s">
        <v>366</v>
      </c>
      <c r="D279" s="18">
        <v>13</v>
      </c>
      <c r="E279" s="405"/>
      <c r="F279" s="357"/>
      <c r="G279" s="18">
        <f t="shared" si="20"/>
        <v>4.333333333333333</v>
      </c>
      <c r="H279" s="18">
        <f t="shared" si="21"/>
        <v>13</v>
      </c>
      <c r="I279" s="26"/>
      <c r="J279" s="18">
        <f t="shared" si="22"/>
        <v>13</v>
      </c>
      <c r="K279" s="404"/>
      <c r="L279" s="18">
        <f t="shared" si="23"/>
        <v>13</v>
      </c>
      <c r="M279" s="370"/>
      <c r="N279" s="84" t="str">
        <f t="shared" si="24"/>
        <v>Juin</v>
      </c>
    </row>
    <row r="280" spans="1:14" ht="18.75">
      <c r="A280" s="64">
        <v>273</v>
      </c>
      <c r="B280" s="413" t="s">
        <v>367</v>
      </c>
      <c r="C280" s="413" t="s">
        <v>944</v>
      </c>
      <c r="D280" s="370"/>
      <c r="E280" s="407"/>
      <c r="F280" s="407"/>
      <c r="G280" s="18">
        <f t="shared" si="20"/>
        <v>13</v>
      </c>
      <c r="H280" s="18">
        <f t="shared" si="21"/>
        <v>39</v>
      </c>
      <c r="I280" s="26"/>
      <c r="J280" s="18">
        <f t="shared" si="22"/>
        <v>39</v>
      </c>
      <c r="K280" s="404"/>
      <c r="L280" s="18">
        <f t="shared" si="23"/>
        <v>39</v>
      </c>
      <c r="M280" s="370">
        <v>39</v>
      </c>
      <c r="N280" s="84" t="str">
        <f t="shared" si="24"/>
        <v>Juin</v>
      </c>
    </row>
    <row r="281" spans="1:14" ht="18.75">
      <c r="A281" s="64">
        <v>274</v>
      </c>
      <c r="B281" s="413" t="s">
        <v>369</v>
      </c>
      <c r="C281" s="413" t="s">
        <v>370</v>
      </c>
      <c r="D281" s="18">
        <v>8</v>
      </c>
      <c r="E281" s="407"/>
      <c r="F281" s="383"/>
      <c r="G281" s="18">
        <f t="shared" si="20"/>
        <v>2.6666666666666665</v>
      </c>
      <c r="H281" s="18">
        <f t="shared" si="21"/>
        <v>8</v>
      </c>
      <c r="I281" s="26"/>
      <c r="J281" s="18">
        <f t="shared" si="22"/>
        <v>8</v>
      </c>
      <c r="K281" s="404"/>
      <c r="L281" s="18">
        <f t="shared" si="23"/>
        <v>8</v>
      </c>
      <c r="M281" s="370"/>
      <c r="N281" s="84" t="str">
        <f t="shared" si="24"/>
        <v>Juin</v>
      </c>
    </row>
    <row r="282" spans="1:14" ht="18.75">
      <c r="A282" s="64">
        <v>275</v>
      </c>
      <c r="B282" s="413" t="s">
        <v>371</v>
      </c>
      <c r="C282" s="413" t="s">
        <v>372</v>
      </c>
      <c r="D282" s="18">
        <v>5.25</v>
      </c>
      <c r="E282" s="407"/>
      <c r="F282" s="407"/>
      <c r="G282" s="18">
        <f t="shared" si="20"/>
        <v>1.75</v>
      </c>
      <c r="H282" s="18">
        <f t="shared" si="21"/>
        <v>5.25</v>
      </c>
      <c r="I282" s="26"/>
      <c r="J282" s="18">
        <f t="shared" si="22"/>
        <v>5.25</v>
      </c>
      <c r="K282" s="404"/>
      <c r="L282" s="18">
        <f t="shared" si="23"/>
        <v>5.25</v>
      </c>
      <c r="M282" s="370"/>
      <c r="N282" s="84" t="str">
        <f t="shared" si="24"/>
        <v>Juin</v>
      </c>
    </row>
    <row r="283" spans="1:14" ht="18.75">
      <c r="A283" s="64">
        <v>276</v>
      </c>
      <c r="B283" s="413" t="s">
        <v>373</v>
      </c>
      <c r="C283" s="413" t="s">
        <v>143</v>
      </c>
      <c r="D283" s="18">
        <v>14</v>
      </c>
      <c r="E283" s="405"/>
      <c r="F283" s="357"/>
      <c r="G283" s="18">
        <f t="shared" si="20"/>
        <v>4.666666666666667</v>
      </c>
      <c r="H283" s="18">
        <f t="shared" si="21"/>
        <v>14</v>
      </c>
      <c r="I283" s="26"/>
      <c r="J283" s="18">
        <f t="shared" si="22"/>
        <v>14</v>
      </c>
      <c r="K283" s="404"/>
      <c r="L283" s="18">
        <f t="shared" si="23"/>
        <v>14</v>
      </c>
      <c r="M283" s="370"/>
      <c r="N283" s="84" t="str">
        <f t="shared" si="24"/>
        <v>Juin</v>
      </c>
    </row>
    <row r="284" spans="1:14" ht="18.75">
      <c r="A284" s="64">
        <v>277</v>
      </c>
      <c r="B284" s="413" t="s">
        <v>374</v>
      </c>
      <c r="C284" s="413" t="s">
        <v>375</v>
      </c>
      <c r="D284" s="18">
        <v>12</v>
      </c>
      <c r="E284" s="407"/>
      <c r="F284" s="407"/>
      <c r="G284" s="18">
        <f t="shared" si="20"/>
        <v>4</v>
      </c>
      <c r="H284" s="18">
        <f t="shared" si="21"/>
        <v>12</v>
      </c>
      <c r="I284" s="26"/>
      <c r="J284" s="18">
        <f t="shared" si="22"/>
        <v>12</v>
      </c>
      <c r="K284" s="404"/>
      <c r="L284" s="18">
        <f t="shared" si="23"/>
        <v>12</v>
      </c>
      <c r="M284" s="370"/>
      <c r="N284" s="84" t="str">
        <f t="shared" si="24"/>
        <v>Juin</v>
      </c>
    </row>
    <row r="285" spans="1:14" ht="18.75">
      <c r="A285" s="64">
        <v>278</v>
      </c>
      <c r="B285" s="413" t="s">
        <v>376</v>
      </c>
      <c r="C285" s="413" t="s">
        <v>945</v>
      </c>
      <c r="D285" s="18">
        <v>16.25</v>
      </c>
      <c r="E285" s="407"/>
      <c r="F285" s="407"/>
      <c r="G285" s="18">
        <f t="shared" si="20"/>
        <v>5.416666666666667</v>
      </c>
      <c r="H285" s="18">
        <f t="shared" si="21"/>
        <v>16.25</v>
      </c>
      <c r="I285" s="26"/>
      <c r="J285" s="18">
        <f t="shared" si="22"/>
        <v>16.25</v>
      </c>
      <c r="K285" s="404"/>
      <c r="L285" s="18">
        <f t="shared" si="23"/>
        <v>16.25</v>
      </c>
      <c r="M285" s="370"/>
      <c r="N285" s="84" t="str">
        <f t="shared" si="24"/>
        <v>Juin</v>
      </c>
    </row>
    <row r="286" spans="1:14" ht="18.75">
      <c r="A286" s="64">
        <v>279</v>
      </c>
      <c r="B286" s="419" t="s">
        <v>946</v>
      </c>
      <c r="C286" s="419" t="s">
        <v>166</v>
      </c>
      <c r="D286" s="18">
        <v>13.25</v>
      </c>
      <c r="E286" s="407"/>
      <c r="F286" s="407"/>
      <c r="G286" s="18">
        <f t="shared" si="20"/>
        <v>4.416666666666667</v>
      </c>
      <c r="H286" s="18">
        <f t="shared" si="21"/>
        <v>13.25</v>
      </c>
      <c r="I286" s="26"/>
      <c r="J286" s="18">
        <f t="shared" si="22"/>
        <v>13.25</v>
      </c>
      <c r="K286" s="404"/>
      <c r="L286" s="18">
        <f t="shared" si="23"/>
        <v>13.25</v>
      </c>
      <c r="M286" s="370"/>
      <c r="N286" s="84" t="str">
        <f t="shared" si="24"/>
        <v>Juin</v>
      </c>
    </row>
    <row r="287" spans="1:14" ht="18.75">
      <c r="A287" s="64">
        <v>280</v>
      </c>
      <c r="B287" s="419" t="s">
        <v>947</v>
      </c>
      <c r="C287" s="419" t="s">
        <v>948</v>
      </c>
      <c r="D287" s="18">
        <v>5.5</v>
      </c>
      <c r="E287" s="407"/>
      <c r="F287" s="407"/>
      <c r="G287" s="18">
        <f t="shared" si="20"/>
        <v>1.8333333333333333</v>
      </c>
      <c r="H287" s="18">
        <f t="shared" si="21"/>
        <v>5.5</v>
      </c>
      <c r="I287" s="26"/>
      <c r="J287" s="18">
        <f t="shared" si="22"/>
        <v>5.5</v>
      </c>
      <c r="K287" s="404"/>
      <c r="L287" s="18">
        <f t="shared" si="23"/>
        <v>5.5</v>
      </c>
      <c r="M287" s="370"/>
      <c r="N287" s="84" t="str">
        <f t="shared" si="24"/>
        <v>Juin</v>
      </c>
    </row>
    <row r="288" spans="1:14" ht="18.75">
      <c r="A288" s="64">
        <v>281</v>
      </c>
      <c r="B288" s="418" t="s">
        <v>949</v>
      </c>
      <c r="C288" s="418" t="s">
        <v>78</v>
      </c>
      <c r="D288" s="18">
        <v>13</v>
      </c>
      <c r="E288" s="405"/>
      <c r="F288" s="357"/>
      <c r="G288" s="18">
        <f t="shared" si="20"/>
        <v>4.333333333333333</v>
      </c>
      <c r="H288" s="18">
        <f t="shared" si="21"/>
        <v>13</v>
      </c>
      <c r="I288" s="26"/>
      <c r="J288" s="18">
        <f t="shared" si="22"/>
        <v>13</v>
      </c>
      <c r="K288" s="404"/>
      <c r="L288" s="18">
        <f t="shared" si="23"/>
        <v>13</v>
      </c>
      <c r="M288" s="370"/>
      <c r="N288" s="84" t="str">
        <f t="shared" si="24"/>
        <v>Juin</v>
      </c>
    </row>
    <row r="289" spans="1:14" ht="18.75">
      <c r="A289" s="64">
        <v>282</v>
      </c>
      <c r="B289" s="419" t="s">
        <v>377</v>
      </c>
      <c r="C289" s="419" t="s">
        <v>671</v>
      </c>
      <c r="D289" s="18">
        <v>0</v>
      </c>
      <c r="E289" s="407"/>
      <c r="F289" s="407"/>
      <c r="G289" s="18">
        <f t="shared" si="20"/>
        <v>0</v>
      </c>
      <c r="H289" s="18">
        <f t="shared" si="21"/>
        <v>0</v>
      </c>
      <c r="I289" s="26"/>
      <c r="J289" s="18">
        <f t="shared" si="22"/>
        <v>0</v>
      </c>
      <c r="K289" s="404"/>
      <c r="L289" s="18">
        <f t="shared" si="23"/>
        <v>0</v>
      </c>
      <c r="M289" s="370"/>
      <c r="N289" s="84" t="str">
        <f t="shared" si="24"/>
        <v>Juin</v>
      </c>
    </row>
    <row r="290" spans="1:14" ht="18.75">
      <c r="A290" s="64">
        <v>283</v>
      </c>
      <c r="B290" s="417" t="s">
        <v>378</v>
      </c>
      <c r="C290" s="417" t="s">
        <v>950</v>
      </c>
      <c r="D290" s="370"/>
      <c r="E290" s="405"/>
      <c r="F290" s="405"/>
      <c r="G290" s="18">
        <f t="shared" si="20"/>
        <v>12</v>
      </c>
      <c r="H290" s="18">
        <f t="shared" si="21"/>
        <v>36</v>
      </c>
      <c r="I290" s="26"/>
      <c r="J290" s="18">
        <f t="shared" si="22"/>
        <v>36</v>
      </c>
      <c r="K290" s="404"/>
      <c r="L290" s="18">
        <f t="shared" si="23"/>
        <v>36</v>
      </c>
      <c r="M290" s="370">
        <v>36</v>
      </c>
      <c r="N290" s="84" t="str">
        <f t="shared" si="24"/>
        <v>Juin</v>
      </c>
    </row>
    <row r="291" spans="1:14" ht="18.75">
      <c r="A291" s="64">
        <v>284</v>
      </c>
      <c r="B291" s="413" t="s">
        <v>379</v>
      </c>
      <c r="C291" s="413" t="s">
        <v>278</v>
      </c>
      <c r="D291" s="18">
        <v>5.25</v>
      </c>
      <c r="E291" s="407"/>
      <c r="F291" s="407"/>
      <c r="G291" s="18">
        <f t="shared" si="20"/>
        <v>1.75</v>
      </c>
      <c r="H291" s="18">
        <f t="shared" si="21"/>
        <v>5.25</v>
      </c>
      <c r="I291" s="26"/>
      <c r="J291" s="18">
        <f t="shared" si="22"/>
        <v>5.25</v>
      </c>
      <c r="K291" s="404"/>
      <c r="L291" s="18">
        <f t="shared" si="23"/>
        <v>5.25</v>
      </c>
      <c r="M291" s="370"/>
      <c r="N291" s="84" t="str">
        <f t="shared" si="24"/>
        <v>Juin</v>
      </c>
    </row>
    <row r="292" spans="1:14" ht="18.75">
      <c r="A292" s="64">
        <v>285</v>
      </c>
      <c r="B292" s="419" t="s">
        <v>951</v>
      </c>
      <c r="C292" s="419" t="s">
        <v>952</v>
      </c>
      <c r="D292" s="18">
        <v>11.5</v>
      </c>
      <c r="E292" s="405"/>
      <c r="F292" s="405"/>
      <c r="G292" s="18">
        <f t="shared" si="20"/>
        <v>3.8333333333333335</v>
      </c>
      <c r="H292" s="18">
        <f t="shared" si="21"/>
        <v>11.5</v>
      </c>
      <c r="I292" s="26"/>
      <c r="J292" s="18">
        <f t="shared" si="22"/>
        <v>11.5</v>
      </c>
      <c r="K292" s="404"/>
      <c r="L292" s="18">
        <f t="shared" si="23"/>
        <v>11.5</v>
      </c>
      <c r="M292" s="370"/>
      <c r="N292" s="84" t="str">
        <f t="shared" si="24"/>
        <v>Juin</v>
      </c>
    </row>
    <row r="293" spans="1:14" ht="18.75">
      <c r="A293" s="64">
        <v>286</v>
      </c>
      <c r="B293" s="413" t="s">
        <v>380</v>
      </c>
      <c r="C293" s="413" t="s">
        <v>311</v>
      </c>
      <c r="D293" s="18">
        <v>15.5</v>
      </c>
      <c r="E293" s="405"/>
      <c r="F293" s="357"/>
      <c r="G293" s="18">
        <f t="shared" si="20"/>
        <v>5.166666666666667</v>
      </c>
      <c r="H293" s="18">
        <f t="shared" si="21"/>
        <v>15.5</v>
      </c>
      <c r="I293" s="26"/>
      <c r="J293" s="18">
        <f t="shared" si="22"/>
        <v>15.5</v>
      </c>
      <c r="K293" s="404"/>
      <c r="L293" s="18">
        <f t="shared" si="23"/>
        <v>15.5</v>
      </c>
      <c r="M293" s="370"/>
      <c r="N293" s="84" t="str">
        <f t="shared" si="24"/>
        <v>Juin</v>
      </c>
    </row>
    <row r="294" spans="1:14" ht="18.75">
      <c r="A294" s="64">
        <v>287</v>
      </c>
      <c r="B294" s="417" t="s">
        <v>381</v>
      </c>
      <c r="C294" s="417" t="s">
        <v>953</v>
      </c>
      <c r="D294" s="370"/>
      <c r="E294" s="405"/>
      <c r="F294" s="405"/>
      <c r="G294" s="18">
        <f t="shared" si="20"/>
        <v>10</v>
      </c>
      <c r="H294" s="18">
        <f t="shared" si="21"/>
        <v>30</v>
      </c>
      <c r="I294" s="26"/>
      <c r="J294" s="18">
        <f t="shared" si="22"/>
        <v>30</v>
      </c>
      <c r="K294" s="404"/>
      <c r="L294" s="18">
        <f t="shared" si="23"/>
        <v>30</v>
      </c>
      <c r="M294" s="370">
        <v>30</v>
      </c>
      <c r="N294" s="84" t="str">
        <f t="shared" si="24"/>
        <v>Juin</v>
      </c>
    </row>
    <row r="295" spans="1:14" ht="18.75">
      <c r="A295" s="64">
        <v>288</v>
      </c>
      <c r="B295" s="413" t="s">
        <v>954</v>
      </c>
      <c r="C295" s="413" t="s">
        <v>382</v>
      </c>
      <c r="D295" s="18">
        <v>9.5</v>
      </c>
      <c r="E295" s="405"/>
      <c r="F295" s="405"/>
      <c r="G295" s="18">
        <f>IF(AND(D295=0,E295=0,F295=0),M295/3,(D295+E295+F295)/3)</f>
        <v>3.1666666666666665</v>
      </c>
      <c r="H295" s="18">
        <f>G295*3</f>
        <v>9.5</v>
      </c>
      <c r="I295" s="26"/>
      <c r="J295" s="18">
        <f>MAX(I295*3,H295)</f>
        <v>9.5</v>
      </c>
      <c r="K295" s="404"/>
      <c r="L295" s="18">
        <f>MAX(J295,K295*3)</f>
        <v>9.5</v>
      </c>
      <c r="M295" s="370"/>
      <c r="N295" s="84" t="str">
        <f>IF(ISBLANK(K295),IF(ISBLANK(I295),"Juin","Synthèse"),"Rattrapage")</f>
        <v>Juin</v>
      </c>
    </row>
    <row r="296" spans="1:14" ht="18.75">
      <c r="A296" s="64">
        <v>289</v>
      </c>
      <c r="B296" s="425" t="s">
        <v>955</v>
      </c>
      <c r="C296" s="425" t="s">
        <v>83</v>
      </c>
      <c r="D296" s="18">
        <v>9.75</v>
      </c>
      <c r="E296" s="405"/>
      <c r="F296" s="405"/>
      <c r="G296" s="18">
        <f t="shared" si="20"/>
        <v>3.25</v>
      </c>
      <c r="H296" s="18">
        <f t="shared" si="21"/>
        <v>9.75</v>
      </c>
      <c r="I296" s="26"/>
      <c r="J296" s="18">
        <f t="shared" si="22"/>
        <v>9.75</v>
      </c>
      <c r="K296" s="404"/>
      <c r="L296" s="18">
        <f t="shared" si="23"/>
        <v>9.75</v>
      </c>
      <c r="M296" s="370"/>
      <c r="N296" s="84" t="str">
        <f t="shared" si="24"/>
        <v>Juin</v>
      </c>
    </row>
    <row r="297" spans="1:14" ht="18.75">
      <c r="A297" s="64">
        <v>290</v>
      </c>
      <c r="B297" s="442" t="s">
        <v>383</v>
      </c>
      <c r="C297" s="442" t="s">
        <v>316</v>
      </c>
      <c r="D297" s="18">
        <v>11.5</v>
      </c>
      <c r="E297" s="405"/>
      <c r="F297" s="405"/>
      <c r="G297" s="18">
        <f t="shared" si="20"/>
        <v>3.8333333333333335</v>
      </c>
      <c r="H297" s="18">
        <f t="shared" si="21"/>
        <v>11.5</v>
      </c>
      <c r="I297" s="26"/>
      <c r="J297" s="18">
        <f t="shared" si="22"/>
        <v>11.5</v>
      </c>
      <c r="K297" s="404"/>
      <c r="L297" s="18">
        <f t="shared" si="23"/>
        <v>11.5</v>
      </c>
      <c r="M297" s="370"/>
      <c r="N297" s="84" t="str">
        <f t="shared" si="24"/>
        <v>Juin</v>
      </c>
    </row>
    <row r="298" spans="1:14" ht="18.75">
      <c r="A298" s="64">
        <v>291</v>
      </c>
      <c r="B298" s="413" t="s">
        <v>384</v>
      </c>
      <c r="C298" s="413" t="s">
        <v>67</v>
      </c>
      <c r="D298" s="18">
        <v>14</v>
      </c>
      <c r="E298" s="407"/>
      <c r="F298" s="408"/>
      <c r="G298" s="18">
        <f t="shared" si="20"/>
        <v>4.666666666666667</v>
      </c>
      <c r="H298" s="18">
        <f t="shared" si="21"/>
        <v>14</v>
      </c>
      <c r="I298" s="26"/>
      <c r="J298" s="18">
        <f t="shared" si="22"/>
        <v>14</v>
      </c>
      <c r="K298" s="404"/>
      <c r="L298" s="18">
        <f t="shared" si="23"/>
        <v>14</v>
      </c>
      <c r="M298" s="370"/>
      <c r="N298" s="84" t="str">
        <f t="shared" si="24"/>
        <v>Juin</v>
      </c>
    </row>
    <row r="299" spans="1:14" ht="18.75">
      <c r="A299" s="64">
        <v>292</v>
      </c>
      <c r="B299" s="413" t="s">
        <v>385</v>
      </c>
      <c r="C299" s="413" t="s">
        <v>61</v>
      </c>
      <c r="D299" s="18">
        <v>11</v>
      </c>
      <c r="E299" s="405"/>
      <c r="F299" s="405"/>
      <c r="G299" s="18">
        <f t="shared" si="20"/>
        <v>3.6666666666666665</v>
      </c>
      <c r="H299" s="18">
        <f t="shared" si="21"/>
        <v>11</v>
      </c>
      <c r="I299" s="26"/>
      <c r="J299" s="18">
        <f t="shared" si="22"/>
        <v>11</v>
      </c>
      <c r="K299" s="404"/>
      <c r="L299" s="18">
        <f t="shared" si="23"/>
        <v>11</v>
      </c>
      <c r="M299" s="370"/>
      <c r="N299" s="84" t="str">
        <f t="shared" si="24"/>
        <v>Juin</v>
      </c>
    </row>
    <row r="300" spans="1:14" ht="18.75">
      <c r="A300" s="64">
        <v>293</v>
      </c>
      <c r="B300" s="419" t="s">
        <v>956</v>
      </c>
      <c r="C300" s="419" t="s">
        <v>286</v>
      </c>
      <c r="D300" s="18">
        <v>15.75</v>
      </c>
      <c r="E300" s="405"/>
      <c r="F300" s="405"/>
      <c r="G300" s="18">
        <f t="shared" si="20"/>
        <v>5.25</v>
      </c>
      <c r="H300" s="18">
        <f t="shared" si="21"/>
        <v>15.75</v>
      </c>
      <c r="I300" s="26"/>
      <c r="J300" s="18">
        <f t="shared" si="22"/>
        <v>15.75</v>
      </c>
      <c r="K300" s="404"/>
      <c r="L300" s="18">
        <f t="shared" si="23"/>
        <v>15.75</v>
      </c>
      <c r="M300" s="370"/>
      <c r="N300" s="84" t="str">
        <f t="shared" si="24"/>
        <v>Juin</v>
      </c>
    </row>
    <row r="301" spans="1:14" ht="18.75">
      <c r="A301" s="64">
        <v>294</v>
      </c>
      <c r="B301" s="413" t="s">
        <v>386</v>
      </c>
      <c r="C301" s="413" t="s">
        <v>387</v>
      </c>
      <c r="D301" s="18">
        <v>16.25</v>
      </c>
      <c r="E301" s="405"/>
      <c r="F301" s="405"/>
      <c r="G301" s="18">
        <f t="shared" si="20"/>
        <v>5.416666666666667</v>
      </c>
      <c r="H301" s="18">
        <f t="shared" si="21"/>
        <v>16.25</v>
      </c>
      <c r="I301" s="26"/>
      <c r="J301" s="18">
        <f t="shared" si="22"/>
        <v>16.25</v>
      </c>
      <c r="K301" s="404"/>
      <c r="L301" s="18">
        <f t="shared" si="23"/>
        <v>16.25</v>
      </c>
      <c r="M301" s="370"/>
      <c r="N301" s="84" t="str">
        <f t="shared" si="24"/>
        <v>Juin</v>
      </c>
    </row>
    <row r="302" spans="1:14" ht="18.75">
      <c r="A302" s="64">
        <v>295</v>
      </c>
      <c r="B302" s="413" t="s">
        <v>957</v>
      </c>
      <c r="C302" s="413" t="s">
        <v>241</v>
      </c>
      <c r="D302" s="18">
        <v>3.5</v>
      </c>
      <c r="E302" s="407"/>
      <c r="F302" s="407"/>
      <c r="G302" s="18">
        <f t="shared" si="20"/>
        <v>1.1666666666666667</v>
      </c>
      <c r="H302" s="18">
        <f t="shared" si="21"/>
        <v>3.5</v>
      </c>
      <c r="I302" s="26"/>
      <c r="J302" s="18">
        <f t="shared" si="22"/>
        <v>3.5</v>
      </c>
      <c r="K302" s="404"/>
      <c r="L302" s="18">
        <f t="shared" si="23"/>
        <v>3.5</v>
      </c>
      <c r="M302" s="370"/>
      <c r="N302" s="84" t="str">
        <f t="shared" si="24"/>
        <v>Juin</v>
      </c>
    </row>
    <row r="303" spans="1:14" ht="18.75">
      <c r="A303" s="64">
        <v>296</v>
      </c>
      <c r="B303" s="419" t="s">
        <v>958</v>
      </c>
      <c r="C303" s="419" t="s">
        <v>959</v>
      </c>
      <c r="D303" s="18">
        <v>10.25</v>
      </c>
      <c r="E303" s="357"/>
      <c r="F303" s="357"/>
      <c r="G303" s="18">
        <f t="shared" si="20"/>
        <v>3.4166666666666665</v>
      </c>
      <c r="H303" s="18">
        <f t="shared" si="21"/>
        <v>10.25</v>
      </c>
      <c r="I303" s="26"/>
      <c r="J303" s="18">
        <f t="shared" si="22"/>
        <v>10.25</v>
      </c>
      <c r="K303" s="404"/>
      <c r="L303" s="18">
        <f t="shared" si="23"/>
        <v>10.25</v>
      </c>
      <c r="M303" s="370"/>
      <c r="N303" s="84" t="str">
        <f t="shared" si="24"/>
        <v>Juin</v>
      </c>
    </row>
    <row r="304" spans="1:14" ht="18.75">
      <c r="A304" s="64">
        <v>297</v>
      </c>
      <c r="B304" s="413" t="s">
        <v>388</v>
      </c>
      <c r="C304" s="413" t="s">
        <v>960</v>
      </c>
      <c r="D304" s="18">
        <v>16.5</v>
      </c>
      <c r="E304" s="407"/>
      <c r="F304" s="407"/>
      <c r="G304" s="18">
        <f t="shared" si="20"/>
        <v>5.5</v>
      </c>
      <c r="H304" s="18">
        <f t="shared" si="21"/>
        <v>16.5</v>
      </c>
      <c r="I304" s="26"/>
      <c r="J304" s="18">
        <f t="shared" si="22"/>
        <v>16.5</v>
      </c>
      <c r="K304" s="404"/>
      <c r="L304" s="18">
        <f t="shared" si="23"/>
        <v>16.5</v>
      </c>
      <c r="M304" s="370"/>
      <c r="N304" s="84" t="str">
        <f t="shared" si="24"/>
        <v>Juin</v>
      </c>
    </row>
    <row r="305" spans="1:14" ht="18.75">
      <c r="A305" s="64">
        <v>298</v>
      </c>
      <c r="B305" s="413" t="s">
        <v>389</v>
      </c>
      <c r="C305" s="413" t="s">
        <v>390</v>
      </c>
      <c r="D305" s="18">
        <v>10.75</v>
      </c>
      <c r="E305" s="405"/>
      <c r="F305" s="405"/>
      <c r="G305" s="18">
        <f t="shared" si="20"/>
        <v>3.5833333333333335</v>
      </c>
      <c r="H305" s="18">
        <f t="shared" si="21"/>
        <v>10.75</v>
      </c>
      <c r="I305" s="26"/>
      <c r="J305" s="18">
        <f t="shared" si="22"/>
        <v>10.75</v>
      </c>
      <c r="K305" s="404"/>
      <c r="L305" s="18">
        <f t="shared" si="23"/>
        <v>10.75</v>
      </c>
      <c r="M305" s="370"/>
      <c r="N305" s="84" t="str">
        <f t="shared" si="24"/>
        <v>Juin</v>
      </c>
    </row>
    <row r="306" spans="1:14" ht="18.75">
      <c r="A306" s="64">
        <v>299</v>
      </c>
      <c r="B306" s="413" t="s">
        <v>391</v>
      </c>
      <c r="C306" s="413" t="s">
        <v>154</v>
      </c>
      <c r="D306" s="18">
        <v>12.75</v>
      </c>
      <c r="E306" s="405"/>
      <c r="F306" s="357"/>
      <c r="G306" s="18">
        <f t="shared" si="20"/>
        <v>4.25</v>
      </c>
      <c r="H306" s="18">
        <f t="shared" si="21"/>
        <v>12.75</v>
      </c>
      <c r="I306" s="26"/>
      <c r="J306" s="18">
        <f t="shared" si="22"/>
        <v>12.75</v>
      </c>
      <c r="K306" s="404"/>
      <c r="L306" s="18">
        <f t="shared" si="23"/>
        <v>12.75</v>
      </c>
      <c r="M306" s="370"/>
      <c r="N306" s="84" t="str">
        <f t="shared" si="24"/>
        <v>Juin</v>
      </c>
    </row>
    <row r="307" spans="1:14" ht="18.75">
      <c r="A307" s="64">
        <v>300</v>
      </c>
      <c r="B307" s="434" t="s">
        <v>961</v>
      </c>
      <c r="C307" s="434" t="s">
        <v>962</v>
      </c>
      <c r="D307" s="18">
        <v>8.5</v>
      </c>
      <c r="E307" s="407"/>
      <c r="F307" s="409"/>
      <c r="G307" s="18">
        <f t="shared" si="20"/>
        <v>2.8333333333333335</v>
      </c>
      <c r="H307" s="18">
        <f t="shared" si="21"/>
        <v>8.5</v>
      </c>
      <c r="I307" s="26"/>
      <c r="J307" s="18">
        <f t="shared" si="22"/>
        <v>8.5</v>
      </c>
      <c r="K307" s="404"/>
      <c r="L307" s="18">
        <f t="shared" si="23"/>
        <v>8.5</v>
      </c>
      <c r="M307" s="370"/>
      <c r="N307" s="84" t="str">
        <f t="shared" si="24"/>
        <v>Juin</v>
      </c>
    </row>
    <row r="308" spans="1:14" ht="18.75">
      <c r="A308" s="64">
        <v>301</v>
      </c>
      <c r="B308" s="413" t="s">
        <v>392</v>
      </c>
      <c r="C308" s="413" t="s">
        <v>129</v>
      </c>
      <c r="D308" s="18">
        <v>15.75</v>
      </c>
      <c r="E308" s="405"/>
      <c r="F308" s="405"/>
      <c r="G308" s="18">
        <f t="shared" si="20"/>
        <v>5.25</v>
      </c>
      <c r="H308" s="18">
        <f t="shared" si="21"/>
        <v>15.75</v>
      </c>
      <c r="I308" s="26"/>
      <c r="J308" s="18">
        <f t="shared" si="22"/>
        <v>15.75</v>
      </c>
      <c r="K308" s="404"/>
      <c r="L308" s="18">
        <f t="shared" si="23"/>
        <v>15.75</v>
      </c>
      <c r="M308" s="370"/>
      <c r="N308" s="84" t="str">
        <f t="shared" si="24"/>
        <v>Juin</v>
      </c>
    </row>
    <row r="309" spans="1:14" ht="18.75">
      <c r="A309" s="64">
        <v>302</v>
      </c>
      <c r="B309" s="413" t="s">
        <v>393</v>
      </c>
      <c r="C309" s="413" t="s">
        <v>343</v>
      </c>
      <c r="D309" s="18">
        <v>11.25</v>
      </c>
      <c r="E309" s="405"/>
      <c r="F309" s="405"/>
      <c r="G309" s="18">
        <f t="shared" si="20"/>
        <v>3.75</v>
      </c>
      <c r="H309" s="18">
        <f t="shared" si="21"/>
        <v>11.25</v>
      </c>
      <c r="I309" s="26"/>
      <c r="J309" s="18">
        <f t="shared" si="22"/>
        <v>11.25</v>
      </c>
      <c r="K309" s="404"/>
      <c r="L309" s="18">
        <f t="shared" si="23"/>
        <v>11.25</v>
      </c>
      <c r="M309" s="370"/>
      <c r="N309" s="84" t="str">
        <f t="shared" si="24"/>
        <v>Juin</v>
      </c>
    </row>
    <row r="310" spans="1:14" ht="18.75">
      <c r="A310" s="64">
        <v>303</v>
      </c>
      <c r="B310" s="413" t="s">
        <v>394</v>
      </c>
      <c r="C310" s="413" t="s">
        <v>281</v>
      </c>
      <c r="D310" s="18">
        <v>8.25</v>
      </c>
      <c r="E310" s="407"/>
      <c r="F310" s="408"/>
      <c r="G310" s="18">
        <f t="shared" si="20"/>
        <v>2.75</v>
      </c>
      <c r="H310" s="18">
        <f t="shared" si="21"/>
        <v>8.25</v>
      </c>
      <c r="I310" s="26"/>
      <c r="J310" s="18">
        <f t="shared" si="22"/>
        <v>8.25</v>
      </c>
      <c r="K310" s="404"/>
      <c r="L310" s="18">
        <f t="shared" si="23"/>
        <v>8.25</v>
      </c>
      <c r="M310" s="370"/>
      <c r="N310" s="84" t="str">
        <f t="shared" si="24"/>
        <v>Juin</v>
      </c>
    </row>
    <row r="311" spans="1:14" ht="18.75">
      <c r="A311" s="64">
        <v>304</v>
      </c>
      <c r="B311" s="413" t="s">
        <v>395</v>
      </c>
      <c r="C311" s="413" t="s">
        <v>963</v>
      </c>
      <c r="D311" s="18">
        <v>5.75</v>
      </c>
      <c r="E311" s="407"/>
      <c r="F311" s="407"/>
      <c r="G311" s="18">
        <f t="shared" si="20"/>
        <v>1.9166666666666667</v>
      </c>
      <c r="H311" s="18">
        <f t="shared" si="21"/>
        <v>5.75</v>
      </c>
      <c r="I311" s="26"/>
      <c r="J311" s="18">
        <f t="shared" si="22"/>
        <v>5.75</v>
      </c>
      <c r="K311" s="404"/>
      <c r="L311" s="18">
        <f t="shared" si="23"/>
        <v>5.75</v>
      </c>
      <c r="M311" s="370"/>
      <c r="N311" s="84" t="str">
        <f t="shared" si="24"/>
        <v>Juin</v>
      </c>
    </row>
    <row r="312" spans="1:14" ht="18.75">
      <c r="A312" s="64">
        <v>305</v>
      </c>
      <c r="B312" s="413" t="s">
        <v>964</v>
      </c>
      <c r="C312" s="413" t="s">
        <v>965</v>
      </c>
      <c r="D312" s="18">
        <v>5</v>
      </c>
      <c r="E312" s="407"/>
      <c r="F312" s="407"/>
      <c r="G312" s="18">
        <f t="shared" si="20"/>
        <v>1.6666666666666667</v>
      </c>
      <c r="H312" s="18">
        <f t="shared" si="21"/>
        <v>5</v>
      </c>
      <c r="I312" s="26"/>
      <c r="J312" s="18">
        <f t="shared" si="22"/>
        <v>5</v>
      </c>
      <c r="K312" s="404"/>
      <c r="L312" s="18">
        <f t="shared" si="23"/>
        <v>5</v>
      </c>
      <c r="M312" s="370"/>
      <c r="N312" s="84" t="str">
        <f t="shared" si="24"/>
        <v>Juin</v>
      </c>
    </row>
    <row r="313" spans="1:14" ht="18.75">
      <c r="A313" s="64">
        <v>306</v>
      </c>
      <c r="B313" s="413" t="s">
        <v>396</v>
      </c>
      <c r="C313" s="413" t="s">
        <v>966</v>
      </c>
      <c r="D313" s="18">
        <v>16.25</v>
      </c>
      <c r="E313" s="407"/>
      <c r="F313" s="407"/>
      <c r="G313" s="18">
        <f t="shared" si="20"/>
        <v>5.416666666666667</v>
      </c>
      <c r="H313" s="18">
        <f t="shared" si="21"/>
        <v>16.25</v>
      </c>
      <c r="I313" s="26"/>
      <c r="J313" s="18">
        <f t="shared" si="22"/>
        <v>16.25</v>
      </c>
      <c r="K313" s="404"/>
      <c r="L313" s="18">
        <f t="shared" si="23"/>
        <v>16.25</v>
      </c>
      <c r="M313" s="370"/>
      <c r="N313" s="84" t="str">
        <f t="shared" si="24"/>
        <v>Juin</v>
      </c>
    </row>
    <row r="314" spans="1:14" ht="18.75">
      <c r="A314" s="64">
        <v>307</v>
      </c>
      <c r="B314" s="413" t="s">
        <v>397</v>
      </c>
      <c r="C314" s="413" t="s">
        <v>398</v>
      </c>
      <c r="D314" s="18">
        <v>15.25</v>
      </c>
      <c r="E314" s="405"/>
      <c r="F314" s="405"/>
      <c r="G314" s="18">
        <f t="shared" si="20"/>
        <v>5.083333333333333</v>
      </c>
      <c r="H314" s="18">
        <f t="shared" si="21"/>
        <v>15.25</v>
      </c>
      <c r="I314" s="26"/>
      <c r="J314" s="18">
        <f t="shared" si="22"/>
        <v>15.25</v>
      </c>
      <c r="K314" s="404"/>
      <c r="L314" s="18">
        <f t="shared" si="23"/>
        <v>15.25</v>
      </c>
      <c r="M314" s="370"/>
      <c r="N314" s="84" t="str">
        <f t="shared" si="24"/>
        <v>Juin</v>
      </c>
    </row>
    <row r="315" spans="1:14" ht="18.75">
      <c r="A315" s="64">
        <v>308</v>
      </c>
      <c r="B315" s="413" t="s">
        <v>399</v>
      </c>
      <c r="C315" s="413" t="s">
        <v>967</v>
      </c>
      <c r="D315" s="18">
        <v>3.5</v>
      </c>
      <c r="E315" s="407"/>
      <c r="F315" s="407"/>
      <c r="G315" s="18">
        <f t="shared" si="20"/>
        <v>1.1666666666666667</v>
      </c>
      <c r="H315" s="18">
        <f t="shared" si="21"/>
        <v>3.5</v>
      </c>
      <c r="I315" s="26"/>
      <c r="J315" s="18">
        <f t="shared" si="22"/>
        <v>3.5</v>
      </c>
      <c r="K315" s="404"/>
      <c r="L315" s="18">
        <f t="shared" si="23"/>
        <v>3.5</v>
      </c>
      <c r="M315" s="370"/>
      <c r="N315" s="84" t="str">
        <f t="shared" si="24"/>
        <v>Juin</v>
      </c>
    </row>
    <row r="316" spans="1:14" ht="18.75">
      <c r="A316" s="64">
        <v>309</v>
      </c>
      <c r="B316" s="413" t="s">
        <v>400</v>
      </c>
      <c r="C316" s="413" t="s">
        <v>968</v>
      </c>
      <c r="D316" s="18">
        <v>7.25</v>
      </c>
      <c r="E316" s="407"/>
      <c r="F316" s="407"/>
      <c r="G316" s="18">
        <f t="shared" si="20"/>
        <v>2.4166666666666665</v>
      </c>
      <c r="H316" s="18">
        <f t="shared" si="21"/>
        <v>7.25</v>
      </c>
      <c r="I316" s="26"/>
      <c r="J316" s="18">
        <f t="shared" si="22"/>
        <v>7.25</v>
      </c>
      <c r="K316" s="404"/>
      <c r="L316" s="18">
        <f t="shared" si="23"/>
        <v>7.25</v>
      </c>
      <c r="M316" s="370"/>
      <c r="N316" s="84" t="str">
        <f t="shared" si="24"/>
        <v>Juin</v>
      </c>
    </row>
    <row r="317" spans="1:14" ht="18.75">
      <c r="A317" s="64">
        <v>310</v>
      </c>
      <c r="B317" s="413" t="s">
        <v>401</v>
      </c>
      <c r="C317" s="413" t="s">
        <v>969</v>
      </c>
      <c r="D317" s="18">
        <v>11.75</v>
      </c>
      <c r="E317" s="407"/>
      <c r="F317" s="407"/>
      <c r="G317" s="18">
        <f t="shared" si="20"/>
        <v>3.9166666666666665</v>
      </c>
      <c r="H317" s="18">
        <f t="shared" si="21"/>
        <v>11.75</v>
      </c>
      <c r="I317" s="26"/>
      <c r="J317" s="18">
        <f t="shared" si="22"/>
        <v>11.75</v>
      </c>
      <c r="K317" s="404"/>
      <c r="L317" s="18">
        <f t="shared" si="23"/>
        <v>11.75</v>
      </c>
      <c r="M317" s="370"/>
      <c r="N317" s="84" t="str">
        <f t="shared" si="24"/>
        <v>Juin</v>
      </c>
    </row>
    <row r="318" spans="1:14" ht="18.75">
      <c r="A318" s="64">
        <v>311</v>
      </c>
      <c r="B318" s="413" t="s">
        <v>402</v>
      </c>
      <c r="C318" s="413" t="s">
        <v>197</v>
      </c>
      <c r="D318" s="18">
        <v>8.5</v>
      </c>
      <c r="E318" s="405"/>
      <c r="F318" s="357"/>
      <c r="G318" s="18">
        <f t="shared" si="20"/>
        <v>2.8333333333333335</v>
      </c>
      <c r="H318" s="18">
        <f t="shared" si="21"/>
        <v>8.5</v>
      </c>
      <c r="I318" s="26"/>
      <c r="J318" s="18">
        <f t="shared" si="22"/>
        <v>8.5</v>
      </c>
      <c r="K318" s="404"/>
      <c r="L318" s="18">
        <f t="shared" si="23"/>
        <v>8.5</v>
      </c>
      <c r="M318" s="370"/>
      <c r="N318" s="84" t="str">
        <f t="shared" si="24"/>
        <v>Juin</v>
      </c>
    </row>
    <row r="319" spans="1:14" ht="18.75">
      <c r="A319" s="64">
        <v>312</v>
      </c>
      <c r="B319" s="413" t="s">
        <v>403</v>
      </c>
      <c r="C319" s="413" t="s">
        <v>765</v>
      </c>
      <c r="D319" s="18">
        <v>4</v>
      </c>
      <c r="E319" s="407"/>
      <c r="F319" s="407"/>
      <c r="G319" s="18">
        <f t="shared" si="20"/>
        <v>1.3333333333333333</v>
      </c>
      <c r="H319" s="18">
        <f t="shared" si="21"/>
        <v>4</v>
      </c>
      <c r="I319" s="26"/>
      <c r="J319" s="18">
        <f t="shared" si="22"/>
        <v>4</v>
      </c>
      <c r="K319" s="404"/>
      <c r="L319" s="18">
        <f t="shared" si="23"/>
        <v>4</v>
      </c>
      <c r="M319" s="370"/>
      <c r="N319" s="84" t="str">
        <f t="shared" si="24"/>
        <v>Juin</v>
      </c>
    </row>
    <row r="320" spans="1:14" ht="18.75">
      <c r="A320" s="64">
        <v>313</v>
      </c>
      <c r="B320" s="413" t="s">
        <v>404</v>
      </c>
      <c r="C320" s="413" t="s">
        <v>241</v>
      </c>
      <c r="D320" s="18">
        <v>13.25</v>
      </c>
      <c r="E320" s="405"/>
      <c r="F320" s="405"/>
      <c r="G320" s="18">
        <f t="shared" si="20"/>
        <v>4.416666666666667</v>
      </c>
      <c r="H320" s="18">
        <f t="shared" si="21"/>
        <v>13.25</v>
      </c>
      <c r="I320" s="26"/>
      <c r="J320" s="18">
        <f t="shared" si="22"/>
        <v>13.25</v>
      </c>
      <c r="K320" s="404"/>
      <c r="L320" s="18">
        <f t="shared" si="23"/>
        <v>13.25</v>
      </c>
      <c r="M320" s="370"/>
      <c r="N320" s="84" t="str">
        <f t="shared" si="24"/>
        <v>Juin</v>
      </c>
    </row>
    <row r="321" spans="1:14" ht="18.75">
      <c r="A321" s="64">
        <v>314</v>
      </c>
      <c r="B321" s="413" t="s">
        <v>405</v>
      </c>
      <c r="C321" s="413" t="s">
        <v>278</v>
      </c>
      <c r="D321" s="18">
        <v>12</v>
      </c>
      <c r="E321" s="407"/>
      <c r="F321" s="407"/>
      <c r="G321" s="18">
        <f t="shared" si="20"/>
        <v>4</v>
      </c>
      <c r="H321" s="18">
        <f t="shared" si="21"/>
        <v>12</v>
      </c>
      <c r="I321" s="26"/>
      <c r="J321" s="18">
        <f t="shared" si="22"/>
        <v>12</v>
      </c>
      <c r="K321" s="404"/>
      <c r="L321" s="18">
        <f t="shared" si="23"/>
        <v>12</v>
      </c>
      <c r="M321" s="370"/>
      <c r="N321" s="84" t="str">
        <f t="shared" si="24"/>
        <v>Juin</v>
      </c>
    </row>
    <row r="322" spans="1:14" ht="18.75">
      <c r="A322" s="64">
        <v>315</v>
      </c>
      <c r="B322" s="413" t="s">
        <v>406</v>
      </c>
      <c r="C322" s="413" t="s">
        <v>31</v>
      </c>
      <c r="D322" s="370"/>
      <c r="E322" s="405"/>
      <c r="F322" s="405"/>
      <c r="G322" s="18">
        <f t="shared" si="20"/>
        <v>10</v>
      </c>
      <c r="H322" s="18">
        <f t="shared" si="21"/>
        <v>30</v>
      </c>
      <c r="I322" s="26"/>
      <c r="J322" s="18">
        <f t="shared" si="22"/>
        <v>30</v>
      </c>
      <c r="K322" s="404"/>
      <c r="L322" s="18">
        <f t="shared" si="23"/>
        <v>30</v>
      </c>
      <c r="M322" s="370">
        <v>30</v>
      </c>
      <c r="N322" s="84" t="str">
        <f t="shared" si="24"/>
        <v>Juin</v>
      </c>
    </row>
    <row r="323" spans="1:14" ht="18.75">
      <c r="A323" s="64">
        <v>316</v>
      </c>
      <c r="B323" s="413" t="s">
        <v>407</v>
      </c>
      <c r="C323" s="413" t="s">
        <v>408</v>
      </c>
      <c r="D323" s="18">
        <v>14.25</v>
      </c>
      <c r="E323" s="405"/>
      <c r="F323" s="406"/>
      <c r="G323" s="18">
        <f t="shared" si="20"/>
        <v>4.75</v>
      </c>
      <c r="H323" s="18">
        <f t="shared" si="21"/>
        <v>14.25</v>
      </c>
      <c r="I323" s="26"/>
      <c r="J323" s="18">
        <f t="shared" si="22"/>
        <v>14.25</v>
      </c>
      <c r="K323" s="404"/>
      <c r="L323" s="18">
        <f t="shared" si="23"/>
        <v>14.25</v>
      </c>
      <c r="M323" s="370"/>
      <c r="N323" s="84" t="str">
        <f t="shared" si="24"/>
        <v>Juin</v>
      </c>
    </row>
    <row r="324" spans="1:14" ht="18.75">
      <c r="A324" s="64">
        <v>317</v>
      </c>
      <c r="B324" s="417" t="s">
        <v>409</v>
      </c>
      <c r="C324" s="417" t="s">
        <v>970</v>
      </c>
      <c r="D324" s="18">
        <v>8</v>
      </c>
      <c r="E324" s="405"/>
      <c r="F324" s="405"/>
      <c r="G324" s="18">
        <f t="shared" si="20"/>
        <v>2.6666666666666665</v>
      </c>
      <c r="H324" s="18">
        <f t="shared" si="21"/>
        <v>8</v>
      </c>
      <c r="I324" s="26"/>
      <c r="J324" s="18">
        <f t="shared" si="22"/>
        <v>8</v>
      </c>
      <c r="K324" s="404"/>
      <c r="L324" s="18">
        <f t="shared" si="23"/>
        <v>8</v>
      </c>
      <c r="M324" s="370"/>
      <c r="N324" s="84" t="str">
        <f t="shared" si="24"/>
        <v>Juin</v>
      </c>
    </row>
    <row r="325" spans="1:14" ht="18.75">
      <c r="A325" s="64">
        <v>318</v>
      </c>
      <c r="B325" s="432" t="s">
        <v>410</v>
      </c>
      <c r="C325" s="432" t="s">
        <v>82</v>
      </c>
      <c r="D325" s="370"/>
      <c r="E325" s="407"/>
      <c r="F325" s="407"/>
      <c r="G325" s="18">
        <f>IF(AND(D325=0,E325=0,F325=0),M325/3,(D325+E325+F325)/3)</f>
        <v>10</v>
      </c>
      <c r="H325" s="18">
        <f>G325*3</f>
        <v>30</v>
      </c>
      <c r="I325" s="26"/>
      <c r="J325" s="18">
        <f>MAX(I325*3,H325)</f>
        <v>30</v>
      </c>
      <c r="K325" s="404"/>
      <c r="L325" s="18">
        <f>MAX(J325,K325*3)</f>
        <v>30</v>
      </c>
      <c r="M325" s="370">
        <v>30</v>
      </c>
      <c r="N325" s="84" t="str">
        <f>IF(ISBLANK(K325),IF(ISBLANK(I325),"Juin","Synthèse"),"Rattrapage")</f>
        <v>Juin</v>
      </c>
    </row>
    <row r="326" spans="1:14" ht="18.75">
      <c r="A326" s="64">
        <v>319</v>
      </c>
      <c r="B326" s="417" t="s">
        <v>410</v>
      </c>
      <c r="C326" s="417" t="s">
        <v>136</v>
      </c>
      <c r="D326" s="18">
        <v>12.5</v>
      </c>
      <c r="E326" s="405"/>
      <c r="F326" s="405"/>
      <c r="G326" s="18">
        <f t="shared" si="20"/>
        <v>4.166666666666667</v>
      </c>
      <c r="H326" s="18">
        <f t="shared" si="21"/>
        <v>12.5</v>
      </c>
      <c r="I326" s="26"/>
      <c r="J326" s="18">
        <f t="shared" si="22"/>
        <v>12.5</v>
      </c>
      <c r="K326" s="404"/>
      <c r="L326" s="18">
        <f t="shared" si="23"/>
        <v>12.5</v>
      </c>
      <c r="M326" s="370"/>
      <c r="N326" s="84" t="str">
        <f t="shared" si="24"/>
        <v>Juin</v>
      </c>
    </row>
    <row r="327" spans="1:14" ht="18.75">
      <c r="A327" s="64">
        <v>320</v>
      </c>
      <c r="B327" s="413" t="s">
        <v>411</v>
      </c>
      <c r="C327" s="413" t="s">
        <v>971</v>
      </c>
      <c r="D327" s="18">
        <v>15</v>
      </c>
      <c r="E327" s="408"/>
      <c r="F327" s="408"/>
      <c r="G327" s="18">
        <f t="shared" si="20"/>
        <v>5</v>
      </c>
      <c r="H327" s="18">
        <f t="shared" si="21"/>
        <v>15</v>
      </c>
      <c r="I327" s="26"/>
      <c r="J327" s="18">
        <f t="shared" si="22"/>
        <v>15</v>
      </c>
      <c r="K327" s="404"/>
      <c r="L327" s="18">
        <f t="shared" si="23"/>
        <v>15</v>
      </c>
      <c r="M327" s="370"/>
      <c r="N327" s="84" t="str">
        <f t="shared" si="24"/>
        <v>Juin</v>
      </c>
    </row>
    <row r="328" spans="1:14" ht="18.75">
      <c r="A328" s="64">
        <v>321</v>
      </c>
      <c r="B328" s="413" t="s">
        <v>985</v>
      </c>
      <c r="C328" s="413" t="s">
        <v>443</v>
      </c>
      <c r="D328" s="18">
        <v>11.75</v>
      </c>
      <c r="E328" s="405"/>
      <c r="F328" s="405"/>
      <c r="G328" s="18">
        <f>IF(AND(D328=0,E328=0,F328=0),M328/3,(D328+E328+F328)/3)</f>
        <v>3.9166666666666665</v>
      </c>
      <c r="H328" s="18">
        <f>G328*3</f>
        <v>11.75</v>
      </c>
      <c r="I328" s="26"/>
      <c r="J328" s="18">
        <f>MAX(I328*3,H328)</f>
        <v>11.75</v>
      </c>
      <c r="K328" s="404"/>
      <c r="L328" s="18">
        <f>MAX(J328,K328*3)</f>
        <v>11.75</v>
      </c>
      <c r="M328" s="370"/>
      <c r="N328" s="84" t="str">
        <f>IF(ISBLANK(K328),IF(ISBLANK(I328),"Juin","Synthèse"),"Rattrapage")</f>
        <v>Juin</v>
      </c>
    </row>
    <row r="329" spans="1:14" ht="18.75">
      <c r="A329" s="64">
        <v>322</v>
      </c>
      <c r="B329" s="413" t="s">
        <v>412</v>
      </c>
      <c r="C329" s="413" t="s">
        <v>972</v>
      </c>
      <c r="D329" s="370"/>
      <c r="E329" s="405"/>
      <c r="F329" s="405"/>
      <c r="G329" s="18">
        <f t="shared" ref="G329:G391" si="25">IF(AND(D329=0,E329=0,F329=0),M329/3,(D329+E329+F329)/3)</f>
        <v>10.5</v>
      </c>
      <c r="H329" s="18">
        <f t="shared" ref="H329:H391" si="26">G329*3</f>
        <v>31.5</v>
      </c>
      <c r="I329" s="26"/>
      <c r="J329" s="18">
        <f t="shared" ref="J329:J391" si="27">MAX(I329*3,H329)</f>
        <v>31.5</v>
      </c>
      <c r="K329" s="404"/>
      <c r="L329" s="18">
        <f t="shared" ref="L329:L391" si="28">MAX(J329,K329*3)</f>
        <v>31.5</v>
      </c>
      <c r="M329" s="370">
        <v>31.5</v>
      </c>
      <c r="N329" s="84" t="str">
        <f t="shared" ref="N329:N391" si="29">IF(ISBLANK(K329),IF(ISBLANK(I329),"Juin","Synthèse"),"Rattrapage")</f>
        <v>Juin</v>
      </c>
    </row>
    <row r="330" spans="1:14" ht="18.75">
      <c r="A330" s="64">
        <v>323</v>
      </c>
      <c r="B330" s="419" t="s">
        <v>413</v>
      </c>
      <c r="C330" s="419" t="s">
        <v>414</v>
      </c>
      <c r="D330" s="18">
        <v>7.75</v>
      </c>
      <c r="E330" s="407"/>
      <c r="F330" s="407"/>
      <c r="G330" s="18">
        <f t="shared" si="25"/>
        <v>2.5833333333333335</v>
      </c>
      <c r="H330" s="18">
        <f t="shared" si="26"/>
        <v>7.75</v>
      </c>
      <c r="I330" s="26"/>
      <c r="J330" s="18">
        <f t="shared" si="27"/>
        <v>7.75</v>
      </c>
      <c r="K330" s="404"/>
      <c r="L330" s="18">
        <f t="shared" si="28"/>
        <v>7.75</v>
      </c>
      <c r="M330" s="370"/>
      <c r="N330" s="84" t="str">
        <f t="shared" si="29"/>
        <v>Juin</v>
      </c>
    </row>
    <row r="331" spans="1:14" ht="18.75">
      <c r="A331" s="64">
        <v>324</v>
      </c>
      <c r="B331" s="413" t="s">
        <v>415</v>
      </c>
      <c r="C331" s="413" t="s">
        <v>245</v>
      </c>
      <c r="D331" s="18">
        <v>15.75</v>
      </c>
      <c r="E331" s="407"/>
      <c r="F331" s="407"/>
      <c r="G331" s="18">
        <f t="shared" si="25"/>
        <v>5.25</v>
      </c>
      <c r="H331" s="18">
        <f t="shared" si="26"/>
        <v>15.75</v>
      </c>
      <c r="I331" s="26"/>
      <c r="J331" s="18">
        <f t="shared" si="27"/>
        <v>15.75</v>
      </c>
      <c r="K331" s="404"/>
      <c r="L331" s="18">
        <f t="shared" si="28"/>
        <v>15.75</v>
      </c>
      <c r="M331" s="370"/>
      <c r="N331" s="84" t="str">
        <f t="shared" si="29"/>
        <v>Juin</v>
      </c>
    </row>
    <row r="332" spans="1:14" ht="18.75">
      <c r="A332" s="64">
        <v>325</v>
      </c>
      <c r="B332" s="413" t="s">
        <v>416</v>
      </c>
      <c r="C332" s="413" t="s">
        <v>417</v>
      </c>
      <c r="D332" s="18">
        <v>8.25</v>
      </c>
      <c r="E332" s="405"/>
      <c r="F332" s="357"/>
      <c r="G332" s="18">
        <f t="shared" si="25"/>
        <v>2.75</v>
      </c>
      <c r="H332" s="18">
        <f t="shared" si="26"/>
        <v>8.25</v>
      </c>
      <c r="I332" s="26"/>
      <c r="J332" s="18">
        <f t="shared" si="27"/>
        <v>8.25</v>
      </c>
      <c r="K332" s="404"/>
      <c r="L332" s="18">
        <f t="shared" si="28"/>
        <v>8.25</v>
      </c>
      <c r="M332" s="370"/>
      <c r="N332" s="84" t="str">
        <f t="shared" si="29"/>
        <v>Juin</v>
      </c>
    </row>
    <row r="333" spans="1:14" ht="18.75">
      <c r="A333" s="64">
        <v>326</v>
      </c>
      <c r="B333" s="413" t="s">
        <v>418</v>
      </c>
      <c r="C333" s="413" t="s">
        <v>419</v>
      </c>
      <c r="D333" s="18">
        <v>6.25</v>
      </c>
      <c r="E333" s="407"/>
      <c r="F333" s="407"/>
      <c r="G333" s="18">
        <f t="shared" si="25"/>
        <v>2.0833333333333335</v>
      </c>
      <c r="H333" s="18">
        <f t="shared" si="26"/>
        <v>6.25</v>
      </c>
      <c r="I333" s="26"/>
      <c r="J333" s="18">
        <f t="shared" si="27"/>
        <v>6.25</v>
      </c>
      <c r="K333" s="404"/>
      <c r="L333" s="18">
        <f t="shared" si="28"/>
        <v>6.25</v>
      </c>
      <c r="M333" s="370"/>
      <c r="N333" s="84" t="str">
        <f t="shared" si="29"/>
        <v>Juin</v>
      </c>
    </row>
    <row r="334" spans="1:14" ht="18.75">
      <c r="A334" s="64">
        <v>327</v>
      </c>
      <c r="B334" s="419" t="s">
        <v>418</v>
      </c>
      <c r="C334" s="419" t="s">
        <v>420</v>
      </c>
      <c r="D334" s="18">
        <v>12</v>
      </c>
      <c r="E334" s="405"/>
      <c r="F334" s="405"/>
      <c r="G334" s="18">
        <f t="shared" si="25"/>
        <v>4</v>
      </c>
      <c r="H334" s="18">
        <f t="shared" si="26"/>
        <v>12</v>
      </c>
      <c r="I334" s="26"/>
      <c r="J334" s="18">
        <f t="shared" si="27"/>
        <v>12</v>
      </c>
      <c r="K334" s="404"/>
      <c r="L334" s="18">
        <f t="shared" si="28"/>
        <v>12</v>
      </c>
      <c r="M334" s="370"/>
      <c r="N334" s="84" t="str">
        <f t="shared" si="29"/>
        <v>Juin</v>
      </c>
    </row>
    <row r="335" spans="1:14" ht="18.75">
      <c r="A335" s="64">
        <v>328</v>
      </c>
      <c r="B335" s="419" t="s">
        <v>421</v>
      </c>
      <c r="C335" s="419" t="s">
        <v>973</v>
      </c>
      <c r="D335" s="18">
        <v>14.5</v>
      </c>
      <c r="E335" s="407"/>
      <c r="F335" s="407"/>
      <c r="G335" s="18">
        <f t="shared" si="25"/>
        <v>4.833333333333333</v>
      </c>
      <c r="H335" s="18">
        <f t="shared" si="26"/>
        <v>14.5</v>
      </c>
      <c r="I335" s="26"/>
      <c r="J335" s="18">
        <f t="shared" si="27"/>
        <v>14.5</v>
      </c>
      <c r="K335" s="404"/>
      <c r="L335" s="18">
        <f t="shared" si="28"/>
        <v>14.5</v>
      </c>
      <c r="M335" s="370"/>
      <c r="N335" s="84" t="str">
        <f t="shared" si="29"/>
        <v>Juin</v>
      </c>
    </row>
    <row r="336" spans="1:14" ht="18.75">
      <c r="A336" s="64">
        <v>329</v>
      </c>
      <c r="B336" s="417" t="s">
        <v>422</v>
      </c>
      <c r="C336" s="417" t="s">
        <v>974</v>
      </c>
      <c r="D336" s="18">
        <v>13.5</v>
      </c>
      <c r="E336" s="405"/>
      <c r="F336" s="405"/>
      <c r="G336" s="18">
        <f t="shared" si="25"/>
        <v>4.5</v>
      </c>
      <c r="H336" s="18">
        <f t="shared" si="26"/>
        <v>13.5</v>
      </c>
      <c r="I336" s="26"/>
      <c r="J336" s="18">
        <f t="shared" si="27"/>
        <v>13.5</v>
      </c>
      <c r="K336" s="404"/>
      <c r="L336" s="18">
        <f t="shared" si="28"/>
        <v>13.5</v>
      </c>
      <c r="M336" s="370"/>
      <c r="N336" s="84" t="str">
        <f t="shared" si="29"/>
        <v>Juin</v>
      </c>
    </row>
    <row r="337" spans="1:14" ht="18.75">
      <c r="A337" s="64">
        <v>330</v>
      </c>
      <c r="B337" s="419" t="s">
        <v>423</v>
      </c>
      <c r="C337" s="419" t="s">
        <v>975</v>
      </c>
      <c r="D337" s="18">
        <v>11.5</v>
      </c>
      <c r="E337" s="405"/>
      <c r="F337" s="405"/>
      <c r="G337" s="18">
        <f t="shared" si="25"/>
        <v>3.8333333333333335</v>
      </c>
      <c r="H337" s="18">
        <f t="shared" si="26"/>
        <v>11.5</v>
      </c>
      <c r="I337" s="26"/>
      <c r="J337" s="18">
        <f t="shared" si="27"/>
        <v>11.5</v>
      </c>
      <c r="K337" s="404"/>
      <c r="L337" s="18">
        <f t="shared" si="28"/>
        <v>11.5</v>
      </c>
      <c r="M337" s="370"/>
      <c r="N337" s="84" t="str">
        <f t="shared" si="29"/>
        <v>Juin</v>
      </c>
    </row>
    <row r="338" spans="1:14" ht="18.75">
      <c r="A338" s="64">
        <v>331</v>
      </c>
      <c r="B338" s="425" t="s">
        <v>424</v>
      </c>
      <c r="C338" s="425" t="s">
        <v>426</v>
      </c>
      <c r="D338" s="18">
        <v>10</v>
      </c>
      <c r="E338" s="405"/>
      <c r="F338" s="405"/>
      <c r="G338" s="18">
        <f>IF(AND(D338=0,E338=0,F338=0),M338/3,(D338+E338+F338)/3)</f>
        <v>3.3333333333333335</v>
      </c>
      <c r="H338" s="18">
        <f>G338*3</f>
        <v>10</v>
      </c>
      <c r="I338" s="26"/>
      <c r="J338" s="18">
        <f>MAX(I338*3,H338)</f>
        <v>10</v>
      </c>
      <c r="K338" s="404"/>
      <c r="L338" s="18">
        <f>MAX(J338,K338*3)</f>
        <v>10</v>
      </c>
      <c r="M338" s="370"/>
      <c r="N338" s="84" t="str">
        <f>IF(ISBLANK(K338),IF(ISBLANK(I338),"Juin","Synthèse"),"Rattrapage")</f>
        <v>Juin</v>
      </c>
    </row>
    <row r="339" spans="1:14" ht="18.75">
      <c r="A339" s="64">
        <v>332</v>
      </c>
      <c r="B339" s="413" t="s">
        <v>424</v>
      </c>
      <c r="C339" s="413" t="s">
        <v>425</v>
      </c>
      <c r="D339" s="18">
        <v>11.5</v>
      </c>
      <c r="E339" s="405"/>
      <c r="F339" s="405"/>
      <c r="G339" s="18">
        <f t="shared" si="25"/>
        <v>3.8333333333333335</v>
      </c>
      <c r="H339" s="18">
        <f t="shared" si="26"/>
        <v>11.5</v>
      </c>
      <c r="I339" s="26"/>
      <c r="J339" s="18">
        <f t="shared" si="27"/>
        <v>11.5</v>
      </c>
      <c r="K339" s="404"/>
      <c r="L339" s="18">
        <f t="shared" si="28"/>
        <v>11.5</v>
      </c>
      <c r="M339" s="370"/>
      <c r="N339" s="84" t="str">
        <f t="shared" si="29"/>
        <v>Juin</v>
      </c>
    </row>
    <row r="340" spans="1:14" ht="18.75">
      <c r="A340" s="64">
        <v>333</v>
      </c>
      <c r="B340" s="413" t="s">
        <v>427</v>
      </c>
      <c r="C340" s="413" t="s">
        <v>533</v>
      </c>
      <c r="D340" s="18">
        <v>9.75</v>
      </c>
      <c r="E340" s="405"/>
      <c r="F340" s="405"/>
      <c r="G340" s="18">
        <f t="shared" si="25"/>
        <v>3.25</v>
      </c>
      <c r="H340" s="18">
        <f t="shared" si="26"/>
        <v>9.75</v>
      </c>
      <c r="I340" s="26"/>
      <c r="J340" s="18">
        <f t="shared" si="27"/>
        <v>9.75</v>
      </c>
      <c r="K340" s="404"/>
      <c r="L340" s="18">
        <f t="shared" si="28"/>
        <v>9.75</v>
      </c>
      <c r="M340" s="370"/>
      <c r="N340" s="84" t="str">
        <f t="shared" si="29"/>
        <v>Juin</v>
      </c>
    </row>
    <row r="341" spans="1:14" ht="18.75">
      <c r="A341" s="64">
        <v>334</v>
      </c>
      <c r="B341" s="413" t="s">
        <v>428</v>
      </c>
      <c r="C341" s="413" t="s">
        <v>316</v>
      </c>
      <c r="D341" s="18">
        <v>13.25</v>
      </c>
      <c r="E341" s="407"/>
      <c r="F341" s="407"/>
      <c r="G341" s="18">
        <f t="shared" si="25"/>
        <v>4.416666666666667</v>
      </c>
      <c r="H341" s="18">
        <f t="shared" si="26"/>
        <v>13.25</v>
      </c>
      <c r="I341" s="26"/>
      <c r="J341" s="18">
        <f t="shared" si="27"/>
        <v>13.25</v>
      </c>
      <c r="K341" s="404"/>
      <c r="L341" s="18">
        <f t="shared" si="28"/>
        <v>13.25</v>
      </c>
      <c r="M341" s="370"/>
      <c r="N341" s="84" t="str">
        <f t="shared" si="29"/>
        <v>Juin</v>
      </c>
    </row>
    <row r="342" spans="1:14" ht="18.75">
      <c r="A342" s="64">
        <v>335</v>
      </c>
      <c r="B342" s="413" t="s">
        <v>429</v>
      </c>
      <c r="C342" s="413" t="s">
        <v>976</v>
      </c>
      <c r="D342" s="18">
        <v>9.5</v>
      </c>
      <c r="E342" s="405"/>
      <c r="F342" s="405"/>
      <c r="G342" s="18">
        <f t="shared" si="25"/>
        <v>3.1666666666666665</v>
      </c>
      <c r="H342" s="18">
        <f t="shared" si="26"/>
        <v>9.5</v>
      </c>
      <c r="I342" s="26"/>
      <c r="J342" s="18">
        <f t="shared" si="27"/>
        <v>9.5</v>
      </c>
      <c r="K342" s="404"/>
      <c r="L342" s="18">
        <f t="shared" si="28"/>
        <v>9.5</v>
      </c>
      <c r="M342" s="370"/>
      <c r="N342" s="84" t="str">
        <f t="shared" si="29"/>
        <v>Juin</v>
      </c>
    </row>
    <row r="343" spans="1:14" ht="18.75">
      <c r="A343" s="64">
        <v>336</v>
      </c>
      <c r="B343" s="413" t="s">
        <v>430</v>
      </c>
      <c r="C343" s="413" t="s">
        <v>431</v>
      </c>
      <c r="D343" s="18">
        <v>12.5</v>
      </c>
      <c r="E343" s="405"/>
      <c r="F343" s="405"/>
      <c r="G343" s="18">
        <f t="shared" si="25"/>
        <v>4.166666666666667</v>
      </c>
      <c r="H343" s="18">
        <f t="shared" si="26"/>
        <v>12.5</v>
      </c>
      <c r="I343" s="26"/>
      <c r="J343" s="18">
        <f t="shared" si="27"/>
        <v>12.5</v>
      </c>
      <c r="K343" s="404"/>
      <c r="L343" s="18">
        <f t="shared" si="28"/>
        <v>12.5</v>
      </c>
      <c r="M343" s="370"/>
      <c r="N343" s="84" t="str">
        <f t="shared" si="29"/>
        <v>Juin</v>
      </c>
    </row>
    <row r="344" spans="1:14" ht="18.75">
      <c r="A344" s="64">
        <v>337</v>
      </c>
      <c r="B344" s="413" t="s">
        <v>432</v>
      </c>
      <c r="C344" s="413" t="s">
        <v>433</v>
      </c>
      <c r="D344" s="18">
        <v>14</v>
      </c>
      <c r="E344" s="407"/>
      <c r="F344" s="408"/>
      <c r="G344" s="18">
        <f t="shared" si="25"/>
        <v>4.666666666666667</v>
      </c>
      <c r="H344" s="18">
        <f t="shared" si="26"/>
        <v>14</v>
      </c>
      <c r="I344" s="26"/>
      <c r="J344" s="18">
        <f t="shared" si="27"/>
        <v>14</v>
      </c>
      <c r="K344" s="404"/>
      <c r="L344" s="18">
        <f t="shared" si="28"/>
        <v>14</v>
      </c>
      <c r="M344" s="370"/>
      <c r="N344" s="84" t="str">
        <f t="shared" si="29"/>
        <v>Juin</v>
      </c>
    </row>
    <row r="345" spans="1:14" ht="18.75">
      <c r="A345" s="64">
        <v>338</v>
      </c>
      <c r="B345" s="432" t="s">
        <v>434</v>
      </c>
      <c r="C345" s="432" t="s">
        <v>977</v>
      </c>
      <c r="D345" s="18">
        <v>7.75</v>
      </c>
      <c r="E345" s="407"/>
      <c r="F345" s="407"/>
      <c r="G345" s="18">
        <f t="shared" si="25"/>
        <v>2.5833333333333335</v>
      </c>
      <c r="H345" s="18">
        <f t="shared" si="26"/>
        <v>7.75</v>
      </c>
      <c r="I345" s="26"/>
      <c r="J345" s="18">
        <f t="shared" si="27"/>
        <v>7.75</v>
      </c>
      <c r="K345" s="404"/>
      <c r="L345" s="18">
        <f t="shared" si="28"/>
        <v>7.75</v>
      </c>
      <c r="M345" s="370"/>
      <c r="N345" s="84" t="str">
        <f t="shared" si="29"/>
        <v>Juin</v>
      </c>
    </row>
    <row r="346" spans="1:14" ht="18.75">
      <c r="A346" s="64">
        <v>339</v>
      </c>
      <c r="B346" s="413" t="s">
        <v>435</v>
      </c>
      <c r="C346" s="413" t="s">
        <v>978</v>
      </c>
      <c r="D346" s="18">
        <v>10.25</v>
      </c>
      <c r="E346" s="357"/>
      <c r="F346" s="357"/>
      <c r="G346" s="18">
        <f t="shared" si="25"/>
        <v>3.4166666666666665</v>
      </c>
      <c r="H346" s="18">
        <f t="shared" si="26"/>
        <v>10.25</v>
      </c>
      <c r="I346" s="26"/>
      <c r="J346" s="18">
        <f t="shared" si="27"/>
        <v>10.25</v>
      </c>
      <c r="K346" s="404"/>
      <c r="L346" s="18">
        <f t="shared" si="28"/>
        <v>10.25</v>
      </c>
      <c r="M346" s="370"/>
      <c r="N346" s="84" t="str">
        <f t="shared" si="29"/>
        <v>Juin</v>
      </c>
    </row>
    <row r="347" spans="1:14" ht="18.75">
      <c r="A347" s="64">
        <v>340</v>
      </c>
      <c r="B347" s="419" t="s">
        <v>979</v>
      </c>
      <c r="C347" s="419" t="s">
        <v>120</v>
      </c>
      <c r="D347" s="18">
        <v>12.25</v>
      </c>
      <c r="E347" s="407"/>
      <c r="F347" s="407"/>
      <c r="G347" s="18">
        <f t="shared" si="25"/>
        <v>4.083333333333333</v>
      </c>
      <c r="H347" s="18">
        <f t="shared" si="26"/>
        <v>12.25</v>
      </c>
      <c r="I347" s="26"/>
      <c r="J347" s="18">
        <f t="shared" si="27"/>
        <v>12.25</v>
      </c>
      <c r="K347" s="404"/>
      <c r="L347" s="18">
        <f t="shared" si="28"/>
        <v>12.25</v>
      </c>
      <c r="M347" s="370"/>
      <c r="N347" s="84" t="str">
        <f t="shared" si="29"/>
        <v>Juin</v>
      </c>
    </row>
    <row r="348" spans="1:14" ht="18.75">
      <c r="A348" s="64">
        <v>341</v>
      </c>
      <c r="B348" s="418" t="s">
        <v>436</v>
      </c>
      <c r="C348" s="418" t="s">
        <v>980</v>
      </c>
      <c r="D348" s="370"/>
      <c r="E348" s="405"/>
      <c r="F348" s="405"/>
      <c r="G348" s="18">
        <f t="shared" si="25"/>
        <v>11</v>
      </c>
      <c r="H348" s="18">
        <f t="shared" si="26"/>
        <v>33</v>
      </c>
      <c r="I348" s="26"/>
      <c r="J348" s="18">
        <f t="shared" si="27"/>
        <v>33</v>
      </c>
      <c r="K348" s="404"/>
      <c r="L348" s="18">
        <f t="shared" si="28"/>
        <v>33</v>
      </c>
      <c r="M348" s="370">
        <v>33</v>
      </c>
      <c r="N348" s="84" t="str">
        <f t="shared" si="29"/>
        <v>Juin</v>
      </c>
    </row>
    <row r="349" spans="1:14" ht="18.75">
      <c r="A349" s="64">
        <v>342</v>
      </c>
      <c r="B349" s="432" t="s">
        <v>437</v>
      </c>
      <c r="C349" s="432" t="s">
        <v>981</v>
      </c>
      <c r="D349" s="18">
        <v>9.75</v>
      </c>
      <c r="E349" s="405"/>
      <c r="F349" s="405"/>
      <c r="G349" s="18">
        <f t="shared" si="25"/>
        <v>3.25</v>
      </c>
      <c r="H349" s="18">
        <f t="shared" si="26"/>
        <v>9.75</v>
      </c>
      <c r="I349" s="26"/>
      <c r="J349" s="18">
        <f t="shared" si="27"/>
        <v>9.75</v>
      </c>
      <c r="K349" s="404"/>
      <c r="L349" s="18">
        <f t="shared" si="28"/>
        <v>9.75</v>
      </c>
      <c r="M349" s="370"/>
      <c r="N349" s="84" t="str">
        <f t="shared" si="29"/>
        <v>Juin</v>
      </c>
    </row>
    <row r="350" spans="1:14" ht="18.75">
      <c r="A350" s="64">
        <v>343</v>
      </c>
      <c r="B350" s="413" t="s">
        <v>438</v>
      </c>
      <c r="C350" s="413" t="s">
        <v>982</v>
      </c>
      <c r="D350" s="370"/>
      <c r="E350" s="405"/>
      <c r="F350" s="405"/>
      <c r="G350" s="18">
        <f t="shared" si="25"/>
        <v>10</v>
      </c>
      <c r="H350" s="18">
        <f t="shared" si="26"/>
        <v>30</v>
      </c>
      <c r="I350" s="26"/>
      <c r="J350" s="18">
        <f t="shared" si="27"/>
        <v>30</v>
      </c>
      <c r="K350" s="404"/>
      <c r="L350" s="18">
        <f t="shared" si="28"/>
        <v>30</v>
      </c>
      <c r="M350" s="370">
        <v>30</v>
      </c>
      <c r="N350" s="84" t="str">
        <f t="shared" si="29"/>
        <v>Juin</v>
      </c>
    </row>
    <row r="351" spans="1:14" ht="18.75">
      <c r="A351" s="64">
        <v>344</v>
      </c>
      <c r="B351" s="413" t="s">
        <v>439</v>
      </c>
      <c r="C351" s="413" t="s">
        <v>440</v>
      </c>
      <c r="D351" s="18">
        <v>7</v>
      </c>
      <c r="E351" s="407"/>
      <c r="F351" s="407"/>
      <c r="G351" s="18">
        <f t="shared" si="25"/>
        <v>2.3333333333333335</v>
      </c>
      <c r="H351" s="18">
        <f t="shared" si="26"/>
        <v>7</v>
      </c>
      <c r="I351" s="26"/>
      <c r="J351" s="18">
        <f t="shared" si="27"/>
        <v>7</v>
      </c>
      <c r="K351" s="404"/>
      <c r="L351" s="18">
        <f t="shared" si="28"/>
        <v>7</v>
      </c>
      <c r="M351" s="370"/>
      <c r="N351" s="84" t="str">
        <f t="shared" si="29"/>
        <v>Juin</v>
      </c>
    </row>
    <row r="352" spans="1:14" ht="18.75">
      <c r="A352" s="64">
        <v>345</v>
      </c>
      <c r="B352" s="413" t="s">
        <v>439</v>
      </c>
      <c r="C352" s="413" t="s">
        <v>107</v>
      </c>
      <c r="D352" s="18">
        <v>12</v>
      </c>
      <c r="E352" s="405"/>
      <c r="F352" s="405"/>
      <c r="G352" s="18">
        <f t="shared" si="25"/>
        <v>4</v>
      </c>
      <c r="H352" s="18">
        <f t="shared" si="26"/>
        <v>12</v>
      </c>
      <c r="I352" s="26"/>
      <c r="J352" s="18">
        <f t="shared" si="27"/>
        <v>12</v>
      </c>
      <c r="K352" s="404"/>
      <c r="L352" s="18">
        <f t="shared" si="28"/>
        <v>12</v>
      </c>
      <c r="M352" s="370"/>
      <c r="N352" s="84" t="str">
        <f t="shared" si="29"/>
        <v>Juin</v>
      </c>
    </row>
    <row r="353" spans="1:14" ht="18.75">
      <c r="A353" s="64">
        <v>346</v>
      </c>
      <c r="B353" s="425" t="s">
        <v>983</v>
      </c>
      <c r="C353" s="425" t="s">
        <v>984</v>
      </c>
      <c r="D353" s="18">
        <v>8.25</v>
      </c>
      <c r="E353" s="407"/>
      <c r="F353" s="407"/>
      <c r="G353" s="18">
        <f t="shared" si="25"/>
        <v>2.75</v>
      </c>
      <c r="H353" s="18">
        <f t="shared" si="26"/>
        <v>8.25</v>
      </c>
      <c r="I353" s="26"/>
      <c r="J353" s="18">
        <f t="shared" si="27"/>
        <v>8.25</v>
      </c>
      <c r="K353" s="404"/>
      <c r="L353" s="18">
        <f t="shared" si="28"/>
        <v>8.25</v>
      </c>
      <c r="M353" s="370"/>
      <c r="N353" s="84" t="str">
        <f t="shared" si="29"/>
        <v>Juin</v>
      </c>
    </row>
    <row r="354" spans="1:14" ht="18.75">
      <c r="A354" s="64">
        <v>347</v>
      </c>
      <c r="B354" s="427" t="s">
        <v>441</v>
      </c>
      <c r="C354" s="427" t="s">
        <v>43</v>
      </c>
      <c r="D354" s="370"/>
      <c r="E354" s="405"/>
      <c r="F354" s="405"/>
      <c r="G354" s="18">
        <f t="shared" si="25"/>
        <v>12</v>
      </c>
      <c r="H354" s="18">
        <f t="shared" si="26"/>
        <v>36</v>
      </c>
      <c r="I354" s="26"/>
      <c r="J354" s="18">
        <f t="shared" si="27"/>
        <v>36</v>
      </c>
      <c r="K354" s="404"/>
      <c r="L354" s="18">
        <f t="shared" si="28"/>
        <v>36</v>
      </c>
      <c r="M354" s="370">
        <v>36</v>
      </c>
      <c r="N354" s="84" t="str">
        <f t="shared" si="29"/>
        <v>Juin</v>
      </c>
    </row>
    <row r="355" spans="1:14" s="143" customFormat="1" ht="18.75">
      <c r="A355" s="64">
        <v>348</v>
      </c>
      <c r="B355" s="419" t="s">
        <v>442</v>
      </c>
      <c r="C355" s="419" t="s">
        <v>986</v>
      </c>
      <c r="D355" s="18">
        <v>3</v>
      </c>
      <c r="E355" s="407"/>
      <c r="F355" s="407"/>
      <c r="G355" s="18">
        <f t="shared" si="25"/>
        <v>1</v>
      </c>
      <c r="H355" s="18">
        <f t="shared" si="26"/>
        <v>3</v>
      </c>
      <c r="I355" s="26"/>
      <c r="J355" s="18">
        <f t="shared" si="27"/>
        <v>3</v>
      </c>
      <c r="K355" s="404"/>
      <c r="L355" s="18">
        <f t="shared" si="28"/>
        <v>3</v>
      </c>
      <c r="M355" s="370"/>
      <c r="N355" s="84" t="str">
        <f t="shared" si="29"/>
        <v>Juin</v>
      </c>
    </row>
    <row r="356" spans="1:14" s="143" customFormat="1" ht="18.75">
      <c r="A356" s="64">
        <v>349</v>
      </c>
      <c r="B356" s="413" t="s">
        <v>444</v>
      </c>
      <c r="C356" s="413" t="s">
        <v>965</v>
      </c>
      <c r="D356" s="18">
        <v>11.5</v>
      </c>
      <c r="E356" s="405"/>
      <c r="F356" s="405"/>
      <c r="G356" s="18">
        <f t="shared" si="25"/>
        <v>3.8333333333333335</v>
      </c>
      <c r="H356" s="18">
        <f t="shared" si="26"/>
        <v>11.5</v>
      </c>
      <c r="I356" s="26"/>
      <c r="J356" s="18">
        <f t="shared" si="27"/>
        <v>11.5</v>
      </c>
      <c r="K356" s="404"/>
      <c r="L356" s="18">
        <f t="shared" si="28"/>
        <v>11.5</v>
      </c>
      <c r="M356" s="370"/>
      <c r="N356" s="84" t="str">
        <f t="shared" si="29"/>
        <v>Juin</v>
      </c>
    </row>
    <row r="357" spans="1:14" s="143" customFormat="1" ht="18.75">
      <c r="A357" s="64">
        <v>350</v>
      </c>
      <c r="B357" s="413" t="s">
        <v>445</v>
      </c>
      <c r="C357" s="413" t="s">
        <v>95</v>
      </c>
      <c r="D357" s="370"/>
      <c r="E357" s="407"/>
      <c r="F357" s="407"/>
      <c r="G357" s="18">
        <f t="shared" si="25"/>
        <v>13</v>
      </c>
      <c r="H357" s="18">
        <f t="shared" si="26"/>
        <v>39</v>
      </c>
      <c r="I357" s="26"/>
      <c r="J357" s="18">
        <f t="shared" si="27"/>
        <v>39</v>
      </c>
      <c r="K357" s="404"/>
      <c r="L357" s="18">
        <f t="shared" si="28"/>
        <v>39</v>
      </c>
      <c r="M357" s="370">
        <v>39</v>
      </c>
      <c r="N357" s="84" t="str">
        <f t="shared" si="29"/>
        <v>Juin</v>
      </c>
    </row>
    <row r="358" spans="1:14" s="143" customFormat="1" ht="18.75">
      <c r="A358" s="64">
        <v>351</v>
      </c>
      <c r="B358" s="413" t="s">
        <v>446</v>
      </c>
      <c r="C358" s="413" t="s">
        <v>987</v>
      </c>
      <c r="D358" s="18">
        <v>14.75</v>
      </c>
      <c r="E358" s="357"/>
      <c r="F358" s="410"/>
      <c r="G358" s="18">
        <f t="shared" si="25"/>
        <v>4.916666666666667</v>
      </c>
      <c r="H358" s="18">
        <f t="shared" si="26"/>
        <v>14.75</v>
      </c>
      <c r="I358" s="26"/>
      <c r="J358" s="18">
        <f t="shared" si="27"/>
        <v>14.75</v>
      </c>
      <c r="K358" s="404"/>
      <c r="L358" s="18">
        <f t="shared" si="28"/>
        <v>14.75</v>
      </c>
      <c r="M358" s="370"/>
      <c r="N358" s="84" t="str">
        <f t="shared" si="29"/>
        <v>Juin</v>
      </c>
    </row>
    <row r="359" spans="1:14" s="143" customFormat="1" ht="18.75">
      <c r="A359" s="64">
        <v>352</v>
      </c>
      <c r="B359" s="413" t="s">
        <v>447</v>
      </c>
      <c r="C359" s="413" t="s">
        <v>960</v>
      </c>
      <c r="D359" s="18">
        <v>8</v>
      </c>
      <c r="E359" s="407"/>
      <c r="F359" s="407"/>
      <c r="G359" s="18">
        <f t="shared" si="25"/>
        <v>2.6666666666666665</v>
      </c>
      <c r="H359" s="18">
        <f t="shared" si="26"/>
        <v>8</v>
      </c>
      <c r="I359" s="26"/>
      <c r="J359" s="18">
        <f t="shared" si="27"/>
        <v>8</v>
      </c>
      <c r="K359" s="404"/>
      <c r="L359" s="18">
        <f t="shared" si="28"/>
        <v>8</v>
      </c>
      <c r="M359" s="370"/>
      <c r="N359" s="84" t="str">
        <f t="shared" si="29"/>
        <v>Juin</v>
      </c>
    </row>
    <row r="360" spans="1:14" s="143" customFormat="1" ht="18.75">
      <c r="A360" s="64">
        <v>353</v>
      </c>
      <c r="B360" s="419" t="s">
        <v>988</v>
      </c>
      <c r="C360" s="419" t="s">
        <v>989</v>
      </c>
      <c r="D360" s="18">
        <v>11</v>
      </c>
      <c r="E360" s="405"/>
      <c r="F360" s="405"/>
      <c r="G360" s="18">
        <f t="shared" si="25"/>
        <v>3.6666666666666665</v>
      </c>
      <c r="H360" s="18">
        <f t="shared" si="26"/>
        <v>11</v>
      </c>
      <c r="I360" s="26"/>
      <c r="J360" s="18">
        <f t="shared" si="27"/>
        <v>11</v>
      </c>
      <c r="K360" s="404"/>
      <c r="L360" s="18">
        <f t="shared" si="28"/>
        <v>11</v>
      </c>
      <c r="M360" s="370"/>
      <c r="N360" s="84" t="str">
        <f t="shared" si="29"/>
        <v>Juin</v>
      </c>
    </row>
    <row r="361" spans="1:14" s="143" customFormat="1" ht="18.75">
      <c r="A361" s="64">
        <v>354</v>
      </c>
      <c r="B361" s="419" t="s">
        <v>988</v>
      </c>
      <c r="C361" s="419" t="s">
        <v>448</v>
      </c>
      <c r="D361" s="18">
        <v>3.5</v>
      </c>
      <c r="E361" s="407"/>
      <c r="F361" s="407"/>
      <c r="G361" s="18">
        <f t="shared" si="25"/>
        <v>1.1666666666666667</v>
      </c>
      <c r="H361" s="18">
        <f t="shared" si="26"/>
        <v>3.5</v>
      </c>
      <c r="I361" s="26"/>
      <c r="J361" s="18">
        <f t="shared" si="27"/>
        <v>3.5</v>
      </c>
      <c r="K361" s="404"/>
      <c r="L361" s="18">
        <f t="shared" si="28"/>
        <v>3.5</v>
      </c>
      <c r="M361" s="370"/>
      <c r="N361" s="84" t="str">
        <f t="shared" si="29"/>
        <v>Juin</v>
      </c>
    </row>
    <row r="362" spans="1:14" s="143" customFormat="1" ht="18.75">
      <c r="A362" s="64">
        <v>355</v>
      </c>
      <c r="B362" s="432" t="s">
        <v>449</v>
      </c>
      <c r="C362" s="432" t="s">
        <v>450</v>
      </c>
      <c r="D362" s="18">
        <v>12</v>
      </c>
      <c r="E362" s="405"/>
      <c r="F362" s="405"/>
      <c r="G362" s="18">
        <f t="shared" si="25"/>
        <v>4</v>
      </c>
      <c r="H362" s="18">
        <f t="shared" si="26"/>
        <v>12</v>
      </c>
      <c r="I362" s="26"/>
      <c r="J362" s="18">
        <f t="shared" si="27"/>
        <v>12</v>
      </c>
      <c r="K362" s="404"/>
      <c r="L362" s="18">
        <f t="shared" si="28"/>
        <v>12</v>
      </c>
      <c r="M362" s="370"/>
      <c r="N362" s="84" t="str">
        <f t="shared" si="29"/>
        <v>Juin</v>
      </c>
    </row>
    <row r="363" spans="1:14" s="143" customFormat="1" ht="18.75">
      <c r="A363" s="64">
        <v>356</v>
      </c>
      <c r="B363" s="413" t="s">
        <v>990</v>
      </c>
      <c r="C363" s="413" t="s">
        <v>185</v>
      </c>
      <c r="D363" s="18">
        <v>4.75</v>
      </c>
      <c r="E363" s="407"/>
      <c r="F363" s="407"/>
      <c r="G363" s="18">
        <f>IF(AND(D363=0,E363=0,F363=0),M363/3,(D363+E363+F363)/3)</f>
        <v>1.5833333333333333</v>
      </c>
      <c r="H363" s="18">
        <f>G363*3</f>
        <v>4.75</v>
      </c>
      <c r="I363" s="26"/>
      <c r="J363" s="18">
        <f>MAX(I363*3,H363)</f>
        <v>4.75</v>
      </c>
      <c r="K363" s="404"/>
      <c r="L363" s="18">
        <f>MAX(J363,K363*3)</f>
        <v>4.75</v>
      </c>
      <c r="M363" s="370"/>
      <c r="N363" s="84" t="str">
        <f>IF(ISBLANK(K363),IF(ISBLANK(I363),"Juin","Synthèse"),"Rattrapage")</f>
        <v>Juin</v>
      </c>
    </row>
    <row r="364" spans="1:14" s="143" customFormat="1" ht="18.75">
      <c r="A364" s="64">
        <v>357</v>
      </c>
      <c r="B364" s="413" t="s">
        <v>451</v>
      </c>
      <c r="C364" s="413" t="s">
        <v>452</v>
      </c>
      <c r="D364" s="18">
        <v>16</v>
      </c>
      <c r="E364" s="407"/>
      <c r="F364" s="407"/>
      <c r="G364" s="18">
        <f t="shared" si="25"/>
        <v>5.333333333333333</v>
      </c>
      <c r="H364" s="18">
        <f t="shared" si="26"/>
        <v>16</v>
      </c>
      <c r="I364" s="26"/>
      <c r="J364" s="18">
        <f t="shared" si="27"/>
        <v>16</v>
      </c>
      <c r="K364" s="404"/>
      <c r="L364" s="18">
        <f t="shared" si="28"/>
        <v>16</v>
      </c>
      <c r="M364" s="370"/>
      <c r="N364" s="84" t="str">
        <f t="shared" si="29"/>
        <v>Juin</v>
      </c>
    </row>
    <row r="365" spans="1:14" s="143" customFormat="1" ht="18.75">
      <c r="A365" s="64">
        <v>358</v>
      </c>
      <c r="B365" s="432" t="s">
        <v>991</v>
      </c>
      <c r="C365" s="432" t="s">
        <v>43</v>
      </c>
      <c r="D365" s="370"/>
      <c r="E365" s="407"/>
      <c r="F365" s="407"/>
      <c r="G365" s="18">
        <f>IF(AND(D365=0,E365=0,F365=0),M365/3,(D365+E365+F365)/3)</f>
        <v>12</v>
      </c>
      <c r="H365" s="18">
        <f>G365*3</f>
        <v>36</v>
      </c>
      <c r="I365" s="26"/>
      <c r="J365" s="18">
        <f>MAX(I365*3,H365)</f>
        <v>36</v>
      </c>
      <c r="K365" s="404"/>
      <c r="L365" s="18">
        <f>MAX(J365,K365*3)</f>
        <v>36</v>
      </c>
      <c r="M365" s="370">
        <v>36</v>
      </c>
      <c r="N365" s="84" t="str">
        <f>IF(ISBLANK(K365),IF(ISBLANK(I365),"Juin","Synthèse"),"Rattrapage")</f>
        <v>Juin</v>
      </c>
    </row>
    <row r="366" spans="1:14" s="143" customFormat="1" ht="18.75">
      <c r="A366" s="64">
        <v>359</v>
      </c>
      <c r="B366" s="413" t="s">
        <v>453</v>
      </c>
      <c r="C366" s="413" t="s">
        <v>992</v>
      </c>
      <c r="D366" s="18">
        <v>9.5</v>
      </c>
      <c r="E366" s="405"/>
      <c r="F366" s="405"/>
      <c r="G366" s="18">
        <f t="shared" si="25"/>
        <v>3.1666666666666665</v>
      </c>
      <c r="H366" s="18">
        <f t="shared" si="26"/>
        <v>9.5</v>
      </c>
      <c r="I366" s="26"/>
      <c r="J366" s="18">
        <f t="shared" si="27"/>
        <v>9.5</v>
      </c>
      <c r="K366" s="404"/>
      <c r="L366" s="18">
        <f t="shared" si="28"/>
        <v>9.5</v>
      </c>
      <c r="M366" s="370"/>
      <c r="N366" s="84" t="str">
        <f t="shared" si="29"/>
        <v>Juin</v>
      </c>
    </row>
    <row r="367" spans="1:14" s="143" customFormat="1" ht="18.75">
      <c r="A367" s="64">
        <v>360</v>
      </c>
      <c r="B367" s="413" t="s">
        <v>454</v>
      </c>
      <c r="C367" s="413" t="s">
        <v>118</v>
      </c>
      <c r="D367" s="370"/>
      <c r="E367" s="407"/>
      <c r="F367" s="407"/>
      <c r="G367" s="18">
        <f t="shared" si="25"/>
        <v>10</v>
      </c>
      <c r="H367" s="18">
        <f t="shared" si="26"/>
        <v>30</v>
      </c>
      <c r="I367" s="26"/>
      <c r="J367" s="18">
        <f t="shared" si="27"/>
        <v>30</v>
      </c>
      <c r="K367" s="404"/>
      <c r="L367" s="18">
        <f t="shared" si="28"/>
        <v>30</v>
      </c>
      <c r="M367" s="370">
        <v>30</v>
      </c>
      <c r="N367" s="84" t="str">
        <f t="shared" si="29"/>
        <v>Juin</v>
      </c>
    </row>
    <row r="368" spans="1:14" s="143" customFormat="1" ht="18.75">
      <c r="A368" s="64">
        <v>361</v>
      </c>
      <c r="B368" s="413" t="s">
        <v>455</v>
      </c>
      <c r="C368" s="413" t="s">
        <v>993</v>
      </c>
      <c r="D368" s="18">
        <v>11.25</v>
      </c>
      <c r="E368" s="407"/>
      <c r="F368" s="407"/>
      <c r="G368" s="18">
        <f t="shared" si="25"/>
        <v>3.75</v>
      </c>
      <c r="H368" s="18">
        <f t="shared" si="26"/>
        <v>11.25</v>
      </c>
      <c r="I368" s="26"/>
      <c r="J368" s="18">
        <f t="shared" si="27"/>
        <v>11.25</v>
      </c>
      <c r="K368" s="404"/>
      <c r="L368" s="18">
        <f t="shared" si="28"/>
        <v>11.25</v>
      </c>
      <c r="M368" s="370"/>
      <c r="N368" s="84" t="str">
        <f t="shared" si="29"/>
        <v>Juin</v>
      </c>
    </row>
    <row r="369" spans="1:14" s="143" customFormat="1" ht="18.75">
      <c r="A369" s="64">
        <v>362</v>
      </c>
      <c r="B369" s="413" t="s">
        <v>456</v>
      </c>
      <c r="C369" s="413" t="s">
        <v>154</v>
      </c>
      <c r="D369" s="18">
        <v>13.5</v>
      </c>
      <c r="E369" s="407"/>
      <c r="F369" s="407"/>
      <c r="G369" s="18">
        <f t="shared" si="25"/>
        <v>4.5</v>
      </c>
      <c r="H369" s="18">
        <f t="shared" si="26"/>
        <v>13.5</v>
      </c>
      <c r="I369" s="26"/>
      <c r="J369" s="18">
        <f t="shared" si="27"/>
        <v>13.5</v>
      </c>
      <c r="K369" s="404"/>
      <c r="L369" s="18">
        <f t="shared" si="28"/>
        <v>13.5</v>
      </c>
      <c r="M369" s="370"/>
      <c r="N369" s="84" t="str">
        <f t="shared" si="29"/>
        <v>Juin</v>
      </c>
    </row>
    <row r="370" spans="1:14" s="143" customFormat="1" ht="18.75">
      <c r="A370" s="64">
        <v>363</v>
      </c>
      <c r="B370" s="413" t="s">
        <v>457</v>
      </c>
      <c r="C370" s="413" t="s">
        <v>994</v>
      </c>
      <c r="D370" s="18">
        <v>12.75</v>
      </c>
      <c r="E370" s="407"/>
      <c r="F370" s="407"/>
      <c r="G370" s="18">
        <f t="shared" si="25"/>
        <v>4.25</v>
      </c>
      <c r="H370" s="18">
        <f t="shared" si="26"/>
        <v>12.75</v>
      </c>
      <c r="I370" s="26"/>
      <c r="J370" s="18">
        <f t="shared" si="27"/>
        <v>12.75</v>
      </c>
      <c r="K370" s="404"/>
      <c r="L370" s="18">
        <f t="shared" si="28"/>
        <v>12.75</v>
      </c>
      <c r="M370" s="370"/>
      <c r="N370" s="84" t="str">
        <f t="shared" si="29"/>
        <v>Juin</v>
      </c>
    </row>
    <row r="371" spans="1:14" s="143" customFormat="1" ht="18.75">
      <c r="A371" s="64">
        <v>364</v>
      </c>
      <c r="B371" s="413" t="s">
        <v>995</v>
      </c>
      <c r="C371" s="413" t="s">
        <v>35</v>
      </c>
      <c r="D371" s="18">
        <v>7.5</v>
      </c>
      <c r="E371" s="405"/>
      <c r="F371" s="405"/>
      <c r="G371" s="18">
        <f t="shared" si="25"/>
        <v>2.5</v>
      </c>
      <c r="H371" s="18">
        <f t="shared" si="26"/>
        <v>7.5</v>
      </c>
      <c r="I371" s="26"/>
      <c r="J371" s="18">
        <f t="shared" si="27"/>
        <v>7.5</v>
      </c>
      <c r="K371" s="404"/>
      <c r="L371" s="18">
        <f t="shared" si="28"/>
        <v>7.5</v>
      </c>
      <c r="M371" s="370"/>
      <c r="N371" s="84" t="str">
        <f t="shared" si="29"/>
        <v>Juin</v>
      </c>
    </row>
    <row r="372" spans="1:14" s="143" customFormat="1" ht="18.75">
      <c r="A372" s="64">
        <v>365</v>
      </c>
      <c r="B372" s="419" t="s">
        <v>458</v>
      </c>
      <c r="C372" s="419" t="s">
        <v>166</v>
      </c>
      <c r="D372" s="18">
        <v>16.25</v>
      </c>
      <c r="E372" s="407"/>
      <c r="F372" s="407"/>
      <c r="G372" s="18">
        <f t="shared" si="25"/>
        <v>5.416666666666667</v>
      </c>
      <c r="H372" s="18">
        <f t="shared" si="26"/>
        <v>16.25</v>
      </c>
      <c r="I372" s="26"/>
      <c r="J372" s="18">
        <f t="shared" si="27"/>
        <v>16.25</v>
      </c>
      <c r="K372" s="404"/>
      <c r="L372" s="18">
        <f t="shared" si="28"/>
        <v>16.25</v>
      </c>
      <c r="M372" s="370"/>
      <c r="N372" s="84" t="str">
        <f t="shared" si="29"/>
        <v>Juin</v>
      </c>
    </row>
    <row r="373" spans="1:14" s="143" customFormat="1" ht="18.75">
      <c r="A373" s="64">
        <v>366</v>
      </c>
      <c r="B373" s="432" t="s">
        <v>459</v>
      </c>
      <c r="C373" s="432" t="s">
        <v>996</v>
      </c>
      <c r="D373" s="18">
        <v>15</v>
      </c>
      <c r="E373" s="357"/>
      <c r="F373" s="357"/>
      <c r="G373" s="18">
        <f t="shared" si="25"/>
        <v>5</v>
      </c>
      <c r="H373" s="18">
        <f t="shared" si="26"/>
        <v>15</v>
      </c>
      <c r="I373" s="26"/>
      <c r="J373" s="18">
        <f t="shared" si="27"/>
        <v>15</v>
      </c>
      <c r="K373" s="404"/>
      <c r="L373" s="18">
        <f t="shared" si="28"/>
        <v>15</v>
      </c>
      <c r="M373" s="370"/>
      <c r="N373" s="84" t="str">
        <f t="shared" si="29"/>
        <v>Juin</v>
      </c>
    </row>
    <row r="374" spans="1:14" s="143" customFormat="1" ht="18.75">
      <c r="A374" s="64">
        <v>367</v>
      </c>
      <c r="B374" s="413" t="s">
        <v>460</v>
      </c>
      <c r="C374" s="413" t="s">
        <v>461</v>
      </c>
      <c r="D374" s="370"/>
      <c r="E374" s="407"/>
      <c r="F374" s="407"/>
      <c r="G374" s="18">
        <f t="shared" si="25"/>
        <v>10</v>
      </c>
      <c r="H374" s="18">
        <f t="shared" si="26"/>
        <v>30</v>
      </c>
      <c r="I374" s="26"/>
      <c r="J374" s="18">
        <f t="shared" si="27"/>
        <v>30</v>
      </c>
      <c r="K374" s="404"/>
      <c r="L374" s="18">
        <f t="shared" si="28"/>
        <v>30</v>
      </c>
      <c r="M374" s="370">
        <v>30</v>
      </c>
      <c r="N374" s="84" t="str">
        <f t="shared" si="29"/>
        <v>Juin</v>
      </c>
    </row>
    <row r="375" spans="1:14" s="143" customFormat="1" ht="18.75">
      <c r="A375" s="64">
        <v>368</v>
      </c>
      <c r="B375" s="413" t="s">
        <v>462</v>
      </c>
      <c r="C375" s="413" t="s">
        <v>997</v>
      </c>
      <c r="D375" s="18">
        <v>8</v>
      </c>
      <c r="E375" s="405"/>
      <c r="F375" s="405"/>
      <c r="G375" s="18">
        <f t="shared" si="25"/>
        <v>2.6666666666666665</v>
      </c>
      <c r="H375" s="18">
        <f t="shared" si="26"/>
        <v>8</v>
      </c>
      <c r="I375" s="26"/>
      <c r="J375" s="18">
        <f t="shared" si="27"/>
        <v>8</v>
      </c>
      <c r="K375" s="404"/>
      <c r="L375" s="18">
        <f t="shared" si="28"/>
        <v>8</v>
      </c>
      <c r="M375" s="370"/>
      <c r="N375" s="84" t="str">
        <f t="shared" si="29"/>
        <v>Juin</v>
      </c>
    </row>
    <row r="376" spans="1:14" s="143" customFormat="1" ht="18.75">
      <c r="A376" s="64">
        <v>369</v>
      </c>
      <c r="B376" s="413" t="s">
        <v>463</v>
      </c>
      <c r="C376" s="413" t="s">
        <v>464</v>
      </c>
      <c r="D376" s="18">
        <v>11.75</v>
      </c>
      <c r="E376" s="405"/>
      <c r="F376" s="405"/>
      <c r="G376" s="18">
        <f t="shared" si="25"/>
        <v>3.9166666666666665</v>
      </c>
      <c r="H376" s="18">
        <f t="shared" si="26"/>
        <v>11.75</v>
      </c>
      <c r="I376" s="26"/>
      <c r="J376" s="18">
        <f t="shared" si="27"/>
        <v>11.75</v>
      </c>
      <c r="K376" s="404"/>
      <c r="L376" s="18">
        <f t="shared" si="28"/>
        <v>11.75</v>
      </c>
      <c r="M376" s="370"/>
      <c r="N376" s="84" t="str">
        <f t="shared" si="29"/>
        <v>Juin</v>
      </c>
    </row>
    <row r="377" spans="1:14" s="143" customFormat="1" ht="18.75">
      <c r="A377" s="64">
        <v>370</v>
      </c>
      <c r="B377" s="413" t="s">
        <v>465</v>
      </c>
      <c r="C377" s="413" t="s">
        <v>466</v>
      </c>
      <c r="D377" s="370"/>
      <c r="E377" s="407"/>
      <c r="F377" s="407"/>
      <c r="G377" s="18">
        <f t="shared" si="25"/>
        <v>10</v>
      </c>
      <c r="H377" s="18">
        <f t="shared" si="26"/>
        <v>30</v>
      </c>
      <c r="I377" s="26"/>
      <c r="J377" s="18">
        <f t="shared" si="27"/>
        <v>30</v>
      </c>
      <c r="K377" s="404"/>
      <c r="L377" s="18">
        <f t="shared" si="28"/>
        <v>30</v>
      </c>
      <c r="M377" s="370">
        <v>30</v>
      </c>
      <c r="N377" s="84" t="str">
        <f t="shared" si="29"/>
        <v>Juin</v>
      </c>
    </row>
    <row r="378" spans="1:14" s="143" customFormat="1" ht="18.75">
      <c r="A378" s="64">
        <v>371</v>
      </c>
      <c r="B378" s="413" t="s">
        <v>467</v>
      </c>
      <c r="C378" s="413" t="s">
        <v>85</v>
      </c>
      <c r="D378" s="18">
        <v>12</v>
      </c>
      <c r="E378" s="405"/>
      <c r="F378" s="405"/>
      <c r="G378" s="18">
        <f t="shared" si="25"/>
        <v>4</v>
      </c>
      <c r="H378" s="18">
        <f t="shared" si="26"/>
        <v>12</v>
      </c>
      <c r="I378" s="26"/>
      <c r="J378" s="18">
        <f t="shared" si="27"/>
        <v>12</v>
      </c>
      <c r="K378" s="404"/>
      <c r="L378" s="18">
        <f t="shared" si="28"/>
        <v>12</v>
      </c>
      <c r="M378" s="370"/>
      <c r="N378" s="84" t="str">
        <f t="shared" si="29"/>
        <v>Juin</v>
      </c>
    </row>
    <row r="379" spans="1:14" s="143" customFormat="1" ht="18.75">
      <c r="A379" s="64">
        <v>372</v>
      </c>
      <c r="B379" s="419" t="s">
        <v>998</v>
      </c>
      <c r="C379" s="419" t="s">
        <v>218</v>
      </c>
      <c r="D379" s="18">
        <v>7.75</v>
      </c>
      <c r="E379" s="405"/>
      <c r="F379" s="405"/>
      <c r="G379" s="18">
        <f t="shared" si="25"/>
        <v>2.5833333333333335</v>
      </c>
      <c r="H379" s="18">
        <f t="shared" si="26"/>
        <v>7.75</v>
      </c>
      <c r="I379" s="26"/>
      <c r="J379" s="18">
        <f t="shared" si="27"/>
        <v>7.75</v>
      </c>
      <c r="K379" s="404"/>
      <c r="L379" s="18">
        <f t="shared" si="28"/>
        <v>7.75</v>
      </c>
      <c r="M379" s="370"/>
      <c r="N379" s="84" t="str">
        <f t="shared" si="29"/>
        <v>Juin</v>
      </c>
    </row>
    <row r="380" spans="1:14" s="143" customFormat="1" ht="18.75">
      <c r="A380" s="64">
        <v>373</v>
      </c>
      <c r="B380" s="419" t="s">
        <v>998</v>
      </c>
      <c r="C380" s="419" t="s">
        <v>468</v>
      </c>
      <c r="D380" s="18">
        <v>13.75</v>
      </c>
      <c r="E380" s="405"/>
      <c r="F380" s="405"/>
      <c r="G380" s="18">
        <f t="shared" si="25"/>
        <v>4.583333333333333</v>
      </c>
      <c r="H380" s="18">
        <f t="shared" si="26"/>
        <v>13.75</v>
      </c>
      <c r="I380" s="26"/>
      <c r="J380" s="18">
        <f t="shared" si="27"/>
        <v>13.75</v>
      </c>
      <c r="K380" s="404"/>
      <c r="L380" s="18">
        <f t="shared" si="28"/>
        <v>13.75</v>
      </c>
      <c r="M380" s="370"/>
      <c r="N380" s="84" t="str">
        <f t="shared" si="29"/>
        <v>Juin</v>
      </c>
    </row>
    <row r="381" spans="1:14" s="143" customFormat="1" ht="18.75">
      <c r="A381" s="64">
        <v>374</v>
      </c>
      <c r="B381" s="413" t="s">
        <v>999</v>
      </c>
      <c r="C381" s="413" t="s">
        <v>469</v>
      </c>
      <c r="D381" s="18">
        <v>9</v>
      </c>
      <c r="E381" s="405"/>
      <c r="F381" s="405"/>
      <c r="G381" s="18">
        <f t="shared" si="25"/>
        <v>3</v>
      </c>
      <c r="H381" s="18">
        <f t="shared" si="26"/>
        <v>9</v>
      </c>
      <c r="I381" s="26"/>
      <c r="J381" s="18">
        <f t="shared" si="27"/>
        <v>9</v>
      </c>
      <c r="K381" s="404"/>
      <c r="L381" s="18">
        <f t="shared" si="28"/>
        <v>9</v>
      </c>
      <c r="M381" s="370"/>
      <c r="N381" s="84" t="str">
        <f t="shared" si="29"/>
        <v>Juin</v>
      </c>
    </row>
    <row r="382" spans="1:14" s="143" customFormat="1" ht="18.75">
      <c r="A382" s="64">
        <v>375</v>
      </c>
      <c r="B382" s="413" t="s">
        <v>470</v>
      </c>
      <c r="C382" s="413" t="s">
        <v>777</v>
      </c>
      <c r="D382" s="18">
        <v>14.25</v>
      </c>
      <c r="E382" s="405"/>
      <c r="F382" s="405"/>
      <c r="G382" s="18">
        <f t="shared" si="25"/>
        <v>4.75</v>
      </c>
      <c r="H382" s="18">
        <f t="shared" si="26"/>
        <v>14.25</v>
      </c>
      <c r="I382" s="26"/>
      <c r="J382" s="18">
        <f t="shared" si="27"/>
        <v>14.25</v>
      </c>
      <c r="K382" s="404"/>
      <c r="L382" s="18">
        <f t="shared" si="28"/>
        <v>14.25</v>
      </c>
      <c r="M382" s="370"/>
      <c r="N382" s="84" t="str">
        <f t="shared" si="29"/>
        <v>Juin</v>
      </c>
    </row>
    <row r="383" spans="1:14" s="143" customFormat="1" ht="18.75">
      <c r="A383" s="64">
        <v>376</v>
      </c>
      <c r="B383" s="413" t="s">
        <v>471</v>
      </c>
      <c r="C383" s="413" t="s">
        <v>74</v>
      </c>
      <c r="D383" s="18">
        <v>11.5</v>
      </c>
      <c r="E383" s="405"/>
      <c r="F383" s="405"/>
      <c r="G383" s="18">
        <f t="shared" si="25"/>
        <v>3.8333333333333335</v>
      </c>
      <c r="H383" s="18">
        <f t="shared" si="26"/>
        <v>11.5</v>
      </c>
      <c r="I383" s="26"/>
      <c r="J383" s="18">
        <f t="shared" si="27"/>
        <v>11.5</v>
      </c>
      <c r="K383" s="404"/>
      <c r="L383" s="18">
        <f t="shared" si="28"/>
        <v>11.5</v>
      </c>
      <c r="M383" s="370"/>
      <c r="N383" s="84" t="str">
        <f t="shared" si="29"/>
        <v>Juin</v>
      </c>
    </row>
    <row r="384" spans="1:14" s="143" customFormat="1" ht="18.75">
      <c r="A384" s="64">
        <v>377</v>
      </c>
      <c r="B384" s="413" t="s">
        <v>472</v>
      </c>
      <c r="C384" s="413" t="s">
        <v>1000</v>
      </c>
      <c r="D384" s="18">
        <v>5.5</v>
      </c>
      <c r="E384" s="407"/>
      <c r="F384" s="407"/>
      <c r="G384" s="18">
        <f t="shared" si="25"/>
        <v>1.8333333333333333</v>
      </c>
      <c r="H384" s="18">
        <f t="shared" si="26"/>
        <v>5.5</v>
      </c>
      <c r="I384" s="26"/>
      <c r="J384" s="18">
        <f t="shared" si="27"/>
        <v>5.5</v>
      </c>
      <c r="K384" s="404"/>
      <c r="L384" s="18">
        <f t="shared" si="28"/>
        <v>5.5</v>
      </c>
      <c r="M384" s="370"/>
      <c r="N384" s="84" t="str">
        <f t="shared" si="29"/>
        <v>Juin</v>
      </c>
    </row>
    <row r="385" spans="1:14" s="143" customFormat="1" ht="18.75">
      <c r="A385" s="64">
        <v>378</v>
      </c>
      <c r="B385" s="413" t="s">
        <v>1001</v>
      </c>
      <c r="C385" s="413" t="s">
        <v>222</v>
      </c>
      <c r="D385" s="18">
        <v>5.75</v>
      </c>
      <c r="E385" s="407"/>
      <c r="F385" s="407"/>
      <c r="G385" s="18">
        <f>IF(AND(D385=0,E385=0,F385=0),M385/3,(D385+E385+F385)/3)</f>
        <v>1.9166666666666667</v>
      </c>
      <c r="H385" s="18">
        <f>G385*3</f>
        <v>5.75</v>
      </c>
      <c r="I385" s="26"/>
      <c r="J385" s="18">
        <f>MAX(I385*3,H385)</f>
        <v>5.75</v>
      </c>
      <c r="K385" s="404"/>
      <c r="L385" s="18">
        <f>MAX(J385,K385*3)</f>
        <v>5.75</v>
      </c>
      <c r="M385" s="370"/>
      <c r="N385" s="84" t="str">
        <f>IF(ISBLANK(K385),IF(ISBLANK(I385),"Juin","Synthèse"),"Rattrapage")</f>
        <v>Juin</v>
      </c>
    </row>
    <row r="386" spans="1:14" s="143" customFormat="1" ht="18.75">
      <c r="A386" s="64">
        <v>379</v>
      </c>
      <c r="B386" s="419" t="s">
        <v>1002</v>
      </c>
      <c r="C386" s="419" t="s">
        <v>1003</v>
      </c>
      <c r="D386" s="18">
        <v>5.75</v>
      </c>
      <c r="E386" s="407"/>
      <c r="F386" s="407"/>
      <c r="G386" s="18">
        <f t="shared" si="25"/>
        <v>1.9166666666666667</v>
      </c>
      <c r="H386" s="18">
        <f t="shared" si="26"/>
        <v>5.75</v>
      </c>
      <c r="I386" s="26"/>
      <c r="J386" s="18">
        <f t="shared" si="27"/>
        <v>5.75</v>
      </c>
      <c r="K386" s="404"/>
      <c r="L386" s="18">
        <f t="shared" si="28"/>
        <v>5.75</v>
      </c>
      <c r="M386" s="370"/>
      <c r="N386" s="84" t="str">
        <f t="shared" si="29"/>
        <v>Juin</v>
      </c>
    </row>
    <row r="387" spans="1:14" s="143" customFormat="1" ht="18.75">
      <c r="A387" s="64">
        <v>380</v>
      </c>
      <c r="B387" s="413" t="s">
        <v>473</v>
      </c>
      <c r="C387" s="413" t="s">
        <v>1004</v>
      </c>
      <c r="D387" s="18">
        <v>18.25</v>
      </c>
      <c r="E387" s="405"/>
      <c r="F387" s="405"/>
      <c r="G387" s="18">
        <f t="shared" si="25"/>
        <v>6.083333333333333</v>
      </c>
      <c r="H387" s="18">
        <f t="shared" si="26"/>
        <v>18.25</v>
      </c>
      <c r="I387" s="26"/>
      <c r="J387" s="18">
        <f t="shared" si="27"/>
        <v>18.25</v>
      </c>
      <c r="K387" s="404"/>
      <c r="L387" s="18">
        <f t="shared" si="28"/>
        <v>18.25</v>
      </c>
      <c r="M387" s="370"/>
      <c r="N387" s="84" t="str">
        <f t="shared" si="29"/>
        <v>Juin</v>
      </c>
    </row>
    <row r="388" spans="1:14" s="143" customFormat="1" ht="18.75">
      <c r="A388" s="64">
        <v>381</v>
      </c>
      <c r="B388" s="413" t="s">
        <v>474</v>
      </c>
      <c r="C388" s="413" t="s">
        <v>212</v>
      </c>
      <c r="D388" s="18">
        <v>15.75</v>
      </c>
      <c r="E388" s="405"/>
      <c r="F388" s="405"/>
      <c r="G388" s="18">
        <f t="shared" si="25"/>
        <v>5.25</v>
      </c>
      <c r="H388" s="18">
        <f t="shared" si="26"/>
        <v>15.75</v>
      </c>
      <c r="I388" s="26"/>
      <c r="J388" s="18">
        <f t="shared" si="27"/>
        <v>15.75</v>
      </c>
      <c r="K388" s="404"/>
      <c r="L388" s="18">
        <f t="shared" si="28"/>
        <v>15.75</v>
      </c>
      <c r="M388" s="370"/>
      <c r="N388" s="84" t="str">
        <f t="shared" si="29"/>
        <v>Juin</v>
      </c>
    </row>
    <row r="389" spans="1:14" s="143" customFormat="1" ht="18.75">
      <c r="A389" s="64">
        <v>382</v>
      </c>
      <c r="B389" s="413" t="s">
        <v>1005</v>
      </c>
      <c r="C389" s="413" t="s">
        <v>134</v>
      </c>
      <c r="D389" s="18">
        <v>0</v>
      </c>
      <c r="E389" s="407"/>
      <c r="F389" s="407"/>
      <c r="G389" s="18">
        <f t="shared" si="25"/>
        <v>0</v>
      </c>
      <c r="H389" s="18">
        <f t="shared" si="26"/>
        <v>0</v>
      </c>
      <c r="I389" s="26"/>
      <c r="J389" s="18">
        <f t="shared" si="27"/>
        <v>0</v>
      </c>
      <c r="K389" s="404"/>
      <c r="L389" s="18">
        <f t="shared" si="28"/>
        <v>0</v>
      </c>
      <c r="M389" s="370"/>
      <c r="N389" s="84" t="str">
        <f t="shared" si="29"/>
        <v>Juin</v>
      </c>
    </row>
    <row r="390" spans="1:14" s="143" customFormat="1" ht="18.75">
      <c r="A390" s="64">
        <v>383</v>
      </c>
      <c r="B390" s="413" t="s">
        <v>475</v>
      </c>
      <c r="C390" s="413" t="s">
        <v>1006</v>
      </c>
      <c r="D390" s="18">
        <v>12</v>
      </c>
      <c r="E390" s="405"/>
      <c r="F390" s="405"/>
      <c r="G390" s="18">
        <f t="shared" si="25"/>
        <v>4</v>
      </c>
      <c r="H390" s="18">
        <f t="shared" si="26"/>
        <v>12</v>
      </c>
      <c r="I390" s="26"/>
      <c r="J390" s="18">
        <f t="shared" si="27"/>
        <v>12</v>
      </c>
      <c r="K390" s="404"/>
      <c r="L390" s="18">
        <f t="shared" si="28"/>
        <v>12</v>
      </c>
      <c r="M390" s="370"/>
      <c r="N390" s="84" t="str">
        <f t="shared" si="29"/>
        <v>Juin</v>
      </c>
    </row>
    <row r="391" spans="1:14" s="143" customFormat="1" ht="18.75">
      <c r="A391" s="64">
        <v>384</v>
      </c>
      <c r="B391" s="413" t="s">
        <v>476</v>
      </c>
      <c r="C391" s="413" t="s">
        <v>477</v>
      </c>
      <c r="D391" s="18">
        <v>14</v>
      </c>
      <c r="E391" s="407"/>
      <c r="F391" s="408"/>
      <c r="G391" s="18">
        <f t="shared" si="25"/>
        <v>4.666666666666667</v>
      </c>
      <c r="H391" s="18">
        <f t="shared" si="26"/>
        <v>14</v>
      </c>
      <c r="I391" s="26"/>
      <c r="J391" s="18">
        <f t="shared" si="27"/>
        <v>14</v>
      </c>
      <c r="K391" s="404"/>
      <c r="L391" s="18">
        <f t="shared" si="28"/>
        <v>14</v>
      </c>
      <c r="M391" s="370"/>
      <c r="N391" s="84" t="str">
        <f t="shared" si="29"/>
        <v>Juin</v>
      </c>
    </row>
    <row r="392" spans="1:14" s="143" customFormat="1" ht="18.75">
      <c r="A392" s="64">
        <v>385</v>
      </c>
      <c r="B392" s="413" t="s">
        <v>478</v>
      </c>
      <c r="C392" s="413" t="s">
        <v>1007</v>
      </c>
      <c r="D392" s="18">
        <v>9</v>
      </c>
      <c r="E392" s="405"/>
      <c r="F392" s="405"/>
      <c r="G392" s="18">
        <f t="shared" ref="G392:G455" si="30">IF(AND(D392=0,E392=0,F392=0),M392/3,(D392+E392+F392)/3)</f>
        <v>3</v>
      </c>
      <c r="H392" s="18">
        <f t="shared" ref="H392:H455" si="31">G392*3</f>
        <v>9</v>
      </c>
      <c r="I392" s="26"/>
      <c r="J392" s="18">
        <f t="shared" ref="J392:J455" si="32">MAX(I392*3,H392)</f>
        <v>9</v>
      </c>
      <c r="K392" s="404"/>
      <c r="L392" s="18">
        <f t="shared" ref="L392:L455" si="33">MAX(J392,K392*3)</f>
        <v>9</v>
      </c>
      <c r="M392" s="370"/>
      <c r="N392" s="84" t="str">
        <f t="shared" ref="N392:N457" si="34">IF(ISBLANK(K392),IF(ISBLANK(I392),"Juin","Synthèse"),"Rattrapage")</f>
        <v>Juin</v>
      </c>
    </row>
    <row r="393" spans="1:14" s="143" customFormat="1" ht="18.75">
      <c r="A393" s="64">
        <v>386</v>
      </c>
      <c r="B393" s="413" t="s">
        <v>479</v>
      </c>
      <c r="C393" s="413" t="s">
        <v>1008</v>
      </c>
      <c r="D393" s="18">
        <v>7.25</v>
      </c>
      <c r="E393" s="407"/>
      <c r="F393" s="407"/>
      <c r="G393" s="18">
        <f t="shared" si="30"/>
        <v>2.4166666666666665</v>
      </c>
      <c r="H393" s="18">
        <f t="shared" si="31"/>
        <v>7.25</v>
      </c>
      <c r="I393" s="26"/>
      <c r="J393" s="18">
        <f t="shared" si="32"/>
        <v>7.25</v>
      </c>
      <c r="K393" s="404"/>
      <c r="L393" s="18">
        <f t="shared" si="33"/>
        <v>7.25</v>
      </c>
      <c r="M393" s="370"/>
      <c r="N393" s="84" t="str">
        <f t="shared" si="34"/>
        <v>Juin</v>
      </c>
    </row>
    <row r="394" spans="1:14" s="143" customFormat="1" ht="18.75">
      <c r="A394" s="64">
        <v>387</v>
      </c>
      <c r="B394" s="413" t="s">
        <v>480</v>
      </c>
      <c r="C394" s="413" t="s">
        <v>1009</v>
      </c>
      <c r="D394" s="18">
        <v>13.5</v>
      </c>
      <c r="E394" s="407"/>
      <c r="F394" s="407"/>
      <c r="G394" s="18">
        <f t="shared" si="30"/>
        <v>4.5</v>
      </c>
      <c r="H394" s="18">
        <f t="shared" si="31"/>
        <v>13.5</v>
      </c>
      <c r="I394" s="26"/>
      <c r="J394" s="18">
        <f t="shared" si="32"/>
        <v>13.5</v>
      </c>
      <c r="K394" s="404"/>
      <c r="L394" s="18">
        <f t="shared" si="33"/>
        <v>13.5</v>
      </c>
      <c r="M394" s="370"/>
      <c r="N394" s="84" t="str">
        <f t="shared" si="34"/>
        <v>Juin</v>
      </c>
    </row>
    <row r="395" spans="1:14" s="143" customFormat="1" ht="18.75">
      <c r="A395" s="64">
        <v>388</v>
      </c>
      <c r="B395" s="413" t="s">
        <v>481</v>
      </c>
      <c r="C395" s="413" t="s">
        <v>1010</v>
      </c>
      <c r="D395" s="18">
        <v>5</v>
      </c>
      <c r="E395" s="407"/>
      <c r="F395" s="407"/>
      <c r="G395" s="18">
        <f t="shared" si="30"/>
        <v>1.6666666666666667</v>
      </c>
      <c r="H395" s="18">
        <f t="shared" si="31"/>
        <v>5</v>
      </c>
      <c r="I395" s="26"/>
      <c r="J395" s="18">
        <f t="shared" si="32"/>
        <v>5</v>
      </c>
      <c r="K395" s="404"/>
      <c r="L395" s="18">
        <f t="shared" si="33"/>
        <v>5</v>
      </c>
      <c r="M395" s="370"/>
      <c r="N395" s="84" t="str">
        <f t="shared" si="34"/>
        <v>Juin</v>
      </c>
    </row>
    <row r="396" spans="1:14" s="143" customFormat="1" ht="18.75">
      <c r="A396" s="64">
        <v>389</v>
      </c>
      <c r="B396" s="413" t="s">
        <v>482</v>
      </c>
      <c r="C396" s="413" t="s">
        <v>1011</v>
      </c>
      <c r="D396" s="18">
        <v>6.5</v>
      </c>
      <c r="E396" s="407"/>
      <c r="F396" s="407"/>
      <c r="G396" s="18">
        <f t="shared" si="30"/>
        <v>2.1666666666666665</v>
      </c>
      <c r="H396" s="18">
        <f t="shared" si="31"/>
        <v>6.5</v>
      </c>
      <c r="I396" s="26"/>
      <c r="J396" s="18">
        <f t="shared" si="32"/>
        <v>6.5</v>
      </c>
      <c r="K396" s="404"/>
      <c r="L396" s="18">
        <f t="shared" si="33"/>
        <v>6.5</v>
      </c>
      <c r="M396" s="370"/>
      <c r="N396" s="84" t="str">
        <f t="shared" si="34"/>
        <v>Juin</v>
      </c>
    </row>
    <row r="397" spans="1:14" s="143" customFormat="1" ht="18.75">
      <c r="A397" s="64">
        <v>390</v>
      </c>
      <c r="B397" s="413" t="s">
        <v>483</v>
      </c>
      <c r="C397" s="413" t="s">
        <v>286</v>
      </c>
      <c r="D397" s="18">
        <v>5</v>
      </c>
      <c r="E397" s="407"/>
      <c r="F397" s="407"/>
      <c r="G397" s="18">
        <f t="shared" si="30"/>
        <v>1.6666666666666667</v>
      </c>
      <c r="H397" s="18">
        <f t="shared" si="31"/>
        <v>5</v>
      </c>
      <c r="I397" s="26"/>
      <c r="J397" s="18">
        <f t="shared" si="32"/>
        <v>5</v>
      </c>
      <c r="K397" s="404"/>
      <c r="L397" s="18">
        <f t="shared" si="33"/>
        <v>5</v>
      </c>
      <c r="M397" s="370"/>
      <c r="N397" s="84" t="str">
        <f t="shared" si="34"/>
        <v>Juin</v>
      </c>
    </row>
    <row r="398" spans="1:14" s="143" customFormat="1" ht="18.75">
      <c r="A398" s="64">
        <v>391</v>
      </c>
      <c r="B398" s="413" t="s">
        <v>484</v>
      </c>
      <c r="C398" s="413" t="s">
        <v>1012</v>
      </c>
      <c r="D398" s="18">
        <v>6.25</v>
      </c>
      <c r="E398" s="407"/>
      <c r="F398" s="407"/>
      <c r="G398" s="18">
        <f t="shared" si="30"/>
        <v>2.0833333333333335</v>
      </c>
      <c r="H398" s="18">
        <f t="shared" si="31"/>
        <v>6.25</v>
      </c>
      <c r="I398" s="26"/>
      <c r="J398" s="18">
        <f t="shared" si="32"/>
        <v>6.25</v>
      </c>
      <c r="K398" s="404"/>
      <c r="L398" s="18">
        <f t="shared" si="33"/>
        <v>6.25</v>
      </c>
      <c r="M398" s="370"/>
      <c r="N398" s="84" t="str">
        <f t="shared" si="34"/>
        <v>Juin</v>
      </c>
    </row>
    <row r="399" spans="1:14" s="143" customFormat="1" ht="18.75">
      <c r="A399" s="64">
        <v>392</v>
      </c>
      <c r="B399" s="434" t="s">
        <v>485</v>
      </c>
      <c r="C399" s="434" t="s">
        <v>1013</v>
      </c>
      <c r="D399" s="18">
        <v>0</v>
      </c>
      <c r="E399" s="407"/>
      <c r="F399" s="407"/>
      <c r="G399" s="18">
        <f t="shared" si="30"/>
        <v>0</v>
      </c>
      <c r="H399" s="18">
        <f t="shared" si="31"/>
        <v>0</v>
      </c>
      <c r="I399" s="26"/>
      <c r="J399" s="18">
        <f t="shared" si="32"/>
        <v>0</v>
      </c>
      <c r="K399" s="404"/>
      <c r="L399" s="18">
        <f t="shared" si="33"/>
        <v>0</v>
      </c>
      <c r="M399" s="370"/>
      <c r="N399" s="84" t="str">
        <f t="shared" si="34"/>
        <v>Juin</v>
      </c>
    </row>
    <row r="400" spans="1:14" s="143" customFormat="1" ht="18.75">
      <c r="A400" s="64">
        <v>393</v>
      </c>
      <c r="B400" s="419" t="s">
        <v>486</v>
      </c>
      <c r="C400" s="419" t="s">
        <v>487</v>
      </c>
      <c r="D400" s="18">
        <v>14.5</v>
      </c>
      <c r="E400" s="405"/>
      <c r="F400" s="405"/>
      <c r="G400" s="18">
        <f t="shared" si="30"/>
        <v>4.833333333333333</v>
      </c>
      <c r="H400" s="18">
        <f t="shared" si="31"/>
        <v>14.5</v>
      </c>
      <c r="I400" s="26"/>
      <c r="J400" s="18">
        <f t="shared" si="32"/>
        <v>14.5</v>
      </c>
      <c r="K400" s="404"/>
      <c r="L400" s="18">
        <f t="shared" si="33"/>
        <v>14.5</v>
      </c>
      <c r="M400" s="370"/>
      <c r="N400" s="84" t="str">
        <f t="shared" si="34"/>
        <v>Juin</v>
      </c>
    </row>
    <row r="401" spans="1:14" s="143" customFormat="1" ht="18.75">
      <c r="A401" s="64">
        <v>394</v>
      </c>
      <c r="B401" s="413" t="s">
        <v>488</v>
      </c>
      <c r="C401" s="413" t="s">
        <v>1014</v>
      </c>
      <c r="D401" s="18">
        <v>17</v>
      </c>
      <c r="E401" s="405"/>
      <c r="F401" s="405"/>
      <c r="G401" s="18">
        <f t="shared" si="30"/>
        <v>5.666666666666667</v>
      </c>
      <c r="H401" s="18">
        <f t="shared" si="31"/>
        <v>17</v>
      </c>
      <c r="I401" s="26"/>
      <c r="J401" s="18">
        <f t="shared" si="32"/>
        <v>17</v>
      </c>
      <c r="K401" s="404"/>
      <c r="L401" s="18">
        <f t="shared" si="33"/>
        <v>17</v>
      </c>
      <c r="M401" s="370"/>
      <c r="N401" s="84" t="str">
        <f t="shared" si="34"/>
        <v>Juin</v>
      </c>
    </row>
    <row r="402" spans="1:14" s="143" customFormat="1" ht="18.75">
      <c r="A402" s="64">
        <v>395</v>
      </c>
      <c r="B402" s="413" t="s">
        <v>489</v>
      </c>
      <c r="C402" s="413" t="s">
        <v>490</v>
      </c>
      <c r="D402" s="370"/>
      <c r="E402" s="407"/>
      <c r="F402" s="407"/>
      <c r="G402" s="18">
        <f t="shared" si="30"/>
        <v>14</v>
      </c>
      <c r="H402" s="18">
        <f t="shared" si="31"/>
        <v>42</v>
      </c>
      <c r="I402" s="26"/>
      <c r="J402" s="18">
        <f t="shared" si="32"/>
        <v>42</v>
      </c>
      <c r="K402" s="404"/>
      <c r="L402" s="18">
        <f t="shared" si="33"/>
        <v>42</v>
      </c>
      <c r="M402" s="370">
        <v>42</v>
      </c>
      <c r="N402" s="84" t="str">
        <f t="shared" si="34"/>
        <v>Juin</v>
      </c>
    </row>
    <row r="403" spans="1:14" s="143" customFormat="1" ht="18.75">
      <c r="A403" s="64">
        <v>396</v>
      </c>
      <c r="B403" s="419" t="s">
        <v>1015</v>
      </c>
      <c r="C403" s="419" t="s">
        <v>1016</v>
      </c>
      <c r="D403" s="18">
        <v>14.75</v>
      </c>
      <c r="E403" s="357"/>
      <c r="F403" s="357"/>
      <c r="G403" s="18">
        <f t="shared" si="30"/>
        <v>4.916666666666667</v>
      </c>
      <c r="H403" s="18">
        <f t="shared" si="31"/>
        <v>14.75</v>
      </c>
      <c r="I403" s="26"/>
      <c r="J403" s="18">
        <f t="shared" si="32"/>
        <v>14.75</v>
      </c>
      <c r="K403" s="404"/>
      <c r="L403" s="18">
        <f t="shared" si="33"/>
        <v>14.75</v>
      </c>
      <c r="M403" s="370"/>
      <c r="N403" s="84" t="str">
        <f t="shared" si="34"/>
        <v>Juin</v>
      </c>
    </row>
    <row r="404" spans="1:14" s="143" customFormat="1" ht="18.75">
      <c r="A404" s="64">
        <v>397</v>
      </c>
      <c r="B404" s="413" t="s">
        <v>491</v>
      </c>
      <c r="C404" s="413" t="s">
        <v>1017</v>
      </c>
      <c r="D404" s="18">
        <v>5.5</v>
      </c>
      <c r="E404" s="407"/>
      <c r="F404" s="407"/>
      <c r="G404" s="18">
        <f t="shared" si="30"/>
        <v>1.8333333333333333</v>
      </c>
      <c r="H404" s="18">
        <f t="shared" si="31"/>
        <v>5.5</v>
      </c>
      <c r="I404" s="26"/>
      <c r="J404" s="18">
        <f t="shared" si="32"/>
        <v>5.5</v>
      </c>
      <c r="K404" s="404"/>
      <c r="L404" s="18">
        <f t="shared" si="33"/>
        <v>5.5</v>
      </c>
      <c r="M404" s="370"/>
      <c r="N404" s="84" t="str">
        <f t="shared" si="34"/>
        <v>Juin</v>
      </c>
    </row>
    <row r="405" spans="1:14" s="143" customFormat="1" ht="18.75">
      <c r="A405" s="64">
        <v>398</v>
      </c>
      <c r="B405" s="413" t="s">
        <v>491</v>
      </c>
      <c r="C405" s="413" t="s">
        <v>233</v>
      </c>
      <c r="D405" s="18">
        <v>10</v>
      </c>
      <c r="E405" s="405"/>
      <c r="F405" s="405"/>
      <c r="G405" s="18">
        <f t="shared" si="30"/>
        <v>3.3333333333333335</v>
      </c>
      <c r="H405" s="18">
        <f t="shared" si="31"/>
        <v>10</v>
      </c>
      <c r="I405" s="26"/>
      <c r="J405" s="18">
        <f t="shared" si="32"/>
        <v>10</v>
      </c>
      <c r="K405" s="404"/>
      <c r="L405" s="18">
        <f t="shared" si="33"/>
        <v>10</v>
      </c>
      <c r="M405" s="370"/>
      <c r="N405" s="84" t="str">
        <f t="shared" si="34"/>
        <v>Juin</v>
      </c>
    </row>
    <row r="406" spans="1:14" s="143" customFormat="1" ht="18.75">
      <c r="A406" s="64">
        <v>399</v>
      </c>
      <c r="B406" s="413" t="s">
        <v>492</v>
      </c>
      <c r="C406" s="413" t="s">
        <v>1018</v>
      </c>
      <c r="D406" s="18">
        <v>16</v>
      </c>
      <c r="E406" s="405"/>
      <c r="F406" s="405"/>
      <c r="G406" s="18">
        <f t="shared" si="30"/>
        <v>5.333333333333333</v>
      </c>
      <c r="H406" s="18">
        <f t="shared" si="31"/>
        <v>16</v>
      </c>
      <c r="I406" s="26"/>
      <c r="J406" s="18">
        <f t="shared" si="32"/>
        <v>16</v>
      </c>
      <c r="K406" s="404"/>
      <c r="L406" s="18">
        <f t="shared" si="33"/>
        <v>16</v>
      </c>
      <c r="M406" s="370"/>
      <c r="N406" s="84" t="str">
        <f t="shared" si="34"/>
        <v>Juin</v>
      </c>
    </row>
    <row r="407" spans="1:14" s="143" customFormat="1" ht="18.75">
      <c r="A407" s="64">
        <v>400</v>
      </c>
      <c r="B407" s="413" t="s">
        <v>493</v>
      </c>
      <c r="C407" s="413" t="s">
        <v>83</v>
      </c>
      <c r="D407" s="18">
        <v>7.25</v>
      </c>
      <c r="E407" s="407"/>
      <c r="F407" s="407"/>
      <c r="G407" s="18">
        <f t="shared" si="30"/>
        <v>2.4166666666666665</v>
      </c>
      <c r="H407" s="18">
        <f t="shared" si="31"/>
        <v>7.25</v>
      </c>
      <c r="I407" s="26"/>
      <c r="J407" s="18">
        <f t="shared" si="32"/>
        <v>7.25</v>
      </c>
      <c r="K407" s="404"/>
      <c r="L407" s="18">
        <f t="shared" si="33"/>
        <v>7.25</v>
      </c>
      <c r="M407" s="370"/>
      <c r="N407" s="84" t="str">
        <f t="shared" si="34"/>
        <v>Juin</v>
      </c>
    </row>
    <row r="408" spans="1:14" s="143" customFormat="1" ht="18.75">
      <c r="A408" s="64">
        <v>401</v>
      </c>
      <c r="B408" s="413" t="s">
        <v>494</v>
      </c>
      <c r="C408" s="413" t="s">
        <v>1019</v>
      </c>
      <c r="D408" s="18">
        <v>9</v>
      </c>
      <c r="E408" s="405"/>
      <c r="F408" s="405"/>
      <c r="G408" s="18">
        <f t="shared" si="30"/>
        <v>3</v>
      </c>
      <c r="H408" s="18">
        <f t="shared" si="31"/>
        <v>9</v>
      </c>
      <c r="I408" s="26"/>
      <c r="J408" s="18">
        <f t="shared" si="32"/>
        <v>9</v>
      </c>
      <c r="K408" s="404"/>
      <c r="L408" s="18">
        <f t="shared" si="33"/>
        <v>9</v>
      </c>
      <c r="M408" s="370"/>
      <c r="N408" s="84" t="str">
        <f t="shared" si="34"/>
        <v>Juin</v>
      </c>
    </row>
    <row r="409" spans="1:14" s="143" customFormat="1" ht="18.75">
      <c r="A409" s="64">
        <v>402</v>
      </c>
      <c r="B409" s="419" t="s">
        <v>1020</v>
      </c>
      <c r="C409" s="419" t="s">
        <v>495</v>
      </c>
      <c r="D409" s="18">
        <v>6.75</v>
      </c>
      <c r="E409" s="407"/>
      <c r="F409" s="407"/>
      <c r="G409" s="18">
        <f t="shared" si="30"/>
        <v>2.25</v>
      </c>
      <c r="H409" s="18">
        <f t="shared" si="31"/>
        <v>6.75</v>
      </c>
      <c r="I409" s="26"/>
      <c r="J409" s="18">
        <f t="shared" si="32"/>
        <v>6.75</v>
      </c>
      <c r="K409" s="404"/>
      <c r="L409" s="18">
        <f t="shared" si="33"/>
        <v>6.75</v>
      </c>
      <c r="M409" s="370"/>
      <c r="N409" s="84" t="str">
        <f t="shared" si="34"/>
        <v>Juin</v>
      </c>
    </row>
    <row r="410" spans="1:14" s="143" customFormat="1" ht="18.75">
      <c r="A410" s="64">
        <v>403</v>
      </c>
      <c r="B410" s="413" t="s">
        <v>496</v>
      </c>
      <c r="C410" s="413" t="s">
        <v>1021</v>
      </c>
      <c r="D410" s="18">
        <v>13</v>
      </c>
      <c r="E410" s="405"/>
      <c r="F410" s="357"/>
      <c r="G410" s="18">
        <f t="shared" si="30"/>
        <v>4.333333333333333</v>
      </c>
      <c r="H410" s="18">
        <f t="shared" si="31"/>
        <v>13</v>
      </c>
      <c r="I410" s="26"/>
      <c r="J410" s="18">
        <f t="shared" si="32"/>
        <v>13</v>
      </c>
      <c r="K410" s="404"/>
      <c r="L410" s="18">
        <f t="shared" si="33"/>
        <v>13</v>
      </c>
      <c r="M410" s="370"/>
      <c r="N410" s="84" t="str">
        <f t="shared" si="34"/>
        <v>Juin</v>
      </c>
    </row>
    <row r="411" spans="1:14" s="143" customFormat="1" ht="18.75">
      <c r="A411" s="64">
        <v>404</v>
      </c>
      <c r="B411" s="413" t="s">
        <v>497</v>
      </c>
      <c r="C411" s="413" t="s">
        <v>1022</v>
      </c>
      <c r="D411" s="18">
        <v>15.25</v>
      </c>
      <c r="E411" s="407"/>
      <c r="F411" s="407"/>
      <c r="G411" s="18">
        <f t="shared" si="30"/>
        <v>5.083333333333333</v>
      </c>
      <c r="H411" s="18">
        <f t="shared" si="31"/>
        <v>15.25</v>
      </c>
      <c r="I411" s="26"/>
      <c r="J411" s="18">
        <f t="shared" si="32"/>
        <v>15.25</v>
      </c>
      <c r="K411" s="404"/>
      <c r="L411" s="18">
        <f t="shared" si="33"/>
        <v>15.25</v>
      </c>
      <c r="M411" s="370"/>
      <c r="N411" s="84" t="str">
        <f t="shared" si="34"/>
        <v>Juin</v>
      </c>
    </row>
    <row r="412" spans="1:14" s="143" customFormat="1" ht="18.75">
      <c r="A412" s="64">
        <v>405</v>
      </c>
      <c r="B412" s="419" t="s">
        <v>1023</v>
      </c>
      <c r="C412" s="419" t="s">
        <v>1024</v>
      </c>
      <c r="D412" s="18">
        <v>7.75</v>
      </c>
      <c r="E412" s="407"/>
      <c r="F412" s="407"/>
      <c r="G412" s="18">
        <f t="shared" si="30"/>
        <v>2.5833333333333335</v>
      </c>
      <c r="H412" s="18">
        <f t="shared" si="31"/>
        <v>7.75</v>
      </c>
      <c r="I412" s="26"/>
      <c r="J412" s="18">
        <f t="shared" si="32"/>
        <v>7.75</v>
      </c>
      <c r="K412" s="404"/>
      <c r="L412" s="18">
        <f t="shared" si="33"/>
        <v>7.75</v>
      </c>
      <c r="M412" s="370"/>
      <c r="N412" s="84" t="str">
        <f t="shared" si="34"/>
        <v>Juin</v>
      </c>
    </row>
    <row r="413" spans="1:14" s="143" customFormat="1" ht="18.75">
      <c r="A413" s="64">
        <v>406</v>
      </c>
      <c r="B413" s="434" t="s">
        <v>498</v>
      </c>
      <c r="C413" s="434" t="s">
        <v>1025</v>
      </c>
      <c r="D413" s="18">
        <v>11.75</v>
      </c>
      <c r="E413" s="407"/>
      <c r="F413" s="407"/>
      <c r="G413" s="18">
        <f t="shared" si="30"/>
        <v>3.9166666666666665</v>
      </c>
      <c r="H413" s="18">
        <f t="shared" si="31"/>
        <v>11.75</v>
      </c>
      <c r="I413" s="26"/>
      <c r="J413" s="18">
        <f t="shared" si="32"/>
        <v>11.75</v>
      </c>
      <c r="K413" s="404"/>
      <c r="L413" s="18">
        <f t="shared" si="33"/>
        <v>11.75</v>
      </c>
      <c r="M413" s="370"/>
      <c r="N413" s="84" t="str">
        <f t="shared" si="34"/>
        <v>Juin</v>
      </c>
    </row>
    <row r="414" spans="1:14" s="143" customFormat="1" ht="18.75">
      <c r="A414" s="64">
        <v>407</v>
      </c>
      <c r="B414" s="413" t="s">
        <v>499</v>
      </c>
      <c r="C414" s="413" t="s">
        <v>500</v>
      </c>
      <c r="D414" s="18">
        <v>5.5</v>
      </c>
      <c r="E414" s="407"/>
      <c r="F414" s="407"/>
      <c r="G414" s="18">
        <f t="shared" si="30"/>
        <v>1.8333333333333333</v>
      </c>
      <c r="H414" s="18">
        <f t="shared" si="31"/>
        <v>5.5</v>
      </c>
      <c r="I414" s="26"/>
      <c r="J414" s="18">
        <f t="shared" si="32"/>
        <v>5.5</v>
      </c>
      <c r="K414" s="404"/>
      <c r="L414" s="18">
        <f t="shared" si="33"/>
        <v>5.5</v>
      </c>
      <c r="M414" s="370"/>
      <c r="N414" s="84" t="str">
        <f t="shared" si="34"/>
        <v>Juin</v>
      </c>
    </row>
    <row r="415" spans="1:14" s="143" customFormat="1" ht="18.75">
      <c r="A415" s="64">
        <v>408</v>
      </c>
      <c r="B415" s="413" t="s">
        <v>501</v>
      </c>
      <c r="C415" s="413" t="s">
        <v>101</v>
      </c>
      <c r="D415" s="18">
        <v>13.25</v>
      </c>
      <c r="E415" s="407"/>
      <c r="F415" s="187"/>
      <c r="G415" s="18">
        <f t="shared" si="30"/>
        <v>4.416666666666667</v>
      </c>
      <c r="H415" s="18">
        <f t="shared" si="31"/>
        <v>13.25</v>
      </c>
      <c r="I415" s="26"/>
      <c r="J415" s="18">
        <f t="shared" si="32"/>
        <v>13.25</v>
      </c>
      <c r="K415" s="404"/>
      <c r="L415" s="18">
        <f t="shared" si="33"/>
        <v>13.25</v>
      </c>
      <c r="M415" s="370"/>
      <c r="N415" s="84" t="str">
        <f t="shared" si="34"/>
        <v>Juin</v>
      </c>
    </row>
    <row r="416" spans="1:14" s="143" customFormat="1" ht="18.75">
      <c r="A416" s="64">
        <v>409</v>
      </c>
      <c r="B416" s="413" t="s">
        <v>1026</v>
      </c>
      <c r="C416" s="413" t="s">
        <v>468</v>
      </c>
      <c r="D416" s="18">
        <v>9.75</v>
      </c>
      <c r="E416" s="407"/>
      <c r="F416" s="407"/>
      <c r="G416" s="18">
        <f t="shared" si="30"/>
        <v>3.25</v>
      </c>
      <c r="H416" s="18">
        <f t="shared" si="31"/>
        <v>9.75</v>
      </c>
      <c r="I416" s="26"/>
      <c r="J416" s="18">
        <f t="shared" si="32"/>
        <v>9.75</v>
      </c>
      <c r="K416" s="404"/>
      <c r="L416" s="18">
        <f t="shared" si="33"/>
        <v>9.75</v>
      </c>
      <c r="M416" s="370"/>
      <c r="N416" s="84" t="str">
        <f t="shared" si="34"/>
        <v>Juin</v>
      </c>
    </row>
    <row r="417" spans="1:14" s="143" customFormat="1" ht="18.75">
      <c r="A417" s="64">
        <v>410</v>
      </c>
      <c r="B417" s="413" t="s">
        <v>502</v>
      </c>
      <c r="C417" s="413" t="s">
        <v>1027</v>
      </c>
      <c r="D417" s="18">
        <v>4.75</v>
      </c>
      <c r="E417" s="407"/>
      <c r="F417" s="407"/>
      <c r="G417" s="18">
        <f t="shared" si="30"/>
        <v>1.5833333333333333</v>
      </c>
      <c r="H417" s="18">
        <f t="shared" si="31"/>
        <v>4.75</v>
      </c>
      <c r="I417" s="26"/>
      <c r="J417" s="18">
        <f t="shared" si="32"/>
        <v>4.75</v>
      </c>
      <c r="K417" s="404"/>
      <c r="L417" s="18">
        <f t="shared" si="33"/>
        <v>4.75</v>
      </c>
      <c r="M417" s="370"/>
      <c r="N417" s="84" t="str">
        <f t="shared" si="34"/>
        <v>Juin</v>
      </c>
    </row>
    <row r="418" spans="1:14" s="143" customFormat="1" ht="18.75">
      <c r="A418" s="64">
        <v>411</v>
      </c>
      <c r="B418" s="419" t="s">
        <v>503</v>
      </c>
      <c r="C418" s="419" t="s">
        <v>1028</v>
      </c>
      <c r="D418" s="18">
        <v>6.5</v>
      </c>
      <c r="E418" s="407"/>
      <c r="F418" s="407"/>
      <c r="G418" s="18">
        <f t="shared" si="30"/>
        <v>2.1666666666666665</v>
      </c>
      <c r="H418" s="18">
        <f t="shared" si="31"/>
        <v>6.5</v>
      </c>
      <c r="I418" s="26"/>
      <c r="J418" s="18">
        <f t="shared" si="32"/>
        <v>6.5</v>
      </c>
      <c r="K418" s="404"/>
      <c r="L418" s="18">
        <f t="shared" si="33"/>
        <v>6.5</v>
      </c>
      <c r="M418" s="370"/>
      <c r="N418" s="84" t="str">
        <f t="shared" si="34"/>
        <v>Juin</v>
      </c>
    </row>
    <row r="419" spans="1:14" s="143" customFormat="1" ht="18.75">
      <c r="A419" s="64">
        <v>412</v>
      </c>
      <c r="B419" s="432" t="s">
        <v>504</v>
      </c>
      <c r="C419" s="432" t="s">
        <v>1029</v>
      </c>
      <c r="D419" s="18">
        <v>15.25</v>
      </c>
      <c r="E419" s="407"/>
      <c r="F419" s="407"/>
      <c r="G419" s="18">
        <f t="shared" si="30"/>
        <v>5.083333333333333</v>
      </c>
      <c r="H419" s="18">
        <f t="shared" si="31"/>
        <v>15.25</v>
      </c>
      <c r="I419" s="26"/>
      <c r="J419" s="18">
        <f t="shared" si="32"/>
        <v>15.25</v>
      </c>
      <c r="K419" s="404"/>
      <c r="L419" s="18">
        <f t="shared" si="33"/>
        <v>15.25</v>
      </c>
      <c r="M419" s="370"/>
      <c r="N419" s="84" t="str">
        <f t="shared" si="34"/>
        <v>Juin</v>
      </c>
    </row>
    <row r="420" spans="1:14" s="143" customFormat="1" ht="18.75">
      <c r="A420" s="64">
        <v>413</v>
      </c>
      <c r="B420" s="413" t="s">
        <v>505</v>
      </c>
      <c r="C420" s="413" t="s">
        <v>1030</v>
      </c>
      <c r="D420" s="18">
        <v>6</v>
      </c>
      <c r="E420" s="407"/>
      <c r="F420" s="407"/>
      <c r="G420" s="18">
        <f t="shared" si="30"/>
        <v>2</v>
      </c>
      <c r="H420" s="18">
        <f t="shared" si="31"/>
        <v>6</v>
      </c>
      <c r="I420" s="26"/>
      <c r="J420" s="18">
        <f t="shared" si="32"/>
        <v>6</v>
      </c>
      <c r="K420" s="404"/>
      <c r="L420" s="18">
        <f t="shared" si="33"/>
        <v>6</v>
      </c>
      <c r="M420" s="370"/>
      <c r="N420" s="84" t="str">
        <f t="shared" si="34"/>
        <v>Juin</v>
      </c>
    </row>
    <row r="421" spans="1:14" s="143" customFormat="1" ht="18.75">
      <c r="A421" s="64">
        <v>414</v>
      </c>
      <c r="B421" s="413" t="s">
        <v>505</v>
      </c>
      <c r="C421" s="413" t="s">
        <v>1031</v>
      </c>
      <c r="D421" s="18">
        <v>12.5</v>
      </c>
      <c r="E421" s="407"/>
      <c r="F421" s="407"/>
      <c r="G421" s="18">
        <f t="shared" si="30"/>
        <v>4.166666666666667</v>
      </c>
      <c r="H421" s="18">
        <f t="shared" si="31"/>
        <v>12.5</v>
      </c>
      <c r="I421" s="26"/>
      <c r="J421" s="18">
        <f t="shared" si="32"/>
        <v>12.5</v>
      </c>
      <c r="K421" s="404"/>
      <c r="L421" s="18">
        <f t="shared" si="33"/>
        <v>12.5</v>
      </c>
      <c r="M421" s="370"/>
      <c r="N421" s="84" t="str">
        <f t="shared" si="34"/>
        <v>Juin</v>
      </c>
    </row>
    <row r="422" spans="1:14" s="143" customFormat="1" ht="18.75">
      <c r="A422" s="64">
        <v>415</v>
      </c>
      <c r="B422" s="413" t="s">
        <v>506</v>
      </c>
      <c r="C422" s="413" t="s">
        <v>936</v>
      </c>
      <c r="D422" s="18">
        <v>5.75</v>
      </c>
      <c r="E422" s="407"/>
      <c r="F422" s="407"/>
      <c r="G422" s="18">
        <f t="shared" si="30"/>
        <v>1.9166666666666667</v>
      </c>
      <c r="H422" s="18">
        <f t="shared" si="31"/>
        <v>5.75</v>
      </c>
      <c r="I422" s="26"/>
      <c r="J422" s="18">
        <f t="shared" si="32"/>
        <v>5.75</v>
      </c>
      <c r="K422" s="404"/>
      <c r="L422" s="18">
        <f t="shared" si="33"/>
        <v>5.75</v>
      </c>
      <c r="M422" s="370"/>
      <c r="N422" s="84" t="str">
        <f t="shared" si="34"/>
        <v>Juin</v>
      </c>
    </row>
    <row r="423" spans="1:14" s="143" customFormat="1" ht="18.75">
      <c r="A423" s="64">
        <v>416</v>
      </c>
      <c r="B423" s="413" t="s">
        <v>507</v>
      </c>
      <c r="C423" s="413" t="s">
        <v>1032</v>
      </c>
      <c r="D423" s="18">
        <v>14.5</v>
      </c>
      <c r="E423" s="405"/>
      <c r="F423" s="405"/>
      <c r="G423" s="18">
        <f t="shared" si="30"/>
        <v>4.833333333333333</v>
      </c>
      <c r="H423" s="18">
        <f t="shared" si="31"/>
        <v>14.5</v>
      </c>
      <c r="I423" s="26"/>
      <c r="J423" s="18">
        <f t="shared" si="32"/>
        <v>14.5</v>
      </c>
      <c r="K423" s="404"/>
      <c r="L423" s="18">
        <f t="shared" si="33"/>
        <v>14.5</v>
      </c>
      <c r="M423" s="370"/>
      <c r="N423" s="84" t="str">
        <f t="shared" si="34"/>
        <v>Juin</v>
      </c>
    </row>
    <row r="424" spans="1:14" s="143" customFormat="1" ht="18.75">
      <c r="A424" s="64">
        <v>417</v>
      </c>
      <c r="B424" s="437" t="s">
        <v>508</v>
      </c>
      <c r="C424" s="417" t="s">
        <v>1033</v>
      </c>
      <c r="D424" s="370"/>
      <c r="E424" s="407"/>
      <c r="F424" s="407"/>
      <c r="G424" s="18">
        <f t="shared" si="30"/>
        <v>10</v>
      </c>
      <c r="H424" s="18">
        <f t="shared" si="31"/>
        <v>30</v>
      </c>
      <c r="I424" s="26"/>
      <c r="J424" s="18">
        <f t="shared" si="32"/>
        <v>30</v>
      </c>
      <c r="K424" s="404"/>
      <c r="L424" s="18">
        <f t="shared" si="33"/>
        <v>30</v>
      </c>
      <c r="M424" s="370">
        <v>30</v>
      </c>
      <c r="N424" s="84" t="str">
        <f t="shared" si="34"/>
        <v>Juin</v>
      </c>
    </row>
    <row r="425" spans="1:14" s="143" customFormat="1" ht="18.75">
      <c r="A425" s="64">
        <v>418</v>
      </c>
      <c r="B425" s="413" t="s">
        <v>1034</v>
      </c>
      <c r="C425" s="413" t="s">
        <v>67</v>
      </c>
      <c r="D425" s="370"/>
      <c r="E425" s="407"/>
      <c r="F425" s="407"/>
      <c r="G425" s="18">
        <f t="shared" si="30"/>
        <v>14</v>
      </c>
      <c r="H425" s="18">
        <f t="shared" si="31"/>
        <v>42</v>
      </c>
      <c r="I425" s="26"/>
      <c r="J425" s="18">
        <f t="shared" si="32"/>
        <v>42</v>
      </c>
      <c r="K425" s="404"/>
      <c r="L425" s="18">
        <f t="shared" si="33"/>
        <v>42</v>
      </c>
      <c r="M425" s="370">
        <v>42</v>
      </c>
      <c r="N425" s="84" t="str">
        <f t="shared" si="34"/>
        <v>Juin</v>
      </c>
    </row>
    <row r="426" spans="1:14" s="143" customFormat="1" ht="18.75">
      <c r="A426" s="64">
        <v>419</v>
      </c>
      <c r="B426" s="425" t="s">
        <v>1035</v>
      </c>
      <c r="C426" s="425" t="s">
        <v>1036</v>
      </c>
      <c r="D426" s="18">
        <v>15</v>
      </c>
      <c r="E426" s="408"/>
      <c r="F426" s="408"/>
      <c r="G426" s="18">
        <f t="shared" si="30"/>
        <v>5</v>
      </c>
      <c r="H426" s="18">
        <f t="shared" si="31"/>
        <v>15</v>
      </c>
      <c r="I426" s="26"/>
      <c r="J426" s="18">
        <f t="shared" si="32"/>
        <v>15</v>
      </c>
      <c r="K426" s="404"/>
      <c r="L426" s="18">
        <f t="shared" si="33"/>
        <v>15</v>
      </c>
      <c r="M426" s="370"/>
      <c r="N426" s="84" t="str">
        <f t="shared" si="34"/>
        <v>Juin</v>
      </c>
    </row>
    <row r="427" spans="1:14" s="143" customFormat="1" ht="18.75">
      <c r="A427" s="64">
        <v>420</v>
      </c>
      <c r="B427" s="432" t="s">
        <v>509</v>
      </c>
      <c r="C427" s="432" t="s">
        <v>1037</v>
      </c>
      <c r="D427" s="18">
        <v>12.5</v>
      </c>
      <c r="E427" s="407"/>
      <c r="F427" s="407"/>
      <c r="G427" s="18">
        <f t="shared" si="30"/>
        <v>4.166666666666667</v>
      </c>
      <c r="H427" s="18">
        <f t="shared" si="31"/>
        <v>12.5</v>
      </c>
      <c r="I427" s="26"/>
      <c r="J427" s="18">
        <f t="shared" si="32"/>
        <v>12.5</v>
      </c>
      <c r="K427" s="404"/>
      <c r="L427" s="18">
        <f t="shared" si="33"/>
        <v>12.5</v>
      </c>
      <c r="M427" s="370"/>
      <c r="N427" s="84" t="str">
        <f t="shared" si="34"/>
        <v>Juin</v>
      </c>
    </row>
    <row r="428" spans="1:14" s="143" customFormat="1" ht="18.75">
      <c r="A428" s="64">
        <v>421</v>
      </c>
      <c r="B428" s="418" t="s">
        <v>1038</v>
      </c>
      <c r="C428" s="418" t="s">
        <v>1039</v>
      </c>
      <c r="D428" s="18">
        <v>6.25</v>
      </c>
      <c r="E428" s="407"/>
      <c r="F428" s="407"/>
      <c r="G428" s="18">
        <f t="shared" si="30"/>
        <v>2.0833333333333335</v>
      </c>
      <c r="H428" s="18">
        <f t="shared" si="31"/>
        <v>6.25</v>
      </c>
      <c r="I428" s="26"/>
      <c r="J428" s="18">
        <f t="shared" si="32"/>
        <v>6.25</v>
      </c>
      <c r="K428" s="404"/>
      <c r="L428" s="18">
        <f t="shared" si="33"/>
        <v>6.25</v>
      </c>
      <c r="M428" s="370"/>
      <c r="N428" s="84" t="str">
        <f t="shared" si="34"/>
        <v>Juin</v>
      </c>
    </row>
    <row r="429" spans="1:14" s="143" customFormat="1" ht="18.75">
      <c r="A429" s="64">
        <v>422</v>
      </c>
      <c r="B429" s="419" t="s">
        <v>510</v>
      </c>
      <c r="C429" s="419" t="s">
        <v>511</v>
      </c>
      <c r="D429" s="18">
        <v>6.75</v>
      </c>
      <c r="E429" s="407"/>
      <c r="F429" s="407"/>
      <c r="G429" s="18">
        <f t="shared" si="30"/>
        <v>2.25</v>
      </c>
      <c r="H429" s="18">
        <f t="shared" si="31"/>
        <v>6.75</v>
      </c>
      <c r="I429" s="26"/>
      <c r="J429" s="18">
        <f t="shared" si="32"/>
        <v>6.75</v>
      </c>
      <c r="K429" s="404"/>
      <c r="L429" s="18">
        <f t="shared" si="33"/>
        <v>6.75</v>
      </c>
      <c r="M429" s="370"/>
      <c r="N429" s="84" t="str">
        <f t="shared" si="34"/>
        <v>Juin</v>
      </c>
    </row>
    <row r="430" spans="1:14" s="143" customFormat="1" ht="18.75">
      <c r="A430" s="64">
        <v>423</v>
      </c>
      <c r="B430" s="434" t="s">
        <v>512</v>
      </c>
      <c r="C430" s="434" t="s">
        <v>1040</v>
      </c>
      <c r="D430" s="18">
        <v>7</v>
      </c>
      <c r="E430" s="407"/>
      <c r="F430" s="407"/>
      <c r="G430" s="18">
        <f t="shared" si="30"/>
        <v>2.3333333333333335</v>
      </c>
      <c r="H430" s="18">
        <f t="shared" si="31"/>
        <v>7</v>
      </c>
      <c r="I430" s="26"/>
      <c r="J430" s="18">
        <f t="shared" si="32"/>
        <v>7</v>
      </c>
      <c r="K430" s="404"/>
      <c r="L430" s="18">
        <f t="shared" si="33"/>
        <v>7</v>
      </c>
      <c r="M430" s="370"/>
      <c r="N430" s="84" t="str">
        <f t="shared" si="34"/>
        <v>Juin</v>
      </c>
    </row>
    <row r="431" spans="1:14" s="143" customFormat="1" ht="18.75">
      <c r="A431" s="64">
        <v>424</v>
      </c>
      <c r="B431" s="413" t="s">
        <v>513</v>
      </c>
      <c r="C431" s="413" t="s">
        <v>1041</v>
      </c>
      <c r="D431" s="18">
        <v>7.25</v>
      </c>
      <c r="E431" s="407"/>
      <c r="F431" s="407"/>
      <c r="G431" s="18">
        <f t="shared" si="30"/>
        <v>2.4166666666666665</v>
      </c>
      <c r="H431" s="18">
        <f t="shared" si="31"/>
        <v>7.25</v>
      </c>
      <c r="I431" s="26"/>
      <c r="J431" s="18">
        <f t="shared" si="32"/>
        <v>7.25</v>
      </c>
      <c r="K431" s="404"/>
      <c r="L431" s="18">
        <f t="shared" si="33"/>
        <v>7.25</v>
      </c>
      <c r="M431" s="370"/>
      <c r="N431" s="84" t="str">
        <f t="shared" si="34"/>
        <v>Juin</v>
      </c>
    </row>
    <row r="432" spans="1:14" s="143" customFormat="1" ht="18.75">
      <c r="A432" s="64">
        <v>425</v>
      </c>
      <c r="B432" s="432" t="s">
        <v>514</v>
      </c>
      <c r="C432" s="432" t="s">
        <v>515</v>
      </c>
      <c r="D432" s="18">
        <v>11.5</v>
      </c>
      <c r="E432" s="407"/>
      <c r="F432" s="407"/>
      <c r="G432" s="18">
        <f t="shared" si="30"/>
        <v>3.8333333333333335</v>
      </c>
      <c r="H432" s="18">
        <f t="shared" si="31"/>
        <v>11.5</v>
      </c>
      <c r="I432" s="26"/>
      <c r="J432" s="18">
        <f t="shared" si="32"/>
        <v>11.5</v>
      </c>
      <c r="K432" s="404"/>
      <c r="L432" s="18">
        <f t="shared" si="33"/>
        <v>11.5</v>
      </c>
      <c r="M432" s="370"/>
      <c r="N432" s="84" t="str">
        <f t="shared" si="34"/>
        <v>Juin</v>
      </c>
    </row>
    <row r="433" spans="1:14" s="143" customFormat="1" ht="18.75">
      <c r="A433" s="64">
        <v>426</v>
      </c>
      <c r="B433" s="413" t="s">
        <v>1042</v>
      </c>
      <c r="C433" s="413" t="s">
        <v>101</v>
      </c>
      <c r="D433" s="18">
        <v>8.5</v>
      </c>
      <c r="E433" s="405"/>
      <c r="F433" s="357"/>
      <c r="G433" s="18">
        <f t="shared" si="30"/>
        <v>2.8333333333333335</v>
      </c>
      <c r="H433" s="18">
        <f t="shared" si="31"/>
        <v>8.5</v>
      </c>
      <c r="I433" s="26"/>
      <c r="J433" s="18">
        <f t="shared" si="32"/>
        <v>8.5</v>
      </c>
      <c r="K433" s="404"/>
      <c r="L433" s="18">
        <f t="shared" si="33"/>
        <v>8.5</v>
      </c>
      <c r="M433" s="370"/>
      <c r="N433" s="84" t="str">
        <f t="shared" si="34"/>
        <v>Juin</v>
      </c>
    </row>
    <row r="434" spans="1:14" s="143" customFormat="1" ht="18.75">
      <c r="A434" s="64">
        <v>427</v>
      </c>
      <c r="B434" s="413" t="s">
        <v>516</v>
      </c>
      <c r="C434" s="413" t="s">
        <v>996</v>
      </c>
      <c r="D434" s="18">
        <v>16.25</v>
      </c>
      <c r="E434" s="405"/>
      <c r="F434" s="405"/>
      <c r="G434" s="18">
        <f t="shared" si="30"/>
        <v>5.416666666666667</v>
      </c>
      <c r="H434" s="18">
        <f t="shared" si="31"/>
        <v>16.25</v>
      </c>
      <c r="I434" s="26"/>
      <c r="J434" s="18">
        <f t="shared" si="32"/>
        <v>16.25</v>
      </c>
      <c r="K434" s="404"/>
      <c r="L434" s="18">
        <f t="shared" si="33"/>
        <v>16.25</v>
      </c>
      <c r="M434" s="370"/>
      <c r="N434" s="84" t="str">
        <f t="shared" si="34"/>
        <v>Juin</v>
      </c>
    </row>
    <row r="435" spans="1:14" s="143" customFormat="1" ht="18.75">
      <c r="A435" s="64">
        <v>428</v>
      </c>
      <c r="B435" s="413" t="s">
        <v>517</v>
      </c>
      <c r="C435" s="413" t="s">
        <v>72</v>
      </c>
      <c r="D435" s="18">
        <v>10.75</v>
      </c>
      <c r="E435" s="405"/>
      <c r="F435" s="405"/>
      <c r="G435" s="18">
        <f t="shared" si="30"/>
        <v>3.5833333333333335</v>
      </c>
      <c r="H435" s="18">
        <f t="shared" si="31"/>
        <v>10.75</v>
      </c>
      <c r="I435" s="26"/>
      <c r="J435" s="18">
        <f t="shared" si="32"/>
        <v>10.75</v>
      </c>
      <c r="K435" s="404"/>
      <c r="L435" s="18">
        <f t="shared" si="33"/>
        <v>10.75</v>
      </c>
      <c r="M435" s="370"/>
      <c r="N435" s="84" t="str">
        <f t="shared" si="34"/>
        <v>Juin</v>
      </c>
    </row>
    <row r="436" spans="1:14" s="143" customFormat="1" ht="18.75">
      <c r="A436" s="64">
        <v>429</v>
      </c>
      <c r="B436" s="413" t="s">
        <v>518</v>
      </c>
      <c r="C436" s="413" t="s">
        <v>1043</v>
      </c>
      <c r="D436" s="18">
        <v>7.5</v>
      </c>
      <c r="E436" s="407"/>
      <c r="F436" s="407"/>
      <c r="G436" s="18">
        <f t="shared" si="30"/>
        <v>2.5</v>
      </c>
      <c r="H436" s="18">
        <f t="shared" si="31"/>
        <v>7.5</v>
      </c>
      <c r="I436" s="26"/>
      <c r="J436" s="18">
        <f t="shared" si="32"/>
        <v>7.5</v>
      </c>
      <c r="K436" s="404"/>
      <c r="L436" s="18">
        <f t="shared" si="33"/>
        <v>7.5</v>
      </c>
      <c r="M436" s="370"/>
      <c r="N436" s="84" t="str">
        <f t="shared" si="34"/>
        <v>Juin</v>
      </c>
    </row>
    <row r="437" spans="1:14" s="143" customFormat="1" ht="18.75">
      <c r="A437" s="64">
        <v>430</v>
      </c>
      <c r="B437" s="432" t="s">
        <v>518</v>
      </c>
      <c r="C437" s="432" t="s">
        <v>519</v>
      </c>
      <c r="D437" s="18">
        <v>5.25</v>
      </c>
      <c r="E437" s="407"/>
      <c r="F437" s="407"/>
      <c r="G437" s="18">
        <f t="shared" si="30"/>
        <v>1.75</v>
      </c>
      <c r="H437" s="18">
        <f t="shared" si="31"/>
        <v>5.25</v>
      </c>
      <c r="I437" s="26"/>
      <c r="J437" s="18">
        <f t="shared" si="32"/>
        <v>5.25</v>
      </c>
      <c r="K437" s="404"/>
      <c r="L437" s="18">
        <f t="shared" si="33"/>
        <v>5.25</v>
      </c>
      <c r="M437" s="370"/>
      <c r="N437" s="84" t="str">
        <f t="shared" si="34"/>
        <v>Juin</v>
      </c>
    </row>
    <row r="438" spans="1:14" s="143" customFormat="1" ht="18.75">
      <c r="A438" s="64">
        <v>431</v>
      </c>
      <c r="B438" s="413" t="s">
        <v>520</v>
      </c>
      <c r="C438" s="413" t="s">
        <v>777</v>
      </c>
      <c r="D438" s="18">
        <v>6.75</v>
      </c>
      <c r="E438" s="407"/>
      <c r="F438" s="407"/>
      <c r="G438" s="18">
        <f t="shared" si="30"/>
        <v>2.25</v>
      </c>
      <c r="H438" s="18">
        <f t="shared" si="31"/>
        <v>6.75</v>
      </c>
      <c r="I438" s="26"/>
      <c r="J438" s="18">
        <f t="shared" si="32"/>
        <v>6.75</v>
      </c>
      <c r="K438" s="404"/>
      <c r="L438" s="18">
        <f t="shared" si="33"/>
        <v>6.75</v>
      </c>
      <c r="M438" s="370"/>
      <c r="N438" s="84" t="str">
        <f t="shared" si="34"/>
        <v>Juin</v>
      </c>
    </row>
    <row r="439" spans="1:14" s="143" customFormat="1" ht="18.75">
      <c r="A439" s="64">
        <v>432</v>
      </c>
      <c r="B439" s="417" t="s">
        <v>521</v>
      </c>
      <c r="C439" s="417" t="s">
        <v>1044</v>
      </c>
      <c r="D439" s="370"/>
      <c r="E439" s="407"/>
      <c r="F439" s="407"/>
      <c r="G439" s="18">
        <f t="shared" si="30"/>
        <v>10</v>
      </c>
      <c r="H439" s="18">
        <f t="shared" si="31"/>
        <v>30</v>
      </c>
      <c r="I439" s="26"/>
      <c r="J439" s="18">
        <f t="shared" si="32"/>
        <v>30</v>
      </c>
      <c r="K439" s="404"/>
      <c r="L439" s="18">
        <f t="shared" si="33"/>
        <v>30</v>
      </c>
      <c r="M439" s="370">
        <v>30</v>
      </c>
      <c r="N439" s="84" t="str">
        <f t="shared" si="34"/>
        <v>Juin</v>
      </c>
    </row>
    <row r="440" spans="1:14" s="143" customFormat="1" ht="18.75">
      <c r="A440" s="64">
        <v>433</v>
      </c>
      <c r="B440" s="432" t="s">
        <v>522</v>
      </c>
      <c r="C440" s="432" t="s">
        <v>523</v>
      </c>
      <c r="D440" s="18">
        <v>4.25</v>
      </c>
      <c r="E440" s="407"/>
      <c r="F440" s="407"/>
      <c r="G440" s="18">
        <f t="shared" si="30"/>
        <v>1.4166666666666667</v>
      </c>
      <c r="H440" s="18">
        <f t="shared" si="31"/>
        <v>4.25</v>
      </c>
      <c r="I440" s="26"/>
      <c r="J440" s="18">
        <f t="shared" si="32"/>
        <v>4.25</v>
      </c>
      <c r="K440" s="404"/>
      <c r="L440" s="18">
        <f t="shared" si="33"/>
        <v>4.25</v>
      </c>
      <c r="M440" s="370"/>
      <c r="N440" s="84" t="str">
        <f t="shared" si="34"/>
        <v>Juin</v>
      </c>
    </row>
    <row r="441" spans="1:14" s="143" customFormat="1" ht="18.75">
      <c r="A441" s="64">
        <v>434</v>
      </c>
      <c r="B441" s="419" t="s">
        <v>1045</v>
      </c>
      <c r="C441" s="419" t="s">
        <v>1046</v>
      </c>
      <c r="D441" s="18">
        <v>12.5</v>
      </c>
      <c r="E441" s="407"/>
      <c r="F441" s="407"/>
      <c r="G441" s="18">
        <f t="shared" si="30"/>
        <v>4.166666666666667</v>
      </c>
      <c r="H441" s="18">
        <f t="shared" si="31"/>
        <v>12.5</v>
      </c>
      <c r="I441" s="26"/>
      <c r="J441" s="18">
        <f t="shared" si="32"/>
        <v>12.5</v>
      </c>
      <c r="K441" s="404"/>
      <c r="L441" s="18">
        <f t="shared" si="33"/>
        <v>12.5</v>
      </c>
      <c r="M441" s="370"/>
      <c r="N441" s="84" t="str">
        <f t="shared" si="34"/>
        <v>Juin</v>
      </c>
    </row>
    <row r="442" spans="1:14" s="143" customFormat="1" ht="18.75">
      <c r="A442" s="64">
        <v>435</v>
      </c>
      <c r="B442" s="413" t="s">
        <v>524</v>
      </c>
      <c r="C442" s="413" t="s">
        <v>325</v>
      </c>
      <c r="D442" s="18">
        <v>15.5</v>
      </c>
      <c r="E442" s="405"/>
      <c r="F442" s="357"/>
      <c r="G442" s="18">
        <f t="shared" si="30"/>
        <v>5.166666666666667</v>
      </c>
      <c r="H442" s="18">
        <f t="shared" si="31"/>
        <v>15.5</v>
      </c>
      <c r="I442" s="26"/>
      <c r="J442" s="18">
        <f t="shared" si="32"/>
        <v>15.5</v>
      </c>
      <c r="K442" s="404"/>
      <c r="L442" s="18">
        <f t="shared" si="33"/>
        <v>15.5</v>
      </c>
      <c r="M442" s="370"/>
      <c r="N442" s="84" t="str">
        <f t="shared" si="34"/>
        <v>Juin</v>
      </c>
    </row>
    <row r="443" spans="1:14" s="143" customFormat="1" ht="18.75">
      <c r="A443" s="64">
        <v>436</v>
      </c>
      <c r="B443" s="413" t="s">
        <v>525</v>
      </c>
      <c r="C443" s="413" t="s">
        <v>372</v>
      </c>
      <c r="D443" s="18">
        <v>3.5</v>
      </c>
      <c r="E443" s="407"/>
      <c r="F443" s="407"/>
      <c r="G443" s="18">
        <f t="shared" si="30"/>
        <v>1.1666666666666667</v>
      </c>
      <c r="H443" s="18">
        <f t="shared" si="31"/>
        <v>3.5</v>
      </c>
      <c r="I443" s="26"/>
      <c r="J443" s="18">
        <f t="shared" si="32"/>
        <v>3.5</v>
      </c>
      <c r="K443" s="404"/>
      <c r="L443" s="18">
        <f t="shared" si="33"/>
        <v>3.5</v>
      </c>
      <c r="M443" s="370"/>
      <c r="N443" s="84" t="str">
        <f t="shared" si="34"/>
        <v>Juin</v>
      </c>
    </row>
    <row r="444" spans="1:14" s="143" customFormat="1" ht="18.75">
      <c r="A444" s="64">
        <v>437</v>
      </c>
      <c r="B444" s="413" t="s">
        <v>526</v>
      </c>
      <c r="C444" s="413" t="s">
        <v>1047</v>
      </c>
      <c r="D444" s="18">
        <v>3.75</v>
      </c>
      <c r="E444" s="407"/>
      <c r="F444" s="407"/>
      <c r="G444" s="18">
        <f t="shared" si="30"/>
        <v>1.25</v>
      </c>
      <c r="H444" s="18">
        <f t="shared" si="31"/>
        <v>3.75</v>
      </c>
      <c r="I444" s="26"/>
      <c r="J444" s="18">
        <f t="shared" si="32"/>
        <v>3.75</v>
      </c>
      <c r="K444" s="404"/>
      <c r="L444" s="18">
        <f t="shared" si="33"/>
        <v>3.75</v>
      </c>
      <c r="M444" s="370"/>
      <c r="N444" s="84" t="str">
        <f t="shared" si="34"/>
        <v>Juin</v>
      </c>
    </row>
    <row r="445" spans="1:14" s="143" customFormat="1" ht="18.75">
      <c r="A445" s="64">
        <v>438</v>
      </c>
      <c r="B445" s="413" t="s">
        <v>527</v>
      </c>
      <c r="C445" s="413" t="s">
        <v>528</v>
      </c>
      <c r="D445" s="18">
        <v>12</v>
      </c>
      <c r="E445" s="405"/>
      <c r="F445" s="405"/>
      <c r="G445" s="18">
        <f t="shared" si="30"/>
        <v>4</v>
      </c>
      <c r="H445" s="18">
        <f t="shared" si="31"/>
        <v>12</v>
      </c>
      <c r="I445" s="26"/>
      <c r="J445" s="18">
        <f t="shared" si="32"/>
        <v>12</v>
      </c>
      <c r="K445" s="404"/>
      <c r="L445" s="18">
        <f t="shared" si="33"/>
        <v>12</v>
      </c>
      <c r="M445" s="370"/>
      <c r="N445" s="84" t="str">
        <f t="shared" si="34"/>
        <v>Juin</v>
      </c>
    </row>
    <row r="446" spans="1:14" s="143" customFormat="1" ht="18.75">
      <c r="A446" s="64">
        <v>439</v>
      </c>
      <c r="B446" s="438" t="s">
        <v>529</v>
      </c>
      <c r="C446" s="438" t="s">
        <v>1048</v>
      </c>
      <c r="D446" s="370"/>
      <c r="E446" s="407"/>
      <c r="F446" s="407"/>
      <c r="G446" s="18">
        <f t="shared" si="30"/>
        <v>12</v>
      </c>
      <c r="H446" s="18">
        <f t="shared" si="31"/>
        <v>36</v>
      </c>
      <c r="I446" s="26"/>
      <c r="J446" s="18">
        <f t="shared" si="32"/>
        <v>36</v>
      </c>
      <c r="K446" s="404"/>
      <c r="L446" s="18">
        <f t="shared" si="33"/>
        <v>36</v>
      </c>
      <c r="M446" s="370">
        <v>36</v>
      </c>
      <c r="N446" s="84" t="str">
        <f t="shared" si="34"/>
        <v>Juin</v>
      </c>
    </row>
    <row r="447" spans="1:14" s="143" customFormat="1" ht="18.75">
      <c r="A447" s="64">
        <v>440</v>
      </c>
      <c r="B447" s="413" t="s">
        <v>530</v>
      </c>
      <c r="C447" s="413" t="s">
        <v>1049</v>
      </c>
      <c r="D447" s="18">
        <v>14.75</v>
      </c>
      <c r="E447" s="408"/>
      <c r="F447" s="408"/>
      <c r="G447" s="18">
        <f t="shared" si="30"/>
        <v>4.916666666666667</v>
      </c>
      <c r="H447" s="18">
        <f t="shared" si="31"/>
        <v>14.75</v>
      </c>
      <c r="I447" s="26"/>
      <c r="J447" s="18">
        <f t="shared" si="32"/>
        <v>14.75</v>
      </c>
      <c r="K447" s="404"/>
      <c r="L447" s="18">
        <f t="shared" si="33"/>
        <v>14.75</v>
      </c>
      <c r="M447" s="370"/>
      <c r="N447" s="84" t="str">
        <f t="shared" si="34"/>
        <v>Juin</v>
      </c>
    </row>
    <row r="448" spans="1:14" s="143" customFormat="1" ht="18.75">
      <c r="A448" s="64">
        <v>441</v>
      </c>
      <c r="B448" s="432" t="s">
        <v>531</v>
      </c>
      <c r="C448" s="432" t="s">
        <v>721</v>
      </c>
      <c r="D448" s="18">
        <v>11.75</v>
      </c>
      <c r="E448" s="405"/>
      <c r="F448" s="405"/>
      <c r="G448" s="18">
        <f t="shared" si="30"/>
        <v>3.9166666666666665</v>
      </c>
      <c r="H448" s="18">
        <f t="shared" si="31"/>
        <v>11.75</v>
      </c>
      <c r="I448" s="26"/>
      <c r="J448" s="18">
        <f t="shared" si="32"/>
        <v>11.75</v>
      </c>
      <c r="K448" s="404"/>
      <c r="L448" s="18">
        <f t="shared" si="33"/>
        <v>11.75</v>
      </c>
      <c r="M448" s="370"/>
      <c r="N448" s="84" t="str">
        <f t="shared" si="34"/>
        <v>Juin</v>
      </c>
    </row>
    <row r="449" spans="1:14" s="143" customFormat="1" ht="18.75">
      <c r="A449" s="64">
        <v>442</v>
      </c>
      <c r="B449" s="413" t="s">
        <v>1050</v>
      </c>
      <c r="C449" s="413" t="s">
        <v>850</v>
      </c>
      <c r="D449" s="18">
        <v>6</v>
      </c>
      <c r="E449" s="407"/>
      <c r="F449" s="407"/>
      <c r="G449" s="18">
        <f t="shared" si="30"/>
        <v>2</v>
      </c>
      <c r="H449" s="18">
        <f t="shared" si="31"/>
        <v>6</v>
      </c>
      <c r="I449" s="26"/>
      <c r="J449" s="18">
        <f t="shared" si="32"/>
        <v>6</v>
      </c>
      <c r="K449" s="404"/>
      <c r="L449" s="18">
        <f t="shared" si="33"/>
        <v>6</v>
      </c>
      <c r="M449" s="370"/>
      <c r="N449" s="84" t="str">
        <f t="shared" si="34"/>
        <v>Juin</v>
      </c>
    </row>
    <row r="450" spans="1:14" s="143" customFormat="1" ht="18.75">
      <c r="A450" s="64">
        <v>443</v>
      </c>
      <c r="B450" s="419" t="s">
        <v>790</v>
      </c>
      <c r="C450" s="419" t="s">
        <v>1051</v>
      </c>
      <c r="D450" s="18">
        <v>14.75</v>
      </c>
      <c r="E450" s="408"/>
      <c r="F450" s="408"/>
      <c r="G450" s="18">
        <f t="shared" si="30"/>
        <v>4.916666666666667</v>
      </c>
      <c r="H450" s="18">
        <f t="shared" si="31"/>
        <v>14.75</v>
      </c>
      <c r="I450" s="26"/>
      <c r="J450" s="18">
        <f t="shared" si="32"/>
        <v>14.75</v>
      </c>
      <c r="K450" s="404"/>
      <c r="L450" s="18">
        <f t="shared" si="33"/>
        <v>14.75</v>
      </c>
      <c r="M450" s="370"/>
      <c r="N450" s="84" t="str">
        <f t="shared" si="34"/>
        <v>Juin</v>
      </c>
    </row>
    <row r="451" spans="1:14" s="143" customFormat="1" ht="18.75">
      <c r="A451" s="64">
        <v>444</v>
      </c>
      <c r="B451" s="417" t="s">
        <v>790</v>
      </c>
      <c r="C451" s="417" t="s">
        <v>1052</v>
      </c>
      <c r="D451" s="370"/>
      <c r="E451" s="407"/>
      <c r="F451" s="407"/>
      <c r="G451" s="18">
        <f t="shared" si="30"/>
        <v>14</v>
      </c>
      <c r="H451" s="18">
        <f t="shared" si="31"/>
        <v>42</v>
      </c>
      <c r="I451" s="26"/>
      <c r="J451" s="18">
        <f t="shared" si="32"/>
        <v>42</v>
      </c>
      <c r="K451" s="404"/>
      <c r="L451" s="18">
        <f t="shared" si="33"/>
        <v>42</v>
      </c>
      <c r="M451" s="370">
        <v>42</v>
      </c>
      <c r="N451" s="84" t="str">
        <f t="shared" si="34"/>
        <v>Juin</v>
      </c>
    </row>
    <row r="452" spans="1:14" s="143" customFormat="1" ht="18.75">
      <c r="A452" s="64">
        <v>445</v>
      </c>
      <c r="B452" s="413" t="s">
        <v>532</v>
      </c>
      <c r="C452" s="413" t="s">
        <v>1053</v>
      </c>
      <c r="D452" s="18">
        <v>3</v>
      </c>
      <c r="E452" s="407"/>
      <c r="F452" s="407"/>
      <c r="G452" s="18">
        <f t="shared" si="30"/>
        <v>1</v>
      </c>
      <c r="H452" s="18">
        <f t="shared" si="31"/>
        <v>3</v>
      </c>
      <c r="I452" s="26"/>
      <c r="J452" s="18">
        <f t="shared" si="32"/>
        <v>3</v>
      </c>
      <c r="K452" s="404"/>
      <c r="L452" s="18">
        <f t="shared" si="33"/>
        <v>3</v>
      </c>
      <c r="M452" s="370"/>
      <c r="N452" s="84" t="str">
        <f t="shared" si="34"/>
        <v>Juin</v>
      </c>
    </row>
    <row r="453" spans="1:14" s="143" customFormat="1" ht="18.75">
      <c r="A453" s="64">
        <v>446</v>
      </c>
      <c r="B453" s="419" t="s">
        <v>532</v>
      </c>
      <c r="C453" s="419" t="s">
        <v>533</v>
      </c>
      <c r="D453" s="18">
        <v>7</v>
      </c>
      <c r="E453" s="407"/>
      <c r="F453" s="407"/>
      <c r="G453" s="18">
        <f t="shared" si="30"/>
        <v>2.3333333333333335</v>
      </c>
      <c r="H453" s="18">
        <f t="shared" si="31"/>
        <v>7</v>
      </c>
      <c r="I453" s="26"/>
      <c r="J453" s="18">
        <f t="shared" si="32"/>
        <v>7</v>
      </c>
      <c r="K453" s="404"/>
      <c r="L453" s="18">
        <f t="shared" si="33"/>
        <v>7</v>
      </c>
      <c r="M453" s="370"/>
      <c r="N453" s="84" t="str">
        <f t="shared" si="34"/>
        <v>Juin</v>
      </c>
    </row>
    <row r="454" spans="1:14" s="143" customFormat="1" ht="18.75">
      <c r="A454" s="64">
        <v>447</v>
      </c>
      <c r="B454" s="425" t="s">
        <v>532</v>
      </c>
      <c r="C454" s="425" t="s">
        <v>1054</v>
      </c>
      <c r="D454" s="18">
        <v>4.25</v>
      </c>
      <c r="E454" s="407"/>
      <c r="F454" s="407"/>
      <c r="G454" s="18">
        <f t="shared" si="30"/>
        <v>1.4166666666666667</v>
      </c>
      <c r="H454" s="18">
        <f t="shared" si="31"/>
        <v>4.25</v>
      </c>
      <c r="I454" s="26"/>
      <c r="J454" s="18">
        <f t="shared" si="32"/>
        <v>4.25</v>
      </c>
      <c r="K454" s="404"/>
      <c r="L454" s="18">
        <f t="shared" si="33"/>
        <v>4.25</v>
      </c>
      <c r="M454" s="370"/>
      <c r="N454" s="84" t="str">
        <f t="shared" si="34"/>
        <v>Juin</v>
      </c>
    </row>
    <row r="455" spans="1:14" s="143" customFormat="1" ht="18.75">
      <c r="A455" s="64">
        <v>448</v>
      </c>
      <c r="B455" s="413" t="s">
        <v>534</v>
      </c>
      <c r="C455" s="413" t="s">
        <v>535</v>
      </c>
      <c r="D455" s="18">
        <v>15</v>
      </c>
      <c r="E455" s="357"/>
      <c r="F455" s="357"/>
      <c r="G455" s="18">
        <f t="shared" si="30"/>
        <v>5</v>
      </c>
      <c r="H455" s="18">
        <f t="shared" si="31"/>
        <v>15</v>
      </c>
      <c r="I455" s="26"/>
      <c r="J455" s="18">
        <f t="shared" si="32"/>
        <v>15</v>
      </c>
      <c r="K455" s="404"/>
      <c r="L455" s="18">
        <f t="shared" si="33"/>
        <v>15</v>
      </c>
      <c r="M455" s="370"/>
      <c r="N455" s="84" t="str">
        <f t="shared" si="34"/>
        <v>Juin</v>
      </c>
    </row>
    <row r="456" spans="1:14" s="143" customFormat="1" ht="18.75">
      <c r="A456" s="64">
        <v>449</v>
      </c>
      <c r="B456" s="413" t="s">
        <v>536</v>
      </c>
      <c r="C456" s="413" t="s">
        <v>322</v>
      </c>
      <c r="D456" s="18">
        <v>11.75</v>
      </c>
      <c r="E456" s="407"/>
      <c r="F456" s="407"/>
      <c r="G456" s="18">
        <f t="shared" ref="G456:G457" si="35">IF(AND(D456=0,E456=0,F456=0),M456/3,(D456+E456+F456)/3)</f>
        <v>3.9166666666666665</v>
      </c>
      <c r="H456" s="18">
        <f t="shared" ref="H456:H457" si="36">G456*3</f>
        <v>11.75</v>
      </c>
      <c r="I456" s="26"/>
      <c r="J456" s="18">
        <f t="shared" ref="J456:J457" si="37">MAX(I456*3,H456)</f>
        <v>11.75</v>
      </c>
      <c r="K456" s="404"/>
      <c r="L456" s="18">
        <f t="shared" ref="L456:L457" si="38">MAX(J456,K456*3)</f>
        <v>11.75</v>
      </c>
      <c r="M456" s="370"/>
      <c r="N456" s="84" t="str">
        <f t="shared" si="34"/>
        <v>Juin</v>
      </c>
    </row>
    <row r="457" spans="1:14" s="143" customFormat="1" ht="18.75">
      <c r="A457" s="64">
        <v>450</v>
      </c>
      <c r="B457" s="413" t="s">
        <v>537</v>
      </c>
      <c r="C457" s="413" t="s">
        <v>1055</v>
      </c>
      <c r="D457" s="18">
        <v>15</v>
      </c>
      <c r="E457" s="357"/>
      <c r="F457" s="357"/>
      <c r="G457" s="18">
        <f t="shared" si="35"/>
        <v>5</v>
      </c>
      <c r="H457" s="18">
        <f t="shared" si="36"/>
        <v>15</v>
      </c>
      <c r="I457" s="26"/>
      <c r="J457" s="18">
        <f t="shared" si="37"/>
        <v>15</v>
      </c>
      <c r="K457" s="404"/>
      <c r="L457" s="18">
        <f t="shared" si="38"/>
        <v>15</v>
      </c>
      <c r="M457" s="370"/>
      <c r="N457" s="84" t="str">
        <f t="shared" si="34"/>
        <v>Juin</v>
      </c>
    </row>
    <row r="458" spans="1:14" s="143" customFormat="1">
      <c r="A458" s="48"/>
      <c r="B458" s="227"/>
      <c r="C458" s="227"/>
      <c r="D458" s="233">
        <f>COUNTA(D8:D457)</f>
        <v>388</v>
      </c>
      <c r="E458" s="233">
        <f t="shared" ref="E458:M458" si="39">COUNTA(E8:E457)</f>
        <v>0</v>
      </c>
      <c r="F458" s="233">
        <f t="shared" si="39"/>
        <v>0</v>
      </c>
      <c r="G458" s="233">
        <f t="shared" si="39"/>
        <v>450</v>
      </c>
      <c r="H458" s="233">
        <f t="shared" si="39"/>
        <v>450</v>
      </c>
      <c r="I458" s="233">
        <f t="shared" si="39"/>
        <v>0</v>
      </c>
      <c r="J458" s="233">
        <f t="shared" si="39"/>
        <v>450</v>
      </c>
      <c r="K458" s="233">
        <f t="shared" si="39"/>
        <v>0</v>
      </c>
      <c r="L458" s="233">
        <f t="shared" si="39"/>
        <v>450</v>
      </c>
      <c r="M458" s="233">
        <f t="shared" si="39"/>
        <v>62</v>
      </c>
      <c r="N458" s="92"/>
    </row>
    <row r="459" spans="1:14" s="143" customFormat="1">
      <c r="A459" s="48"/>
      <c r="B459" s="228"/>
      <c r="C459" s="228"/>
      <c r="D459" s="162"/>
      <c r="E459" s="162"/>
      <c r="F459" s="162"/>
      <c r="G459" s="128"/>
      <c r="H459" s="128"/>
      <c r="I459" s="128"/>
      <c r="J459" s="128"/>
      <c r="K459" s="130"/>
      <c r="L459" s="128"/>
      <c r="M459" s="130"/>
      <c r="N459" s="92"/>
    </row>
    <row r="460" spans="1:14" s="143" customFormat="1">
      <c r="A460" s="48"/>
      <c r="B460" s="227"/>
      <c r="C460" s="227"/>
      <c r="D460" s="162"/>
      <c r="E460" s="162"/>
      <c r="F460" s="162"/>
      <c r="G460" s="128"/>
      <c r="H460" s="128"/>
      <c r="I460" s="128"/>
      <c r="J460" s="128"/>
      <c r="K460" s="130"/>
      <c r="L460" s="128"/>
      <c r="M460" s="130"/>
      <c r="N460" s="92"/>
    </row>
    <row r="461" spans="1:14" s="143" customFormat="1">
      <c r="A461" s="48"/>
      <c r="B461" s="227"/>
      <c r="C461" s="227"/>
      <c r="D461" s="162"/>
      <c r="E461" s="162"/>
      <c r="F461" s="162"/>
      <c r="G461" s="128"/>
      <c r="H461" s="128"/>
      <c r="I461" s="196"/>
      <c r="J461" s="128"/>
      <c r="K461" s="131"/>
      <c r="L461" s="128"/>
      <c r="M461" s="130"/>
      <c r="N461" s="92"/>
    </row>
    <row r="462" spans="1:14" s="143" customFormat="1">
      <c r="A462" s="48"/>
      <c r="B462" s="227"/>
      <c r="C462" s="227"/>
      <c r="D462" s="166"/>
      <c r="E462" s="166"/>
      <c r="F462" s="166"/>
      <c r="G462" s="128"/>
      <c r="H462" s="128"/>
      <c r="I462" s="196"/>
      <c r="J462" s="128"/>
      <c r="K462" s="131"/>
      <c r="L462" s="128"/>
      <c r="M462" s="130"/>
      <c r="N462" s="92"/>
    </row>
    <row r="463" spans="1:14" s="143" customFormat="1">
      <c r="A463" s="48"/>
      <c r="B463" s="227"/>
      <c r="C463" s="227"/>
      <c r="D463" s="162"/>
      <c r="E463" s="162"/>
      <c r="F463" s="162"/>
      <c r="G463" s="128"/>
      <c r="H463" s="128"/>
      <c r="I463" s="196"/>
      <c r="J463" s="128"/>
      <c r="K463" s="131"/>
      <c r="L463" s="128"/>
      <c r="M463" s="130"/>
      <c r="N463" s="92"/>
    </row>
    <row r="464" spans="1:14" s="143" customFormat="1">
      <c r="A464" s="48"/>
      <c r="B464" s="227"/>
      <c r="C464" s="227"/>
      <c r="D464" s="167"/>
      <c r="E464" s="167"/>
      <c r="F464" s="167"/>
      <c r="G464" s="128"/>
      <c r="H464" s="128"/>
      <c r="I464" s="196"/>
      <c r="J464" s="128"/>
      <c r="K464" s="131"/>
      <c r="L464" s="128"/>
      <c r="M464" s="130"/>
      <c r="N464" s="92"/>
    </row>
    <row r="465" spans="1:14" s="143" customFormat="1">
      <c r="A465" s="48"/>
      <c r="B465" s="227"/>
      <c r="C465" s="227"/>
      <c r="D465" s="162"/>
      <c r="E465" s="162"/>
      <c r="F465" s="162"/>
      <c r="G465" s="128"/>
      <c r="H465" s="128"/>
      <c r="I465" s="196"/>
      <c r="J465" s="128"/>
      <c r="K465" s="131"/>
      <c r="L465" s="128"/>
      <c r="M465" s="130"/>
      <c r="N465" s="92"/>
    </row>
    <row r="466" spans="1:14" s="143" customFormat="1">
      <c r="A466" s="48"/>
      <c r="B466" s="227"/>
      <c r="C466" s="227"/>
      <c r="D466" s="162"/>
      <c r="E466" s="162"/>
      <c r="F466" s="162"/>
      <c r="G466" s="128"/>
      <c r="H466" s="128"/>
      <c r="I466" s="196"/>
      <c r="J466" s="128"/>
      <c r="K466" s="131"/>
      <c r="L466" s="128"/>
      <c r="M466" s="130"/>
      <c r="N466" s="92"/>
    </row>
    <row r="467" spans="1:14" s="143" customFormat="1">
      <c r="A467" s="48"/>
      <c r="B467" s="227"/>
      <c r="C467" s="227"/>
      <c r="D467" s="162"/>
      <c r="E467" s="162"/>
      <c r="F467" s="162"/>
      <c r="G467" s="128"/>
      <c r="H467" s="128"/>
      <c r="I467" s="196"/>
      <c r="J467" s="128"/>
      <c r="K467" s="131"/>
      <c r="L467" s="128"/>
      <c r="M467" s="130"/>
      <c r="N467" s="92"/>
    </row>
    <row r="468" spans="1:14" s="143" customFormat="1">
      <c r="A468" s="48"/>
      <c r="B468" s="227"/>
      <c r="C468" s="227"/>
      <c r="D468" s="162"/>
      <c r="E468" s="162"/>
      <c r="F468" s="162"/>
      <c r="G468" s="128"/>
      <c r="H468" s="128"/>
      <c r="I468" s="196"/>
      <c r="J468" s="128"/>
      <c r="K468" s="131"/>
      <c r="L468" s="128"/>
      <c r="M468" s="130"/>
      <c r="N468" s="92"/>
    </row>
    <row r="469" spans="1:14" s="143" customFormat="1">
      <c r="A469" s="48"/>
      <c r="B469" s="228"/>
      <c r="C469" s="228"/>
      <c r="D469" s="166"/>
      <c r="E469" s="166"/>
      <c r="F469" s="166"/>
      <c r="G469" s="128"/>
      <c r="H469" s="128"/>
      <c r="I469" s="196"/>
      <c r="J469" s="128"/>
      <c r="K469" s="131"/>
      <c r="L469" s="128"/>
      <c r="M469" s="130"/>
      <c r="N469" s="92"/>
    </row>
    <row r="470" spans="1:14" s="143" customFormat="1">
      <c r="A470" s="48"/>
      <c r="B470" s="227"/>
      <c r="C470" s="227"/>
      <c r="D470" s="162"/>
      <c r="E470" s="162"/>
      <c r="F470" s="162"/>
      <c r="G470" s="128"/>
      <c r="H470" s="128"/>
      <c r="I470" s="196"/>
      <c r="J470" s="128"/>
      <c r="K470" s="131"/>
      <c r="L470" s="128"/>
      <c r="M470" s="130"/>
      <c r="N470" s="92"/>
    </row>
    <row r="471" spans="1:14" s="143" customFormat="1">
      <c r="A471" s="48"/>
      <c r="B471" s="227"/>
      <c r="C471" s="227"/>
      <c r="D471" s="162"/>
      <c r="E471" s="162"/>
      <c r="F471" s="162"/>
      <c r="G471" s="128"/>
      <c r="H471" s="128"/>
      <c r="I471" s="196"/>
      <c r="J471" s="128"/>
      <c r="K471" s="131"/>
      <c r="L471" s="128"/>
      <c r="M471" s="130"/>
      <c r="N471" s="92"/>
    </row>
    <row r="472" spans="1:14" s="143" customFormat="1">
      <c r="A472" s="48"/>
      <c r="B472" s="227"/>
      <c r="C472" s="227"/>
      <c r="D472" s="162"/>
      <c r="E472" s="162"/>
      <c r="F472" s="162"/>
      <c r="G472" s="128"/>
      <c r="H472" s="128"/>
      <c r="I472" s="196"/>
      <c r="J472" s="128"/>
      <c r="K472" s="131"/>
      <c r="L472" s="128"/>
      <c r="M472" s="130"/>
      <c r="N472" s="92"/>
    </row>
    <row r="473" spans="1:14" s="143" customFormat="1">
      <c r="A473" s="48"/>
      <c r="B473" s="227"/>
      <c r="C473" s="227"/>
      <c r="D473" s="162"/>
      <c r="E473" s="162"/>
      <c r="F473" s="162"/>
      <c r="G473" s="128"/>
      <c r="H473" s="128"/>
      <c r="I473" s="196"/>
      <c r="J473" s="128"/>
      <c r="K473" s="131"/>
      <c r="L473" s="128"/>
      <c r="M473" s="130"/>
      <c r="N473" s="92"/>
    </row>
    <row r="474" spans="1:14" s="143" customFormat="1">
      <c r="A474" s="48"/>
      <c r="B474" s="227"/>
      <c r="C474" s="227"/>
      <c r="D474" s="162"/>
      <c r="E474" s="162"/>
      <c r="F474" s="162"/>
      <c r="G474" s="128"/>
      <c r="H474" s="128"/>
      <c r="I474" s="196"/>
      <c r="J474" s="128"/>
      <c r="K474" s="131"/>
      <c r="L474" s="128"/>
      <c r="M474" s="130"/>
      <c r="N474" s="92"/>
    </row>
    <row r="475" spans="1:14" s="143" customFormat="1">
      <c r="A475" s="48"/>
      <c r="B475" s="227"/>
      <c r="C475" s="227"/>
      <c r="D475" s="162"/>
      <c r="E475" s="162"/>
      <c r="F475" s="162"/>
      <c r="G475" s="128"/>
      <c r="H475" s="128"/>
      <c r="I475" s="196"/>
      <c r="J475" s="128"/>
      <c r="K475" s="131"/>
      <c r="L475" s="128"/>
      <c r="M475" s="130"/>
      <c r="N475" s="92"/>
    </row>
    <row r="476" spans="1:14" s="143" customFormat="1">
      <c r="A476" s="48"/>
      <c r="B476" s="228"/>
      <c r="C476" s="228"/>
      <c r="D476" s="162"/>
      <c r="E476" s="162"/>
      <c r="F476" s="162"/>
      <c r="G476" s="128"/>
      <c r="H476" s="128"/>
      <c r="I476" s="196"/>
      <c r="J476" s="128"/>
      <c r="K476" s="131"/>
      <c r="L476" s="128"/>
      <c r="M476" s="130"/>
      <c r="N476" s="92"/>
    </row>
    <row r="477" spans="1:14" s="143" customFormat="1">
      <c r="A477" s="48"/>
      <c r="B477" s="228"/>
      <c r="C477" s="228"/>
      <c r="D477" s="162"/>
      <c r="E477" s="162"/>
      <c r="F477" s="162"/>
      <c r="G477" s="128"/>
      <c r="H477" s="128"/>
      <c r="I477" s="196"/>
      <c r="J477" s="128"/>
      <c r="K477" s="131"/>
      <c r="L477" s="128"/>
      <c r="M477" s="130"/>
      <c r="N477" s="92"/>
    </row>
    <row r="478" spans="1:14" s="143" customFormat="1">
      <c r="A478" s="48"/>
      <c r="B478" s="227"/>
      <c r="C478" s="227"/>
      <c r="D478" s="162"/>
      <c r="E478" s="162"/>
      <c r="F478" s="162"/>
      <c r="G478" s="128"/>
      <c r="H478" s="128"/>
      <c r="I478" s="196"/>
      <c r="J478" s="128"/>
      <c r="K478" s="131"/>
      <c r="L478" s="128"/>
      <c r="M478" s="130"/>
      <c r="N478" s="92"/>
    </row>
    <row r="479" spans="1:14" s="143" customFormat="1">
      <c r="A479" s="48"/>
      <c r="B479" s="227"/>
      <c r="C479" s="227"/>
      <c r="D479" s="162"/>
      <c r="E479" s="162"/>
      <c r="F479" s="162"/>
      <c r="G479" s="128"/>
      <c r="H479" s="128"/>
      <c r="I479" s="196"/>
      <c r="J479" s="128"/>
      <c r="K479" s="131"/>
      <c r="L479" s="128"/>
      <c r="M479" s="130"/>
      <c r="N479" s="92"/>
    </row>
    <row r="480" spans="1:14" s="143" customFormat="1">
      <c r="A480" s="48"/>
      <c r="B480" s="227"/>
      <c r="C480" s="227"/>
      <c r="D480" s="162"/>
      <c r="E480" s="162"/>
      <c r="F480" s="162"/>
      <c r="G480" s="128"/>
      <c r="H480" s="128"/>
      <c r="I480" s="196"/>
      <c r="J480" s="128"/>
      <c r="K480" s="131"/>
      <c r="L480" s="128"/>
      <c r="M480" s="130"/>
      <c r="N480" s="92"/>
    </row>
    <row r="481" spans="1:14" s="143" customFormat="1">
      <c r="A481" s="48"/>
      <c r="B481" s="227"/>
      <c r="C481" s="227"/>
      <c r="D481" s="162"/>
      <c r="E481" s="162"/>
      <c r="F481" s="162"/>
      <c r="G481" s="128"/>
      <c r="H481" s="128"/>
      <c r="I481" s="196"/>
      <c r="J481" s="128"/>
      <c r="K481" s="131"/>
      <c r="L481" s="128"/>
      <c r="M481" s="130"/>
      <c r="N481" s="92"/>
    </row>
    <row r="482" spans="1:14" s="143" customFormat="1">
      <c r="A482" s="48"/>
      <c r="B482" s="227"/>
      <c r="C482" s="227"/>
      <c r="D482" s="162"/>
      <c r="E482" s="162"/>
      <c r="F482" s="162"/>
      <c r="G482" s="128"/>
      <c r="H482" s="128"/>
      <c r="I482" s="196"/>
      <c r="J482" s="128"/>
      <c r="K482" s="131"/>
      <c r="L482" s="128"/>
      <c r="M482" s="130"/>
      <c r="N482" s="92"/>
    </row>
    <row r="483" spans="1:14" s="143" customFormat="1">
      <c r="A483" s="48"/>
      <c r="B483" s="227"/>
      <c r="C483" s="227"/>
      <c r="D483" s="162"/>
      <c r="E483" s="162"/>
      <c r="F483" s="162"/>
      <c r="G483" s="128"/>
      <c r="H483" s="128"/>
      <c r="I483" s="196"/>
      <c r="J483" s="128"/>
      <c r="K483" s="131"/>
      <c r="L483" s="128"/>
      <c r="M483" s="130"/>
      <c r="N483" s="92"/>
    </row>
    <row r="484" spans="1:14" s="143" customFormat="1">
      <c r="A484" s="48"/>
      <c r="B484" s="227"/>
      <c r="C484" s="227"/>
      <c r="D484" s="162"/>
      <c r="E484" s="162"/>
      <c r="F484" s="162"/>
      <c r="G484" s="128"/>
      <c r="H484" s="128"/>
      <c r="I484" s="196"/>
      <c r="J484" s="128"/>
      <c r="K484" s="131"/>
      <c r="L484" s="128"/>
      <c r="M484" s="130"/>
      <c r="N484" s="92"/>
    </row>
    <row r="485" spans="1:14" s="143" customFormat="1">
      <c r="A485" s="48"/>
      <c r="B485" s="227"/>
      <c r="C485" s="227"/>
      <c r="D485" s="162"/>
      <c r="E485" s="162"/>
      <c r="F485" s="162"/>
      <c r="G485" s="128"/>
      <c r="H485" s="128"/>
      <c r="I485" s="196"/>
      <c r="J485" s="128"/>
      <c r="K485" s="131"/>
      <c r="L485" s="128"/>
      <c r="M485" s="130"/>
      <c r="N485" s="92"/>
    </row>
    <row r="486" spans="1:14" s="143" customFormat="1">
      <c r="A486" s="48"/>
      <c r="B486" s="227"/>
      <c r="C486" s="227"/>
      <c r="D486" s="162"/>
      <c r="E486" s="162"/>
      <c r="F486" s="162"/>
      <c r="G486" s="128"/>
      <c r="H486" s="128"/>
      <c r="I486" s="196"/>
      <c r="J486" s="128"/>
      <c r="K486" s="131"/>
      <c r="L486" s="128"/>
      <c r="M486" s="130"/>
      <c r="N486" s="92"/>
    </row>
    <row r="487" spans="1:14" s="143" customFormat="1">
      <c r="A487" s="48"/>
      <c r="B487" s="227"/>
      <c r="C487" s="227"/>
      <c r="D487" s="162"/>
      <c r="E487" s="162"/>
      <c r="F487" s="162"/>
      <c r="G487" s="128"/>
      <c r="H487" s="128"/>
      <c r="I487" s="196"/>
      <c r="J487" s="128"/>
      <c r="K487" s="131"/>
      <c r="L487" s="128"/>
      <c r="M487" s="130"/>
      <c r="N487" s="92"/>
    </row>
    <row r="488" spans="1:14" s="143" customFormat="1">
      <c r="A488" s="48"/>
      <c r="B488" s="228"/>
      <c r="C488" s="228"/>
      <c r="D488" s="162"/>
      <c r="E488" s="162"/>
      <c r="F488" s="162"/>
      <c r="G488" s="128"/>
      <c r="H488" s="128"/>
      <c r="I488" s="196"/>
      <c r="J488" s="128"/>
      <c r="K488" s="131"/>
      <c r="L488" s="128"/>
      <c r="M488" s="130"/>
      <c r="N488" s="92"/>
    </row>
    <row r="489" spans="1:14" s="143" customFormat="1">
      <c r="A489" s="48"/>
      <c r="B489" s="227"/>
      <c r="C489" s="227"/>
      <c r="D489" s="162"/>
      <c r="E489" s="162"/>
      <c r="F489" s="162"/>
      <c r="G489" s="128"/>
      <c r="H489" s="128"/>
      <c r="I489" s="196"/>
      <c r="J489" s="128"/>
      <c r="K489" s="131"/>
      <c r="L489" s="128"/>
      <c r="M489" s="130"/>
      <c r="N489" s="92"/>
    </row>
    <row r="490" spans="1:14" s="143" customFormat="1">
      <c r="A490" s="48"/>
      <c r="B490" s="228"/>
      <c r="C490" s="228"/>
      <c r="D490" s="162"/>
      <c r="E490" s="162"/>
      <c r="F490" s="162"/>
      <c r="G490" s="128"/>
      <c r="H490" s="128"/>
      <c r="I490" s="196"/>
      <c r="J490" s="128"/>
      <c r="K490" s="131"/>
      <c r="L490" s="128"/>
      <c r="M490" s="130"/>
      <c r="N490" s="92"/>
    </row>
    <row r="491" spans="1:14" s="143" customFormat="1">
      <c r="A491" s="48"/>
      <c r="B491" s="227"/>
      <c r="C491" s="227"/>
      <c r="D491" s="162"/>
      <c r="E491" s="162"/>
      <c r="F491" s="162"/>
      <c r="G491" s="128"/>
      <c r="H491" s="128"/>
      <c r="I491" s="196"/>
      <c r="J491" s="128"/>
      <c r="K491" s="131"/>
      <c r="L491" s="128"/>
      <c r="M491" s="130"/>
      <c r="N491" s="92"/>
    </row>
    <row r="492" spans="1:14" s="143" customFormat="1">
      <c r="A492" s="48"/>
      <c r="B492" s="227"/>
      <c r="C492" s="227"/>
      <c r="D492" s="162"/>
      <c r="E492" s="162"/>
      <c r="F492" s="162"/>
      <c r="G492" s="128"/>
      <c r="H492" s="128"/>
      <c r="I492" s="196"/>
      <c r="J492" s="128"/>
      <c r="K492" s="131"/>
      <c r="L492" s="128"/>
      <c r="M492" s="130"/>
      <c r="N492" s="92"/>
    </row>
    <row r="493" spans="1:14" s="143" customFormat="1">
      <c r="A493" s="48"/>
      <c r="B493" s="227"/>
      <c r="C493" s="227"/>
      <c r="D493" s="162"/>
      <c r="E493" s="162"/>
      <c r="F493" s="162"/>
      <c r="G493" s="128"/>
      <c r="H493" s="128"/>
      <c r="I493" s="196"/>
      <c r="J493" s="128"/>
      <c r="K493" s="131"/>
      <c r="L493" s="128"/>
      <c r="M493" s="130"/>
      <c r="N493" s="92"/>
    </row>
    <row r="494" spans="1:14" s="143" customFormat="1">
      <c r="A494" s="48"/>
      <c r="B494" s="227"/>
      <c r="C494" s="227"/>
      <c r="D494" s="162"/>
      <c r="E494" s="172"/>
      <c r="F494" s="172"/>
      <c r="G494" s="128"/>
      <c r="H494" s="128"/>
      <c r="I494" s="196"/>
      <c r="J494" s="128"/>
      <c r="K494" s="229"/>
      <c r="L494" s="128"/>
      <c r="M494" s="130"/>
      <c r="N494" s="92"/>
    </row>
    <row r="495" spans="1:14" s="143" customFormat="1">
      <c r="A495" s="48"/>
      <c r="B495" s="227"/>
      <c r="C495" s="227"/>
      <c r="D495" s="162"/>
      <c r="E495" s="162"/>
      <c r="F495" s="162"/>
      <c r="G495" s="128"/>
      <c r="H495" s="128"/>
      <c r="I495" s="196"/>
      <c r="J495" s="128"/>
      <c r="K495" s="131"/>
      <c r="L495" s="128"/>
      <c r="M495" s="130"/>
      <c r="N495" s="92"/>
    </row>
    <row r="496" spans="1:14" s="143" customFormat="1">
      <c r="A496" s="48"/>
      <c r="B496" s="227"/>
      <c r="C496" s="227"/>
      <c r="D496" s="162"/>
      <c r="E496" s="162"/>
      <c r="F496" s="162"/>
      <c r="G496" s="128"/>
      <c r="H496" s="128"/>
      <c r="I496" s="196"/>
      <c r="J496" s="128"/>
      <c r="K496" s="131"/>
      <c r="L496" s="128"/>
      <c r="M496" s="130"/>
      <c r="N496" s="92"/>
    </row>
    <row r="497" spans="1:14" s="143" customFormat="1">
      <c r="A497" s="48"/>
      <c r="B497" s="227"/>
      <c r="C497" s="227"/>
      <c r="D497" s="172"/>
      <c r="E497" s="172"/>
      <c r="F497" s="172"/>
      <c r="G497" s="128"/>
      <c r="H497" s="128"/>
      <c r="I497" s="196"/>
      <c r="J497" s="128"/>
      <c r="K497" s="131"/>
      <c r="L497" s="128"/>
      <c r="M497" s="130"/>
      <c r="N497" s="92"/>
    </row>
    <row r="498" spans="1:14" s="143" customFormat="1">
      <c r="A498" s="48"/>
      <c r="B498" s="227"/>
      <c r="C498" s="227"/>
      <c r="D498" s="162"/>
      <c r="E498" s="162"/>
      <c r="F498" s="162"/>
      <c r="G498" s="128"/>
      <c r="H498" s="128"/>
      <c r="I498" s="196"/>
      <c r="J498" s="128"/>
      <c r="K498" s="131"/>
      <c r="L498" s="128"/>
      <c r="M498" s="130"/>
      <c r="N498" s="92"/>
    </row>
    <row r="499" spans="1:14" s="143" customFormat="1">
      <c r="A499" s="48"/>
      <c r="B499" s="228"/>
      <c r="C499" s="228"/>
      <c r="D499" s="162"/>
      <c r="E499" s="162"/>
      <c r="F499" s="162"/>
      <c r="G499" s="128"/>
      <c r="H499" s="128"/>
      <c r="I499" s="196"/>
      <c r="J499" s="128"/>
      <c r="K499" s="131"/>
      <c r="L499" s="128"/>
      <c r="M499" s="130"/>
      <c r="N499" s="92"/>
    </row>
    <row r="500" spans="1:14" s="143" customFormat="1">
      <c r="A500" s="48"/>
      <c r="B500" s="227"/>
      <c r="C500" s="227"/>
      <c r="D500" s="162"/>
      <c r="E500" s="162"/>
      <c r="F500" s="162"/>
      <c r="G500" s="128"/>
      <c r="H500" s="128"/>
      <c r="I500" s="196"/>
      <c r="J500" s="128"/>
      <c r="K500" s="131"/>
      <c r="L500" s="128"/>
      <c r="M500" s="130"/>
      <c r="N500" s="92"/>
    </row>
    <row r="501" spans="1:14" s="143" customFormat="1">
      <c r="A501" s="48"/>
      <c r="B501" s="227"/>
      <c r="C501" s="227"/>
      <c r="D501" s="162"/>
      <c r="E501" s="162"/>
      <c r="F501" s="162"/>
      <c r="G501" s="128"/>
      <c r="H501" s="128"/>
      <c r="I501" s="196"/>
      <c r="J501" s="128"/>
      <c r="K501" s="131"/>
      <c r="L501" s="128"/>
      <c r="M501" s="130"/>
      <c r="N501" s="92"/>
    </row>
    <row r="502" spans="1:14" s="143" customFormat="1">
      <c r="A502" s="48"/>
      <c r="B502" s="228"/>
      <c r="C502" s="228"/>
      <c r="D502" s="162"/>
      <c r="E502" s="162"/>
      <c r="F502" s="162"/>
      <c r="G502" s="128"/>
      <c r="H502" s="128"/>
      <c r="I502" s="196"/>
      <c r="J502" s="128"/>
      <c r="K502" s="131"/>
      <c r="L502" s="128"/>
      <c r="M502" s="130"/>
      <c r="N502" s="92"/>
    </row>
    <row r="503" spans="1:14" s="143" customFormat="1">
      <c r="A503" s="48"/>
      <c r="B503" s="227"/>
      <c r="C503" s="227"/>
      <c r="D503" s="162"/>
      <c r="E503" s="162"/>
      <c r="F503" s="162"/>
      <c r="G503" s="128"/>
      <c r="H503" s="128"/>
      <c r="I503" s="196"/>
      <c r="J503" s="128"/>
      <c r="K503" s="131"/>
      <c r="L503" s="128"/>
      <c r="M503" s="130"/>
      <c r="N503" s="92"/>
    </row>
    <row r="504" spans="1:14" s="143" customFormat="1">
      <c r="A504" s="48"/>
      <c r="B504" s="227"/>
      <c r="C504" s="227"/>
      <c r="D504" s="162"/>
      <c r="E504" s="162"/>
      <c r="F504" s="162"/>
      <c r="G504" s="128"/>
      <c r="H504" s="128"/>
      <c r="I504" s="196"/>
      <c r="J504" s="128"/>
      <c r="K504" s="131"/>
      <c r="L504" s="128"/>
      <c r="M504" s="130"/>
      <c r="N504" s="92"/>
    </row>
    <row r="505" spans="1:14" s="143" customFormat="1">
      <c r="A505" s="48"/>
      <c r="B505" s="227"/>
      <c r="C505" s="227"/>
      <c r="D505" s="162"/>
      <c r="E505" s="162"/>
      <c r="F505" s="162"/>
      <c r="G505" s="128"/>
      <c r="H505" s="128"/>
      <c r="I505" s="196"/>
      <c r="J505" s="128"/>
      <c r="K505" s="131"/>
      <c r="L505" s="128"/>
      <c r="M505" s="130"/>
      <c r="N505" s="92"/>
    </row>
    <row r="506" spans="1:14" s="143" customFormat="1">
      <c r="A506" s="48"/>
      <c r="B506" s="227"/>
      <c r="C506" s="227"/>
      <c r="D506" s="167"/>
      <c r="E506" s="167"/>
      <c r="F506" s="167"/>
      <c r="G506" s="128"/>
      <c r="H506" s="128"/>
      <c r="I506" s="196"/>
      <c r="J506" s="128"/>
      <c r="K506" s="131"/>
      <c r="L506" s="128"/>
      <c r="M506" s="130"/>
      <c r="N506" s="92"/>
    </row>
    <row r="507" spans="1:14" s="143" customFormat="1">
      <c r="A507" s="48"/>
      <c r="B507" s="227"/>
      <c r="C507" s="227"/>
      <c r="D507" s="162"/>
      <c r="E507" s="162"/>
      <c r="F507" s="162"/>
      <c r="G507" s="128"/>
      <c r="H507" s="128"/>
      <c r="I507" s="196"/>
      <c r="J507" s="128"/>
      <c r="K507" s="131"/>
      <c r="L507" s="128"/>
      <c r="M507" s="130"/>
      <c r="N507" s="92"/>
    </row>
    <row r="508" spans="1:14" s="143" customFormat="1">
      <c r="A508" s="48"/>
      <c r="B508" s="227"/>
      <c r="C508" s="227"/>
      <c r="D508" s="162"/>
      <c r="E508" s="172"/>
      <c r="F508" s="172"/>
      <c r="G508" s="128"/>
      <c r="H508" s="128"/>
      <c r="I508" s="196"/>
      <c r="J508" s="128"/>
      <c r="K508" s="131"/>
      <c r="L508" s="128"/>
      <c r="M508" s="130"/>
      <c r="N508" s="92"/>
    </row>
    <row r="509" spans="1:14" s="143" customFormat="1">
      <c r="A509" s="48"/>
      <c r="B509" s="227"/>
      <c r="C509" s="227"/>
      <c r="D509" s="162"/>
      <c r="E509" s="172"/>
      <c r="F509" s="172"/>
      <c r="G509" s="128"/>
      <c r="H509" s="128"/>
      <c r="I509" s="196"/>
      <c r="J509" s="128"/>
      <c r="K509" s="131"/>
      <c r="L509" s="128"/>
      <c r="M509" s="130"/>
      <c r="N509" s="92"/>
    </row>
    <row r="510" spans="1:14" s="143" customFormat="1">
      <c r="A510" s="48"/>
      <c r="B510" s="227"/>
      <c r="C510" s="227"/>
      <c r="D510" s="162"/>
      <c r="E510" s="162"/>
      <c r="F510" s="162"/>
      <c r="G510" s="128"/>
      <c r="H510" s="128"/>
      <c r="I510" s="196"/>
      <c r="J510" s="128"/>
      <c r="K510" s="131"/>
      <c r="L510" s="128"/>
      <c r="M510" s="130"/>
      <c r="N510" s="92"/>
    </row>
    <row r="511" spans="1:14" s="143" customFormat="1">
      <c r="A511" s="48"/>
      <c r="B511" s="227"/>
      <c r="C511" s="227"/>
      <c r="D511" s="162"/>
      <c r="E511" s="162"/>
      <c r="F511" s="162"/>
      <c r="G511" s="128"/>
      <c r="H511" s="128"/>
      <c r="I511" s="196"/>
      <c r="J511" s="128"/>
      <c r="K511" s="131"/>
      <c r="L511" s="128"/>
      <c r="M511" s="130"/>
      <c r="N511" s="92"/>
    </row>
    <row r="512" spans="1:14" s="143" customFormat="1">
      <c r="A512" s="48"/>
      <c r="B512" s="227"/>
      <c r="C512" s="227"/>
      <c r="D512" s="162"/>
      <c r="E512" s="162"/>
      <c r="F512" s="162"/>
      <c r="G512" s="128"/>
      <c r="H512" s="128"/>
      <c r="I512" s="196"/>
      <c r="J512" s="128"/>
      <c r="K512" s="131"/>
      <c r="L512" s="128"/>
      <c r="M512" s="130"/>
      <c r="N512" s="92"/>
    </row>
    <row r="513" spans="1:14" s="143" customFormat="1">
      <c r="A513" s="48"/>
      <c r="B513" s="227"/>
      <c r="C513" s="227"/>
      <c r="D513" s="162"/>
      <c r="E513" s="162"/>
      <c r="F513" s="162"/>
      <c r="G513" s="128"/>
      <c r="H513" s="128"/>
      <c r="I513" s="196"/>
      <c r="J513" s="128"/>
      <c r="K513" s="131"/>
      <c r="L513" s="128"/>
      <c r="M513" s="130"/>
      <c r="N513" s="92"/>
    </row>
    <row r="514" spans="1:14" s="143" customFormat="1">
      <c r="A514" s="48"/>
      <c r="B514" s="227"/>
      <c r="C514" s="227"/>
      <c r="D514" s="162"/>
      <c r="E514" s="162"/>
      <c r="F514" s="162"/>
      <c r="G514" s="128"/>
      <c r="H514" s="128"/>
      <c r="I514" s="196"/>
      <c r="J514" s="128"/>
      <c r="K514" s="131"/>
      <c r="L514" s="128"/>
      <c r="M514" s="130"/>
      <c r="N514" s="92"/>
    </row>
    <row r="515" spans="1:14" s="143" customFormat="1">
      <c r="A515" s="48"/>
      <c r="B515" s="227"/>
      <c r="C515" s="227"/>
      <c r="D515" s="162"/>
      <c r="E515" s="162"/>
      <c r="F515" s="162"/>
      <c r="G515" s="128"/>
      <c r="H515" s="128"/>
      <c r="I515" s="196"/>
      <c r="J515" s="128"/>
      <c r="K515" s="131"/>
      <c r="L515" s="128"/>
      <c r="M515" s="130"/>
      <c r="N515" s="92"/>
    </row>
    <row r="516" spans="1:14" s="143" customFormat="1">
      <c r="A516" s="48"/>
      <c r="B516" s="227"/>
      <c r="C516" s="227"/>
      <c r="D516" s="162"/>
      <c r="E516" s="162"/>
      <c r="F516" s="162"/>
      <c r="G516" s="128"/>
      <c r="H516" s="128"/>
      <c r="I516" s="196"/>
      <c r="J516" s="128"/>
      <c r="K516" s="131"/>
      <c r="L516" s="128"/>
      <c r="M516" s="130"/>
      <c r="N516" s="92"/>
    </row>
    <row r="517" spans="1:14" s="143" customFormat="1">
      <c r="A517" s="48"/>
      <c r="B517" s="227"/>
      <c r="C517" s="227"/>
      <c r="D517" s="162"/>
      <c r="E517" s="162"/>
      <c r="F517" s="162"/>
      <c r="G517" s="128"/>
      <c r="H517" s="128"/>
      <c r="I517" s="196"/>
      <c r="J517" s="128"/>
      <c r="K517" s="131"/>
      <c r="L517" s="128"/>
      <c r="M517" s="130"/>
      <c r="N517" s="92"/>
    </row>
    <row r="518" spans="1:14" s="143" customFormat="1">
      <c r="A518" s="48"/>
      <c r="B518" s="227"/>
      <c r="C518" s="227"/>
      <c r="D518" s="162"/>
      <c r="E518" s="162"/>
      <c r="F518" s="162"/>
      <c r="G518" s="128"/>
      <c r="H518" s="128"/>
      <c r="I518" s="196"/>
      <c r="J518" s="128"/>
      <c r="K518" s="131"/>
      <c r="L518" s="128"/>
      <c r="M518" s="130"/>
      <c r="N518" s="92"/>
    </row>
    <row r="519" spans="1:14" s="143" customFormat="1">
      <c r="A519" s="48"/>
      <c r="B519" s="227"/>
      <c r="C519" s="227"/>
      <c r="D519" s="162"/>
      <c r="E519" s="162"/>
      <c r="F519" s="162"/>
      <c r="G519" s="128"/>
      <c r="H519" s="128"/>
      <c r="I519" s="196"/>
      <c r="J519" s="128"/>
      <c r="K519" s="131"/>
      <c r="L519" s="128"/>
      <c r="M519" s="130"/>
      <c r="N519" s="92"/>
    </row>
    <row r="520" spans="1:14" s="143" customFormat="1">
      <c r="A520" s="48"/>
      <c r="B520" s="228"/>
      <c r="C520" s="228"/>
      <c r="D520" s="162"/>
      <c r="E520" s="162"/>
      <c r="F520" s="162"/>
      <c r="G520" s="128"/>
      <c r="H520" s="128"/>
      <c r="I520" s="196"/>
      <c r="J520" s="128"/>
      <c r="K520" s="131"/>
      <c r="L520" s="128"/>
      <c r="M520" s="130"/>
      <c r="N520" s="92"/>
    </row>
    <row r="521" spans="1:14" s="143" customFormat="1">
      <c r="A521" s="48"/>
      <c r="B521" s="228"/>
      <c r="C521" s="228"/>
      <c r="D521" s="162"/>
      <c r="E521" s="162"/>
      <c r="F521" s="162"/>
      <c r="G521" s="128"/>
      <c r="H521" s="128"/>
      <c r="I521" s="196"/>
      <c r="J521" s="128"/>
      <c r="K521" s="131"/>
      <c r="L521" s="128"/>
      <c r="M521" s="130"/>
      <c r="N521" s="92"/>
    </row>
    <row r="522" spans="1:14" s="143" customFormat="1">
      <c r="A522" s="48"/>
      <c r="B522" s="227"/>
      <c r="C522" s="227"/>
      <c r="D522" s="162"/>
      <c r="E522" s="162"/>
      <c r="F522" s="162"/>
      <c r="G522" s="128"/>
      <c r="H522" s="128"/>
      <c r="I522" s="196"/>
      <c r="J522" s="128"/>
      <c r="K522" s="131"/>
      <c r="L522" s="128"/>
      <c r="M522" s="130"/>
      <c r="N522" s="92"/>
    </row>
    <row r="523" spans="1:14" s="143" customFormat="1">
      <c r="A523" s="48"/>
      <c r="B523" s="227"/>
      <c r="C523" s="227"/>
      <c r="D523" s="162"/>
      <c r="E523" s="162"/>
      <c r="F523" s="162"/>
      <c r="G523" s="128"/>
      <c r="H523" s="128"/>
      <c r="I523" s="196"/>
      <c r="J523" s="128"/>
      <c r="K523" s="131"/>
      <c r="L523" s="128"/>
      <c r="M523" s="130"/>
      <c r="N523" s="92"/>
    </row>
    <row r="524" spans="1:14" s="143" customFormat="1">
      <c r="A524" s="48"/>
      <c r="B524" s="227"/>
      <c r="C524" s="227"/>
      <c r="D524" s="169"/>
      <c r="E524" s="169"/>
      <c r="F524" s="169"/>
      <c r="G524" s="128"/>
      <c r="H524" s="128"/>
      <c r="I524" s="196"/>
      <c r="J524" s="128"/>
      <c r="K524" s="131"/>
      <c r="L524" s="128"/>
      <c r="M524" s="130"/>
      <c r="N524" s="92"/>
    </row>
    <row r="525" spans="1:14" s="143" customFormat="1">
      <c r="A525" s="48"/>
      <c r="B525" s="227"/>
      <c r="C525" s="227"/>
      <c r="D525" s="162"/>
      <c r="E525" s="162"/>
      <c r="F525" s="162"/>
      <c r="G525" s="128"/>
      <c r="H525" s="128"/>
      <c r="I525" s="196"/>
      <c r="J525" s="128"/>
      <c r="K525" s="131"/>
      <c r="L525" s="128"/>
      <c r="M525" s="130"/>
      <c r="N525" s="92"/>
    </row>
    <row r="526" spans="1:14" s="143" customFormat="1">
      <c r="A526" s="48"/>
      <c r="B526" s="227"/>
      <c r="C526" s="227"/>
      <c r="D526" s="162"/>
      <c r="E526" s="162"/>
      <c r="F526" s="162"/>
      <c r="G526" s="128"/>
      <c r="H526" s="128"/>
      <c r="I526" s="196"/>
      <c r="J526" s="128"/>
      <c r="K526" s="131"/>
      <c r="L526" s="128"/>
      <c r="M526" s="130"/>
      <c r="N526" s="92"/>
    </row>
    <row r="527" spans="1:14" s="143" customFormat="1">
      <c r="A527" s="48"/>
      <c r="B527" s="227"/>
      <c r="C527" s="227"/>
      <c r="D527" s="162"/>
      <c r="E527" s="162"/>
      <c r="F527" s="162"/>
      <c r="G527" s="128"/>
      <c r="H527" s="128"/>
      <c r="I527" s="196"/>
      <c r="J527" s="128"/>
      <c r="K527" s="131"/>
      <c r="L527" s="128"/>
      <c r="M527" s="130"/>
      <c r="N527" s="92"/>
    </row>
    <row r="528" spans="1:14" s="143" customFormat="1">
      <c r="A528" s="48"/>
      <c r="B528" s="227"/>
      <c r="C528" s="227"/>
      <c r="D528" s="172"/>
      <c r="E528" s="172"/>
      <c r="F528" s="172"/>
      <c r="G528" s="128"/>
      <c r="H528" s="128"/>
      <c r="I528" s="196"/>
      <c r="J528" s="128"/>
      <c r="K528" s="131"/>
      <c r="L528" s="128"/>
      <c r="M528" s="130"/>
      <c r="N528" s="92"/>
    </row>
    <row r="529" spans="1:14" s="143" customFormat="1">
      <c r="A529" s="48"/>
      <c r="B529" s="227"/>
      <c r="C529" s="227"/>
      <c r="D529" s="162"/>
      <c r="E529" s="162"/>
      <c r="F529" s="162"/>
      <c r="G529" s="128"/>
      <c r="H529" s="128"/>
      <c r="I529" s="196"/>
      <c r="J529" s="128"/>
      <c r="K529" s="131"/>
      <c r="L529" s="128"/>
      <c r="M529" s="130"/>
      <c r="N529" s="92"/>
    </row>
    <row r="530" spans="1:14" s="143" customFormat="1">
      <c r="A530" s="48"/>
      <c r="B530" s="227"/>
      <c r="C530" s="227"/>
      <c r="D530" s="162"/>
      <c r="E530" s="162"/>
      <c r="F530" s="162"/>
      <c r="G530" s="128"/>
      <c r="H530" s="128"/>
      <c r="I530" s="196"/>
      <c r="J530" s="128"/>
      <c r="K530" s="131"/>
      <c r="L530" s="128"/>
      <c r="M530" s="130"/>
      <c r="N530" s="92"/>
    </row>
    <row r="531" spans="1:14" s="143" customFormat="1">
      <c r="A531" s="48"/>
      <c r="B531" s="227"/>
      <c r="C531" s="227"/>
      <c r="D531" s="162"/>
      <c r="E531" s="162"/>
      <c r="F531" s="162"/>
      <c r="G531" s="128"/>
      <c r="H531" s="128"/>
      <c r="I531" s="196"/>
      <c r="J531" s="128"/>
      <c r="K531" s="131"/>
      <c r="L531" s="128"/>
      <c r="M531" s="130"/>
      <c r="N531" s="92"/>
    </row>
    <row r="532" spans="1:14" s="143" customFormat="1">
      <c r="A532" s="48"/>
      <c r="B532" s="228"/>
      <c r="C532" s="228"/>
      <c r="D532" s="169"/>
      <c r="E532" s="169"/>
      <c r="F532" s="169"/>
      <c r="G532" s="128"/>
      <c r="H532" s="128"/>
      <c r="I532" s="196"/>
      <c r="J532" s="128"/>
      <c r="K532" s="131"/>
      <c r="L532" s="128"/>
      <c r="M532" s="130"/>
      <c r="N532" s="92"/>
    </row>
    <row r="533" spans="1:14" s="143" customFormat="1">
      <c r="A533" s="48"/>
      <c r="B533" s="227"/>
      <c r="C533" s="227"/>
      <c r="D533" s="162"/>
      <c r="E533" s="162"/>
      <c r="F533" s="162"/>
      <c r="G533" s="128"/>
      <c r="H533" s="128"/>
      <c r="I533" s="196"/>
      <c r="J533" s="128"/>
      <c r="K533" s="131"/>
      <c r="L533" s="128"/>
      <c r="M533" s="130"/>
      <c r="N533" s="92"/>
    </row>
    <row r="534" spans="1:14" s="143" customFormat="1">
      <c r="A534" s="48"/>
      <c r="B534" s="228"/>
      <c r="C534" s="228"/>
      <c r="D534" s="162"/>
      <c r="E534" s="162"/>
      <c r="F534" s="162"/>
      <c r="G534" s="128"/>
      <c r="H534" s="128"/>
      <c r="I534" s="196"/>
      <c r="J534" s="128"/>
      <c r="K534" s="131"/>
      <c r="L534" s="128"/>
      <c r="M534" s="130"/>
      <c r="N534" s="92"/>
    </row>
    <row r="535" spans="1:14" s="143" customFormat="1">
      <c r="A535" s="48"/>
      <c r="B535" s="230"/>
      <c r="C535" s="230"/>
      <c r="D535" s="162"/>
      <c r="E535" s="162"/>
      <c r="F535" s="162"/>
      <c r="G535" s="128"/>
      <c r="H535" s="128"/>
      <c r="I535" s="196"/>
      <c r="J535" s="128"/>
      <c r="K535" s="131"/>
      <c r="L535" s="128"/>
      <c r="M535" s="130"/>
      <c r="N535" s="92"/>
    </row>
    <row r="536" spans="1:14" s="143" customFormat="1">
      <c r="A536" s="48"/>
      <c r="B536" s="227"/>
      <c r="C536" s="227"/>
      <c r="D536" s="162"/>
      <c r="E536" s="162"/>
      <c r="F536" s="162"/>
      <c r="G536" s="128"/>
      <c r="H536" s="128"/>
      <c r="I536" s="196"/>
      <c r="J536" s="128"/>
      <c r="K536" s="131"/>
      <c r="L536" s="128"/>
      <c r="M536" s="130"/>
      <c r="N536" s="92"/>
    </row>
    <row r="537" spans="1:14" s="143" customFormat="1">
      <c r="A537" s="48"/>
      <c r="B537" s="227"/>
      <c r="C537" s="227"/>
      <c r="D537" s="162"/>
      <c r="E537" s="162"/>
      <c r="F537" s="162"/>
      <c r="G537" s="128"/>
      <c r="H537" s="128"/>
      <c r="I537" s="196"/>
      <c r="J537" s="128"/>
      <c r="K537" s="131"/>
      <c r="L537" s="128"/>
      <c r="M537" s="130"/>
      <c r="N537" s="92"/>
    </row>
    <row r="538" spans="1:14" s="143" customFormat="1">
      <c r="A538" s="48"/>
      <c r="B538" s="227"/>
      <c r="C538" s="227"/>
      <c r="D538" s="162"/>
      <c r="E538" s="162"/>
      <c r="F538" s="162"/>
      <c r="G538" s="128"/>
      <c r="H538" s="128"/>
      <c r="I538" s="196"/>
      <c r="J538" s="128"/>
      <c r="K538" s="131"/>
      <c r="L538" s="128"/>
      <c r="M538" s="130"/>
      <c r="N538" s="92"/>
    </row>
    <row r="539" spans="1:14" s="143" customFormat="1">
      <c r="A539" s="48"/>
      <c r="B539" s="227"/>
      <c r="C539" s="227"/>
      <c r="D539" s="162"/>
      <c r="E539" s="162"/>
      <c r="F539" s="162"/>
      <c r="G539" s="128"/>
      <c r="H539" s="128"/>
      <c r="I539" s="196"/>
      <c r="J539" s="128"/>
      <c r="K539" s="131"/>
      <c r="L539" s="128"/>
      <c r="M539" s="130"/>
      <c r="N539" s="92"/>
    </row>
    <row r="540" spans="1:14" s="143" customFormat="1">
      <c r="A540" s="48"/>
      <c r="B540" s="227"/>
      <c r="C540" s="227"/>
      <c r="D540" s="162"/>
      <c r="E540" s="162"/>
      <c r="F540" s="162"/>
      <c r="G540" s="128"/>
      <c r="H540" s="128"/>
      <c r="I540" s="196"/>
      <c r="J540" s="128"/>
      <c r="K540" s="131"/>
      <c r="L540" s="128"/>
      <c r="M540" s="130"/>
      <c r="N540" s="92"/>
    </row>
    <row r="541" spans="1:14" s="143" customFormat="1">
      <c r="A541" s="48"/>
      <c r="B541" s="227"/>
      <c r="C541" s="227"/>
      <c r="D541" s="162"/>
      <c r="E541" s="162"/>
      <c r="F541" s="162"/>
      <c r="G541" s="128"/>
      <c r="H541" s="128"/>
      <c r="I541" s="196"/>
      <c r="J541" s="128"/>
      <c r="K541" s="131"/>
      <c r="L541" s="128"/>
      <c r="M541" s="130"/>
      <c r="N541" s="92"/>
    </row>
    <row r="542" spans="1:14" s="143" customFormat="1">
      <c r="A542" s="48"/>
      <c r="B542" s="227"/>
      <c r="C542" s="227"/>
      <c r="D542" s="162"/>
      <c r="E542" s="162"/>
      <c r="F542" s="162"/>
      <c r="G542" s="128"/>
      <c r="H542" s="128"/>
      <c r="I542" s="196"/>
      <c r="J542" s="128"/>
      <c r="K542" s="131"/>
      <c r="L542" s="128"/>
      <c r="M542" s="130"/>
      <c r="N542" s="92"/>
    </row>
    <row r="543" spans="1:14" s="143" customFormat="1">
      <c r="A543" s="48"/>
      <c r="B543" s="227"/>
      <c r="C543" s="227"/>
      <c r="D543" s="162"/>
      <c r="E543" s="162"/>
      <c r="F543" s="162"/>
      <c r="G543" s="128"/>
      <c r="H543" s="128"/>
      <c r="I543" s="196"/>
      <c r="J543" s="128"/>
      <c r="K543" s="131"/>
      <c r="L543" s="128"/>
      <c r="M543" s="130"/>
      <c r="N543" s="92"/>
    </row>
    <row r="544" spans="1:14" s="143" customFormat="1">
      <c r="A544" s="48"/>
      <c r="B544" s="227"/>
      <c r="C544" s="227"/>
      <c r="D544" s="162"/>
      <c r="E544" s="162"/>
      <c r="F544" s="162"/>
      <c r="G544" s="128"/>
      <c r="H544" s="128"/>
      <c r="I544" s="196"/>
      <c r="J544" s="128"/>
      <c r="K544" s="131"/>
      <c r="L544" s="128"/>
      <c r="M544" s="130"/>
      <c r="N544" s="92"/>
    </row>
    <row r="545" spans="1:14" s="143" customFormat="1">
      <c r="A545" s="48"/>
      <c r="B545" s="227"/>
      <c r="C545" s="227"/>
      <c r="D545" s="162"/>
      <c r="E545" s="162"/>
      <c r="F545" s="162"/>
      <c r="G545" s="128"/>
      <c r="H545" s="128"/>
      <c r="I545" s="196"/>
      <c r="J545" s="128"/>
      <c r="K545" s="131"/>
      <c r="L545" s="128"/>
      <c r="M545" s="130"/>
      <c r="N545" s="92"/>
    </row>
    <row r="546" spans="1:14" s="143" customFormat="1">
      <c r="A546" s="48"/>
      <c r="B546" s="227"/>
      <c r="C546" s="227"/>
      <c r="D546" s="162"/>
      <c r="E546" s="162"/>
      <c r="F546" s="162"/>
      <c r="G546" s="128"/>
      <c r="H546" s="128"/>
      <c r="I546" s="196"/>
      <c r="J546" s="128"/>
      <c r="K546" s="131"/>
      <c r="L546" s="128"/>
      <c r="M546" s="130"/>
      <c r="N546" s="92"/>
    </row>
    <row r="547" spans="1:14" s="143" customFormat="1">
      <c r="A547" s="48"/>
      <c r="B547" s="227"/>
      <c r="C547" s="227"/>
      <c r="D547" s="162"/>
      <c r="E547" s="162"/>
      <c r="F547" s="162"/>
      <c r="G547" s="128"/>
      <c r="H547" s="128"/>
      <c r="I547" s="196"/>
      <c r="J547" s="128"/>
      <c r="K547" s="131"/>
      <c r="L547" s="128"/>
      <c r="M547" s="130"/>
      <c r="N547" s="92"/>
    </row>
    <row r="548" spans="1:14" s="143" customFormat="1">
      <c r="A548" s="48"/>
      <c r="B548" s="227"/>
      <c r="C548" s="227"/>
      <c r="D548" s="162"/>
      <c r="E548" s="162"/>
      <c r="F548" s="162"/>
      <c r="G548" s="128"/>
      <c r="H548" s="128"/>
      <c r="I548" s="196"/>
      <c r="J548" s="128"/>
      <c r="K548" s="131"/>
      <c r="L548" s="128"/>
      <c r="M548" s="130"/>
      <c r="N548" s="92"/>
    </row>
    <row r="549" spans="1:14" s="143" customFormat="1">
      <c r="A549" s="48"/>
      <c r="B549" s="227"/>
      <c r="C549" s="227"/>
      <c r="D549" s="162"/>
      <c r="E549" s="162"/>
      <c r="F549" s="162"/>
      <c r="G549" s="128"/>
      <c r="H549" s="128"/>
      <c r="I549" s="196"/>
      <c r="J549" s="128"/>
      <c r="K549" s="131"/>
      <c r="L549" s="128"/>
      <c r="M549" s="130"/>
      <c r="N549" s="92"/>
    </row>
    <row r="550" spans="1:14" s="143" customFormat="1">
      <c r="A550" s="48"/>
      <c r="B550" s="227"/>
      <c r="C550" s="227"/>
      <c r="D550" s="172"/>
      <c r="E550" s="162"/>
      <c r="F550" s="162"/>
      <c r="G550" s="128"/>
      <c r="H550" s="128"/>
      <c r="I550" s="196"/>
      <c r="J550" s="128"/>
      <c r="K550" s="131"/>
      <c r="L550" s="128"/>
      <c r="M550" s="130"/>
      <c r="N550" s="92"/>
    </row>
    <row r="551" spans="1:14" s="143" customFormat="1">
      <c r="A551" s="48"/>
      <c r="B551" s="227"/>
      <c r="C551" s="227"/>
      <c r="D551" s="162"/>
      <c r="E551" s="231"/>
      <c r="F551" s="231"/>
      <c r="G551" s="128"/>
      <c r="H551" s="128"/>
      <c r="I551" s="196"/>
      <c r="J551" s="128"/>
      <c r="K551" s="131"/>
      <c r="L551" s="128"/>
      <c r="M551" s="130"/>
      <c r="N551" s="92"/>
    </row>
    <row r="552" spans="1:14" s="143" customFormat="1">
      <c r="A552" s="48"/>
      <c r="B552" s="228"/>
      <c r="C552" s="228"/>
      <c r="D552" s="174"/>
      <c r="E552" s="174"/>
      <c r="F552" s="174"/>
      <c r="G552" s="128"/>
      <c r="H552" s="128"/>
      <c r="I552" s="196"/>
      <c r="J552" s="128"/>
      <c r="K552" s="131"/>
      <c r="L552" s="128"/>
      <c r="M552" s="130"/>
      <c r="N552" s="92"/>
    </row>
    <row r="553" spans="1:14" s="143" customFormat="1">
      <c r="A553" s="48"/>
      <c r="B553" s="232"/>
      <c r="C553" s="232"/>
      <c r="D553" s="162"/>
      <c r="E553" s="162"/>
      <c r="F553" s="162"/>
      <c r="G553" s="128"/>
      <c r="H553" s="128"/>
      <c r="I553" s="196"/>
      <c r="J553" s="128"/>
      <c r="K553" s="131"/>
      <c r="L553" s="128"/>
      <c r="M553" s="130"/>
      <c r="N553" s="92"/>
    </row>
    <row r="554" spans="1:14" s="143" customFormat="1">
      <c r="A554" s="48"/>
      <c r="B554" s="227"/>
      <c r="C554" s="227"/>
      <c r="D554" s="162"/>
      <c r="E554" s="162"/>
      <c r="F554" s="162"/>
      <c r="G554" s="128"/>
      <c r="H554" s="128"/>
      <c r="I554" s="196"/>
      <c r="J554" s="128"/>
      <c r="K554" s="131"/>
      <c r="L554" s="128"/>
      <c r="M554" s="130"/>
      <c r="N554" s="92"/>
    </row>
    <row r="555" spans="1:14" s="143" customFormat="1">
      <c r="A555" s="48"/>
      <c r="B555" s="227"/>
      <c r="C555" s="227"/>
      <c r="D555" s="162"/>
      <c r="E555" s="162"/>
      <c r="F555" s="162"/>
      <c r="G555" s="128"/>
      <c r="H555" s="128"/>
      <c r="I555" s="196"/>
      <c r="J555" s="128"/>
      <c r="K555" s="131"/>
      <c r="L555" s="128"/>
      <c r="M555" s="130"/>
      <c r="N555" s="92"/>
    </row>
    <row r="556" spans="1:14" s="143" customFormat="1">
      <c r="A556" s="48"/>
      <c r="B556" s="228"/>
      <c r="C556" s="228"/>
      <c r="D556" s="162"/>
      <c r="E556" s="162"/>
      <c r="F556" s="162"/>
      <c r="G556" s="128"/>
      <c r="H556" s="128"/>
      <c r="I556" s="196"/>
      <c r="J556" s="128"/>
      <c r="K556" s="131"/>
      <c r="L556" s="128"/>
      <c r="M556" s="130"/>
      <c r="N556" s="92"/>
    </row>
    <row r="557" spans="1:14" s="143" customFormat="1">
      <c r="A557" s="48"/>
      <c r="B557" s="227"/>
      <c r="C557" s="227"/>
      <c r="D557" s="172"/>
      <c r="E557" s="172"/>
      <c r="F557" s="172"/>
      <c r="G557" s="128"/>
      <c r="H557" s="128"/>
      <c r="I557" s="196"/>
      <c r="J557" s="128"/>
      <c r="K557" s="131"/>
      <c r="L557" s="128"/>
      <c r="M557" s="130"/>
      <c r="N557" s="92"/>
    </row>
    <row r="558" spans="1:14" s="143" customFormat="1">
      <c r="A558" s="48"/>
      <c r="B558" s="227"/>
      <c r="C558" s="227"/>
      <c r="D558" s="162"/>
      <c r="E558" s="162"/>
      <c r="F558" s="162"/>
      <c r="G558" s="128"/>
      <c r="H558" s="128"/>
      <c r="I558" s="196"/>
      <c r="J558" s="128"/>
      <c r="K558" s="131"/>
      <c r="L558" s="128"/>
      <c r="M558" s="130"/>
      <c r="N558" s="92"/>
    </row>
    <row r="559" spans="1:14" s="143" customFormat="1">
      <c r="A559" s="48"/>
      <c r="B559" s="227"/>
      <c r="C559" s="227"/>
      <c r="D559" s="162"/>
      <c r="E559" s="162"/>
      <c r="F559" s="162"/>
      <c r="G559" s="128"/>
      <c r="H559" s="128"/>
      <c r="I559" s="196"/>
      <c r="J559" s="128"/>
      <c r="K559" s="131"/>
      <c r="L559" s="128"/>
      <c r="M559" s="130"/>
      <c r="N559" s="92"/>
    </row>
    <row r="560" spans="1:14" s="143" customFormat="1">
      <c r="A560" s="48"/>
      <c r="B560" s="227"/>
      <c r="C560" s="227"/>
      <c r="D560" s="162"/>
      <c r="E560" s="162"/>
      <c r="F560" s="162"/>
      <c r="G560" s="128"/>
      <c r="H560" s="128"/>
      <c r="I560" s="196"/>
      <c r="J560" s="128"/>
      <c r="K560" s="131"/>
      <c r="L560" s="128"/>
      <c r="M560" s="130"/>
      <c r="N560" s="92"/>
    </row>
    <row r="561" spans="1:14" s="143" customFormat="1">
      <c r="A561" s="48"/>
      <c r="B561" s="227"/>
      <c r="C561" s="227"/>
      <c r="D561" s="162"/>
      <c r="E561" s="162"/>
      <c r="F561" s="162"/>
      <c r="G561" s="128"/>
      <c r="H561" s="128"/>
      <c r="I561" s="196"/>
      <c r="J561" s="128"/>
      <c r="K561" s="131"/>
      <c r="L561" s="128"/>
      <c r="M561" s="130"/>
      <c r="N561" s="92"/>
    </row>
    <row r="562" spans="1:14" s="143" customFormat="1">
      <c r="A562" s="48"/>
      <c r="B562" s="227"/>
      <c r="C562" s="227"/>
      <c r="D562" s="172"/>
      <c r="E562" s="172"/>
      <c r="F562" s="172"/>
      <c r="G562" s="128"/>
      <c r="H562" s="128"/>
      <c r="I562" s="196"/>
      <c r="J562" s="128"/>
      <c r="K562" s="131"/>
      <c r="L562" s="128"/>
      <c r="M562" s="130"/>
      <c r="N562" s="92"/>
    </row>
    <row r="563" spans="1:14" s="143" customFormat="1">
      <c r="A563" s="48"/>
      <c r="B563" s="227"/>
      <c r="C563" s="227"/>
      <c r="D563" s="162"/>
      <c r="E563" s="162"/>
      <c r="F563" s="162"/>
      <c r="G563" s="128"/>
      <c r="H563" s="128"/>
      <c r="I563" s="196"/>
      <c r="J563" s="128"/>
      <c r="K563" s="131"/>
      <c r="L563" s="128"/>
      <c r="M563" s="130"/>
      <c r="N563" s="92"/>
    </row>
    <row r="564" spans="1:14" s="143" customFormat="1">
      <c r="A564" s="48"/>
      <c r="B564" s="228"/>
      <c r="C564" s="228"/>
      <c r="D564" s="162"/>
      <c r="E564" s="162"/>
      <c r="F564" s="162"/>
      <c r="G564" s="128"/>
      <c r="H564" s="128"/>
      <c r="I564" s="196"/>
      <c r="J564" s="128"/>
      <c r="K564" s="131"/>
      <c r="L564" s="128"/>
      <c r="M564" s="130"/>
      <c r="N564" s="92"/>
    </row>
    <row r="565" spans="1:14" s="143" customFormat="1">
      <c r="A565" s="48"/>
      <c r="B565" s="228"/>
      <c r="C565" s="228"/>
      <c r="D565" s="162"/>
      <c r="E565" s="162"/>
      <c r="F565" s="162"/>
      <c r="G565" s="128"/>
      <c r="H565" s="128"/>
      <c r="I565" s="196"/>
      <c r="J565" s="128"/>
      <c r="K565" s="131"/>
      <c r="L565" s="128"/>
      <c r="M565" s="130"/>
      <c r="N565" s="92"/>
    </row>
    <row r="566" spans="1:14" s="143" customFormat="1">
      <c r="A566" s="48"/>
      <c r="B566" s="227"/>
      <c r="C566" s="227"/>
      <c r="D566" s="162"/>
      <c r="E566" s="162"/>
      <c r="F566" s="162"/>
      <c r="G566" s="128"/>
      <c r="H566" s="128"/>
      <c r="I566" s="196"/>
      <c r="J566" s="128"/>
      <c r="K566" s="131"/>
      <c r="L566" s="128"/>
      <c r="M566" s="130"/>
      <c r="N566" s="92"/>
    </row>
    <row r="567" spans="1:14" s="143" customFormat="1">
      <c r="A567" s="48"/>
      <c r="B567" s="227"/>
      <c r="C567" s="227"/>
      <c r="D567" s="162"/>
      <c r="E567" s="162"/>
      <c r="F567" s="162"/>
      <c r="G567" s="128"/>
      <c r="H567" s="128"/>
      <c r="I567" s="196"/>
      <c r="J567" s="128"/>
      <c r="K567" s="131"/>
      <c r="L567" s="128"/>
      <c r="M567" s="130"/>
      <c r="N567" s="92"/>
    </row>
    <row r="568" spans="1:14" s="143" customFormat="1">
      <c r="A568" s="48"/>
      <c r="B568" s="227"/>
      <c r="C568" s="227"/>
      <c r="D568" s="162"/>
      <c r="E568" s="162"/>
      <c r="F568" s="162"/>
      <c r="G568" s="128"/>
      <c r="H568" s="128"/>
      <c r="I568" s="196"/>
      <c r="J568" s="128"/>
      <c r="K568" s="131"/>
      <c r="L568" s="128"/>
      <c r="M568" s="130"/>
      <c r="N568" s="92"/>
    </row>
    <row r="569" spans="1:14" s="143" customFormat="1">
      <c r="A569" s="48"/>
      <c r="B569" s="227"/>
      <c r="C569" s="227"/>
      <c r="D569" s="162"/>
      <c r="E569" s="162"/>
      <c r="F569" s="162"/>
      <c r="G569" s="128"/>
      <c r="H569" s="128"/>
      <c r="I569" s="196"/>
      <c r="J569" s="128"/>
      <c r="K569" s="131"/>
      <c r="L569" s="128"/>
      <c r="M569" s="130"/>
      <c r="N569" s="92"/>
    </row>
    <row r="570" spans="1:14" s="143" customFormat="1">
      <c r="A570" s="48"/>
      <c r="B570" s="228"/>
      <c r="C570" s="228"/>
      <c r="D570" s="162"/>
      <c r="E570" s="162"/>
      <c r="F570" s="162"/>
      <c r="G570" s="128"/>
      <c r="H570" s="128"/>
      <c r="I570" s="196"/>
      <c r="J570" s="128"/>
      <c r="K570" s="131"/>
      <c r="L570" s="128"/>
      <c r="M570" s="130"/>
      <c r="N570" s="92"/>
    </row>
    <row r="571" spans="1:14" s="143" customFormat="1">
      <c r="A571" s="48"/>
      <c r="B571" s="227"/>
      <c r="C571" s="227"/>
      <c r="D571" s="162"/>
      <c r="E571" s="162"/>
      <c r="F571" s="162"/>
      <c r="G571" s="128"/>
      <c r="H571" s="128"/>
      <c r="I571" s="196"/>
      <c r="J571" s="128"/>
      <c r="K571" s="131"/>
      <c r="L571" s="128"/>
      <c r="M571" s="130"/>
      <c r="N571" s="92"/>
    </row>
    <row r="572" spans="1:14" s="143" customFormat="1">
      <c r="A572" s="48"/>
      <c r="B572" s="228"/>
      <c r="C572" s="228"/>
      <c r="D572" s="162"/>
      <c r="E572" s="162"/>
      <c r="F572" s="162"/>
      <c r="G572" s="128"/>
      <c r="H572" s="128"/>
      <c r="I572" s="196"/>
      <c r="J572" s="128"/>
      <c r="K572" s="131"/>
      <c r="L572" s="128"/>
      <c r="M572" s="130"/>
      <c r="N572" s="92"/>
    </row>
    <row r="573" spans="1:14" s="143" customFormat="1">
      <c r="A573" s="48"/>
      <c r="B573" s="227"/>
      <c r="C573" s="227"/>
      <c r="D573" s="162"/>
      <c r="E573" s="162"/>
      <c r="F573" s="162"/>
      <c r="G573" s="128"/>
      <c r="H573" s="128"/>
      <c r="I573" s="196"/>
      <c r="J573" s="128"/>
      <c r="K573" s="131"/>
      <c r="L573" s="128"/>
      <c r="M573" s="130"/>
      <c r="N573" s="92"/>
    </row>
    <row r="574" spans="1:14" s="143" customFormat="1">
      <c r="A574" s="48"/>
      <c r="B574" s="227"/>
      <c r="C574" s="227"/>
      <c r="D574" s="162"/>
      <c r="E574" s="162"/>
      <c r="F574" s="162"/>
      <c r="G574" s="128"/>
      <c r="H574" s="128"/>
      <c r="I574" s="196"/>
      <c r="J574" s="128"/>
      <c r="K574" s="131"/>
      <c r="L574" s="128"/>
      <c r="M574" s="130"/>
      <c r="N574" s="92"/>
    </row>
    <row r="575" spans="1:14" s="143" customFormat="1">
      <c r="A575" s="48"/>
      <c r="B575" s="227"/>
      <c r="C575" s="227"/>
      <c r="D575" s="162"/>
      <c r="E575" s="162"/>
      <c r="F575" s="162"/>
      <c r="G575" s="128"/>
      <c r="H575" s="128"/>
      <c r="I575" s="196"/>
      <c r="J575" s="128"/>
      <c r="K575" s="131"/>
      <c r="L575" s="128"/>
      <c r="M575" s="130"/>
      <c r="N575" s="92"/>
    </row>
    <row r="576" spans="1:14" s="143" customFormat="1">
      <c r="A576" s="48"/>
      <c r="B576" s="228"/>
      <c r="C576" s="228"/>
      <c r="D576" s="166"/>
      <c r="E576" s="166"/>
      <c r="F576" s="166"/>
      <c r="G576" s="128"/>
      <c r="H576" s="128"/>
      <c r="I576" s="196"/>
      <c r="J576" s="128"/>
      <c r="K576" s="131"/>
      <c r="L576" s="128"/>
      <c r="M576" s="130"/>
      <c r="N576" s="92"/>
    </row>
    <row r="577" spans="1:14" s="143" customFormat="1">
      <c r="A577" s="48"/>
      <c r="B577" s="227"/>
      <c r="C577" s="227"/>
      <c r="D577" s="162"/>
      <c r="E577" s="162"/>
      <c r="F577" s="162"/>
      <c r="G577" s="128"/>
      <c r="H577" s="128"/>
      <c r="I577" s="196"/>
      <c r="J577" s="128"/>
      <c r="K577" s="131"/>
      <c r="L577" s="128"/>
      <c r="M577" s="130"/>
      <c r="N577" s="92"/>
    </row>
    <row r="578" spans="1:14" s="143" customFormat="1">
      <c r="A578" s="48"/>
      <c r="B578" s="227"/>
      <c r="C578" s="227"/>
      <c r="D578" s="167"/>
      <c r="E578" s="167"/>
      <c r="F578" s="167"/>
      <c r="G578" s="128"/>
      <c r="H578" s="128"/>
      <c r="I578" s="196"/>
      <c r="J578" s="128"/>
      <c r="K578" s="131"/>
      <c r="L578" s="128"/>
      <c r="M578" s="130"/>
      <c r="N578" s="92"/>
    </row>
    <row r="579" spans="1:14" s="143" customFormat="1">
      <c r="A579" s="48"/>
      <c r="B579" s="228"/>
      <c r="C579" s="228"/>
      <c r="D579" s="162"/>
      <c r="E579" s="162"/>
      <c r="F579" s="162"/>
      <c r="G579" s="128"/>
      <c r="H579" s="128"/>
      <c r="I579" s="196"/>
      <c r="J579" s="128"/>
      <c r="K579" s="131"/>
      <c r="L579" s="128"/>
      <c r="M579" s="130"/>
      <c r="N579" s="92"/>
    </row>
    <row r="580" spans="1:14" s="143" customFormat="1">
      <c r="A580" s="48"/>
      <c r="B580" s="227"/>
      <c r="C580" s="227"/>
      <c r="D580" s="162"/>
      <c r="E580" s="162"/>
      <c r="F580" s="162"/>
      <c r="G580" s="128"/>
      <c r="H580" s="128"/>
      <c r="I580" s="196"/>
      <c r="J580" s="128"/>
      <c r="K580" s="131"/>
      <c r="L580" s="128"/>
      <c r="M580" s="130"/>
      <c r="N580" s="92"/>
    </row>
    <row r="581" spans="1:14" s="143" customFormat="1">
      <c r="A581" s="48"/>
      <c r="B581" s="227"/>
      <c r="C581" s="227"/>
      <c r="D581" s="162"/>
      <c r="E581" s="162"/>
      <c r="F581" s="162"/>
      <c r="G581" s="128"/>
      <c r="H581" s="128"/>
      <c r="I581" s="196"/>
      <c r="J581" s="128"/>
      <c r="K581" s="131"/>
      <c r="L581" s="128"/>
      <c r="M581" s="130"/>
      <c r="N581" s="92"/>
    </row>
    <row r="582" spans="1:14" s="143" customFormat="1">
      <c r="A582" s="48"/>
      <c r="B582" s="227"/>
      <c r="C582" s="227"/>
      <c r="D582" s="162"/>
      <c r="E582" s="162"/>
      <c r="F582" s="162"/>
      <c r="G582" s="128"/>
      <c r="H582" s="128"/>
      <c r="I582" s="196"/>
      <c r="J582" s="128"/>
      <c r="K582" s="131"/>
      <c r="L582" s="128"/>
      <c r="M582" s="130"/>
      <c r="N582" s="92"/>
    </row>
    <row r="583" spans="1:14" s="143" customFormat="1">
      <c r="A583" s="48"/>
      <c r="B583" s="227"/>
      <c r="C583" s="227"/>
      <c r="D583" s="162"/>
      <c r="E583" s="162"/>
      <c r="F583" s="162"/>
      <c r="G583" s="128"/>
      <c r="H583" s="128"/>
      <c r="I583" s="196"/>
      <c r="J583" s="128"/>
      <c r="K583" s="131"/>
      <c r="L583" s="128"/>
      <c r="M583" s="130"/>
      <c r="N583" s="92"/>
    </row>
    <row r="584" spans="1:14" s="143" customFormat="1">
      <c r="A584" s="48"/>
      <c r="B584" s="227"/>
      <c r="C584" s="227"/>
      <c r="D584" s="162"/>
      <c r="E584" s="162"/>
      <c r="F584" s="162"/>
      <c r="G584" s="128"/>
      <c r="H584" s="128"/>
      <c r="I584" s="196"/>
      <c r="J584" s="128"/>
      <c r="K584" s="131"/>
      <c r="L584" s="128"/>
      <c r="M584" s="130"/>
      <c r="N584" s="92"/>
    </row>
    <row r="585" spans="1:14" s="143" customFormat="1">
      <c r="A585" s="48"/>
      <c r="B585" s="228"/>
      <c r="C585" s="228"/>
      <c r="D585" s="162"/>
      <c r="E585" s="162"/>
      <c r="F585" s="162"/>
      <c r="G585" s="128"/>
      <c r="H585" s="128"/>
      <c r="I585" s="196"/>
      <c r="J585" s="128"/>
      <c r="K585" s="131"/>
      <c r="L585" s="128"/>
      <c r="M585" s="130"/>
      <c r="N585" s="92"/>
    </row>
    <row r="586" spans="1:14" s="143" customFormat="1">
      <c r="A586" s="48"/>
      <c r="B586" s="227"/>
      <c r="C586" s="227"/>
      <c r="D586" s="162"/>
      <c r="E586" s="162"/>
      <c r="F586" s="162"/>
      <c r="G586" s="128"/>
      <c r="H586" s="128"/>
      <c r="I586" s="196"/>
      <c r="J586" s="128"/>
      <c r="K586" s="131"/>
      <c r="L586" s="128"/>
      <c r="M586" s="130"/>
      <c r="N586" s="92"/>
    </row>
    <row r="587" spans="1:14" s="143" customFormat="1">
      <c r="A587" s="48"/>
      <c r="B587" s="227"/>
      <c r="C587" s="227"/>
      <c r="D587" s="162"/>
      <c r="E587" s="162"/>
      <c r="F587" s="162"/>
      <c r="G587" s="128"/>
      <c r="H587" s="128"/>
      <c r="I587" s="196"/>
      <c r="J587" s="128"/>
      <c r="K587" s="131"/>
      <c r="L587" s="128"/>
      <c r="M587" s="130"/>
      <c r="N587" s="92"/>
    </row>
    <row r="588" spans="1:14" s="143" customFormat="1">
      <c r="A588" s="48"/>
      <c r="B588" s="227"/>
      <c r="C588" s="227"/>
      <c r="D588" s="162"/>
      <c r="E588" s="162"/>
      <c r="F588" s="162"/>
      <c r="G588" s="128"/>
      <c r="H588" s="128"/>
      <c r="I588" s="196"/>
      <c r="J588" s="128"/>
      <c r="K588" s="131"/>
      <c r="L588" s="128"/>
      <c r="M588" s="130"/>
      <c r="N588" s="92"/>
    </row>
    <row r="589" spans="1:14" s="143" customFormat="1">
      <c r="A589" s="48"/>
      <c r="B589" s="227"/>
      <c r="C589" s="227"/>
      <c r="D589" s="162"/>
      <c r="E589" s="162"/>
      <c r="F589" s="162"/>
      <c r="G589" s="128"/>
      <c r="H589" s="128"/>
      <c r="I589" s="196"/>
      <c r="J589" s="128"/>
      <c r="K589" s="131"/>
      <c r="L589" s="128"/>
      <c r="M589" s="130"/>
      <c r="N589" s="92"/>
    </row>
    <row r="590" spans="1:14" s="143" customFormat="1">
      <c r="A590" s="48"/>
      <c r="B590" s="227"/>
      <c r="C590" s="227"/>
      <c r="D590" s="162"/>
      <c r="E590" s="162"/>
      <c r="F590" s="162"/>
      <c r="G590" s="128"/>
      <c r="H590" s="128"/>
      <c r="I590" s="196"/>
      <c r="J590" s="128"/>
      <c r="K590" s="131"/>
      <c r="L590" s="128"/>
      <c r="M590" s="130"/>
      <c r="N590" s="92"/>
    </row>
    <row r="591" spans="1:14" s="143" customFormat="1">
      <c r="A591" s="48"/>
      <c r="B591" s="227"/>
      <c r="C591" s="227"/>
      <c r="D591" s="162"/>
      <c r="E591" s="162"/>
      <c r="F591" s="162"/>
      <c r="G591" s="128"/>
      <c r="H591" s="128"/>
      <c r="I591" s="196"/>
      <c r="J591" s="128"/>
      <c r="K591" s="131"/>
      <c r="L591" s="128"/>
      <c r="M591" s="130"/>
      <c r="N591" s="92"/>
    </row>
    <row r="592" spans="1:14">
      <c r="A592" s="29"/>
      <c r="D592" s="141">
        <f>COUNTA(D8:D591)</f>
        <v>389</v>
      </c>
      <c r="E592" s="141">
        <f>COUNTA(E8:E591)</f>
        <v>1</v>
      </c>
      <c r="F592" s="141"/>
      <c r="G592" s="141">
        <f t="shared" ref="G592:N592" si="40">COUNTA(G8:G591)</f>
        <v>451</v>
      </c>
      <c r="H592" s="141">
        <f t="shared" si="40"/>
        <v>451</v>
      </c>
      <c r="I592" s="141">
        <f t="shared" si="40"/>
        <v>1</v>
      </c>
      <c r="J592" s="141">
        <f t="shared" si="40"/>
        <v>451</v>
      </c>
      <c r="K592" s="141">
        <f t="shared" si="40"/>
        <v>1</v>
      </c>
      <c r="L592" s="141">
        <f t="shared" si="40"/>
        <v>451</v>
      </c>
      <c r="M592" s="141">
        <f t="shared" si="40"/>
        <v>63</v>
      </c>
      <c r="N592" s="141">
        <f t="shared" si="40"/>
        <v>450</v>
      </c>
    </row>
  </sheetData>
  <sortState ref="B12:N461">
    <sortCondition ref="B12:B461"/>
    <sortCondition ref="C12:C461"/>
  </sortState>
  <conditionalFormatting sqref="N8:N591 M459:M591">
    <cfRule type="cellIs" dxfId="36" priority="7" operator="equal">
      <formula>"Juin"</formula>
    </cfRule>
    <cfRule type="cellIs" dxfId="35" priority="8" operator="equal">
      <formula>"Rattrapage"</formula>
    </cfRule>
    <cfRule type="cellIs" dxfId="34" priority="9" operator="equal">
      <formula>"Juin"</formula>
    </cfRule>
    <cfRule type="cellIs" dxfId="33" priority="10" operator="equal">
      <formula>"Synthèse"</formula>
    </cfRule>
  </conditionalFormatting>
  <conditionalFormatting sqref="D392:D457">
    <cfRule type="cellIs" dxfId="32" priority="6" operator="equal">
      <formula>"NON"</formula>
    </cfRule>
  </conditionalFormatting>
  <dataValidations count="2">
    <dataValidation type="decimal" allowBlank="1" showInputMessage="1" showErrorMessage="1" sqref="D458:D591 E8:F457 E459:F591 E458:M458">
      <formula1>0</formula1>
      <formula2>20</formula2>
    </dataValidation>
    <dataValidation type="decimal" allowBlank="1" showInputMessage="1" showErrorMessage="1" sqref="D8:D68 M8:M457 D209">
      <formula1>30</formula1>
      <formula2>60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592"/>
  <sheetViews>
    <sheetView topLeftCell="A437" zoomScale="90" zoomScaleNormal="90" workbookViewId="0">
      <selection activeCell="D458" sqref="D458:M458"/>
    </sheetView>
  </sheetViews>
  <sheetFormatPr baseColWidth="10" defaultRowHeight="15"/>
  <cols>
    <col min="1" max="1" width="6" bestFit="1" customWidth="1"/>
    <col min="2" max="2" width="24.42578125" customWidth="1"/>
    <col min="3" max="3" width="37.28515625" customWidth="1"/>
    <col min="4" max="4" width="11.42578125" style="354"/>
    <col min="5" max="6" width="11.42578125" style="30"/>
    <col min="7" max="8" width="11.42578125" style="142"/>
    <col min="11" max="11" width="11.42578125" style="30"/>
    <col min="15" max="15" width="16.85546875" customWidth="1"/>
    <col min="16" max="16" width="20.140625" customWidth="1"/>
  </cols>
  <sheetData>
    <row r="1" spans="1:14" ht="20.25">
      <c r="A1" s="234"/>
      <c r="B1" s="234"/>
      <c r="C1" s="234"/>
      <c r="D1" s="4"/>
      <c r="E1" s="235" t="s">
        <v>0</v>
      </c>
      <c r="F1" s="235"/>
      <c r="G1" s="236"/>
      <c r="H1" s="236"/>
      <c r="I1" s="234"/>
      <c r="J1" s="234"/>
      <c r="K1" s="237"/>
    </row>
    <row r="2" spans="1:14" ht="20.25">
      <c r="A2" s="234"/>
      <c r="B2" s="234"/>
      <c r="C2" s="234"/>
      <c r="D2" s="4"/>
      <c r="E2" s="235" t="s">
        <v>1</v>
      </c>
      <c r="F2" s="235"/>
      <c r="G2" s="236"/>
      <c r="H2" s="236"/>
      <c r="I2" s="234"/>
      <c r="J2" s="234"/>
      <c r="K2" s="237"/>
    </row>
    <row r="3" spans="1:14" ht="20.25">
      <c r="A3" s="234"/>
      <c r="B3" s="234"/>
      <c r="C3" s="234"/>
      <c r="D3" s="4"/>
      <c r="E3" s="235" t="s">
        <v>539</v>
      </c>
      <c r="F3" s="235"/>
      <c r="G3" s="236"/>
      <c r="H3" s="236"/>
      <c r="I3" s="234"/>
      <c r="J3" s="234"/>
      <c r="K3" s="237"/>
    </row>
    <row r="4" spans="1:14" ht="20.25">
      <c r="A4" s="234"/>
      <c r="B4" s="234"/>
      <c r="C4" s="234"/>
      <c r="D4" s="4"/>
      <c r="E4" s="235" t="s">
        <v>3</v>
      </c>
      <c r="F4" s="235"/>
      <c r="G4" s="236"/>
      <c r="H4" s="236"/>
      <c r="I4" s="234"/>
      <c r="J4" s="234"/>
      <c r="K4" s="237"/>
    </row>
    <row r="5" spans="1:14" ht="20.25">
      <c r="A5" s="234"/>
      <c r="B5" s="234"/>
      <c r="C5" s="234"/>
      <c r="D5" s="4"/>
      <c r="E5" s="235" t="s">
        <v>561</v>
      </c>
      <c r="F5" s="235"/>
      <c r="G5" s="236"/>
      <c r="H5" s="236"/>
      <c r="I5" s="234"/>
      <c r="J5" s="234"/>
      <c r="K5" s="237"/>
    </row>
    <row r="6" spans="1:14" ht="20.25">
      <c r="A6" s="234"/>
      <c r="B6" s="234" t="s">
        <v>562</v>
      </c>
      <c r="C6" s="234"/>
      <c r="D6" s="4"/>
      <c r="E6" s="235"/>
      <c r="F6" s="235"/>
      <c r="G6" s="236"/>
      <c r="H6" s="236"/>
      <c r="I6" s="234"/>
      <c r="J6" s="234"/>
      <c r="K6" s="237"/>
    </row>
    <row r="7" spans="1:14" ht="18">
      <c r="A7" s="12" t="s">
        <v>6</v>
      </c>
      <c r="B7" s="106" t="s">
        <v>7</v>
      </c>
      <c r="C7" s="145" t="s">
        <v>8</v>
      </c>
      <c r="D7" s="107" t="s">
        <v>9</v>
      </c>
      <c r="E7" s="107" t="s">
        <v>10</v>
      </c>
      <c r="F7" s="107" t="s">
        <v>11</v>
      </c>
      <c r="G7" s="107" t="s">
        <v>12</v>
      </c>
      <c r="H7" s="107" t="s">
        <v>13</v>
      </c>
      <c r="I7" s="108" t="s">
        <v>543</v>
      </c>
      <c r="J7" s="107" t="s">
        <v>15</v>
      </c>
      <c r="K7" s="108" t="s">
        <v>544</v>
      </c>
      <c r="L7" s="107" t="s">
        <v>15</v>
      </c>
      <c r="M7" s="109" t="s">
        <v>17</v>
      </c>
      <c r="N7" s="109" t="s">
        <v>18</v>
      </c>
    </row>
    <row r="8" spans="1:14" ht="18.75">
      <c r="A8" s="64">
        <v>1</v>
      </c>
      <c r="B8" s="411" t="s">
        <v>19</v>
      </c>
      <c r="C8" s="411" t="s">
        <v>20</v>
      </c>
      <c r="D8" s="25">
        <v>3.5</v>
      </c>
      <c r="E8" s="117"/>
      <c r="F8" s="117"/>
      <c r="G8" s="18">
        <f>IF(AND(D8=0,E8=0,F8=0),M8/2,(D8+E8+F8)/3)</f>
        <v>1.1666666666666667</v>
      </c>
      <c r="H8" s="18">
        <f t="shared" ref="H8:H70" si="0">G8*2</f>
        <v>2.3333333333333335</v>
      </c>
      <c r="I8" s="370"/>
      <c r="J8" s="18">
        <f t="shared" ref="J8:J70" si="1">MAX(I8*2,H8)</f>
        <v>2.3333333333333335</v>
      </c>
      <c r="K8" s="18"/>
      <c r="L8" s="18">
        <f t="shared" ref="L8:L70" si="2">MAX(J8,K8*2)</f>
        <v>2.3333333333333335</v>
      </c>
      <c r="M8" s="371"/>
      <c r="N8" s="71" t="str">
        <f t="shared" ref="N8:N70" si="3">IF(ISBLANK(K8),IF(ISBLANK(I8),"Juin","Synthèse"),"Rattrapage")</f>
        <v>Juin</v>
      </c>
    </row>
    <row r="9" spans="1:14" ht="18.75">
      <c r="A9" s="64">
        <v>2</v>
      </c>
      <c r="B9" s="412" t="s">
        <v>21</v>
      </c>
      <c r="C9" s="412" t="s">
        <v>20</v>
      </c>
      <c r="D9" s="25">
        <v>7</v>
      </c>
      <c r="E9" s="117"/>
      <c r="F9" s="117"/>
      <c r="G9" s="18">
        <f t="shared" ref="G9:G71" si="4">IF(AND(D9=0,E9=0,F9=0),M9/2,(D9+E9+F9)/3)</f>
        <v>2.3333333333333335</v>
      </c>
      <c r="H9" s="18">
        <f t="shared" si="0"/>
        <v>4.666666666666667</v>
      </c>
      <c r="I9" s="370"/>
      <c r="J9" s="18">
        <f t="shared" si="1"/>
        <v>4.666666666666667</v>
      </c>
      <c r="K9" s="18"/>
      <c r="L9" s="18">
        <f t="shared" si="2"/>
        <v>4.666666666666667</v>
      </c>
      <c r="M9" s="371"/>
      <c r="N9" s="71" t="str">
        <f t="shared" si="3"/>
        <v>Juin</v>
      </c>
    </row>
    <row r="10" spans="1:14" ht="18.75">
      <c r="A10" s="64">
        <v>3</v>
      </c>
      <c r="B10" s="413" t="s">
        <v>22</v>
      </c>
      <c r="C10" s="413" t="s">
        <v>23</v>
      </c>
      <c r="D10" s="25">
        <v>11</v>
      </c>
      <c r="E10" s="117"/>
      <c r="F10" s="117"/>
      <c r="G10" s="18">
        <f t="shared" si="4"/>
        <v>3.6666666666666665</v>
      </c>
      <c r="H10" s="18">
        <f t="shared" si="0"/>
        <v>7.333333333333333</v>
      </c>
      <c r="I10" s="370"/>
      <c r="J10" s="18">
        <f t="shared" si="1"/>
        <v>7.333333333333333</v>
      </c>
      <c r="K10" s="18"/>
      <c r="L10" s="18">
        <f t="shared" si="2"/>
        <v>7.333333333333333</v>
      </c>
      <c r="M10" s="371"/>
      <c r="N10" s="71" t="str">
        <f t="shared" si="3"/>
        <v>Juin</v>
      </c>
    </row>
    <row r="11" spans="1:14" ht="18.75">
      <c r="A11" s="64">
        <v>4</v>
      </c>
      <c r="B11" s="414" t="s">
        <v>24</v>
      </c>
      <c r="C11" s="414" t="s">
        <v>25</v>
      </c>
      <c r="D11" s="25">
        <v>15</v>
      </c>
      <c r="E11" s="117"/>
      <c r="F11" s="117"/>
      <c r="G11" s="18">
        <f t="shared" si="4"/>
        <v>5</v>
      </c>
      <c r="H11" s="18">
        <f t="shared" si="0"/>
        <v>10</v>
      </c>
      <c r="I11" s="370"/>
      <c r="J11" s="18">
        <f t="shared" si="1"/>
        <v>10</v>
      </c>
      <c r="K11" s="18"/>
      <c r="L11" s="18">
        <f t="shared" si="2"/>
        <v>10</v>
      </c>
      <c r="M11" s="371"/>
      <c r="N11" s="71" t="str">
        <f t="shared" si="3"/>
        <v>Juin</v>
      </c>
    </row>
    <row r="12" spans="1:14" ht="18.75">
      <c r="A12" s="64">
        <v>5</v>
      </c>
      <c r="B12" s="414" t="s">
        <v>26</v>
      </c>
      <c r="C12" s="414" t="s">
        <v>811</v>
      </c>
      <c r="D12" s="25">
        <v>4</v>
      </c>
      <c r="E12" s="117"/>
      <c r="F12" s="117"/>
      <c r="G12" s="18">
        <f t="shared" si="4"/>
        <v>1.3333333333333333</v>
      </c>
      <c r="H12" s="18">
        <f t="shared" si="0"/>
        <v>2.6666666666666665</v>
      </c>
      <c r="I12" s="370"/>
      <c r="J12" s="18">
        <f t="shared" si="1"/>
        <v>2.6666666666666665</v>
      </c>
      <c r="K12" s="18"/>
      <c r="L12" s="18">
        <f t="shared" si="2"/>
        <v>2.6666666666666665</v>
      </c>
      <c r="M12" s="371"/>
      <c r="N12" s="71" t="str">
        <f t="shared" si="3"/>
        <v>Juin</v>
      </c>
    </row>
    <row r="13" spans="1:14" ht="18.75">
      <c r="A13" s="64">
        <v>6</v>
      </c>
      <c r="B13" s="415" t="s">
        <v>812</v>
      </c>
      <c r="C13" s="415" t="s">
        <v>813</v>
      </c>
      <c r="D13" s="25">
        <v>5</v>
      </c>
      <c r="E13" s="117"/>
      <c r="F13" s="117"/>
      <c r="G13" s="18">
        <f t="shared" si="4"/>
        <v>1.6666666666666667</v>
      </c>
      <c r="H13" s="18">
        <f t="shared" si="0"/>
        <v>3.3333333333333335</v>
      </c>
      <c r="I13" s="370"/>
      <c r="J13" s="18">
        <f t="shared" si="1"/>
        <v>3.3333333333333335</v>
      </c>
      <c r="K13" s="18"/>
      <c r="L13" s="18">
        <f t="shared" si="2"/>
        <v>3.3333333333333335</v>
      </c>
      <c r="M13" s="370"/>
      <c r="N13" s="71" t="str">
        <f t="shared" si="3"/>
        <v>Juin</v>
      </c>
    </row>
    <row r="14" spans="1:14" ht="18.75">
      <c r="A14" s="64">
        <v>7</v>
      </c>
      <c r="B14" s="416" t="s">
        <v>814</v>
      </c>
      <c r="C14" s="416" t="s">
        <v>28</v>
      </c>
      <c r="D14" s="25">
        <v>7.5</v>
      </c>
      <c r="E14" s="117"/>
      <c r="F14" s="117"/>
      <c r="G14" s="18">
        <f t="shared" si="4"/>
        <v>2.5</v>
      </c>
      <c r="H14" s="18">
        <f t="shared" si="0"/>
        <v>5</v>
      </c>
      <c r="I14" s="370"/>
      <c r="J14" s="18">
        <f t="shared" si="1"/>
        <v>5</v>
      </c>
      <c r="K14" s="18"/>
      <c r="L14" s="18">
        <f t="shared" si="2"/>
        <v>5</v>
      </c>
      <c r="M14" s="370"/>
      <c r="N14" s="71" t="str">
        <f t="shared" si="3"/>
        <v>Juin</v>
      </c>
    </row>
    <row r="15" spans="1:14" ht="18.75">
      <c r="A15" s="64">
        <v>8</v>
      </c>
      <c r="B15" s="412" t="s">
        <v>815</v>
      </c>
      <c r="C15" s="412" t="s">
        <v>29</v>
      </c>
      <c r="D15" s="25">
        <v>6</v>
      </c>
      <c r="E15" s="117"/>
      <c r="F15" s="117"/>
      <c r="G15" s="18">
        <f t="shared" si="4"/>
        <v>2</v>
      </c>
      <c r="H15" s="18">
        <f t="shared" si="0"/>
        <v>4</v>
      </c>
      <c r="I15" s="370"/>
      <c r="J15" s="18">
        <f t="shared" si="1"/>
        <v>4</v>
      </c>
      <c r="K15" s="18"/>
      <c r="L15" s="18">
        <f t="shared" si="2"/>
        <v>4</v>
      </c>
      <c r="M15" s="370"/>
      <c r="N15" s="71" t="str">
        <f t="shared" si="3"/>
        <v>Juin</v>
      </c>
    </row>
    <row r="16" spans="1:14" ht="18.75">
      <c r="A16" s="64">
        <v>9</v>
      </c>
      <c r="B16" s="417" t="s">
        <v>30</v>
      </c>
      <c r="C16" s="417" t="s">
        <v>31</v>
      </c>
      <c r="D16" s="25">
        <v>4</v>
      </c>
      <c r="E16" s="117"/>
      <c r="F16" s="117"/>
      <c r="G16" s="18">
        <f t="shared" si="4"/>
        <v>1.3333333333333333</v>
      </c>
      <c r="H16" s="18">
        <f t="shared" si="0"/>
        <v>2.6666666666666665</v>
      </c>
      <c r="I16" s="370"/>
      <c r="J16" s="18">
        <f t="shared" si="1"/>
        <v>2.6666666666666665</v>
      </c>
      <c r="K16" s="18"/>
      <c r="L16" s="18">
        <f t="shared" si="2"/>
        <v>2.6666666666666665</v>
      </c>
      <c r="M16" s="370"/>
      <c r="N16" s="71" t="str">
        <f t="shared" si="3"/>
        <v>Juin</v>
      </c>
    </row>
    <row r="17" spans="1:14" ht="18.75">
      <c r="A17" s="64">
        <v>10</v>
      </c>
      <c r="B17" s="412" t="s">
        <v>32</v>
      </c>
      <c r="C17" s="412" t="s">
        <v>33</v>
      </c>
      <c r="D17" s="25">
        <v>6</v>
      </c>
      <c r="E17" s="238"/>
      <c r="F17" s="238"/>
      <c r="G17" s="18">
        <f t="shared" si="4"/>
        <v>2</v>
      </c>
      <c r="H17" s="18">
        <f t="shared" si="0"/>
        <v>4</v>
      </c>
      <c r="I17" s="370"/>
      <c r="J17" s="18">
        <f t="shared" si="1"/>
        <v>4</v>
      </c>
      <c r="K17" s="18"/>
      <c r="L17" s="18">
        <f t="shared" si="2"/>
        <v>4</v>
      </c>
      <c r="M17" s="370"/>
      <c r="N17" s="71" t="str">
        <f t="shared" si="3"/>
        <v>Juin</v>
      </c>
    </row>
    <row r="18" spans="1:14" ht="18.75">
      <c r="A18" s="64">
        <v>11</v>
      </c>
      <c r="B18" s="412" t="s">
        <v>34</v>
      </c>
      <c r="C18" s="412" t="s">
        <v>35</v>
      </c>
      <c r="D18" s="25">
        <v>4</v>
      </c>
      <c r="E18" s="117"/>
      <c r="F18" s="117"/>
      <c r="G18" s="18">
        <f t="shared" si="4"/>
        <v>1.3333333333333333</v>
      </c>
      <c r="H18" s="18">
        <f t="shared" si="0"/>
        <v>2.6666666666666665</v>
      </c>
      <c r="I18" s="370"/>
      <c r="J18" s="18">
        <f t="shared" si="1"/>
        <v>2.6666666666666665</v>
      </c>
      <c r="K18" s="18"/>
      <c r="L18" s="18">
        <f t="shared" si="2"/>
        <v>2.6666666666666665</v>
      </c>
      <c r="M18" s="370"/>
      <c r="N18" s="71" t="str">
        <f t="shared" si="3"/>
        <v>Juin</v>
      </c>
    </row>
    <row r="19" spans="1:14" ht="18.75">
      <c r="A19" s="64">
        <v>12</v>
      </c>
      <c r="B19" s="412" t="s">
        <v>36</v>
      </c>
      <c r="C19" s="412" t="s">
        <v>37</v>
      </c>
      <c r="D19" s="25">
        <v>7</v>
      </c>
      <c r="E19" s="117"/>
      <c r="F19" s="117"/>
      <c r="G19" s="18">
        <f t="shared" si="4"/>
        <v>2.3333333333333335</v>
      </c>
      <c r="H19" s="18">
        <f t="shared" si="0"/>
        <v>4.666666666666667</v>
      </c>
      <c r="I19" s="370"/>
      <c r="J19" s="18">
        <f t="shared" si="1"/>
        <v>4.666666666666667</v>
      </c>
      <c r="K19" s="18"/>
      <c r="L19" s="18">
        <f t="shared" si="2"/>
        <v>4.666666666666667</v>
      </c>
      <c r="M19" s="370"/>
      <c r="N19" s="71" t="str">
        <f t="shared" si="3"/>
        <v>Juin</v>
      </c>
    </row>
    <row r="20" spans="1:14" ht="18.75">
      <c r="A20" s="64">
        <v>13</v>
      </c>
      <c r="B20" s="412" t="s">
        <v>38</v>
      </c>
      <c r="C20" s="412" t="s">
        <v>39</v>
      </c>
      <c r="D20" s="25">
        <v>9.5</v>
      </c>
      <c r="E20" s="117"/>
      <c r="F20" s="117"/>
      <c r="G20" s="18">
        <f t="shared" si="4"/>
        <v>3.1666666666666665</v>
      </c>
      <c r="H20" s="18">
        <f t="shared" si="0"/>
        <v>6.333333333333333</v>
      </c>
      <c r="I20" s="370"/>
      <c r="J20" s="18">
        <f t="shared" si="1"/>
        <v>6.333333333333333</v>
      </c>
      <c r="K20" s="18"/>
      <c r="L20" s="18">
        <f t="shared" si="2"/>
        <v>6.333333333333333</v>
      </c>
      <c r="M20" s="370"/>
      <c r="N20" s="71" t="str">
        <f t="shared" si="3"/>
        <v>Juin</v>
      </c>
    </row>
    <row r="21" spans="1:14" ht="18.75">
      <c r="A21" s="64">
        <v>14</v>
      </c>
      <c r="B21" s="412" t="s">
        <v>40</v>
      </c>
      <c r="C21" s="412" t="s">
        <v>41</v>
      </c>
      <c r="D21" s="25">
        <v>12.5</v>
      </c>
      <c r="E21" s="117"/>
      <c r="F21" s="117"/>
      <c r="G21" s="18">
        <f t="shared" si="4"/>
        <v>4.166666666666667</v>
      </c>
      <c r="H21" s="18">
        <f t="shared" si="0"/>
        <v>8.3333333333333339</v>
      </c>
      <c r="I21" s="370"/>
      <c r="J21" s="18">
        <f t="shared" si="1"/>
        <v>8.3333333333333339</v>
      </c>
      <c r="K21" s="18"/>
      <c r="L21" s="18">
        <f t="shared" si="2"/>
        <v>8.3333333333333339</v>
      </c>
      <c r="M21" s="370"/>
      <c r="N21" s="71" t="str">
        <f t="shared" si="3"/>
        <v>Juin</v>
      </c>
    </row>
    <row r="22" spans="1:14" ht="18.75">
      <c r="A22" s="64">
        <v>15</v>
      </c>
      <c r="B22" s="412" t="s">
        <v>42</v>
      </c>
      <c r="C22" s="412" t="s">
        <v>635</v>
      </c>
      <c r="D22" s="25">
        <v>15</v>
      </c>
      <c r="E22" s="117"/>
      <c r="F22" s="117"/>
      <c r="G22" s="18">
        <f t="shared" si="4"/>
        <v>5</v>
      </c>
      <c r="H22" s="18">
        <f t="shared" si="0"/>
        <v>10</v>
      </c>
      <c r="I22" s="370"/>
      <c r="J22" s="18">
        <f t="shared" si="1"/>
        <v>10</v>
      </c>
      <c r="K22" s="18"/>
      <c r="L22" s="18">
        <f t="shared" si="2"/>
        <v>10</v>
      </c>
      <c r="M22" s="370"/>
      <c r="N22" s="71" t="str">
        <f t="shared" si="3"/>
        <v>Juin</v>
      </c>
    </row>
    <row r="23" spans="1:14" ht="18.75">
      <c r="A23" s="64">
        <v>16</v>
      </c>
      <c r="B23" s="412" t="s">
        <v>44</v>
      </c>
      <c r="C23" s="412" t="s">
        <v>27</v>
      </c>
      <c r="D23" s="25">
        <v>13</v>
      </c>
      <c r="E23" s="117"/>
      <c r="F23" s="117"/>
      <c r="G23" s="18">
        <f t="shared" si="4"/>
        <v>4.333333333333333</v>
      </c>
      <c r="H23" s="18">
        <f t="shared" si="0"/>
        <v>8.6666666666666661</v>
      </c>
      <c r="I23" s="370"/>
      <c r="J23" s="18">
        <f t="shared" si="1"/>
        <v>8.6666666666666661</v>
      </c>
      <c r="K23" s="18"/>
      <c r="L23" s="18">
        <f t="shared" si="2"/>
        <v>8.6666666666666661</v>
      </c>
      <c r="M23" s="370"/>
      <c r="N23" s="71" t="str">
        <f t="shared" si="3"/>
        <v>Juin</v>
      </c>
    </row>
    <row r="24" spans="1:14" ht="18.75">
      <c r="A24" s="64">
        <v>17</v>
      </c>
      <c r="B24" s="418" t="s">
        <v>45</v>
      </c>
      <c r="C24" s="418" t="s">
        <v>23</v>
      </c>
      <c r="D24" s="25">
        <v>4.5</v>
      </c>
      <c r="E24" s="117"/>
      <c r="F24" s="117"/>
      <c r="G24" s="18">
        <f t="shared" si="4"/>
        <v>1.5</v>
      </c>
      <c r="H24" s="18">
        <f t="shared" si="0"/>
        <v>3</v>
      </c>
      <c r="I24" s="370"/>
      <c r="J24" s="18">
        <f t="shared" si="1"/>
        <v>3</v>
      </c>
      <c r="K24" s="18"/>
      <c r="L24" s="18">
        <f t="shared" si="2"/>
        <v>3</v>
      </c>
      <c r="M24" s="370"/>
      <c r="N24" s="71" t="str">
        <f t="shared" si="3"/>
        <v>Juin</v>
      </c>
    </row>
    <row r="25" spans="1:14" ht="18.75">
      <c r="A25" s="64">
        <v>18</v>
      </c>
      <c r="B25" s="419" t="s">
        <v>46</v>
      </c>
      <c r="C25" s="419" t="s">
        <v>47</v>
      </c>
      <c r="D25" s="25">
        <v>0.5</v>
      </c>
      <c r="E25" s="117"/>
      <c r="F25" s="117"/>
      <c r="G25" s="18">
        <f t="shared" si="4"/>
        <v>0.16666666666666666</v>
      </c>
      <c r="H25" s="18">
        <f t="shared" si="0"/>
        <v>0.33333333333333331</v>
      </c>
      <c r="I25" s="370"/>
      <c r="J25" s="18">
        <f t="shared" si="1"/>
        <v>0.33333333333333331</v>
      </c>
      <c r="K25" s="18"/>
      <c r="L25" s="18">
        <f t="shared" si="2"/>
        <v>0.33333333333333331</v>
      </c>
      <c r="M25" s="370"/>
      <c r="N25" s="71" t="str">
        <f t="shared" si="3"/>
        <v>Juin</v>
      </c>
    </row>
    <row r="26" spans="1:14" ht="18.75">
      <c r="A26" s="64">
        <v>19</v>
      </c>
      <c r="B26" s="413" t="s">
        <v>48</v>
      </c>
      <c r="C26" s="413" t="s">
        <v>49</v>
      </c>
      <c r="D26" s="25">
        <v>9.5</v>
      </c>
      <c r="E26" s="117"/>
      <c r="F26" s="117"/>
      <c r="G26" s="18">
        <f t="shared" si="4"/>
        <v>3.1666666666666665</v>
      </c>
      <c r="H26" s="18">
        <f t="shared" si="0"/>
        <v>6.333333333333333</v>
      </c>
      <c r="I26" s="370"/>
      <c r="J26" s="18">
        <f t="shared" si="1"/>
        <v>6.333333333333333</v>
      </c>
      <c r="K26" s="18"/>
      <c r="L26" s="18">
        <f t="shared" si="2"/>
        <v>6.333333333333333</v>
      </c>
      <c r="M26" s="370"/>
      <c r="N26" s="71" t="str">
        <f t="shared" si="3"/>
        <v>Juin</v>
      </c>
    </row>
    <row r="27" spans="1:14" ht="18.75">
      <c r="A27" s="64">
        <v>20</v>
      </c>
      <c r="B27" s="418" t="s">
        <v>50</v>
      </c>
      <c r="C27" s="418" t="s">
        <v>816</v>
      </c>
      <c r="D27" s="25">
        <v>6</v>
      </c>
      <c r="E27" s="117"/>
      <c r="F27" s="117"/>
      <c r="G27" s="18">
        <f t="shared" si="4"/>
        <v>2</v>
      </c>
      <c r="H27" s="18">
        <f t="shared" si="0"/>
        <v>4</v>
      </c>
      <c r="I27" s="370"/>
      <c r="J27" s="18">
        <f t="shared" si="1"/>
        <v>4</v>
      </c>
      <c r="K27" s="18"/>
      <c r="L27" s="18">
        <f t="shared" si="2"/>
        <v>4</v>
      </c>
      <c r="M27" s="370"/>
      <c r="N27" s="71" t="str">
        <f t="shared" si="3"/>
        <v>Juin</v>
      </c>
    </row>
    <row r="28" spans="1:14" ht="18.75">
      <c r="A28" s="64">
        <v>21</v>
      </c>
      <c r="B28" s="418" t="s">
        <v>817</v>
      </c>
      <c r="C28" s="418" t="s">
        <v>818</v>
      </c>
      <c r="D28" s="25">
        <v>4</v>
      </c>
      <c r="E28" s="117"/>
      <c r="F28" s="117"/>
      <c r="G28" s="18">
        <f t="shared" si="4"/>
        <v>1.3333333333333333</v>
      </c>
      <c r="H28" s="18">
        <f t="shared" si="0"/>
        <v>2.6666666666666665</v>
      </c>
      <c r="I28" s="370"/>
      <c r="J28" s="18">
        <f t="shared" si="1"/>
        <v>2.6666666666666665</v>
      </c>
      <c r="K28" s="18"/>
      <c r="L28" s="18">
        <f t="shared" si="2"/>
        <v>2.6666666666666665</v>
      </c>
      <c r="M28" s="370"/>
      <c r="N28" s="71" t="str">
        <f t="shared" si="3"/>
        <v>Juin</v>
      </c>
    </row>
    <row r="29" spans="1:14" ht="18.75">
      <c r="A29" s="64">
        <v>22</v>
      </c>
      <c r="B29" s="413" t="s">
        <v>25</v>
      </c>
      <c r="C29" s="413" t="s">
        <v>51</v>
      </c>
      <c r="D29" s="25">
        <v>8</v>
      </c>
      <c r="E29" s="117"/>
      <c r="F29" s="117"/>
      <c r="G29" s="18">
        <f t="shared" si="4"/>
        <v>2.6666666666666665</v>
      </c>
      <c r="H29" s="18">
        <f t="shared" si="0"/>
        <v>5.333333333333333</v>
      </c>
      <c r="I29" s="370"/>
      <c r="J29" s="18">
        <f t="shared" si="1"/>
        <v>5.333333333333333</v>
      </c>
      <c r="K29" s="18"/>
      <c r="L29" s="18">
        <f t="shared" si="2"/>
        <v>5.333333333333333</v>
      </c>
      <c r="M29" s="370"/>
      <c r="N29" s="71" t="str">
        <f t="shared" si="3"/>
        <v>Juin</v>
      </c>
    </row>
    <row r="30" spans="1:14" ht="18.75">
      <c r="A30" s="64">
        <v>23</v>
      </c>
      <c r="B30" s="413" t="s">
        <v>52</v>
      </c>
      <c r="C30" s="413" t="s">
        <v>53</v>
      </c>
      <c r="D30" s="25">
        <v>13.5</v>
      </c>
      <c r="E30" s="117"/>
      <c r="F30" s="117"/>
      <c r="G30" s="18">
        <f t="shared" si="4"/>
        <v>4.5</v>
      </c>
      <c r="H30" s="18">
        <f t="shared" si="0"/>
        <v>9</v>
      </c>
      <c r="I30" s="370"/>
      <c r="J30" s="18">
        <f t="shared" si="1"/>
        <v>9</v>
      </c>
      <c r="K30" s="18"/>
      <c r="L30" s="18">
        <f t="shared" si="2"/>
        <v>9</v>
      </c>
      <c r="M30" s="370"/>
      <c r="N30" s="71" t="str">
        <f t="shared" si="3"/>
        <v>Juin</v>
      </c>
    </row>
    <row r="31" spans="1:14" ht="18.75">
      <c r="A31" s="64">
        <v>24</v>
      </c>
      <c r="B31" s="413" t="s">
        <v>54</v>
      </c>
      <c r="C31" s="413" t="s">
        <v>55</v>
      </c>
      <c r="D31" s="25">
        <v>8</v>
      </c>
      <c r="E31" s="117"/>
      <c r="F31" s="117"/>
      <c r="G31" s="18">
        <f t="shared" si="4"/>
        <v>2.6666666666666665</v>
      </c>
      <c r="H31" s="18">
        <f t="shared" si="0"/>
        <v>5.333333333333333</v>
      </c>
      <c r="I31" s="370"/>
      <c r="J31" s="18">
        <f t="shared" si="1"/>
        <v>5.333333333333333</v>
      </c>
      <c r="K31" s="18"/>
      <c r="L31" s="18">
        <f t="shared" si="2"/>
        <v>5.333333333333333</v>
      </c>
      <c r="M31" s="370"/>
      <c r="N31" s="71" t="str">
        <f t="shared" si="3"/>
        <v>Juin</v>
      </c>
    </row>
    <row r="32" spans="1:14" ht="18.75">
      <c r="A32" s="64">
        <v>25</v>
      </c>
      <c r="B32" s="413" t="s">
        <v>56</v>
      </c>
      <c r="C32" s="413" t="s">
        <v>57</v>
      </c>
      <c r="D32" s="25">
        <v>10.5</v>
      </c>
      <c r="E32" s="117"/>
      <c r="F32" s="117"/>
      <c r="G32" s="18">
        <f t="shared" si="4"/>
        <v>3.5</v>
      </c>
      <c r="H32" s="18">
        <f t="shared" si="0"/>
        <v>7</v>
      </c>
      <c r="I32" s="370"/>
      <c r="J32" s="18">
        <f t="shared" si="1"/>
        <v>7</v>
      </c>
      <c r="K32" s="18"/>
      <c r="L32" s="18">
        <f t="shared" si="2"/>
        <v>7</v>
      </c>
      <c r="M32" s="370"/>
      <c r="N32" s="71" t="str">
        <f t="shared" si="3"/>
        <v>Juin</v>
      </c>
    </row>
    <row r="33" spans="1:14" ht="18.75">
      <c r="A33" s="64">
        <v>26</v>
      </c>
      <c r="B33" s="413" t="s">
        <v>58</v>
      </c>
      <c r="C33" s="413" t="s">
        <v>59</v>
      </c>
      <c r="D33" s="25">
        <v>6.5</v>
      </c>
      <c r="E33" s="117"/>
      <c r="F33" s="117"/>
      <c r="G33" s="18">
        <f t="shared" si="4"/>
        <v>2.1666666666666665</v>
      </c>
      <c r="H33" s="18">
        <f t="shared" si="0"/>
        <v>4.333333333333333</v>
      </c>
      <c r="I33" s="370"/>
      <c r="J33" s="18">
        <f t="shared" si="1"/>
        <v>4.333333333333333</v>
      </c>
      <c r="K33" s="18"/>
      <c r="L33" s="18">
        <f t="shared" si="2"/>
        <v>4.333333333333333</v>
      </c>
      <c r="M33" s="370"/>
      <c r="N33" s="71" t="str">
        <f t="shared" si="3"/>
        <v>Juin</v>
      </c>
    </row>
    <row r="34" spans="1:14" ht="18.75">
      <c r="A34" s="64">
        <v>27</v>
      </c>
      <c r="B34" s="413" t="s">
        <v>60</v>
      </c>
      <c r="C34" s="413" t="s">
        <v>61</v>
      </c>
      <c r="D34" s="25">
        <v>10.5</v>
      </c>
      <c r="E34" s="117"/>
      <c r="F34" s="117"/>
      <c r="G34" s="18">
        <f t="shared" si="4"/>
        <v>3.5</v>
      </c>
      <c r="H34" s="18">
        <f t="shared" si="0"/>
        <v>7</v>
      </c>
      <c r="I34" s="370"/>
      <c r="J34" s="18">
        <f t="shared" si="1"/>
        <v>7</v>
      </c>
      <c r="K34" s="18"/>
      <c r="L34" s="18">
        <f t="shared" si="2"/>
        <v>7</v>
      </c>
      <c r="M34" s="370"/>
      <c r="N34" s="71" t="str">
        <f t="shared" si="3"/>
        <v>Juin</v>
      </c>
    </row>
    <row r="35" spans="1:14" ht="18.75">
      <c r="A35" s="64">
        <v>28</v>
      </c>
      <c r="B35" s="413" t="s">
        <v>62</v>
      </c>
      <c r="C35" s="420" t="s">
        <v>63</v>
      </c>
      <c r="D35" s="25">
        <v>4</v>
      </c>
      <c r="E35" s="117"/>
      <c r="F35" s="117"/>
      <c r="G35" s="18">
        <f t="shared" si="4"/>
        <v>1.3333333333333333</v>
      </c>
      <c r="H35" s="18">
        <f t="shared" si="0"/>
        <v>2.6666666666666665</v>
      </c>
      <c r="I35" s="370"/>
      <c r="J35" s="18">
        <f t="shared" si="1"/>
        <v>2.6666666666666665</v>
      </c>
      <c r="K35" s="18"/>
      <c r="L35" s="18">
        <f t="shared" si="2"/>
        <v>2.6666666666666665</v>
      </c>
      <c r="M35" s="370"/>
      <c r="N35" s="71" t="str">
        <f t="shared" si="3"/>
        <v>Juin</v>
      </c>
    </row>
    <row r="36" spans="1:14" ht="18.75">
      <c r="A36" s="64">
        <v>29</v>
      </c>
      <c r="B36" s="413" t="s">
        <v>64</v>
      </c>
      <c r="C36" s="413" t="s">
        <v>65</v>
      </c>
      <c r="D36" s="25">
        <v>7.5</v>
      </c>
      <c r="E36" s="117"/>
      <c r="F36" s="117"/>
      <c r="G36" s="18">
        <f t="shared" si="4"/>
        <v>2.5</v>
      </c>
      <c r="H36" s="18">
        <f t="shared" si="0"/>
        <v>5</v>
      </c>
      <c r="I36" s="370"/>
      <c r="J36" s="18">
        <f t="shared" si="1"/>
        <v>5</v>
      </c>
      <c r="K36" s="18"/>
      <c r="L36" s="18">
        <f t="shared" si="2"/>
        <v>5</v>
      </c>
      <c r="M36" s="370"/>
      <c r="N36" s="71" t="str">
        <f t="shared" si="3"/>
        <v>Juin</v>
      </c>
    </row>
    <row r="37" spans="1:14" ht="18.75">
      <c r="A37" s="64">
        <v>30</v>
      </c>
      <c r="B37" s="421" t="s">
        <v>66</v>
      </c>
      <c r="C37" s="421" t="s">
        <v>819</v>
      </c>
      <c r="D37" s="25">
        <v>4</v>
      </c>
      <c r="E37" s="117"/>
      <c r="F37" s="117"/>
      <c r="G37" s="18">
        <f t="shared" si="4"/>
        <v>1.3333333333333333</v>
      </c>
      <c r="H37" s="18">
        <f t="shared" si="0"/>
        <v>2.6666666666666665</v>
      </c>
      <c r="I37" s="370"/>
      <c r="J37" s="18">
        <f t="shared" si="1"/>
        <v>2.6666666666666665</v>
      </c>
      <c r="K37" s="18"/>
      <c r="L37" s="18">
        <f t="shared" si="2"/>
        <v>2.6666666666666665</v>
      </c>
      <c r="M37" s="370"/>
      <c r="N37" s="71" t="str">
        <f t="shared" si="3"/>
        <v>Juin</v>
      </c>
    </row>
    <row r="38" spans="1:14" ht="18.75">
      <c r="A38" s="64">
        <v>31</v>
      </c>
      <c r="B38" s="419" t="s">
        <v>820</v>
      </c>
      <c r="C38" s="419" t="s">
        <v>821</v>
      </c>
      <c r="D38" s="25">
        <v>5.5</v>
      </c>
      <c r="E38" s="117"/>
      <c r="F38" s="117"/>
      <c r="G38" s="18">
        <f t="shared" si="4"/>
        <v>1.8333333333333333</v>
      </c>
      <c r="H38" s="18">
        <f t="shared" si="0"/>
        <v>3.6666666666666665</v>
      </c>
      <c r="I38" s="370"/>
      <c r="J38" s="18">
        <f t="shared" si="1"/>
        <v>3.6666666666666665</v>
      </c>
      <c r="K38" s="18"/>
      <c r="L38" s="18">
        <f t="shared" si="2"/>
        <v>3.6666666666666665</v>
      </c>
      <c r="M38" s="370"/>
      <c r="N38" s="71" t="str">
        <f t="shared" si="3"/>
        <v>Juin</v>
      </c>
    </row>
    <row r="39" spans="1:14" ht="18.75">
      <c r="A39" s="64">
        <v>32</v>
      </c>
      <c r="B39" s="419" t="s">
        <v>68</v>
      </c>
      <c r="C39" s="419" t="s">
        <v>69</v>
      </c>
      <c r="D39" s="25">
        <v>5</v>
      </c>
      <c r="E39" s="117"/>
      <c r="F39" s="117"/>
      <c r="G39" s="18">
        <f t="shared" si="4"/>
        <v>1.6666666666666667</v>
      </c>
      <c r="H39" s="18">
        <f t="shared" si="0"/>
        <v>3.3333333333333335</v>
      </c>
      <c r="I39" s="370"/>
      <c r="J39" s="18">
        <f t="shared" si="1"/>
        <v>3.3333333333333335</v>
      </c>
      <c r="K39" s="18"/>
      <c r="L39" s="18">
        <f t="shared" si="2"/>
        <v>3.3333333333333335</v>
      </c>
      <c r="M39" s="370"/>
      <c r="N39" s="71" t="str">
        <f t="shared" si="3"/>
        <v>Juin</v>
      </c>
    </row>
    <row r="40" spans="1:14" ht="18.75">
      <c r="A40" s="64">
        <v>33</v>
      </c>
      <c r="B40" s="422" t="s">
        <v>70</v>
      </c>
      <c r="C40" s="422" t="s">
        <v>822</v>
      </c>
      <c r="D40" s="25">
        <v>5.5</v>
      </c>
      <c r="E40" s="117"/>
      <c r="F40" s="117"/>
      <c r="G40" s="18">
        <f t="shared" si="4"/>
        <v>1.8333333333333333</v>
      </c>
      <c r="H40" s="18">
        <f t="shared" si="0"/>
        <v>3.6666666666666665</v>
      </c>
      <c r="I40" s="370"/>
      <c r="J40" s="18">
        <f t="shared" si="1"/>
        <v>3.6666666666666665</v>
      </c>
      <c r="K40" s="18"/>
      <c r="L40" s="18">
        <f t="shared" si="2"/>
        <v>3.6666666666666665</v>
      </c>
      <c r="M40" s="370"/>
      <c r="N40" s="71" t="str">
        <f t="shared" si="3"/>
        <v>Juin</v>
      </c>
    </row>
    <row r="41" spans="1:14" ht="18.75">
      <c r="A41" s="64">
        <v>34</v>
      </c>
      <c r="B41" s="423" t="s">
        <v>71</v>
      </c>
      <c r="C41" s="423" t="s">
        <v>440</v>
      </c>
      <c r="D41" s="25">
        <v>8</v>
      </c>
      <c r="E41" s="117"/>
      <c r="F41" s="117"/>
      <c r="G41" s="18">
        <f t="shared" si="4"/>
        <v>2.6666666666666665</v>
      </c>
      <c r="H41" s="18">
        <f t="shared" si="0"/>
        <v>5.333333333333333</v>
      </c>
      <c r="I41" s="370"/>
      <c r="J41" s="18">
        <f t="shared" si="1"/>
        <v>5.333333333333333</v>
      </c>
      <c r="K41" s="18"/>
      <c r="L41" s="18">
        <f t="shared" si="2"/>
        <v>5.333333333333333</v>
      </c>
      <c r="M41" s="370"/>
      <c r="N41" s="71" t="str">
        <f t="shared" si="3"/>
        <v>Juin</v>
      </c>
    </row>
    <row r="42" spans="1:14" ht="18.75">
      <c r="A42" s="64">
        <v>35</v>
      </c>
      <c r="B42" s="417" t="s">
        <v>73</v>
      </c>
      <c r="C42" s="417" t="s">
        <v>823</v>
      </c>
      <c r="D42" s="25">
        <v>7</v>
      </c>
      <c r="E42" s="117"/>
      <c r="F42" s="117"/>
      <c r="G42" s="18">
        <f t="shared" si="4"/>
        <v>2.3333333333333335</v>
      </c>
      <c r="H42" s="18">
        <f t="shared" si="0"/>
        <v>4.666666666666667</v>
      </c>
      <c r="I42" s="370"/>
      <c r="J42" s="18">
        <f t="shared" si="1"/>
        <v>4.666666666666667</v>
      </c>
      <c r="K42" s="18"/>
      <c r="L42" s="18">
        <f t="shared" si="2"/>
        <v>4.666666666666667</v>
      </c>
      <c r="M42" s="370"/>
      <c r="N42" s="71" t="str">
        <f t="shared" si="3"/>
        <v>Juin</v>
      </c>
    </row>
    <row r="43" spans="1:14" ht="18.75">
      <c r="A43" s="64">
        <v>36</v>
      </c>
      <c r="B43" s="417" t="s">
        <v>824</v>
      </c>
      <c r="C43" s="417" t="s">
        <v>825</v>
      </c>
      <c r="D43" s="25">
        <v>8</v>
      </c>
      <c r="E43" s="117"/>
      <c r="F43" s="117"/>
      <c r="G43" s="18">
        <f t="shared" si="4"/>
        <v>2.6666666666666665</v>
      </c>
      <c r="H43" s="18">
        <f t="shared" si="0"/>
        <v>5.333333333333333</v>
      </c>
      <c r="I43" s="370"/>
      <c r="J43" s="18">
        <f t="shared" si="1"/>
        <v>5.333333333333333</v>
      </c>
      <c r="K43" s="18"/>
      <c r="L43" s="18">
        <f t="shared" si="2"/>
        <v>5.333333333333333</v>
      </c>
      <c r="M43" s="370"/>
      <c r="N43" s="71" t="str">
        <f t="shared" si="3"/>
        <v>Juin</v>
      </c>
    </row>
    <row r="44" spans="1:14" ht="18.75">
      <c r="A44" s="64">
        <v>37</v>
      </c>
      <c r="B44" s="424" t="s">
        <v>75</v>
      </c>
      <c r="C44" s="424" t="s">
        <v>76</v>
      </c>
      <c r="D44" s="25">
        <v>10.5</v>
      </c>
      <c r="E44" s="117"/>
      <c r="F44" s="117"/>
      <c r="G44" s="18">
        <f t="shared" si="4"/>
        <v>3.5</v>
      </c>
      <c r="H44" s="18">
        <f t="shared" si="0"/>
        <v>7</v>
      </c>
      <c r="I44" s="370"/>
      <c r="J44" s="18">
        <f t="shared" si="1"/>
        <v>7</v>
      </c>
      <c r="K44" s="18"/>
      <c r="L44" s="18">
        <f t="shared" si="2"/>
        <v>7</v>
      </c>
      <c r="M44" s="370"/>
      <c r="N44" s="71" t="str">
        <f t="shared" si="3"/>
        <v>Juin</v>
      </c>
    </row>
    <row r="45" spans="1:14" ht="18.75">
      <c r="A45" s="64">
        <v>38</v>
      </c>
      <c r="B45" s="424" t="s">
        <v>77</v>
      </c>
      <c r="C45" s="424" t="s">
        <v>148</v>
      </c>
      <c r="D45" s="25">
        <v>11.5</v>
      </c>
      <c r="E45" s="117"/>
      <c r="F45" s="117"/>
      <c r="G45" s="18">
        <f t="shared" si="4"/>
        <v>3.8333333333333335</v>
      </c>
      <c r="H45" s="18">
        <f t="shared" si="0"/>
        <v>7.666666666666667</v>
      </c>
      <c r="I45" s="370"/>
      <c r="J45" s="18">
        <f t="shared" si="1"/>
        <v>7.666666666666667</v>
      </c>
      <c r="K45" s="18"/>
      <c r="L45" s="18">
        <f t="shared" si="2"/>
        <v>7.666666666666667</v>
      </c>
      <c r="M45" s="370"/>
      <c r="N45" s="71" t="str">
        <f t="shared" si="3"/>
        <v>Juin</v>
      </c>
    </row>
    <row r="46" spans="1:14" ht="18.75">
      <c r="A46" s="64">
        <v>39</v>
      </c>
      <c r="B46" s="424" t="s">
        <v>826</v>
      </c>
      <c r="C46" s="424" t="s">
        <v>43</v>
      </c>
      <c r="D46" s="25">
        <v>4.5</v>
      </c>
      <c r="E46" s="117"/>
      <c r="F46" s="117"/>
      <c r="G46" s="18">
        <f t="shared" si="4"/>
        <v>1.5</v>
      </c>
      <c r="H46" s="18">
        <f t="shared" si="0"/>
        <v>3</v>
      </c>
      <c r="I46" s="370"/>
      <c r="J46" s="18">
        <f t="shared" si="1"/>
        <v>3</v>
      </c>
      <c r="K46" s="18"/>
      <c r="L46" s="18">
        <f t="shared" si="2"/>
        <v>3</v>
      </c>
      <c r="M46" s="370"/>
      <c r="N46" s="71" t="str">
        <f t="shared" si="3"/>
        <v>Juin</v>
      </c>
    </row>
    <row r="47" spans="1:14" ht="18.75">
      <c r="A47" s="64">
        <v>40</v>
      </c>
      <c r="B47" s="424" t="s">
        <v>79</v>
      </c>
      <c r="C47" s="424" t="s">
        <v>35</v>
      </c>
      <c r="D47" s="25">
        <v>4</v>
      </c>
      <c r="E47" s="117"/>
      <c r="F47" s="117"/>
      <c r="G47" s="18">
        <f t="shared" si="4"/>
        <v>1.3333333333333333</v>
      </c>
      <c r="H47" s="18">
        <f t="shared" si="0"/>
        <v>2.6666666666666665</v>
      </c>
      <c r="I47" s="370"/>
      <c r="J47" s="18">
        <f t="shared" si="1"/>
        <v>2.6666666666666665</v>
      </c>
      <c r="K47" s="18"/>
      <c r="L47" s="18">
        <f t="shared" si="2"/>
        <v>2.6666666666666665</v>
      </c>
      <c r="M47" s="370"/>
      <c r="N47" s="71" t="str">
        <f t="shared" si="3"/>
        <v>Juin</v>
      </c>
    </row>
    <row r="48" spans="1:14" ht="18.75">
      <c r="A48" s="64">
        <v>41</v>
      </c>
      <c r="B48" s="424" t="s">
        <v>80</v>
      </c>
      <c r="C48" s="424" t="s">
        <v>81</v>
      </c>
      <c r="D48" s="25">
        <v>6</v>
      </c>
      <c r="E48" s="117"/>
      <c r="F48" s="117"/>
      <c r="G48" s="18">
        <f t="shared" si="4"/>
        <v>2</v>
      </c>
      <c r="H48" s="18">
        <f t="shared" si="0"/>
        <v>4</v>
      </c>
      <c r="I48" s="370"/>
      <c r="J48" s="18">
        <f t="shared" si="1"/>
        <v>4</v>
      </c>
      <c r="K48" s="18"/>
      <c r="L48" s="18">
        <f t="shared" si="2"/>
        <v>4</v>
      </c>
      <c r="M48" s="370"/>
      <c r="N48" s="71" t="str">
        <f t="shared" si="3"/>
        <v>Juin</v>
      </c>
    </row>
    <row r="49" spans="1:14" ht="18.75">
      <c r="A49" s="64">
        <v>42</v>
      </c>
      <c r="B49" s="439" t="s">
        <v>827</v>
      </c>
      <c r="C49" s="439" t="s">
        <v>87</v>
      </c>
      <c r="D49" s="25">
        <v>4.5</v>
      </c>
      <c r="E49" s="117"/>
      <c r="F49" s="117"/>
      <c r="G49" s="18">
        <f t="shared" si="4"/>
        <v>1.5</v>
      </c>
      <c r="H49" s="18">
        <f t="shared" si="0"/>
        <v>3</v>
      </c>
      <c r="I49" s="370"/>
      <c r="J49" s="18">
        <f t="shared" si="1"/>
        <v>3</v>
      </c>
      <c r="K49" s="18"/>
      <c r="L49" s="18">
        <f t="shared" si="2"/>
        <v>3</v>
      </c>
      <c r="M49" s="370"/>
      <c r="N49" s="71" t="str">
        <f t="shared" si="3"/>
        <v>Juin</v>
      </c>
    </row>
    <row r="50" spans="1:14" ht="18.75">
      <c r="A50" s="64">
        <v>43</v>
      </c>
      <c r="B50" s="423" t="s">
        <v>828</v>
      </c>
      <c r="C50" s="423" t="s">
        <v>83</v>
      </c>
      <c r="D50" s="25">
        <v>3</v>
      </c>
      <c r="E50" s="117"/>
      <c r="F50" s="117"/>
      <c r="G50" s="18">
        <f t="shared" si="4"/>
        <v>1</v>
      </c>
      <c r="H50" s="18">
        <f t="shared" si="0"/>
        <v>2</v>
      </c>
      <c r="I50" s="370"/>
      <c r="J50" s="18">
        <f t="shared" si="1"/>
        <v>2</v>
      </c>
      <c r="K50" s="18"/>
      <c r="L50" s="18">
        <f t="shared" si="2"/>
        <v>2</v>
      </c>
      <c r="M50" s="370"/>
      <c r="N50" s="71" t="str">
        <f t="shared" si="3"/>
        <v>Juin</v>
      </c>
    </row>
    <row r="51" spans="1:14" ht="18.75">
      <c r="A51" s="64">
        <v>44</v>
      </c>
      <c r="B51" s="424" t="s">
        <v>84</v>
      </c>
      <c r="C51" s="424" t="s">
        <v>85</v>
      </c>
      <c r="D51" s="25">
        <v>7.5</v>
      </c>
      <c r="E51" s="117"/>
      <c r="F51" s="117"/>
      <c r="G51" s="18">
        <f t="shared" si="4"/>
        <v>2.5</v>
      </c>
      <c r="H51" s="18">
        <f t="shared" si="0"/>
        <v>5</v>
      </c>
      <c r="I51" s="370"/>
      <c r="J51" s="18">
        <f t="shared" si="1"/>
        <v>5</v>
      </c>
      <c r="K51" s="18"/>
      <c r="L51" s="18">
        <f t="shared" si="2"/>
        <v>5</v>
      </c>
      <c r="M51" s="370"/>
      <c r="N51" s="71" t="str">
        <f t="shared" si="3"/>
        <v>Juin</v>
      </c>
    </row>
    <row r="52" spans="1:14" ht="18.75">
      <c r="A52" s="64">
        <v>45</v>
      </c>
      <c r="B52" s="423" t="s">
        <v>829</v>
      </c>
      <c r="C52" s="423" t="s">
        <v>86</v>
      </c>
      <c r="D52" s="25">
        <v>9</v>
      </c>
      <c r="E52" s="117"/>
      <c r="F52" s="117"/>
      <c r="G52" s="18">
        <f t="shared" si="4"/>
        <v>3</v>
      </c>
      <c r="H52" s="18">
        <f t="shared" si="0"/>
        <v>6</v>
      </c>
      <c r="I52" s="370"/>
      <c r="J52" s="18">
        <f t="shared" si="1"/>
        <v>6</v>
      </c>
      <c r="K52" s="18"/>
      <c r="L52" s="18">
        <f t="shared" si="2"/>
        <v>6</v>
      </c>
      <c r="M52" s="370"/>
      <c r="N52" s="71" t="str">
        <f t="shared" si="3"/>
        <v>Juin</v>
      </c>
    </row>
    <row r="53" spans="1:14" ht="18.75">
      <c r="A53" s="64">
        <v>46</v>
      </c>
      <c r="B53" s="425" t="s">
        <v>830</v>
      </c>
      <c r="C53" s="425" t="s">
        <v>82</v>
      </c>
      <c r="D53" s="25">
        <v>7</v>
      </c>
      <c r="E53" s="117"/>
      <c r="F53" s="117"/>
      <c r="G53" s="18">
        <f t="shared" si="4"/>
        <v>2.3333333333333335</v>
      </c>
      <c r="H53" s="18">
        <f t="shared" si="0"/>
        <v>4.666666666666667</v>
      </c>
      <c r="I53" s="370"/>
      <c r="J53" s="18">
        <f t="shared" si="1"/>
        <v>4.666666666666667</v>
      </c>
      <c r="K53" s="18"/>
      <c r="L53" s="18">
        <f t="shared" si="2"/>
        <v>4.666666666666667</v>
      </c>
      <c r="M53" s="370"/>
      <c r="N53" s="71" t="str">
        <f t="shared" si="3"/>
        <v>Juin</v>
      </c>
    </row>
    <row r="54" spans="1:14" ht="18.75">
      <c r="A54" s="64">
        <v>47</v>
      </c>
      <c r="B54" s="426" t="s">
        <v>88</v>
      </c>
      <c r="C54" s="426" t="s">
        <v>831</v>
      </c>
      <c r="D54" s="25">
        <v>6</v>
      </c>
      <c r="E54" s="117"/>
      <c r="F54" s="117"/>
      <c r="G54" s="18">
        <f t="shared" si="4"/>
        <v>2</v>
      </c>
      <c r="H54" s="18">
        <f t="shared" si="0"/>
        <v>4</v>
      </c>
      <c r="I54" s="370"/>
      <c r="J54" s="18">
        <f t="shared" si="1"/>
        <v>4</v>
      </c>
      <c r="K54" s="18"/>
      <c r="L54" s="18">
        <f t="shared" si="2"/>
        <v>4</v>
      </c>
      <c r="M54" s="370"/>
      <c r="N54" s="71" t="str">
        <f t="shared" si="3"/>
        <v>Juin</v>
      </c>
    </row>
    <row r="55" spans="1:14" ht="18.75">
      <c r="A55" s="64">
        <v>48</v>
      </c>
      <c r="B55" s="424" t="s">
        <v>832</v>
      </c>
      <c r="C55" s="424" t="s">
        <v>35</v>
      </c>
      <c r="D55" s="25">
        <v>13.5</v>
      </c>
      <c r="E55" s="117"/>
      <c r="F55" s="117"/>
      <c r="G55" s="18">
        <f t="shared" si="4"/>
        <v>4.5</v>
      </c>
      <c r="H55" s="18">
        <f t="shared" si="0"/>
        <v>9</v>
      </c>
      <c r="I55" s="370"/>
      <c r="J55" s="18">
        <f t="shared" si="1"/>
        <v>9</v>
      </c>
      <c r="K55" s="18"/>
      <c r="L55" s="18">
        <f t="shared" si="2"/>
        <v>9</v>
      </c>
      <c r="M55" s="370"/>
      <c r="N55" s="71" t="str">
        <f t="shared" si="3"/>
        <v>Juin</v>
      </c>
    </row>
    <row r="56" spans="1:14" ht="18.75">
      <c r="A56" s="64">
        <v>49</v>
      </c>
      <c r="B56" s="424" t="s">
        <v>89</v>
      </c>
      <c r="C56" s="424" t="s">
        <v>90</v>
      </c>
      <c r="D56" s="25">
        <v>5.5</v>
      </c>
      <c r="E56" s="117"/>
      <c r="F56" s="117"/>
      <c r="G56" s="18">
        <f t="shared" si="4"/>
        <v>1.8333333333333333</v>
      </c>
      <c r="H56" s="18">
        <f t="shared" si="0"/>
        <v>3.6666666666666665</v>
      </c>
      <c r="I56" s="370"/>
      <c r="J56" s="18">
        <f t="shared" si="1"/>
        <v>3.6666666666666665</v>
      </c>
      <c r="K56" s="18"/>
      <c r="L56" s="18">
        <f t="shared" si="2"/>
        <v>3.6666666666666665</v>
      </c>
      <c r="M56" s="370"/>
      <c r="N56" s="71" t="str">
        <f t="shared" si="3"/>
        <v>Juin</v>
      </c>
    </row>
    <row r="57" spans="1:14" ht="18.75">
      <c r="A57" s="64">
        <v>50</v>
      </c>
      <c r="B57" s="423" t="s">
        <v>833</v>
      </c>
      <c r="C57" s="423" t="s">
        <v>834</v>
      </c>
      <c r="D57" s="25">
        <v>7.5</v>
      </c>
      <c r="E57" s="238"/>
      <c r="F57" s="238"/>
      <c r="G57" s="18">
        <f t="shared" si="4"/>
        <v>2.5</v>
      </c>
      <c r="H57" s="18">
        <f t="shared" si="0"/>
        <v>5</v>
      </c>
      <c r="I57" s="370"/>
      <c r="J57" s="18">
        <f t="shared" si="1"/>
        <v>5</v>
      </c>
      <c r="K57" s="18"/>
      <c r="L57" s="18">
        <f t="shared" si="2"/>
        <v>5</v>
      </c>
      <c r="M57" s="370"/>
      <c r="N57" s="71" t="str">
        <f t="shared" si="3"/>
        <v>Juin</v>
      </c>
    </row>
    <row r="58" spans="1:14" ht="18.75">
      <c r="A58" s="64">
        <v>51</v>
      </c>
      <c r="B58" s="424" t="s">
        <v>92</v>
      </c>
      <c r="C58" s="424" t="s">
        <v>93</v>
      </c>
      <c r="D58" s="25">
        <v>7</v>
      </c>
      <c r="E58" s="117"/>
      <c r="F58" s="117"/>
      <c r="G58" s="18">
        <f t="shared" si="4"/>
        <v>2.3333333333333335</v>
      </c>
      <c r="H58" s="18">
        <f t="shared" si="0"/>
        <v>4.666666666666667</v>
      </c>
      <c r="I58" s="370"/>
      <c r="J58" s="18">
        <f t="shared" si="1"/>
        <v>4.666666666666667</v>
      </c>
      <c r="K58" s="18"/>
      <c r="L58" s="18">
        <f t="shared" si="2"/>
        <v>4.666666666666667</v>
      </c>
      <c r="M58" s="370"/>
      <c r="N58" s="71" t="str">
        <f t="shared" si="3"/>
        <v>Juin</v>
      </c>
    </row>
    <row r="59" spans="1:14" ht="18.75">
      <c r="A59" s="64">
        <v>52</v>
      </c>
      <c r="B59" s="424" t="s">
        <v>94</v>
      </c>
      <c r="C59" s="424" t="s">
        <v>95</v>
      </c>
      <c r="D59" s="25">
        <v>11</v>
      </c>
      <c r="E59" s="117"/>
      <c r="F59" s="117"/>
      <c r="G59" s="18">
        <f t="shared" si="4"/>
        <v>3.6666666666666665</v>
      </c>
      <c r="H59" s="18">
        <f t="shared" si="0"/>
        <v>7.333333333333333</v>
      </c>
      <c r="I59" s="370"/>
      <c r="J59" s="18">
        <f t="shared" si="1"/>
        <v>7.333333333333333</v>
      </c>
      <c r="K59" s="18"/>
      <c r="L59" s="18">
        <f t="shared" si="2"/>
        <v>7.333333333333333</v>
      </c>
      <c r="M59" s="370"/>
      <c r="N59" s="71" t="str">
        <f t="shared" si="3"/>
        <v>Juin</v>
      </c>
    </row>
    <row r="60" spans="1:14" ht="18.75">
      <c r="A60" s="64">
        <v>53</v>
      </c>
      <c r="B60" s="417" t="s">
        <v>96</v>
      </c>
      <c r="C60" s="417" t="s">
        <v>835</v>
      </c>
      <c r="D60" s="25">
        <v>3.5</v>
      </c>
      <c r="E60" s="117"/>
      <c r="F60" s="117"/>
      <c r="G60" s="18">
        <f t="shared" si="4"/>
        <v>1.1666666666666667</v>
      </c>
      <c r="H60" s="18">
        <f t="shared" si="0"/>
        <v>2.3333333333333335</v>
      </c>
      <c r="I60" s="370"/>
      <c r="J60" s="18">
        <f t="shared" si="1"/>
        <v>2.3333333333333335</v>
      </c>
      <c r="K60" s="18"/>
      <c r="L60" s="18">
        <f t="shared" si="2"/>
        <v>2.3333333333333335</v>
      </c>
      <c r="M60" s="370"/>
      <c r="N60" s="71" t="str">
        <f t="shared" si="3"/>
        <v>Juin</v>
      </c>
    </row>
    <row r="61" spans="1:14" ht="18.75">
      <c r="A61" s="64">
        <v>54</v>
      </c>
      <c r="B61" s="424" t="s">
        <v>97</v>
      </c>
      <c r="C61" s="424" t="s">
        <v>93</v>
      </c>
      <c r="D61" s="25">
        <v>8.5</v>
      </c>
      <c r="E61" s="117"/>
      <c r="F61" s="117"/>
      <c r="G61" s="18">
        <f t="shared" si="4"/>
        <v>2.8333333333333335</v>
      </c>
      <c r="H61" s="18">
        <f t="shared" si="0"/>
        <v>5.666666666666667</v>
      </c>
      <c r="I61" s="370"/>
      <c r="J61" s="18">
        <f t="shared" si="1"/>
        <v>5.666666666666667</v>
      </c>
      <c r="K61" s="18"/>
      <c r="L61" s="18">
        <f t="shared" si="2"/>
        <v>5.666666666666667</v>
      </c>
      <c r="M61" s="370"/>
      <c r="N61" s="71" t="str">
        <f t="shared" si="3"/>
        <v>Juin</v>
      </c>
    </row>
    <row r="62" spans="1:14" ht="18.75">
      <c r="A62" s="64">
        <v>55</v>
      </c>
      <c r="B62" s="427" t="s">
        <v>836</v>
      </c>
      <c r="C62" s="427" t="s">
        <v>87</v>
      </c>
      <c r="D62" s="25">
        <v>12</v>
      </c>
      <c r="E62" s="117"/>
      <c r="F62" s="117"/>
      <c r="G62" s="18">
        <f t="shared" si="4"/>
        <v>4</v>
      </c>
      <c r="H62" s="18">
        <f t="shared" si="0"/>
        <v>8</v>
      </c>
      <c r="I62" s="370"/>
      <c r="J62" s="18">
        <f t="shared" si="1"/>
        <v>8</v>
      </c>
      <c r="K62" s="18"/>
      <c r="L62" s="18">
        <f t="shared" si="2"/>
        <v>8</v>
      </c>
      <c r="M62" s="370"/>
      <c r="N62" s="71" t="str">
        <f t="shared" si="3"/>
        <v>Juin</v>
      </c>
    </row>
    <row r="63" spans="1:14" ht="18.75">
      <c r="A63" s="64">
        <v>56</v>
      </c>
      <c r="B63" s="428" t="s">
        <v>837</v>
      </c>
      <c r="C63" s="428" t="s">
        <v>838</v>
      </c>
      <c r="D63" s="25">
        <v>4.5</v>
      </c>
      <c r="E63" s="117"/>
      <c r="F63" s="117"/>
      <c r="G63" s="18">
        <f t="shared" si="4"/>
        <v>1.5</v>
      </c>
      <c r="H63" s="18">
        <f t="shared" si="0"/>
        <v>3</v>
      </c>
      <c r="I63" s="370"/>
      <c r="J63" s="18">
        <f t="shared" si="1"/>
        <v>3</v>
      </c>
      <c r="K63" s="18"/>
      <c r="L63" s="18">
        <f t="shared" si="2"/>
        <v>3</v>
      </c>
      <c r="M63" s="370"/>
      <c r="N63" s="71" t="str">
        <f t="shared" si="3"/>
        <v>Juin</v>
      </c>
    </row>
    <row r="64" spans="1:14" ht="18.75">
      <c r="A64" s="64">
        <v>57</v>
      </c>
      <c r="B64" s="424" t="s">
        <v>839</v>
      </c>
      <c r="C64" s="424" t="s">
        <v>840</v>
      </c>
      <c r="D64" s="25">
        <v>6.5</v>
      </c>
      <c r="E64" s="117"/>
      <c r="F64" s="117"/>
      <c r="G64" s="18">
        <f t="shared" si="4"/>
        <v>2.1666666666666665</v>
      </c>
      <c r="H64" s="18">
        <f t="shared" si="0"/>
        <v>4.333333333333333</v>
      </c>
      <c r="I64" s="370"/>
      <c r="J64" s="18">
        <f t="shared" si="1"/>
        <v>4.333333333333333</v>
      </c>
      <c r="K64" s="18"/>
      <c r="L64" s="18">
        <f t="shared" si="2"/>
        <v>4.333333333333333</v>
      </c>
      <c r="M64" s="370"/>
      <c r="N64" s="71" t="str">
        <f t="shared" si="3"/>
        <v>Juin</v>
      </c>
    </row>
    <row r="65" spans="1:14" ht="18.75">
      <c r="A65" s="64">
        <v>58</v>
      </c>
      <c r="B65" s="424" t="s">
        <v>98</v>
      </c>
      <c r="C65" s="424" t="s">
        <v>99</v>
      </c>
      <c r="D65" s="25">
        <v>13</v>
      </c>
      <c r="E65" s="117"/>
      <c r="F65" s="117"/>
      <c r="G65" s="18">
        <f t="shared" si="4"/>
        <v>4.333333333333333</v>
      </c>
      <c r="H65" s="18">
        <f t="shared" si="0"/>
        <v>8.6666666666666661</v>
      </c>
      <c r="I65" s="370"/>
      <c r="J65" s="18">
        <f t="shared" si="1"/>
        <v>8.6666666666666661</v>
      </c>
      <c r="K65" s="18"/>
      <c r="L65" s="18">
        <f t="shared" si="2"/>
        <v>8.6666666666666661</v>
      </c>
      <c r="M65" s="370"/>
      <c r="N65" s="71" t="str">
        <f t="shared" si="3"/>
        <v>Juin</v>
      </c>
    </row>
    <row r="66" spans="1:14" ht="18.75">
      <c r="A66" s="64">
        <v>59</v>
      </c>
      <c r="B66" s="424" t="s">
        <v>100</v>
      </c>
      <c r="C66" s="424" t="s">
        <v>101</v>
      </c>
      <c r="D66" s="25">
        <v>8.5</v>
      </c>
      <c r="E66" s="117"/>
      <c r="F66" s="117"/>
      <c r="G66" s="18">
        <f t="shared" si="4"/>
        <v>2.8333333333333335</v>
      </c>
      <c r="H66" s="18">
        <f t="shared" si="0"/>
        <v>5.666666666666667</v>
      </c>
      <c r="I66" s="370"/>
      <c r="J66" s="18">
        <f t="shared" si="1"/>
        <v>5.666666666666667</v>
      </c>
      <c r="K66" s="18"/>
      <c r="L66" s="18">
        <f t="shared" si="2"/>
        <v>5.666666666666667</v>
      </c>
      <c r="M66" s="370"/>
      <c r="N66" s="71" t="str">
        <f t="shared" si="3"/>
        <v>Juin</v>
      </c>
    </row>
    <row r="67" spans="1:14" ht="18.75">
      <c r="A67" s="64">
        <v>60</v>
      </c>
      <c r="B67" s="424" t="s">
        <v>102</v>
      </c>
      <c r="C67" s="424" t="s">
        <v>103</v>
      </c>
      <c r="D67" s="25">
        <v>9</v>
      </c>
      <c r="E67" s="117"/>
      <c r="F67" s="117"/>
      <c r="G67" s="18">
        <f t="shared" si="4"/>
        <v>3</v>
      </c>
      <c r="H67" s="18">
        <f t="shared" si="0"/>
        <v>6</v>
      </c>
      <c r="I67" s="370"/>
      <c r="J67" s="18">
        <f t="shared" si="1"/>
        <v>6</v>
      </c>
      <c r="K67" s="18"/>
      <c r="L67" s="18">
        <f t="shared" si="2"/>
        <v>6</v>
      </c>
      <c r="M67" s="370"/>
      <c r="N67" s="71" t="str">
        <f t="shared" si="3"/>
        <v>Juin</v>
      </c>
    </row>
    <row r="68" spans="1:14" ht="18.75">
      <c r="A68" s="64">
        <v>61</v>
      </c>
      <c r="B68" s="424" t="s">
        <v>104</v>
      </c>
      <c r="C68" s="424" t="s">
        <v>25</v>
      </c>
      <c r="D68" s="25">
        <v>12</v>
      </c>
      <c r="E68" s="117"/>
      <c r="F68" s="117"/>
      <c r="G68" s="18">
        <f t="shared" si="4"/>
        <v>4</v>
      </c>
      <c r="H68" s="18">
        <f t="shared" si="0"/>
        <v>8</v>
      </c>
      <c r="I68" s="370"/>
      <c r="J68" s="18">
        <f t="shared" si="1"/>
        <v>8</v>
      </c>
      <c r="K68" s="18"/>
      <c r="L68" s="18">
        <f t="shared" si="2"/>
        <v>8</v>
      </c>
      <c r="M68" s="370"/>
      <c r="N68" s="71" t="str">
        <f t="shared" si="3"/>
        <v>Juin</v>
      </c>
    </row>
    <row r="69" spans="1:14" ht="18.75">
      <c r="A69" s="64">
        <v>62</v>
      </c>
      <c r="B69" s="429" t="s">
        <v>105</v>
      </c>
      <c r="C69" s="429" t="s">
        <v>842</v>
      </c>
      <c r="D69" s="25">
        <v>12</v>
      </c>
      <c r="E69" s="117"/>
      <c r="F69" s="117"/>
      <c r="G69" s="18">
        <f t="shared" si="4"/>
        <v>4</v>
      </c>
      <c r="H69" s="18">
        <f t="shared" si="0"/>
        <v>8</v>
      </c>
      <c r="I69" s="370"/>
      <c r="J69" s="18">
        <f t="shared" si="1"/>
        <v>8</v>
      </c>
      <c r="K69" s="18"/>
      <c r="L69" s="18">
        <f t="shared" si="2"/>
        <v>8</v>
      </c>
      <c r="M69" s="370"/>
      <c r="N69" s="71" t="str">
        <f t="shared" si="3"/>
        <v>Juin</v>
      </c>
    </row>
    <row r="70" spans="1:14" ht="18.75">
      <c r="A70" s="64">
        <v>63</v>
      </c>
      <c r="B70" s="424" t="s">
        <v>106</v>
      </c>
      <c r="C70" s="424" t="s">
        <v>107</v>
      </c>
      <c r="D70" s="25">
        <v>12</v>
      </c>
      <c r="E70" s="117"/>
      <c r="F70" s="117"/>
      <c r="G70" s="18">
        <f t="shared" si="4"/>
        <v>4</v>
      </c>
      <c r="H70" s="18">
        <f t="shared" si="0"/>
        <v>8</v>
      </c>
      <c r="I70" s="370"/>
      <c r="J70" s="18">
        <f t="shared" si="1"/>
        <v>8</v>
      </c>
      <c r="K70" s="18"/>
      <c r="L70" s="18">
        <f t="shared" si="2"/>
        <v>8</v>
      </c>
      <c r="M70" s="370"/>
      <c r="N70" s="71" t="str">
        <f t="shared" si="3"/>
        <v>Juin</v>
      </c>
    </row>
    <row r="71" spans="1:14" ht="18.75">
      <c r="A71" s="64">
        <v>64</v>
      </c>
      <c r="B71" s="424" t="s">
        <v>108</v>
      </c>
      <c r="C71" s="424" t="s">
        <v>109</v>
      </c>
      <c r="D71" s="25">
        <v>9.5</v>
      </c>
      <c r="E71" s="117"/>
      <c r="F71" s="117"/>
      <c r="G71" s="18">
        <f t="shared" si="4"/>
        <v>3.1666666666666665</v>
      </c>
      <c r="H71" s="18">
        <f t="shared" ref="H71:H134" si="5">G71*2</f>
        <v>6.333333333333333</v>
      </c>
      <c r="I71" s="370"/>
      <c r="J71" s="18">
        <f t="shared" ref="J71:J134" si="6">MAX(I71*2,H71)</f>
        <v>6.333333333333333</v>
      </c>
      <c r="K71" s="18"/>
      <c r="L71" s="18">
        <f t="shared" ref="L71:L134" si="7">MAX(J71,K71*2)</f>
        <v>6.333333333333333</v>
      </c>
      <c r="M71" s="370"/>
      <c r="N71" s="71" t="str">
        <f t="shared" ref="N71:N134" si="8">IF(ISBLANK(K71),IF(ISBLANK(I71),"Juin","Synthèse"),"Rattrapage")</f>
        <v>Juin</v>
      </c>
    </row>
    <row r="72" spans="1:14" ht="18.75">
      <c r="A72" s="64">
        <v>65</v>
      </c>
      <c r="B72" s="417" t="s">
        <v>110</v>
      </c>
      <c r="C72" s="417" t="s">
        <v>843</v>
      </c>
      <c r="D72" s="25">
        <v>4</v>
      </c>
      <c r="E72" s="117"/>
      <c r="F72" s="117"/>
      <c r="G72" s="18">
        <f t="shared" ref="G72:G135" si="9">IF(AND(D72=0,E72=0,F72=0),M72/2,(D72+E72+F72)/3)</f>
        <v>1.3333333333333333</v>
      </c>
      <c r="H72" s="18">
        <f t="shared" si="5"/>
        <v>2.6666666666666665</v>
      </c>
      <c r="I72" s="370"/>
      <c r="J72" s="18">
        <f t="shared" si="6"/>
        <v>2.6666666666666665</v>
      </c>
      <c r="K72" s="18"/>
      <c r="L72" s="18">
        <f t="shared" si="7"/>
        <v>2.6666666666666665</v>
      </c>
      <c r="M72" s="370"/>
      <c r="N72" s="71" t="str">
        <f t="shared" si="8"/>
        <v>Juin</v>
      </c>
    </row>
    <row r="73" spans="1:14" ht="18.75">
      <c r="A73" s="64">
        <v>66</v>
      </c>
      <c r="B73" s="425" t="s">
        <v>844</v>
      </c>
      <c r="C73" s="425" t="s">
        <v>111</v>
      </c>
      <c r="D73" s="25">
        <v>15</v>
      </c>
      <c r="E73" s="117"/>
      <c r="F73" s="117"/>
      <c r="G73" s="18">
        <f t="shared" si="9"/>
        <v>5</v>
      </c>
      <c r="H73" s="18">
        <f t="shared" si="5"/>
        <v>10</v>
      </c>
      <c r="I73" s="370"/>
      <c r="J73" s="18">
        <f t="shared" si="6"/>
        <v>10</v>
      </c>
      <c r="K73" s="18"/>
      <c r="L73" s="18">
        <f t="shared" si="7"/>
        <v>10</v>
      </c>
      <c r="M73" s="370"/>
      <c r="N73" s="71" t="str">
        <f t="shared" si="8"/>
        <v>Juin</v>
      </c>
    </row>
    <row r="74" spans="1:14" ht="18.75">
      <c r="A74" s="64">
        <v>67</v>
      </c>
      <c r="B74" s="424" t="s">
        <v>112</v>
      </c>
      <c r="C74" s="424" t="s">
        <v>845</v>
      </c>
      <c r="D74" s="25">
        <v>6.5</v>
      </c>
      <c r="E74" s="117"/>
      <c r="F74" s="117"/>
      <c r="G74" s="18">
        <f t="shared" si="9"/>
        <v>2.1666666666666665</v>
      </c>
      <c r="H74" s="18">
        <f t="shared" si="5"/>
        <v>4.333333333333333</v>
      </c>
      <c r="I74" s="370"/>
      <c r="J74" s="18">
        <f t="shared" si="6"/>
        <v>4.333333333333333</v>
      </c>
      <c r="K74" s="18"/>
      <c r="L74" s="18">
        <f t="shared" si="7"/>
        <v>4.333333333333333</v>
      </c>
      <c r="M74" s="370"/>
      <c r="N74" s="71" t="str">
        <f t="shared" si="8"/>
        <v>Juin</v>
      </c>
    </row>
    <row r="75" spans="1:14" ht="18.75">
      <c r="A75" s="64">
        <v>68</v>
      </c>
      <c r="B75" s="423" t="s">
        <v>846</v>
      </c>
      <c r="C75" s="423" t="s">
        <v>85</v>
      </c>
      <c r="D75" s="25">
        <v>6</v>
      </c>
      <c r="E75" s="117"/>
      <c r="F75" s="117"/>
      <c r="G75" s="18">
        <f t="shared" si="9"/>
        <v>2</v>
      </c>
      <c r="H75" s="18">
        <f t="shared" si="5"/>
        <v>4</v>
      </c>
      <c r="I75" s="370"/>
      <c r="J75" s="18">
        <f t="shared" si="6"/>
        <v>4</v>
      </c>
      <c r="K75" s="18"/>
      <c r="L75" s="18">
        <f t="shared" si="7"/>
        <v>4</v>
      </c>
      <c r="M75" s="370"/>
      <c r="N75" s="71" t="str">
        <f t="shared" si="8"/>
        <v>Juin</v>
      </c>
    </row>
    <row r="76" spans="1:14" ht="18.75">
      <c r="A76" s="64">
        <v>69</v>
      </c>
      <c r="B76" s="430" t="s">
        <v>113</v>
      </c>
      <c r="C76" s="430" t="s">
        <v>847</v>
      </c>
      <c r="D76" s="25">
        <v>5</v>
      </c>
      <c r="E76" s="117"/>
      <c r="F76" s="117"/>
      <c r="G76" s="18">
        <f t="shared" si="9"/>
        <v>1.6666666666666667</v>
      </c>
      <c r="H76" s="18">
        <f t="shared" si="5"/>
        <v>3.3333333333333335</v>
      </c>
      <c r="I76" s="370"/>
      <c r="J76" s="18">
        <f t="shared" si="6"/>
        <v>3.3333333333333335</v>
      </c>
      <c r="K76" s="18"/>
      <c r="L76" s="18">
        <f t="shared" si="7"/>
        <v>3.3333333333333335</v>
      </c>
      <c r="M76" s="370"/>
      <c r="N76" s="71" t="str">
        <f t="shared" si="8"/>
        <v>Juin</v>
      </c>
    </row>
    <row r="77" spans="1:14" ht="18.75">
      <c r="A77" s="64">
        <v>70</v>
      </c>
      <c r="B77" s="430" t="s">
        <v>114</v>
      </c>
      <c r="C77" s="430" t="s">
        <v>27</v>
      </c>
      <c r="D77" s="25">
        <v>11.5</v>
      </c>
      <c r="E77" s="117"/>
      <c r="F77" s="117"/>
      <c r="G77" s="18">
        <f t="shared" si="9"/>
        <v>3.8333333333333335</v>
      </c>
      <c r="H77" s="18">
        <f t="shared" si="5"/>
        <v>7.666666666666667</v>
      </c>
      <c r="I77" s="370"/>
      <c r="J77" s="18">
        <f t="shared" si="6"/>
        <v>7.666666666666667</v>
      </c>
      <c r="K77" s="18"/>
      <c r="L77" s="18">
        <f t="shared" si="7"/>
        <v>7.666666666666667</v>
      </c>
      <c r="M77" s="370"/>
      <c r="N77" s="71" t="str">
        <f t="shared" si="8"/>
        <v>Juin</v>
      </c>
    </row>
    <row r="78" spans="1:14" ht="18.75">
      <c r="A78" s="64">
        <v>71</v>
      </c>
      <c r="B78" s="426" t="s">
        <v>115</v>
      </c>
      <c r="C78" s="426" t="s">
        <v>116</v>
      </c>
      <c r="D78" s="25">
        <v>7.5</v>
      </c>
      <c r="E78" s="117"/>
      <c r="F78" s="117"/>
      <c r="G78" s="18">
        <f t="shared" si="9"/>
        <v>2.5</v>
      </c>
      <c r="H78" s="18">
        <f t="shared" si="5"/>
        <v>5</v>
      </c>
      <c r="I78" s="370"/>
      <c r="J78" s="18">
        <f t="shared" si="6"/>
        <v>5</v>
      </c>
      <c r="K78" s="18"/>
      <c r="L78" s="18">
        <f t="shared" si="7"/>
        <v>5</v>
      </c>
      <c r="M78" s="370"/>
      <c r="N78" s="71" t="str">
        <f t="shared" si="8"/>
        <v>Juin</v>
      </c>
    </row>
    <row r="79" spans="1:14" ht="18.75">
      <c r="A79" s="64">
        <v>72</v>
      </c>
      <c r="B79" s="430" t="s">
        <v>848</v>
      </c>
      <c r="C79" s="430" t="s">
        <v>849</v>
      </c>
      <c r="D79" s="25">
        <v>15.5</v>
      </c>
      <c r="E79" s="117"/>
      <c r="F79" s="117"/>
      <c r="G79" s="18">
        <f t="shared" si="9"/>
        <v>5.166666666666667</v>
      </c>
      <c r="H79" s="18">
        <f t="shared" si="5"/>
        <v>10.333333333333334</v>
      </c>
      <c r="I79" s="370"/>
      <c r="J79" s="18">
        <f t="shared" si="6"/>
        <v>10.333333333333334</v>
      </c>
      <c r="K79" s="18"/>
      <c r="L79" s="18">
        <f t="shared" si="7"/>
        <v>10.333333333333334</v>
      </c>
      <c r="M79" s="370"/>
      <c r="N79" s="71" t="str">
        <f t="shared" si="8"/>
        <v>Juin</v>
      </c>
    </row>
    <row r="80" spans="1:14" ht="18.75">
      <c r="A80" s="64">
        <v>73</v>
      </c>
      <c r="B80" s="423" t="s">
        <v>117</v>
      </c>
      <c r="C80" s="423" t="s">
        <v>293</v>
      </c>
      <c r="D80" s="25">
        <v>4.5</v>
      </c>
      <c r="E80" s="117"/>
      <c r="F80" s="117"/>
      <c r="G80" s="18">
        <f t="shared" si="9"/>
        <v>1.5</v>
      </c>
      <c r="H80" s="18">
        <f t="shared" si="5"/>
        <v>3</v>
      </c>
      <c r="I80" s="370"/>
      <c r="J80" s="18">
        <f t="shared" si="6"/>
        <v>3</v>
      </c>
      <c r="K80" s="18"/>
      <c r="L80" s="18">
        <f t="shared" si="7"/>
        <v>3</v>
      </c>
      <c r="M80" s="370"/>
      <c r="N80" s="71" t="str">
        <f t="shared" si="8"/>
        <v>Juin</v>
      </c>
    </row>
    <row r="81" spans="1:14" ht="18.75">
      <c r="A81" s="64">
        <v>74</v>
      </c>
      <c r="B81" s="423" t="s">
        <v>119</v>
      </c>
      <c r="C81" s="423" t="s">
        <v>850</v>
      </c>
      <c r="D81" s="25">
        <v>12</v>
      </c>
      <c r="E81" s="117"/>
      <c r="F81" s="117"/>
      <c r="G81" s="18">
        <f t="shared" si="9"/>
        <v>4</v>
      </c>
      <c r="H81" s="18">
        <f t="shared" si="5"/>
        <v>8</v>
      </c>
      <c r="I81" s="370"/>
      <c r="J81" s="18">
        <f t="shared" si="6"/>
        <v>8</v>
      </c>
      <c r="K81" s="18"/>
      <c r="L81" s="18">
        <f t="shared" si="7"/>
        <v>8</v>
      </c>
      <c r="M81" s="370"/>
      <c r="N81" s="71" t="str">
        <f t="shared" si="8"/>
        <v>Juin</v>
      </c>
    </row>
    <row r="82" spans="1:14" ht="18.75">
      <c r="A82" s="64">
        <v>75</v>
      </c>
      <c r="B82" s="424" t="s">
        <v>119</v>
      </c>
      <c r="C82" s="424" t="s">
        <v>72</v>
      </c>
      <c r="D82" s="25">
        <v>13.5</v>
      </c>
      <c r="E82" s="117"/>
      <c r="F82" s="117"/>
      <c r="G82" s="18">
        <f t="shared" si="9"/>
        <v>4.5</v>
      </c>
      <c r="H82" s="18">
        <f t="shared" si="5"/>
        <v>9</v>
      </c>
      <c r="I82" s="370"/>
      <c r="J82" s="18">
        <f t="shared" si="6"/>
        <v>9</v>
      </c>
      <c r="K82" s="18"/>
      <c r="L82" s="18">
        <f t="shared" si="7"/>
        <v>9</v>
      </c>
      <c r="M82" s="370"/>
      <c r="N82" s="71" t="str">
        <f t="shared" si="8"/>
        <v>Juin</v>
      </c>
    </row>
    <row r="83" spans="1:14" ht="18.75">
      <c r="A83" s="64">
        <v>76</v>
      </c>
      <c r="B83" s="424" t="s">
        <v>119</v>
      </c>
      <c r="C83" s="424" t="s">
        <v>851</v>
      </c>
      <c r="D83" s="25">
        <v>10</v>
      </c>
      <c r="E83" s="117"/>
      <c r="F83" s="117"/>
      <c r="G83" s="18">
        <f t="shared" si="9"/>
        <v>3.3333333333333335</v>
      </c>
      <c r="H83" s="18">
        <f t="shared" si="5"/>
        <v>6.666666666666667</v>
      </c>
      <c r="I83" s="370"/>
      <c r="J83" s="18">
        <f t="shared" si="6"/>
        <v>6.666666666666667</v>
      </c>
      <c r="K83" s="18"/>
      <c r="L83" s="18">
        <f t="shared" si="7"/>
        <v>6.666666666666667</v>
      </c>
      <c r="M83" s="370"/>
      <c r="N83" s="71" t="str">
        <f t="shared" si="8"/>
        <v>Juin</v>
      </c>
    </row>
    <row r="84" spans="1:14" ht="18.75">
      <c r="A84" s="64">
        <v>77</v>
      </c>
      <c r="B84" s="417" t="s">
        <v>121</v>
      </c>
      <c r="C84" s="417" t="s">
        <v>852</v>
      </c>
      <c r="D84" s="25">
        <v>2</v>
      </c>
      <c r="E84" s="238"/>
      <c r="F84" s="238"/>
      <c r="G84" s="18">
        <f t="shared" si="9"/>
        <v>0.66666666666666663</v>
      </c>
      <c r="H84" s="18">
        <f t="shared" si="5"/>
        <v>1.3333333333333333</v>
      </c>
      <c r="I84" s="370"/>
      <c r="J84" s="18">
        <f t="shared" si="6"/>
        <v>1.3333333333333333</v>
      </c>
      <c r="K84" s="18"/>
      <c r="L84" s="18">
        <f t="shared" si="7"/>
        <v>1.3333333333333333</v>
      </c>
      <c r="M84" s="370"/>
      <c r="N84" s="71" t="str">
        <f t="shared" si="8"/>
        <v>Juin</v>
      </c>
    </row>
    <row r="85" spans="1:14" ht="18.75">
      <c r="A85" s="64">
        <v>78</v>
      </c>
      <c r="B85" s="426" t="s">
        <v>123</v>
      </c>
      <c r="C85" s="426" t="s">
        <v>707</v>
      </c>
      <c r="D85" s="25">
        <v>14.5</v>
      </c>
      <c r="E85" s="117"/>
      <c r="F85" s="117"/>
      <c r="G85" s="18">
        <f t="shared" si="9"/>
        <v>4.833333333333333</v>
      </c>
      <c r="H85" s="18">
        <f t="shared" si="5"/>
        <v>9.6666666666666661</v>
      </c>
      <c r="I85" s="370"/>
      <c r="J85" s="18">
        <f t="shared" si="6"/>
        <v>9.6666666666666661</v>
      </c>
      <c r="K85" s="18"/>
      <c r="L85" s="18">
        <f t="shared" si="7"/>
        <v>9.6666666666666661</v>
      </c>
      <c r="M85" s="370"/>
      <c r="N85" s="71" t="str">
        <f t="shared" si="8"/>
        <v>Juin</v>
      </c>
    </row>
    <row r="86" spans="1:14" ht="18.75">
      <c r="A86" s="64">
        <v>79</v>
      </c>
      <c r="B86" s="424" t="s">
        <v>124</v>
      </c>
      <c r="C86" s="424" t="s">
        <v>853</v>
      </c>
      <c r="D86" s="25">
        <v>9.5</v>
      </c>
      <c r="E86" s="117"/>
      <c r="F86" s="117"/>
      <c r="G86" s="18">
        <f t="shared" si="9"/>
        <v>3.1666666666666665</v>
      </c>
      <c r="H86" s="18">
        <f t="shared" si="5"/>
        <v>6.333333333333333</v>
      </c>
      <c r="I86" s="370"/>
      <c r="J86" s="18">
        <f t="shared" si="6"/>
        <v>6.333333333333333</v>
      </c>
      <c r="K86" s="18"/>
      <c r="L86" s="18">
        <f t="shared" si="7"/>
        <v>6.333333333333333</v>
      </c>
      <c r="M86" s="370"/>
      <c r="N86" s="71" t="str">
        <f t="shared" si="8"/>
        <v>Juin</v>
      </c>
    </row>
    <row r="87" spans="1:14" ht="18.75">
      <c r="A87" s="64">
        <v>80</v>
      </c>
      <c r="B87" s="424" t="s">
        <v>124</v>
      </c>
      <c r="C87" s="424" t="s">
        <v>125</v>
      </c>
      <c r="D87" s="25">
        <v>8</v>
      </c>
      <c r="E87" s="117"/>
      <c r="F87" s="117"/>
      <c r="G87" s="18">
        <f t="shared" si="9"/>
        <v>2.6666666666666665</v>
      </c>
      <c r="H87" s="18">
        <f t="shared" si="5"/>
        <v>5.333333333333333</v>
      </c>
      <c r="I87" s="370"/>
      <c r="J87" s="18">
        <f t="shared" si="6"/>
        <v>5.333333333333333</v>
      </c>
      <c r="K87" s="18"/>
      <c r="L87" s="18">
        <f t="shared" si="7"/>
        <v>5.333333333333333</v>
      </c>
      <c r="M87" s="370"/>
      <c r="N87" s="71" t="str">
        <f t="shared" si="8"/>
        <v>Juin</v>
      </c>
    </row>
    <row r="88" spans="1:14" ht="18.75">
      <c r="A88" s="64">
        <v>81</v>
      </c>
      <c r="B88" s="424" t="s">
        <v>126</v>
      </c>
      <c r="C88" s="424" t="s">
        <v>127</v>
      </c>
      <c r="D88" s="25">
        <v>7.5</v>
      </c>
      <c r="E88" s="117"/>
      <c r="F88" s="117"/>
      <c r="G88" s="18">
        <f t="shared" si="9"/>
        <v>2.5</v>
      </c>
      <c r="H88" s="18">
        <f t="shared" si="5"/>
        <v>5</v>
      </c>
      <c r="I88" s="370"/>
      <c r="J88" s="18">
        <f t="shared" si="6"/>
        <v>5</v>
      </c>
      <c r="K88" s="18"/>
      <c r="L88" s="18">
        <f t="shared" si="7"/>
        <v>5</v>
      </c>
      <c r="M88" s="370"/>
      <c r="N88" s="71" t="str">
        <f t="shared" si="8"/>
        <v>Juin</v>
      </c>
    </row>
    <row r="89" spans="1:14" ht="18.75">
      <c r="A89" s="64">
        <v>82</v>
      </c>
      <c r="B89" s="424" t="s">
        <v>128</v>
      </c>
      <c r="C89" s="424" t="s">
        <v>129</v>
      </c>
      <c r="D89" s="25">
        <v>6.5</v>
      </c>
      <c r="E89" s="117"/>
      <c r="F89" s="117"/>
      <c r="G89" s="18">
        <f t="shared" si="9"/>
        <v>2.1666666666666665</v>
      </c>
      <c r="H89" s="18">
        <f t="shared" si="5"/>
        <v>4.333333333333333</v>
      </c>
      <c r="I89" s="370"/>
      <c r="J89" s="18">
        <f t="shared" si="6"/>
        <v>4.333333333333333</v>
      </c>
      <c r="K89" s="18"/>
      <c r="L89" s="18">
        <f t="shared" si="7"/>
        <v>4.333333333333333</v>
      </c>
      <c r="M89" s="370"/>
      <c r="N89" s="71" t="str">
        <f t="shared" si="8"/>
        <v>Juin</v>
      </c>
    </row>
    <row r="90" spans="1:14" ht="18.75">
      <c r="A90" s="64">
        <v>83</v>
      </c>
      <c r="B90" s="424" t="s">
        <v>128</v>
      </c>
      <c r="C90" s="424" t="s">
        <v>130</v>
      </c>
      <c r="D90" s="25">
        <v>10</v>
      </c>
      <c r="E90" s="117"/>
      <c r="F90" s="117"/>
      <c r="G90" s="18">
        <f t="shared" si="9"/>
        <v>3.3333333333333335</v>
      </c>
      <c r="H90" s="18">
        <f t="shared" si="5"/>
        <v>6.666666666666667</v>
      </c>
      <c r="I90" s="370"/>
      <c r="J90" s="18">
        <f t="shared" si="6"/>
        <v>6.666666666666667</v>
      </c>
      <c r="K90" s="18"/>
      <c r="L90" s="18">
        <f t="shared" si="7"/>
        <v>6.666666666666667</v>
      </c>
      <c r="M90" s="370"/>
      <c r="N90" s="71" t="str">
        <f t="shared" si="8"/>
        <v>Juin</v>
      </c>
    </row>
    <row r="91" spans="1:14" ht="18.75">
      <c r="A91" s="64">
        <v>84</v>
      </c>
      <c r="B91" s="423" t="s">
        <v>131</v>
      </c>
      <c r="C91" s="423" t="s">
        <v>841</v>
      </c>
      <c r="D91" s="25">
        <v>6.5</v>
      </c>
      <c r="E91" s="117"/>
      <c r="F91" s="117"/>
      <c r="G91" s="18">
        <f t="shared" si="9"/>
        <v>2.1666666666666665</v>
      </c>
      <c r="H91" s="18">
        <f t="shared" si="5"/>
        <v>4.333333333333333</v>
      </c>
      <c r="I91" s="370"/>
      <c r="J91" s="18">
        <f t="shared" si="6"/>
        <v>4.333333333333333</v>
      </c>
      <c r="K91" s="18"/>
      <c r="L91" s="18">
        <f t="shared" si="7"/>
        <v>4.333333333333333</v>
      </c>
      <c r="M91" s="370"/>
      <c r="N91" s="71" t="str">
        <f t="shared" si="8"/>
        <v>Juin</v>
      </c>
    </row>
    <row r="92" spans="1:14" ht="18.75">
      <c r="A92" s="64">
        <v>85</v>
      </c>
      <c r="B92" s="417" t="s">
        <v>854</v>
      </c>
      <c r="C92" s="417" t="s">
        <v>855</v>
      </c>
      <c r="D92" s="25">
        <v>8</v>
      </c>
      <c r="E92" s="117"/>
      <c r="F92" s="117"/>
      <c r="G92" s="18">
        <f t="shared" si="9"/>
        <v>2.6666666666666665</v>
      </c>
      <c r="H92" s="18">
        <f t="shared" si="5"/>
        <v>5.333333333333333</v>
      </c>
      <c r="I92" s="370"/>
      <c r="J92" s="18">
        <f t="shared" si="6"/>
        <v>5.333333333333333</v>
      </c>
      <c r="K92" s="18"/>
      <c r="L92" s="18">
        <f t="shared" si="7"/>
        <v>5.333333333333333</v>
      </c>
      <c r="M92" s="370"/>
      <c r="N92" s="71" t="str">
        <f t="shared" si="8"/>
        <v>Juin</v>
      </c>
    </row>
    <row r="93" spans="1:14" ht="18.75">
      <c r="A93" s="64">
        <v>86</v>
      </c>
      <c r="B93" s="431" t="s">
        <v>133</v>
      </c>
      <c r="C93" s="431" t="s">
        <v>148</v>
      </c>
      <c r="D93" s="25">
        <v>7</v>
      </c>
      <c r="E93" s="117"/>
      <c r="F93" s="117"/>
      <c r="G93" s="18">
        <f t="shared" si="9"/>
        <v>2.3333333333333335</v>
      </c>
      <c r="H93" s="18">
        <f t="shared" si="5"/>
        <v>4.666666666666667</v>
      </c>
      <c r="I93" s="370"/>
      <c r="J93" s="18">
        <f t="shared" si="6"/>
        <v>4.666666666666667</v>
      </c>
      <c r="K93" s="18"/>
      <c r="L93" s="18">
        <f t="shared" si="7"/>
        <v>4.666666666666667</v>
      </c>
      <c r="M93" s="370"/>
      <c r="N93" s="71" t="str">
        <f t="shared" si="8"/>
        <v>Juin</v>
      </c>
    </row>
    <row r="94" spans="1:14" ht="18.75">
      <c r="A94" s="64">
        <v>87</v>
      </c>
      <c r="B94" s="423" t="s">
        <v>135</v>
      </c>
      <c r="C94" s="423" t="s">
        <v>136</v>
      </c>
      <c r="D94" s="25">
        <v>11</v>
      </c>
      <c r="E94" s="117"/>
      <c r="F94" s="117"/>
      <c r="G94" s="18">
        <f t="shared" si="9"/>
        <v>3.6666666666666665</v>
      </c>
      <c r="H94" s="18">
        <f t="shared" si="5"/>
        <v>7.333333333333333</v>
      </c>
      <c r="I94" s="370"/>
      <c r="J94" s="18">
        <f t="shared" si="6"/>
        <v>7.333333333333333</v>
      </c>
      <c r="K94" s="18"/>
      <c r="L94" s="18">
        <f t="shared" si="7"/>
        <v>7.333333333333333</v>
      </c>
      <c r="M94" s="370"/>
      <c r="N94" s="71" t="str">
        <f t="shared" si="8"/>
        <v>Juin</v>
      </c>
    </row>
    <row r="95" spans="1:14" ht="18.75">
      <c r="A95" s="64">
        <v>88</v>
      </c>
      <c r="B95" s="426" t="s">
        <v>137</v>
      </c>
      <c r="C95" s="426" t="s">
        <v>138</v>
      </c>
      <c r="D95" s="25">
        <v>2.5</v>
      </c>
      <c r="E95" s="117"/>
      <c r="F95" s="117"/>
      <c r="G95" s="18">
        <f t="shared" si="9"/>
        <v>0.83333333333333337</v>
      </c>
      <c r="H95" s="18">
        <f t="shared" si="5"/>
        <v>1.6666666666666667</v>
      </c>
      <c r="I95" s="370"/>
      <c r="J95" s="18">
        <f t="shared" si="6"/>
        <v>1.6666666666666667</v>
      </c>
      <c r="K95" s="18"/>
      <c r="L95" s="18">
        <f t="shared" si="7"/>
        <v>1.6666666666666667</v>
      </c>
      <c r="M95" s="370"/>
      <c r="N95" s="71" t="str">
        <f t="shared" si="8"/>
        <v>Juin</v>
      </c>
    </row>
    <row r="96" spans="1:14" ht="18.75">
      <c r="A96" s="64">
        <v>89</v>
      </c>
      <c r="B96" s="423" t="s">
        <v>856</v>
      </c>
      <c r="C96" s="423" t="s">
        <v>857</v>
      </c>
      <c r="D96" s="25">
        <v>10.5</v>
      </c>
      <c r="E96" s="117"/>
      <c r="F96" s="117"/>
      <c r="G96" s="18">
        <f t="shared" si="9"/>
        <v>3.5</v>
      </c>
      <c r="H96" s="18">
        <f t="shared" si="5"/>
        <v>7</v>
      </c>
      <c r="I96" s="370"/>
      <c r="J96" s="18">
        <f t="shared" si="6"/>
        <v>7</v>
      </c>
      <c r="K96" s="18"/>
      <c r="L96" s="18">
        <f t="shared" si="7"/>
        <v>7</v>
      </c>
      <c r="M96" s="370"/>
      <c r="N96" s="71" t="str">
        <f t="shared" si="8"/>
        <v>Juin</v>
      </c>
    </row>
    <row r="97" spans="1:14" ht="18.75">
      <c r="A97" s="64">
        <v>90</v>
      </c>
      <c r="B97" s="424" t="s">
        <v>139</v>
      </c>
      <c r="C97" s="424" t="s">
        <v>671</v>
      </c>
      <c r="D97" s="25">
        <v>8</v>
      </c>
      <c r="E97" s="117"/>
      <c r="F97" s="117"/>
      <c r="G97" s="18">
        <f t="shared" si="9"/>
        <v>2.6666666666666665</v>
      </c>
      <c r="H97" s="18">
        <f t="shared" si="5"/>
        <v>5.333333333333333</v>
      </c>
      <c r="I97" s="370"/>
      <c r="J97" s="18">
        <f t="shared" si="6"/>
        <v>5.333333333333333</v>
      </c>
      <c r="K97" s="18"/>
      <c r="L97" s="18">
        <f t="shared" si="7"/>
        <v>5.333333333333333</v>
      </c>
      <c r="M97" s="370"/>
      <c r="N97" s="71" t="str">
        <f t="shared" si="8"/>
        <v>Juin</v>
      </c>
    </row>
    <row r="98" spans="1:14" ht="18.75">
      <c r="A98" s="64">
        <v>91</v>
      </c>
      <c r="B98" s="426" t="s">
        <v>140</v>
      </c>
      <c r="C98" s="426" t="s">
        <v>141</v>
      </c>
      <c r="D98" s="25">
        <v>10</v>
      </c>
      <c r="E98" s="117"/>
      <c r="F98" s="117"/>
      <c r="G98" s="18">
        <f t="shared" si="9"/>
        <v>3.3333333333333335</v>
      </c>
      <c r="H98" s="18">
        <f t="shared" si="5"/>
        <v>6.666666666666667</v>
      </c>
      <c r="I98" s="370"/>
      <c r="J98" s="18">
        <f t="shared" si="6"/>
        <v>6.666666666666667</v>
      </c>
      <c r="K98" s="18"/>
      <c r="L98" s="18">
        <f t="shared" si="7"/>
        <v>6.666666666666667</v>
      </c>
      <c r="M98" s="370"/>
      <c r="N98" s="71" t="str">
        <f t="shared" si="8"/>
        <v>Juin</v>
      </c>
    </row>
    <row r="99" spans="1:14" ht="18.75">
      <c r="A99" s="64">
        <v>92</v>
      </c>
      <c r="B99" s="432" t="s">
        <v>142</v>
      </c>
      <c r="C99" s="432" t="s">
        <v>172</v>
      </c>
      <c r="D99" s="25">
        <v>9.5</v>
      </c>
      <c r="E99" s="117"/>
      <c r="F99" s="117"/>
      <c r="G99" s="18">
        <f t="shared" si="9"/>
        <v>3.1666666666666665</v>
      </c>
      <c r="H99" s="18">
        <f t="shared" si="5"/>
        <v>6.333333333333333</v>
      </c>
      <c r="I99" s="370"/>
      <c r="J99" s="18">
        <f t="shared" si="6"/>
        <v>6.333333333333333</v>
      </c>
      <c r="K99" s="18"/>
      <c r="L99" s="18">
        <f t="shared" si="7"/>
        <v>6.333333333333333</v>
      </c>
      <c r="M99" s="370"/>
      <c r="N99" s="71" t="str">
        <f t="shared" si="8"/>
        <v>Juin</v>
      </c>
    </row>
    <row r="100" spans="1:14" ht="18.75">
      <c r="A100" s="64">
        <v>93</v>
      </c>
      <c r="B100" s="423" t="s">
        <v>144</v>
      </c>
      <c r="C100" s="423" t="s">
        <v>145</v>
      </c>
      <c r="D100" s="25">
        <v>5</v>
      </c>
      <c r="E100" s="117"/>
      <c r="F100" s="117"/>
      <c r="G100" s="18">
        <f t="shared" si="9"/>
        <v>1.6666666666666667</v>
      </c>
      <c r="H100" s="18">
        <f t="shared" si="5"/>
        <v>3.3333333333333335</v>
      </c>
      <c r="I100" s="370"/>
      <c r="J100" s="18">
        <f t="shared" si="6"/>
        <v>3.3333333333333335</v>
      </c>
      <c r="K100" s="18"/>
      <c r="L100" s="18">
        <f t="shared" si="7"/>
        <v>3.3333333333333335</v>
      </c>
      <c r="M100" s="370"/>
      <c r="N100" s="71" t="str">
        <f t="shared" si="8"/>
        <v>Juin</v>
      </c>
    </row>
    <row r="101" spans="1:14" ht="18.75">
      <c r="A101" s="64">
        <v>94</v>
      </c>
      <c r="B101" s="423" t="s">
        <v>146</v>
      </c>
      <c r="C101" s="423" t="s">
        <v>147</v>
      </c>
      <c r="D101" s="25">
        <v>12</v>
      </c>
      <c r="E101" s="117"/>
      <c r="F101" s="117"/>
      <c r="G101" s="18">
        <f t="shared" si="9"/>
        <v>4</v>
      </c>
      <c r="H101" s="18">
        <f t="shared" si="5"/>
        <v>8</v>
      </c>
      <c r="I101" s="370"/>
      <c r="J101" s="18">
        <f t="shared" si="6"/>
        <v>8</v>
      </c>
      <c r="K101" s="18"/>
      <c r="L101" s="18">
        <f t="shared" si="7"/>
        <v>8</v>
      </c>
      <c r="M101" s="370"/>
      <c r="N101" s="71" t="str">
        <f t="shared" si="8"/>
        <v>Juin</v>
      </c>
    </row>
    <row r="102" spans="1:14" ht="18.75">
      <c r="A102" s="64">
        <v>95</v>
      </c>
      <c r="B102" s="424" t="s">
        <v>146</v>
      </c>
      <c r="C102" s="424" t="s">
        <v>148</v>
      </c>
      <c r="D102" s="25">
        <v>9</v>
      </c>
      <c r="E102" s="117"/>
      <c r="F102" s="117"/>
      <c r="G102" s="18">
        <f t="shared" si="9"/>
        <v>3</v>
      </c>
      <c r="H102" s="18">
        <f t="shared" si="5"/>
        <v>6</v>
      </c>
      <c r="I102" s="370"/>
      <c r="J102" s="18">
        <f t="shared" si="6"/>
        <v>6</v>
      </c>
      <c r="K102" s="18"/>
      <c r="L102" s="18">
        <f t="shared" si="7"/>
        <v>6</v>
      </c>
      <c r="M102" s="370"/>
      <c r="N102" s="71" t="str">
        <f t="shared" si="8"/>
        <v>Juin</v>
      </c>
    </row>
    <row r="103" spans="1:14" ht="18.75">
      <c r="A103" s="64">
        <v>96</v>
      </c>
      <c r="B103" s="417" t="s">
        <v>149</v>
      </c>
      <c r="C103" s="417" t="s">
        <v>858</v>
      </c>
      <c r="D103" s="25">
        <v>3</v>
      </c>
      <c r="E103" s="117"/>
      <c r="F103" s="117"/>
      <c r="G103" s="18">
        <f t="shared" si="9"/>
        <v>1</v>
      </c>
      <c r="H103" s="18">
        <f t="shared" si="5"/>
        <v>2</v>
      </c>
      <c r="I103" s="370"/>
      <c r="J103" s="18">
        <f t="shared" si="6"/>
        <v>2</v>
      </c>
      <c r="K103" s="18"/>
      <c r="L103" s="18">
        <f t="shared" si="7"/>
        <v>2</v>
      </c>
      <c r="M103" s="370"/>
      <c r="N103" s="71" t="str">
        <f t="shared" si="8"/>
        <v>Juin</v>
      </c>
    </row>
    <row r="104" spans="1:14" ht="18.75">
      <c r="A104" s="64">
        <v>97</v>
      </c>
      <c r="B104" s="424" t="s">
        <v>150</v>
      </c>
      <c r="C104" s="424" t="s">
        <v>151</v>
      </c>
      <c r="D104" s="25">
        <v>7.5</v>
      </c>
      <c r="E104" s="117"/>
      <c r="F104" s="117"/>
      <c r="G104" s="18">
        <f t="shared" si="9"/>
        <v>2.5</v>
      </c>
      <c r="H104" s="18">
        <f t="shared" si="5"/>
        <v>5</v>
      </c>
      <c r="I104" s="370"/>
      <c r="J104" s="18">
        <f t="shared" si="6"/>
        <v>5</v>
      </c>
      <c r="K104" s="18"/>
      <c r="L104" s="18">
        <f t="shared" si="7"/>
        <v>5</v>
      </c>
      <c r="M104" s="370"/>
      <c r="N104" s="71" t="str">
        <f t="shared" si="8"/>
        <v>Juin</v>
      </c>
    </row>
    <row r="105" spans="1:14" ht="18.75">
      <c r="A105" s="64">
        <v>98</v>
      </c>
      <c r="B105" s="424" t="s">
        <v>152</v>
      </c>
      <c r="C105" s="424" t="s">
        <v>67</v>
      </c>
      <c r="D105" s="25">
        <v>13.5</v>
      </c>
      <c r="E105" s="117"/>
      <c r="F105" s="117"/>
      <c r="G105" s="18">
        <f t="shared" si="9"/>
        <v>4.5</v>
      </c>
      <c r="H105" s="18">
        <f t="shared" si="5"/>
        <v>9</v>
      </c>
      <c r="I105" s="370"/>
      <c r="J105" s="18">
        <f t="shared" si="6"/>
        <v>9</v>
      </c>
      <c r="K105" s="18"/>
      <c r="L105" s="18">
        <f t="shared" si="7"/>
        <v>9</v>
      </c>
      <c r="M105" s="370"/>
      <c r="N105" s="71" t="str">
        <f t="shared" si="8"/>
        <v>Juin</v>
      </c>
    </row>
    <row r="106" spans="1:14" ht="18.75">
      <c r="A106" s="64">
        <v>99</v>
      </c>
      <c r="B106" s="426" t="s">
        <v>153</v>
      </c>
      <c r="C106" s="426" t="s">
        <v>154</v>
      </c>
      <c r="D106" s="25">
        <v>14</v>
      </c>
      <c r="E106" s="117"/>
      <c r="F106" s="117"/>
      <c r="G106" s="18">
        <f t="shared" si="9"/>
        <v>4.666666666666667</v>
      </c>
      <c r="H106" s="18">
        <f t="shared" si="5"/>
        <v>9.3333333333333339</v>
      </c>
      <c r="I106" s="370"/>
      <c r="J106" s="18">
        <f t="shared" si="6"/>
        <v>9.3333333333333339</v>
      </c>
      <c r="K106" s="18"/>
      <c r="L106" s="18">
        <f t="shared" si="7"/>
        <v>9.3333333333333339</v>
      </c>
      <c r="M106" s="370"/>
      <c r="N106" s="71" t="str">
        <f t="shared" si="8"/>
        <v>Juin</v>
      </c>
    </row>
    <row r="107" spans="1:14" ht="18.75">
      <c r="A107" s="64">
        <v>100</v>
      </c>
      <c r="B107" s="424" t="s">
        <v>155</v>
      </c>
      <c r="C107" s="424" t="s">
        <v>156</v>
      </c>
      <c r="D107" s="357">
        <v>0</v>
      </c>
      <c r="E107" s="117"/>
      <c r="F107" s="117"/>
      <c r="G107" s="18">
        <f t="shared" si="9"/>
        <v>0</v>
      </c>
      <c r="H107" s="18">
        <f t="shared" si="5"/>
        <v>0</v>
      </c>
      <c r="I107" s="370"/>
      <c r="J107" s="18">
        <f t="shared" si="6"/>
        <v>0</v>
      </c>
      <c r="K107" s="18"/>
      <c r="L107" s="18">
        <f t="shared" si="7"/>
        <v>0</v>
      </c>
      <c r="M107" s="370"/>
      <c r="N107" s="71" t="str">
        <f t="shared" si="8"/>
        <v>Juin</v>
      </c>
    </row>
    <row r="108" spans="1:14" ht="18.75">
      <c r="A108" s="64">
        <v>101</v>
      </c>
      <c r="B108" s="424" t="s">
        <v>157</v>
      </c>
      <c r="C108" s="424" t="s">
        <v>158</v>
      </c>
      <c r="D108" s="25">
        <v>10</v>
      </c>
      <c r="E108" s="117"/>
      <c r="F108" s="117"/>
      <c r="G108" s="18">
        <f t="shared" si="9"/>
        <v>3.3333333333333335</v>
      </c>
      <c r="H108" s="18">
        <f t="shared" si="5"/>
        <v>6.666666666666667</v>
      </c>
      <c r="I108" s="370"/>
      <c r="J108" s="18">
        <f t="shared" si="6"/>
        <v>6.666666666666667</v>
      </c>
      <c r="K108" s="18"/>
      <c r="L108" s="18">
        <f t="shared" si="7"/>
        <v>6.666666666666667</v>
      </c>
      <c r="M108" s="370"/>
      <c r="N108" s="71" t="str">
        <f t="shared" si="8"/>
        <v>Juin</v>
      </c>
    </row>
    <row r="109" spans="1:14" ht="18.75">
      <c r="A109" s="64">
        <v>102</v>
      </c>
      <c r="B109" s="417" t="s">
        <v>159</v>
      </c>
      <c r="C109" s="417" t="s">
        <v>859</v>
      </c>
      <c r="D109" s="25">
        <v>3.5</v>
      </c>
      <c r="E109" s="117"/>
      <c r="F109" s="117"/>
      <c r="G109" s="18">
        <f t="shared" si="9"/>
        <v>1.1666666666666667</v>
      </c>
      <c r="H109" s="18">
        <f t="shared" si="5"/>
        <v>2.3333333333333335</v>
      </c>
      <c r="I109" s="370"/>
      <c r="J109" s="18">
        <f t="shared" si="6"/>
        <v>2.3333333333333335</v>
      </c>
      <c r="K109" s="18"/>
      <c r="L109" s="18">
        <f t="shared" si="7"/>
        <v>2.3333333333333335</v>
      </c>
      <c r="M109" s="370"/>
      <c r="N109" s="71" t="str">
        <f t="shared" si="8"/>
        <v>Juin</v>
      </c>
    </row>
    <row r="110" spans="1:14" ht="18.75">
      <c r="A110" s="64">
        <v>103</v>
      </c>
      <c r="B110" s="425" t="s">
        <v>860</v>
      </c>
      <c r="C110" s="425" t="s">
        <v>51</v>
      </c>
      <c r="D110" s="25">
        <v>15</v>
      </c>
      <c r="E110" s="117"/>
      <c r="F110" s="117"/>
      <c r="G110" s="18">
        <f t="shared" si="9"/>
        <v>5</v>
      </c>
      <c r="H110" s="18">
        <f t="shared" si="5"/>
        <v>10</v>
      </c>
      <c r="I110" s="370"/>
      <c r="J110" s="18">
        <f t="shared" si="6"/>
        <v>10</v>
      </c>
      <c r="K110" s="18"/>
      <c r="L110" s="18">
        <f t="shared" si="7"/>
        <v>10</v>
      </c>
      <c r="M110" s="370"/>
      <c r="N110" s="71" t="str">
        <f t="shared" si="8"/>
        <v>Juin</v>
      </c>
    </row>
    <row r="111" spans="1:14" ht="18.75">
      <c r="A111" s="64">
        <v>104</v>
      </c>
      <c r="B111" s="423" t="s">
        <v>861</v>
      </c>
      <c r="C111" s="423" t="s">
        <v>161</v>
      </c>
      <c r="D111" s="25">
        <v>5.5</v>
      </c>
      <c r="E111" s="117"/>
      <c r="F111" s="117"/>
      <c r="G111" s="18">
        <f t="shared" si="9"/>
        <v>1.8333333333333333</v>
      </c>
      <c r="H111" s="18">
        <f t="shared" si="5"/>
        <v>3.6666666666666665</v>
      </c>
      <c r="I111" s="370"/>
      <c r="J111" s="18">
        <f t="shared" si="6"/>
        <v>3.6666666666666665</v>
      </c>
      <c r="K111" s="18"/>
      <c r="L111" s="18">
        <f t="shared" si="7"/>
        <v>3.6666666666666665</v>
      </c>
      <c r="M111" s="370"/>
      <c r="N111" s="71" t="str">
        <f t="shared" si="8"/>
        <v>Juin</v>
      </c>
    </row>
    <row r="112" spans="1:14" ht="18.75">
      <c r="A112" s="64">
        <v>105</v>
      </c>
      <c r="B112" s="426" t="s">
        <v>162</v>
      </c>
      <c r="C112" s="426" t="s">
        <v>862</v>
      </c>
      <c r="D112" s="25">
        <v>8</v>
      </c>
      <c r="E112" s="117"/>
      <c r="F112" s="117"/>
      <c r="G112" s="18">
        <f t="shared" si="9"/>
        <v>2.6666666666666665</v>
      </c>
      <c r="H112" s="18">
        <f t="shared" si="5"/>
        <v>5.333333333333333</v>
      </c>
      <c r="I112" s="370"/>
      <c r="J112" s="18">
        <f t="shared" si="6"/>
        <v>5.333333333333333</v>
      </c>
      <c r="K112" s="18"/>
      <c r="L112" s="18">
        <f t="shared" si="7"/>
        <v>5.333333333333333</v>
      </c>
      <c r="M112" s="370"/>
      <c r="N112" s="71" t="str">
        <f t="shared" si="8"/>
        <v>Juin</v>
      </c>
    </row>
    <row r="113" spans="1:14" ht="18.75">
      <c r="A113" s="64">
        <v>106</v>
      </c>
      <c r="B113" s="424" t="s">
        <v>163</v>
      </c>
      <c r="C113" s="424" t="s">
        <v>164</v>
      </c>
      <c r="D113" s="25">
        <v>16.5</v>
      </c>
      <c r="E113" s="117"/>
      <c r="F113" s="117"/>
      <c r="G113" s="18">
        <f t="shared" si="9"/>
        <v>5.5</v>
      </c>
      <c r="H113" s="18">
        <f t="shared" si="5"/>
        <v>11</v>
      </c>
      <c r="I113" s="370"/>
      <c r="J113" s="18">
        <f t="shared" si="6"/>
        <v>11</v>
      </c>
      <c r="K113" s="18"/>
      <c r="L113" s="18">
        <f t="shared" si="7"/>
        <v>11</v>
      </c>
      <c r="M113" s="370"/>
      <c r="N113" s="71" t="str">
        <f t="shared" si="8"/>
        <v>Juin</v>
      </c>
    </row>
    <row r="114" spans="1:14" ht="18.75">
      <c r="A114" s="64">
        <v>107</v>
      </c>
      <c r="B114" s="440" t="s">
        <v>165</v>
      </c>
      <c r="C114" s="440" t="s">
        <v>863</v>
      </c>
      <c r="D114" s="25">
        <v>3.5</v>
      </c>
      <c r="E114" s="117"/>
      <c r="F114" s="117"/>
      <c r="G114" s="18">
        <f t="shared" si="9"/>
        <v>1.1666666666666667</v>
      </c>
      <c r="H114" s="18">
        <f t="shared" si="5"/>
        <v>2.3333333333333335</v>
      </c>
      <c r="I114" s="370"/>
      <c r="J114" s="18">
        <f t="shared" si="6"/>
        <v>2.3333333333333335</v>
      </c>
      <c r="K114" s="18"/>
      <c r="L114" s="18">
        <f t="shared" si="7"/>
        <v>2.3333333333333335</v>
      </c>
      <c r="M114" s="370"/>
      <c r="N114" s="71" t="str">
        <f t="shared" si="8"/>
        <v>Juin</v>
      </c>
    </row>
    <row r="115" spans="1:14" ht="18.75">
      <c r="A115" s="64">
        <v>108</v>
      </c>
      <c r="B115" s="424" t="s">
        <v>167</v>
      </c>
      <c r="C115" s="424" t="s">
        <v>303</v>
      </c>
      <c r="D115" s="25">
        <v>12.5</v>
      </c>
      <c r="E115" s="117"/>
      <c r="F115" s="117"/>
      <c r="G115" s="18">
        <f t="shared" si="9"/>
        <v>4.166666666666667</v>
      </c>
      <c r="H115" s="18">
        <f t="shared" si="5"/>
        <v>8.3333333333333339</v>
      </c>
      <c r="I115" s="370"/>
      <c r="J115" s="18">
        <f t="shared" si="6"/>
        <v>8.3333333333333339</v>
      </c>
      <c r="K115" s="18"/>
      <c r="L115" s="18">
        <f t="shared" si="7"/>
        <v>8.3333333333333339</v>
      </c>
      <c r="M115" s="370"/>
      <c r="N115" s="71" t="str">
        <f t="shared" si="8"/>
        <v>Juin</v>
      </c>
    </row>
    <row r="116" spans="1:14" ht="18.75">
      <c r="A116" s="64">
        <v>109</v>
      </c>
      <c r="B116" s="424" t="s">
        <v>168</v>
      </c>
      <c r="C116" s="424" t="s">
        <v>169</v>
      </c>
      <c r="D116" s="25">
        <v>16</v>
      </c>
      <c r="E116" s="117"/>
      <c r="F116" s="117"/>
      <c r="G116" s="18">
        <f t="shared" si="9"/>
        <v>5.333333333333333</v>
      </c>
      <c r="H116" s="18">
        <f t="shared" si="5"/>
        <v>10.666666666666666</v>
      </c>
      <c r="I116" s="370"/>
      <c r="J116" s="18">
        <f t="shared" si="6"/>
        <v>10.666666666666666</v>
      </c>
      <c r="K116" s="18"/>
      <c r="L116" s="18">
        <f t="shared" si="7"/>
        <v>10.666666666666666</v>
      </c>
      <c r="M116" s="370"/>
      <c r="N116" s="71" t="str">
        <f t="shared" si="8"/>
        <v>Juin</v>
      </c>
    </row>
    <row r="117" spans="1:14" ht="18.75">
      <c r="A117" s="64">
        <v>110</v>
      </c>
      <c r="B117" s="424" t="s">
        <v>864</v>
      </c>
      <c r="C117" s="424" t="s">
        <v>865</v>
      </c>
      <c r="D117" s="25">
        <v>7.5</v>
      </c>
      <c r="E117" s="117"/>
      <c r="F117" s="117"/>
      <c r="G117" s="18">
        <f t="shared" si="9"/>
        <v>2.5</v>
      </c>
      <c r="H117" s="18">
        <f t="shared" si="5"/>
        <v>5</v>
      </c>
      <c r="I117" s="370"/>
      <c r="J117" s="18">
        <f t="shared" si="6"/>
        <v>5</v>
      </c>
      <c r="K117" s="18"/>
      <c r="L117" s="18">
        <f t="shared" si="7"/>
        <v>5</v>
      </c>
      <c r="M117" s="370"/>
      <c r="N117" s="71" t="str">
        <f t="shared" si="8"/>
        <v>Juin</v>
      </c>
    </row>
    <row r="118" spans="1:14" ht="18.75">
      <c r="A118" s="64">
        <v>111</v>
      </c>
      <c r="B118" s="424" t="s">
        <v>866</v>
      </c>
      <c r="C118" s="424" t="s">
        <v>170</v>
      </c>
      <c r="D118" s="25">
        <v>5</v>
      </c>
      <c r="E118" s="117"/>
      <c r="F118" s="117"/>
      <c r="G118" s="18">
        <f t="shared" si="9"/>
        <v>1.6666666666666667</v>
      </c>
      <c r="H118" s="18">
        <f t="shared" si="5"/>
        <v>3.3333333333333335</v>
      </c>
      <c r="I118" s="370"/>
      <c r="J118" s="18">
        <f t="shared" si="6"/>
        <v>3.3333333333333335</v>
      </c>
      <c r="K118" s="18"/>
      <c r="L118" s="18">
        <f t="shared" si="7"/>
        <v>3.3333333333333335</v>
      </c>
      <c r="M118" s="370"/>
      <c r="N118" s="71" t="str">
        <f t="shared" si="8"/>
        <v>Juin</v>
      </c>
    </row>
    <row r="119" spans="1:14" ht="18.75">
      <c r="A119" s="64">
        <v>112</v>
      </c>
      <c r="B119" s="424" t="s">
        <v>171</v>
      </c>
      <c r="C119" s="424" t="s">
        <v>172</v>
      </c>
      <c r="D119" s="25">
        <v>11</v>
      </c>
      <c r="E119" s="117"/>
      <c r="F119" s="117"/>
      <c r="G119" s="18">
        <f t="shared" si="9"/>
        <v>3.6666666666666665</v>
      </c>
      <c r="H119" s="18">
        <f t="shared" si="5"/>
        <v>7.333333333333333</v>
      </c>
      <c r="I119" s="370"/>
      <c r="J119" s="18">
        <f t="shared" si="6"/>
        <v>7.333333333333333</v>
      </c>
      <c r="K119" s="18"/>
      <c r="L119" s="18">
        <f t="shared" si="7"/>
        <v>7.333333333333333</v>
      </c>
      <c r="M119" s="370"/>
      <c r="N119" s="71" t="str">
        <f t="shared" si="8"/>
        <v>Juin</v>
      </c>
    </row>
    <row r="120" spans="1:14" ht="18.75">
      <c r="A120" s="64">
        <v>113</v>
      </c>
      <c r="B120" s="424" t="s">
        <v>173</v>
      </c>
      <c r="C120" s="424" t="s">
        <v>174</v>
      </c>
      <c r="D120" s="25">
        <v>15.5</v>
      </c>
      <c r="E120" s="117"/>
      <c r="F120" s="117"/>
      <c r="G120" s="18">
        <f t="shared" si="9"/>
        <v>5.166666666666667</v>
      </c>
      <c r="H120" s="18">
        <f t="shared" si="5"/>
        <v>10.333333333333334</v>
      </c>
      <c r="I120" s="370"/>
      <c r="J120" s="18">
        <f t="shared" si="6"/>
        <v>10.333333333333334</v>
      </c>
      <c r="K120" s="18"/>
      <c r="L120" s="18">
        <f t="shared" si="7"/>
        <v>10.333333333333334</v>
      </c>
      <c r="M120" s="370"/>
      <c r="N120" s="71" t="str">
        <f t="shared" si="8"/>
        <v>Juin</v>
      </c>
    </row>
    <row r="121" spans="1:14" ht="18.75">
      <c r="A121" s="64">
        <v>114</v>
      </c>
      <c r="B121" s="424" t="s">
        <v>175</v>
      </c>
      <c r="C121" s="424" t="s">
        <v>867</v>
      </c>
      <c r="D121" s="25">
        <v>5</v>
      </c>
      <c r="E121" s="117"/>
      <c r="F121" s="117"/>
      <c r="G121" s="18">
        <f t="shared" si="9"/>
        <v>1.6666666666666667</v>
      </c>
      <c r="H121" s="18">
        <f t="shared" si="5"/>
        <v>3.3333333333333335</v>
      </c>
      <c r="I121" s="370"/>
      <c r="J121" s="18">
        <f t="shared" si="6"/>
        <v>3.3333333333333335</v>
      </c>
      <c r="K121" s="18"/>
      <c r="L121" s="18">
        <f t="shared" si="7"/>
        <v>3.3333333333333335</v>
      </c>
      <c r="M121" s="370"/>
      <c r="N121" s="71" t="str">
        <f t="shared" si="8"/>
        <v>Juin</v>
      </c>
    </row>
    <row r="122" spans="1:14" ht="18.75">
      <c r="A122" s="64">
        <v>115</v>
      </c>
      <c r="B122" s="424" t="s">
        <v>176</v>
      </c>
      <c r="C122" s="424" t="s">
        <v>177</v>
      </c>
      <c r="D122" s="25">
        <v>12</v>
      </c>
      <c r="E122" s="117"/>
      <c r="F122" s="117"/>
      <c r="G122" s="18">
        <f t="shared" si="9"/>
        <v>4</v>
      </c>
      <c r="H122" s="18">
        <f t="shared" si="5"/>
        <v>8</v>
      </c>
      <c r="I122" s="370"/>
      <c r="J122" s="18">
        <f t="shared" si="6"/>
        <v>8</v>
      </c>
      <c r="K122" s="18"/>
      <c r="L122" s="18">
        <f t="shared" si="7"/>
        <v>8</v>
      </c>
      <c r="M122" s="370"/>
      <c r="N122" s="71" t="str">
        <f t="shared" si="8"/>
        <v>Juin</v>
      </c>
    </row>
    <row r="123" spans="1:14" ht="18.75">
      <c r="A123" s="64">
        <v>116</v>
      </c>
      <c r="B123" s="417" t="s">
        <v>178</v>
      </c>
      <c r="C123" s="417" t="s">
        <v>43</v>
      </c>
      <c r="D123" s="25">
        <v>5</v>
      </c>
      <c r="E123" s="117"/>
      <c r="F123" s="117"/>
      <c r="G123" s="18">
        <f t="shared" si="9"/>
        <v>1.6666666666666667</v>
      </c>
      <c r="H123" s="18">
        <f t="shared" si="5"/>
        <v>3.3333333333333335</v>
      </c>
      <c r="I123" s="370"/>
      <c r="J123" s="18">
        <f t="shared" si="6"/>
        <v>3.3333333333333335</v>
      </c>
      <c r="K123" s="18"/>
      <c r="L123" s="18">
        <f t="shared" si="7"/>
        <v>3.3333333333333335</v>
      </c>
      <c r="M123" s="370"/>
      <c r="N123" s="71" t="str">
        <f t="shared" si="8"/>
        <v>Juin</v>
      </c>
    </row>
    <row r="124" spans="1:14" ht="18.75">
      <c r="A124" s="64">
        <v>117</v>
      </c>
      <c r="B124" s="424" t="s">
        <v>179</v>
      </c>
      <c r="C124" s="424" t="s">
        <v>180</v>
      </c>
      <c r="D124" s="25">
        <v>11.5</v>
      </c>
      <c r="E124" s="117"/>
      <c r="F124" s="117"/>
      <c r="G124" s="18">
        <f t="shared" si="9"/>
        <v>3.8333333333333335</v>
      </c>
      <c r="H124" s="18">
        <f t="shared" si="5"/>
        <v>7.666666666666667</v>
      </c>
      <c r="I124" s="370"/>
      <c r="J124" s="18">
        <f t="shared" si="6"/>
        <v>7.666666666666667</v>
      </c>
      <c r="K124" s="18"/>
      <c r="L124" s="18">
        <f t="shared" si="7"/>
        <v>7.666666666666667</v>
      </c>
      <c r="M124" s="370"/>
      <c r="N124" s="71" t="str">
        <f t="shared" si="8"/>
        <v>Juin</v>
      </c>
    </row>
    <row r="125" spans="1:14" ht="18.75">
      <c r="A125" s="64">
        <v>118</v>
      </c>
      <c r="B125" s="430" t="s">
        <v>868</v>
      </c>
      <c r="C125" s="430" t="s">
        <v>181</v>
      </c>
      <c r="D125" s="25">
        <v>15</v>
      </c>
      <c r="E125" s="117"/>
      <c r="F125" s="117"/>
      <c r="G125" s="18">
        <f t="shared" si="9"/>
        <v>5</v>
      </c>
      <c r="H125" s="18">
        <f t="shared" si="5"/>
        <v>10</v>
      </c>
      <c r="I125" s="370"/>
      <c r="J125" s="18">
        <f t="shared" si="6"/>
        <v>10</v>
      </c>
      <c r="K125" s="18"/>
      <c r="L125" s="18">
        <f t="shared" si="7"/>
        <v>10</v>
      </c>
      <c r="M125" s="370"/>
      <c r="N125" s="71" t="str">
        <f t="shared" si="8"/>
        <v>Juin</v>
      </c>
    </row>
    <row r="126" spans="1:14" ht="18.75">
      <c r="A126" s="64">
        <v>119</v>
      </c>
      <c r="B126" s="424" t="s">
        <v>182</v>
      </c>
      <c r="C126" s="424" t="s">
        <v>183</v>
      </c>
      <c r="D126" s="25">
        <v>5</v>
      </c>
      <c r="E126" s="117"/>
      <c r="F126" s="117"/>
      <c r="G126" s="18">
        <f t="shared" si="9"/>
        <v>1.6666666666666667</v>
      </c>
      <c r="H126" s="18">
        <f t="shared" si="5"/>
        <v>3.3333333333333335</v>
      </c>
      <c r="I126" s="370"/>
      <c r="J126" s="18">
        <f t="shared" si="6"/>
        <v>3.3333333333333335</v>
      </c>
      <c r="K126" s="18"/>
      <c r="L126" s="18">
        <f t="shared" si="7"/>
        <v>3.3333333333333335</v>
      </c>
      <c r="M126" s="370"/>
      <c r="N126" s="71" t="str">
        <f t="shared" si="8"/>
        <v>Juin</v>
      </c>
    </row>
    <row r="127" spans="1:14" ht="18.75">
      <c r="A127" s="64">
        <v>120</v>
      </c>
      <c r="B127" s="417" t="s">
        <v>184</v>
      </c>
      <c r="C127" s="417" t="s">
        <v>185</v>
      </c>
      <c r="D127" s="25">
        <v>4</v>
      </c>
      <c r="E127" s="117"/>
      <c r="F127" s="117"/>
      <c r="G127" s="18">
        <f t="shared" si="9"/>
        <v>1.3333333333333333</v>
      </c>
      <c r="H127" s="18">
        <f t="shared" si="5"/>
        <v>2.6666666666666665</v>
      </c>
      <c r="I127" s="370"/>
      <c r="J127" s="18">
        <f t="shared" si="6"/>
        <v>2.6666666666666665</v>
      </c>
      <c r="K127" s="18"/>
      <c r="L127" s="18">
        <f t="shared" si="7"/>
        <v>2.6666666666666665</v>
      </c>
      <c r="M127" s="370"/>
      <c r="N127" s="71" t="str">
        <f t="shared" si="8"/>
        <v>Juin</v>
      </c>
    </row>
    <row r="128" spans="1:14" ht="18.75">
      <c r="A128" s="64">
        <v>121</v>
      </c>
      <c r="B128" s="417" t="s">
        <v>186</v>
      </c>
      <c r="C128" s="417" t="s">
        <v>869</v>
      </c>
      <c r="D128" s="25">
        <v>4.5</v>
      </c>
      <c r="E128" s="117"/>
      <c r="F128" s="117"/>
      <c r="G128" s="18">
        <f t="shared" si="9"/>
        <v>1.5</v>
      </c>
      <c r="H128" s="18">
        <f t="shared" si="5"/>
        <v>3</v>
      </c>
      <c r="I128" s="370"/>
      <c r="J128" s="18">
        <f t="shared" si="6"/>
        <v>3</v>
      </c>
      <c r="K128" s="18"/>
      <c r="L128" s="18">
        <f t="shared" si="7"/>
        <v>3</v>
      </c>
      <c r="M128" s="370"/>
      <c r="N128" s="71" t="str">
        <f t="shared" si="8"/>
        <v>Juin</v>
      </c>
    </row>
    <row r="129" spans="1:14" ht="18.75">
      <c r="A129" s="64">
        <v>122</v>
      </c>
      <c r="B129" s="417" t="s">
        <v>187</v>
      </c>
      <c r="C129" s="417" t="s">
        <v>870</v>
      </c>
      <c r="D129" s="25">
        <v>2</v>
      </c>
      <c r="E129" s="117"/>
      <c r="F129" s="117"/>
      <c r="G129" s="18">
        <f t="shared" si="9"/>
        <v>0.66666666666666663</v>
      </c>
      <c r="H129" s="18">
        <f t="shared" si="5"/>
        <v>1.3333333333333333</v>
      </c>
      <c r="I129" s="370"/>
      <c r="J129" s="18">
        <f t="shared" si="6"/>
        <v>1.3333333333333333</v>
      </c>
      <c r="K129" s="18"/>
      <c r="L129" s="18">
        <f t="shared" si="7"/>
        <v>1.3333333333333333</v>
      </c>
      <c r="M129" s="370"/>
      <c r="N129" s="71" t="str">
        <f t="shared" si="8"/>
        <v>Juin</v>
      </c>
    </row>
    <row r="130" spans="1:14" ht="18.75">
      <c r="A130" s="64">
        <v>123</v>
      </c>
      <c r="B130" s="424" t="s">
        <v>871</v>
      </c>
      <c r="C130" s="424" t="s">
        <v>188</v>
      </c>
      <c r="D130" s="25">
        <v>17</v>
      </c>
      <c r="E130" s="117"/>
      <c r="F130" s="117"/>
      <c r="G130" s="18">
        <f t="shared" si="9"/>
        <v>5.666666666666667</v>
      </c>
      <c r="H130" s="18">
        <f t="shared" si="5"/>
        <v>11.333333333333334</v>
      </c>
      <c r="I130" s="370"/>
      <c r="J130" s="18">
        <f t="shared" si="6"/>
        <v>11.333333333333334</v>
      </c>
      <c r="K130" s="18"/>
      <c r="L130" s="18">
        <f t="shared" si="7"/>
        <v>11.333333333333334</v>
      </c>
      <c r="M130" s="370"/>
      <c r="N130" s="71" t="str">
        <f t="shared" si="8"/>
        <v>Juin</v>
      </c>
    </row>
    <row r="131" spans="1:14" ht="18.75">
      <c r="A131" s="64">
        <v>124</v>
      </c>
      <c r="B131" s="424" t="s">
        <v>189</v>
      </c>
      <c r="C131" s="424" t="s">
        <v>31</v>
      </c>
      <c r="D131" s="25">
        <v>9.5</v>
      </c>
      <c r="E131" s="117"/>
      <c r="F131" s="117"/>
      <c r="G131" s="18">
        <f t="shared" si="9"/>
        <v>3.1666666666666665</v>
      </c>
      <c r="H131" s="18">
        <f t="shared" si="5"/>
        <v>6.333333333333333</v>
      </c>
      <c r="I131" s="370"/>
      <c r="J131" s="18">
        <f t="shared" si="6"/>
        <v>6.333333333333333</v>
      </c>
      <c r="K131" s="18"/>
      <c r="L131" s="18">
        <f t="shared" si="7"/>
        <v>6.333333333333333</v>
      </c>
      <c r="M131" s="370"/>
      <c r="N131" s="71" t="str">
        <f t="shared" si="8"/>
        <v>Juin</v>
      </c>
    </row>
    <row r="132" spans="1:14" ht="18.75">
      <c r="A132" s="64">
        <v>125</v>
      </c>
      <c r="B132" s="423" t="s">
        <v>190</v>
      </c>
      <c r="C132" s="423" t="s">
        <v>191</v>
      </c>
      <c r="D132" s="25">
        <v>3</v>
      </c>
      <c r="E132" s="117"/>
      <c r="F132" s="117"/>
      <c r="G132" s="18">
        <f t="shared" si="9"/>
        <v>1</v>
      </c>
      <c r="H132" s="18">
        <f t="shared" si="5"/>
        <v>2</v>
      </c>
      <c r="I132" s="370"/>
      <c r="J132" s="18">
        <f t="shared" si="6"/>
        <v>2</v>
      </c>
      <c r="K132" s="18"/>
      <c r="L132" s="18">
        <f t="shared" si="7"/>
        <v>2</v>
      </c>
      <c r="M132" s="370"/>
      <c r="N132" s="71" t="str">
        <f t="shared" si="8"/>
        <v>Juin</v>
      </c>
    </row>
    <row r="133" spans="1:14" ht="18.75">
      <c r="A133" s="64">
        <v>126</v>
      </c>
      <c r="B133" s="425" t="s">
        <v>192</v>
      </c>
      <c r="C133" s="425" t="s">
        <v>193</v>
      </c>
      <c r="D133" s="25">
        <v>11</v>
      </c>
      <c r="E133" s="117"/>
      <c r="F133" s="117"/>
      <c r="G133" s="18">
        <f t="shared" si="9"/>
        <v>3.6666666666666665</v>
      </c>
      <c r="H133" s="18">
        <f t="shared" si="5"/>
        <v>7.333333333333333</v>
      </c>
      <c r="I133" s="370"/>
      <c r="J133" s="18">
        <f t="shared" si="6"/>
        <v>7.333333333333333</v>
      </c>
      <c r="K133" s="18"/>
      <c r="L133" s="18">
        <f t="shared" si="7"/>
        <v>7.333333333333333</v>
      </c>
      <c r="M133" s="370"/>
      <c r="N133" s="71" t="str">
        <f t="shared" si="8"/>
        <v>Juin</v>
      </c>
    </row>
    <row r="134" spans="1:14" ht="18.75">
      <c r="A134" s="64">
        <v>127</v>
      </c>
      <c r="B134" s="426" t="s">
        <v>194</v>
      </c>
      <c r="C134" s="426" t="s">
        <v>195</v>
      </c>
      <c r="D134" s="25">
        <v>4.5</v>
      </c>
      <c r="E134" s="117"/>
      <c r="F134" s="117"/>
      <c r="G134" s="18">
        <f t="shared" si="9"/>
        <v>1.5</v>
      </c>
      <c r="H134" s="18">
        <f t="shared" si="5"/>
        <v>3</v>
      </c>
      <c r="I134" s="370"/>
      <c r="J134" s="18">
        <f t="shared" si="6"/>
        <v>3</v>
      </c>
      <c r="K134" s="18"/>
      <c r="L134" s="18">
        <f t="shared" si="7"/>
        <v>3</v>
      </c>
      <c r="M134" s="370"/>
      <c r="N134" s="71" t="str">
        <f t="shared" si="8"/>
        <v>Juin</v>
      </c>
    </row>
    <row r="135" spans="1:14" ht="18.75">
      <c r="A135" s="64">
        <v>128</v>
      </c>
      <c r="B135" s="424" t="s">
        <v>196</v>
      </c>
      <c r="C135" s="424" t="s">
        <v>197</v>
      </c>
      <c r="D135" s="25">
        <v>15</v>
      </c>
      <c r="E135" s="117"/>
      <c r="F135" s="117"/>
      <c r="G135" s="18">
        <f t="shared" si="9"/>
        <v>5</v>
      </c>
      <c r="H135" s="18">
        <f t="shared" ref="H135:H198" si="10">G135*2</f>
        <v>10</v>
      </c>
      <c r="I135" s="370"/>
      <c r="J135" s="18">
        <f t="shared" ref="J135:J198" si="11">MAX(I135*2,H135)</f>
        <v>10</v>
      </c>
      <c r="K135" s="18"/>
      <c r="L135" s="18">
        <f t="shared" ref="L135:L198" si="12">MAX(J135,K135*2)</f>
        <v>10</v>
      </c>
      <c r="M135" s="370"/>
      <c r="N135" s="71" t="str">
        <f t="shared" ref="N135:N198" si="13">IF(ISBLANK(K135),IF(ISBLANK(I135),"Juin","Synthèse"),"Rattrapage")</f>
        <v>Juin</v>
      </c>
    </row>
    <row r="136" spans="1:14" ht="18.75">
      <c r="A136" s="64">
        <v>129</v>
      </c>
      <c r="B136" s="424" t="s">
        <v>198</v>
      </c>
      <c r="C136" s="424" t="s">
        <v>160</v>
      </c>
      <c r="D136" s="25">
        <v>7.5</v>
      </c>
      <c r="E136" s="117"/>
      <c r="F136" s="117"/>
      <c r="G136" s="18">
        <f t="shared" ref="G136:G199" si="14">IF(AND(D136=0,E136=0,F136=0),M136/2,(D136+E136+F136)/3)</f>
        <v>2.5</v>
      </c>
      <c r="H136" s="18">
        <f t="shared" si="10"/>
        <v>5</v>
      </c>
      <c r="I136" s="370"/>
      <c r="J136" s="18">
        <f t="shared" si="11"/>
        <v>5</v>
      </c>
      <c r="K136" s="18"/>
      <c r="L136" s="18">
        <f t="shared" si="12"/>
        <v>5</v>
      </c>
      <c r="M136" s="370"/>
      <c r="N136" s="71" t="str">
        <f t="shared" si="13"/>
        <v>Juin</v>
      </c>
    </row>
    <row r="137" spans="1:14" ht="18.75">
      <c r="A137" s="64">
        <v>130</v>
      </c>
      <c r="B137" s="417" t="s">
        <v>199</v>
      </c>
      <c r="C137" s="417" t="s">
        <v>872</v>
      </c>
      <c r="D137" s="25">
        <v>3.5</v>
      </c>
      <c r="E137" s="117"/>
      <c r="F137" s="117"/>
      <c r="G137" s="18">
        <f t="shared" si="14"/>
        <v>1.1666666666666667</v>
      </c>
      <c r="H137" s="18">
        <f t="shared" si="10"/>
        <v>2.3333333333333335</v>
      </c>
      <c r="I137" s="370"/>
      <c r="J137" s="18">
        <f t="shared" si="11"/>
        <v>2.3333333333333335</v>
      </c>
      <c r="K137" s="18"/>
      <c r="L137" s="18">
        <f t="shared" si="12"/>
        <v>2.3333333333333335</v>
      </c>
      <c r="M137" s="370"/>
      <c r="N137" s="71" t="str">
        <f t="shared" si="13"/>
        <v>Juin</v>
      </c>
    </row>
    <row r="138" spans="1:14" ht="18.75">
      <c r="A138" s="64">
        <v>131</v>
      </c>
      <c r="B138" s="424" t="s">
        <v>200</v>
      </c>
      <c r="C138" s="424" t="s">
        <v>201</v>
      </c>
      <c r="D138" s="25">
        <v>18</v>
      </c>
      <c r="E138" s="117"/>
      <c r="F138" s="117"/>
      <c r="G138" s="18">
        <f t="shared" si="14"/>
        <v>6</v>
      </c>
      <c r="H138" s="18">
        <f t="shared" si="10"/>
        <v>12</v>
      </c>
      <c r="I138" s="370"/>
      <c r="J138" s="18">
        <f t="shared" si="11"/>
        <v>12</v>
      </c>
      <c r="K138" s="18"/>
      <c r="L138" s="18">
        <f t="shared" si="12"/>
        <v>12</v>
      </c>
      <c r="M138" s="370"/>
      <c r="N138" s="71" t="str">
        <f t="shared" si="13"/>
        <v>Juin</v>
      </c>
    </row>
    <row r="139" spans="1:14" ht="18.75">
      <c r="A139" s="64">
        <v>132</v>
      </c>
      <c r="B139" s="424" t="s">
        <v>202</v>
      </c>
      <c r="C139" s="424" t="s">
        <v>203</v>
      </c>
      <c r="D139" s="25">
        <v>5</v>
      </c>
      <c r="E139" s="117"/>
      <c r="F139" s="117"/>
      <c r="G139" s="18">
        <f t="shared" si="14"/>
        <v>1.6666666666666667</v>
      </c>
      <c r="H139" s="18">
        <f t="shared" si="10"/>
        <v>3.3333333333333335</v>
      </c>
      <c r="I139" s="370"/>
      <c r="J139" s="18">
        <f t="shared" si="11"/>
        <v>3.3333333333333335</v>
      </c>
      <c r="K139" s="18"/>
      <c r="L139" s="18">
        <f t="shared" si="12"/>
        <v>3.3333333333333335</v>
      </c>
      <c r="M139" s="370"/>
      <c r="N139" s="71" t="str">
        <f t="shared" si="13"/>
        <v>Juin</v>
      </c>
    </row>
    <row r="140" spans="1:14" ht="18.75">
      <c r="A140" s="64">
        <v>133</v>
      </c>
      <c r="B140" s="424" t="s">
        <v>873</v>
      </c>
      <c r="C140" s="424" t="s">
        <v>204</v>
      </c>
      <c r="D140" s="25">
        <v>7.5</v>
      </c>
      <c r="E140" s="117"/>
      <c r="F140" s="117"/>
      <c r="G140" s="18">
        <f t="shared" si="14"/>
        <v>2.5</v>
      </c>
      <c r="H140" s="18">
        <f t="shared" si="10"/>
        <v>5</v>
      </c>
      <c r="I140" s="370"/>
      <c r="J140" s="18">
        <f t="shared" si="11"/>
        <v>5</v>
      </c>
      <c r="K140" s="18"/>
      <c r="L140" s="18">
        <f t="shared" si="12"/>
        <v>5</v>
      </c>
      <c r="M140" s="370"/>
      <c r="N140" s="71" t="str">
        <f t="shared" si="13"/>
        <v>Juin</v>
      </c>
    </row>
    <row r="141" spans="1:14" ht="18.75">
      <c r="A141" s="64">
        <v>134</v>
      </c>
      <c r="B141" s="423" t="s">
        <v>205</v>
      </c>
      <c r="C141" s="423" t="s">
        <v>185</v>
      </c>
      <c r="D141" s="25">
        <v>9.5</v>
      </c>
      <c r="E141" s="117"/>
      <c r="F141" s="117"/>
      <c r="G141" s="18">
        <f t="shared" si="14"/>
        <v>3.1666666666666665</v>
      </c>
      <c r="H141" s="18">
        <f t="shared" si="10"/>
        <v>6.333333333333333</v>
      </c>
      <c r="I141" s="370"/>
      <c r="J141" s="18">
        <f t="shared" si="11"/>
        <v>6.333333333333333</v>
      </c>
      <c r="K141" s="18"/>
      <c r="L141" s="18">
        <f t="shared" si="12"/>
        <v>6.333333333333333</v>
      </c>
      <c r="M141" s="370"/>
      <c r="N141" s="71" t="str">
        <f t="shared" si="13"/>
        <v>Juin</v>
      </c>
    </row>
    <row r="142" spans="1:14" ht="18.75">
      <c r="A142" s="64">
        <v>135</v>
      </c>
      <c r="B142" s="424" t="s">
        <v>206</v>
      </c>
      <c r="C142" s="424" t="s">
        <v>207</v>
      </c>
      <c r="D142" s="25">
        <v>8</v>
      </c>
      <c r="E142" s="117"/>
      <c r="F142" s="117"/>
      <c r="G142" s="18">
        <f t="shared" si="14"/>
        <v>2.6666666666666665</v>
      </c>
      <c r="H142" s="18">
        <f t="shared" si="10"/>
        <v>5.333333333333333</v>
      </c>
      <c r="I142" s="370"/>
      <c r="J142" s="18">
        <f t="shared" si="11"/>
        <v>5.333333333333333</v>
      </c>
      <c r="K142" s="18"/>
      <c r="L142" s="18">
        <f t="shared" si="12"/>
        <v>5.333333333333333</v>
      </c>
      <c r="M142" s="370"/>
      <c r="N142" s="71" t="str">
        <f t="shared" si="13"/>
        <v>Juin</v>
      </c>
    </row>
    <row r="143" spans="1:14" ht="18.75">
      <c r="A143" s="64">
        <v>136</v>
      </c>
      <c r="B143" s="431" t="s">
        <v>874</v>
      </c>
      <c r="C143" s="426" t="s">
        <v>875</v>
      </c>
      <c r="D143" s="25">
        <v>3.5</v>
      </c>
      <c r="E143" s="117"/>
      <c r="F143" s="117"/>
      <c r="G143" s="18">
        <f t="shared" si="14"/>
        <v>1.1666666666666667</v>
      </c>
      <c r="H143" s="18">
        <f t="shared" si="10"/>
        <v>2.3333333333333335</v>
      </c>
      <c r="I143" s="370"/>
      <c r="J143" s="18">
        <f t="shared" si="11"/>
        <v>2.3333333333333335</v>
      </c>
      <c r="K143" s="18"/>
      <c r="L143" s="18">
        <f t="shared" si="12"/>
        <v>2.3333333333333335</v>
      </c>
      <c r="M143" s="370"/>
      <c r="N143" s="71" t="str">
        <f t="shared" si="13"/>
        <v>Juin</v>
      </c>
    </row>
    <row r="144" spans="1:14" ht="18.75">
      <c r="A144" s="64">
        <v>137</v>
      </c>
      <c r="B144" s="426" t="s">
        <v>208</v>
      </c>
      <c r="C144" s="426" t="s">
        <v>876</v>
      </c>
      <c r="D144" s="25">
        <v>11</v>
      </c>
      <c r="E144" s="117"/>
      <c r="F144" s="117"/>
      <c r="G144" s="18">
        <f t="shared" si="14"/>
        <v>3.6666666666666665</v>
      </c>
      <c r="H144" s="18">
        <f t="shared" si="10"/>
        <v>7.333333333333333</v>
      </c>
      <c r="I144" s="370"/>
      <c r="J144" s="18">
        <f t="shared" si="11"/>
        <v>7.333333333333333</v>
      </c>
      <c r="K144" s="18"/>
      <c r="L144" s="18">
        <f t="shared" si="12"/>
        <v>7.333333333333333</v>
      </c>
      <c r="M144" s="370"/>
      <c r="N144" s="71" t="str">
        <f t="shared" si="13"/>
        <v>Juin</v>
      </c>
    </row>
    <row r="145" spans="1:14" ht="18.75">
      <c r="A145" s="64">
        <v>138</v>
      </c>
      <c r="B145" s="424" t="s">
        <v>209</v>
      </c>
      <c r="C145" s="424" t="s">
        <v>132</v>
      </c>
      <c r="D145" s="25">
        <v>8.5</v>
      </c>
      <c r="E145" s="117"/>
      <c r="F145" s="117"/>
      <c r="G145" s="18">
        <f t="shared" si="14"/>
        <v>2.8333333333333335</v>
      </c>
      <c r="H145" s="18">
        <f t="shared" si="10"/>
        <v>5.666666666666667</v>
      </c>
      <c r="I145" s="370"/>
      <c r="J145" s="18">
        <f t="shared" si="11"/>
        <v>5.666666666666667</v>
      </c>
      <c r="K145" s="18"/>
      <c r="L145" s="18">
        <f t="shared" si="12"/>
        <v>5.666666666666667</v>
      </c>
      <c r="M145" s="370"/>
      <c r="N145" s="71" t="str">
        <f t="shared" si="13"/>
        <v>Juin</v>
      </c>
    </row>
    <row r="146" spans="1:14" ht="18.75">
      <c r="A146" s="64">
        <v>139</v>
      </c>
      <c r="B146" s="424" t="s">
        <v>210</v>
      </c>
      <c r="C146" s="424" t="s">
        <v>757</v>
      </c>
      <c r="D146" s="25">
        <v>10.5</v>
      </c>
      <c r="E146" s="117"/>
      <c r="F146" s="117"/>
      <c r="G146" s="18">
        <f t="shared" si="14"/>
        <v>3.5</v>
      </c>
      <c r="H146" s="18">
        <f t="shared" si="10"/>
        <v>7</v>
      </c>
      <c r="I146" s="370"/>
      <c r="J146" s="18">
        <f t="shared" si="11"/>
        <v>7</v>
      </c>
      <c r="K146" s="18"/>
      <c r="L146" s="18">
        <f t="shared" si="12"/>
        <v>7</v>
      </c>
      <c r="M146" s="370"/>
      <c r="N146" s="71" t="str">
        <f t="shared" si="13"/>
        <v>Juin</v>
      </c>
    </row>
    <row r="147" spans="1:14" ht="18.75">
      <c r="A147" s="64">
        <v>140</v>
      </c>
      <c r="B147" s="424" t="s">
        <v>211</v>
      </c>
      <c r="C147" s="424" t="s">
        <v>212</v>
      </c>
      <c r="D147" s="25">
        <v>13</v>
      </c>
      <c r="E147" s="117"/>
      <c r="F147" s="117"/>
      <c r="G147" s="18">
        <f t="shared" si="14"/>
        <v>4.333333333333333</v>
      </c>
      <c r="H147" s="18">
        <f t="shared" si="10"/>
        <v>8.6666666666666661</v>
      </c>
      <c r="I147" s="370"/>
      <c r="J147" s="18">
        <f t="shared" si="11"/>
        <v>8.6666666666666661</v>
      </c>
      <c r="K147" s="18"/>
      <c r="L147" s="18">
        <f t="shared" si="12"/>
        <v>8.6666666666666661</v>
      </c>
      <c r="M147" s="370"/>
      <c r="N147" s="71" t="str">
        <f t="shared" si="13"/>
        <v>Juin</v>
      </c>
    </row>
    <row r="148" spans="1:14" ht="18.75">
      <c r="A148" s="64">
        <v>141</v>
      </c>
      <c r="B148" s="424" t="s">
        <v>877</v>
      </c>
      <c r="C148" s="424" t="s">
        <v>878</v>
      </c>
      <c r="D148" s="25">
        <v>8</v>
      </c>
      <c r="E148" s="117"/>
      <c r="F148" s="117"/>
      <c r="G148" s="18">
        <f t="shared" si="14"/>
        <v>2.6666666666666665</v>
      </c>
      <c r="H148" s="18">
        <f t="shared" si="10"/>
        <v>5.333333333333333</v>
      </c>
      <c r="I148" s="370"/>
      <c r="J148" s="18">
        <f t="shared" si="11"/>
        <v>5.333333333333333</v>
      </c>
      <c r="K148" s="18"/>
      <c r="L148" s="18">
        <f t="shared" si="12"/>
        <v>5.333333333333333</v>
      </c>
      <c r="M148" s="370"/>
      <c r="N148" s="71" t="str">
        <f t="shared" si="13"/>
        <v>Juin</v>
      </c>
    </row>
    <row r="149" spans="1:14" ht="18.75">
      <c r="A149" s="64">
        <v>142</v>
      </c>
      <c r="B149" s="424" t="s">
        <v>213</v>
      </c>
      <c r="C149" s="424" t="s">
        <v>879</v>
      </c>
      <c r="D149" s="25">
        <v>8</v>
      </c>
      <c r="E149" s="117"/>
      <c r="F149" s="117"/>
      <c r="G149" s="18">
        <f t="shared" si="14"/>
        <v>2.6666666666666665</v>
      </c>
      <c r="H149" s="18">
        <f t="shared" si="10"/>
        <v>5.333333333333333</v>
      </c>
      <c r="I149" s="370"/>
      <c r="J149" s="18">
        <f t="shared" si="11"/>
        <v>5.333333333333333</v>
      </c>
      <c r="K149" s="18"/>
      <c r="L149" s="18">
        <f t="shared" si="12"/>
        <v>5.333333333333333</v>
      </c>
      <c r="M149" s="370"/>
      <c r="N149" s="71" t="str">
        <f t="shared" si="13"/>
        <v>Juin</v>
      </c>
    </row>
    <row r="150" spans="1:14" ht="18.75">
      <c r="A150" s="64">
        <v>143</v>
      </c>
      <c r="B150" s="426" t="s">
        <v>880</v>
      </c>
      <c r="C150" s="426" t="s">
        <v>214</v>
      </c>
      <c r="D150" s="25">
        <v>7</v>
      </c>
      <c r="E150" s="117"/>
      <c r="F150" s="117"/>
      <c r="G150" s="18">
        <f t="shared" si="14"/>
        <v>2.3333333333333335</v>
      </c>
      <c r="H150" s="18">
        <f t="shared" si="10"/>
        <v>4.666666666666667</v>
      </c>
      <c r="I150" s="370"/>
      <c r="J150" s="18">
        <f t="shared" si="11"/>
        <v>4.666666666666667</v>
      </c>
      <c r="K150" s="18"/>
      <c r="L150" s="18">
        <f t="shared" si="12"/>
        <v>4.666666666666667</v>
      </c>
      <c r="M150" s="370"/>
      <c r="N150" s="71" t="str">
        <f t="shared" si="13"/>
        <v>Juin</v>
      </c>
    </row>
    <row r="151" spans="1:14" ht="18.75">
      <c r="A151" s="64">
        <v>144</v>
      </c>
      <c r="B151" s="426" t="s">
        <v>215</v>
      </c>
      <c r="C151" s="426" t="s">
        <v>216</v>
      </c>
      <c r="D151" s="25">
        <v>7</v>
      </c>
      <c r="E151" s="117"/>
      <c r="F151" s="117"/>
      <c r="G151" s="18">
        <f t="shared" si="14"/>
        <v>2.3333333333333335</v>
      </c>
      <c r="H151" s="18">
        <f t="shared" si="10"/>
        <v>4.666666666666667</v>
      </c>
      <c r="I151" s="370"/>
      <c r="J151" s="18">
        <f t="shared" si="11"/>
        <v>4.666666666666667</v>
      </c>
      <c r="K151" s="18"/>
      <c r="L151" s="18">
        <f t="shared" si="12"/>
        <v>4.666666666666667</v>
      </c>
      <c r="M151" s="370"/>
      <c r="N151" s="71" t="str">
        <f t="shared" si="13"/>
        <v>Juin</v>
      </c>
    </row>
    <row r="152" spans="1:14" ht="18.75">
      <c r="A152" s="64">
        <v>145</v>
      </c>
      <c r="B152" s="426" t="s">
        <v>217</v>
      </c>
      <c r="C152" s="426" t="s">
        <v>218</v>
      </c>
      <c r="D152" s="25">
        <v>8</v>
      </c>
      <c r="E152" s="117"/>
      <c r="F152" s="117"/>
      <c r="G152" s="18">
        <f t="shared" si="14"/>
        <v>2.6666666666666665</v>
      </c>
      <c r="H152" s="18">
        <f t="shared" si="10"/>
        <v>5.333333333333333</v>
      </c>
      <c r="I152" s="370"/>
      <c r="J152" s="18">
        <f t="shared" si="11"/>
        <v>5.333333333333333</v>
      </c>
      <c r="K152" s="18"/>
      <c r="L152" s="18">
        <f t="shared" si="12"/>
        <v>5.333333333333333</v>
      </c>
      <c r="M152" s="370"/>
      <c r="N152" s="71" t="str">
        <f t="shared" si="13"/>
        <v>Juin</v>
      </c>
    </row>
    <row r="153" spans="1:14" ht="18.75">
      <c r="A153" s="64">
        <v>146</v>
      </c>
      <c r="B153" s="413" t="s">
        <v>217</v>
      </c>
      <c r="C153" s="413" t="s">
        <v>47</v>
      </c>
      <c r="D153" s="25">
        <v>5</v>
      </c>
      <c r="E153" s="117"/>
      <c r="F153" s="117"/>
      <c r="G153" s="18">
        <f t="shared" si="14"/>
        <v>1.6666666666666667</v>
      </c>
      <c r="H153" s="18">
        <f t="shared" si="10"/>
        <v>3.3333333333333335</v>
      </c>
      <c r="I153" s="370"/>
      <c r="J153" s="18">
        <f t="shared" si="11"/>
        <v>3.3333333333333335</v>
      </c>
      <c r="K153" s="18"/>
      <c r="L153" s="18">
        <f t="shared" si="12"/>
        <v>3.3333333333333335</v>
      </c>
      <c r="M153" s="370"/>
      <c r="N153" s="71" t="str">
        <f t="shared" si="13"/>
        <v>Juin</v>
      </c>
    </row>
    <row r="154" spans="1:14" ht="18.75">
      <c r="A154" s="64">
        <v>147</v>
      </c>
      <c r="B154" s="424" t="s">
        <v>219</v>
      </c>
      <c r="C154" s="424" t="s">
        <v>220</v>
      </c>
      <c r="D154" s="25">
        <v>8</v>
      </c>
      <c r="E154" s="117"/>
      <c r="F154" s="117"/>
      <c r="G154" s="18">
        <f t="shared" si="14"/>
        <v>2.6666666666666665</v>
      </c>
      <c r="H154" s="18">
        <f t="shared" si="10"/>
        <v>5.333333333333333</v>
      </c>
      <c r="I154" s="370"/>
      <c r="J154" s="18">
        <f t="shared" si="11"/>
        <v>5.333333333333333</v>
      </c>
      <c r="K154" s="18"/>
      <c r="L154" s="18">
        <f t="shared" si="12"/>
        <v>5.333333333333333</v>
      </c>
      <c r="M154" s="370"/>
      <c r="N154" s="71" t="str">
        <f t="shared" si="13"/>
        <v>Juin</v>
      </c>
    </row>
    <row r="155" spans="1:14" ht="18.75">
      <c r="A155" s="64">
        <v>148</v>
      </c>
      <c r="B155" s="424" t="s">
        <v>221</v>
      </c>
      <c r="C155" s="424" t="s">
        <v>222</v>
      </c>
      <c r="D155" s="25">
        <v>10</v>
      </c>
      <c r="E155" s="117"/>
      <c r="F155" s="117"/>
      <c r="G155" s="18">
        <f t="shared" si="14"/>
        <v>3.3333333333333335</v>
      </c>
      <c r="H155" s="18">
        <f t="shared" si="10"/>
        <v>6.666666666666667</v>
      </c>
      <c r="I155" s="370"/>
      <c r="J155" s="18">
        <f t="shared" si="11"/>
        <v>6.666666666666667</v>
      </c>
      <c r="K155" s="18"/>
      <c r="L155" s="18">
        <f t="shared" si="12"/>
        <v>6.666666666666667</v>
      </c>
      <c r="M155" s="370"/>
      <c r="N155" s="71" t="str">
        <f t="shared" si="13"/>
        <v>Juin</v>
      </c>
    </row>
    <row r="156" spans="1:14" ht="18.75">
      <c r="A156" s="64">
        <v>149</v>
      </c>
      <c r="B156" s="423" t="s">
        <v>881</v>
      </c>
      <c r="C156" s="423" t="s">
        <v>212</v>
      </c>
      <c r="D156" s="25">
        <v>11</v>
      </c>
      <c r="E156" s="117"/>
      <c r="F156" s="117"/>
      <c r="G156" s="18">
        <f t="shared" si="14"/>
        <v>3.6666666666666665</v>
      </c>
      <c r="H156" s="18">
        <f t="shared" si="10"/>
        <v>7.333333333333333</v>
      </c>
      <c r="I156" s="370"/>
      <c r="J156" s="18">
        <f t="shared" si="11"/>
        <v>7.333333333333333</v>
      </c>
      <c r="K156" s="18"/>
      <c r="L156" s="18">
        <f t="shared" si="12"/>
        <v>7.333333333333333</v>
      </c>
      <c r="M156" s="370"/>
      <c r="N156" s="71" t="str">
        <f t="shared" si="13"/>
        <v>Juin</v>
      </c>
    </row>
    <row r="157" spans="1:14" ht="18.75">
      <c r="A157" s="64">
        <v>150</v>
      </c>
      <c r="B157" s="430" t="s">
        <v>223</v>
      </c>
      <c r="C157" s="430" t="s">
        <v>882</v>
      </c>
      <c r="D157" s="25">
        <v>6</v>
      </c>
      <c r="E157" s="117"/>
      <c r="F157" s="117"/>
      <c r="G157" s="18">
        <f t="shared" si="14"/>
        <v>2</v>
      </c>
      <c r="H157" s="18">
        <f t="shared" si="10"/>
        <v>4</v>
      </c>
      <c r="I157" s="370"/>
      <c r="J157" s="18">
        <f t="shared" si="11"/>
        <v>4</v>
      </c>
      <c r="K157" s="18"/>
      <c r="L157" s="18">
        <f t="shared" si="12"/>
        <v>4</v>
      </c>
      <c r="M157" s="370"/>
      <c r="N157" s="71" t="str">
        <f t="shared" si="13"/>
        <v>Juin</v>
      </c>
    </row>
    <row r="158" spans="1:14" ht="18.75">
      <c r="A158" s="64">
        <v>151</v>
      </c>
      <c r="B158" s="427" t="s">
        <v>224</v>
      </c>
      <c r="C158" s="427" t="s">
        <v>225</v>
      </c>
      <c r="D158" s="25">
        <v>5.5</v>
      </c>
      <c r="E158" s="117"/>
      <c r="F158" s="117"/>
      <c r="G158" s="18">
        <f t="shared" si="14"/>
        <v>1.8333333333333333</v>
      </c>
      <c r="H158" s="18">
        <f t="shared" si="10"/>
        <v>3.6666666666666665</v>
      </c>
      <c r="I158" s="370"/>
      <c r="J158" s="18">
        <f t="shared" si="11"/>
        <v>3.6666666666666665</v>
      </c>
      <c r="K158" s="18"/>
      <c r="L158" s="18">
        <f t="shared" si="12"/>
        <v>3.6666666666666665</v>
      </c>
      <c r="M158" s="370"/>
      <c r="N158" s="71" t="str">
        <f t="shared" si="13"/>
        <v>Juin</v>
      </c>
    </row>
    <row r="159" spans="1:14" ht="18.75">
      <c r="A159" s="64">
        <v>152</v>
      </c>
      <c r="B159" s="424" t="s">
        <v>226</v>
      </c>
      <c r="C159" s="424" t="s">
        <v>227</v>
      </c>
      <c r="D159" s="25">
        <v>9.5</v>
      </c>
      <c r="E159" s="117"/>
      <c r="F159" s="117"/>
      <c r="G159" s="18">
        <f t="shared" si="14"/>
        <v>3.1666666666666665</v>
      </c>
      <c r="H159" s="18">
        <f t="shared" si="10"/>
        <v>6.333333333333333</v>
      </c>
      <c r="I159" s="370"/>
      <c r="J159" s="18">
        <f t="shared" si="11"/>
        <v>6.333333333333333</v>
      </c>
      <c r="K159" s="18"/>
      <c r="L159" s="18">
        <f t="shared" si="12"/>
        <v>6.333333333333333</v>
      </c>
      <c r="M159" s="370"/>
      <c r="N159" s="71" t="str">
        <f t="shared" si="13"/>
        <v>Juin</v>
      </c>
    </row>
    <row r="160" spans="1:14" ht="18.75">
      <c r="A160" s="64">
        <v>153</v>
      </c>
      <c r="B160" s="424" t="s">
        <v>228</v>
      </c>
      <c r="C160" s="424" t="s">
        <v>229</v>
      </c>
      <c r="D160" s="25">
        <v>6</v>
      </c>
      <c r="E160" s="117"/>
      <c r="F160" s="117"/>
      <c r="G160" s="18">
        <f t="shared" si="14"/>
        <v>2</v>
      </c>
      <c r="H160" s="18">
        <f t="shared" si="10"/>
        <v>4</v>
      </c>
      <c r="I160" s="370"/>
      <c r="J160" s="18">
        <f t="shared" si="11"/>
        <v>4</v>
      </c>
      <c r="K160" s="18"/>
      <c r="L160" s="18">
        <f t="shared" si="12"/>
        <v>4</v>
      </c>
      <c r="M160" s="370"/>
      <c r="N160" s="71" t="str">
        <f t="shared" si="13"/>
        <v>Juin</v>
      </c>
    </row>
    <row r="161" spans="1:14" ht="18.75">
      <c r="A161" s="64">
        <v>154</v>
      </c>
      <c r="B161" s="424" t="s">
        <v>230</v>
      </c>
      <c r="C161" s="424" t="s">
        <v>231</v>
      </c>
      <c r="D161" s="25">
        <v>12.5</v>
      </c>
      <c r="E161" s="117"/>
      <c r="F161" s="117"/>
      <c r="G161" s="18">
        <f t="shared" si="14"/>
        <v>4.166666666666667</v>
      </c>
      <c r="H161" s="18">
        <f t="shared" si="10"/>
        <v>8.3333333333333339</v>
      </c>
      <c r="I161" s="370"/>
      <c r="J161" s="18">
        <f t="shared" si="11"/>
        <v>8.3333333333333339</v>
      </c>
      <c r="K161" s="18"/>
      <c r="L161" s="18">
        <f t="shared" si="12"/>
        <v>8.3333333333333339</v>
      </c>
      <c r="M161" s="370"/>
      <c r="N161" s="71" t="str">
        <f t="shared" si="13"/>
        <v>Juin</v>
      </c>
    </row>
    <row r="162" spans="1:14" ht="18.75">
      <c r="A162" s="64">
        <v>155</v>
      </c>
      <c r="B162" s="424" t="s">
        <v>232</v>
      </c>
      <c r="C162" s="424" t="s">
        <v>233</v>
      </c>
      <c r="D162" s="25">
        <v>5.5</v>
      </c>
      <c r="E162" s="117"/>
      <c r="F162" s="117"/>
      <c r="G162" s="18">
        <f t="shared" si="14"/>
        <v>1.8333333333333333</v>
      </c>
      <c r="H162" s="18">
        <f t="shared" si="10"/>
        <v>3.6666666666666665</v>
      </c>
      <c r="I162" s="370"/>
      <c r="J162" s="18">
        <f t="shared" si="11"/>
        <v>3.6666666666666665</v>
      </c>
      <c r="K162" s="18"/>
      <c r="L162" s="18">
        <f t="shared" si="12"/>
        <v>3.6666666666666665</v>
      </c>
      <c r="M162" s="370"/>
      <c r="N162" s="71" t="str">
        <f t="shared" si="13"/>
        <v>Juin</v>
      </c>
    </row>
    <row r="163" spans="1:14" ht="18.75">
      <c r="A163" s="64">
        <v>156</v>
      </c>
      <c r="B163" s="424" t="s">
        <v>234</v>
      </c>
      <c r="C163" s="424" t="s">
        <v>235</v>
      </c>
      <c r="D163" s="25">
        <v>8</v>
      </c>
      <c r="E163" s="117"/>
      <c r="F163" s="117"/>
      <c r="G163" s="18">
        <f t="shared" si="14"/>
        <v>2.6666666666666665</v>
      </c>
      <c r="H163" s="18">
        <f t="shared" si="10"/>
        <v>5.333333333333333</v>
      </c>
      <c r="I163" s="370"/>
      <c r="J163" s="18">
        <f t="shared" si="11"/>
        <v>5.333333333333333</v>
      </c>
      <c r="K163" s="18"/>
      <c r="L163" s="18">
        <f t="shared" si="12"/>
        <v>5.333333333333333</v>
      </c>
      <c r="M163" s="370"/>
      <c r="N163" s="71" t="str">
        <f t="shared" si="13"/>
        <v>Juin</v>
      </c>
    </row>
    <row r="164" spans="1:14" ht="18.75">
      <c r="A164" s="64">
        <v>157</v>
      </c>
      <c r="B164" s="424" t="s">
        <v>236</v>
      </c>
      <c r="C164" s="424" t="s">
        <v>237</v>
      </c>
      <c r="D164" s="25">
        <v>11</v>
      </c>
      <c r="E164" s="117"/>
      <c r="F164" s="117"/>
      <c r="G164" s="18">
        <f t="shared" si="14"/>
        <v>3.6666666666666665</v>
      </c>
      <c r="H164" s="18">
        <f t="shared" si="10"/>
        <v>7.333333333333333</v>
      </c>
      <c r="I164" s="370"/>
      <c r="J164" s="18">
        <f t="shared" si="11"/>
        <v>7.333333333333333</v>
      </c>
      <c r="K164" s="18"/>
      <c r="L164" s="18">
        <f t="shared" si="12"/>
        <v>7.333333333333333</v>
      </c>
      <c r="M164" s="370"/>
      <c r="N164" s="71" t="str">
        <f t="shared" si="13"/>
        <v>Juin</v>
      </c>
    </row>
    <row r="165" spans="1:14" ht="18.75">
      <c r="A165" s="64">
        <v>158</v>
      </c>
      <c r="B165" s="424" t="s">
        <v>238</v>
      </c>
      <c r="C165" s="424" t="s">
        <v>883</v>
      </c>
      <c r="D165" s="25">
        <v>6.5</v>
      </c>
      <c r="E165" s="117"/>
      <c r="F165" s="117"/>
      <c r="G165" s="18">
        <f t="shared" si="14"/>
        <v>2.1666666666666665</v>
      </c>
      <c r="H165" s="18">
        <f t="shared" si="10"/>
        <v>4.333333333333333</v>
      </c>
      <c r="I165" s="370"/>
      <c r="J165" s="18">
        <f t="shared" si="11"/>
        <v>4.333333333333333</v>
      </c>
      <c r="K165" s="18"/>
      <c r="L165" s="18">
        <f t="shared" si="12"/>
        <v>4.333333333333333</v>
      </c>
      <c r="M165" s="370"/>
      <c r="N165" s="71" t="str">
        <f t="shared" si="13"/>
        <v>Juin</v>
      </c>
    </row>
    <row r="166" spans="1:14" ht="18.75">
      <c r="A166" s="64">
        <v>159</v>
      </c>
      <c r="B166" s="426" t="s">
        <v>239</v>
      </c>
      <c r="C166" s="426" t="s">
        <v>671</v>
      </c>
      <c r="D166" s="25">
        <v>18.5</v>
      </c>
      <c r="E166" s="117"/>
      <c r="F166" s="117"/>
      <c r="G166" s="18">
        <f t="shared" si="14"/>
        <v>6.166666666666667</v>
      </c>
      <c r="H166" s="18">
        <f t="shared" si="10"/>
        <v>12.333333333333334</v>
      </c>
      <c r="I166" s="370"/>
      <c r="J166" s="18">
        <f t="shared" si="11"/>
        <v>12.333333333333334</v>
      </c>
      <c r="K166" s="18"/>
      <c r="L166" s="18">
        <f t="shared" si="12"/>
        <v>12.333333333333334</v>
      </c>
      <c r="M166" s="370"/>
      <c r="N166" s="71" t="str">
        <f t="shared" si="13"/>
        <v>Juin</v>
      </c>
    </row>
    <row r="167" spans="1:14" ht="18.75">
      <c r="A167" s="64">
        <v>160</v>
      </c>
      <c r="B167" s="424" t="s">
        <v>240</v>
      </c>
      <c r="C167" s="424" t="s">
        <v>241</v>
      </c>
      <c r="D167" s="25">
        <v>10</v>
      </c>
      <c r="E167" s="117"/>
      <c r="F167" s="117"/>
      <c r="G167" s="18">
        <f t="shared" si="14"/>
        <v>3.3333333333333335</v>
      </c>
      <c r="H167" s="18">
        <f t="shared" si="10"/>
        <v>6.666666666666667</v>
      </c>
      <c r="I167" s="370"/>
      <c r="J167" s="18">
        <f t="shared" si="11"/>
        <v>6.666666666666667</v>
      </c>
      <c r="K167" s="18"/>
      <c r="L167" s="18">
        <f t="shared" si="12"/>
        <v>6.666666666666667</v>
      </c>
      <c r="M167" s="370"/>
      <c r="N167" s="71" t="str">
        <f t="shared" si="13"/>
        <v>Juin</v>
      </c>
    </row>
    <row r="168" spans="1:14" ht="18.75">
      <c r="A168" s="64">
        <v>161</v>
      </c>
      <c r="B168" s="424" t="s">
        <v>242</v>
      </c>
      <c r="C168" s="424" t="s">
        <v>884</v>
      </c>
      <c r="D168" s="25">
        <v>6.5</v>
      </c>
      <c r="E168" s="117"/>
      <c r="F168" s="117"/>
      <c r="G168" s="18">
        <f t="shared" si="14"/>
        <v>2.1666666666666665</v>
      </c>
      <c r="H168" s="18">
        <f t="shared" si="10"/>
        <v>4.333333333333333</v>
      </c>
      <c r="I168" s="370"/>
      <c r="J168" s="18">
        <f t="shared" si="11"/>
        <v>4.333333333333333</v>
      </c>
      <c r="K168" s="18"/>
      <c r="L168" s="18">
        <f t="shared" si="12"/>
        <v>4.333333333333333</v>
      </c>
      <c r="M168" s="370"/>
      <c r="N168" s="71" t="str">
        <f t="shared" si="13"/>
        <v>Juin</v>
      </c>
    </row>
    <row r="169" spans="1:14" ht="18.75">
      <c r="A169" s="64">
        <v>162</v>
      </c>
      <c r="B169" s="413" t="s">
        <v>243</v>
      </c>
      <c r="C169" s="413" t="s">
        <v>25</v>
      </c>
      <c r="D169" s="25">
        <v>11</v>
      </c>
      <c r="E169" s="117"/>
      <c r="F169" s="117"/>
      <c r="G169" s="18">
        <f t="shared" si="14"/>
        <v>3.6666666666666665</v>
      </c>
      <c r="H169" s="18">
        <f t="shared" si="10"/>
        <v>7.333333333333333</v>
      </c>
      <c r="I169" s="370"/>
      <c r="J169" s="18">
        <f t="shared" si="11"/>
        <v>7.333333333333333</v>
      </c>
      <c r="K169" s="18"/>
      <c r="L169" s="18">
        <f t="shared" si="12"/>
        <v>7.333333333333333</v>
      </c>
      <c r="M169" s="370"/>
      <c r="N169" s="71" t="str">
        <f t="shared" si="13"/>
        <v>Juin</v>
      </c>
    </row>
    <row r="170" spans="1:14" ht="18.75">
      <c r="A170" s="64">
        <v>163</v>
      </c>
      <c r="B170" s="413" t="s">
        <v>244</v>
      </c>
      <c r="C170" s="413" t="s">
        <v>245</v>
      </c>
      <c r="D170" s="25">
        <v>3.5</v>
      </c>
      <c r="E170" s="117"/>
      <c r="F170" s="117"/>
      <c r="G170" s="18">
        <f t="shared" si="14"/>
        <v>1.1666666666666667</v>
      </c>
      <c r="H170" s="18">
        <f t="shared" si="10"/>
        <v>2.3333333333333335</v>
      </c>
      <c r="I170" s="370"/>
      <c r="J170" s="18">
        <f t="shared" si="11"/>
        <v>2.3333333333333335</v>
      </c>
      <c r="K170" s="18"/>
      <c r="L170" s="18">
        <f t="shared" si="12"/>
        <v>2.3333333333333335</v>
      </c>
      <c r="M170" s="370"/>
      <c r="N170" s="71" t="str">
        <f t="shared" si="13"/>
        <v>Juin</v>
      </c>
    </row>
    <row r="171" spans="1:14" ht="18.75">
      <c r="A171" s="64">
        <v>164</v>
      </c>
      <c r="B171" s="432" t="s">
        <v>246</v>
      </c>
      <c r="C171" s="432" t="s">
        <v>247</v>
      </c>
      <c r="D171" s="25">
        <v>7</v>
      </c>
      <c r="E171" s="117"/>
      <c r="F171" s="117"/>
      <c r="G171" s="18">
        <f t="shared" si="14"/>
        <v>2.3333333333333335</v>
      </c>
      <c r="H171" s="18">
        <f t="shared" si="10"/>
        <v>4.666666666666667</v>
      </c>
      <c r="I171" s="370"/>
      <c r="J171" s="18">
        <f t="shared" si="11"/>
        <v>4.666666666666667</v>
      </c>
      <c r="K171" s="18"/>
      <c r="L171" s="18">
        <f t="shared" si="12"/>
        <v>4.666666666666667</v>
      </c>
      <c r="M171" s="370"/>
      <c r="N171" s="71" t="str">
        <f t="shared" si="13"/>
        <v>Juin</v>
      </c>
    </row>
    <row r="172" spans="1:14" ht="18.75">
      <c r="A172" s="64">
        <v>165</v>
      </c>
      <c r="B172" s="419" t="s">
        <v>885</v>
      </c>
      <c r="C172" s="419" t="s">
        <v>886</v>
      </c>
      <c r="D172" s="25">
        <v>11.5</v>
      </c>
      <c r="E172" s="238"/>
      <c r="F172" s="238"/>
      <c r="G172" s="18">
        <f t="shared" si="14"/>
        <v>3.8333333333333335</v>
      </c>
      <c r="H172" s="18">
        <f t="shared" si="10"/>
        <v>7.666666666666667</v>
      </c>
      <c r="I172" s="370"/>
      <c r="J172" s="18">
        <f t="shared" si="11"/>
        <v>7.666666666666667</v>
      </c>
      <c r="K172" s="18"/>
      <c r="L172" s="18">
        <f t="shared" si="12"/>
        <v>7.666666666666667</v>
      </c>
      <c r="M172" s="370"/>
      <c r="N172" s="71" t="str">
        <f t="shared" si="13"/>
        <v>Juin</v>
      </c>
    </row>
    <row r="173" spans="1:14" ht="18.75">
      <c r="A173" s="64">
        <v>166</v>
      </c>
      <c r="B173" s="413" t="s">
        <v>887</v>
      </c>
      <c r="C173" s="413" t="s">
        <v>248</v>
      </c>
      <c r="D173" s="25">
        <v>6</v>
      </c>
      <c r="E173" s="117"/>
      <c r="F173" s="117"/>
      <c r="G173" s="18">
        <f t="shared" si="14"/>
        <v>2</v>
      </c>
      <c r="H173" s="18">
        <f t="shared" si="10"/>
        <v>4</v>
      </c>
      <c r="I173" s="370"/>
      <c r="J173" s="18">
        <f t="shared" si="11"/>
        <v>4</v>
      </c>
      <c r="K173" s="18"/>
      <c r="L173" s="18">
        <f t="shared" si="12"/>
        <v>4</v>
      </c>
      <c r="M173" s="370"/>
      <c r="N173" s="71" t="str">
        <f t="shared" si="13"/>
        <v>Juin</v>
      </c>
    </row>
    <row r="174" spans="1:14" ht="18.75">
      <c r="A174" s="64">
        <v>167</v>
      </c>
      <c r="B174" s="413" t="s">
        <v>249</v>
      </c>
      <c r="C174" s="413" t="s">
        <v>154</v>
      </c>
      <c r="D174" s="25">
        <v>7</v>
      </c>
      <c r="E174" s="117"/>
      <c r="F174" s="117"/>
      <c r="G174" s="18">
        <f t="shared" si="14"/>
        <v>2.3333333333333335</v>
      </c>
      <c r="H174" s="18">
        <f t="shared" si="10"/>
        <v>4.666666666666667</v>
      </c>
      <c r="I174" s="370"/>
      <c r="J174" s="18">
        <f t="shared" si="11"/>
        <v>4.666666666666667</v>
      </c>
      <c r="K174" s="18"/>
      <c r="L174" s="18">
        <f t="shared" si="12"/>
        <v>4.666666666666667</v>
      </c>
      <c r="M174" s="370"/>
      <c r="N174" s="71" t="str">
        <f t="shared" si="13"/>
        <v>Juin</v>
      </c>
    </row>
    <row r="175" spans="1:14" ht="18.75">
      <c r="A175" s="64">
        <v>168</v>
      </c>
      <c r="B175" s="413" t="s">
        <v>250</v>
      </c>
      <c r="C175" s="413" t="s">
        <v>692</v>
      </c>
      <c r="D175" s="25">
        <v>12.5</v>
      </c>
      <c r="E175" s="117"/>
      <c r="F175" s="117"/>
      <c r="G175" s="18">
        <f t="shared" si="14"/>
        <v>4.166666666666667</v>
      </c>
      <c r="H175" s="18">
        <f t="shared" si="10"/>
        <v>8.3333333333333339</v>
      </c>
      <c r="I175" s="370"/>
      <c r="J175" s="18">
        <f t="shared" si="11"/>
        <v>8.3333333333333339</v>
      </c>
      <c r="K175" s="18"/>
      <c r="L175" s="18">
        <f t="shared" si="12"/>
        <v>8.3333333333333339</v>
      </c>
      <c r="M175" s="370"/>
      <c r="N175" s="71" t="str">
        <f t="shared" si="13"/>
        <v>Juin</v>
      </c>
    </row>
    <row r="176" spans="1:14" ht="18.75">
      <c r="A176" s="64">
        <v>169</v>
      </c>
      <c r="B176" s="418" t="s">
        <v>251</v>
      </c>
      <c r="C176" s="418" t="s">
        <v>252</v>
      </c>
      <c r="D176" s="25">
        <v>14.5</v>
      </c>
      <c r="E176" s="117"/>
      <c r="F176" s="117"/>
      <c r="G176" s="18">
        <f t="shared" si="14"/>
        <v>4.833333333333333</v>
      </c>
      <c r="H176" s="18">
        <f t="shared" si="10"/>
        <v>9.6666666666666661</v>
      </c>
      <c r="I176" s="370"/>
      <c r="J176" s="18">
        <f t="shared" si="11"/>
        <v>9.6666666666666661</v>
      </c>
      <c r="K176" s="18"/>
      <c r="L176" s="18">
        <f t="shared" si="12"/>
        <v>9.6666666666666661</v>
      </c>
      <c r="M176" s="370"/>
      <c r="N176" s="71" t="str">
        <f t="shared" si="13"/>
        <v>Juin</v>
      </c>
    </row>
    <row r="177" spans="1:14" ht="18.75">
      <c r="A177" s="64">
        <v>170</v>
      </c>
      <c r="B177" s="413" t="s">
        <v>251</v>
      </c>
      <c r="C177" s="413" t="s">
        <v>69</v>
      </c>
      <c r="D177" s="25">
        <v>4</v>
      </c>
      <c r="E177" s="117"/>
      <c r="F177" s="117"/>
      <c r="G177" s="18">
        <f t="shared" si="14"/>
        <v>1.3333333333333333</v>
      </c>
      <c r="H177" s="18">
        <f t="shared" si="10"/>
        <v>2.6666666666666665</v>
      </c>
      <c r="I177" s="370"/>
      <c r="J177" s="18">
        <f t="shared" si="11"/>
        <v>2.6666666666666665</v>
      </c>
      <c r="K177" s="18"/>
      <c r="L177" s="18">
        <f t="shared" si="12"/>
        <v>2.6666666666666665</v>
      </c>
      <c r="M177" s="370"/>
      <c r="N177" s="71" t="str">
        <f t="shared" si="13"/>
        <v>Juin</v>
      </c>
    </row>
    <row r="178" spans="1:14" ht="18.75">
      <c r="A178" s="64">
        <v>171</v>
      </c>
      <c r="B178" s="413" t="s">
        <v>253</v>
      </c>
      <c r="C178" s="413" t="s">
        <v>233</v>
      </c>
      <c r="D178" s="25">
        <v>5.5</v>
      </c>
      <c r="E178" s="117"/>
      <c r="F178" s="117"/>
      <c r="G178" s="18">
        <f t="shared" si="14"/>
        <v>1.8333333333333333</v>
      </c>
      <c r="H178" s="18">
        <f t="shared" si="10"/>
        <v>3.6666666666666665</v>
      </c>
      <c r="I178" s="370"/>
      <c r="J178" s="18">
        <f t="shared" si="11"/>
        <v>3.6666666666666665</v>
      </c>
      <c r="K178" s="18"/>
      <c r="L178" s="18">
        <f t="shared" si="12"/>
        <v>3.6666666666666665</v>
      </c>
      <c r="M178" s="370"/>
      <c r="N178" s="71" t="str">
        <f t="shared" si="13"/>
        <v>Juin</v>
      </c>
    </row>
    <row r="179" spans="1:14" ht="18.75">
      <c r="A179" s="64">
        <v>172</v>
      </c>
      <c r="B179" s="413" t="s">
        <v>254</v>
      </c>
      <c r="C179" s="413" t="s">
        <v>255</v>
      </c>
      <c r="D179" s="25">
        <v>8.5</v>
      </c>
      <c r="E179" s="117"/>
      <c r="F179" s="117"/>
      <c r="G179" s="18">
        <f t="shared" si="14"/>
        <v>2.8333333333333335</v>
      </c>
      <c r="H179" s="18">
        <f t="shared" si="10"/>
        <v>5.666666666666667</v>
      </c>
      <c r="I179" s="370"/>
      <c r="J179" s="18">
        <f t="shared" si="11"/>
        <v>5.666666666666667</v>
      </c>
      <c r="K179" s="18"/>
      <c r="L179" s="18">
        <f t="shared" si="12"/>
        <v>5.666666666666667</v>
      </c>
      <c r="M179" s="370"/>
      <c r="N179" s="71" t="str">
        <f t="shared" si="13"/>
        <v>Juin</v>
      </c>
    </row>
    <row r="180" spans="1:14" ht="18.75">
      <c r="A180" s="64">
        <v>173</v>
      </c>
      <c r="B180" s="413" t="s">
        <v>256</v>
      </c>
      <c r="C180" s="413" t="s">
        <v>888</v>
      </c>
      <c r="D180" s="25">
        <v>11</v>
      </c>
      <c r="E180" s="117"/>
      <c r="F180" s="117"/>
      <c r="G180" s="18">
        <f t="shared" si="14"/>
        <v>3.6666666666666665</v>
      </c>
      <c r="H180" s="18">
        <f t="shared" si="10"/>
        <v>7.333333333333333</v>
      </c>
      <c r="I180" s="370"/>
      <c r="J180" s="18">
        <f t="shared" si="11"/>
        <v>7.333333333333333</v>
      </c>
      <c r="K180" s="18"/>
      <c r="L180" s="18">
        <f t="shared" si="12"/>
        <v>7.333333333333333</v>
      </c>
      <c r="M180" s="370"/>
      <c r="N180" s="71" t="str">
        <f t="shared" si="13"/>
        <v>Juin</v>
      </c>
    </row>
    <row r="181" spans="1:14" ht="18.75">
      <c r="A181" s="64">
        <v>174</v>
      </c>
      <c r="B181" s="419" t="s">
        <v>889</v>
      </c>
      <c r="C181" s="419" t="s">
        <v>890</v>
      </c>
      <c r="D181" s="25">
        <v>12</v>
      </c>
      <c r="E181" s="117"/>
      <c r="F181" s="117"/>
      <c r="G181" s="18">
        <f t="shared" si="14"/>
        <v>4</v>
      </c>
      <c r="H181" s="18">
        <f t="shared" si="10"/>
        <v>8</v>
      </c>
      <c r="I181" s="370"/>
      <c r="J181" s="18">
        <f t="shared" si="11"/>
        <v>8</v>
      </c>
      <c r="K181" s="18"/>
      <c r="L181" s="18">
        <f t="shared" si="12"/>
        <v>8</v>
      </c>
      <c r="M181" s="370"/>
      <c r="N181" s="71" t="str">
        <f t="shared" si="13"/>
        <v>Juin</v>
      </c>
    </row>
    <row r="182" spans="1:14" ht="18.75">
      <c r="A182" s="64">
        <v>175</v>
      </c>
      <c r="B182" s="413" t="s">
        <v>257</v>
      </c>
      <c r="C182" s="413" t="s">
        <v>891</v>
      </c>
      <c r="D182" s="25">
        <v>11.5</v>
      </c>
      <c r="E182" s="117"/>
      <c r="F182" s="117"/>
      <c r="G182" s="18">
        <f t="shared" si="14"/>
        <v>3.8333333333333335</v>
      </c>
      <c r="H182" s="18">
        <f t="shared" si="10"/>
        <v>7.666666666666667</v>
      </c>
      <c r="I182" s="370"/>
      <c r="J182" s="18">
        <f t="shared" si="11"/>
        <v>7.666666666666667</v>
      </c>
      <c r="K182" s="18"/>
      <c r="L182" s="18">
        <f t="shared" si="12"/>
        <v>7.666666666666667</v>
      </c>
      <c r="M182" s="370"/>
      <c r="N182" s="71" t="str">
        <f t="shared" si="13"/>
        <v>Juin</v>
      </c>
    </row>
    <row r="183" spans="1:14" ht="18.75">
      <c r="A183" s="64">
        <v>176</v>
      </c>
      <c r="B183" s="419" t="s">
        <v>892</v>
      </c>
      <c r="C183" s="419" t="s">
        <v>533</v>
      </c>
      <c r="D183" s="25">
        <v>15</v>
      </c>
      <c r="E183" s="117"/>
      <c r="F183" s="117"/>
      <c r="G183" s="18">
        <f t="shared" si="14"/>
        <v>5</v>
      </c>
      <c r="H183" s="18">
        <f t="shared" si="10"/>
        <v>10</v>
      </c>
      <c r="I183" s="370"/>
      <c r="J183" s="18">
        <f t="shared" si="11"/>
        <v>10</v>
      </c>
      <c r="K183" s="18"/>
      <c r="L183" s="18">
        <f t="shared" si="12"/>
        <v>10</v>
      </c>
      <c r="M183" s="370"/>
      <c r="N183" s="71" t="str">
        <f t="shared" si="13"/>
        <v>Juin</v>
      </c>
    </row>
    <row r="184" spans="1:14" ht="18.75">
      <c r="A184" s="64">
        <v>177</v>
      </c>
      <c r="B184" s="419" t="s">
        <v>258</v>
      </c>
      <c r="C184" s="419" t="s">
        <v>259</v>
      </c>
      <c r="D184" s="25">
        <v>9</v>
      </c>
      <c r="E184" s="117"/>
      <c r="F184" s="117"/>
      <c r="G184" s="18">
        <f t="shared" si="14"/>
        <v>3</v>
      </c>
      <c r="H184" s="18">
        <f t="shared" si="10"/>
        <v>6</v>
      </c>
      <c r="I184" s="370"/>
      <c r="J184" s="18">
        <f t="shared" si="11"/>
        <v>6</v>
      </c>
      <c r="K184" s="18"/>
      <c r="L184" s="18">
        <f t="shared" si="12"/>
        <v>6</v>
      </c>
      <c r="M184" s="370"/>
      <c r="N184" s="71" t="str">
        <f t="shared" si="13"/>
        <v>Juin</v>
      </c>
    </row>
    <row r="185" spans="1:14" ht="18.75">
      <c r="A185" s="64">
        <v>178</v>
      </c>
      <c r="B185" s="413" t="s">
        <v>260</v>
      </c>
      <c r="C185" s="413" t="s">
        <v>893</v>
      </c>
      <c r="D185" s="25">
        <v>8</v>
      </c>
      <c r="E185" s="117"/>
      <c r="F185" s="117"/>
      <c r="G185" s="18">
        <f t="shared" si="14"/>
        <v>2.6666666666666665</v>
      </c>
      <c r="H185" s="18">
        <f t="shared" si="10"/>
        <v>5.333333333333333</v>
      </c>
      <c r="I185" s="370"/>
      <c r="J185" s="18">
        <f t="shared" si="11"/>
        <v>5.333333333333333</v>
      </c>
      <c r="K185" s="18"/>
      <c r="L185" s="18">
        <f t="shared" si="12"/>
        <v>5.333333333333333</v>
      </c>
      <c r="M185" s="370"/>
      <c r="N185" s="71" t="str">
        <f t="shared" si="13"/>
        <v>Juin</v>
      </c>
    </row>
    <row r="186" spans="1:14" ht="18.75">
      <c r="A186" s="64">
        <v>179</v>
      </c>
      <c r="B186" s="432" t="s">
        <v>261</v>
      </c>
      <c r="C186" s="432" t="s">
        <v>172</v>
      </c>
      <c r="D186" s="25">
        <v>7</v>
      </c>
      <c r="E186" s="238"/>
      <c r="F186" s="238"/>
      <c r="G186" s="18">
        <f t="shared" si="14"/>
        <v>2.3333333333333335</v>
      </c>
      <c r="H186" s="18">
        <f t="shared" si="10"/>
        <v>4.666666666666667</v>
      </c>
      <c r="I186" s="370"/>
      <c r="J186" s="18">
        <f t="shared" si="11"/>
        <v>4.666666666666667</v>
      </c>
      <c r="K186" s="18"/>
      <c r="L186" s="18">
        <f t="shared" si="12"/>
        <v>4.666666666666667</v>
      </c>
      <c r="M186" s="370"/>
      <c r="N186" s="71" t="str">
        <f t="shared" si="13"/>
        <v>Juin</v>
      </c>
    </row>
    <row r="187" spans="1:14" ht="18.75">
      <c r="A187" s="64">
        <v>180</v>
      </c>
      <c r="B187" s="413" t="s">
        <v>262</v>
      </c>
      <c r="C187" s="413" t="s">
        <v>263</v>
      </c>
      <c r="D187" s="25">
        <v>11</v>
      </c>
      <c r="E187" s="117"/>
      <c r="F187" s="117"/>
      <c r="G187" s="18">
        <f t="shared" si="14"/>
        <v>3.6666666666666665</v>
      </c>
      <c r="H187" s="18">
        <f t="shared" si="10"/>
        <v>7.333333333333333</v>
      </c>
      <c r="I187" s="370"/>
      <c r="J187" s="18">
        <f t="shared" si="11"/>
        <v>7.333333333333333</v>
      </c>
      <c r="K187" s="18"/>
      <c r="L187" s="18">
        <f t="shared" si="12"/>
        <v>7.333333333333333</v>
      </c>
      <c r="M187" s="370"/>
      <c r="N187" s="71" t="str">
        <f t="shared" si="13"/>
        <v>Juin</v>
      </c>
    </row>
    <row r="188" spans="1:14" ht="18.75">
      <c r="A188" s="64">
        <v>181</v>
      </c>
      <c r="B188" s="413" t="s">
        <v>264</v>
      </c>
      <c r="C188" s="413" t="s">
        <v>894</v>
      </c>
      <c r="D188" s="25">
        <v>4</v>
      </c>
      <c r="E188" s="117"/>
      <c r="F188" s="117"/>
      <c r="G188" s="18">
        <f t="shared" si="14"/>
        <v>1.3333333333333333</v>
      </c>
      <c r="H188" s="18">
        <f t="shared" si="10"/>
        <v>2.6666666666666665</v>
      </c>
      <c r="I188" s="370"/>
      <c r="J188" s="18">
        <f t="shared" si="11"/>
        <v>2.6666666666666665</v>
      </c>
      <c r="K188" s="18"/>
      <c r="L188" s="18">
        <f t="shared" si="12"/>
        <v>2.6666666666666665</v>
      </c>
      <c r="M188" s="370"/>
      <c r="N188" s="71" t="str">
        <f t="shared" si="13"/>
        <v>Juin</v>
      </c>
    </row>
    <row r="189" spans="1:14" ht="18.75">
      <c r="A189" s="64">
        <v>182</v>
      </c>
      <c r="B189" s="413" t="s">
        <v>265</v>
      </c>
      <c r="C189" s="413" t="s">
        <v>895</v>
      </c>
      <c r="D189" s="25">
        <v>4</v>
      </c>
      <c r="E189" s="117"/>
      <c r="F189" s="117"/>
      <c r="G189" s="18">
        <f t="shared" si="14"/>
        <v>1.3333333333333333</v>
      </c>
      <c r="H189" s="18">
        <f t="shared" si="10"/>
        <v>2.6666666666666665</v>
      </c>
      <c r="I189" s="370"/>
      <c r="J189" s="18">
        <f t="shared" si="11"/>
        <v>2.6666666666666665</v>
      </c>
      <c r="K189" s="18"/>
      <c r="L189" s="18">
        <f t="shared" si="12"/>
        <v>2.6666666666666665</v>
      </c>
      <c r="M189" s="370"/>
      <c r="N189" s="71" t="str">
        <f t="shared" si="13"/>
        <v>Juin</v>
      </c>
    </row>
    <row r="190" spans="1:14" ht="18.75">
      <c r="A190" s="64">
        <v>183</v>
      </c>
      <c r="B190" s="413" t="s">
        <v>896</v>
      </c>
      <c r="C190" s="413" t="s">
        <v>897</v>
      </c>
      <c r="D190" s="25">
        <v>10</v>
      </c>
      <c r="E190" s="117"/>
      <c r="F190" s="117"/>
      <c r="G190" s="18">
        <f t="shared" si="14"/>
        <v>3.3333333333333335</v>
      </c>
      <c r="H190" s="18">
        <f t="shared" si="10"/>
        <v>6.666666666666667</v>
      </c>
      <c r="I190" s="370"/>
      <c r="J190" s="18">
        <f t="shared" si="11"/>
        <v>6.666666666666667</v>
      </c>
      <c r="K190" s="18"/>
      <c r="L190" s="18">
        <f t="shared" si="12"/>
        <v>6.666666666666667</v>
      </c>
      <c r="M190" s="370"/>
      <c r="N190" s="71" t="str">
        <f t="shared" si="13"/>
        <v>Juin</v>
      </c>
    </row>
    <row r="191" spans="1:14" ht="18.75">
      <c r="A191" s="64">
        <v>184</v>
      </c>
      <c r="B191" s="413" t="s">
        <v>266</v>
      </c>
      <c r="C191" s="413" t="s">
        <v>136</v>
      </c>
      <c r="D191" s="25">
        <v>8</v>
      </c>
      <c r="E191" s="117"/>
      <c r="F191" s="117"/>
      <c r="G191" s="18">
        <f t="shared" si="14"/>
        <v>2.6666666666666665</v>
      </c>
      <c r="H191" s="18">
        <f t="shared" si="10"/>
        <v>5.333333333333333</v>
      </c>
      <c r="I191" s="370"/>
      <c r="J191" s="18">
        <f t="shared" si="11"/>
        <v>5.333333333333333</v>
      </c>
      <c r="K191" s="18"/>
      <c r="L191" s="18">
        <f t="shared" si="12"/>
        <v>5.333333333333333</v>
      </c>
      <c r="M191" s="370"/>
      <c r="N191" s="71" t="str">
        <f t="shared" si="13"/>
        <v>Juin</v>
      </c>
    </row>
    <row r="192" spans="1:14" ht="18.75">
      <c r="A192" s="64">
        <v>185</v>
      </c>
      <c r="B192" s="425" t="s">
        <v>898</v>
      </c>
      <c r="C192" s="425" t="s">
        <v>267</v>
      </c>
      <c r="D192" s="25">
        <v>11.5</v>
      </c>
      <c r="E192" s="117"/>
      <c r="F192" s="117"/>
      <c r="G192" s="18">
        <f t="shared" si="14"/>
        <v>3.8333333333333335</v>
      </c>
      <c r="H192" s="18">
        <f t="shared" si="10"/>
        <v>7.666666666666667</v>
      </c>
      <c r="I192" s="370"/>
      <c r="J192" s="18">
        <f t="shared" si="11"/>
        <v>7.666666666666667</v>
      </c>
      <c r="K192" s="18"/>
      <c r="L192" s="18">
        <f t="shared" si="12"/>
        <v>7.666666666666667</v>
      </c>
      <c r="M192" s="370"/>
      <c r="N192" s="71" t="str">
        <f t="shared" si="13"/>
        <v>Juin</v>
      </c>
    </row>
    <row r="193" spans="1:14" ht="18.75">
      <c r="A193" s="64">
        <v>186</v>
      </c>
      <c r="B193" s="413" t="s">
        <v>268</v>
      </c>
      <c r="C193" s="413" t="s">
        <v>95</v>
      </c>
      <c r="D193" s="25">
        <v>10</v>
      </c>
      <c r="E193" s="117"/>
      <c r="F193" s="117"/>
      <c r="G193" s="18">
        <f t="shared" si="14"/>
        <v>3.3333333333333335</v>
      </c>
      <c r="H193" s="18">
        <f t="shared" si="10"/>
        <v>6.666666666666667</v>
      </c>
      <c r="I193" s="370"/>
      <c r="J193" s="18">
        <f t="shared" si="11"/>
        <v>6.666666666666667</v>
      </c>
      <c r="K193" s="18"/>
      <c r="L193" s="18">
        <f t="shared" si="12"/>
        <v>6.666666666666667</v>
      </c>
      <c r="M193" s="370"/>
      <c r="N193" s="71" t="str">
        <f t="shared" si="13"/>
        <v>Juin</v>
      </c>
    </row>
    <row r="194" spans="1:14" ht="18.75">
      <c r="A194" s="64">
        <v>187</v>
      </c>
      <c r="B194" s="419" t="s">
        <v>899</v>
      </c>
      <c r="C194" s="419" t="s">
        <v>900</v>
      </c>
      <c r="D194" s="25">
        <v>13.5</v>
      </c>
      <c r="E194" s="117"/>
      <c r="F194" s="117"/>
      <c r="G194" s="18">
        <f>IF(AND(D194=0,E194=0,F194=0),M194/2,(D194+E194+F194)/3)</f>
        <v>4.5</v>
      </c>
      <c r="H194" s="18">
        <f>G194*2</f>
        <v>9</v>
      </c>
      <c r="I194" s="370"/>
      <c r="J194" s="18">
        <f>MAX(I194*2,H194)</f>
        <v>9</v>
      </c>
      <c r="K194" s="18"/>
      <c r="L194" s="18">
        <f>MAX(J194,K194*2)</f>
        <v>9</v>
      </c>
      <c r="M194" s="370"/>
      <c r="N194" s="71" t="str">
        <f>IF(ISBLANK(K194),IF(ISBLANK(I194),"Juin","Synthèse"),"Rattrapage")</f>
        <v>Juin</v>
      </c>
    </row>
    <row r="195" spans="1:14" ht="18.75">
      <c r="A195" s="64">
        <v>188</v>
      </c>
      <c r="B195" s="413" t="s">
        <v>269</v>
      </c>
      <c r="C195" s="413" t="s">
        <v>270</v>
      </c>
      <c r="D195" s="25">
        <v>5.5</v>
      </c>
      <c r="E195" s="117"/>
      <c r="F195" s="117"/>
      <c r="G195" s="18">
        <f t="shared" si="14"/>
        <v>1.8333333333333333</v>
      </c>
      <c r="H195" s="18">
        <f t="shared" si="10"/>
        <v>3.6666666666666665</v>
      </c>
      <c r="I195" s="370"/>
      <c r="J195" s="18">
        <f t="shared" si="11"/>
        <v>3.6666666666666665</v>
      </c>
      <c r="K195" s="18"/>
      <c r="L195" s="18">
        <f t="shared" si="12"/>
        <v>3.6666666666666665</v>
      </c>
      <c r="M195" s="370"/>
      <c r="N195" s="71" t="str">
        <f t="shared" si="13"/>
        <v>Juin</v>
      </c>
    </row>
    <row r="196" spans="1:14" ht="18.75">
      <c r="A196" s="64">
        <v>189</v>
      </c>
      <c r="B196" s="413" t="s">
        <v>271</v>
      </c>
      <c r="C196" s="413" t="s">
        <v>272</v>
      </c>
      <c r="D196" s="25">
        <v>9.5</v>
      </c>
      <c r="E196" s="117"/>
      <c r="F196" s="117"/>
      <c r="G196" s="18">
        <f t="shared" si="14"/>
        <v>3.1666666666666665</v>
      </c>
      <c r="H196" s="18">
        <f t="shared" si="10"/>
        <v>6.333333333333333</v>
      </c>
      <c r="I196" s="370"/>
      <c r="J196" s="18">
        <f t="shared" si="11"/>
        <v>6.333333333333333</v>
      </c>
      <c r="K196" s="18"/>
      <c r="L196" s="18">
        <f t="shared" si="12"/>
        <v>6.333333333333333</v>
      </c>
      <c r="M196" s="370"/>
      <c r="N196" s="71" t="str">
        <f t="shared" si="13"/>
        <v>Juin</v>
      </c>
    </row>
    <row r="197" spans="1:14" ht="18.75">
      <c r="A197" s="64">
        <v>190</v>
      </c>
      <c r="B197" s="413" t="s">
        <v>273</v>
      </c>
      <c r="C197" s="413" t="s">
        <v>607</v>
      </c>
      <c r="D197" s="25">
        <v>13.5</v>
      </c>
      <c r="E197" s="117"/>
      <c r="F197" s="117"/>
      <c r="G197" s="18">
        <f t="shared" si="14"/>
        <v>4.5</v>
      </c>
      <c r="H197" s="18">
        <f t="shared" si="10"/>
        <v>9</v>
      </c>
      <c r="I197" s="370"/>
      <c r="J197" s="18">
        <f t="shared" si="11"/>
        <v>9</v>
      </c>
      <c r="K197" s="18"/>
      <c r="L197" s="18">
        <f t="shared" si="12"/>
        <v>9</v>
      </c>
      <c r="M197" s="370"/>
      <c r="N197" s="71" t="str">
        <f t="shared" si="13"/>
        <v>Juin</v>
      </c>
    </row>
    <row r="198" spans="1:14" ht="18.75">
      <c r="A198" s="64">
        <v>191</v>
      </c>
      <c r="B198" s="419" t="s">
        <v>274</v>
      </c>
      <c r="C198" s="419" t="s">
        <v>245</v>
      </c>
      <c r="D198" s="25">
        <v>8.5</v>
      </c>
      <c r="E198" s="117"/>
      <c r="F198" s="117"/>
      <c r="G198" s="18">
        <f t="shared" si="14"/>
        <v>2.8333333333333335</v>
      </c>
      <c r="H198" s="18">
        <f t="shared" si="10"/>
        <v>5.666666666666667</v>
      </c>
      <c r="I198" s="370"/>
      <c r="J198" s="18">
        <f t="shared" si="11"/>
        <v>5.666666666666667</v>
      </c>
      <c r="K198" s="18"/>
      <c r="L198" s="18">
        <f t="shared" si="12"/>
        <v>5.666666666666667</v>
      </c>
      <c r="M198" s="370"/>
      <c r="N198" s="71" t="str">
        <f t="shared" si="13"/>
        <v>Juin</v>
      </c>
    </row>
    <row r="199" spans="1:14" ht="18.75">
      <c r="A199" s="64">
        <v>192</v>
      </c>
      <c r="B199" s="413" t="s">
        <v>275</v>
      </c>
      <c r="C199" s="413" t="s">
        <v>901</v>
      </c>
      <c r="D199" s="25">
        <v>5.5</v>
      </c>
      <c r="E199" s="117"/>
      <c r="F199" s="117"/>
      <c r="G199" s="18">
        <f t="shared" si="14"/>
        <v>1.8333333333333333</v>
      </c>
      <c r="H199" s="18">
        <f t="shared" ref="H199:H263" si="15">G199*2</f>
        <v>3.6666666666666665</v>
      </c>
      <c r="I199" s="370"/>
      <c r="J199" s="18">
        <f t="shared" ref="J199:J263" si="16">MAX(I199*2,H199)</f>
        <v>3.6666666666666665</v>
      </c>
      <c r="K199" s="18"/>
      <c r="L199" s="18">
        <f t="shared" ref="L199:L263" si="17">MAX(J199,K199*2)</f>
        <v>3.6666666666666665</v>
      </c>
      <c r="M199" s="370"/>
      <c r="N199" s="71" t="str">
        <f t="shared" ref="N199:N263" si="18">IF(ISBLANK(K199),IF(ISBLANK(I199),"Juin","Synthèse"),"Rattrapage")</f>
        <v>Juin</v>
      </c>
    </row>
    <row r="200" spans="1:14" ht="18.75">
      <c r="A200" s="64">
        <v>193</v>
      </c>
      <c r="B200" s="413" t="s">
        <v>276</v>
      </c>
      <c r="C200" s="413" t="s">
        <v>902</v>
      </c>
      <c r="D200" s="25">
        <v>11.5</v>
      </c>
      <c r="E200" s="117"/>
      <c r="F200" s="117"/>
      <c r="G200" s="18">
        <f t="shared" ref="G200:G264" si="19">IF(AND(D200=0,E200=0,F200=0),M200/2,(D200+E200+F200)/3)</f>
        <v>3.8333333333333335</v>
      </c>
      <c r="H200" s="18">
        <f t="shared" si="15"/>
        <v>7.666666666666667</v>
      </c>
      <c r="I200" s="370"/>
      <c r="J200" s="18">
        <f t="shared" si="16"/>
        <v>7.666666666666667</v>
      </c>
      <c r="K200" s="18"/>
      <c r="L200" s="18">
        <f t="shared" si="17"/>
        <v>7.666666666666667</v>
      </c>
      <c r="M200" s="370"/>
      <c r="N200" s="71" t="str">
        <f t="shared" si="18"/>
        <v>Juin</v>
      </c>
    </row>
    <row r="201" spans="1:14" ht="18.75">
      <c r="A201" s="64">
        <v>194</v>
      </c>
      <c r="B201" s="413" t="s">
        <v>277</v>
      </c>
      <c r="C201" s="413" t="s">
        <v>278</v>
      </c>
      <c r="D201" s="25">
        <v>16</v>
      </c>
      <c r="E201" s="117"/>
      <c r="F201" s="117"/>
      <c r="G201" s="18">
        <f t="shared" si="19"/>
        <v>5.333333333333333</v>
      </c>
      <c r="H201" s="18">
        <f t="shared" si="15"/>
        <v>10.666666666666666</v>
      </c>
      <c r="I201" s="370"/>
      <c r="J201" s="18">
        <f t="shared" si="16"/>
        <v>10.666666666666666</v>
      </c>
      <c r="K201" s="18"/>
      <c r="L201" s="18">
        <f t="shared" si="17"/>
        <v>10.666666666666666</v>
      </c>
      <c r="M201" s="370"/>
      <c r="N201" s="71" t="str">
        <f t="shared" si="18"/>
        <v>Juin</v>
      </c>
    </row>
    <row r="202" spans="1:14" ht="18.75">
      <c r="A202" s="64">
        <v>195</v>
      </c>
      <c r="B202" s="413" t="s">
        <v>277</v>
      </c>
      <c r="C202" s="413" t="s">
        <v>903</v>
      </c>
      <c r="D202" s="25">
        <v>14</v>
      </c>
      <c r="E202" s="117"/>
      <c r="F202" s="117"/>
      <c r="G202" s="18">
        <f t="shared" si="19"/>
        <v>4.666666666666667</v>
      </c>
      <c r="H202" s="18">
        <f t="shared" si="15"/>
        <v>9.3333333333333339</v>
      </c>
      <c r="I202" s="370"/>
      <c r="J202" s="18">
        <f t="shared" si="16"/>
        <v>9.3333333333333339</v>
      </c>
      <c r="K202" s="18"/>
      <c r="L202" s="18">
        <f t="shared" si="17"/>
        <v>9.3333333333333339</v>
      </c>
      <c r="M202" s="370"/>
      <c r="N202" s="71" t="str">
        <f t="shared" si="18"/>
        <v>Juin</v>
      </c>
    </row>
    <row r="203" spans="1:14" ht="18.75">
      <c r="A203" s="64">
        <v>196</v>
      </c>
      <c r="B203" s="413" t="s">
        <v>279</v>
      </c>
      <c r="C203" s="413" t="s">
        <v>362</v>
      </c>
      <c r="D203" s="25">
        <v>5.5</v>
      </c>
      <c r="E203" s="117"/>
      <c r="F203" s="117"/>
      <c r="G203" s="18">
        <f t="shared" si="19"/>
        <v>1.8333333333333333</v>
      </c>
      <c r="H203" s="18">
        <f t="shared" si="15"/>
        <v>3.6666666666666665</v>
      </c>
      <c r="I203" s="370"/>
      <c r="J203" s="18">
        <f t="shared" si="16"/>
        <v>3.6666666666666665</v>
      </c>
      <c r="K203" s="18"/>
      <c r="L203" s="18">
        <f t="shared" si="17"/>
        <v>3.6666666666666665</v>
      </c>
      <c r="M203" s="370"/>
      <c r="N203" s="71" t="str">
        <f t="shared" si="18"/>
        <v>Juin</v>
      </c>
    </row>
    <row r="204" spans="1:14" ht="18.75">
      <c r="A204" s="64">
        <v>197</v>
      </c>
      <c r="B204" s="419" t="s">
        <v>280</v>
      </c>
      <c r="C204" s="419" t="s">
        <v>281</v>
      </c>
      <c r="D204" s="25">
        <v>9</v>
      </c>
      <c r="E204" s="117"/>
      <c r="F204" s="117"/>
      <c r="G204" s="18">
        <f t="shared" si="19"/>
        <v>3</v>
      </c>
      <c r="H204" s="18">
        <f t="shared" si="15"/>
        <v>6</v>
      </c>
      <c r="I204" s="370"/>
      <c r="J204" s="18">
        <f t="shared" si="16"/>
        <v>6</v>
      </c>
      <c r="K204" s="18"/>
      <c r="L204" s="18">
        <f t="shared" si="17"/>
        <v>6</v>
      </c>
      <c r="M204" s="370"/>
      <c r="N204" s="71" t="str">
        <f t="shared" si="18"/>
        <v>Juin</v>
      </c>
    </row>
    <row r="205" spans="1:14" ht="18.75">
      <c r="A205" s="64">
        <v>198</v>
      </c>
      <c r="B205" s="413" t="s">
        <v>282</v>
      </c>
      <c r="C205" s="413" t="s">
        <v>904</v>
      </c>
      <c r="D205" s="25">
        <v>7.5</v>
      </c>
      <c r="E205" s="117"/>
      <c r="F205" s="117"/>
      <c r="G205" s="18">
        <f t="shared" si="19"/>
        <v>2.5</v>
      </c>
      <c r="H205" s="18">
        <f t="shared" si="15"/>
        <v>5</v>
      </c>
      <c r="I205" s="370"/>
      <c r="J205" s="18">
        <f t="shared" si="16"/>
        <v>5</v>
      </c>
      <c r="K205" s="18"/>
      <c r="L205" s="18">
        <f t="shared" si="17"/>
        <v>5</v>
      </c>
      <c r="M205" s="370"/>
      <c r="N205" s="71" t="str">
        <f t="shared" si="18"/>
        <v>Juin</v>
      </c>
    </row>
    <row r="206" spans="1:14" ht="18.75">
      <c r="A206" s="64">
        <v>199</v>
      </c>
      <c r="B206" s="413" t="s">
        <v>283</v>
      </c>
      <c r="C206" s="413" t="s">
        <v>905</v>
      </c>
      <c r="D206" s="25">
        <v>7.5</v>
      </c>
      <c r="E206" s="117"/>
      <c r="F206" s="117"/>
      <c r="G206" s="18">
        <f t="shared" si="19"/>
        <v>2.5</v>
      </c>
      <c r="H206" s="18">
        <f t="shared" si="15"/>
        <v>5</v>
      </c>
      <c r="I206" s="370"/>
      <c r="J206" s="18">
        <f t="shared" si="16"/>
        <v>5</v>
      </c>
      <c r="K206" s="18"/>
      <c r="L206" s="18">
        <f t="shared" si="17"/>
        <v>5</v>
      </c>
      <c r="M206" s="370"/>
      <c r="N206" s="71" t="str">
        <f t="shared" si="18"/>
        <v>Juin</v>
      </c>
    </row>
    <row r="207" spans="1:14" ht="18.75">
      <c r="A207" s="64">
        <v>200</v>
      </c>
      <c r="B207" s="418" t="s">
        <v>906</v>
      </c>
      <c r="C207" s="418" t="s">
        <v>907</v>
      </c>
      <c r="D207" s="25">
        <v>8</v>
      </c>
      <c r="E207" s="117"/>
      <c r="F207" s="117"/>
      <c r="G207" s="18">
        <f t="shared" si="19"/>
        <v>2.6666666666666665</v>
      </c>
      <c r="H207" s="18">
        <f t="shared" si="15"/>
        <v>5.333333333333333</v>
      </c>
      <c r="I207" s="370"/>
      <c r="J207" s="18">
        <f t="shared" si="16"/>
        <v>5.333333333333333</v>
      </c>
      <c r="K207" s="18"/>
      <c r="L207" s="18">
        <f t="shared" si="17"/>
        <v>5.333333333333333</v>
      </c>
      <c r="M207" s="370"/>
      <c r="N207" s="71" t="str">
        <f t="shared" si="18"/>
        <v>Juin</v>
      </c>
    </row>
    <row r="208" spans="1:14" ht="18.75">
      <c r="A208" s="64">
        <v>201</v>
      </c>
      <c r="B208" s="413" t="s">
        <v>284</v>
      </c>
      <c r="C208" s="413" t="s">
        <v>908</v>
      </c>
      <c r="D208" s="25">
        <v>13.5</v>
      </c>
      <c r="E208" s="117"/>
      <c r="F208" s="117"/>
      <c r="G208" s="18">
        <f t="shared" si="19"/>
        <v>4.5</v>
      </c>
      <c r="H208" s="18">
        <f t="shared" si="15"/>
        <v>9</v>
      </c>
      <c r="I208" s="370"/>
      <c r="J208" s="18">
        <f t="shared" si="16"/>
        <v>9</v>
      </c>
      <c r="K208" s="18"/>
      <c r="L208" s="18">
        <f t="shared" si="17"/>
        <v>9</v>
      </c>
      <c r="M208" s="370"/>
      <c r="N208" s="71" t="str">
        <f t="shared" si="18"/>
        <v>Juin</v>
      </c>
    </row>
    <row r="209" spans="1:14" ht="18.75">
      <c r="A209" s="64">
        <v>202</v>
      </c>
      <c r="B209" s="413" t="s">
        <v>285</v>
      </c>
      <c r="C209" s="413" t="s">
        <v>67</v>
      </c>
      <c r="D209" s="25">
        <v>4</v>
      </c>
      <c r="E209" s="117"/>
      <c r="F209" s="117"/>
      <c r="G209" s="18">
        <f>IF(AND(D209=0,E209=0,F209=0),M209/2,(D209+E209+F209)/3)</f>
        <v>1.3333333333333333</v>
      </c>
      <c r="H209" s="18">
        <f>G209*2</f>
        <v>2.6666666666666665</v>
      </c>
      <c r="I209" s="370"/>
      <c r="J209" s="18">
        <f>MAX(I209*2,H209)</f>
        <v>2.6666666666666665</v>
      </c>
      <c r="K209" s="18"/>
      <c r="L209" s="18">
        <f>MAX(J209,K209*2)</f>
        <v>2.6666666666666665</v>
      </c>
      <c r="M209" s="370"/>
      <c r="N209" s="71" t="str">
        <f>IF(ISBLANK(K209),IF(ISBLANK(I209),"Juin","Synthèse"),"Rattrapage")</f>
        <v>Juin</v>
      </c>
    </row>
    <row r="210" spans="1:14" ht="18.75">
      <c r="A210" s="64">
        <v>203</v>
      </c>
      <c r="B210" s="433" t="s">
        <v>285</v>
      </c>
      <c r="C210" s="433" t="s">
        <v>43</v>
      </c>
      <c r="D210" s="25">
        <v>5</v>
      </c>
      <c r="E210" s="117"/>
      <c r="F210" s="117"/>
      <c r="G210" s="18">
        <f t="shared" si="19"/>
        <v>1.6666666666666667</v>
      </c>
      <c r="H210" s="18">
        <f t="shared" si="15"/>
        <v>3.3333333333333335</v>
      </c>
      <c r="I210" s="370"/>
      <c r="J210" s="18">
        <f t="shared" si="16"/>
        <v>3.3333333333333335</v>
      </c>
      <c r="K210" s="18"/>
      <c r="L210" s="18">
        <f t="shared" si="17"/>
        <v>3.3333333333333335</v>
      </c>
      <c r="M210" s="370"/>
      <c r="N210" s="71" t="str">
        <f t="shared" si="18"/>
        <v>Juin</v>
      </c>
    </row>
    <row r="211" spans="1:14" ht="18.75">
      <c r="A211" s="64">
        <v>204</v>
      </c>
      <c r="B211" s="413" t="s">
        <v>909</v>
      </c>
      <c r="C211" s="413" t="s">
        <v>286</v>
      </c>
      <c r="D211" s="25">
        <v>12</v>
      </c>
      <c r="E211" s="117"/>
      <c r="F211" s="117"/>
      <c r="G211" s="18">
        <f t="shared" si="19"/>
        <v>4</v>
      </c>
      <c r="H211" s="18">
        <f t="shared" si="15"/>
        <v>8</v>
      </c>
      <c r="I211" s="370"/>
      <c r="J211" s="18">
        <f t="shared" si="16"/>
        <v>8</v>
      </c>
      <c r="K211" s="18"/>
      <c r="L211" s="18">
        <f t="shared" si="17"/>
        <v>8</v>
      </c>
      <c r="M211" s="370"/>
      <c r="N211" s="71" t="str">
        <f t="shared" si="18"/>
        <v>Juin</v>
      </c>
    </row>
    <row r="212" spans="1:14" ht="18.75">
      <c r="A212" s="64">
        <v>205</v>
      </c>
      <c r="B212" s="413" t="s">
        <v>287</v>
      </c>
      <c r="C212" s="413" t="s">
        <v>91</v>
      </c>
      <c r="D212" s="25">
        <v>7</v>
      </c>
      <c r="E212" s="117"/>
      <c r="F212" s="117"/>
      <c r="G212" s="18">
        <f t="shared" si="19"/>
        <v>2.3333333333333335</v>
      </c>
      <c r="H212" s="18">
        <f t="shared" si="15"/>
        <v>4.666666666666667</v>
      </c>
      <c r="I212" s="370"/>
      <c r="J212" s="18">
        <f t="shared" si="16"/>
        <v>4.666666666666667</v>
      </c>
      <c r="K212" s="18"/>
      <c r="L212" s="18">
        <f t="shared" si="17"/>
        <v>4.666666666666667</v>
      </c>
      <c r="M212" s="370"/>
      <c r="N212" s="71" t="str">
        <f t="shared" si="18"/>
        <v>Juin</v>
      </c>
    </row>
    <row r="213" spans="1:14" ht="18.75">
      <c r="A213" s="64">
        <v>206</v>
      </c>
      <c r="B213" s="419" t="s">
        <v>288</v>
      </c>
      <c r="C213" s="419" t="s">
        <v>51</v>
      </c>
      <c r="D213" s="25">
        <v>12.5</v>
      </c>
      <c r="E213" s="117"/>
      <c r="F213" s="117"/>
      <c r="G213" s="18">
        <f t="shared" si="19"/>
        <v>4.166666666666667</v>
      </c>
      <c r="H213" s="18">
        <f t="shared" si="15"/>
        <v>8.3333333333333339</v>
      </c>
      <c r="I213" s="370"/>
      <c r="J213" s="18">
        <f t="shared" si="16"/>
        <v>8.3333333333333339</v>
      </c>
      <c r="K213" s="18"/>
      <c r="L213" s="18">
        <f t="shared" si="17"/>
        <v>8.3333333333333339</v>
      </c>
      <c r="M213" s="370"/>
      <c r="N213" s="71" t="str">
        <f t="shared" si="18"/>
        <v>Juin</v>
      </c>
    </row>
    <row r="214" spans="1:14" ht="18.75">
      <c r="A214" s="64">
        <v>207</v>
      </c>
      <c r="B214" s="413" t="s">
        <v>910</v>
      </c>
      <c r="C214" s="413" t="s">
        <v>289</v>
      </c>
      <c r="D214" s="25">
        <v>7</v>
      </c>
      <c r="E214" s="117"/>
      <c r="F214" s="117"/>
      <c r="G214" s="18">
        <f t="shared" si="19"/>
        <v>2.3333333333333335</v>
      </c>
      <c r="H214" s="18">
        <f t="shared" si="15"/>
        <v>4.666666666666667</v>
      </c>
      <c r="I214" s="370"/>
      <c r="J214" s="18">
        <f t="shared" si="16"/>
        <v>4.666666666666667</v>
      </c>
      <c r="K214" s="18"/>
      <c r="L214" s="18">
        <f t="shared" si="17"/>
        <v>4.666666666666667</v>
      </c>
      <c r="M214" s="370"/>
      <c r="N214" s="71" t="str">
        <f t="shared" si="18"/>
        <v>Juin</v>
      </c>
    </row>
    <row r="215" spans="1:14" ht="18.75">
      <c r="A215" s="64">
        <v>208</v>
      </c>
      <c r="B215" s="413" t="s">
        <v>290</v>
      </c>
      <c r="C215" s="413" t="s">
        <v>911</v>
      </c>
      <c r="D215" s="25">
        <v>13.5</v>
      </c>
      <c r="E215" s="117"/>
      <c r="F215" s="117"/>
      <c r="G215" s="18">
        <f t="shared" si="19"/>
        <v>4.5</v>
      </c>
      <c r="H215" s="18">
        <f t="shared" si="15"/>
        <v>9</v>
      </c>
      <c r="I215" s="370"/>
      <c r="J215" s="18">
        <f t="shared" si="16"/>
        <v>9</v>
      </c>
      <c r="K215" s="18"/>
      <c r="L215" s="18">
        <f t="shared" si="17"/>
        <v>9</v>
      </c>
      <c r="M215" s="370"/>
      <c r="N215" s="71" t="str">
        <f t="shared" si="18"/>
        <v>Juin</v>
      </c>
    </row>
    <row r="216" spans="1:14" ht="18.75">
      <c r="A216" s="64">
        <v>209</v>
      </c>
      <c r="B216" s="419" t="s">
        <v>912</v>
      </c>
      <c r="C216" s="419" t="s">
        <v>95</v>
      </c>
      <c r="D216" s="25">
        <v>12</v>
      </c>
      <c r="E216" s="117"/>
      <c r="F216" s="117"/>
      <c r="G216" s="18">
        <f t="shared" si="19"/>
        <v>4</v>
      </c>
      <c r="H216" s="18">
        <f t="shared" si="15"/>
        <v>8</v>
      </c>
      <c r="I216" s="370"/>
      <c r="J216" s="18">
        <f t="shared" si="16"/>
        <v>8</v>
      </c>
      <c r="K216" s="18"/>
      <c r="L216" s="18">
        <f t="shared" si="17"/>
        <v>8</v>
      </c>
      <c r="M216" s="370"/>
      <c r="N216" s="71" t="str">
        <f t="shared" si="18"/>
        <v>Juin</v>
      </c>
    </row>
    <row r="217" spans="1:14" ht="18.75">
      <c r="A217" s="64">
        <v>210</v>
      </c>
      <c r="B217" s="413" t="s">
        <v>291</v>
      </c>
      <c r="C217" s="413" t="s">
        <v>913</v>
      </c>
      <c r="D217" s="25">
        <v>6.5</v>
      </c>
      <c r="E217" s="117"/>
      <c r="F217" s="117"/>
      <c r="G217" s="18">
        <f t="shared" si="19"/>
        <v>2.1666666666666665</v>
      </c>
      <c r="H217" s="18">
        <f t="shared" si="15"/>
        <v>4.333333333333333</v>
      </c>
      <c r="I217" s="370"/>
      <c r="J217" s="18">
        <f t="shared" si="16"/>
        <v>4.333333333333333</v>
      </c>
      <c r="K217" s="18"/>
      <c r="L217" s="18">
        <f t="shared" si="17"/>
        <v>4.333333333333333</v>
      </c>
      <c r="M217" s="370"/>
      <c r="N217" s="71" t="str">
        <f t="shared" si="18"/>
        <v>Juin</v>
      </c>
    </row>
    <row r="218" spans="1:14" ht="18.75">
      <c r="A218" s="64">
        <v>211</v>
      </c>
      <c r="B218" s="413" t="s">
        <v>291</v>
      </c>
      <c r="C218" s="413" t="s">
        <v>292</v>
      </c>
      <c r="D218" s="25">
        <v>6.5</v>
      </c>
      <c r="E218" s="117"/>
      <c r="F218" s="117"/>
      <c r="G218" s="18">
        <f t="shared" si="19"/>
        <v>2.1666666666666665</v>
      </c>
      <c r="H218" s="18">
        <f t="shared" si="15"/>
        <v>4.333333333333333</v>
      </c>
      <c r="I218" s="370"/>
      <c r="J218" s="18">
        <f t="shared" si="16"/>
        <v>4.333333333333333</v>
      </c>
      <c r="K218" s="18"/>
      <c r="L218" s="18">
        <f t="shared" si="17"/>
        <v>4.333333333333333</v>
      </c>
      <c r="M218" s="370"/>
      <c r="N218" s="71" t="str">
        <f t="shared" si="18"/>
        <v>Juin</v>
      </c>
    </row>
    <row r="219" spans="1:14" ht="18.75">
      <c r="A219" s="64">
        <v>212</v>
      </c>
      <c r="B219" s="419" t="s">
        <v>291</v>
      </c>
      <c r="C219" s="419" t="s">
        <v>293</v>
      </c>
      <c r="D219" s="25">
        <v>5.5</v>
      </c>
      <c r="E219" s="117"/>
      <c r="F219" s="117"/>
      <c r="G219" s="18">
        <f t="shared" si="19"/>
        <v>1.8333333333333333</v>
      </c>
      <c r="H219" s="18">
        <f t="shared" si="15"/>
        <v>3.6666666666666665</v>
      </c>
      <c r="I219" s="370"/>
      <c r="J219" s="18">
        <f t="shared" si="16"/>
        <v>3.6666666666666665</v>
      </c>
      <c r="K219" s="18"/>
      <c r="L219" s="18">
        <f t="shared" si="17"/>
        <v>3.6666666666666665</v>
      </c>
      <c r="M219" s="370"/>
      <c r="N219" s="71" t="str">
        <f t="shared" si="18"/>
        <v>Juin</v>
      </c>
    </row>
    <row r="220" spans="1:14" ht="18.75">
      <c r="A220" s="64">
        <v>213</v>
      </c>
      <c r="B220" s="413" t="s">
        <v>294</v>
      </c>
      <c r="C220" s="413" t="s">
        <v>185</v>
      </c>
      <c r="D220" s="25">
        <v>4.5</v>
      </c>
      <c r="E220" s="117"/>
      <c r="F220" s="117"/>
      <c r="G220" s="18">
        <f t="shared" si="19"/>
        <v>1.5</v>
      </c>
      <c r="H220" s="18">
        <f t="shared" si="15"/>
        <v>3</v>
      </c>
      <c r="I220" s="370"/>
      <c r="J220" s="18">
        <f t="shared" si="16"/>
        <v>3</v>
      </c>
      <c r="K220" s="18"/>
      <c r="L220" s="18">
        <f t="shared" si="17"/>
        <v>3</v>
      </c>
      <c r="M220" s="370"/>
      <c r="N220" s="71" t="str">
        <f t="shared" si="18"/>
        <v>Juin</v>
      </c>
    </row>
    <row r="221" spans="1:14" ht="18.75">
      <c r="A221" s="64">
        <v>214</v>
      </c>
      <c r="B221" s="432" t="s">
        <v>295</v>
      </c>
      <c r="C221" s="432" t="s">
        <v>914</v>
      </c>
      <c r="D221" s="25">
        <v>7</v>
      </c>
      <c r="E221" s="238"/>
      <c r="F221" s="238"/>
      <c r="G221" s="18">
        <f t="shared" si="19"/>
        <v>2.3333333333333335</v>
      </c>
      <c r="H221" s="18">
        <f t="shared" si="15"/>
        <v>4.666666666666667</v>
      </c>
      <c r="I221" s="370"/>
      <c r="J221" s="18">
        <f t="shared" si="16"/>
        <v>4.666666666666667</v>
      </c>
      <c r="K221" s="18"/>
      <c r="L221" s="18">
        <f t="shared" si="17"/>
        <v>4.666666666666667</v>
      </c>
      <c r="M221" s="372"/>
      <c r="N221" s="71" t="str">
        <f t="shared" si="18"/>
        <v>Juin</v>
      </c>
    </row>
    <row r="222" spans="1:14" ht="18.75">
      <c r="A222" s="64">
        <v>215</v>
      </c>
      <c r="B222" s="419" t="s">
        <v>296</v>
      </c>
      <c r="C222" s="419" t="s">
        <v>297</v>
      </c>
      <c r="D222" s="25">
        <v>9.5</v>
      </c>
      <c r="E222" s="117"/>
      <c r="F222" s="117"/>
      <c r="G222" s="18">
        <f t="shared" si="19"/>
        <v>3.1666666666666665</v>
      </c>
      <c r="H222" s="18">
        <f t="shared" si="15"/>
        <v>6.333333333333333</v>
      </c>
      <c r="I222" s="370"/>
      <c r="J222" s="18">
        <f t="shared" si="16"/>
        <v>6.333333333333333</v>
      </c>
      <c r="K222" s="18"/>
      <c r="L222" s="18">
        <f t="shared" si="17"/>
        <v>6.333333333333333</v>
      </c>
      <c r="M222" s="370"/>
      <c r="N222" s="71" t="str">
        <f t="shared" si="18"/>
        <v>Juin</v>
      </c>
    </row>
    <row r="223" spans="1:14" ht="18.75">
      <c r="A223" s="64">
        <v>216</v>
      </c>
      <c r="B223" s="419" t="s">
        <v>298</v>
      </c>
      <c r="C223" s="419" t="s">
        <v>299</v>
      </c>
      <c r="D223" s="25">
        <v>8.5</v>
      </c>
      <c r="E223" s="117"/>
      <c r="F223" s="117"/>
      <c r="G223" s="18">
        <f t="shared" si="19"/>
        <v>2.8333333333333335</v>
      </c>
      <c r="H223" s="18">
        <f t="shared" si="15"/>
        <v>5.666666666666667</v>
      </c>
      <c r="I223" s="370"/>
      <c r="J223" s="18">
        <f t="shared" si="16"/>
        <v>5.666666666666667</v>
      </c>
      <c r="K223" s="18"/>
      <c r="L223" s="18">
        <f t="shared" si="17"/>
        <v>5.666666666666667</v>
      </c>
      <c r="M223" s="370"/>
      <c r="N223" s="71" t="str">
        <f t="shared" si="18"/>
        <v>Juin</v>
      </c>
    </row>
    <row r="224" spans="1:14" ht="18.75">
      <c r="A224" s="64">
        <v>217</v>
      </c>
      <c r="B224" s="419" t="s">
        <v>300</v>
      </c>
      <c r="C224" s="419" t="s">
        <v>301</v>
      </c>
      <c r="D224" s="25">
        <v>13.5</v>
      </c>
      <c r="E224" s="117"/>
      <c r="F224" s="117"/>
      <c r="G224" s="18">
        <f t="shared" si="19"/>
        <v>4.5</v>
      </c>
      <c r="H224" s="18">
        <f t="shared" si="15"/>
        <v>9</v>
      </c>
      <c r="I224" s="370"/>
      <c r="J224" s="18">
        <f t="shared" si="16"/>
        <v>9</v>
      </c>
      <c r="K224" s="18"/>
      <c r="L224" s="18">
        <f t="shared" si="17"/>
        <v>9</v>
      </c>
      <c r="M224" s="370"/>
      <c r="N224" s="71" t="str">
        <f t="shared" si="18"/>
        <v>Juin</v>
      </c>
    </row>
    <row r="225" spans="1:14" ht="18.75">
      <c r="A225" s="64">
        <v>218</v>
      </c>
      <c r="B225" s="417" t="s">
        <v>302</v>
      </c>
      <c r="C225" s="417" t="s">
        <v>915</v>
      </c>
      <c r="D225" s="25">
        <v>0.5</v>
      </c>
      <c r="E225" s="117"/>
      <c r="F225" s="117"/>
      <c r="G225" s="18">
        <f t="shared" si="19"/>
        <v>0.16666666666666666</v>
      </c>
      <c r="H225" s="18">
        <f t="shared" si="15"/>
        <v>0.33333333333333331</v>
      </c>
      <c r="I225" s="370"/>
      <c r="J225" s="18">
        <f t="shared" si="16"/>
        <v>0.33333333333333331</v>
      </c>
      <c r="K225" s="18"/>
      <c r="L225" s="18">
        <f t="shared" si="17"/>
        <v>0.33333333333333331</v>
      </c>
      <c r="M225" s="370"/>
      <c r="N225" s="71" t="str">
        <f t="shared" si="18"/>
        <v>Juin</v>
      </c>
    </row>
    <row r="226" spans="1:14" ht="18.75">
      <c r="A226" s="64">
        <v>219</v>
      </c>
      <c r="B226" s="413" t="s">
        <v>304</v>
      </c>
      <c r="C226" s="413" t="s">
        <v>305</v>
      </c>
      <c r="D226" s="25">
        <v>7</v>
      </c>
      <c r="E226" s="117"/>
      <c r="F226" s="117"/>
      <c r="G226" s="18">
        <f t="shared" si="19"/>
        <v>2.3333333333333335</v>
      </c>
      <c r="H226" s="18">
        <f t="shared" si="15"/>
        <v>4.666666666666667</v>
      </c>
      <c r="I226" s="370"/>
      <c r="J226" s="18">
        <f t="shared" si="16"/>
        <v>4.666666666666667</v>
      </c>
      <c r="K226" s="18"/>
      <c r="L226" s="18">
        <f t="shared" si="17"/>
        <v>4.666666666666667</v>
      </c>
      <c r="M226" s="370"/>
      <c r="N226" s="71" t="str">
        <f t="shared" si="18"/>
        <v>Juin</v>
      </c>
    </row>
    <row r="227" spans="1:14" ht="18.75">
      <c r="A227" s="64">
        <v>220</v>
      </c>
      <c r="B227" s="413" t="s">
        <v>306</v>
      </c>
      <c r="C227" s="413" t="s">
        <v>916</v>
      </c>
      <c r="D227" s="25">
        <v>7</v>
      </c>
      <c r="E227" s="117"/>
      <c r="F227" s="117"/>
      <c r="G227" s="18">
        <f t="shared" si="19"/>
        <v>2.3333333333333335</v>
      </c>
      <c r="H227" s="18">
        <f t="shared" si="15"/>
        <v>4.666666666666667</v>
      </c>
      <c r="I227" s="370"/>
      <c r="J227" s="18">
        <f t="shared" si="16"/>
        <v>4.666666666666667</v>
      </c>
      <c r="K227" s="18"/>
      <c r="L227" s="18">
        <f t="shared" si="17"/>
        <v>4.666666666666667</v>
      </c>
      <c r="M227" s="370"/>
      <c r="N227" s="71" t="str">
        <f t="shared" si="18"/>
        <v>Juin</v>
      </c>
    </row>
    <row r="228" spans="1:14" ht="18.75">
      <c r="A228" s="64">
        <v>221</v>
      </c>
      <c r="B228" s="419" t="s">
        <v>307</v>
      </c>
      <c r="C228" s="419" t="s">
        <v>212</v>
      </c>
      <c r="D228" s="25">
        <v>6.5</v>
      </c>
      <c r="E228" s="117"/>
      <c r="F228" s="117"/>
      <c r="G228" s="18">
        <f t="shared" si="19"/>
        <v>2.1666666666666665</v>
      </c>
      <c r="H228" s="18">
        <f t="shared" si="15"/>
        <v>4.333333333333333</v>
      </c>
      <c r="I228" s="370"/>
      <c r="J228" s="18">
        <f t="shared" si="16"/>
        <v>4.333333333333333</v>
      </c>
      <c r="K228" s="18"/>
      <c r="L228" s="18">
        <f t="shared" si="17"/>
        <v>4.333333333333333</v>
      </c>
      <c r="M228" s="370"/>
      <c r="N228" s="71" t="str">
        <f t="shared" si="18"/>
        <v>Juin</v>
      </c>
    </row>
    <row r="229" spans="1:14" ht="18.75">
      <c r="A229" s="64">
        <v>222</v>
      </c>
      <c r="B229" s="413" t="s">
        <v>308</v>
      </c>
      <c r="C229" s="413" t="s">
        <v>635</v>
      </c>
      <c r="D229" s="25">
        <v>18.5</v>
      </c>
      <c r="E229" s="238"/>
      <c r="F229" s="238"/>
      <c r="G229" s="18">
        <f t="shared" si="19"/>
        <v>6.166666666666667</v>
      </c>
      <c r="H229" s="18">
        <f t="shared" si="15"/>
        <v>12.333333333333334</v>
      </c>
      <c r="I229" s="370"/>
      <c r="J229" s="18">
        <f t="shared" si="16"/>
        <v>12.333333333333334</v>
      </c>
      <c r="K229" s="18"/>
      <c r="L229" s="18">
        <f t="shared" si="17"/>
        <v>12.333333333333334</v>
      </c>
      <c r="M229" s="370"/>
      <c r="N229" s="71" t="str">
        <f t="shared" si="18"/>
        <v>Juin</v>
      </c>
    </row>
    <row r="230" spans="1:14" ht="18.75">
      <c r="A230" s="64">
        <v>223</v>
      </c>
      <c r="B230" s="413" t="s">
        <v>309</v>
      </c>
      <c r="C230" s="413" t="s">
        <v>161</v>
      </c>
      <c r="D230" s="25">
        <v>4.5</v>
      </c>
      <c r="E230" s="117"/>
      <c r="F230" s="117"/>
      <c r="G230" s="18">
        <f t="shared" si="19"/>
        <v>1.5</v>
      </c>
      <c r="H230" s="18">
        <f t="shared" si="15"/>
        <v>3</v>
      </c>
      <c r="I230" s="370"/>
      <c r="J230" s="18">
        <f t="shared" si="16"/>
        <v>3</v>
      </c>
      <c r="K230" s="18"/>
      <c r="L230" s="18">
        <f t="shared" si="17"/>
        <v>3</v>
      </c>
      <c r="M230" s="370"/>
      <c r="N230" s="71" t="str">
        <f t="shared" si="18"/>
        <v>Juin</v>
      </c>
    </row>
    <row r="231" spans="1:14" ht="18.75">
      <c r="A231" s="64">
        <v>224</v>
      </c>
      <c r="B231" s="413" t="s">
        <v>310</v>
      </c>
      <c r="C231" s="413" t="s">
        <v>311</v>
      </c>
      <c r="D231" s="25">
        <v>11</v>
      </c>
      <c r="E231" s="117"/>
      <c r="F231" s="117"/>
      <c r="G231" s="18">
        <f t="shared" si="19"/>
        <v>3.6666666666666665</v>
      </c>
      <c r="H231" s="18">
        <f t="shared" si="15"/>
        <v>7.333333333333333</v>
      </c>
      <c r="I231" s="370"/>
      <c r="J231" s="18">
        <f t="shared" si="16"/>
        <v>7.333333333333333</v>
      </c>
      <c r="K231" s="18"/>
      <c r="L231" s="18">
        <f t="shared" si="17"/>
        <v>7.333333333333333</v>
      </c>
      <c r="M231" s="370"/>
      <c r="N231" s="71" t="str">
        <f t="shared" si="18"/>
        <v>Juin</v>
      </c>
    </row>
    <row r="232" spans="1:14" ht="18.75">
      <c r="A232" s="64">
        <v>225</v>
      </c>
      <c r="B232" s="413" t="s">
        <v>312</v>
      </c>
      <c r="C232" s="413" t="s">
        <v>917</v>
      </c>
      <c r="D232" s="357">
        <v>0</v>
      </c>
      <c r="E232" s="117"/>
      <c r="F232" s="117"/>
      <c r="G232" s="18">
        <f t="shared" si="19"/>
        <v>0</v>
      </c>
      <c r="H232" s="18">
        <f t="shared" si="15"/>
        <v>0</v>
      </c>
      <c r="I232" s="370"/>
      <c r="J232" s="18">
        <f t="shared" si="16"/>
        <v>0</v>
      </c>
      <c r="K232" s="18"/>
      <c r="L232" s="18">
        <f t="shared" si="17"/>
        <v>0</v>
      </c>
      <c r="M232" s="370"/>
      <c r="N232" s="71" t="str">
        <f t="shared" si="18"/>
        <v>Juin</v>
      </c>
    </row>
    <row r="233" spans="1:14" ht="18.75">
      <c r="A233" s="64">
        <v>226</v>
      </c>
      <c r="B233" s="413" t="s">
        <v>313</v>
      </c>
      <c r="C233" s="413" t="s">
        <v>314</v>
      </c>
      <c r="D233" s="25">
        <v>10</v>
      </c>
      <c r="E233" s="238"/>
      <c r="F233" s="238"/>
      <c r="G233" s="18">
        <f t="shared" si="19"/>
        <v>3.3333333333333335</v>
      </c>
      <c r="H233" s="18">
        <f t="shared" si="15"/>
        <v>6.666666666666667</v>
      </c>
      <c r="I233" s="370"/>
      <c r="J233" s="18">
        <f t="shared" si="16"/>
        <v>6.666666666666667</v>
      </c>
      <c r="K233" s="18"/>
      <c r="L233" s="18">
        <f t="shared" si="17"/>
        <v>6.666666666666667</v>
      </c>
      <c r="M233" s="372"/>
      <c r="N233" s="71" t="str">
        <f t="shared" si="18"/>
        <v>Juin</v>
      </c>
    </row>
    <row r="234" spans="1:14" ht="18.75">
      <c r="A234" s="64">
        <v>227</v>
      </c>
      <c r="B234" s="413" t="s">
        <v>315</v>
      </c>
      <c r="C234" s="413" t="s">
        <v>20</v>
      </c>
      <c r="D234" s="25">
        <v>9.5</v>
      </c>
      <c r="E234" s="117"/>
      <c r="F234" s="117"/>
      <c r="G234" s="18">
        <f t="shared" si="19"/>
        <v>3.1666666666666665</v>
      </c>
      <c r="H234" s="18">
        <f t="shared" si="15"/>
        <v>6.333333333333333</v>
      </c>
      <c r="I234" s="370"/>
      <c r="J234" s="18">
        <f t="shared" si="16"/>
        <v>6.333333333333333</v>
      </c>
      <c r="K234" s="18"/>
      <c r="L234" s="18">
        <f t="shared" si="17"/>
        <v>6.333333333333333</v>
      </c>
      <c r="M234" s="370"/>
      <c r="N234" s="71" t="str">
        <f t="shared" si="18"/>
        <v>Juin</v>
      </c>
    </row>
    <row r="235" spans="1:14" ht="18.75">
      <c r="A235" s="64">
        <v>228</v>
      </c>
      <c r="B235" s="425" t="s">
        <v>918</v>
      </c>
      <c r="C235" s="425" t="s">
        <v>317</v>
      </c>
      <c r="D235" s="25">
        <v>3.5</v>
      </c>
      <c r="E235" s="117"/>
      <c r="F235" s="117"/>
      <c r="G235" s="18">
        <f t="shared" si="19"/>
        <v>1.1666666666666667</v>
      </c>
      <c r="H235" s="18">
        <f t="shared" si="15"/>
        <v>2.3333333333333335</v>
      </c>
      <c r="I235" s="370"/>
      <c r="J235" s="18">
        <f t="shared" si="16"/>
        <v>2.3333333333333335</v>
      </c>
      <c r="K235" s="18"/>
      <c r="L235" s="18">
        <f t="shared" si="17"/>
        <v>2.3333333333333335</v>
      </c>
      <c r="M235" s="370"/>
      <c r="N235" s="71" t="str">
        <f t="shared" si="18"/>
        <v>Juin</v>
      </c>
    </row>
    <row r="236" spans="1:14" ht="18.75">
      <c r="A236" s="64">
        <v>229</v>
      </c>
      <c r="B236" s="425" t="s">
        <v>318</v>
      </c>
      <c r="C236" s="425" t="s">
        <v>919</v>
      </c>
      <c r="D236" s="25">
        <v>3</v>
      </c>
      <c r="E236" s="117"/>
      <c r="F236" s="117"/>
      <c r="G236" s="18">
        <f t="shared" si="19"/>
        <v>1</v>
      </c>
      <c r="H236" s="18">
        <f t="shared" si="15"/>
        <v>2</v>
      </c>
      <c r="I236" s="370"/>
      <c r="J236" s="18">
        <f t="shared" si="16"/>
        <v>2</v>
      </c>
      <c r="K236" s="18"/>
      <c r="L236" s="18">
        <f t="shared" si="17"/>
        <v>2</v>
      </c>
      <c r="M236" s="370"/>
      <c r="N236" s="71" t="str">
        <f t="shared" si="18"/>
        <v>Juin</v>
      </c>
    </row>
    <row r="237" spans="1:14" ht="18.75">
      <c r="A237" s="64">
        <v>230</v>
      </c>
      <c r="B237" s="425" t="s">
        <v>319</v>
      </c>
      <c r="C237" s="425" t="s">
        <v>316</v>
      </c>
      <c r="D237" s="25">
        <v>12</v>
      </c>
      <c r="E237" s="117"/>
      <c r="F237" s="117"/>
      <c r="G237" s="18">
        <f t="shared" si="19"/>
        <v>4</v>
      </c>
      <c r="H237" s="18">
        <f t="shared" si="15"/>
        <v>8</v>
      </c>
      <c r="I237" s="370"/>
      <c r="J237" s="18">
        <f t="shared" si="16"/>
        <v>8</v>
      </c>
      <c r="K237" s="18"/>
      <c r="L237" s="18">
        <f t="shared" si="17"/>
        <v>8</v>
      </c>
      <c r="M237" s="370"/>
      <c r="N237" s="71" t="str">
        <f t="shared" si="18"/>
        <v>Juin</v>
      </c>
    </row>
    <row r="238" spans="1:14" ht="18.75">
      <c r="A238" s="64">
        <v>231</v>
      </c>
      <c r="B238" s="419" t="s">
        <v>920</v>
      </c>
      <c r="C238" s="419" t="s">
        <v>921</v>
      </c>
      <c r="D238" s="25">
        <v>3</v>
      </c>
      <c r="E238" s="117"/>
      <c r="F238" s="117"/>
      <c r="G238" s="18">
        <f t="shared" si="19"/>
        <v>1</v>
      </c>
      <c r="H238" s="18">
        <f t="shared" si="15"/>
        <v>2</v>
      </c>
      <c r="I238" s="370"/>
      <c r="J238" s="18">
        <f t="shared" si="16"/>
        <v>2</v>
      </c>
      <c r="K238" s="18"/>
      <c r="L238" s="18">
        <f t="shared" si="17"/>
        <v>2</v>
      </c>
      <c r="M238" s="370"/>
      <c r="N238" s="71" t="str">
        <f t="shared" si="18"/>
        <v>Juin</v>
      </c>
    </row>
    <row r="239" spans="1:14" ht="18.75">
      <c r="A239" s="64">
        <v>232</v>
      </c>
      <c r="B239" s="413" t="s">
        <v>320</v>
      </c>
      <c r="C239" s="413" t="s">
        <v>922</v>
      </c>
      <c r="D239" s="25">
        <v>11.5</v>
      </c>
      <c r="E239" s="117"/>
      <c r="F239" s="117"/>
      <c r="G239" s="18">
        <f t="shared" si="19"/>
        <v>3.8333333333333335</v>
      </c>
      <c r="H239" s="18">
        <f t="shared" si="15"/>
        <v>7.666666666666667</v>
      </c>
      <c r="I239" s="370"/>
      <c r="J239" s="18">
        <f t="shared" si="16"/>
        <v>7.666666666666667</v>
      </c>
      <c r="K239" s="18"/>
      <c r="L239" s="18">
        <f t="shared" si="17"/>
        <v>7.666666666666667</v>
      </c>
      <c r="M239" s="370"/>
      <c r="N239" s="71" t="str">
        <f t="shared" si="18"/>
        <v>Juin</v>
      </c>
    </row>
    <row r="240" spans="1:14" ht="18.75">
      <c r="A240" s="64">
        <v>233</v>
      </c>
      <c r="B240" s="413" t="s">
        <v>321</v>
      </c>
      <c r="C240" s="413" t="s">
        <v>923</v>
      </c>
      <c r="D240" s="25">
        <v>9</v>
      </c>
      <c r="E240" s="117"/>
      <c r="F240" s="117"/>
      <c r="G240" s="18">
        <f t="shared" si="19"/>
        <v>3</v>
      </c>
      <c r="H240" s="18">
        <f t="shared" si="15"/>
        <v>6</v>
      </c>
      <c r="I240" s="370"/>
      <c r="J240" s="18">
        <f t="shared" si="16"/>
        <v>6</v>
      </c>
      <c r="K240" s="18"/>
      <c r="L240" s="18">
        <f t="shared" si="17"/>
        <v>6</v>
      </c>
      <c r="M240" s="370"/>
      <c r="N240" s="71" t="str">
        <f t="shared" si="18"/>
        <v>Juin</v>
      </c>
    </row>
    <row r="241" spans="1:14" ht="18.75">
      <c r="A241" s="64">
        <v>234</v>
      </c>
      <c r="B241" s="419" t="s">
        <v>321</v>
      </c>
      <c r="C241" s="419" t="s">
        <v>322</v>
      </c>
      <c r="D241" s="25">
        <v>10.5</v>
      </c>
      <c r="E241" s="238"/>
      <c r="F241" s="238"/>
      <c r="G241" s="18">
        <f t="shared" si="19"/>
        <v>3.5</v>
      </c>
      <c r="H241" s="18">
        <f t="shared" si="15"/>
        <v>7</v>
      </c>
      <c r="I241" s="370"/>
      <c r="J241" s="18">
        <f t="shared" si="16"/>
        <v>7</v>
      </c>
      <c r="K241" s="18"/>
      <c r="L241" s="18">
        <f t="shared" si="17"/>
        <v>7</v>
      </c>
      <c r="M241" s="372"/>
      <c r="N241" s="71" t="str">
        <f t="shared" si="18"/>
        <v>Juin</v>
      </c>
    </row>
    <row r="242" spans="1:14" ht="18.75">
      <c r="A242" s="64">
        <v>235</v>
      </c>
      <c r="B242" s="413" t="s">
        <v>323</v>
      </c>
      <c r="C242" s="413" t="s">
        <v>924</v>
      </c>
      <c r="D242" s="25">
        <v>9</v>
      </c>
      <c r="E242" s="117"/>
      <c r="F242" s="117"/>
      <c r="G242" s="18">
        <f t="shared" si="19"/>
        <v>3</v>
      </c>
      <c r="H242" s="18">
        <f t="shared" si="15"/>
        <v>6</v>
      </c>
      <c r="I242" s="370"/>
      <c r="J242" s="18">
        <f t="shared" si="16"/>
        <v>6</v>
      </c>
      <c r="K242" s="18"/>
      <c r="L242" s="18">
        <f t="shared" si="17"/>
        <v>6</v>
      </c>
      <c r="M242" s="370"/>
      <c r="N242" s="71" t="str">
        <f t="shared" si="18"/>
        <v>Juin</v>
      </c>
    </row>
    <row r="243" spans="1:14" ht="18.75">
      <c r="A243" s="64">
        <v>236</v>
      </c>
      <c r="B243" s="432" t="s">
        <v>324</v>
      </c>
      <c r="C243" s="432" t="s">
        <v>925</v>
      </c>
      <c r="D243" s="25">
        <v>3.5</v>
      </c>
      <c r="E243" s="238"/>
      <c r="F243" s="238"/>
      <c r="G243" s="18">
        <f t="shared" si="19"/>
        <v>1.1666666666666667</v>
      </c>
      <c r="H243" s="18">
        <f t="shared" si="15"/>
        <v>2.3333333333333335</v>
      </c>
      <c r="I243" s="370"/>
      <c r="J243" s="18">
        <f t="shared" si="16"/>
        <v>2.3333333333333335</v>
      </c>
      <c r="K243" s="18"/>
      <c r="L243" s="18">
        <f t="shared" si="17"/>
        <v>2.3333333333333335</v>
      </c>
      <c r="M243" s="372"/>
      <c r="N243" s="71" t="str">
        <f t="shared" si="18"/>
        <v>Juin</v>
      </c>
    </row>
    <row r="244" spans="1:14" ht="18.75">
      <c r="A244" s="64">
        <v>237</v>
      </c>
      <c r="B244" s="413" t="s">
        <v>326</v>
      </c>
      <c r="C244" s="413" t="s">
        <v>327</v>
      </c>
      <c r="D244" s="25">
        <v>6</v>
      </c>
      <c r="E244" s="117"/>
      <c r="F244" s="117"/>
      <c r="G244" s="18">
        <f t="shared" si="19"/>
        <v>2</v>
      </c>
      <c r="H244" s="18">
        <f t="shared" si="15"/>
        <v>4</v>
      </c>
      <c r="I244" s="370"/>
      <c r="J244" s="18">
        <f t="shared" si="16"/>
        <v>4</v>
      </c>
      <c r="K244" s="18"/>
      <c r="L244" s="18">
        <f t="shared" si="17"/>
        <v>4</v>
      </c>
      <c r="M244" s="370"/>
      <c r="N244" s="71" t="str">
        <f t="shared" si="18"/>
        <v>Juin</v>
      </c>
    </row>
    <row r="245" spans="1:14" ht="18.75">
      <c r="A245" s="64">
        <v>238</v>
      </c>
      <c r="B245" s="413" t="s">
        <v>328</v>
      </c>
      <c r="C245" s="413" t="s">
        <v>43</v>
      </c>
      <c r="D245" s="25">
        <v>7.5</v>
      </c>
      <c r="E245" s="117"/>
      <c r="F245" s="117"/>
      <c r="G245" s="18">
        <f t="shared" si="19"/>
        <v>2.5</v>
      </c>
      <c r="H245" s="18">
        <f t="shared" si="15"/>
        <v>5</v>
      </c>
      <c r="I245" s="370"/>
      <c r="J245" s="18">
        <f t="shared" si="16"/>
        <v>5</v>
      </c>
      <c r="K245" s="18"/>
      <c r="L245" s="18">
        <f t="shared" si="17"/>
        <v>5</v>
      </c>
      <c r="M245" s="370"/>
      <c r="N245" s="71" t="str">
        <f t="shared" si="18"/>
        <v>Juin</v>
      </c>
    </row>
    <row r="246" spans="1:14" ht="18.75">
      <c r="A246" s="64">
        <v>239</v>
      </c>
      <c r="B246" s="419" t="s">
        <v>926</v>
      </c>
      <c r="C246" s="419" t="s">
        <v>927</v>
      </c>
      <c r="D246" s="25">
        <v>4</v>
      </c>
      <c r="E246" s="117"/>
      <c r="F246" s="117"/>
      <c r="G246" s="18">
        <f t="shared" si="19"/>
        <v>1.3333333333333333</v>
      </c>
      <c r="H246" s="18">
        <f t="shared" si="15"/>
        <v>2.6666666666666665</v>
      </c>
      <c r="I246" s="370"/>
      <c r="J246" s="18">
        <f t="shared" si="16"/>
        <v>2.6666666666666665</v>
      </c>
      <c r="K246" s="18"/>
      <c r="L246" s="18">
        <f t="shared" si="17"/>
        <v>2.6666666666666665</v>
      </c>
      <c r="M246" s="370"/>
      <c r="N246" s="71" t="str">
        <f t="shared" si="18"/>
        <v>Juin</v>
      </c>
    </row>
    <row r="247" spans="1:14" ht="18.75">
      <c r="A247" s="64">
        <v>240</v>
      </c>
      <c r="B247" s="413" t="s">
        <v>329</v>
      </c>
      <c r="C247" s="413" t="s">
        <v>164</v>
      </c>
      <c r="D247" s="25">
        <v>10.5</v>
      </c>
      <c r="E247" s="117"/>
      <c r="F247" s="117"/>
      <c r="G247" s="18">
        <f t="shared" si="19"/>
        <v>3.5</v>
      </c>
      <c r="H247" s="18">
        <f t="shared" si="15"/>
        <v>7</v>
      </c>
      <c r="I247" s="370"/>
      <c r="J247" s="18">
        <f t="shared" si="16"/>
        <v>7</v>
      </c>
      <c r="K247" s="18"/>
      <c r="L247" s="18">
        <f t="shared" si="17"/>
        <v>7</v>
      </c>
      <c r="M247" s="370"/>
      <c r="N247" s="71" t="str">
        <f t="shared" si="18"/>
        <v>Juin</v>
      </c>
    </row>
    <row r="248" spans="1:14" ht="18.75">
      <c r="A248" s="64">
        <v>241</v>
      </c>
      <c r="B248" s="419" t="s">
        <v>330</v>
      </c>
      <c r="C248" s="419" t="s">
        <v>331</v>
      </c>
      <c r="D248" s="25">
        <v>10.5</v>
      </c>
      <c r="E248" s="117"/>
      <c r="F248" s="117"/>
      <c r="G248" s="18">
        <f t="shared" si="19"/>
        <v>3.5</v>
      </c>
      <c r="H248" s="18">
        <f t="shared" si="15"/>
        <v>7</v>
      </c>
      <c r="I248" s="370"/>
      <c r="J248" s="18">
        <f t="shared" si="16"/>
        <v>7</v>
      </c>
      <c r="K248" s="18"/>
      <c r="L248" s="18">
        <f t="shared" si="17"/>
        <v>7</v>
      </c>
      <c r="M248" s="370"/>
      <c r="N248" s="71" t="str">
        <f t="shared" si="18"/>
        <v>Juin</v>
      </c>
    </row>
    <row r="249" spans="1:14" ht="18.75">
      <c r="A249" s="64">
        <v>242</v>
      </c>
      <c r="B249" s="413" t="s">
        <v>332</v>
      </c>
      <c r="C249" s="413" t="s">
        <v>333</v>
      </c>
      <c r="D249" s="25">
        <v>11</v>
      </c>
      <c r="E249" s="117"/>
      <c r="F249" s="117"/>
      <c r="G249" s="18">
        <f t="shared" si="19"/>
        <v>3.6666666666666665</v>
      </c>
      <c r="H249" s="18">
        <f t="shared" si="15"/>
        <v>7.333333333333333</v>
      </c>
      <c r="I249" s="370"/>
      <c r="J249" s="18">
        <f t="shared" si="16"/>
        <v>7.333333333333333</v>
      </c>
      <c r="K249" s="18"/>
      <c r="L249" s="18">
        <f t="shared" si="17"/>
        <v>7.333333333333333</v>
      </c>
      <c r="M249" s="370"/>
      <c r="N249" s="71" t="str">
        <f t="shared" si="18"/>
        <v>Juin</v>
      </c>
    </row>
    <row r="250" spans="1:14" ht="18.75">
      <c r="A250" s="64">
        <v>243</v>
      </c>
      <c r="B250" s="413" t="s">
        <v>332</v>
      </c>
      <c r="C250" s="413" t="s">
        <v>334</v>
      </c>
      <c r="D250" s="25">
        <v>6.5</v>
      </c>
      <c r="E250" s="117"/>
      <c r="F250" s="117"/>
      <c r="G250" s="18">
        <f t="shared" si="19"/>
        <v>2.1666666666666665</v>
      </c>
      <c r="H250" s="18">
        <f t="shared" si="15"/>
        <v>4.333333333333333</v>
      </c>
      <c r="I250" s="370"/>
      <c r="J250" s="18">
        <f t="shared" si="16"/>
        <v>4.333333333333333</v>
      </c>
      <c r="K250" s="18"/>
      <c r="L250" s="18">
        <f t="shared" si="17"/>
        <v>4.333333333333333</v>
      </c>
      <c r="M250" s="370"/>
      <c r="N250" s="71" t="str">
        <f t="shared" si="18"/>
        <v>Juin</v>
      </c>
    </row>
    <row r="251" spans="1:14" ht="18.75">
      <c r="A251" s="64">
        <v>244</v>
      </c>
      <c r="B251" s="419" t="s">
        <v>928</v>
      </c>
      <c r="C251" s="419" t="s">
        <v>372</v>
      </c>
      <c r="D251" s="25">
        <v>17</v>
      </c>
      <c r="E251" s="117"/>
      <c r="F251" s="117"/>
      <c r="G251" s="18">
        <f t="shared" si="19"/>
        <v>5.666666666666667</v>
      </c>
      <c r="H251" s="18">
        <f t="shared" si="15"/>
        <v>11.333333333333334</v>
      </c>
      <c r="I251" s="370"/>
      <c r="J251" s="18">
        <f t="shared" si="16"/>
        <v>11.333333333333334</v>
      </c>
      <c r="K251" s="18"/>
      <c r="L251" s="18">
        <f t="shared" si="17"/>
        <v>11.333333333333334</v>
      </c>
      <c r="M251" s="370"/>
      <c r="N251" s="71" t="str">
        <f t="shared" si="18"/>
        <v>Juin</v>
      </c>
    </row>
    <row r="252" spans="1:14" ht="18.75">
      <c r="A252" s="64">
        <v>245</v>
      </c>
      <c r="B252" s="413" t="s">
        <v>335</v>
      </c>
      <c r="C252" s="413" t="s">
        <v>336</v>
      </c>
      <c r="D252" s="25">
        <v>12.5</v>
      </c>
      <c r="E252" s="117"/>
      <c r="F252" s="117"/>
      <c r="G252" s="18">
        <f t="shared" si="19"/>
        <v>4.166666666666667</v>
      </c>
      <c r="H252" s="18">
        <f t="shared" si="15"/>
        <v>8.3333333333333339</v>
      </c>
      <c r="I252" s="370"/>
      <c r="J252" s="18">
        <f t="shared" si="16"/>
        <v>8.3333333333333339</v>
      </c>
      <c r="K252" s="18"/>
      <c r="L252" s="18">
        <f t="shared" si="17"/>
        <v>8.3333333333333339</v>
      </c>
      <c r="M252" s="370"/>
      <c r="N252" s="71" t="str">
        <f t="shared" si="18"/>
        <v>Juin</v>
      </c>
    </row>
    <row r="253" spans="1:14" ht="18.75">
      <c r="A253" s="64">
        <v>246</v>
      </c>
      <c r="B253" s="419" t="s">
        <v>337</v>
      </c>
      <c r="C253" s="419" t="s">
        <v>99</v>
      </c>
      <c r="D253" s="25">
        <v>10</v>
      </c>
      <c r="E253" s="117"/>
      <c r="F253" s="117"/>
      <c r="G253" s="18">
        <f t="shared" si="19"/>
        <v>3.3333333333333335</v>
      </c>
      <c r="H253" s="18">
        <f t="shared" si="15"/>
        <v>6.666666666666667</v>
      </c>
      <c r="I253" s="370"/>
      <c r="J253" s="18">
        <f t="shared" si="16"/>
        <v>6.666666666666667</v>
      </c>
      <c r="K253" s="18"/>
      <c r="L253" s="18">
        <f t="shared" si="17"/>
        <v>6.666666666666667</v>
      </c>
      <c r="M253" s="370"/>
      <c r="N253" s="71" t="str">
        <f t="shared" si="18"/>
        <v>Juin</v>
      </c>
    </row>
    <row r="254" spans="1:14" ht="18.75">
      <c r="A254" s="64">
        <v>247</v>
      </c>
      <c r="B254" s="419" t="s">
        <v>929</v>
      </c>
      <c r="C254" s="419" t="s">
        <v>930</v>
      </c>
      <c r="D254" s="25">
        <v>4.5</v>
      </c>
      <c r="E254" s="117"/>
      <c r="F254" s="117"/>
      <c r="G254" s="18">
        <f t="shared" si="19"/>
        <v>1.5</v>
      </c>
      <c r="H254" s="18">
        <f t="shared" si="15"/>
        <v>3</v>
      </c>
      <c r="I254" s="370"/>
      <c r="J254" s="18">
        <f t="shared" si="16"/>
        <v>3</v>
      </c>
      <c r="K254" s="18"/>
      <c r="L254" s="18">
        <f t="shared" si="17"/>
        <v>3</v>
      </c>
      <c r="M254" s="370"/>
      <c r="N254" s="71" t="str">
        <f t="shared" si="18"/>
        <v>Juin</v>
      </c>
    </row>
    <row r="255" spans="1:14" ht="18.75">
      <c r="A255" s="64">
        <v>248</v>
      </c>
      <c r="B255" s="418" t="s">
        <v>338</v>
      </c>
      <c r="C255" s="418" t="s">
        <v>339</v>
      </c>
      <c r="D255" s="25">
        <v>5.5</v>
      </c>
      <c r="E255" s="117"/>
      <c r="F255" s="117"/>
      <c r="G255" s="18">
        <f t="shared" si="19"/>
        <v>1.8333333333333333</v>
      </c>
      <c r="H255" s="18">
        <f t="shared" si="15"/>
        <v>3.6666666666666665</v>
      </c>
      <c r="I255" s="370"/>
      <c r="J255" s="18">
        <f t="shared" si="16"/>
        <v>3.6666666666666665</v>
      </c>
      <c r="K255" s="18"/>
      <c r="L255" s="18">
        <f t="shared" si="17"/>
        <v>3.6666666666666665</v>
      </c>
      <c r="M255" s="370"/>
      <c r="N255" s="71" t="str">
        <f t="shared" si="18"/>
        <v>Juin</v>
      </c>
    </row>
    <row r="256" spans="1:14" ht="18.75">
      <c r="A256" s="64">
        <v>249</v>
      </c>
      <c r="B256" s="413" t="s">
        <v>340</v>
      </c>
      <c r="C256" s="413" t="s">
        <v>322</v>
      </c>
      <c r="D256" s="25">
        <v>6.5</v>
      </c>
      <c r="E256" s="238"/>
      <c r="F256" s="238"/>
      <c r="G256" s="18">
        <f t="shared" si="19"/>
        <v>2.1666666666666665</v>
      </c>
      <c r="H256" s="18">
        <f t="shared" si="15"/>
        <v>4.333333333333333</v>
      </c>
      <c r="I256" s="370"/>
      <c r="J256" s="18">
        <f t="shared" si="16"/>
        <v>4.333333333333333</v>
      </c>
      <c r="K256" s="18"/>
      <c r="L256" s="18">
        <f t="shared" si="17"/>
        <v>4.333333333333333</v>
      </c>
      <c r="M256" s="370"/>
      <c r="N256" s="71" t="str">
        <f t="shared" si="18"/>
        <v>Juin</v>
      </c>
    </row>
    <row r="257" spans="1:14" ht="18.75">
      <c r="A257" s="64">
        <v>250</v>
      </c>
      <c r="B257" s="417" t="s">
        <v>341</v>
      </c>
      <c r="C257" s="417" t="s">
        <v>342</v>
      </c>
      <c r="D257" s="25">
        <v>6</v>
      </c>
      <c r="E257" s="117"/>
      <c r="F257" s="117"/>
      <c r="G257" s="18">
        <f t="shared" si="19"/>
        <v>2</v>
      </c>
      <c r="H257" s="18">
        <f t="shared" si="15"/>
        <v>4</v>
      </c>
      <c r="I257" s="370"/>
      <c r="J257" s="18">
        <f t="shared" si="16"/>
        <v>4</v>
      </c>
      <c r="K257" s="18"/>
      <c r="L257" s="18">
        <f t="shared" si="17"/>
        <v>4</v>
      </c>
      <c r="M257" s="370"/>
      <c r="N257" s="71" t="str">
        <f t="shared" si="18"/>
        <v>Juin</v>
      </c>
    </row>
    <row r="258" spans="1:14" ht="18.75">
      <c r="A258" s="64">
        <v>251</v>
      </c>
      <c r="B258" s="434" t="s">
        <v>343</v>
      </c>
      <c r="C258" s="417" t="s">
        <v>857</v>
      </c>
      <c r="D258" s="25">
        <v>5.5</v>
      </c>
      <c r="E258" s="117"/>
      <c r="F258" s="117"/>
      <c r="G258" s="18">
        <f t="shared" si="19"/>
        <v>1.8333333333333333</v>
      </c>
      <c r="H258" s="18">
        <f t="shared" si="15"/>
        <v>3.6666666666666665</v>
      </c>
      <c r="I258" s="370"/>
      <c r="J258" s="18">
        <f t="shared" si="16"/>
        <v>3.6666666666666665</v>
      </c>
      <c r="K258" s="18"/>
      <c r="L258" s="18">
        <f t="shared" si="17"/>
        <v>3.6666666666666665</v>
      </c>
      <c r="M258" s="370"/>
      <c r="N258" s="71" t="str">
        <f t="shared" si="18"/>
        <v>Juin</v>
      </c>
    </row>
    <row r="259" spans="1:14" ht="18.75">
      <c r="A259" s="64">
        <v>252</v>
      </c>
      <c r="B259" s="419" t="s">
        <v>931</v>
      </c>
      <c r="C259" s="419" t="s">
        <v>118</v>
      </c>
      <c r="D259" s="25">
        <v>4</v>
      </c>
      <c r="E259" s="117"/>
      <c r="F259" s="117"/>
      <c r="G259" s="18">
        <f t="shared" si="19"/>
        <v>1.3333333333333333</v>
      </c>
      <c r="H259" s="18">
        <f t="shared" si="15"/>
        <v>2.6666666666666665</v>
      </c>
      <c r="I259" s="370"/>
      <c r="J259" s="18">
        <f t="shared" si="16"/>
        <v>2.6666666666666665</v>
      </c>
      <c r="K259" s="18"/>
      <c r="L259" s="18">
        <f t="shared" si="17"/>
        <v>2.6666666666666665</v>
      </c>
      <c r="M259" s="370"/>
      <c r="N259" s="71" t="str">
        <f t="shared" si="18"/>
        <v>Juin</v>
      </c>
    </row>
    <row r="260" spans="1:14" ht="18.75">
      <c r="A260" s="64">
        <v>253</v>
      </c>
      <c r="B260" s="413" t="s">
        <v>344</v>
      </c>
      <c r="C260" s="413" t="s">
        <v>707</v>
      </c>
      <c r="D260" s="25">
        <v>11</v>
      </c>
      <c r="E260" s="117"/>
      <c r="F260" s="117"/>
      <c r="G260" s="18">
        <f t="shared" si="19"/>
        <v>3.6666666666666665</v>
      </c>
      <c r="H260" s="18">
        <f t="shared" si="15"/>
        <v>7.333333333333333</v>
      </c>
      <c r="I260" s="370"/>
      <c r="J260" s="18">
        <f t="shared" si="16"/>
        <v>7.333333333333333</v>
      </c>
      <c r="K260" s="18"/>
      <c r="L260" s="18">
        <f t="shared" si="17"/>
        <v>7.333333333333333</v>
      </c>
      <c r="M260" s="370"/>
      <c r="N260" s="71" t="str">
        <f t="shared" si="18"/>
        <v>Juin</v>
      </c>
    </row>
    <row r="261" spans="1:14" ht="18.75">
      <c r="A261" s="64">
        <v>254</v>
      </c>
      <c r="B261" s="419" t="s">
        <v>345</v>
      </c>
      <c r="C261" s="419" t="s">
        <v>346</v>
      </c>
      <c r="D261" s="25">
        <v>7.5</v>
      </c>
      <c r="E261" s="117"/>
      <c r="F261" s="117"/>
      <c r="G261" s="18">
        <f t="shared" si="19"/>
        <v>2.5</v>
      </c>
      <c r="H261" s="18">
        <f t="shared" si="15"/>
        <v>5</v>
      </c>
      <c r="I261" s="370"/>
      <c r="J261" s="18">
        <f t="shared" si="16"/>
        <v>5</v>
      </c>
      <c r="K261" s="18"/>
      <c r="L261" s="18">
        <f t="shared" si="17"/>
        <v>5</v>
      </c>
      <c r="M261" s="370"/>
      <c r="N261" s="71" t="str">
        <f t="shared" si="18"/>
        <v>Juin</v>
      </c>
    </row>
    <row r="262" spans="1:14" ht="18.75">
      <c r="A262" s="64">
        <v>255</v>
      </c>
      <c r="B262" s="419" t="s">
        <v>347</v>
      </c>
      <c r="C262" s="419" t="s">
        <v>348</v>
      </c>
      <c r="D262" s="25">
        <v>7</v>
      </c>
      <c r="E262" s="117"/>
      <c r="F262" s="117"/>
      <c r="G262" s="18">
        <f t="shared" si="19"/>
        <v>2.3333333333333335</v>
      </c>
      <c r="H262" s="18">
        <f t="shared" si="15"/>
        <v>4.666666666666667</v>
      </c>
      <c r="I262" s="370"/>
      <c r="J262" s="18">
        <f t="shared" si="16"/>
        <v>4.666666666666667</v>
      </c>
      <c r="K262" s="18"/>
      <c r="L262" s="18">
        <f t="shared" si="17"/>
        <v>4.666666666666667</v>
      </c>
      <c r="M262" s="370"/>
      <c r="N262" s="71" t="str">
        <f t="shared" si="18"/>
        <v>Juin</v>
      </c>
    </row>
    <row r="263" spans="1:14" ht="18.75">
      <c r="A263" s="64">
        <v>256</v>
      </c>
      <c r="B263" s="413" t="s">
        <v>349</v>
      </c>
      <c r="C263" s="413" t="s">
        <v>118</v>
      </c>
      <c r="D263" s="25">
        <v>5</v>
      </c>
      <c r="E263" s="117"/>
      <c r="F263" s="117"/>
      <c r="G263" s="18">
        <f t="shared" si="19"/>
        <v>1.6666666666666667</v>
      </c>
      <c r="H263" s="18">
        <f t="shared" si="15"/>
        <v>3.3333333333333335</v>
      </c>
      <c r="I263" s="370"/>
      <c r="J263" s="18">
        <f t="shared" si="16"/>
        <v>3.3333333333333335</v>
      </c>
      <c r="K263" s="18"/>
      <c r="L263" s="18">
        <f t="shared" si="17"/>
        <v>3.3333333333333335</v>
      </c>
      <c r="M263" s="370"/>
      <c r="N263" s="71" t="str">
        <f t="shared" si="18"/>
        <v>Juin</v>
      </c>
    </row>
    <row r="264" spans="1:14" ht="18.75">
      <c r="A264" s="64">
        <v>257</v>
      </c>
      <c r="B264" s="432" t="s">
        <v>932</v>
      </c>
      <c r="C264" s="432" t="s">
        <v>933</v>
      </c>
      <c r="D264" s="25">
        <v>6</v>
      </c>
      <c r="E264" s="117"/>
      <c r="F264" s="117"/>
      <c r="G264" s="18">
        <f t="shared" si="19"/>
        <v>2</v>
      </c>
      <c r="H264" s="18">
        <f t="shared" ref="H264:H327" si="20">G264*2</f>
        <v>4</v>
      </c>
      <c r="I264" s="370"/>
      <c r="J264" s="18">
        <f t="shared" ref="J264:J327" si="21">MAX(I264*2,H264)</f>
        <v>4</v>
      </c>
      <c r="K264" s="18"/>
      <c r="L264" s="18">
        <f t="shared" ref="L264:L327" si="22">MAX(J264,K264*2)</f>
        <v>4</v>
      </c>
      <c r="M264" s="370"/>
      <c r="N264" s="71" t="str">
        <f t="shared" ref="N264:N327" si="23">IF(ISBLANK(K264),IF(ISBLANK(I264),"Juin","Synthèse"),"Rattrapage")</f>
        <v>Juin</v>
      </c>
    </row>
    <row r="265" spans="1:14" ht="18.75">
      <c r="A265" s="64">
        <v>258</v>
      </c>
      <c r="B265" s="413" t="s">
        <v>350</v>
      </c>
      <c r="C265" s="413" t="s">
        <v>351</v>
      </c>
      <c r="D265" s="25">
        <v>11</v>
      </c>
      <c r="E265" s="117"/>
      <c r="F265" s="117"/>
      <c r="G265" s="18">
        <f t="shared" ref="G265:G329" si="24">IF(AND(D265=0,E265=0,F265=0),M265/2,(D265+E265+F265)/3)</f>
        <v>3.6666666666666665</v>
      </c>
      <c r="H265" s="18">
        <f t="shared" si="20"/>
        <v>7.333333333333333</v>
      </c>
      <c r="I265" s="370"/>
      <c r="J265" s="18">
        <f t="shared" si="21"/>
        <v>7.333333333333333</v>
      </c>
      <c r="K265" s="18"/>
      <c r="L265" s="18">
        <f t="shared" si="22"/>
        <v>7.333333333333333</v>
      </c>
      <c r="M265" s="370"/>
      <c r="N265" s="71" t="str">
        <f t="shared" si="23"/>
        <v>Juin</v>
      </c>
    </row>
    <row r="266" spans="1:14" ht="18.75">
      <c r="A266" s="64">
        <v>259</v>
      </c>
      <c r="B266" s="418" t="s">
        <v>352</v>
      </c>
      <c r="C266" s="418" t="s">
        <v>934</v>
      </c>
      <c r="D266" s="25">
        <v>10</v>
      </c>
      <c r="E266" s="117"/>
      <c r="F266" s="117"/>
      <c r="G266" s="18">
        <f t="shared" si="24"/>
        <v>3.3333333333333335</v>
      </c>
      <c r="H266" s="18">
        <f t="shared" si="20"/>
        <v>6.666666666666667</v>
      </c>
      <c r="I266" s="370"/>
      <c r="J266" s="18">
        <f t="shared" si="21"/>
        <v>6.666666666666667</v>
      </c>
      <c r="K266" s="18"/>
      <c r="L266" s="18">
        <f t="shared" si="22"/>
        <v>6.666666666666667</v>
      </c>
      <c r="M266" s="370"/>
      <c r="N266" s="71" t="str">
        <f t="shared" si="23"/>
        <v>Juin</v>
      </c>
    </row>
    <row r="267" spans="1:14" ht="18.75">
      <c r="A267" s="64">
        <v>260</v>
      </c>
      <c r="B267" s="434" t="s">
        <v>353</v>
      </c>
      <c r="C267" s="434" t="s">
        <v>935</v>
      </c>
      <c r="D267" s="25">
        <v>5</v>
      </c>
      <c r="E267" s="117"/>
      <c r="F267" s="117"/>
      <c r="G267" s="18">
        <f t="shared" si="24"/>
        <v>1.6666666666666667</v>
      </c>
      <c r="H267" s="18">
        <f t="shared" si="20"/>
        <v>3.3333333333333335</v>
      </c>
      <c r="I267" s="370"/>
      <c r="J267" s="18">
        <f t="shared" si="21"/>
        <v>3.3333333333333335</v>
      </c>
      <c r="K267" s="18"/>
      <c r="L267" s="18">
        <f t="shared" si="22"/>
        <v>3.3333333333333335</v>
      </c>
      <c r="M267" s="370"/>
      <c r="N267" s="71" t="str">
        <f t="shared" si="23"/>
        <v>Juin</v>
      </c>
    </row>
    <row r="268" spans="1:14" ht="18.75">
      <c r="A268" s="64">
        <v>261</v>
      </c>
      <c r="B268" s="434" t="s">
        <v>354</v>
      </c>
      <c r="C268" s="434" t="s">
        <v>355</v>
      </c>
      <c r="D268" s="25">
        <v>12</v>
      </c>
      <c r="E268" s="117"/>
      <c r="F268" s="117"/>
      <c r="G268" s="18">
        <f t="shared" si="24"/>
        <v>4</v>
      </c>
      <c r="H268" s="18">
        <f t="shared" si="20"/>
        <v>8</v>
      </c>
      <c r="I268" s="370"/>
      <c r="J268" s="18">
        <f t="shared" si="21"/>
        <v>8</v>
      </c>
      <c r="K268" s="18"/>
      <c r="L268" s="18">
        <f t="shared" si="22"/>
        <v>8</v>
      </c>
      <c r="M268" s="370"/>
      <c r="N268" s="71" t="str">
        <f t="shared" si="23"/>
        <v>Juin</v>
      </c>
    </row>
    <row r="269" spans="1:14" ht="18.75">
      <c r="A269" s="64">
        <v>262</v>
      </c>
      <c r="B269" s="413" t="s">
        <v>356</v>
      </c>
      <c r="C269" s="413" t="s">
        <v>936</v>
      </c>
      <c r="D269" s="25">
        <v>8.5</v>
      </c>
      <c r="E269" s="117"/>
      <c r="F269" s="117"/>
      <c r="G269" s="18">
        <f t="shared" si="24"/>
        <v>2.8333333333333335</v>
      </c>
      <c r="H269" s="18">
        <f t="shared" si="20"/>
        <v>5.666666666666667</v>
      </c>
      <c r="I269" s="370"/>
      <c r="J269" s="18">
        <f t="shared" si="21"/>
        <v>5.666666666666667</v>
      </c>
      <c r="K269" s="18"/>
      <c r="L269" s="18">
        <f t="shared" si="22"/>
        <v>5.666666666666667</v>
      </c>
      <c r="M269" s="370"/>
      <c r="N269" s="71" t="str">
        <f t="shared" si="23"/>
        <v>Juin</v>
      </c>
    </row>
    <row r="270" spans="1:14" ht="18.75">
      <c r="A270" s="64">
        <v>263</v>
      </c>
      <c r="B270" s="425" t="s">
        <v>937</v>
      </c>
      <c r="C270" s="425" t="s">
        <v>357</v>
      </c>
      <c r="D270" s="25">
        <v>14</v>
      </c>
      <c r="E270" s="117"/>
      <c r="F270" s="117"/>
      <c r="G270" s="18">
        <f t="shared" si="24"/>
        <v>4.666666666666667</v>
      </c>
      <c r="H270" s="18">
        <f t="shared" si="20"/>
        <v>9.3333333333333339</v>
      </c>
      <c r="I270" s="370"/>
      <c r="J270" s="18">
        <f t="shared" si="21"/>
        <v>9.3333333333333339</v>
      </c>
      <c r="K270" s="18"/>
      <c r="L270" s="18">
        <f t="shared" si="22"/>
        <v>9.3333333333333339</v>
      </c>
      <c r="M270" s="370"/>
      <c r="N270" s="71" t="str">
        <f t="shared" si="23"/>
        <v>Juin</v>
      </c>
    </row>
    <row r="271" spans="1:14" ht="18.75">
      <c r="A271" s="64">
        <v>264</v>
      </c>
      <c r="B271" s="413" t="s">
        <v>358</v>
      </c>
      <c r="C271" s="413" t="s">
        <v>248</v>
      </c>
      <c r="D271" s="25">
        <v>4.5</v>
      </c>
      <c r="E271" s="117"/>
      <c r="F271" s="117"/>
      <c r="G271" s="18">
        <f t="shared" si="24"/>
        <v>1.5</v>
      </c>
      <c r="H271" s="18">
        <f t="shared" si="20"/>
        <v>3</v>
      </c>
      <c r="I271" s="370"/>
      <c r="J271" s="18">
        <f t="shared" si="21"/>
        <v>3</v>
      </c>
      <c r="K271" s="18"/>
      <c r="L271" s="18">
        <f t="shared" si="22"/>
        <v>3</v>
      </c>
      <c r="M271" s="370"/>
      <c r="N271" s="71" t="str">
        <f t="shared" si="23"/>
        <v>Juin</v>
      </c>
    </row>
    <row r="272" spans="1:14" ht="18.75">
      <c r="A272" s="64">
        <v>265</v>
      </c>
      <c r="B272" s="413" t="s">
        <v>359</v>
      </c>
      <c r="C272" s="413" t="s">
        <v>938</v>
      </c>
      <c r="D272" s="25">
        <v>7.5</v>
      </c>
      <c r="E272" s="117"/>
      <c r="F272" s="117"/>
      <c r="G272" s="18">
        <f t="shared" si="24"/>
        <v>2.5</v>
      </c>
      <c r="H272" s="18">
        <f t="shared" si="20"/>
        <v>5</v>
      </c>
      <c r="I272" s="370"/>
      <c r="J272" s="18">
        <f t="shared" si="21"/>
        <v>5</v>
      </c>
      <c r="K272" s="18"/>
      <c r="L272" s="18">
        <f t="shared" si="22"/>
        <v>5</v>
      </c>
      <c r="M272" s="370"/>
      <c r="N272" s="71" t="str">
        <f t="shared" si="23"/>
        <v>Juin</v>
      </c>
    </row>
    <row r="273" spans="1:14" ht="18.75">
      <c r="A273" s="64">
        <v>266</v>
      </c>
      <c r="B273" s="435" t="s">
        <v>360</v>
      </c>
      <c r="C273" s="435" t="s">
        <v>87</v>
      </c>
      <c r="D273" s="25">
        <v>15</v>
      </c>
      <c r="E273" s="117"/>
      <c r="F273" s="117"/>
      <c r="G273" s="18">
        <f t="shared" si="24"/>
        <v>5</v>
      </c>
      <c r="H273" s="18">
        <f t="shared" si="20"/>
        <v>10</v>
      </c>
      <c r="I273" s="370"/>
      <c r="J273" s="18">
        <f t="shared" si="21"/>
        <v>10</v>
      </c>
      <c r="K273" s="18"/>
      <c r="L273" s="18">
        <f t="shared" si="22"/>
        <v>10</v>
      </c>
      <c r="M273" s="370"/>
      <c r="N273" s="71" t="str">
        <f t="shared" si="23"/>
        <v>Juin</v>
      </c>
    </row>
    <row r="274" spans="1:14" ht="18.75">
      <c r="A274" s="64">
        <v>267</v>
      </c>
      <c r="B274" s="427" t="s">
        <v>939</v>
      </c>
      <c r="C274" s="427" t="s">
        <v>940</v>
      </c>
      <c r="D274" s="25">
        <v>8.5</v>
      </c>
      <c r="E274" s="117"/>
      <c r="F274" s="117"/>
      <c r="G274" s="18">
        <f t="shared" si="24"/>
        <v>2.8333333333333335</v>
      </c>
      <c r="H274" s="18">
        <f t="shared" si="20"/>
        <v>5.666666666666667</v>
      </c>
      <c r="I274" s="370"/>
      <c r="J274" s="18">
        <f t="shared" si="21"/>
        <v>5.666666666666667</v>
      </c>
      <c r="K274" s="18"/>
      <c r="L274" s="18">
        <f t="shared" si="22"/>
        <v>5.666666666666667</v>
      </c>
      <c r="M274" s="370"/>
      <c r="N274" s="71" t="str">
        <f t="shared" si="23"/>
        <v>Juin</v>
      </c>
    </row>
    <row r="275" spans="1:14" ht="18.75">
      <c r="A275" s="64">
        <v>268</v>
      </c>
      <c r="B275" s="427" t="s">
        <v>941</v>
      </c>
      <c r="C275" s="427" t="s">
        <v>361</v>
      </c>
      <c r="D275" s="25">
        <v>8</v>
      </c>
      <c r="E275" s="117"/>
      <c r="F275" s="117"/>
      <c r="G275" s="18">
        <f t="shared" si="24"/>
        <v>2.6666666666666665</v>
      </c>
      <c r="H275" s="18">
        <f t="shared" si="20"/>
        <v>5.333333333333333</v>
      </c>
      <c r="I275" s="370"/>
      <c r="J275" s="18">
        <f t="shared" si="21"/>
        <v>5.333333333333333</v>
      </c>
      <c r="K275" s="18"/>
      <c r="L275" s="18">
        <f t="shared" si="22"/>
        <v>5.333333333333333</v>
      </c>
      <c r="M275" s="370"/>
      <c r="N275" s="71" t="str">
        <f t="shared" si="23"/>
        <v>Juin</v>
      </c>
    </row>
    <row r="276" spans="1:14" ht="18.75">
      <c r="A276" s="64">
        <v>269</v>
      </c>
      <c r="B276" s="436" t="s">
        <v>942</v>
      </c>
      <c r="C276" s="436" t="s">
        <v>362</v>
      </c>
      <c r="D276" s="25">
        <v>6</v>
      </c>
      <c r="E276" s="238"/>
      <c r="F276" s="238"/>
      <c r="G276" s="18">
        <f t="shared" si="24"/>
        <v>2</v>
      </c>
      <c r="H276" s="18">
        <f t="shared" si="20"/>
        <v>4</v>
      </c>
      <c r="I276" s="370"/>
      <c r="J276" s="18">
        <f t="shared" si="21"/>
        <v>4</v>
      </c>
      <c r="K276" s="18"/>
      <c r="L276" s="18">
        <f t="shared" si="22"/>
        <v>4</v>
      </c>
      <c r="M276" s="370"/>
      <c r="N276" s="71" t="str">
        <f t="shared" si="23"/>
        <v>Juin</v>
      </c>
    </row>
    <row r="277" spans="1:14" ht="18.75">
      <c r="A277" s="64">
        <v>270</v>
      </c>
      <c r="B277" s="413" t="s">
        <v>363</v>
      </c>
      <c r="C277" s="413" t="s">
        <v>220</v>
      </c>
      <c r="D277" s="25">
        <v>7.5</v>
      </c>
      <c r="E277" s="117"/>
      <c r="F277" s="117"/>
      <c r="G277" s="18">
        <f t="shared" si="24"/>
        <v>2.5</v>
      </c>
      <c r="H277" s="18">
        <f t="shared" si="20"/>
        <v>5</v>
      </c>
      <c r="I277" s="370"/>
      <c r="J277" s="18">
        <f t="shared" si="21"/>
        <v>5</v>
      </c>
      <c r="K277" s="18"/>
      <c r="L277" s="18">
        <f t="shared" si="22"/>
        <v>5</v>
      </c>
      <c r="M277" s="370"/>
      <c r="N277" s="71" t="str">
        <f t="shared" si="23"/>
        <v>Juin</v>
      </c>
    </row>
    <row r="278" spans="1:14" ht="18.75">
      <c r="A278" s="64">
        <v>271</v>
      </c>
      <c r="B278" s="413" t="s">
        <v>364</v>
      </c>
      <c r="C278" s="413" t="s">
        <v>943</v>
      </c>
      <c r="D278" s="25">
        <v>3</v>
      </c>
      <c r="E278" s="117"/>
      <c r="F278" s="117"/>
      <c r="G278" s="18">
        <f t="shared" si="24"/>
        <v>1</v>
      </c>
      <c r="H278" s="18">
        <f t="shared" si="20"/>
        <v>2</v>
      </c>
      <c r="I278" s="370"/>
      <c r="J278" s="18">
        <f t="shared" si="21"/>
        <v>2</v>
      </c>
      <c r="K278" s="18"/>
      <c r="L278" s="18">
        <f t="shared" si="22"/>
        <v>2</v>
      </c>
      <c r="M278" s="370"/>
      <c r="N278" s="71" t="str">
        <f t="shared" si="23"/>
        <v>Juin</v>
      </c>
    </row>
    <row r="279" spans="1:14" ht="18.75">
      <c r="A279" s="64">
        <v>272</v>
      </c>
      <c r="B279" s="413" t="s">
        <v>365</v>
      </c>
      <c r="C279" s="413" t="s">
        <v>366</v>
      </c>
      <c r="D279" s="25">
        <v>12.5</v>
      </c>
      <c r="E279" s="117"/>
      <c r="F279" s="117"/>
      <c r="G279" s="18">
        <f t="shared" si="24"/>
        <v>4.166666666666667</v>
      </c>
      <c r="H279" s="18">
        <f t="shared" si="20"/>
        <v>8.3333333333333339</v>
      </c>
      <c r="I279" s="370"/>
      <c r="J279" s="18">
        <f t="shared" si="21"/>
        <v>8.3333333333333339</v>
      </c>
      <c r="K279" s="18"/>
      <c r="L279" s="18">
        <f t="shared" si="22"/>
        <v>8.3333333333333339</v>
      </c>
      <c r="M279" s="370"/>
      <c r="N279" s="71" t="str">
        <f t="shared" si="23"/>
        <v>Juin</v>
      </c>
    </row>
    <row r="280" spans="1:14" ht="18.75">
      <c r="A280" s="64">
        <v>273</v>
      </c>
      <c r="B280" s="413" t="s">
        <v>367</v>
      </c>
      <c r="C280" s="413" t="s">
        <v>944</v>
      </c>
      <c r="D280" s="25">
        <v>5.5</v>
      </c>
      <c r="E280" s="117"/>
      <c r="F280" s="117"/>
      <c r="G280" s="18">
        <f t="shared" si="24"/>
        <v>1.8333333333333333</v>
      </c>
      <c r="H280" s="18">
        <f t="shared" si="20"/>
        <v>3.6666666666666665</v>
      </c>
      <c r="I280" s="370"/>
      <c r="J280" s="18">
        <f t="shared" si="21"/>
        <v>3.6666666666666665</v>
      </c>
      <c r="K280" s="18"/>
      <c r="L280" s="18">
        <f t="shared" si="22"/>
        <v>3.6666666666666665</v>
      </c>
      <c r="M280" s="370"/>
      <c r="N280" s="71" t="str">
        <f t="shared" si="23"/>
        <v>Juin</v>
      </c>
    </row>
    <row r="281" spans="1:14" ht="18.75">
      <c r="A281" s="64">
        <v>274</v>
      </c>
      <c r="B281" s="413" t="s">
        <v>369</v>
      </c>
      <c r="C281" s="413" t="s">
        <v>370</v>
      </c>
      <c r="D281" s="25">
        <v>10</v>
      </c>
      <c r="E281" s="117"/>
      <c r="F281" s="117"/>
      <c r="G281" s="18">
        <f t="shared" si="24"/>
        <v>3.3333333333333335</v>
      </c>
      <c r="H281" s="18">
        <f t="shared" si="20"/>
        <v>6.666666666666667</v>
      </c>
      <c r="I281" s="370"/>
      <c r="J281" s="18">
        <f t="shared" si="21"/>
        <v>6.666666666666667</v>
      </c>
      <c r="K281" s="18"/>
      <c r="L281" s="18">
        <f t="shared" si="22"/>
        <v>6.666666666666667</v>
      </c>
      <c r="M281" s="370"/>
      <c r="N281" s="71" t="str">
        <f t="shared" si="23"/>
        <v>Juin</v>
      </c>
    </row>
    <row r="282" spans="1:14" ht="18.75">
      <c r="A282" s="64">
        <v>275</v>
      </c>
      <c r="B282" s="413" t="s">
        <v>371</v>
      </c>
      <c r="C282" s="413" t="s">
        <v>372</v>
      </c>
      <c r="D282" s="25">
        <v>5.5</v>
      </c>
      <c r="E282" s="117"/>
      <c r="F282" s="117"/>
      <c r="G282" s="18">
        <f t="shared" si="24"/>
        <v>1.8333333333333333</v>
      </c>
      <c r="H282" s="18">
        <f t="shared" si="20"/>
        <v>3.6666666666666665</v>
      </c>
      <c r="I282" s="370"/>
      <c r="J282" s="18">
        <f t="shared" si="21"/>
        <v>3.6666666666666665</v>
      </c>
      <c r="K282" s="18"/>
      <c r="L282" s="18">
        <f t="shared" si="22"/>
        <v>3.6666666666666665</v>
      </c>
      <c r="M282" s="370"/>
      <c r="N282" s="71" t="str">
        <f t="shared" si="23"/>
        <v>Juin</v>
      </c>
    </row>
    <row r="283" spans="1:14" ht="18.75">
      <c r="A283" s="64">
        <v>276</v>
      </c>
      <c r="B283" s="413" t="s">
        <v>373</v>
      </c>
      <c r="C283" s="413" t="s">
        <v>143</v>
      </c>
      <c r="D283" s="25">
        <v>11.5</v>
      </c>
      <c r="E283" s="117"/>
      <c r="F283" s="117"/>
      <c r="G283" s="18">
        <f t="shared" si="24"/>
        <v>3.8333333333333335</v>
      </c>
      <c r="H283" s="18">
        <f t="shared" si="20"/>
        <v>7.666666666666667</v>
      </c>
      <c r="I283" s="370"/>
      <c r="J283" s="18">
        <f t="shared" si="21"/>
        <v>7.666666666666667</v>
      </c>
      <c r="K283" s="18"/>
      <c r="L283" s="18">
        <f t="shared" si="22"/>
        <v>7.666666666666667</v>
      </c>
      <c r="M283" s="370"/>
      <c r="N283" s="71" t="str">
        <f t="shared" si="23"/>
        <v>Juin</v>
      </c>
    </row>
    <row r="284" spans="1:14" ht="18.75">
      <c r="A284" s="64">
        <v>277</v>
      </c>
      <c r="B284" s="413" t="s">
        <v>374</v>
      </c>
      <c r="C284" s="413" t="s">
        <v>375</v>
      </c>
      <c r="D284" s="25">
        <v>7.5</v>
      </c>
      <c r="E284" s="117"/>
      <c r="F284" s="117"/>
      <c r="G284" s="18">
        <f t="shared" si="24"/>
        <v>2.5</v>
      </c>
      <c r="H284" s="18">
        <f t="shared" si="20"/>
        <v>5</v>
      </c>
      <c r="I284" s="370"/>
      <c r="J284" s="18">
        <f t="shared" si="21"/>
        <v>5</v>
      </c>
      <c r="K284" s="18"/>
      <c r="L284" s="18">
        <f t="shared" si="22"/>
        <v>5</v>
      </c>
      <c r="M284" s="370"/>
      <c r="N284" s="71" t="str">
        <f t="shared" si="23"/>
        <v>Juin</v>
      </c>
    </row>
    <row r="285" spans="1:14" ht="18.75">
      <c r="A285" s="64">
        <v>278</v>
      </c>
      <c r="B285" s="413" t="s">
        <v>376</v>
      </c>
      <c r="C285" s="413" t="s">
        <v>945</v>
      </c>
      <c r="D285" s="25">
        <v>9.5</v>
      </c>
      <c r="E285" s="117"/>
      <c r="F285" s="117"/>
      <c r="G285" s="18">
        <f t="shared" si="24"/>
        <v>3.1666666666666665</v>
      </c>
      <c r="H285" s="18">
        <f t="shared" si="20"/>
        <v>6.333333333333333</v>
      </c>
      <c r="I285" s="370"/>
      <c r="J285" s="18">
        <f t="shared" si="21"/>
        <v>6.333333333333333</v>
      </c>
      <c r="K285" s="18"/>
      <c r="L285" s="18">
        <f t="shared" si="22"/>
        <v>6.333333333333333</v>
      </c>
      <c r="M285" s="370"/>
      <c r="N285" s="71" t="str">
        <f t="shared" si="23"/>
        <v>Juin</v>
      </c>
    </row>
    <row r="286" spans="1:14" ht="18.75">
      <c r="A286" s="64">
        <v>279</v>
      </c>
      <c r="B286" s="419" t="s">
        <v>946</v>
      </c>
      <c r="C286" s="419" t="s">
        <v>166</v>
      </c>
      <c r="D286" s="25">
        <v>7.5</v>
      </c>
      <c r="E286" s="117"/>
      <c r="F286" s="117"/>
      <c r="G286" s="18">
        <f t="shared" si="24"/>
        <v>2.5</v>
      </c>
      <c r="H286" s="18">
        <f t="shared" si="20"/>
        <v>5</v>
      </c>
      <c r="I286" s="370"/>
      <c r="J286" s="18">
        <f t="shared" si="21"/>
        <v>5</v>
      </c>
      <c r="K286" s="18"/>
      <c r="L286" s="18">
        <f t="shared" si="22"/>
        <v>5</v>
      </c>
      <c r="M286" s="370"/>
      <c r="N286" s="71" t="str">
        <f t="shared" si="23"/>
        <v>Juin</v>
      </c>
    </row>
    <row r="287" spans="1:14" ht="18.75">
      <c r="A287" s="64">
        <v>280</v>
      </c>
      <c r="B287" s="419" t="s">
        <v>947</v>
      </c>
      <c r="C287" s="419" t="s">
        <v>948</v>
      </c>
      <c r="D287" s="25">
        <v>6.5</v>
      </c>
      <c r="E287" s="238"/>
      <c r="F287" s="238"/>
      <c r="G287" s="18">
        <f t="shared" si="24"/>
        <v>2.1666666666666665</v>
      </c>
      <c r="H287" s="18">
        <f t="shared" si="20"/>
        <v>4.333333333333333</v>
      </c>
      <c r="I287" s="370"/>
      <c r="J287" s="18">
        <f t="shared" si="21"/>
        <v>4.333333333333333</v>
      </c>
      <c r="K287" s="18"/>
      <c r="L287" s="18">
        <f t="shared" si="22"/>
        <v>4.333333333333333</v>
      </c>
      <c r="M287" s="372"/>
      <c r="N287" s="71" t="str">
        <f t="shared" si="23"/>
        <v>Juin</v>
      </c>
    </row>
    <row r="288" spans="1:14" ht="18.75">
      <c r="A288" s="64">
        <v>281</v>
      </c>
      <c r="B288" s="418" t="s">
        <v>949</v>
      </c>
      <c r="C288" s="418" t="s">
        <v>78</v>
      </c>
      <c r="D288" s="25">
        <v>12</v>
      </c>
      <c r="E288" s="117"/>
      <c r="F288" s="117"/>
      <c r="G288" s="18">
        <f t="shared" si="24"/>
        <v>4</v>
      </c>
      <c r="H288" s="18">
        <f t="shared" si="20"/>
        <v>8</v>
      </c>
      <c r="I288" s="370"/>
      <c r="J288" s="18">
        <f t="shared" si="21"/>
        <v>8</v>
      </c>
      <c r="K288" s="18"/>
      <c r="L288" s="18">
        <f t="shared" si="22"/>
        <v>8</v>
      </c>
      <c r="M288" s="370"/>
      <c r="N288" s="71" t="str">
        <f t="shared" si="23"/>
        <v>Juin</v>
      </c>
    </row>
    <row r="289" spans="1:14" ht="18.75">
      <c r="A289" s="64">
        <v>282</v>
      </c>
      <c r="B289" s="419" t="s">
        <v>377</v>
      </c>
      <c r="C289" s="419" t="s">
        <v>671</v>
      </c>
      <c r="D289" s="25">
        <v>4.5</v>
      </c>
      <c r="E289" s="117"/>
      <c r="F289" s="117"/>
      <c r="G289" s="18">
        <f t="shared" si="24"/>
        <v>1.5</v>
      </c>
      <c r="H289" s="18">
        <f t="shared" si="20"/>
        <v>3</v>
      </c>
      <c r="I289" s="370"/>
      <c r="J289" s="18">
        <f t="shared" si="21"/>
        <v>3</v>
      </c>
      <c r="K289" s="18"/>
      <c r="L289" s="18">
        <f t="shared" si="22"/>
        <v>3</v>
      </c>
      <c r="M289" s="370"/>
      <c r="N289" s="71" t="str">
        <f t="shared" si="23"/>
        <v>Juin</v>
      </c>
    </row>
    <row r="290" spans="1:14" ht="18.75">
      <c r="A290" s="64">
        <v>283</v>
      </c>
      <c r="B290" s="417" t="s">
        <v>378</v>
      </c>
      <c r="C290" s="417" t="s">
        <v>950</v>
      </c>
      <c r="D290" s="25">
        <v>4.5</v>
      </c>
      <c r="E290" s="117"/>
      <c r="F290" s="117"/>
      <c r="G290" s="18">
        <f t="shared" si="24"/>
        <v>1.5</v>
      </c>
      <c r="H290" s="18">
        <f t="shared" si="20"/>
        <v>3</v>
      </c>
      <c r="I290" s="370"/>
      <c r="J290" s="18">
        <f t="shared" si="21"/>
        <v>3</v>
      </c>
      <c r="K290" s="18"/>
      <c r="L290" s="18">
        <f t="shared" si="22"/>
        <v>3</v>
      </c>
      <c r="M290" s="370"/>
      <c r="N290" s="71" t="str">
        <f t="shared" si="23"/>
        <v>Juin</v>
      </c>
    </row>
    <row r="291" spans="1:14" ht="18.75">
      <c r="A291" s="64">
        <v>284</v>
      </c>
      <c r="B291" s="413" t="s">
        <v>379</v>
      </c>
      <c r="C291" s="413" t="s">
        <v>278</v>
      </c>
      <c r="D291" s="25">
        <v>10.5</v>
      </c>
      <c r="E291" s="117"/>
      <c r="F291" s="117"/>
      <c r="G291" s="18">
        <f t="shared" si="24"/>
        <v>3.5</v>
      </c>
      <c r="H291" s="18">
        <f t="shared" si="20"/>
        <v>7</v>
      </c>
      <c r="I291" s="370"/>
      <c r="J291" s="18">
        <f t="shared" si="21"/>
        <v>7</v>
      </c>
      <c r="K291" s="18"/>
      <c r="L291" s="18">
        <f t="shared" si="22"/>
        <v>7</v>
      </c>
      <c r="M291" s="370"/>
      <c r="N291" s="71" t="str">
        <f t="shared" si="23"/>
        <v>Juin</v>
      </c>
    </row>
    <row r="292" spans="1:14" ht="18.75">
      <c r="A292" s="64">
        <v>285</v>
      </c>
      <c r="B292" s="419" t="s">
        <v>951</v>
      </c>
      <c r="C292" s="419" t="s">
        <v>952</v>
      </c>
      <c r="D292" s="25">
        <v>2.5</v>
      </c>
      <c r="E292" s="117"/>
      <c r="F292" s="117"/>
      <c r="G292" s="18">
        <f t="shared" si="24"/>
        <v>0.83333333333333337</v>
      </c>
      <c r="H292" s="18">
        <f t="shared" si="20"/>
        <v>1.6666666666666667</v>
      </c>
      <c r="I292" s="370"/>
      <c r="J292" s="18">
        <f t="shared" si="21"/>
        <v>1.6666666666666667</v>
      </c>
      <c r="K292" s="18"/>
      <c r="L292" s="18">
        <f t="shared" si="22"/>
        <v>1.6666666666666667</v>
      </c>
      <c r="M292" s="370"/>
      <c r="N292" s="71" t="str">
        <f t="shared" si="23"/>
        <v>Juin</v>
      </c>
    </row>
    <row r="293" spans="1:14" ht="18.75">
      <c r="A293" s="64">
        <v>286</v>
      </c>
      <c r="B293" s="413" t="s">
        <v>380</v>
      </c>
      <c r="C293" s="413" t="s">
        <v>311</v>
      </c>
      <c r="D293" s="25">
        <v>11.5</v>
      </c>
      <c r="E293" s="117"/>
      <c r="F293" s="117"/>
      <c r="G293" s="18">
        <f t="shared" si="24"/>
        <v>3.8333333333333335</v>
      </c>
      <c r="H293" s="18">
        <f t="shared" si="20"/>
        <v>7.666666666666667</v>
      </c>
      <c r="I293" s="370"/>
      <c r="J293" s="18">
        <f t="shared" si="21"/>
        <v>7.666666666666667</v>
      </c>
      <c r="K293" s="18"/>
      <c r="L293" s="18">
        <f t="shared" si="22"/>
        <v>7.666666666666667</v>
      </c>
      <c r="M293" s="370"/>
      <c r="N293" s="71" t="str">
        <f t="shared" si="23"/>
        <v>Juin</v>
      </c>
    </row>
    <row r="294" spans="1:14" ht="18.75">
      <c r="A294" s="64">
        <v>287</v>
      </c>
      <c r="B294" s="417" t="s">
        <v>381</v>
      </c>
      <c r="C294" s="417" t="s">
        <v>953</v>
      </c>
      <c r="D294" s="25">
        <v>5.5</v>
      </c>
      <c r="E294" s="117"/>
      <c r="F294" s="117"/>
      <c r="G294" s="18">
        <f t="shared" si="24"/>
        <v>1.8333333333333333</v>
      </c>
      <c r="H294" s="18">
        <f t="shared" si="20"/>
        <v>3.6666666666666665</v>
      </c>
      <c r="I294" s="370"/>
      <c r="J294" s="18">
        <f t="shared" si="21"/>
        <v>3.6666666666666665</v>
      </c>
      <c r="K294" s="18"/>
      <c r="L294" s="18">
        <f t="shared" si="22"/>
        <v>3.6666666666666665</v>
      </c>
      <c r="M294" s="370"/>
      <c r="N294" s="71" t="str">
        <f t="shared" si="23"/>
        <v>Juin</v>
      </c>
    </row>
    <row r="295" spans="1:14" ht="18.75">
      <c r="A295" s="64">
        <v>288</v>
      </c>
      <c r="B295" s="413" t="s">
        <v>954</v>
      </c>
      <c r="C295" s="413" t="s">
        <v>382</v>
      </c>
      <c r="D295" s="25">
        <v>9.5</v>
      </c>
      <c r="E295" s="117"/>
      <c r="F295" s="117"/>
      <c r="G295" s="18">
        <f>IF(AND(D295=0,E295=0,F295=0),M295/2,(D295+E295+F295)/3)</f>
        <v>3.1666666666666665</v>
      </c>
      <c r="H295" s="18">
        <f>G295*2</f>
        <v>6.333333333333333</v>
      </c>
      <c r="I295" s="370"/>
      <c r="J295" s="18">
        <f>MAX(I295*2,H295)</f>
        <v>6.333333333333333</v>
      </c>
      <c r="K295" s="18"/>
      <c r="L295" s="18">
        <f>MAX(J295,K295*2)</f>
        <v>6.333333333333333</v>
      </c>
      <c r="M295" s="370"/>
      <c r="N295" s="71" t="str">
        <f>IF(ISBLANK(K295),IF(ISBLANK(I295),"Juin","Synthèse"),"Rattrapage")</f>
        <v>Juin</v>
      </c>
    </row>
    <row r="296" spans="1:14" ht="18.75">
      <c r="A296" s="64">
        <v>289</v>
      </c>
      <c r="B296" s="425" t="s">
        <v>955</v>
      </c>
      <c r="C296" s="425" t="s">
        <v>83</v>
      </c>
      <c r="D296" s="25">
        <v>6</v>
      </c>
      <c r="E296" s="117"/>
      <c r="F296" s="117"/>
      <c r="G296" s="18">
        <f t="shared" si="24"/>
        <v>2</v>
      </c>
      <c r="H296" s="18">
        <f t="shared" si="20"/>
        <v>4</v>
      </c>
      <c r="I296" s="370"/>
      <c r="J296" s="18">
        <f t="shared" si="21"/>
        <v>4</v>
      </c>
      <c r="K296" s="18"/>
      <c r="L296" s="18">
        <f t="shared" si="22"/>
        <v>4</v>
      </c>
      <c r="M296" s="370"/>
      <c r="N296" s="71" t="str">
        <f t="shared" si="23"/>
        <v>Juin</v>
      </c>
    </row>
    <row r="297" spans="1:14" ht="18.75">
      <c r="A297" s="64">
        <v>290</v>
      </c>
      <c r="B297" s="442" t="s">
        <v>383</v>
      </c>
      <c r="C297" s="442" t="s">
        <v>316</v>
      </c>
      <c r="D297" s="25">
        <v>11</v>
      </c>
      <c r="E297" s="117"/>
      <c r="F297" s="117"/>
      <c r="G297" s="18">
        <f t="shared" si="24"/>
        <v>3.6666666666666665</v>
      </c>
      <c r="H297" s="18">
        <f t="shared" si="20"/>
        <v>7.333333333333333</v>
      </c>
      <c r="I297" s="370"/>
      <c r="J297" s="18">
        <f t="shared" si="21"/>
        <v>7.333333333333333</v>
      </c>
      <c r="K297" s="18"/>
      <c r="L297" s="18">
        <f t="shared" si="22"/>
        <v>7.333333333333333</v>
      </c>
      <c r="M297" s="370"/>
      <c r="N297" s="71" t="str">
        <f t="shared" si="23"/>
        <v>Juin</v>
      </c>
    </row>
    <row r="298" spans="1:14" ht="18.75">
      <c r="A298" s="64">
        <v>291</v>
      </c>
      <c r="B298" s="413" t="s">
        <v>384</v>
      </c>
      <c r="C298" s="413" t="s">
        <v>67</v>
      </c>
      <c r="D298" s="25">
        <v>13.5</v>
      </c>
      <c r="E298" s="117"/>
      <c r="F298" s="117"/>
      <c r="G298" s="18">
        <f t="shared" si="24"/>
        <v>4.5</v>
      </c>
      <c r="H298" s="18">
        <f t="shared" si="20"/>
        <v>9</v>
      </c>
      <c r="I298" s="370"/>
      <c r="J298" s="18">
        <f t="shared" si="21"/>
        <v>9</v>
      </c>
      <c r="K298" s="18"/>
      <c r="L298" s="18">
        <f t="shared" si="22"/>
        <v>9</v>
      </c>
      <c r="M298" s="370"/>
      <c r="N298" s="71" t="str">
        <f t="shared" si="23"/>
        <v>Juin</v>
      </c>
    </row>
    <row r="299" spans="1:14" ht="18.75">
      <c r="A299" s="64">
        <v>292</v>
      </c>
      <c r="B299" s="413" t="s">
        <v>385</v>
      </c>
      <c r="C299" s="413" t="s">
        <v>61</v>
      </c>
      <c r="D299" s="25">
        <v>10</v>
      </c>
      <c r="E299" s="117"/>
      <c r="F299" s="117"/>
      <c r="G299" s="18">
        <f t="shared" si="24"/>
        <v>3.3333333333333335</v>
      </c>
      <c r="H299" s="18">
        <f t="shared" si="20"/>
        <v>6.666666666666667</v>
      </c>
      <c r="I299" s="370"/>
      <c r="J299" s="18">
        <f t="shared" si="21"/>
        <v>6.666666666666667</v>
      </c>
      <c r="K299" s="18"/>
      <c r="L299" s="18">
        <f t="shared" si="22"/>
        <v>6.666666666666667</v>
      </c>
      <c r="M299" s="370"/>
      <c r="N299" s="71" t="str">
        <f t="shared" si="23"/>
        <v>Juin</v>
      </c>
    </row>
    <row r="300" spans="1:14" ht="18.75">
      <c r="A300" s="64">
        <v>293</v>
      </c>
      <c r="B300" s="419" t="s">
        <v>956</v>
      </c>
      <c r="C300" s="419" t="s">
        <v>286</v>
      </c>
      <c r="D300" s="25">
        <v>9.5</v>
      </c>
      <c r="E300" s="117"/>
      <c r="F300" s="117"/>
      <c r="G300" s="18">
        <f t="shared" si="24"/>
        <v>3.1666666666666665</v>
      </c>
      <c r="H300" s="18">
        <f t="shared" si="20"/>
        <v>6.333333333333333</v>
      </c>
      <c r="I300" s="370"/>
      <c r="J300" s="18">
        <f t="shared" si="21"/>
        <v>6.333333333333333</v>
      </c>
      <c r="K300" s="18"/>
      <c r="L300" s="18">
        <f t="shared" si="22"/>
        <v>6.333333333333333</v>
      </c>
      <c r="M300" s="370"/>
      <c r="N300" s="71" t="str">
        <f t="shared" si="23"/>
        <v>Juin</v>
      </c>
    </row>
    <row r="301" spans="1:14" ht="18.75">
      <c r="A301" s="64">
        <v>294</v>
      </c>
      <c r="B301" s="413" t="s">
        <v>386</v>
      </c>
      <c r="C301" s="413" t="s">
        <v>387</v>
      </c>
      <c r="D301" s="25">
        <v>11</v>
      </c>
      <c r="E301" s="117"/>
      <c r="F301" s="117"/>
      <c r="G301" s="18">
        <f t="shared" si="24"/>
        <v>3.6666666666666665</v>
      </c>
      <c r="H301" s="18">
        <f t="shared" si="20"/>
        <v>7.333333333333333</v>
      </c>
      <c r="I301" s="370"/>
      <c r="J301" s="18">
        <f t="shared" si="21"/>
        <v>7.333333333333333</v>
      </c>
      <c r="K301" s="18"/>
      <c r="L301" s="18">
        <f t="shared" si="22"/>
        <v>7.333333333333333</v>
      </c>
      <c r="M301" s="370"/>
      <c r="N301" s="71" t="str">
        <f t="shared" si="23"/>
        <v>Juin</v>
      </c>
    </row>
    <row r="302" spans="1:14" ht="18.75">
      <c r="A302" s="64">
        <v>295</v>
      </c>
      <c r="B302" s="413" t="s">
        <v>957</v>
      </c>
      <c r="C302" s="413" t="s">
        <v>241</v>
      </c>
      <c r="D302" s="25">
        <v>3</v>
      </c>
      <c r="E302" s="117"/>
      <c r="F302" s="117"/>
      <c r="G302" s="18">
        <f t="shared" si="24"/>
        <v>1</v>
      </c>
      <c r="H302" s="18">
        <f t="shared" si="20"/>
        <v>2</v>
      </c>
      <c r="I302" s="370"/>
      <c r="J302" s="18">
        <f t="shared" si="21"/>
        <v>2</v>
      </c>
      <c r="K302" s="18"/>
      <c r="L302" s="18">
        <f t="shared" si="22"/>
        <v>2</v>
      </c>
      <c r="M302" s="370"/>
      <c r="N302" s="71" t="str">
        <f t="shared" si="23"/>
        <v>Juin</v>
      </c>
    </row>
    <row r="303" spans="1:14" ht="18.75">
      <c r="A303" s="64">
        <v>296</v>
      </c>
      <c r="B303" s="419" t="s">
        <v>958</v>
      </c>
      <c r="C303" s="419" t="s">
        <v>959</v>
      </c>
      <c r="D303" s="25">
        <v>5.5</v>
      </c>
      <c r="E303" s="117"/>
      <c r="F303" s="117"/>
      <c r="G303" s="18">
        <f t="shared" si="24"/>
        <v>1.8333333333333333</v>
      </c>
      <c r="H303" s="18">
        <f t="shared" si="20"/>
        <v>3.6666666666666665</v>
      </c>
      <c r="I303" s="370"/>
      <c r="J303" s="18">
        <f t="shared" si="21"/>
        <v>3.6666666666666665</v>
      </c>
      <c r="K303" s="18"/>
      <c r="L303" s="18">
        <f t="shared" si="22"/>
        <v>3.6666666666666665</v>
      </c>
      <c r="M303" s="370"/>
      <c r="N303" s="71" t="str">
        <f t="shared" si="23"/>
        <v>Juin</v>
      </c>
    </row>
    <row r="304" spans="1:14" ht="18.75">
      <c r="A304" s="64">
        <v>297</v>
      </c>
      <c r="B304" s="413" t="s">
        <v>388</v>
      </c>
      <c r="C304" s="413" t="s">
        <v>960</v>
      </c>
      <c r="D304" s="25">
        <v>11</v>
      </c>
      <c r="E304" s="117"/>
      <c r="F304" s="117"/>
      <c r="G304" s="18">
        <f t="shared" si="24"/>
        <v>3.6666666666666665</v>
      </c>
      <c r="H304" s="18">
        <f t="shared" si="20"/>
        <v>7.333333333333333</v>
      </c>
      <c r="I304" s="370"/>
      <c r="J304" s="18">
        <f t="shared" si="21"/>
        <v>7.333333333333333</v>
      </c>
      <c r="K304" s="18"/>
      <c r="L304" s="18">
        <f t="shared" si="22"/>
        <v>7.333333333333333</v>
      </c>
      <c r="M304" s="370"/>
      <c r="N304" s="71" t="str">
        <f t="shared" si="23"/>
        <v>Juin</v>
      </c>
    </row>
    <row r="305" spans="1:14" ht="18.75">
      <c r="A305" s="64">
        <v>298</v>
      </c>
      <c r="B305" s="413" t="s">
        <v>389</v>
      </c>
      <c r="C305" s="413" t="s">
        <v>390</v>
      </c>
      <c r="D305" s="25">
        <v>4.5</v>
      </c>
      <c r="E305" s="117"/>
      <c r="F305" s="117"/>
      <c r="G305" s="18">
        <f t="shared" si="24"/>
        <v>1.5</v>
      </c>
      <c r="H305" s="18">
        <f t="shared" si="20"/>
        <v>3</v>
      </c>
      <c r="I305" s="370"/>
      <c r="J305" s="18">
        <f t="shared" si="21"/>
        <v>3</v>
      </c>
      <c r="K305" s="18"/>
      <c r="L305" s="18">
        <f t="shared" si="22"/>
        <v>3</v>
      </c>
      <c r="M305" s="370"/>
      <c r="N305" s="71" t="str">
        <f t="shared" si="23"/>
        <v>Juin</v>
      </c>
    </row>
    <row r="306" spans="1:14" ht="18.75">
      <c r="A306" s="64">
        <v>299</v>
      </c>
      <c r="B306" s="413" t="s">
        <v>391</v>
      </c>
      <c r="C306" s="413" t="s">
        <v>154</v>
      </c>
      <c r="D306" s="25">
        <v>10</v>
      </c>
      <c r="E306" s="117"/>
      <c r="F306" s="117"/>
      <c r="G306" s="18">
        <f t="shared" si="24"/>
        <v>3.3333333333333335</v>
      </c>
      <c r="H306" s="18">
        <f t="shared" si="20"/>
        <v>6.666666666666667</v>
      </c>
      <c r="I306" s="370"/>
      <c r="J306" s="18">
        <f t="shared" si="21"/>
        <v>6.666666666666667</v>
      </c>
      <c r="K306" s="18"/>
      <c r="L306" s="18">
        <f t="shared" si="22"/>
        <v>6.666666666666667</v>
      </c>
      <c r="M306" s="370"/>
      <c r="N306" s="71" t="str">
        <f t="shared" si="23"/>
        <v>Juin</v>
      </c>
    </row>
    <row r="307" spans="1:14" ht="18.75">
      <c r="A307" s="64">
        <v>300</v>
      </c>
      <c r="B307" s="434" t="s">
        <v>961</v>
      </c>
      <c r="C307" s="434" t="s">
        <v>962</v>
      </c>
      <c r="D307" s="25">
        <v>12.5</v>
      </c>
      <c r="E307" s="117"/>
      <c r="F307" s="117"/>
      <c r="G307" s="18">
        <f t="shared" si="24"/>
        <v>4.166666666666667</v>
      </c>
      <c r="H307" s="18">
        <f t="shared" si="20"/>
        <v>8.3333333333333339</v>
      </c>
      <c r="I307" s="370"/>
      <c r="J307" s="18">
        <f t="shared" si="21"/>
        <v>8.3333333333333339</v>
      </c>
      <c r="K307" s="18"/>
      <c r="L307" s="18">
        <f t="shared" si="22"/>
        <v>8.3333333333333339</v>
      </c>
      <c r="M307" s="370"/>
      <c r="N307" s="71" t="str">
        <f t="shared" si="23"/>
        <v>Juin</v>
      </c>
    </row>
    <row r="308" spans="1:14" ht="18.75">
      <c r="A308" s="64">
        <v>301</v>
      </c>
      <c r="B308" s="413" t="s">
        <v>392</v>
      </c>
      <c r="C308" s="413" t="s">
        <v>129</v>
      </c>
      <c r="D308" s="25">
        <v>15.5</v>
      </c>
      <c r="E308" s="117"/>
      <c r="F308" s="117"/>
      <c r="G308" s="18">
        <f t="shared" si="24"/>
        <v>5.166666666666667</v>
      </c>
      <c r="H308" s="18">
        <f t="shared" si="20"/>
        <v>10.333333333333334</v>
      </c>
      <c r="I308" s="370"/>
      <c r="J308" s="18">
        <f t="shared" si="21"/>
        <v>10.333333333333334</v>
      </c>
      <c r="K308" s="18"/>
      <c r="L308" s="18">
        <f t="shared" si="22"/>
        <v>10.333333333333334</v>
      </c>
      <c r="M308" s="370"/>
      <c r="N308" s="71" t="str">
        <f t="shared" si="23"/>
        <v>Juin</v>
      </c>
    </row>
    <row r="309" spans="1:14" ht="18.75">
      <c r="A309" s="64">
        <v>302</v>
      </c>
      <c r="B309" s="413" t="s">
        <v>393</v>
      </c>
      <c r="C309" s="413" t="s">
        <v>343</v>
      </c>
      <c r="D309" s="25">
        <v>12.5</v>
      </c>
      <c r="E309" s="117"/>
      <c r="F309" s="117"/>
      <c r="G309" s="18">
        <f t="shared" si="24"/>
        <v>4.166666666666667</v>
      </c>
      <c r="H309" s="18">
        <f t="shared" si="20"/>
        <v>8.3333333333333339</v>
      </c>
      <c r="I309" s="370"/>
      <c r="J309" s="18">
        <f t="shared" si="21"/>
        <v>8.3333333333333339</v>
      </c>
      <c r="K309" s="18"/>
      <c r="L309" s="18">
        <f t="shared" si="22"/>
        <v>8.3333333333333339</v>
      </c>
      <c r="M309" s="370"/>
      <c r="N309" s="71" t="str">
        <f t="shared" si="23"/>
        <v>Juin</v>
      </c>
    </row>
    <row r="310" spans="1:14" ht="18.75">
      <c r="A310" s="64">
        <v>303</v>
      </c>
      <c r="B310" s="413" t="s">
        <v>394</v>
      </c>
      <c r="C310" s="413" t="s">
        <v>281</v>
      </c>
      <c r="D310" s="25">
        <v>3.5</v>
      </c>
      <c r="E310" s="117"/>
      <c r="F310" s="117"/>
      <c r="G310" s="18">
        <f t="shared" si="24"/>
        <v>1.1666666666666667</v>
      </c>
      <c r="H310" s="18">
        <f t="shared" si="20"/>
        <v>2.3333333333333335</v>
      </c>
      <c r="I310" s="370"/>
      <c r="J310" s="18">
        <f t="shared" si="21"/>
        <v>2.3333333333333335</v>
      </c>
      <c r="K310" s="18"/>
      <c r="L310" s="18">
        <f t="shared" si="22"/>
        <v>2.3333333333333335</v>
      </c>
      <c r="M310" s="370"/>
      <c r="N310" s="71" t="str">
        <f t="shared" si="23"/>
        <v>Juin</v>
      </c>
    </row>
    <row r="311" spans="1:14" ht="18.75">
      <c r="A311" s="64">
        <v>304</v>
      </c>
      <c r="B311" s="413" t="s">
        <v>395</v>
      </c>
      <c r="C311" s="413" t="s">
        <v>963</v>
      </c>
      <c r="D311" s="25">
        <v>6.5</v>
      </c>
      <c r="E311" s="117"/>
      <c r="F311" s="117"/>
      <c r="G311" s="18">
        <f t="shared" si="24"/>
        <v>2.1666666666666665</v>
      </c>
      <c r="H311" s="18">
        <f t="shared" si="20"/>
        <v>4.333333333333333</v>
      </c>
      <c r="I311" s="370"/>
      <c r="J311" s="18">
        <f t="shared" si="21"/>
        <v>4.333333333333333</v>
      </c>
      <c r="K311" s="18"/>
      <c r="L311" s="18">
        <f t="shared" si="22"/>
        <v>4.333333333333333</v>
      </c>
      <c r="M311" s="370"/>
      <c r="N311" s="71" t="str">
        <f t="shared" si="23"/>
        <v>Juin</v>
      </c>
    </row>
    <row r="312" spans="1:14" ht="18.75">
      <c r="A312" s="64">
        <v>305</v>
      </c>
      <c r="B312" s="413" t="s">
        <v>964</v>
      </c>
      <c r="C312" s="413" t="s">
        <v>965</v>
      </c>
      <c r="D312" s="25">
        <v>7</v>
      </c>
      <c r="E312" s="117"/>
      <c r="F312" s="117"/>
      <c r="G312" s="18">
        <f t="shared" si="24"/>
        <v>2.3333333333333335</v>
      </c>
      <c r="H312" s="18">
        <f t="shared" si="20"/>
        <v>4.666666666666667</v>
      </c>
      <c r="I312" s="370"/>
      <c r="J312" s="18">
        <f t="shared" si="21"/>
        <v>4.666666666666667</v>
      </c>
      <c r="K312" s="18"/>
      <c r="L312" s="18">
        <f t="shared" si="22"/>
        <v>4.666666666666667</v>
      </c>
      <c r="M312" s="370"/>
      <c r="N312" s="71" t="str">
        <f t="shared" si="23"/>
        <v>Juin</v>
      </c>
    </row>
    <row r="313" spans="1:14" ht="18.75">
      <c r="A313" s="64">
        <v>306</v>
      </c>
      <c r="B313" s="413" t="s">
        <v>396</v>
      </c>
      <c r="C313" s="413" t="s">
        <v>966</v>
      </c>
      <c r="D313" s="25">
        <v>10</v>
      </c>
      <c r="E313" s="117"/>
      <c r="F313" s="117"/>
      <c r="G313" s="18">
        <f t="shared" si="24"/>
        <v>3.3333333333333335</v>
      </c>
      <c r="H313" s="18">
        <f t="shared" si="20"/>
        <v>6.666666666666667</v>
      </c>
      <c r="I313" s="370"/>
      <c r="J313" s="18">
        <f t="shared" si="21"/>
        <v>6.666666666666667</v>
      </c>
      <c r="K313" s="18"/>
      <c r="L313" s="18">
        <f t="shared" si="22"/>
        <v>6.666666666666667</v>
      </c>
      <c r="M313" s="370"/>
      <c r="N313" s="71" t="str">
        <f t="shared" si="23"/>
        <v>Juin</v>
      </c>
    </row>
    <row r="314" spans="1:14" ht="18.75">
      <c r="A314" s="64">
        <v>307</v>
      </c>
      <c r="B314" s="413" t="s">
        <v>397</v>
      </c>
      <c r="C314" s="413" t="s">
        <v>398</v>
      </c>
      <c r="D314" s="25">
        <v>13</v>
      </c>
      <c r="E314" s="117"/>
      <c r="F314" s="117"/>
      <c r="G314" s="18">
        <f t="shared" si="24"/>
        <v>4.333333333333333</v>
      </c>
      <c r="H314" s="18">
        <f t="shared" si="20"/>
        <v>8.6666666666666661</v>
      </c>
      <c r="I314" s="370"/>
      <c r="J314" s="18">
        <f t="shared" si="21"/>
        <v>8.6666666666666661</v>
      </c>
      <c r="K314" s="18"/>
      <c r="L314" s="18">
        <f t="shared" si="22"/>
        <v>8.6666666666666661</v>
      </c>
      <c r="M314" s="370"/>
      <c r="N314" s="71" t="str">
        <f t="shared" si="23"/>
        <v>Juin</v>
      </c>
    </row>
    <row r="315" spans="1:14" ht="18.75">
      <c r="A315" s="64">
        <v>308</v>
      </c>
      <c r="B315" s="413" t="s">
        <v>399</v>
      </c>
      <c r="C315" s="413" t="s">
        <v>967</v>
      </c>
      <c r="D315" s="25">
        <v>7</v>
      </c>
      <c r="E315" s="117"/>
      <c r="F315" s="117"/>
      <c r="G315" s="18">
        <f t="shared" si="24"/>
        <v>2.3333333333333335</v>
      </c>
      <c r="H315" s="18">
        <f t="shared" si="20"/>
        <v>4.666666666666667</v>
      </c>
      <c r="I315" s="370"/>
      <c r="J315" s="18">
        <f t="shared" si="21"/>
        <v>4.666666666666667</v>
      </c>
      <c r="K315" s="18"/>
      <c r="L315" s="18">
        <f t="shared" si="22"/>
        <v>4.666666666666667</v>
      </c>
      <c r="M315" s="370"/>
      <c r="N315" s="71" t="str">
        <f t="shared" si="23"/>
        <v>Juin</v>
      </c>
    </row>
    <row r="316" spans="1:14" ht="18.75">
      <c r="A316" s="64">
        <v>309</v>
      </c>
      <c r="B316" s="413" t="s">
        <v>400</v>
      </c>
      <c r="C316" s="413" t="s">
        <v>968</v>
      </c>
      <c r="D316" s="25">
        <v>5</v>
      </c>
      <c r="E316" s="117"/>
      <c r="F316" s="117"/>
      <c r="G316" s="18">
        <f t="shared" si="24"/>
        <v>1.6666666666666667</v>
      </c>
      <c r="H316" s="18">
        <f t="shared" si="20"/>
        <v>3.3333333333333335</v>
      </c>
      <c r="I316" s="370"/>
      <c r="J316" s="18">
        <f t="shared" si="21"/>
        <v>3.3333333333333335</v>
      </c>
      <c r="K316" s="18"/>
      <c r="L316" s="18">
        <f t="shared" si="22"/>
        <v>3.3333333333333335</v>
      </c>
      <c r="M316" s="370"/>
      <c r="N316" s="71" t="str">
        <f t="shared" si="23"/>
        <v>Juin</v>
      </c>
    </row>
    <row r="317" spans="1:14" ht="18.75">
      <c r="A317" s="64">
        <v>310</v>
      </c>
      <c r="B317" s="413" t="s">
        <v>401</v>
      </c>
      <c r="C317" s="413" t="s">
        <v>969</v>
      </c>
      <c r="D317" s="25">
        <v>15.5</v>
      </c>
      <c r="E317" s="117"/>
      <c r="F317" s="117"/>
      <c r="G317" s="18">
        <f t="shared" si="24"/>
        <v>5.166666666666667</v>
      </c>
      <c r="H317" s="18">
        <f t="shared" si="20"/>
        <v>10.333333333333334</v>
      </c>
      <c r="I317" s="370"/>
      <c r="J317" s="18">
        <f t="shared" si="21"/>
        <v>10.333333333333334</v>
      </c>
      <c r="K317" s="18"/>
      <c r="L317" s="18">
        <f t="shared" si="22"/>
        <v>10.333333333333334</v>
      </c>
      <c r="M317" s="370"/>
      <c r="N317" s="71" t="str">
        <f t="shared" si="23"/>
        <v>Juin</v>
      </c>
    </row>
    <row r="318" spans="1:14" ht="18.75">
      <c r="A318" s="64">
        <v>311</v>
      </c>
      <c r="B318" s="413" t="s">
        <v>402</v>
      </c>
      <c r="C318" s="413" t="s">
        <v>197</v>
      </c>
      <c r="D318" s="25">
        <v>11.5</v>
      </c>
      <c r="E318" s="117"/>
      <c r="F318" s="117"/>
      <c r="G318" s="18">
        <f t="shared" si="24"/>
        <v>3.8333333333333335</v>
      </c>
      <c r="H318" s="18">
        <f t="shared" si="20"/>
        <v>7.666666666666667</v>
      </c>
      <c r="I318" s="370"/>
      <c r="J318" s="18">
        <f t="shared" si="21"/>
        <v>7.666666666666667</v>
      </c>
      <c r="K318" s="18"/>
      <c r="L318" s="18">
        <f t="shared" si="22"/>
        <v>7.666666666666667</v>
      </c>
      <c r="M318" s="370"/>
      <c r="N318" s="71" t="str">
        <f t="shared" si="23"/>
        <v>Juin</v>
      </c>
    </row>
    <row r="319" spans="1:14" ht="18.75">
      <c r="A319" s="64">
        <v>312</v>
      </c>
      <c r="B319" s="413" t="s">
        <v>403</v>
      </c>
      <c r="C319" s="413" t="s">
        <v>765</v>
      </c>
      <c r="D319" s="25">
        <v>6</v>
      </c>
      <c r="E319" s="117"/>
      <c r="F319" s="117"/>
      <c r="G319" s="18">
        <f t="shared" si="24"/>
        <v>2</v>
      </c>
      <c r="H319" s="18">
        <f t="shared" si="20"/>
        <v>4</v>
      </c>
      <c r="I319" s="370"/>
      <c r="J319" s="18">
        <f t="shared" si="21"/>
        <v>4</v>
      </c>
      <c r="K319" s="18"/>
      <c r="L319" s="18">
        <f t="shared" si="22"/>
        <v>4</v>
      </c>
      <c r="M319" s="370"/>
      <c r="N319" s="71" t="str">
        <f t="shared" si="23"/>
        <v>Juin</v>
      </c>
    </row>
    <row r="320" spans="1:14" ht="18.75">
      <c r="A320" s="64">
        <v>313</v>
      </c>
      <c r="B320" s="413" t="s">
        <v>404</v>
      </c>
      <c r="C320" s="413" t="s">
        <v>241</v>
      </c>
      <c r="D320" s="25">
        <v>4.5</v>
      </c>
      <c r="E320" s="117"/>
      <c r="F320" s="117"/>
      <c r="G320" s="18">
        <f t="shared" si="24"/>
        <v>1.5</v>
      </c>
      <c r="H320" s="18">
        <f t="shared" si="20"/>
        <v>3</v>
      </c>
      <c r="I320" s="370"/>
      <c r="J320" s="18">
        <f t="shared" si="21"/>
        <v>3</v>
      </c>
      <c r="K320" s="18"/>
      <c r="L320" s="18">
        <f t="shared" si="22"/>
        <v>3</v>
      </c>
      <c r="M320" s="370"/>
      <c r="N320" s="71" t="str">
        <f t="shared" si="23"/>
        <v>Juin</v>
      </c>
    </row>
    <row r="321" spans="1:14" ht="18.75">
      <c r="A321" s="64">
        <v>314</v>
      </c>
      <c r="B321" s="413" t="s">
        <v>405</v>
      </c>
      <c r="C321" s="413" t="s">
        <v>278</v>
      </c>
      <c r="D321" s="25">
        <v>7.5</v>
      </c>
      <c r="E321" s="117"/>
      <c r="F321" s="117"/>
      <c r="G321" s="18">
        <f t="shared" si="24"/>
        <v>2.5</v>
      </c>
      <c r="H321" s="18">
        <f t="shared" si="20"/>
        <v>5</v>
      </c>
      <c r="I321" s="370"/>
      <c r="J321" s="18">
        <f t="shared" si="21"/>
        <v>5</v>
      </c>
      <c r="K321" s="18"/>
      <c r="L321" s="18">
        <f t="shared" si="22"/>
        <v>5</v>
      </c>
      <c r="M321" s="370"/>
      <c r="N321" s="71" t="str">
        <f t="shared" si="23"/>
        <v>Juin</v>
      </c>
    </row>
    <row r="322" spans="1:14" ht="18.75">
      <c r="A322" s="64">
        <v>315</v>
      </c>
      <c r="B322" s="413" t="s">
        <v>406</v>
      </c>
      <c r="C322" s="413" t="s">
        <v>31</v>
      </c>
      <c r="D322" s="25">
        <v>8</v>
      </c>
      <c r="E322" s="117"/>
      <c r="F322" s="117"/>
      <c r="G322" s="18">
        <f t="shared" si="24"/>
        <v>2.6666666666666665</v>
      </c>
      <c r="H322" s="18">
        <f t="shared" si="20"/>
        <v>5.333333333333333</v>
      </c>
      <c r="I322" s="370"/>
      <c r="J322" s="18">
        <f t="shared" si="21"/>
        <v>5.333333333333333</v>
      </c>
      <c r="K322" s="18"/>
      <c r="L322" s="18">
        <f t="shared" si="22"/>
        <v>5.333333333333333</v>
      </c>
      <c r="M322" s="370"/>
      <c r="N322" s="71" t="str">
        <f t="shared" si="23"/>
        <v>Juin</v>
      </c>
    </row>
    <row r="323" spans="1:14" ht="18.75">
      <c r="A323" s="64">
        <v>316</v>
      </c>
      <c r="B323" s="413" t="s">
        <v>407</v>
      </c>
      <c r="C323" s="413" t="s">
        <v>408</v>
      </c>
      <c r="D323" s="25">
        <v>10.5</v>
      </c>
      <c r="E323" s="117"/>
      <c r="F323" s="117"/>
      <c r="G323" s="18">
        <f t="shared" si="24"/>
        <v>3.5</v>
      </c>
      <c r="H323" s="18">
        <f t="shared" si="20"/>
        <v>7</v>
      </c>
      <c r="I323" s="370"/>
      <c r="J323" s="18">
        <f t="shared" si="21"/>
        <v>7</v>
      </c>
      <c r="K323" s="18"/>
      <c r="L323" s="18">
        <f t="shared" si="22"/>
        <v>7</v>
      </c>
      <c r="M323" s="370"/>
      <c r="N323" s="71" t="str">
        <f t="shared" si="23"/>
        <v>Juin</v>
      </c>
    </row>
    <row r="324" spans="1:14" ht="18.75">
      <c r="A324" s="64">
        <v>317</v>
      </c>
      <c r="B324" s="417" t="s">
        <v>409</v>
      </c>
      <c r="C324" s="417" t="s">
        <v>970</v>
      </c>
      <c r="D324" s="25">
        <v>8.5</v>
      </c>
      <c r="E324" s="117"/>
      <c r="F324" s="117"/>
      <c r="G324" s="18">
        <f t="shared" si="24"/>
        <v>2.8333333333333335</v>
      </c>
      <c r="H324" s="18">
        <f t="shared" si="20"/>
        <v>5.666666666666667</v>
      </c>
      <c r="I324" s="370"/>
      <c r="J324" s="18">
        <f t="shared" si="21"/>
        <v>5.666666666666667</v>
      </c>
      <c r="K324" s="18"/>
      <c r="L324" s="18">
        <f t="shared" si="22"/>
        <v>5.666666666666667</v>
      </c>
      <c r="M324" s="370"/>
      <c r="N324" s="71" t="str">
        <f t="shared" si="23"/>
        <v>Juin</v>
      </c>
    </row>
    <row r="325" spans="1:14" ht="18.75">
      <c r="A325" s="64">
        <v>318</v>
      </c>
      <c r="B325" s="432" t="s">
        <v>410</v>
      </c>
      <c r="C325" s="432" t="s">
        <v>82</v>
      </c>
      <c r="D325" s="25">
        <v>7</v>
      </c>
      <c r="E325" s="117"/>
      <c r="F325" s="117"/>
      <c r="G325" s="18">
        <f>IF(AND(D325=0,E325=0,F325=0),M325/2,(D325+E325+F325)/3)</f>
        <v>2.3333333333333335</v>
      </c>
      <c r="H325" s="18">
        <f>G325*2</f>
        <v>4.666666666666667</v>
      </c>
      <c r="I325" s="370"/>
      <c r="J325" s="18">
        <f>MAX(I325*2,H325)</f>
        <v>4.666666666666667</v>
      </c>
      <c r="K325" s="18"/>
      <c r="L325" s="18">
        <f>MAX(J325,K325*2)</f>
        <v>4.666666666666667</v>
      </c>
      <c r="M325" s="370"/>
      <c r="N325" s="71" t="str">
        <f>IF(ISBLANK(K325),IF(ISBLANK(I325),"Juin","Synthèse"),"Rattrapage")</f>
        <v>Juin</v>
      </c>
    </row>
    <row r="326" spans="1:14" ht="18.75">
      <c r="A326" s="64">
        <v>319</v>
      </c>
      <c r="B326" s="417" t="s">
        <v>410</v>
      </c>
      <c r="C326" s="417" t="s">
        <v>136</v>
      </c>
      <c r="D326" s="25">
        <v>5.5</v>
      </c>
      <c r="E326" s="117"/>
      <c r="F326" s="117"/>
      <c r="G326" s="18">
        <f t="shared" si="24"/>
        <v>1.8333333333333333</v>
      </c>
      <c r="H326" s="18">
        <f t="shared" si="20"/>
        <v>3.6666666666666665</v>
      </c>
      <c r="I326" s="370"/>
      <c r="J326" s="18">
        <f t="shared" si="21"/>
        <v>3.6666666666666665</v>
      </c>
      <c r="K326" s="18"/>
      <c r="L326" s="18">
        <f t="shared" si="22"/>
        <v>3.6666666666666665</v>
      </c>
      <c r="M326" s="370"/>
      <c r="N326" s="71" t="str">
        <f t="shared" si="23"/>
        <v>Juin</v>
      </c>
    </row>
    <row r="327" spans="1:14" ht="18.75">
      <c r="A327" s="64">
        <v>320</v>
      </c>
      <c r="B327" s="413" t="s">
        <v>411</v>
      </c>
      <c r="C327" s="413" t="s">
        <v>971</v>
      </c>
      <c r="D327" s="25">
        <v>12</v>
      </c>
      <c r="E327" s="117"/>
      <c r="F327" s="117"/>
      <c r="G327" s="18">
        <f t="shared" si="24"/>
        <v>4</v>
      </c>
      <c r="H327" s="18">
        <f t="shared" si="20"/>
        <v>8</v>
      </c>
      <c r="I327" s="370"/>
      <c r="J327" s="18">
        <f t="shared" si="21"/>
        <v>8</v>
      </c>
      <c r="K327" s="18"/>
      <c r="L327" s="18">
        <f t="shared" si="22"/>
        <v>8</v>
      </c>
      <c r="M327" s="370"/>
      <c r="N327" s="71" t="str">
        <f t="shared" si="23"/>
        <v>Juin</v>
      </c>
    </row>
    <row r="328" spans="1:14" ht="18.75">
      <c r="A328" s="64">
        <v>321</v>
      </c>
      <c r="B328" s="413" t="s">
        <v>985</v>
      </c>
      <c r="C328" s="413" t="s">
        <v>443</v>
      </c>
      <c r="D328" s="25">
        <v>7.5</v>
      </c>
      <c r="E328" s="117"/>
      <c r="F328" s="365"/>
      <c r="G328" s="18">
        <f>IF(AND(D328=0,E328=0,F328=0),M328/2,(D328+E328+F328)/3)</f>
        <v>2.5</v>
      </c>
      <c r="H328" s="18">
        <f>G328*2</f>
        <v>5</v>
      </c>
      <c r="I328" s="370"/>
      <c r="J328" s="18">
        <f>MAX(I328*2,H328)</f>
        <v>5</v>
      </c>
      <c r="K328" s="18"/>
      <c r="L328" s="18">
        <f>MAX(J328,K328*2)</f>
        <v>5</v>
      </c>
      <c r="M328" s="373"/>
      <c r="N328" s="71" t="str">
        <f>IF(ISBLANK(K328),IF(ISBLANK(I328),"Juin","Synthèse"),"Rattrapage")</f>
        <v>Juin</v>
      </c>
    </row>
    <row r="329" spans="1:14" ht="18.75">
      <c r="A329" s="64">
        <v>322</v>
      </c>
      <c r="B329" s="413" t="s">
        <v>412</v>
      </c>
      <c r="C329" s="413" t="s">
        <v>972</v>
      </c>
      <c r="D329" s="25">
        <v>6</v>
      </c>
      <c r="E329" s="117"/>
      <c r="F329" s="117"/>
      <c r="G329" s="18">
        <f t="shared" si="24"/>
        <v>2</v>
      </c>
      <c r="H329" s="18">
        <f t="shared" ref="H329:H391" si="25">G329*2</f>
        <v>4</v>
      </c>
      <c r="I329" s="370"/>
      <c r="J329" s="18">
        <f t="shared" ref="J329:J391" si="26">MAX(I329*2,H329)</f>
        <v>4</v>
      </c>
      <c r="K329" s="18"/>
      <c r="L329" s="18">
        <f t="shared" ref="L329:L391" si="27">MAX(J329,K329*2)</f>
        <v>4</v>
      </c>
      <c r="M329" s="370"/>
      <c r="N329" s="71" t="str">
        <f t="shared" ref="N329:N391" si="28">IF(ISBLANK(K329),IF(ISBLANK(I329),"Juin","Synthèse"),"Rattrapage")</f>
        <v>Juin</v>
      </c>
    </row>
    <row r="330" spans="1:14" ht="18.75">
      <c r="A330" s="64">
        <v>323</v>
      </c>
      <c r="B330" s="419" t="s">
        <v>413</v>
      </c>
      <c r="C330" s="419" t="s">
        <v>414</v>
      </c>
      <c r="D330" s="25">
        <v>7</v>
      </c>
      <c r="E330" s="117"/>
      <c r="F330" s="117"/>
      <c r="G330" s="18">
        <f t="shared" ref="G330:G392" si="29">IF(AND(D330=0,E330=0,F330=0),M330/2,(D330+E330+F330)/3)</f>
        <v>2.3333333333333335</v>
      </c>
      <c r="H330" s="18">
        <f t="shared" si="25"/>
        <v>4.666666666666667</v>
      </c>
      <c r="I330" s="370"/>
      <c r="J330" s="18">
        <f t="shared" si="26"/>
        <v>4.666666666666667</v>
      </c>
      <c r="K330" s="18"/>
      <c r="L330" s="18">
        <f t="shared" si="27"/>
        <v>4.666666666666667</v>
      </c>
      <c r="M330" s="370"/>
      <c r="N330" s="71" t="str">
        <f t="shared" si="28"/>
        <v>Juin</v>
      </c>
    </row>
    <row r="331" spans="1:14" ht="18.75">
      <c r="A331" s="64">
        <v>324</v>
      </c>
      <c r="B331" s="413" t="s">
        <v>415</v>
      </c>
      <c r="C331" s="413" t="s">
        <v>245</v>
      </c>
      <c r="D331" s="25">
        <v>12</v>
      </c>
      <c r="E331" s="117"/>
      <c r="F331" s="117"/>
      <c r="G331" s="18">
        <f t="shared" si="29"/>
        <v>4</v>
      </c>
      <c r="H331" s="18">
        <f t="shared" si="25"/>
        <v>8</v>
      </c>
      <c r="I331" s="370"/>
      <c r="J331" s="18">
        <f t="shared" si="26"/>
        <v>8</v>
      </c>
      <c r="K331" s="18"/>
      <c r="L331" s="18">
        <f t="shared" si="27"/>
        <v>8</v>
      </c>
      <c r="M331" s="370"/>
      <c r="N331" s="71" t="str">
        <f t="shared" si="28"/>
        <v>Juin</v>
      </c>
    </row>
    <row r="332" spans="1:14" ht="18.75">
      <c r="A332" s="64">
        <v>325</v>
      </c>
      <c r="B332" s="413" t="s">
        <v>416</v>
      </c>
      <c r="C332" s="413" t="s">
        <v>417</v>
      </c>
      <c r="D332" s="25">
        <v>8</v>
      </c>
      <c r="E332" s="117"/>
      <c r="F332" s="117"/>
      <c r="G332" s="18">
        <f t="shared" si="29"/>
        <v>2.6666666666666665</v>
      </c>
      <c r="H332" s="18">
        <f t="shared" si="25"/>
        <v>5.333333333333333</v>
      </c>
      <c r="I332" s="370"/>
      <c r="J332" s="18">
        <f t="shared" si="26"/>
        <v>5.333333333333333</v>
      </c>
      <c r="K332" s="18"/>
      <c r="L332" s="18">
        <f t="shared" si="27"/>
        <v>5.333333333333333</v>
      </c>
      <c r="M332" s="370"/>
      <c r="N332" s="71" t="str">
        <f t="shared" si="28"/>
        <v>Juin</v>
      </c>
    </row>
    <row r="333" spans="1:14" ht="18.75">
      <c r="A333" s="64">
        <v>326</v>
      </c>
      <c r="B333" s="413" t="s">
        <v>418</v>
      </c>
      <c r="C333" s="413" t="s">
        <v>419</v>
      </c>
      <c r="D333" s="25">
        <v>9</v>
      </c>
      <c r="E333" s="117"/>
      <c r="F333" s="117"/>
      <c r="G333" s="18">
        <f t="shared" si="29"/>
        <v>3</v>
      </c>
      <c r="H333" s="18">
        <f t="shared" si="25"/>
        <v>6</v>
      </c>
      <c r="I333" s="370"/>
      <c r="J333" s="18">
        <f t="shared" si="26"/>
        <v>6</v>
      </c>
      <c r="K333" s="18"/>
      <c r="L333" s="18">
        <f t="shared" si="27"/>
        <v>6</v>
      </c>
      <c r="M333" s="370"/>
      <c r="N333" s="71" t="str">
        <f t="shared" si="28"/>
        <v>Juin</v>
      </c>
    </row>
    <row r="334" spans="1:14" ht="18.75">
      <c r="A334" s="64">
        <v>327</v>
      </c>
      <c r="B334" s="419" t="s">
        <v>418</v>
      </c>
      <c r="C334" s="419" t="s">
        <v>420</v>
      </c>
      <c r="D334" s="25">
        <v>7</v>
      </c>
      <c r="E334" s="117"/>
      <c r="F334" s="117"/>
      <c r="G334" s="18">
        <f t="shared" si="29"/>
        <v>2.3333333333333335</v>
      </c>
      <c r="H334" s="18">
        <f t="shared" si="25"/>
        <v>4.666666666666667</v>
      </c>
      <c r="I334" s="370"/>
      <c r="J334" s="18">
        <f t="shared" si="26"/>
        <v>4.666666666666667</v>
      </c>
      <c r="K334" s="18"/>
      <c r="L334" s="18">
        <f t="shared" si="27"/>
        <v>4.666666666666667</v>
      </c>
      <c r="M334" s="370"/>
      <c r="N334" s="71" t="str">
        <f t="shared" si="28"/>
        <v>Juin</v>
      </c>
    </row>
    <row r="335" spans="1:14" ht="18.75">
      <c r="A335" s="64">
        <v>328</v>
      </c>
      <c r="B335" s="419" t="s">
        <v>421</v>
      </c>
      <c r="C335" s="419" t="s">
        <v>973</v>
      </c>
      <c r="D335" s="25">
        <v>10</v>
      </c>
      <c r="E335" s="117"/>
      <c r="F335" s="117"/>
      <c r="G335" s="18">
        <f t="shared" si="29"/>
        <v>3.3333333333333335</v>
      </c>
      <c r="H335" s="18">
        <f t="shared" si="25"/>
        <v>6.666666666666667</v>
      </c>
      <c r="I335" s="370"/>
      <c r="J335" s="18">
        <f t="shared" si="26"/>
        <v>6.666666666666667</v>
      </c>
      <c r="K335" s="18"/>
      <c r="L335" s="18">
        <f t="shared" si="27"/>
        <v>6.666666666666667</v>
      </c>
      <c r="M335" s="370"/>
      <c r="N335" s="71" t="str">
        <f t="shared" si="28"/>
        <v>Juin</v>
      </c>
    </row>
    <row r="336" spans="1:14" ht="18.75">
      <c r="A336" s="64">
        <v>329</v>
      </c>
      <c r="B336" s="417" t="s">
        <v>422</v>
      </c>
      <c r="C336" s="417" t="s">
        <v>974</v>
      </c>
      <c r="D336" s="25">
        <v>5.5</v>
      </c>
      <c r="E336" s="117"/>
      <c r="F336" s="117"/>
      <c r="G336" s="18">
        <f t="shared" si="29"/>
        <v>1.8333333333333333</v>
      </c>
      <c r="H336" s="18">
        <f t="shared" si="25"/>
        <v>3.6666666666666665</v>
      </c>
      <c r="I336" s="370"/>
      <c r="J336" s="18">
        <f t="shared" si="26"/>
        <v>3.6666666666666665</v>
      </c>
      <c r="K336" s="18"/>
      <c r="L336" s="18">
        <f t="shared" si="27"/>
        <v>3.6666666666666665</v>
      </c>
      <c r="M336" s="370"/>
      <c r="N336" s="71" t="str">
        <f t="shared" si="28"/>
        <v>Juin</v>
      </c>
    </row>
    <row r="337" spans="1:14" ht="18.75">
      <c r="A337" s="64">
        <v>330</v>
      </c>
      <c r="B337" s="419" t="s">
        <v>423</v>
      </c>
      <c r="C337" s="419" t="s">
        <v>975</v>
      </c>
      <c r="D337" s="25">
        <v>6</v>
      </c>
      <c r="E337" s="117"/>
      <c r="F337" s="117"/>
      <c r="G337" s="18">
        <f t="shared" si="29"/>
        <v>2</v>
      </c>
      <c r="H337" s="18">
        <f t="shared" si="25"/>
        <v>4</v>
      </c>
      <c r="I337" s="370"/>
      <c r="J337" s="18">
        <f t="shared" si="26"/>
        <v>4</v>
      </c>
      <c r="K337" s="18"/>
      <c r="L337" s="18">
        <f t="shared" si="27"/>
        <v>4</v>
      </c>
      <c r="M337" s="370"/>
      <c r="N337" s="71" t="str">
        <f t="shared" si="28"/>
        <v>Juin</v>
      </c>
    </row>
    <row r="338" spans="1:14" ht="18.75">
      <c r="A338" s="64">
        <v>331</v>
      </c>
      <c r="B338" s="425" t="s">
        <v>424</v>
      </c>
      <c r="C338" s="425" t="s">
        <v>426</v>
      </c>
      <c r="D338" s="25">
        <v>3</v>
      </c>
      <c r="E338" s="117"/>
      <c r="F338" s="117"/>
      <c r="G338" s="18">
        <f>IF(AND(D338=0,E338=0,F338=0),M338/2,(D338+E338+F338)/3)</f>
        <v>1</v>
      </c>
      <c r="H338" s="18">
        <f>G338*2</f>
        <v>2</v>
      </c>
      <c r="I338" s="370"/>
      <c r="J338" s="18">
        <f>MAX(I338*2,H338)</f>
        <v>2</v>
      </c>
      <c r="K338" s="18"/>
      <c r="L338" s="18">
        <f>MAX(J338,K338*2)</f>
        <v>2</v>
      </c>
      <c r="M338" s="370"/>
      <c r="N338" s="71" t="str">
        <f>IF(ISBLANK(K338),IF(ISBLANK(I338),"Juin","Synthèse"),"Rattrapage")</f>
        <v>Juin</v>
      </c>
    </row>
    <row r="339" spans="1:14" ht="18.75">
      <c r="A339" s="64">
        <v>332</v>
      </c>
      <c r="B339" s="413" t="s">
        <v>424</v>
      </c>
      <c r="C339" s="413" t="s">
        <v>425</v>
      </c>
      <c r="D339" s="25">
        <v>8.5</v>
      </c>
      <c r="E339" s="117"/>
      <c r="F339" s="117"/>
      <c r="G339" s="18">
        <f t="shared" si="29"/>
        <v>2.8333333333333335</v>
      </c>
      <c r="H339" s="18">
        <f t="shared" si="25"/>
        <v>5.666666666666667</v>
      </c>
      <c r="I339" s="370"/>
      <c r="J339" s="18">
        <f t="shared" si="26"/>
        <v>5.666666666666667</v>
      </c>
      <c r="K339" s="18"/>
      <c r="L339" s="18">
        <f t="shared" si="27"/>
        <v>5.666666666666667</v>
      </c>
      <c r="M339" s="370"/>
      <c r="N339" s="71" t="str">
        <f t="shared" si="28"/>
        <v>Juin</v>
      </c>
    </row>
    <row r="340" spans="1:14" ht="18.75">
      <c r="A340" s="64">
        <v>333</v>
      </c>
      <c r="B340" s="413" t="s">
        <v>427</v>
      </c>
      <c r="C340" s="413" t="s">
        <v>533</v>
      </c>
      <c r="D340" s="25">
        <v>7</v>
      </c>
      <c r="E340" s="117"/>
      <c r="F340" s="117"/>
      <c r="G340" s="18">
        <f t="shared" si="29"/>
        <v>2.3333333333333335</v>
      </c>
      <c r="H340" s="18">
        <f t="shared" si="25"/>
        <v>4.666666666666667</v>
      </c>
      <c r="I340" s="370"/>
      <c r="J340" s="18">
        <f t="shared" si="26"/>
        <v>4.666666666666667</v>
      </c>
      <c r="K340" s="18"/>
      <c r="L340" s="18">
        <f t="shared" si="27"/>
        <v>4.666666666666667</v>
      </c>
      <c r="M340" s="370"/>
      <c r="N340" s="71" t="str">
        <f t="shared" si="28"/>
        <v>Juin</v>
      </c>
    </row>
    <row r="341" spans="1:14" ht="18.75">
      <c r="A341" s="64">
        <v>334</v>
      </c>
      <c r="B341" s="413" t="s">
        <v>428</v>
      </c>
      <c r="C341" s="413" t="s">
        <v>316</v>
      </c>
      <c r="D341" s="25">
        <v>5</v>
      </c>
      <c r="E341" s="117"/>
      <c r="F341" s="117"/>
      <c r="G341" s="18">
        <f t="shared" si="29"/>
        <v>1.6666666666666667</v>
      </c>
      <c r="H341" s="18">
        <f t="shared" si="25"/>
        <v>3.3333333333333335</v>
      </c>
      <c r="I341" s="370"/>
      <c r="J341" s="18">
        <f t="shared" si="26"/>
        <v>3.3333333333333335</v>
      </c>
      <c r="K341" s="18"/>
      <c r="L341" s="18">
        <f t="shared" si="27"/>
        <v>3.3333333333333335</v>
      </c>
      <c r="M341" s="370"/>
      <c r="N341" s="71" t="str">
        <f t="shared" si="28"/>
        <v>Juin</v>
      </c>
    </row>
    <row r="342" spans="1:14" ht="18.75">
      <c r="A342" s="64">
        <v>335</v>
      </c>
      <c r="B342" s="413" t="s">
        <v>429</v>
      </c>
      <c r="C342" s="413" t="s">
        <v>976</v>
      </c>
      <c r="D342" s="25">
        <v>7</v>
      </c>
      <c r="E342" s="117"/>
      <c r="F342" s="117"/>
      <c r="G342" s="18">
        <f t="shared" si="29"/>
        <v>2.3333333333333335</v>
      </c>
      <c r="H342" s="18">
        <f t="shared" si="25"/>
        <v>4.666666666666667</v>
      </c>
      <c r="I342" s="370"/>
      <c r="J342" s="18">
        <f t="shared" si="26"/>
        <v>4.666666666666667</v>
      </c>
      <c r="K342" s="18"/>
      <c r="L342" s="18">
        <f t="shared" si="27"/>
        <v>4.666666666666667</v>
      </c>
      <c r="M342" s="370"/>
      <c r="N342" s="71" t="str">
        <f t="shared" si="28"/>
        <v>Juin</v>
      </c>
    </row>
    <row r="343" spans="1:14" ht="18.75">
      <c r="A343" s="64">
        <v>336</v>
      </c>
      <c r="B343" s="413" t="s">
        <v>430</v>
      </c>
      <c r="C343" s="413" t="s">
        <v>431</v>
      </c>
      <c r="D343" s="25">
        <v>5.5</v>
      </c>
      <c r="E343" s="117"/>
      <c r="F343" s="117"/>
      <c r="G343" s="18">
        <f t="shared" si="29"/>
        <v>1.8333333333333333</v>
      </c>
      <c r="H343" s="18">
        <f t="shared" si="25"/>
        <v>3.6666666666666665</v>
      </c>
      <c r="I343" s="370"/>
      <c r="J343" s="18">
        <f t="shared" si="26"/>
        <v>3.6666666666666665</v>
      </c>
      <c r="K343" s="18"/>
      <c r="L343" s="18">
        <f t="shared" si="27"/>
        <v>3.6666666666666665</v>
      </c>
      <c r="M343" s="370"/>
      <c r="N343" s="71" t="str">
        <f t="shared" si="28"/>
        <v>Juin</v>
      </c>
    </row>
    <row r="344" spans="1:14" ht="18.75">
      <c r="A344" s="64">
        <v>337</v>
      </c>
      <c r="B344" s="413" t="s">
        <v>432</v>
      </c>
      <c r="C344" s="413" t="s">
        <v>433</v>
      </c>
      <c r="D344" s="25">
        <v>7.5</v>
      </c>
      <c r="E344" s="117"/>
      <c r="F344" s="117"/>
      <c r="G344" s="18">
        <f t="shared" si="29"/>
        <v>2.5</v>
      </c>
      <c r="H344" s="18">
        <f t="shared" si="25"/>
        <v>5</v>
      </c>
      <c r="I344" s="370"/>
      <c r="J344" s="18">
        <f t="shared" si="26"/>
        <v>5</v>
      </c>
      <c r="K344" s="18"/>
      <c r="L344" s="18">
        <f t="shared" si="27"/>
        <v>5</v>
      </c>
      <c r="M344" s="370"/>
      <c r="N344" s="71" t="str">
        <f t="shared" si="28"/>
        <v>Juin</v>
      </c>
    </row>
    <row r="345" spans="1:14" ht="18.75">
      <c r="A345" s="64">
        <v>338</v>
      </c>
      <c r="B345" s="432" t="s">
        <v>434</v>
      </c>
      <c r="C345" s="432" t="s">
        <v>977</v>
      </c>
      <c r="D345" s="25">
        <v>11</v>
      </c>
      <c r="E345" s="117"/>
      <c r="F345" s="117"/>
      <c r="G345" s="18">
        <f t="shared" si="29"/>
        <v>3.6666666666666665</v>
      </c>
      <c r="H345" s="18">
        <f t="shared" si="25"/>
        <v>7.333333333333333</v>
      </c>
      <c r="I345" s="370"/>
      <c r="J345" s="18">
        <f t="shared" si="26"/>
        <v>7.333333333333333</v>
      </c>
      <c r="K345" s="18"/>
      <c r="L345" s="18">
        <f t="shared" si="27"/>
        <v>7.333333333333333</v>
      </c>
      <c r="M345" s="370"/>
      <c r="N345" s="71" t="str">
        <f t="shared" si="28"/>
        <v>Juin</v>
      </c>
    </row>
    <row r="346" spans="1:14" ht="18.75">
      <c r="A346" s="64">
        <v>339</v>
      </c>
      <c r="B346" s="413" t="s">
        <v>435</v>
      </c>
      <c r="C346" s="413" t="s">
        <v>978</v>
      </c>
      <c r="D346" s="25">
        <v>6</v>
      </c>
      <c r="E346" s="117"/>
      <c r="F346" s="117"/>
      <c r="G346" s="18">
        <f t="shared" si="29"/>
        <v>2</v>
      </c>
      <c r="H346" s="18">
        <f t="shared" si="25"/>
        <v>4</v>
      </c>
      <c r="I346" s="370"/>
      <c r="J346" s="18">
        <f t="shared" si="26"/>
        <v>4</v>
      </c>
      <c r="K346" s="18"/>
      <c r="L346" s="18">
        <f t="shared" si="27"/>
        <v>4</v>
      </c>
      <c r="M346" s="370"/>
      <c r="N346" s="71" t="str">
        <f t="shared" si="28"/>
        <v>Juin</v>
      </c>
    </row>
    <row r="347" spans="1:14" ht="18.75">
      <c r="A347" s="64">
        <v>340</v>
      </c>
      <c r="B347" s="419" t="s">
        <v>979</v>
      </c>
      <c r="C347" s="419" t="s">
        <v>120</v>
      </c>
      <c r="D347" s="25">
        <v>6.5</v>
      </c>
      <c r="E347" s="117"/>
      <c r="F347" s="117"/>
      <c r="G347" s="18">
        <f t="shared" si="29"/>
        <v>2.1666666666666665</v>
      </c>
      <c r="H347" s="18">
        <f t="shared" si="25"/>
        <v>4.333333333333333</v>
      </c>
      <c r="I347" s="370"/>
      <c r="J347" s="18">
        <f t="shared" si="26"/>
        <v>4.333333333333333</v>
      </c>
      <c r="K347" s="18"/>
      <c r="L347" s="18">
        <f t="shared" si="27"/>
        <v>4.333333333333333</v>
      </c>
      <c r="M347" s="370"/>
      <c r="N347" s="71" t="str">
        <f t="shared" si="28"/>
        <v>Juin</v>
      </c>
    </row>
    <row r="348" spans="1:14" ht="18.75">
      <c r="A348" s="64">
        <v>341</v>
      </c>
      <c r="B348" s="418" t="s">
        <v>436</v>
      </c>
      <c r="C348" s="418" t="s">
        <v>980</v>
      </c>
      <c r="D348" s="25">
        <v>8.5</v>
      </c>
      <c r="E348" s="117"/>
      <c r="F348" s="117"/>
      <c r="G348" s="18">
        <f t="shared" si="29"/>
        <v>2.8333333333333335</v>
      </c>
      <c r="H348" s="18">
        <f t="shared" si="25"/>
        <v>5.666666666666667</v>
      </c>
      <c r="I348" s="370"/>
      <c r="J348" s="18">
        <f t="shared" si="26"/>
        <v>5.666666666666667</v>
      </c>
      <c r="K348" s="18"/>
      <c r="L348" s="18">
        <f t="shared" si="27"/>
        <v>5.666666666666667</v>
      </c>
      <c r="M348" s="370"/>
      <c r="N348" s="71" t="str">
        <f t="shared" si="28"/>
        <v>Juin</v>
      </c>
    </row>
    <row r="349" spans="1:14" ht="18.75">
      <c r="A349" s="64">
        <v>342</v>
      </c>
      <c r="B349" s="432" t="s">
        <v>437</v>
      </c>
      <c r="C349" s="432" t="s">
        <v>981</v>
      </c>
      <c r="D349" s="25">
        <v>12</v>
      </c>
      <c r="E349" s="117"/>
      <c r="F349" s="117"/>
      <c r="G349" s="18">
        <f t="shared" si="29"/>
        <v>4</v>
      </c>
      <c r="H349" s="18">
        <f t="shared" si="25"/>
        <v>8</v>
      </c>
      <c r="I349" s="370"/>
      <c r="J349" s="18">
        <f t="shared" si="26"/>
        <v>8</v>
      </c>
      <c r="K349" s="18"/>
      <c r="L349" s="18">
        <f t="shared" si="27"/>
        <v>8</v>
      </c>
      <c r="M349" s="370"/>
      <c r="N349" s="71" t="str">
        <f t="shared" si="28"/>
        <v>Juin</v>
      </c>
    </row>
    <row r="350" spans="1:14" ht="18.75">
      <c r="A350" s="64">
        <v>343</v>
      </c>
      <c r="B350" s="413" t="s">
        <v>438</v>
      </c>
      <c r="C350" s="413" t="s">
        <v>982</v>
      </c>
      <c r="D350" s="25">
        <v>5</v>
      </c>
      <c r="E350" s="238"/>
      <c r="F350" s="238"/>
      <c r="G350" s="18">
        <f t="shared" si="29"/>
        <v>1.6666666666666667</v>
      </c>
      <c r="H350" s="18">
        <f t="shared" si="25"/>
        <v>3.3333333333333335</v>
      </c>
      <c r="I350" s="370"/>
      <c r="J350" s="18">
        <f t="shared" si="26"/>
        <v>3.3333333333333335</v>
      </c>
      <c r="K350" s="18"/>
      <c r="L350" s="18">
        <f t="shared" si="27"/>
        <v>3.3333333333333335</v>
      </c>
      <c r="M350" s="370"/>
      <c r="N350" s="71" t="str">
        <f t="shared" si="28"/>
        <v>Juin</v>
      </c>
    </row>
    <row r="351" spans="1:14" ht="18.75">
      <c r="A351" s="64">
        <v>344</v>
      </c>
      <c r="B351" s="413" t="s">
        <v>439</v>
      </c>
      <c r="C351" s="413" t="s">
        <v>440</v>
      </c>
      <c r="D351" s="25">
        <v>8</v>
      </c>
      <c r="E351" s="117"/>
      <c r="F351" s="117"/>
      <c r="G351" s="18">
        <f t="shared" si="29"/>
        <v>2.6666666666666665</v>
      </c>
      <c r="H351" s="18">
        <f t="shared" si="25"/>
        <v>5.333333333333333</v>
      </c>
      <c r="I351" s="370"/>
      <c r="J351" s="18">
        <f t="shared" si="26"/>
        <v>5.333333333333333</v>
      </c>
      <c r="K351" s="18"/>
      <c r="L351" s="18">
        <f t="shared" si="27"/>
        <v>5.333333333333333</v>
      </c>
      <c r="M351" s="370"/>
      <c r="N351" s="71" t="str">
        <f t="shared" si="28"/>
        <v>Juin</v>
      </c>
    </row>
    <row r="352" spans="1:14" ht="18.75">
      <c r="A352" s="64">
        <v>345</v>
      </c>
      <c r="B352" s="413" t="s">
        <v>439</v>
      </c>
      <c r="C352" s="413" t="s">
        <v>107</v>
      </c>
      <c r="D352" s="25">
        <v>7.5</v>
      </c>
      <c r="E352" s="117"/>
      <c r="F352" s="117"/>
      <c r="G352" s="18">
        <f t="shared" si="29"/>
        <v>2.5</v>
      </c>
      <c r="H352" s="18">
        <f t="shared" si="25"/>
        <v>5</v>
      </c>
      <c r="I352" s="370"/>
      <c r="J352" s="18">
        <f t="shared" si="26"/>
        <v>5</v>
      </c>
      <c r="K352" s="18"/>
      <c r="L352" s="18">
        <f t="shared" si="27"/>
        <v>5</v>
      </c>
      <c r="M352" s="370"/>
      <c r="N352" s="71" t="str">
        <f t="shared" si="28"/>
        <v>Juin</v>
      </c>
    </row>
    <row r="353" spans="1:15" ht="18.75">
      <c r="A353" s="64">
        <v>346</v>
      </c>
      <c r="B353" s="425" t="s">
        <v>983</v>
      </c>
      <c r="C353" s="425" t="s">
        <v>984</v>
      </c>
      <c r="D353" s="25">
        <v>4.5</v>
      </c>
      <c r="E353" s="117"/>
      <c r="F353" s="117"/>
      <c r="G353" s="18">
        <f t="shared" si="29"/>
        <v>1.5</v>
      </c>
      <c r="H353" s="18">
        <f t="shared" si="25"/>
        <v>3</v>
      </c>
      <c r="I353" s="370"/>
      <c r="J353" s="18">
        <f t="shared" si="26"/>
        <v>3</v>
      </c>
      <c r="K353" s="18"/>
      <c r="L353" s="18">
        <f t="shared" si="27"/>
        <v>3</v>
      </c>
      <c r="M353" s="370"/>
      <c r="N353" s="71" t="str">
        <f t="shared" si="28"/>
        <v>Juin</v>
      </c>
    </row>
    <row r="354" spans="1:15" ht="18.75">
      <c r="A354" s="82">
        <v>347</v>
      </c>
      <c r="B354" s="427" t="s">
        <v>441</v>
      </c>
      <c r="C354" s="427" t="s">
        <v>43</v>
      </c>
      <c r="D354" s="25">
        <v>4</v>
      </c>
      <c r="E354" s="117"/>
      <c r="F354" s="117"/>
      <c r="G354" s="18">
        <f t="shared" si="29"/>
        <v>1.3333333333333333</v>
      </c>
      <c r="H354" s="18">
        <f t="shared" si="25"/>
        <v>2.6666666666666665</v>
      </c>
      <c r="I354" s="370"/>
      <c r="J354" s="18">
        <f t="shared" si="26"/>
        <v>2.6666666666666665</v>
      </c>
      <c r="K354" s="18"/>
      <c r="L354" s="18">
        <f t="shared" si="27"/>
        <v>2.6666666666666665</v>
      </c>
      <c r="M354" s="370"/>
      <c r="N354" s="71" t="str">
        <f t="shared" si="28"/>
        <v>Juin</v>
      </c>
    </row>
    <row r="355" spans="1:15" s="143" customFormat="1" ht="18.75">
      <c r="A355" s="64">
        <v>348</v>
      </c>
      <c r="B355" s="419" t="s">
        <v>442</v>
      </c>
      <c r="C355" s="419" t="s">
        <v>986</v>
      </c>
      <c r="D355" s="25">
        <v>4.5</v>
      </c>
      <c r="E355" s="117"/>
      <c r="F355" s="117"/>
      <c r="G355" s="18">
        <f t="shared" si="29"/>
        <v>1.5</v>
      </c>
      <c r="H355" s="18">
        <f t="shared" si="25"/>
        <v>3</v>
      </c>
      <c r="I355" s="370"/>
      <c r="J355" s="18">
        <f t="shared" si="26"/>
        <v>3</v>
      </c>
      <c r="K355" s="18"/>
      <c r="L355" s="18">
        <f t="shared" si="27"/>
        <v>3</v>
      </c>
      <c r="M355" s="370"/>
      <c r="N355" s="71" t="str">
        <f t="shared" si="28"/>
        <v>Juin</v>
      </c>
    </row>
    <row r="356" spans="1:15" s="143" customFormat="1" ht="18.75">
      <c r="A356" s="64">
        <v>349</v>
      </c>
      <c r="B356" s="413" t="s">
        <v>444</v>
      </c>
      <c r="C356" s="413" t="s">
        <v>965</v>
      </c>
      <c r="D356" s="25">
        <v>14</v>
      </c>
      <c r="E356" s="117"/>
      <c r="F356" s="117"/>
      <c r="G356" s="18">
        <f t="shared" si="29"/>
        <v>4.666666666666667</v>
      </c>
      <c r="H356" s="18">
        <f t="shared" si="25"/>
        <v>9.3333333333333339</v>
      </c>
      <c r="I356" s="370"/>
      <c r="J356" s="18">
        <f t="shared" si="26"/>
        <v>9.3333333333333339</v>
      </c>
      <c r="K356" s="18"/>
      <c r="L356" s="18">
        <f t="shared" si="27"/>
        <v>9.3333333333333339</v>
      </c>
      <c r="M356" s="370"/>
      <c r="N356" s="71" t="str">
        <f t="shared" si="28"/>
        <v>Juin</v>
      </c>
    </row>
    <row r="357" spans="1:15" s="143" customFormat="1" ht="18.75">
      <c r="A357" s="64">
        <v>350</v>
      </c>
      <c r="B357" s="413" t="s">
        <v>445</v>
      </c>
      <c r="C357" s="413" t="s">
        <v>95</v>
      </c>
      <c r="D357" s="25">
        <v>4.5</v>
      </c>
      <c r="E357" s="117"/>
      <c r="F357" s="117"/>
      <c r="G357" s="18">
        <f t="shared" si="29"/>
        <v>1.5</v>
      </c>
      <c r="H357" s="18">
        <f t="shared" si="25"/>
        <v>3</v>
      </c>
      <c r="I357" s="370"/>
      <c r="J357" s="18">
        <f t="shared" si="26"/>
        <v>3</v>
      </c>
      <c r="K357" s="18"/>
      <c r="L357" s="18">
        <f t="shared" si="27"/>
        <v>3</v>
      </c>
      <c r="M357" s="370"/>
      <c r="N357" s="71" t="str">
        <f t="shared" si="28"/>
        <v>Juin</v>
      </c>
      <c r="O357" s="239"/>
    </row>
    <row r="358" spans="1:15" s="143" customFormat="1" ht="18.75">
      <c r="A358" s="64">
        <v>351</v>
      </c>
      <c r="B358" s="413" t="s">
        <v>446</v>
      </c>
      <c r="C358" s="413" t="s">
        <v>987</v>
      </c>
      <c r="D358" s="25">
        <v>7</v>
      </c>
      <c r="E358" s="117"/>
      <c r="F358" s="117"/>
      <c r="G358" s="18">
        <f t="shared" si="29"/>
        <v>2.3333333333333335</v>
      </c>
      <c r="H358" s="18">
        <f t="shared" si="25"/>
        <v>4.666666666666667</v>
      </c>
      <c r="I358" s="370"/>
      <c r="J358" s="18">
        <f t="shared" si="26"/>
        <v>4.666666666666667</v>
      </c>
      <c r="K358" s="18"/>
      <c r="L358" s="18">
        <f t="shared" si="27"/>
        <v>4.666666666666667</v>
      </c>
      <c r="M358" s="370"/>
      <c r="N358" s="71" t="str">
        <f t="shared" si="28"/>
        <v>Juin</v>
      </c>
      <c r="O358" s="239"/>
    </row>
    <row r="359" spans="1:15" s="143" customFormat="1" ht="18.75">
      <c r="A359" s="64">
        <v>352</v>
      </c>
      <c r="B359" s="413" t="s">
        <v>447</v>
      </c>
      <c r="C359" s="413" t="s">
        <v>960</v>
      </c>
      <c r="D359" s="25">
        <v>12.5</v>
      </c>
      <c r="E359" s="117"/>
      <c r="F359" s="117"/>
      <c r="G359" s="18">
        <f t="shared" si="29"/>
        <v>4.166666666666667</v>
      </c>
      <c r="H359" s="18">
        <f t="shared" si="25"/>
        <v>8.3333333333333339</v>
      </c>
      <c r="I359" s="370"/>
      <c r="J359" s="18">
        <f t="shared" si="26"/>
        <v>8.3333333333333339</v>
      </c>
      <c r="K359" s="18"/>
      <c r="L359" s="18">
        <f t="shared" si="27"/>
        <v>8.3333333333333339</v>
      </c>
      <c r="M359" s="370"/>
      <c r="N359" s="71" t="str">
        <f t="shared" si="28"/>
        <v>Juin</v>
      </c>
      <c r="O359" s="239"/>
    </row>
    <row r="360" spans="1:15" s="143" customFormat="1" ht="18.75">
      <c r="A360" s="64">
        <v>353</v>
      </c>
      <c r="B360" s="419" t="s">
        <v>988</v>
      </c>
      <c r="C360" s="419" t="s">
        <v>989</v>
      </c>
      <c r="D360" s="25">
        <v>6</v>
      </c>
      <c r="E360" s="117"/>
      <c r="F360" s="117"/>
      <c r="G360" s="18">
        <f t="shared" si="29"/>
        <v>2</v>
      </c>
      <c r="H360" s="18">
        <f t="shared" si="25"/>
        <v>4</v>
      </c>
      <c r="I360" s="370"/>
      <c r="J360" s="18">
        <f t="shared" si="26"/>
        <v>4</v>
      </c>
      <c r="K360" s="18"/>
      <c r="L360" s="18">
        <f t="shared" si="27"/>
        <v>4</v>
      </c>
      <c r="M360" s="370"/>
      <c r="N360" s="71" t="str">
        <f t="shared" si="28"/>
        <v>Juin</v>
      </c>
      <c r="O360" s="239"/>
    </row>
    <row r="361" spans="1:15" s="143" customFormat="1" ht="18.75">
      <c r="A361" s="64">
        <v>354</v>
      </c>
      <c r="B361" s="419" t="s">
        <v>988</v>
      </c>
      <c r="C361" s="419" t="s">
        <v>448</v>
      </c>
      <c r="D361" s="25">
        <v>5.5</v>
      </c>
      <c r="E361" s="117"/>
      <c r="F361" s="117"/>
      <c r="G361" s="18">
        <f t="shared" si="29"/>
        <v>1.8333333333333333</v>
      </c>
      <c r="H361" s="18">
        <f t="shared" si="25"/>
        <v>3.6666666666666665</v>
      </c>
      <c r="I361" s="370"/>
      <c r="J361" s="18">
        <f t="shared" si="26"/>
        <v>3.6666666666666665</v>
      </c>
      <c r="K361" s="18"/>
      <c r="L361" s="18">
        <f t="shared" si="27"/>
        <v>3.6666666666666665</v>
      </c>
      <c r="M361" s="370"/>
      <c r="N361" s="71" t="str">
        <f t="shared" si="28"/>
        <v>Juin</v>
      </c>
      <c r="O361" s="239"/>
    </row>
    <row r="362" spans="1:15" s="143" customFormat="1" ht="18.75">
      <c r="A362" s="64">
        <v>355</v>
      </c>
      <c r="B362" s="432" t="s">
        <v>449</v>
      </c>
      <c r="C362" s="432" t="s">
        <v>450</v>
      </c>
      <c r="D362" s="25">
        <v>10</v>
      </c>
      <c r="E362" s="117"/>
      <c r="F362" s="117"/>
      <c r="G362" s="18">
        <f t="shared" si="29"/>
        <v>3.3333333333333335</v>
      </c>
      <c r="H362" s="18">
        <f t="shared" si="25"/>
        <v>6.666666666666667</v>
      </c>
      <c r="I362" s="370"/>
      <c r="J362" s="18">
        <f t="shared" si="26"/>
        <v>6.666666666666667</v>
      </c>
      <c r="K362" s="18"/>
      <c r="L362" s="18">
        <f t="shared" si="27"/>
        <v>6.666666666666667</v>
      </c>
      <c r="M362" s="370"/>
      <c r="N362" s="71" t="str">
        <f t="shared" si="28"/>
        <v>Juin</v>
      </c>
      <c r="O362" s="239"/>
    </row>
    <row r="363" spans="1:15" s="143" customFormat="1" ht="18.75">
      <c r="A363" s="64">
        <v>356</v>
      </c>
      <c r="B363" s="413" t="s">
        <v>990</v>
      </c>
      <c r="C363" s="413" t="s">
        <v>185</v>
      </c>
      <c r="D363" s="25">
        <v>13</v>
      </c>
      <c r="E363" s="117"/>
      <c r="F363" s="117"/>
      <c r="G363" s="18">
        <f>IF(AND(D363=0,E363=0,F363=0),M363/2,(D363+E363+F363)/3)</f>
        <v>4.333333333333333</v>
      </c>
      <c r="H363" s="18">
        <f>G363*2</f>
        <v>8.6666666666666661</v>
      </c>
      <c r="I363" s="370"/>
      <c r="J363" s="18">
        <f>MAX(I363*2,H363)</f>
        <v>8.6666666666666661</v>
      </c>
      <c r="K363" s="18"/>
      <c r="L363" s="18">
        <f>MAX(J363,K363*2)</f>
        <v>8.6666666666666661</v>
      </c>
      <c r="M363" s="370"/>
      <c r="N363" s="71" t="str">
        <f>IF(ISBLANK(K363),IF(ISBLANK(I363),"Juin","Synthèse"),"Rattrapage")</f>
        <v>Juin</v>
      </c>
      <c r="O363" s="239"/>
    </row>
    <row r="364" spans="1:15" s="143" customFormat="1" ht="18.75">
      <c r="A364" s="64">
        <v>357</v>
      </c>
      <c r="B364" s="413" t="s">
        <v>451</v>
      </c>
      <c r="C364" s="413" t="s">
        <v>452</v>
      </c>
      <c r="D364" s="25">
        <v>14</v>
      </c>
      <c r="E364" s="117"/>
      <c r="F364" s="117"/>
      <c r="G364" s="18">
        <f t="shared" si="29"/>
        <v>4.666666666666667</v>
      </c>
      <c r="H364" s="18">
        <f t="shared" si="25"/>
        <v>9.3333333333333339</v>
      </c>
      <c r="I364" s="370"/>
      <c r="J364" s="18">
        <f t="shared" si="26"/>
        <v>9.3333333333333339</v>
      </c>
      <c r="K364" s="18"/>
      <c r="L364" s="18">
        <f t="shared" si="27"/>
        <v>9.3333333333333339</v>
      </c>
      <c r="M364" s="370"/>
      <c r="N364" s="71" t="str">
        <f t="shared" si="28"/>
        <v>Juin</v>
      </c>
      <c r="O364" s="239"/>
    </row>
    <row r="365" spans="1:15" s="143" customFormat="1" ht="18.75">
      <c r="A365" s="64">
        <v>358</v>
      </c>
      <c r="B365" s="432" t="s">
        <v>991</v>
      </c>
      <c r="C365" s="432" t="s">
        <v>43</v>
      </c>
      <c r="D365" s="25">
        <v>4.5</v>
      </c>
      <c r="E365" s="117"/>
      <c r="F365" s="117"/>
      <c r="G365" s="18">
        <f>IF(AND(D365=0,E365=0,F365=0),M365/2,(D365+E365+F365)/3)</f>
        <v>1.5</v>
      </c>
      <c r="H365" s="18">
        <f>G365*2</f>
        <v>3</v>
      </c>
      <c r="I365" s="370"/>
      <c r="J365" s="18">
        <f>MAX(I365*2,H365)</f>
        <v>3</v>
      </c>
      <c r="K365" s="18"/>
      <c r="L365" s="18">
        <f>MAX(J365,K365*2)</f>
        <v>3</v>
      </c>
      <c r="M365" s="370"/>
      <c r="N365" s="71" t="str">
        <f>IF(ISBLANK(K365),IF(ISBLANK(I365),"Juin","Synthèse"),"Rattrapage")</f>
        <v>Juin</v>
      </c>
      <c r="O365" s="239"/>
    </row>
    <row r="366" spans="1:15" s="143" customFormat="1" ht="18.75">
      <c r="A366" s="64">
        <v>359</v>
      </c>
      <c r="B366" s="413" t="s">
        <v>453</v>
      </c>
      <c r="C366" s="413" t="s">
        <v>992</v>
      </c>
      <c r="D366" s="25">
        <v>10.5</v>
      </c>
      <c r="E366" s="117"/>
      <c r="F366" s="117"/>
      <c r="G366" s="18">
        <f t="shared" si="29"/>
        <v>3.5</v>
      </c>
      <c r="H366" s="18">
        <f t="shared" si="25"/>
        <v>7</v>
      </c>
      <c r="I366" s="370"/>
      <c r="J366" s="18">
        <f t="shared" si="26"/>
        <v>7</v>
      </c>
      <c r="K366" s="18"/>
      <c r="L366" s="18">
        <f t="shared" si="27"/>
        <v>7</v>
      </c>
      <c r="M366" s="370"/>
      <c r="N366" s="71" t="str">
        <f t="shared" si="28"/>
        <v>Juin</v>
      </c>
      <c r="O366" s="239"/>
    </row>
    <row r="367" spans="1:15" s="143" customFormat="1" ht="18.75">
      <c r="A367" s="64">
        <v>360</v>
      </c>
      <c r="B367" s="413" t="s">
        <v>454</v>
      </c>
      <c r="C367" s="413" t="s">
        <v>118</v>
      </c>
      <c r="D367" s="25">
        <v>5.5</v>
      </c>
      <c r="E367" s="117"/>
      <c r="F367" s="117"/>
      <c r="G367" s="18">
        <f t="shared" si="29"/>
        <v>1.8333333333333333</v>
      </c>
      <c r="H367" s="18">
        <f t="shared" si="25"/>
        <v>3.6666666666666665</v>
      </c>
      <c r="I367" s="370"/>
      <c r="J367" s="18">
        <f t="shared" si="26"/>
        <v>3.6666666666666665</v>
      </c>
      <c r="K367" s="18"/>
      <c r="L367" s="18">
        <f t="shared" si="27"/>
        <v>3.6666666666666665</v>
      </c>
      <c r="M367" s="370"/>
      <c r="N367" s="71" t="str">
        <f t="shared" si="28"/>
        <v>Juin</v>
      </c>
      <c r="O367" s="239"/>
    </row>
    <row r="368" spans="1:15" s="143" customFormat="1" ht="18.75">
      <c r="A368" s="64">
        <v>361</v>
      </c>
      <c r="B368" s="413" t="s">
        <v>455</v>
      </c>
      <c r="C368" s="413" t="s">
        <v>993</v>
      </c>
      <c r="D368" s="25">
        <v>8.5</v>
      </c>
      <c r="E368" s="117"/>
      <c r="F368" s="117"/>
      <c r="G368" s="18">
        <f t="shared" si="29"/>
        <v>2.8333333333333335</v>
      </c>
      <c r="H368" s="18">
        <f t="shared" si="25"/>
        <v>5.666666666666667</v>
      </c>
      <c r="I368" s="370"/>
      <c r="J368" s="18">
        <f t="shared" si="26"/>
        <v>5.666666666666667</v>
      </c>
      <c r="K368" s="18"/>
      <c r="L368" s="18">
        <f t="shared" si="27"/>
        <v>5.666666666666667</v>
      </c>
      <c r="M368" s="370"/>
      <c r="N368" s="71" t="str">
        <f t="shared" si="28"/>
        <v>Juin</v>
      </c>
      <c r="O368" s="239"/>
    </row>
    <row r="369" spans="1:15" s="143" customFormat="1" ht="18.75">
      <c r="A369" s="64">
        <v>362</v>
      </c>
      <c r="B369" s="413" t="s">
        <v>456</v>
      </c>
      <c r="C369" s="413" t="s">
        <v>154</v>
      </c>
      <c r="D369" s="25">
        <v>7.5</v>
      </c>
      <c r="E369" s="117"/>
      <c r="F369" s="117"/>
      <c r="G369" s="18">
        <f t="shared" si="29"/>
        <v>2.5</v>
      </c>
      <c r="H369" s="18">
        <f t="shared" si="25"/>
        <v>5</v>
      </c>
      <c r="I369" s="370"/>
      <c r="J369" s="18">
        <f t="shared" si="26"/>
        <v>5</v>
      </c>
      <c r="K369" s="18"/>
      <c r="L369" s="18">
        <f t="shared" si="27"/>
        <v>5</v>
      </c>
      <c r="M369" s="370"/>
      <c r="N369" s="71" t="str">
        <f t="shared" si="28"/>
        <v>Juin</v>
      </c>
      <c r="O369" s="239"/>
    </row>
    <row r="370" spans="1:15" s="143" customFormat="1" ht="18.75">
      <c r="A370" s="64">
        <v>363</v>
      </c>
      <c r="B370" s="413" t="s">
        <v>457</v>
      </c>
      <c r="C370" s="413" t="s">
        <v>994</v>
      </c>
      <c r="D370" s="25">
        <v>10.5</v>
      </c>
      <c r="E370" s="117"/>
      <c r="F370" s="117"/>
      <c r="G370" s="18">
        <f t="shared" si="29"/>
        <v>3.5</v>
      </c>
      <c r="H370" s="18">
        <f t="shared" si="25"/>
        <v>7</v>
      </c>
      <c r="I370" s="370"/>
      <c r="J370" s="18">
        <f t="shared" si="26"/>
        <v>7</v>
      </c>
      <c r="K370" s="18"/>
      <c r="L370" s="18">
        <f t="shared" si="27"/>
        <v>7</v>
      </c>
      <c r="M370" s="370"/>
      <c r="N370" s="71" t="str">
        <f t="shared" si="28"/>
        <v>Juin</v>
      </c>
      <c r="O370" s="239"/>
    </row>
    <row r="371" spans="1:15" s="143" customFormat="1" ht="18.75">
      <c r="A371" s="64">
        <v>364</v>
      </c>
      <c r="B371" s="413" t="s">
        <v>995</v>
      </c>
      <c r="C371" s="413" t="s">
        <v>35</v>
      </c>
      <c r="D371" s="25">
        <v>3.5</v>
      </c>
      <c r="E371" s="117"/>
      <c r="F371" s="117"/>
      <c r="G371" s="18">
        <f t="shared" si="29"/>
        <v>1.1666666666666667</v>
      </c>
      <c r="H371" s="18">
        <f t="shared" si="25"/>
        <v>2.3333333333333335</v>
      </c>
      <c r="I371" s="370"/>
      <c r="J371" s="18">
        <f t="shared" si="26"/>
        <v>2.3333333333333335</v>
      </c>
      <c r="K371" s="18"/>
      <c r="L371" s="18">
        <f t="shared" si="27"/>
        <v>2.3333333333333335</v>
      </c>
      <c r="M371" s="370"/>
      <c r="N371" s="71" t="str">
        <f t="shared" si="28"/>
        <v>Juin</v>
      </c>
      <c r="O371" s="239"/>
    </row>
    <row r="372" spans="1:15" s="143" customFormat="1" ht="18.75">
      <c r="A372" s="64">
        <v>365</v>
      </c>
      <c r="B372" s="419" t="s">
        <v>458</v>
      </c>
      <c r="C372" s="419" t="s">
        <v>166</v>
      </c>
      <c r="D372" s="25">
        <v>16.5</v>
      </c>
      <c r="E372" s="117"/>
      <c r="F372" s="117"/>
      <c r="G372" s="18">
        <f t="shared" si="29"/>
        <v>5.5</v>
      </c>
      <c r="H372" s="18">
        <f t="shared" si="25"/>
        <v>11</v>
      </c>
      <c r="I372" s="370"/>
      <c r="J372" s="18">
        <f t="shared" si="26"/>
        <v>11</v>
      </c>
      <c r="K372" s="18"/>
      <c r="L372" s="18">
        <f t="shared" si="27"/>
        <v>11</v>
      </c>
      <c r="M372" s="370"/>
      <c r="N372" s="71" t="str">
        <f t="shared" si="28"/>
        <v>Juin</v>
      </c>
      <c r="O372" s="239"/>
    </row>
    <row r="373" spans="1:15" s="143" customFormat="1" ht="18.75">
      <c r="A373" s="64">
        <v>366</v>
      </c>
      <c r="B373" s="432" t="s">
        <v>459</v>
      </c>
      <c r="C373" s="432" t="s">
        <v>996</v>
      </c>
      <c r="D373" s="25">
        <v>4.5</v>
      </c>
      <c r="E373" s="117"/>
      <c r="F373" s="117"/>
      <c r="G373" s="18">
        <f t="shared" si="29"/>
        <v>1.5</v>
      </c>
      <c r="H373" s="18">
        <f t="shared" si="25"/>
        <v>3</v>
      </c>
      <c r="I373" s="370"/>
      <c r="J373" s="18">
        <f t="shared" si="26"/>
        <v>3</v>
      </c>
      <c r="K373" s="18"/>
      <c r="L373" s="18">
        <f t="shared" si="27"/>
        <v>3</v>
      </c>
      <c r="M373" s="370"/>
      <c r="N373" s="71" t="str">
        <f t="shared" si="28"/>
        <v>Juin</v>
      </c>
      <c r="O373" s="239"/>
    </row>
    <row r="374" spans="1:15" s="143" customFormat="1" ht="18.75">
      <c r="A374" s="64">
        <v>367</v>
      </c>
      <c r="B374" s="413" t="s">
        <v>460</v>
      </c>
      <c r="C374" s="413" t="s">
        <v>461</v>
      </c>
      <c r="D374" s="357"/>
      <c r="E374" s="117"/>
      <c r="F374" s="117"/>
      <c r="G374" s="18">
        <f t="shared" si="29"/>
        <v>10</v>
      </c>
      <c r="H374" s="18">
        <f t="shared" si="25"/>
        <v>20</v>
      </c>
      <c r="I374" s="370"/>
      <c r="J374" s="18">
        <f t="shared" si="26"/>
        <v>20</v>
      </c>
      <c r="K374" s="18"/>
      <c r="L374" s="18">
        <f t="shared" si="27"/>
        <v>20</v>
      </c>
      <c r="M374" s="370">
        <v>20</v>
      </c>
      <c r="N374" s="71" t="str">
        <f t="shared" si="28"/>
        <v>Juin</v>
      </c>
      <c r="O374" s="239"/>
    </row>
    <row r="375" spans="1:15" s="143" customFormat="1" ht="18.75">
      <c r="A375" s="64">
        <v>368</v>
      </c>
      <c r="B375" s="413" t="s">
        <v>462</v>
      </c>
      <c r="C375" s="413" t="s">
        <v>997</v>
      </c>
      <c r="D375" s="25">
        <v>6.5</v>
      </c>
      <c r="E375" s="117"/>
      <c r="F375" s="117"/>
      <c r="G375" s="18">
        <f t="shared" si="29"/>
        <v>2.1666666666666665</v>
      </c>
      <c r="H375" s="18">
        <f t="shared" si="25"/>
        <v>4.333333333333333</v>
      </c>
      <c r="I375" s="370"/>
      <c r="J375" s="18">
        <f t="shared" si="26"/>
        <v>4.333333333333333</v>
      </c>
      <c r="K375" s="18"/>
      <c r="L375" s="18">
        <f t="shared" si="27"/>
        <v>4.333333333333333</v>
      </c>
      <c r="M375" s="370"/>
      <c r="N375" s="71" t="str">
        <f t="shared" si="28"/>
        <v>Juin</v>
      </c>
      <c r="O375" s="239"/>
    </row>
    <row r="376" spans="1:15" s="143" customFormat="1" ht="18.75">
      <c r="A376" s="64">
        <v>369</v>
      </c>
      <c r="B376" s="413" t="s">
        <v>463</v>
      </c>
      <c r="C376" s="413" t="s">
        <v>464</v>
      </c>
      <c r="D376" s="25">
        <v>8</v>
      </c>
      <c r="E376" s="117"/>
      <c r="F376" s="117"/>
      <c r="G376" s="18">
        <f t="shared" si="29"/>
        <v>2.6666666666666665</v>
      </c>
      <c r="H376" s="18">
        <f t="shared" si="25"/>
        <v>5.333333333333333</v>
      </c>
      <c r="I376" s="370"/>
      <c r="J376" s="18">
        <f t="shared" si="26"/>
        <v>5.333333333333333</v>
      </c>
      <c r="K376" s="18"/>
      <c r="L376" s="18">
        <f t="shared" si="27"/>
        <v>5.333333333333333</v>
      </c>
      <c r="M376" s="370"/>
      <c r="N376" s="71" t="str">
        <f t="shared" si="28"/>
        <v>Juin</v>
      </c>
      <c r="O376" s="239"/>
    </row>
    <row r="377" spans="1:15" s="143" customFormat="1" ht="18.75">
      <c r="A377" s="64">
        <v>370</v>
      </c>
      <c r="B377" s="413" t="s">
        <v>465</v>
      </c>
      <c r="C377" s="413" t="s">
        <v>466</v>
      </c>
      <c r="D377" s="25">
        <v>9</v>
      </c>
      <c r="E377" s="117"/>
      <c r="F377" s="117"/>
      <c r="G377" s="18">
        <f t="shared" si="29"/>
        <v>3</v>
      </c>
      <c r="H377" s="18">
        <f t="shared" si="25"/>
        <v>6</v>
      </c>
      <c r="I377" s="370"/>
      <c r="J377" s="18">
        <f t="shared" si="26"/>
        <v>6</v>
      </c>
      <c r="K377" s="18"/>
      <c r="L377" s="18">
        <f t="shared" si="27"/>
        <v>6</v>
      </c>
      <c r="M377" s="370"/>
      <c r="N377" s="71" t="str">
        <f t="shared" si="28"/>
        <v>Juin</v>
      </c>
      <c r="O377" s="239"/>
    </row>
    <row r="378" spans="1:15" s="143" customFormat="1" ht="18.75">
      <c r="A378" s="64">
        <v>371</v>
      </c>
      <c r="B378" s="413" t="s">
        <v>467</v>
      </c>
      <c r="C378" s="413" t="s">
        <v>85</v>
      </c>
      <c r="D378" s="25">
        <v>8</v>
      </c>
      <c r="E378" s="117"/>
      <c r="F378" s="117"/>
      <c r="G378" s="18">
        <f t="shared" si="29"/>
        <v>2.6666666666666665</v>
      </c>
      <c r="H378" s="18">
        <f t="shared" si="25"/>
        <v>5.333333333333333</v>
      </c>
      <c r="I378" s="370"/>
      <c r="J378" s="18">
        <f t="shared" si="26"/>
        <v>5.333333333333333</v>
      </c>
      <c r="K378" s="18"/>
      <c r="L378" s="18">
        <f t="shared" si="27"/>
        <v>5.333333333333333</v>
      </c>
      <c r="M378" s="370"/>
      <c r="N378" s="71" t="str">
        <f t="shared" si="28"/>
        <v>Juin</v>
      </c>
      <c r="O378" s="239"/>
    </row>
    <row r="379" spans="1:15" s="143" customFormat="1" ht="18.75">
      <c r="A379" s="64">
        <v>372</v>
      </c>
      <c r="B379" s="419" t="s">
        <v>998</v>
      </c>
      <c r="C379" s="419" t="s">
        <v>218</v>
      </c>
      <c r="D379" s="25">
        <v>4.5</v>
      </c>
      <c r="E379" s="117"/>
      <c r="F379" s="117"/>
      <c r="G379" s="18">
        <f t="shared" si="29"/>
        <v>1.5</v>
      </c>
      <c r="H379" s="18">
        <f t="shared" si="25"/>
        <v>3</v>
      </c>
      <c r="I379" s="370"/>
      <c r="J379" s="18">
        <f t="shared" si="26"/>
        <v>3</v>
      </c>
      <c r="K379" s="18"/>
      <c r="L379" s="18">
        <f t="shared" si="27"/>
        <v>3</v>
      </c>
      <c r="M379" s="370"/>
      <c r="N379" s="71" t="str">
        <f t="shared" si="28"/>
        <v>Juin</v>
      </c>
      <c r="O379" s="239"/>
    </row>
    <row r="380" spans="1:15" s="143" customFormat="1" ht="18.75">
      <c r="A380" s="64">
        <v>373</v>
      </c>
      <c r="B380" s="419" t="s">
        <v>998</v>
      </c>
      <c r="C380" s="419" t="s">
        <v>468</v>
      </c>
      <c r="D380" s="25">
        <v>6</v>
      </c>
      <c r="E380" s="117"/>
      <c r="F380" s="117"/>
      <c r="G380" s="18">
        <f t="shared" si="29"/>
        <v>2</v>
      </c>
      <c r="H380" s="18">
        <f t="shared" si="25"/>
        <v>4</v>
      </c>
      <c r="I380" s="370"/>
      <c r="J380" s="18">
        <f t="shared" si="26"/>
        <v>4</v>
      </c>
      <c r="K380" s="18"/>
      <c r="L380" s="18">
        <f t="shared" si="27"/>
        <v>4</v>
      </c>
      <c r="M380" s="370"/>
      <c r="N380" s="71" t="str">
        <f t="shared" si="28"/>
        <v>Juin</v>
      </c>
      <c r="O380" s="239"/>
    </row>
    <row r="381" spans="1:15" s="143" customFormat="1" ht="18.75">
      <c r="A381" s="64">
        <v>374</v>
      </c>
      <c r="B381" s="413" t="s">
        <v>999</v>
      </c>
      <c r="C381" s="413" t="s">
        <v>469</v>
      </c>
      <c r="D381" s="25">
        <v>4</v>
      </c>
      <c r="E381" s="117"/>
      <c r="F381" s="117"/>
      <c r="G381" s="18">
        <f t="shared" si="29"/>
        <v>1.3333333333333333</v>
      </c>
      <c r="H381" s="18">
        <f t="shared" si="25"/>
        <v>2.6666666666666665</v>
      </c>
      <c r="I381" s="370"/>
      <c r="J381" s="18">
        <f t="shared" si="26"/>
        <v>2.6666666666666665</v>
      </c>
      <c r="K381" s="18"/>
      <c r="L381" s="18">
        <f t="shared" si="27"/>
        <v>2.6666666666666665</v>
      </c>
      <c r="M381" s="370"/>
      <c r="N381" s="71" t="str">
        <f t="shared" si="28"/>
        <v>Juin</v>
      </c>
      <c r="O381" s="239"/>
    </row>
    <row r="382" spans="1:15" s="143" customFormat="1" ht="18.75">
      <c r="A382" s="64">
        <v>375</v>
      </c>
      <c r="B382" s="413" t="s">
        <v>470</v>
      </c>
      <c r="C382" s="413" t="s">
        <v>777</v>
      </c>
      <c r="D382" s="25">
        <v>11</v>
      </c>
      <c r="E382" s="117"/>
      <c r="F382" s="117"/>
      <c r="G382" s="18">
        <f t="shared" si="29"/>
        <v>3.6666666666666665</v>
      </c>
      <c r="H382" s="18">
        <f t="shared" si="25"/>
        <v>7.333333333333333</v>
      </c>
      <c r="I382" s="370"/>
      <c r="J382" s="18">
        <f t="shared" si="26"/>
        <v>7.333333333333333</v>
      </c>
      <c r="K382" s="18"/>
      <c r="L382" s="18">
        <f t="shared" si="27"/>
        <v>7.333333333333333</v>
      </c>
      <c r="M382" s="370"/>
      <c r="N382" s="71" t="str">
        <f t="shared" si="28"/>
        <v>Juin</v>
      </c>
      <c r="O382" s="239"/>
    </row>
    <row r="383" spans="1:15" s="143" customFormat="1" ht="18.75">
      <c r="A383" s="64">
        <v>376</v>
      </c>
      <c r="B383" s="413" t="s">
        <v>471</v>
      </c>
      <c r="C383" s="413" t="s">
        <v>74</v>
      </c>
      <c r="D383" s="25">
        <v>13</v>
      </c>
      <c r="E383" s="117"/>
      <c r="F383" s="117"/>
      <c r="G383" s="18">
        <f t="shared" si="29"/>
        <v>4.333333333333333</v>
      </c>
      <c r="H383" s="18">
        <f t="shared" si="25"/>
        <v>8.6666666666666661</v>
      </c>
      <c r="I383" s="370"/>
      <c r="J383" s="18">
        <f t="shared" si="26"/>
        <v>8.6666666666666661</v>
      </c>
      <c r="K383" s="18"/>
      <c r="L383" s="18">
        <f t="shared" si="27"/>
        <v>8.6666666666666661</v>
      </c>
      <c r="M383" s="370"/>
      <c r="N383" s="71" t="str">
        <f t="shared" si="28"/>
        <v>Juin</v>
      </c>
      <c r="O383" s="239"/>
    </row>
    <row r="384" spans="1:15" s="143" customFormat="1" ht="18.75">
      <c r="A384" s="64">
        <v>377</v>
      </c>
      <c r="B384" s="413" t="s">
        <v>472</v>
      </c>
      <c r="C384" s="413" t="s">
        <v>1000</v>
      </c>
      <c r="D384" s="25">
        <v>6</v>
      </c>
      <c r="E384" s="117"/>
      <c r="F384" s="117"/>
      <c r="G384" s="18">
        <f t="shared" si="29"/>
        <v>2</v>
      </c>
      <c r="H384" s="18">
        <f t="shared" si="25"/>
        <v>4</v>
      </c>
      <c r="I384" s="370"/>
      <c r="J384" s="18">
        <f t="shared" si="26"/>
        <v>4</v>
      </c>
      <c r="K384" s="18"/>
      <c r="L384" s="18">
        <f t="shared" si="27"/>
        <v>4</v>
      </c>
      <c r="M384" s="370"/>
      <c r="N384" s="71" t="str">
        <f t="shared" si="28"/>
        <v>Juin</v>
      </c>
    </row>
    <row r="385" spans="1:14" s="143" customFormat="1" ht="18.75">
      <c r="A385" s="64">
        <v>378</v>
      </c>
      <c r="B385" s="413" t="s">
        <v>1001</v>
      </c>
      <c r="C385" s="413" t="s">
        <v>222</v>
      </c>
      <c r="D385" s="25">
        <v>7</v>
      </c>
      <c r="E385" s="117"/>
      <c r="F385" s="117"/>
      <c r="G385" s="18">
        <f>IF(AND(D385=0,E385=0,F385=0),M385/2,(D385+E385+F385)/3)</f>
        <v>2.3333333333333335</v>
      </c>
      <c r="H385" s="18">
        <f>G385*2</f>
        <v>4.666666666666667</v>
      </c>
      <c r="I385" s="370"/>
      <c r="J385" s="18">
        <f>MAX(I385*2,H385)</f>
        <v>4.666666666666667</v>
      </c>
      <c r="K385" s="18"/>
      <c r="L385" s="18">
        <f>MAX(J385,K385*2)</f>
        <v>4.666666666666667</v>
      </c>
      <c r="M385" s="370"/>
      <c r="N385" s="71" t="str">
        <f>IF(ISBLANK(K385),IF(ISBLANK(I385),"Juin","Synthèse"),"Rattrapage")</f>
        <v>Juin</v>
      </c>
    </row>
    <row r="386" spans="1:14" s="143" customFormat="1" ht="18.75">
      <c r="A386" s="64">
        <v>379</v>
      </c>
      <c r="B386" s="419" t="s">
        <v>1002</v>
      </c>
      <c r="C386" s="419" t="s">
        <v>1003</v>
      </c>
      <c r="D386" s="25">
        <v>8</v>
      </c>
      <c r="E386" s="117"/>
      <c r="F386" s="117"/>
      <c r="G386" s="18">
        <f t="shared" si="29"/>
        <v>2.6666666666666665</v>
      </c>
      <c r="H386" s="18">
        <f t="shared" si="25"/>
        <v>5.333333333333333</v>
      </c>
      <c r="I386" s="370"/>
      <c r="J386" s="18">
        <f t="shared" si="26"/>
        <v>5.333333333333333</v>
      </c>
      <c r="K386" s="18"/>
      <c r="L386" s="18">
        <f t="shared" si="27"/>
        <v>5.333333333333333</v>
      </c>
      <c r="M386" s="370"/>
      <c r="N386" s="71" t="str">
        <f t="shared" si="28"/>
        <v>Juin</v>
      </c>
    </row>
    <row r="387" spans="1:14" s="143" customFormat="1" ht="18.75">
      <c r="A387" s="64">
        <v>380</v>
      </c>
      <c r="B387" s="413" t="s">
        <v>473</v>
      </c>
      <c r="C387" s="413" t="s">
        <v>1004</v>
      </c>
      <c r="D387" s="25">
        <v>12.5</v>
      </c>
      <c r="E387" s="117"/>
      <c r="F387" s="117"/>
      <c r="G387" s="18">
        <f t="shared" si="29"/>
        <v>4.166666666666667</v>
      </c>
      <c r="H387" s="18">
        <f t="shared" si="25"/>
        <v>8.3333333333333339</v>
      </c>
      <c r="I387" s="370"/>
      <c r="J387" s="18">
        <f t="shared" si="26"/>
        <v>8.3333333333333339</v>
      </c>
      <c r="K387" s="18"/>
      <c r="L387" s="18">
        <f t="shared" si="27"/>
        <v>8.3333333333333339</v>
      </c>
      <c r="M387" s="370"/>
      <c r="N387" s="71" t="str">
        <f t="shared" si="28"/>
        <v>Juin</v>
      </c>
    </row>
    <row r="388" spans="1:14" s="143" customFormat="1" ht="18.75">
      <c r="A388" s="64">
        <v>381</v>
      </c>
      <c r="B388" s="413" t="s">
        <v>474</v>
      </c>
      <c r="C388" s="413" t="s">
        <v>212</v>
      </c>
      <c r="D388" s="25">
        <v>17.5</v>
      </c>
      <c r="E388" s="117"/>
      <c r="F388" s="117"/>
      <c r="G388" s="18">
        <f t="shared" si="29"/>
        <v>5.833333333333333</v>
      </c>
      <c r="H388" s="18">
        <f t="shared" si="25"/>
        <v>11.666666666666666</v>
      </c>
      <c r="I388" s="370"/>
      <c r="J388" s="18">
        <f t="shared" si="26"/>
        <v>11.666666666666666</v>
      </c>
      <c r="K388" s="18"/>
      <c r="L388" s="18">
        <f t="shared" si="27"/>
        <v>11.666666666666666</v>
      </c>
      <c r="M388" s="370"/>
      <c r="N388" s="71" t="str">
        <f t="shared" si="28"/>
        <v>Juin</v>
      </c>
    </row>
    <row r="389" spans="1:14" s="143" customFormat="1" ht="18.75">
      <c r="A389" s="64">
        <v>382</v>
      </c>
      <c r="B389" s="413" t="s">
        <v>1005</v>
      </c>
      <c r="C389" s="413" t="s">
        <v>134</v>
      </c>
      <c r="D389" s="357">
        <v>0</v>
      </c>
      <c r="E389" s="117"/>
      <c r="F389" s="117"/>
      <c r="G389" s="18">
        <f t="shared" si="29"/>
        <v>0</v>
      </c>
      <c r="H389" s="18">
        <f t="shared" si="25"/>
        <v>0</v>
      </c>
      <c r="I389" s="370"/>
      <c r="J389" s="18">
        <f t="shared" si="26"/>
        <v>0</v>
      </c>
      <c r="K389" s="18"/>
      <c r="L389" s="18">
        <f t="shared" si="27"/>
        <v>0</v>
      </c>
      <c r="M389" s="370"/>
      <c r="N389" s="71" t="str">
        <f t="shared" si="28"/>
        <v>Juin</v>
      </c>
    </row>
    <row r="390" spans="1:14" s="143" customFormat="1" ht="18.75">
      <c r="A390" s="64">
        <v>383</v>
      </c>
      <c r="B390" s="413" t="s">
        <v>475</v>
      </c>
      <c r="C390" s="413" t="s">
        <v>1006</v>
      </c>
      <c r="D390" s="25">
        <v>4</v>
      </c>
      <c r="E390" s="117"/>
      <c r="F390" s="117"/>
      <c r="G390" s="18">
        <f t="shared" si="29"/>
        <v>1.3333333333333333</v>
      </c>
      <c r="H390" s="18">
        <f t="shared" si="25"/>
        <v>2.6666666666666665</v>
      </c>
      <c r="I390" s="370"/>
      <c r="J390" s="18">
        <f t="shared" si="26"/>
        <v>2.6666666666666665</v>
      </c>
      <c r="K390" s="18"/>
      <c r="L390" s="18">
        <f t="shared" si="27"/>
        <v>2.6666666666666665</v>
      </c>
      <c r="M390" s="370"/>
      <c r="N390" s="71" t="str">
        <f t="shared" si="28"/>
        <v>Juin</v>
      </c>
    </row>
    <row r="391" spans="1:14" s="143" customFormat="1" ht="18.75">
      <c r="A391" s="64">
        <v>384</v>
      </c>
      <c r="B391" s="413" t="s">
        <v>476</v>
      </c>
      <c r="C391" s="413" t="s">
        <v>477</v>
      </c>
      <c r="D391" s="25">
        <v>15</v>
      </c>
      <c r="E391" s="117"/>
      <c r="F391" s="117"/>
      <c r="G391" s="18">
        <f t="shared" si="29"/>
        <v>5</v>
      </c>
      <c r="H391" s="18">
        <f t="shared" si="25"/>
        <v>10</v>
      </c>
      <c r="I391" s="370"/>
      <c r="J391" s="18">
        <f t="shared" si="26"/>
        <v>10</v>
      </c>
      <c r="K391" s="18"/>
      <c r="L391" s="18">
        <f t="shared" si="27"/>
        <v>10</v>
      </c>
      <c r="M391" s="370"/>
      <c r="N391" s="71" t="str">
        <f t="shared" si="28"/>
        <v>Juin</v>
      </c>
    </row>
    <row r="392" spans="1:14" s="143" customFormat="1" ht="18.75">
      <c r="A392" s="64">
        <v>385</v>
      </c>
      <c r="B392" s="413" t="s">
        <v>478</v>
      </c>
      <c r="C392" s="413" t="s">
        <v>1007</v>
      </c>
      <c r="D392" s="25">
        <v>6</v>
      </c>
      <c r="E392" s="117"/>
      <c r="F392" s="117"/>
      <c r="G392" s="18">
        <f t="shared" si="29"/>
        <v>2</v>
      </c>
      <c r="H392" s="18">
        <f t="shared" ref="H392:H455" si="30">G392*2</f>
        <v>4</v>
      </c>
      <c r="I392" s="370"/>
      <c r="J392" s="18">
        <f t="shared" ref="J392:J455" si="31">MAX(I392*2,H392)</f>
        <v>4</v>
      </c>
      <c r="K392" s="18"/>
      <c r="L392" s="18">
        <f t="shared" ref="L392:L455" si="32">MAX(J392,K392*2)</f>
        <v>4</v>
      </c>
      <c r="M392" s="370"/>
      <c r="N392" s="71" t="str">
        <f t="shared" ref="N392:N455" si="33">IF(ISBLANK(K392),IF(ISBLANK(I392),"Juin","Synthèse"),"Rattrapage")</f>
        <v>Juin</v>
      </c>
    </row>
    <row r="393" spans="1:14" s="143" customFormat="1" ht="18.75">
      <c r="A393" s="64">
        <v>386</v>
      </c>
      <c r="B393" s="413" t="s">
        <v>479</v>
      </c>
      <c r="C393" s="413" t="s">
        <v>1008</v>
      </c>
      <c r="D393" s="25">
        <v>11.5</v>
      </c>
      <c r="E393" s="117"/>
      <c r="F393" s="117"/>
      <c r="G393" s="18">
        <f t="shared" ref="G393:G456" si="34">IF(AND(D393=0,E393=0,F393=0),M393/2,(D393+E393+F393)/3)</f>
        <v>3.8333333333333335</v>
      </c>
      <c r="H393" s="18">
        <f t="shared" si="30"/>
        <v>7.666666666666667</v>
      </c>
      <c r="I393" s="370"/>
      <c r="J393" s="18">
        <f t="shared" si="31"/>
        <v>7.666666666666667</v>
      </c>
      <c r="K393" s="18"/>
      <c r="L393" s="18">
        <f t="shared" si="32"/>
        <v>7.666666666666667</v>
      </c>
      <c r="M393" s="370"/>
      <c r="N393" s="71" t="str">
        <f t="shared" si="33"/>
        <v>Juin</v>
      </c>
    </row>
    <row r="394" spans="1:14" s="143" customFormat="1" ht="18.75">
      <c r="A394" s="64">
        <v>387</v>
      </c>
      <c r="B394" s="413" t="s">
        <v>480</v>
      </c>
      <c r="C394" s="413" t="s">
        <v>1009</v>
      </c>
      <c r="D394" s="25">
        <v>11.5</v>
      </c>
      <c r="E394" s="117"/>
      <c r="F394" s="117"/>
      <c r="G394" s="18">
        <f t="shared" si="34"/>
        <v>3.8333333333333335</v>
      </c>
      <c r="H394" s="18">
        <f t="shared" si="30"/>
        <v>7.666666666666667</v>
      </c>
      <c r="I394" s="370"/>
      <c r="J394" s="18">
        <f t="shared" si="31"/>
        <v>7.666666666666667</v>
      </c>
      <c r="K394" s="18"/>
      <c r="L394" s="18">
        <f t="shared" si="32"/>
        <v>7.666666666666667</v>
      </c>
      <c r="M394" s="370"/>
      <c r="N394" s="71" t="str">
        <f t="shared" si="33"/>
        <v>Juin</v>
      </c>
    </row>
    <row r="395" spans="1:14" s="143" customFormat="1" ht="18.75">
      <c r="A395" s="64">
        <v>388</v>
      </c>
      <c r="B395" s="413" t="s">
        <v>481</v>
      </c>
      <c r="C395" s="413" t="s">
        <v>1010</v>
      </c>
      <c r="D395" s="25">
        <v>8</v>
      </c>
      <c r="E395" s="117"/>
      <c r="F395" s="117"/>
      <c r="G395" s="18">
        <f t="shared" si="34"/>
        <v>2.6666666666666665</v>
      </c>
      <c r="H395" s="18">
        <f t="shared" si="30"/>
        <v>5.333333333333333</v>
      </c>
      <c r="I395" s="370"/>
      <c r="J395" s="18">
        <f t="shared" si="31"/>
        <v>5.333333333333333</v>
      </c>
      <c r="K395" s="18"/>
      <c r="L395" s="18">
        <f t="shared" si="32"/>
        <v>5.333333333333333</v>
      </c>
      <c r="M395" s="370"/>
      <c r="N395" s="71" t="str">
        <f t="shared" si="33"/>
        <v>Juin</v>
      </c>
    </row>
    <row r="396" spans="1:14" s="143" customFormat="1" ht="18.75">
      <c r="A396" s="64">
        <v>389</v>
      </c>
      <c r="B396" s="413" t="s">
        <v>482</v>
      </c>
      <c r="C396" s="413" t="s">
        <v>1011</v>
      </c>
      <c r="D396" s="25">
        <v>6</v>
      </c>
      <c r="E396" s="117"/>
      <c r="F396" s="117"/>
      <c r="G396" s="18">
        <f t="shared" si="34"/>
        <v>2</v>
      </c>
      <c r="H396" s="18">
        <f t="shared" si="30"/>
        <v>4</v>
      </c>
      <c r="I396" s="370"/>
      <c r="J396" s="18">
        <f t="shared" si="31"/>
        <v>4</v>
      </c>
      <c r="K396" s="18"/>
      <c r="L396" s="18">
        <f t="shared" si="32"/>
        <v>4</v>
      </c>
      <c r="M396" s="370"/>
      <c r="N396" s="71" t="str">
        <f t="shared" si="33"/>
        <v>Juin</v>
      </c>
    </row>
    <row r="397" spans="1:14" s="143" customFormat="1" ht="18.75">
      <c r="A397" s="64">
        <v>390</v>
      </c>
      <c r="B397" s="413" t="s">
        <v>483</v>
      </c>
      <c r="C397" s="413" t="s">
        <v>286</v>
      </c>
      <c r="D397" s="25">
        <v>5</v>
      </c>
      <c r="E397" s="117"/>
      <c r="F397" s="117"/>
      <c r="G397" s="18">
        <f t="shared" si="34"/>
        <v>1.6666666666666667</v>
      </c>
      <c r="H397" s="18">
        <f t="shared" si="30"/>
        <v>3.3333333333333335</v>
      </c>
      <c r="I397" s="370"/>
      <c r="J397" s="18">
        <f t="shared" si="31"/>
        <v>3.3333333333333335</v>
      </c>
      <c r="K397" s="18"/>
      <c r="L397" s="18">
        <f t="shared" si="32"/>
        <v>3.3333333333333335</v>
      </c>
      <c r="M397" s="370"/>
      <c r="N397" s="71" t="str">
        <f t="shared" si="33"/>
        <v>Juin</v>
      </c>
    </row>
    <row r="398" spans="1:14" s="143" customFormat="1" ht="18.75">
      <c r="A398" s="64">
        <v>391</v>
      </c>
      <c r="B398" s="413" t="s">
        <v>484</v>
      </c>
      <c r="C398" s="413" t="s">
        <v>1012</v>
      </c>
      <c r="D398" s="25">
        <v>9</v>
      </c>
      <c r="E398" s="117"/>
      <c r="F398" s="117"/>
      <c r="G398" s="18">
        <f t="shared" si="34"/>
        <v>3</v>
      </c>
      <c r="H398" s="18">
        <f t="shared" si="30"/>
        <v>6</v>
      </c>
      <c r="I398" s="370"/>
      <c r="J398" s="18">
        <f t="shared" si="31"/>
        <v>6</v>
      </c>
      <c r="K398" s="18"/>
      <c r="L398" s="18">
        <f t="shared" si="32"/>
        <v>6</v>
      </c>
      <c r="M398" s="370"/>
      <c r="N398" s="71" t="str">
        <f t="shared" si="33"/>
        <v>Juin</v>
      </c>
    </row>
    <row r="399" spans="1:14" s="143" customFormat="1" ht="18.75">
      <c r="A399" s="64">
        <v>392</v>
      </c>
      <c r="B399" s="434" t="s">
        <v>485</v>
      </c>
      <c r="C399" s="434" t="s">
        <v>1013</v>
      </c>
      <c r="D399" s="25">
        <v>5</v>
      </c>
      <c r="E399" s="117"/>
      <c r="F399" s="117"/>
      <c r="G399" s="18">
        <f t="shared" si="34"/>
        <v>1.6666666666666667</v>
      </c>
      <c r="H399" s="18">
        <f t="shared" si="30"/>
        <v>3.3333333333333335</v>
      </c>
      <c r="I399" s="370"/>
      <c r="J399" s="18">
        <f t="shared" si="31"/>
        <v>3.3333333333333335</v>
      </c>
      <c r="K399" s="18"/>
      <c r="L399" s="18">
        <f t="shared" si="32"/>
        <v>3.3333333333333335</v>
      </c>
      <c r="M399" s="370"/>
      <c r="N399" s="71" t="str">
        <f t="shared" si="33"/>
        <v>Juin</v>
      </c>
    </row>
    <row r="400" spans="1:14" s="143" customFormat="1" ht="18.75">
      <c r="A400" s="64">
        <v>393</v>
      </c>
      <c r="B400" s="419" t="s">
        <v>486</v>
      </c>
      <c r="C400" s="419" t="s">
        <v>487</v>
      </c>
      <c r="D400" s="25">
        <v>12.5</v>
      </c>
      <c r="E400" s="117"/>
      <c r="F400" s="117"/>
      <c r="G400" s="18">
        <f t="shared" si="34"/>
        <v>4.166666666666667</v>
      </c>
      <c r="H400" s="18">
        <f t="shared" si="30"/>
        <v>8.3333333333333339</v>
      </c>
      <c r="I400" s="370"/>
      <c r="J400" s="18">
        <f t="shared" si="31"/>
        <v>8.3333333333333339</v>
      </c>
      <c r="K400" s="18"/>
      <c r="L400" s="18">
        <f t="shared" si="32"/>
        <v>8.3333333333333339</v>
      </c>
      <c r="M400" s="370"/>
      <c r="N400" s="71" t="str">
        <f t="shared" si="33"/>
        <v>Juin</v>
      </c>
    </row>
    <row r="401" spans="1:14" s="143" customFormat="1" ht="18.75">
      <c r="A401" s="64">
        <v>394</v>
      </c>
      <c r="B401" s="413" t="s">
        <v>488</v>
      </c>
      <c r="C401" s="413" t="s">
        <v>1014</v>
      </c>
      <c r="D401" s="25">
        <v>10</v>
      </c>
      <c r="E401" s="117"/>
      <c r="F401" s="117"/>
      <c r="G401" s="18">
        <f t="shared" si="34"/>
        <v>3.3333333333333335</v>
      </c>
      <c r="H401" s="18">
        <f t="shared" si="30"/>
        <v>6.666666666666667</v>
      </c>
      <c r="I401" s="370"/>
      <c r="J401" s="18">
        <f t="shared" si="31"/>
        <v>6.666666666666667</v>
      </c>
      <c r="K401" s="18"/>
      <c r="L401" s="18">
        <f t="shared" si="32"/>
        <v>6.666666666666667</v>
      </c>
      <c r="M401" s="370"/>
      <c r="N401" s="71" t="str">
        <f t="shared" si="33"/>
        <v>Juin</v>
      </c>
    </row>
    <row r="402" spans="1:14" s="143" customFormat="1" ht="18.75">
      <c r="A402" s="64">
        <v>395</v>
      </c>
      <c r="B402" s="413" t="s">
        <v>489</v>
      </c>
      <c r="C402" s="413" t="s">
        <v>490</v>
      </c>
      <c r="D402" s="25">
        <v>5</v>
      </c>
      <c r="E402" s="117"/>
      <c r="F402" s="117"/>
      <c r="G402" s="18">
        <f t="shared" si="34"/>
        <v>1.6666666666666667</v>
      </c>
      <c r="H402" s="18">
        <f t="shared" si="30"/>
        <v>3.3333333333333335</v>
      </c>
      <c r="I402" s="370"/>
      <c r="J402" s="18">
        <f t="shared" si="31"/>
        <v>3.3333333333333335</v>
      </c>
      <c r="K402" s="18"/>
      <c r="L402" s="18">
        <f t="shared" si="32"/>
        <v>3.3333333333333335</v>
      </c>
      <c r="M402" s="370"/>
      <c r="N402" s="71" t="str">
        <f t="shared" si="33"/>
        <v>Juin</v>
      </c>
    </row>
    <row r="403" spans="1:14" s="143" customFormat="1" ht="18.75">
      <c r="A403" s="64">
        <v>396</v>
      </c>
      <c r="B403" s="419" t="s">
        <v>1015</v>
      </c>
      <c r="C403" s="419" t="s">
        <v>1016</v>
      </c>
      <c r="D403" s="25">
        <v>11</v>
      </c>
      <c r="E403" s="117"/>
      <c r="F403" s="117"/>
      <c r="G403" s="18">
        <f t="shared" si="34"/>
        <v>3.6666666666666665</v>
      </c>
      <c r="H403" s="18">
        <f t="shared" si="30"/>
        <v>7.333333333333333</v>
      </c>
      <c r="I403" s="370"/>
      <c r="J403" s="18">
        <f t="shared" si="31"/>
        <v>7.333333333333333</v>
      </c>
      <c r="K403" s="18"/>
      <c r="L403" s="18">
        <f t="shared" si="32"/>
        <v>7.333333333333333</v>
      </c>
      <c r="M403" s="370"/>
      <c r="N403" s="71" t="str">
        <f t="shared" si="33"/>
        <v>Juin</v>
      </c>
    </row>
    <row r="404" spans="1:14" s="143" customFormat="1" ht="18.75">
      <c r="A404" s="64">
        <v>397</v>
      </c>
      <c r="B404" s="413" t="s">
        <v>491</v>
      </c>
      <c r="C404" s="413" t="s">
        <v>1017</v>
      </c>
      <c r="D404" s="25">
        <v>9.5</v>
      </c>
      <c r="E404" s="117"/>
      <c r="F404" s="117"/>
      <c r="G404" s="18">
        <f t="shared" si="34"/>
        <v>3.1666666666666665</v>
      </c>
      <c r="H404" s="18">
        <f t="shared" si="30"/>
        <v>6.333333333333333</v>
      </c>
      <c r="I404" s="370"/>
      <c r="J404" s="18">
        <f t="shared" si="31"/>
        <v>6.333333333333333</v>
      </c>
      <c r="K404" s="18"/>
      <c r="L404" s="18">
        <f t="shared" si="32"/>
        <v>6.333333333333333</v>
      </c>
      <c r="M404" s="370"/>
      <c r="N404" s="71" t="str">
        <f t="shared" si="33"/>
        <v>Juin</v>
      </c>
    </row>
    <row r="405" spans="1:14" s="143" customFormat="1" ht="18.75">
      <c r="A405" s="64">
        <v>398</v>
      </c>
      <c r="B405" s="413" t="s">
        <v>491</v>
      </c>
      <c r="C405" s="413" t="s">
        <v>233</v>
      </c>
      <c r="D405" s="25">
        <v>9.5</v>
      </c>
      <c r="E405" s="117"/>
      <c r="F405" s="117"/>
      <c r="G405" s="18">
        <f t="shared" si="34"/>
        <v>3.1666666666666665</v>
      </c>
      <c r="H405" s="18">
        <f t="shared" si="30"/>
        <v>6.333333333333333</v>
      </c>
      <c r="I405" s="370"/>
      <c r="J405" s="18">
        <f t="shared" si="31"/>
        <v>6.333333333333333</v>
      </c>
      <c r="K405" s="18"/>
      <c r="L405" s="18">
        <f t="shared" si="32"/>
        <v>6.333333333333333</v>
      </c>
      <c r="M405" s="370"/>
      <c r="N405" s="71" t="str">
        <f t="shared" si="33"/>
        <v>Juin</v>
      </c>
    </row>
    <row r="406" spans="1:14" s="143" customFormat="1" ht="18.75">
      <c r="A406" s="64">
        <v>399</v>
      </c>
      <c r="B406" s="413" t="s">
        <v>492</v>
      </c>
      <c r="C406" s="413" t="s">
        <v>1018</v>
      </c>
      <c r="D406" s="25">
        <v>15</v>
      </c>
      <c r="E406" s="117"/>
      <c r="F406" s="117"/>
      <c r="G406" s="18">
        <f t="shared" si="34"/>
        <v>5</v>
      </c>
      <c r="H406" s="18">
        <f t="shared" si="30"/>
        <v>10</v>
      </c>
      <c r="I406" s="370"/>
      <c r="J406" s="18">
        <f t="shared" si="31"/>
        <v>10</v>
      </c>
      <c r="K406" s="18"/>
      <c r="L406" s="18">
        <f t="shared" si="32"/>
        <v>10</v>
      </c>
      <c r="M406" s="370"/>
      <c r="N406" s="71" t="str">
        <f t="shared" si="33"/>
        <v>Juin</v>
      </c>
    </row>
    <row r="407" spans="1:14" s="143" customFormat="1" ht="18.75">
      <c r="A407" s="64">
        <v>400</v>
      </c>
      <c r="B407" s="413" t="s">
        <v>493</v>
      </c>
      <c r="C407" s="413" t="s">
        <v>83</v>
      </c>
      <c r="D407" s="25">
        <v>5</v>
      </c>
      <c r="E407" s="117"/>
      <c r="F407" s="117"/>
      <c r="G407" s="18">
        <f t="shared" si="34"/>
        <v>1.6666666666666667</v>
      </c>
      <c r="H407" s="18">
        <f t="shared" si="30"/>
        <v>3.3333333333333335</v>
      </c>
      <c r="I407" s="370"/>
      <c r="J407" s="18">
        <f t="shared" si="31"/>
        <v>3.3333333333333335</v>
      </c>
      <c r="K407" s="18"/>
      <c r="L407" s="18">
        <f t="shared" si="32"/>
        <v>3.3333333333333335</v>
      </c>
      <c r="M407" s="370"/>
      <c r="N407" s="71" t="str">
        <f t="shared" si="33"/>
        <v>Juin</v>
      </c>
    </row>
    <row r="408" spans="1:14" s="143" customFormat="1" ht="18.75">
      <c r="A408" s="64">
        <v>401</v>
      </c>
      <c r="B408" s="413" t="s">
        <v>494</v>
      </c>
      <c r="C408" s="413" t="s">
        <v>1019</v>
      </c>
      <c r="D408" s="25">
        <v>10.5</v>
      </c>
      <c r="E408" s="117"/>
      <c r="F408" s="117"/>
      <c r="G408" s="18">
        <f t="shared" si="34"/>
        <v>3.5</v>
      </c>
      <c r="H408" s="18">
        <f t="shared" si="30"/>
        <v>7</v>
      </c>
      <c r="I408" s="370"/>
      <c r="J408" s="18">
        <f t="shared" si="31"/>
        <v>7</v>
      </c>
      <c r="K408" s="18"/>
      <c r="L408" s="18">
        <f t="shared" si="32"/>
        <v>7</v>
      </c>
      <c r="M408" s="370"/>
      <c r="N408" s="71" t="str">
        <f t="shared" si="33"/>
        <v>Juin</v>
      </c>
    </row>
    <row r="409" spans="1:14" s="143" customFormat="1" ht="18.75">
      <c r="A409" s="64">
        <v>402</v>
      </c>
      <c r="B409" s="419" t="s">
        <v>1020</v>
      </c>
      <c r="C409" s="419" t="s">
        <v>495</v>
      </c>
      <c r="D409" s="25">
        <v>7.5</v>
      </c>
      <c r="E409" s="117"/>
      <c r="F409" s="117"/>
      <c r="G409" s="18">
        <f t="shared" si="34"/>
        <v>2.5</v>
      </c>
      <c r="H409" s="18">
        <f t="shared" si="30"/>
        <v>5</v>
      </c>
      <c r="I409" s="370"/>
      <c r="J409" s="18">
        <f t="shared" si="31"/>
        <v>5</v>
      </c>
      <c r="K409" s="18"/>
      <c r="L409" s="18">
        <f t="shared" si="32"/>
        <v>5</v>
      </c>
      <c r="M409" s="370"/>
      <c r="N409" s="71" t="str">
        <f t="shared" si="33"/>
        <v>Juin</v>
      </c>
    </row>
    <row r="410" spans="1:14" s="143" customFormat="1" ht="18.75">
      <c r="A410" s="64">
        <v>403</v>
      </c>
      <c r="B410" s="413" t="s">
        <v>496</v>
      </c>
      <c r="C410" s="413" t="s">
        <v>1021</v>
      </c>
      <c r="D410" s="25">
        <v>8.5</v>
      </c>
      <c r="E410" s="117"/>
      <c r="F410" s="117"/>
      <c r="G410" s="18">
        <f t="shared" si="34"/>
        <v>2.8333333333333335</v>
      </c>
      <c r="H410" s="18">
        <f t="shared" si="30"/>
        <v>5.666666666666667</v>
      </c>
      <c r="I410" s="370"/>
      <c r="J410" s="18">
        <f t="shared" si="31"/>
        <v>5.666666666666667</v>
      </c>
      <c r="K410" s="18"/>
      <c r="L410" s="18">
        <f t="shared" si="32"/>
        <v>5.666666666666667</v>
      </c>
      <c r="M410" s="370"/>
      <c r="N410" s="71" t="str">
        <f t="shared" si="33"/>
        <v>Juin</v>
      </c>
    </row>
    <row r="411" spans="1:14" s="143" customFormat="1" ht="18.75">
      <c r="A411" s="64">
        <v>404</v>
      </c>
      <c r="B411" s="413" t="s">
        <v>497</v>
      </c>
      <c r="C411" s="413" t="s">
        <v>1022</v>
      </c>
      <c r="D411" s="25">
        <v>11.5</v>
      </c>
      <c r="E411" s="117"/>
      <c r="F411" s="117"/>
      <c r="G411" s="18">
        <f t="shared" si="34"/>
        <v>3.8333333333333335</v>
      </c>
      <c r="H411" s="18">
        <f t="shared" si="30"/>
        <v>7.666666666666667</v>
      </c>
      <c r="I411" s="370"/>
      <c r="J411" s="18">
        <f t="shared" si="31"/>
        <v>7.666666666666667</v>
      </c>
      <c r="K411" s="18"/>
      <c r="L411" s="18">
        <f t="shared" si="32"/>
        <v>7.666666666666667</v>
      </c>
      <c r="M411" s="370"/>
      <c r="N411" s="71" t="str">
        <f t="shared" si="33"/>
        <v>Juin</v>
      </c>
    </row>
    <row r="412" spans="1:14" s="143" customFormat="1" ht="18.75">
      <c r="A412" s="64">
        <v>405</v>
      </c>
      <c r="B412" s="419" t="s">
        <v>1023</v>
      </c>
      <c r="C412" s="419" t="s">
        <v>1024</v>
      </c>
      <c r="D412" s="25">
        <v>4</v>
      </c>
      <c r="E412" s="117"/>
      <c r="F412" s="117"/>
      <c r="G412" s="18">
        <f t="shared" si="34"/>
        <v>1.3333333333333333</v>
      </c>
      <c r="H412" s="18">
        <f t="shared" si="30"/>
        <v>2.6666666666666665</v>
      </c>
      <c r="I412" s="370"/>
      <c r="J412" s="18">
        <f t="shared" si="31"/>
        <v>2.6666666666666665</v>
      </c>
      <c r="K412" s="18"/>
      <c r="L412" s="18">
        <f t="shared" si="32"/>
        <v>2.6666666666666665</v>
      </c>
      <c r="M412" s="370"/>
      <c r="N412" s="71" t="str">
        <f t="shared" si="33"/>
        <v>Juin</v>
      </c>
    </row>
    <row r="413" spans="1:14" s="143" customFormat="1" ht="18.75">
      <c r="A413" s="64">
        <v>406</v>
      </c>
      <c r="B413" s="434" t="s">
        <v>498</v>
      </c>
      <c r="C413" s="434" t="s">
        <v>1025</v>
      </c>
      <c r="D413" s="25">
        <v>12</v>
      </c>
      <c r="E413" s="117"/>
      <c r="F413" s="117"/>
      <c r="G413" s="18">
        <f t="shared" si="34"/>
        <v>4</v>
      </c>
      <c r="H413" s="18">
        <f t="shared" si="30"/>
        <v>8</v>
      </c>
      <c r="I413" s="370"/>
      <c r="J413" s="18">
        <f t="shared" si="31"/>
        <v>8</v>
      </c>
      <c r="K413" s="18"/>
      <c r="L413" s="18">
        <f t="shared" si="32"/>
        <v>8</v>
      </c>
      <c r="M413" s="370"/>
      <c r="N413" s="71" t="str">
        <f t="shared" si="33"/>
        <v>Juin</v>
      </c>
    </row>
    <row r="414" spans="1:14" s="143" customFormat="1" ht="18.75">
      <c r="A414" s="64">
        <v>407</v>
      </c>
      <c r="B414" s="413" t="s">
        <v>499</v>
      </c>
      <c r="C414" s="413" t="s">
        <v>500</v>
      </c>
      <c r="D414" s="25">
        <v>8</v>
      </c>
      <c r="E414" s="117"/>
      <c r="F414" s="117"/>
      <c r="G414" s="18">
        <f t="shared" si="34"/>
        <v>2.6666666666666665</v>
      </c>
      <c r="H414" s="18">
        <f t="shared" si="30"/>
        <v>5.333333333333333</v>
      </c>
      <c r="I414" s="370"/>
      <c r="J414" s="18">
        <f t="shared" si="31"/>
        <v>5.333333333333333</v>
      </c>
      <c r="K414" s="18"/>
      <c r="L414" s="18">
        <f t="shared" si="32"/>
        <v>5.333333333333333</v>
      </c>
      <c r="M414" s="370"/>
      <c r="N414" s="71" t="str">
        <f t="shared" si="33"/>
        <v>Juin</v>
      </c>
    </row>
    <row r="415" spans="1:14" s="143" customFormat="1" ht="18.75">
      <c r="A415" s="64">
        <v>408</v>
      </c>
      <c r="B415" s="413" t="s">
        <v>501</v>
      </c>
      <c r="C415" s="413" t="s">
        <v>101</v>
      </c>
      <c r="D415" s="25">
        <v>6.5</v>
      </c>
      <c r="E415" s="117"/>
      <c r="F415" s="117"/>
      <c r="G415" s="18">
        <f t="shared" si="34"/>
        <v>2.1666666666666665</v>
      </c>
      <c r="H415" s="18">
        <f t="shared" si="30"/>
        <v>4.333333333333333</v>
      </c>
      <c r="I415" s="370"/>
      <c r="J415" s="18">
        <f t="shared" si="31"/>
        <v>4.333333333333333</v>
      </c>
      <c r="K415" s="18"/>
      <c r="L415" s="18">
        <f t="shared" si="32"/>
        <v>4.333333333333333</v>
      </c>
      <c r="M415" s="370"/>
      <c r="N415" s="71" t="str">
        <f t="shared" si="33"/>
        <v>Juin</v>
      </c>
    </row>
    <row r="416" spans="1:14" s="143" customFormat="1" ht="18.75">
      <c r="A416" s="64">
        <v>409</v>
      </c>
      <c r="B416" s="413" t="s">
        <v>1026</v>
      </c>
      <c r="C416" s="413" t="s">
        <v>468</v>
      </c>
      <c r="D416" s="25">
        <v>10</v>
      </c>
      <c r="E416" s="117"/>
      <c r="F416" s="117"/>
      <c r="G416" s="18">
        <f t="shared" si="34"/>
        <v>3.3333333333333335</v>
      </c>
      <c r="H416" s="18">
        <f t="shared" si="30"/>
        <v>6.666666666666667</v>
      </c>
      <c r="I416" s="370"/>
      <c r="J416" s="18">
        <f t="shared" si="31"/>
        <v>6.666666666666667</v>
      </c>
      <c r="K416" s="18"/>
      <c r="L416" s="18">
        <f t="shared" si="32"/>
        <v>6.666666666666667</v>
      </c>
      <c r="M416" s="370"/>
      <c r="N416" s="71" t="str">
        <f t="shared" si="33"/>
        <v>Juin</v>
      </c>
    </row>
    <row r="417" spans="1:14" s="143" customFormat="1" ht="18.75">
      <c r="A417" s="64">
        <v>410</v>
      </c>
      <c r="B417" s="413" t="s">
        <v>502</v>
      </c>
      <c r="C417" s="413" t="s">
        <v>1027</v>
      </c>
      <c r="D417" s="25">
        <v>5</v>
      </c>
      <c r="E417" s="117"/>
      <c r="F417" s="117"/>
      <c r="G417" s="18">
        <f t="shared" si="34"/>
        <v>1.6666666666666667</v>
      </c>
      <c r="H417" s="18">
        <f t="shared" si="30"/>
        <v>3.3333333333333335</v>
      </c>
      <c r="I417" s="370"/>
      <c r="J417" s="18">
        <f t="shared" si="31"/>
        <v>3.3333333333333335</v>
      </c>
      <c r="K417" s="18"/>
      <c r="L417" s="18">
        <f t="shared" si="32"/>
        <v>3.3333333333333335</v>
      </c>
      <c r="M417" s="370"/>
      <c r="N417" s="71" t="str">
        <f t="shared" si="33"/>
        <v>Juin</v>
      </c>
    </row>
    <row r="418" spans="1:14" s="143" customFormat="1" ht="18.75">
      <c r="A418" s="64">
        <v>411</v>
      </c>
      <c r="B418" s="419" t="s">
        <v>503</v>
      </c>
      <c r="C418" s="419" t="s">
        <v>1028</v>
      </c>
      <c r="D418" s="25">
        <v>8</v>
      </c>
      <c r="E418" s="117"/>
      <c r="F418" s="117"/>
      <c r="G418" s="18">
        <f t="shared" si="34"/>
        <v>2.6666666666666665</v>
      </c>
      <c r="H418" s="18">
        <f t="shared" si="30"/>
        <v>5.333333333333333</v>
      </c>
      <c r="I418" s="370"/>
      <c r="J418" s="18">
        <f t="shared" si="31"/>
        <v>5.333333333333333</v>
      </c>
      <c r="K418" s="18"/>
      <c r="L418" s="18">
        <f t="shared" si="32"/>
        <v>5.333333333333333</v>
      </c>
      <c r="M418" s="370"/>
      <c r="N418" s="71" t="str">
        <f t="shared" si="33"/>
        <v>Juin</v>
      </c>
    </row>
    <row r="419" spans="1:14" s="143" customFormat="1" ht="18.75">
      <c r="A419" s="64">
        <v>412</v>
      </c>
      <c r="B419" s="432" t="s">
        <v>504</v>
      </c>
      <c r="C419" s="432" t="s">
        <v>1029</v>
      </c>
      <c r="D419" s="25">
        <v>6</v>
      </c>
      <c r="E419" s="117"/>
      <c r="F419" s="117"/>
      <c r="G419" s="18">
        <f t="shared" si="34"/>
        <v>2</v>
      </c>
      <c r="H419" s="18">
        <f t="shared" si="30"/>
        <v>4</v>
      </c>
      <c r="I419" s="370"/>
      <c r="J419" s="18">
        <f t="shared" si="31"/>
        <v>4</v>
      </c>
      <c r="K419" s="18"/>
      <c r="L419" s="18">
        <f t="shared" si="32"/>
        <v>4</v>
      </c>
      <c r="M419" s="370"/>
      <c r="N419" s="71" t="str">
        <f t="shared" si="33"/>
        <v>Juin</v>
      </c>
    </row>
    <row r="420" spans="1:14" s="143" customFormat="1" ht="18.75">
      <c r="A420" s="64">
        <v>413</v>
      </c>
      <c r="B420" s="413" t="s">
        <v>505</v>
      </c>
      <c r="C420" s="413" t="s">
        <v>1030</v>
      </c>
      <c r="D420" s="25">
        <v>5</v>
      </c>
      <c r="E420" s="117"/>
      <c r="F420" s="117"/>
      <c r="G420" s="18">
        <f t="shared" si="34"/>
        <v>1.6666666666666667</v>
      </c>
      <c r="H420" s="18">
        <f t="shared" si="30"/>
        <v>3.3333333333333335</v>
      </c>
      <c r="I420" s="370"/>
      <c r="J420" s="18">
        <f t="shared" si="31"/>
        <v>3.3333333333333335</v>
      </c>
      <c r="K420" s="18"/>
      <c r="L420" s="18">
        <f t="shared" si="32"/>
        <v>3.3333333333333335</v>
      </c>
      <c r="M420" s="370"/>
      <c r="N420" s="71" t="str">
        <f t="shared" si="33"/>
        <v>Juin</v>
      </c>
    </row>
    <row r="421" spans="1:14" s="143" customFormat="1" ht="18.75">
      <c r="A421" s="64">
        <v>414</v>
      </c>
      <c r="B421" s="413" t="s">
        <v>505</v>
      </c>
      <c r="C421" s="413" t="s">
        <v>1031</v>
      </c>
      <c r="D421" s="25">
        <v>11</v>
      </c>
      <c r="E421" s="117"/>
      <c r="F421" s="117"/>
      <c r="G421" s="18">
        <f t="shared" si="34"/>
        <v>3.6666666666666665</v>
      </c>
      <c r="H421" s="18">
        <f t="shared" si="30"/>
        <v>7.333333333333333</v>
      </c>
      <c r="I421" s="370"/>
      <c r="J421" s="18">
        <f t="shared" si="31"/>
        <v>7.333333333333333</v>
      </c>
      <c r="K421" s="18"/>
      <c r="L421" s="18">
        <f t="shared" si="32"/>
        <v>7.333333333333333</v>
      </c>
      <c r="M421" s="370"/>
      <c r="N421" s="71" t="str">
        <f t="shared" si="33"/>
        <v>Juin</v>
      </c>
    </row>
    <row r="422" spans="1:14" s="143" customFormat="1" ht="18.75">
      <c r="A422" s="64">
        <v>415</v>
      </c>
      <c r="B422" s="413" t="s">
        <v>506</v>
      </c>
      <c r="C422" s="413" t="s">
        <v>936</v>
      </c>
      <c r="D422" s="25">
        <v>4.5</v>
      </c>
      <c r="E422" s="117"/>
      <c r="F422" s="117"/>
      <c r="G422" s="18">
        <f t="shared" si="34"/>
        <v>1.5</v>
      </c>
      <c r="H422" s="18">
        <f t="shared" si="30"/>
        <v>3</v>
      </c>
      <c r="I422" s="370"/>
      <c r="J422" s="18">
        <f t="shared" si="31"/>
        <v>3</v>
      </c>
      <c r="K422" s="18"/>
      <c r="L422" s="18">
        <f t="shared" si="32"/>
        <v>3</v>
      </c>
      <c r="M422" s="370"/>
      <c r="N422" s="71" t="str">
        <f t="shared" si="33"/>
        <v>Juin</v>
      </c>
    </row>
    <row r="423" spans="1:14" s="143" customFormat="1" ht="18.75">
      <c r="A423" s="64">
        <v>416</v>
      </c>
      <c r="B423" s="413" t="s">
        <v>507</v>
      </c>
      <c r="C423" s="413" t="s">
        <v>1032</v>
      </c>
      <c r="D423" s="25">
        <v>10</v>
      </c>
      <c r="E423" s="117"/>
      <c r="F423" s="117"/>
      <c r="G423" s="18">
        <f t="shared" si="34"/>
        <v>3.3333333333333335</v>
      </c>
      <c r="H423" s="18">
        <f t="shared" si="30"/>
        <v>6.666666666666667</v>
      </c>
      <c r="I423" s="370"/>
      <c r="J423" s="18">
        <f t="shared" si="31"/>
        <v>6.666666666666667</v>
      </c>
      <c r="K423" s="18"/>
      <c r="L423" s="18">
        <f t="shared" si="32"/>
        <v>6.666666666666667</v>
      </c>
      <c r="M423" s="370"/>
      <c r="N423" s="71" t="str">
        <f t="shared" si="33"/>
        <v>Juin</v>
      </c>
    </row>
    <row r="424" spans="1:14" s="143" customFormat="1" ht="18.75">
      <c r="A424" s="64">
        <v>417</v>
      </c>
      <c r="B424" s="437" t="s">
        <v>508</v>
      </c>
      <c r="C424" s="417" t="s">
        <v>1033</v>
      </c>
      <c r="D424" s="25">
        <v>3.5</v>
      </c>
      <c r="E424" s="117"/>
      <c r="F424" s="117"/>
      <c r="G424" s="18">
        <f t="shared" si="34"/>
        <v>1.1666666666666667</v>
      </c>
      <c r="H424" s="18">
        <f t="shared" si="30"/>
        <v>2.3333333333333335</v>
      </c>
      <c r="I424" s="370"/>
      <c r="J424" s="18">
        <f t="shared" si="31"/>
        <v>2.3333333333333335</v>
      </c>
      <c r="K424" s="18"/>
      <c r="L424" s="18">
        <f t="shared" si="32"/>
        <v>2.3333333333333335</v>
      </c>
      <c r="M424" s="370"/>
      <c r="N424" s="71" t="str">
        <f t="shared" si="33"/>
        <v>Juin</v>
      </c>
    </row>
    <row r="425" spans="1:14" s="143" customFormat="1" ht="18.75">
      <c r="A425" s="64">
        <v>418</v>
      </c>
      <c r="B425" s="413" t="s">
        <v>1034</v>
      </c>
      <c r="C425" s="413" t="s">
        <v>67</v>
      </c>
      <c r="D425" s="25">
        <v>4</v>
      </c>
      <c r="E425" s="117"/>
      <c r="F425" s="117"/>
      <c r="G425" s="18">
        <f t="shared" si="34"/>
        <v>1.3333333333333333</v>
      </c>
      <c r="H425" s="18">
        <f t="shared" si="30"/>
        <v>2.6666666666666665</v>
      </c>
      <c r="I425" s="370"/>
      <c r="J425" s="18">
        <f t="shared" si="31"/>
        <v>2.6666666666666665</v>
      </c>
      <c r="K425" s="18"/>
      <c r="L425" s="18">
        <f t="shared" si="32"/>
        <v>2.6666666666666665</v>
      </c>
      <c r="M425" s="370"/>
      <c r="N425" s="71" t="str">
        <f t="shared" si="33"/>
        <v>Juin</v>
      </c>
    </row>
    <row r="426" spans="1:14" s="143" customFormat="1" ht="18.75">
      <c r="A426" s="64">
        <v>419</v>
      </c>
      <c r="B426" s="425" t="s">
        <v>1035</v>
      </c>
      <c r="C426" s="425" t="s">
        <v>1036</v>
      </c>
      <c r="D426" s="25">
        <v>12</v>
      </c>
      <c r="E426" s="117"/>
      <c r="F426" s="117"/>
      <c r="G426" s="18">
        <f t="shared" si="34"/>
        <v>4</v>
      </c>
      <c r="H426" s="18">
        <f t="shared" si="30"/>
        <v>8</v>
      </c>
      <c r="I426" s="370"/>
      <c r="J426" s="18">
        <f t="shared" si="31"/>
        <v>8</v>
      </c>
      <c r="K426" s="18"/>
      <c r="L426" s="18">
        <f t="shared" si="32"/>
        <v>8</v>
      </c>
      <c r="M426" s="370"/>
      <c r="N426" s="71" t="str">
        <f t="shared" si="33"/>
        <v>Juin</v>
      </c>
    </row>
    <row r="427" spans="1:14" s="143" customFormat="1" ht="18.75">
      <c r="A427" s="64">
        <v>420</v>
      </c>
      <c r="B427" s="432" t="s">
        <v>509</v>
      </c>
      <c r="C427" s="432" t="s">
        <v>1037</v>
      </c>
      <c r="D427" s="25">
        <v>7.5</v>
      </c>
      <c r="E427" s="117"/>
      <c r="F427" s="117"/>
      <c r="G427" s="18">
        <f t="shared" si="34"/>
        <v>2.5</v>
      </c>
      <c r="H427" s="18">
        <f t="shared" si="30"/>
        <v>5</v>
      </c>
      <c r="I427" s="370"/>
      <c r="J427" s="18">
        <f t="shared" si="31"/>
        <v>5</v>
      </c>
      <c r="K427" s="18"/>
      <c r="L427" s="18">
        <f t="shared" si="32"/>
        <v>5</v>
      </c>
      <c r="M427" s="370"/>
      <c r="N427" s="71" t="str">
        <f t="shared" si="33"/>
        <v>Juin</v>
      </c>
    </row>
    <row r="428" spans="1:14" s="143" customFormat="1" ht="18.75">
      <c r="A428" s="64">
        <v>421</v>
      </c>
      <c r="B428" s="418" t="s">
        <v>1038</v>
      </c>
      <c r="C428" s="418" t="s">
        <v>1039</v>
      </c>
      <c r="D428" s="25">
        <v>5</v>
      </c>
      <c r="E428" s="117"/>
      <c r="F428" s="117"/>
      <c r="G428" s="18">
        <f t="shared" si="34"/>
        <v>1.6666666666666667</v>
      </c>
      <c r="H428" s="18">
        <f t="shared" si="30"/>
        <v>3.3333333333333335</v>
      </c>
      <c r="I428" s="370"/>
      <c r="J428" s="18">
        <f t="shared" si="31"/>
        <v>3.3333333333333335</v>
      </c>
      <c r="K428" s="18"/>
      <c r="L428" s="18">
        <f t="shared" si="32"/>
        <v>3.3333333333333335</v>
      </c>
      <c r="M428" s="370"/>
      <c r="N428" s="71" t="str">
        <f t="shared" si="33"/>
        <v>Juin</v>
      </c>
    </row>
    <row r="429" spans="1:14" s="143" customFormat="1" ht="18.75">
      <c r="A429" s="64">
        <v>422</v>
      </c>
      <c r="B429" s="419" t="s">
        <v>510</v>
      </c>
      <c r="C429" s="419" t="s">
        <v>511</v>
      </c>
      <c r="D429" s="25">
        <v>5</v>
      </c>
      <c r="E429" s="117"/>
      <c r="F429" s="117"/>
      <c r="G429" s="18">
        <f t="shared" si="34"/>
        <v>1.6666666666666667</v>
      </c>
      <c r="H429" s="18">
        <f t="shared" si="30"/>
        <v>3.3333333333333335</v>
      </c>
      <c r="I429" s="370"/>
      <c r="J429" s="18">
        <f t="shared" si="31"/>
        <v>3.3333333333333335</v>
      </c>
      <c r="K429" s="18"/>
      <c r="L429" s="18">
        <f t="shared" si="32"/>
        <v>3.3333333333333335</v>
      </c>
      <c r="M429" s="370"/>
      <c r="N429" s="71" t="str">
        <f t="shared" si="33"/>
        <v>Juin</v>
      </c>
    </row>
    <row r="430" spans="1:14" s="143" customFormat="1" ht="18.75">
      <c r="A430" s="64">
        <v>423</v>
      </c>
      <c r="B430" s="434" t="s">
        <v>512</v>
      </c>
      <c r="C430" s="434" t="s">
        <v>1040</v>
      </c>
      <c r="D430" s="25">
        <v>7.5</v>
      </c>
      <c r="E430" s="117"/>
      <c r="F430" s="117"/>
      <c r="G430" s="18">
        <f t="shared" si="34"/>
        <v>2.5</v>
      </c>
      <c r="H430" s="18">
        <f t="shared" si="30"/>
        <v>5</v>
      </c>
      <c r="I430" s="370"/>
      <c r="J430" s="18">
        <f t="shared" si="31"/>
        <v>5</v>
      </c>
      <c r="K430" s="18"/>
      <c r="L430" s="18">
        <f t="shared" si="32"/>
        <v>5</v>
      </c>
      <c r="M430" s="370"/>
      <c r="N430" s="71" t="str">
        <f t="shared" si="33"/>
        <v>Juin</v>
      </c>
    </row>
    <row r="431" spans="1:14" s="143" customFormat="1" ht="18.75">
      <c r="A431" s="64">
        <v>424</v>
      </c>
      <c r="B431" s="413" t="s">
        <v>513</v>
      </c>
      <c r="C431" s="413" t="s">
        <v>1041</v>
      </c>
      <c r="D431" s="25">
        <v>9</v>
      </c>
      <c r="E431" s="117"/>
      <c r="F431" s="117"/>
      <c r="G431" s="18">
        <f t="shared" si="34"/>
        <v>3</v>
      </c>
      <c r="H431" s="18">
        <f t="shared" si="30"/>
        <v>6</v>
      </c>
      <c r="I431" s="370"/>
      <c r="J431" s="18">
        <f t="shared" si="31"/>
        <v>6</v>
      </c>
      <c r="K431" s="18"/>
      <c r="L431" s="18">
        <f t="shared" si="32"/>
        <v>6</v>
      </c>
      <c r="M431" s="370"/>
      <c r="N431" s="71" t="str">
        <f t="shared" si="33"/>
        <v>Juin</v>
      </c>
    </row>
    <row r="432" spans="1:14" s="143" customFormat="1" ht="18.75">
      <c r="A432" s="64">
        <v>425</v>
      </c>
      <c r="B432" s="432" t="s">
        <v>514</v>
      </c>
      <c r="C432" s="432" t="s">
        <v>515</v>
      </c>
      <c r="D432" s="25">
        <v>4</v>
      </c>
      <c r="E432" s="117"/>
      <c r="F432" s="117"/>
      <c r="G432" s="18">
        <f t="shared" si="34"/>
        <v>1.3333333333333333</v>
      </c>
      <c r="H432" s="18">
        <f t="shared" si="30"/>
        <v>2.6666666666666665</v>
      </c>
      <c r="I432" s="370"/>
      <c r="J432" s="18">
        <f t="shared" si="31"/>
        <v>2.6666666666666665</v>
      </c>
      <c r="K432" s="18"/>
      <c r="L432" s="18">
        <f t="shared" si="32"/>
        <v>2.6666666666666665</v>
      </c>
      <c r="M432" s="370"/>
      <c r="N432" s="71" t="str">
        <f t="shared" si="33"/>
        <v>Juin</v>
      </c>
    </row>
    <row r="433" spans="1:14" s="143" customFormat="1" ht="18.75">
      <c r="A433" s="64">
        <v>426</v>
      </c>
      <c r="B433" s="413" t="s">
        <v>1042</v>
      </c>
      <c r="C433" s="413" t="s">
        <v>101</v>
      </c>
      <c r="D433" s="25">
        <v>9.5</v>
      </c>
      <c r="E433" s="117"/>
      <c r="F433" s="117"/>
      <c r="G433" s="18">
        <f t="shared" si="34"/>
        <v>3.1666666666666665</v>
      </c>
      <c r="H433" s="18">
        <f t="shared" si="30"/>
        <v>6.333333333333333</v>
      </c>
      <c r="I433" s="370"/>
      <c r="J433" s="18">
        <f t="shared" si="31"/>
        <v>6.333333333333333</v>
      </c>
      <c r="K433" s="18"/>
      <c r="L433" s="18">
        <f t="shared" si="32"/>
        <v>6.333333333333333</v>
      </c>
      <c r="M433" s="370"/>
      <c r="N433" s="71" t="str">
        <f t="shared" si="33"/>
        <v>Juin</v>
      </c>
    </row>
    <row r="434" spans="1:14" s="143" customFormat="1" ht="18.75">
      <c r="A434" s="64">
        <v>427</v>
      </c>
      <c r="B434" s="413" t="s">
        <v>516</v>
      </c>
      <c r="C434" s="413" t="s">
        <v>996</v>
      </c>
      <c r="D434" s="25">
        <v>15.5</v>
      </c>
      <c r="E434" s="117"/>
      <c r="F434" s="117"/>
      <c r="G434" s="18">
        <f t="shared" si="34"/>
        <v>5.166666666666667</v>
      </c>
      <c r="H434" s="18">
        <f t="shared" si="30"/>
        <v>10.333333333333334</v>
      </c>
      <c r="I434" s="370"/>
      <c r="J434" s="18">
        <f t="shared" si="31"/>
        <v>10.333333333333334</v>
      </c>
      <c r="K434" s="18"/>
      <c r="L434" s="18">
        <f t="shared" si="32"/>
        <v>10.333333333333334</v>
      </c>
      <c r="M434" s="370"/>
      <c r="N434" s="71" t="str">
        <f t="shared" si="33"/>
        <v>Juin</v>
      </c>
    </row>
    <row r="435" spans="1:14" s="143" customFormat="1" ht="18.75">
      <c r="A435" s="64">
        <v>428</v>
      </c>
      <c r="B435" s="413" t="s">
        <v>517</v>
      </c>
      <c r="C435" s="413" t="s">
        <v>72</v>
      </c>
      <c r="D435" s="25">
        <v>15.5</v>
      </c>
      <c r="E435" s="117"/>
      <c r="F435" s="117"/>
      <c r="G435" s="18">
        <f t="shared" si="34"/>
        <v>5.166666666666667</v>
      </c>
      <c r="H435" s="18">
        <f t="shared" si="30"/>
        <v>10.333333333333334</v>
      </c>
      <c r="I435" s="370"/>
      <c r="J435" s="18">
        <f t="shared" si="31"/>
        <v>10.333333333333334</v>
      </c>
      <c r="K435" s="18"/>
      <c r="L435" s="18">
        <f t="shared" si="32"/>
        <v>10.333333333333334</v>
      </c>
      <c r="M435" s="370"/>
      <c r="N435" s="71" t="str">
        <f t="shared" si="33"/>
        <v>Juin</v>
      </c>
    </row>
    <row r="436" spans="1:14" s="143" customFormat="1" ht="18.75">
      <c r="A436" s="64">
        <v>429</v>
      </c>
      <c r="B436" s="413" t="s">
        <v>518</v>
      </c>
      <c r="C436" s="413" t="s">
        <v>1043</v>
      </c>
      <c r="D436" s="25">
        <v>9</v>
      </c>
      <c r="E436" s="117"/>
      <c r="F436" s="117"/>
      <c r="G436" s="18">
        <f t="shared" si="34"/>
        <v>3</v>
      </c>
      <c r="H436" s="18">
        <f t="shared" si="30"/>
        <v>6</v>
      </c>
      <c r="I436" s="370"/>
      <c r="J436" s="18">
        <f t="shared" si="31"/>
        <v>6</v>
      </c>
      <c r="K436" s="18"/>
      <c r="L436" s="18">
        <f t="shared" si="32"/>
        <v>6</v>
      </c>
      <c r="M436" s="370"/>
      <c r="N436" s="71" t="str">
        <f t="shared" si="33"/>
        <v>Juin</v>
      </c>
    </row>
    <row r="437" spans="1:14" s="143" customFormat="1" ht="18.75">
      <c r="A437" s="64">
        <v>430</v>
      </c>
      <c r="B437" s="432" t="s">
        <v>518</v>
      </c>
      <c r="C437" s="432" t="s">
        <v>519</v>
      </c>
      <c r="D437" s="25">
        <v>6.5</v>
      </c>
      <c r="E437" s="117"/>
      <c r="F437" s="117"/>
      <c r="G437" s="18">
        <f t="shared" si="34"/>
        <v>2.1666666666666665</v>
      </c>
      <c r="H437" s="18">
        <f t="shared" si="30"/>
        <v>4.333333333333333</v>
      </c>
      <c r="I437" s="370"/>
      <c r="J437" s="18">
        <f t="shared" si="31"/>
        <v>4.333333333333333</v>
      </c>
      <c r="K437" s="18"/>
      <c r="L437" s="18">
        <f t="shared" si="32"/>
        <v>4.333333333333333</v>
      </c>
      <c r="M437" s="370"/>
      <c r="N437" s="71" t="str">
        <f t="shared" si="33"/>
        <v>Juin</v>
      </c>
    </row>
    <row r="438" spans="1:14" s="143" customFormat="1" ht="18.75">
      <c r="A438" s="64">
        <v>431</v>
      </c>
      <c r="B438" s="413" t="s">
        <v>520</v>
      </c>
      <c r="C438" s="413" t="s">
        <v>777</v>
      </c>
      <c r="D438" s="25">
        <v>6.5</v>
      </c>
      <c r="E438" s="117"/>
      <c r="F438" s="117"/>
      <c r="G438" s="18">
        <f t="shared" si="34"/>
        <v>2.1666666666666665</v>
      </c>
      <c r="H438" s="18">
        <f t="shared" si="30"/>
        <v>4.333333333333333</v>
      </c>
      <c r="I438" s="370"/>
      <c r="J438" s="18">
        <f t="shared" si="31"/>
        <v>4.333333333333333</v>
      </c>
      <c r="K438" s="18"/>
      <c r="L438" s="18">
        <f t="shared" si="32"/>
        <v>4.333333333333333</v>
      </c>
      <c r="M438" s="370"/>
      <c r="N438" s="71" t="str">
        <f t="shared" si="33"/>
        <v>Juin</v>
      </c>
    </row>
    <row r="439" spans="1:14" s="143" customFormat="1" ht="18.75">
      <c r="A439" s="64">
        <v>432</v>
      </c>
      <c r="B439" s="417" t="s">
        <v>521</v>
      </c>
      <c r="C439" s="417" t="s">
        <v>1044</v>
      </c>
      <c r="D439" s="25">
        <v>4</v>
      </c>
      <c r="E439" s="117"/>
      <c r="F439" s="117"/>
      <c r="G439" s="18">
        <f t="shared" si="34"/>
        <v>1.3333333333333333</v>
      </c>
      <c r="H439" s="18">
        <f t="shared" si="30"/>
        <v>2.6666666666666665</v>
      </c>
      <c r="I439" s="370"/>
      <c r="J439" s="18">
        <f t="shared" si="31"/>
        <v>2.6666666666666665</v>
      </c>
      <c r="K439" s="18"/>
      <c r="L439" s="18">
        <f t="shared" si="32"/>
        <v>2.6666666666666665</v>
      </c>
      <c r="M439" s="370"/>
      <c r="N439" s="71" t="str">
        <f t="shared" si="33"/>
        <v>Juin</v>
      </c>
    </row>
    <row r="440" spans="1:14" s="143" customFormat="1" ht="18.75">
      <c r="A440" s="64">
        <v>433</v>
      </c>
      <c r="B440" s="432" t="s">
        <v>522</v>
      </c>
      <c r="C440" s="432" t="s">
        <v>523</v>
      </c>
      <c r="D440" s="25">
        <v>3.5</v>
      </c>
      <c r="E440" s="117"/>
      <c r="F440" s="117"/>
      <c r="G440" s="18">
        <f t="shared" si="34"/>
        <v>1.1666666666666667</v>
      </c>
      <c r="H440" s="18">
        <f t="shared" si="30"/>
        <v>2.3333333333333335</v>
      </c>
      <c r="I440" s="370"/>
      <c r="J440" s="18">
        <f t="shared" si="31"/>
        <v>2.3333333333333335</v>
      </c>
      <c r="K440" s="18"/>
      <c r="L440" s="18">
        <f t="shared" si="32"/>
        <v>2.3333333333333335</v>
      </c>
      <c r="M440" s="370"/>
      <c r="N440" s="71" t="str">
        <f t="shared" si="33"/>
        <v>Juin</v>
      </c>
    </row>
    <row r="441" spans="1:14" s="143" customFormat="1" ht="18.75">
      <c r="A441" s="64">
        <v>434</v>
      </c>
      <c r="B441" s="419" t="s">
        <v>1045</v>
      </c>
      <c r="C441" s="419" t="s">
        <v>1046</v>
      </c>
      <c r="D441" s="25">
        <v>11</v>
      </c>
      <c r="E441" s="117"/>
      <c r="F441" s="117"/>
      <c r="G441" s="18">
        <f t="shared" si="34"/>
        <v>3.6666666666666665</v>
      </c>
      <c r="H441" s="18">
        <f t="shared" si="30"/>
        <v>7.333333333333333</v>
      </c>
      <c r="I441" s="370"/>
      <c r="J441" s="18">
        <f t="shared" si="31"/>
        <v>7.333333333333333</v>
      </c>
      <c r="K441" s="18"/>
      <c r="L441" s="18">
        <f t="shared" si="32"/>
        <v>7.333333333333333</v>
      </c>
      <c r="M441" s="370"/>
      <c r="N441" s="71" t="str">
        <f t="shared" si="33"/>
        <v>Juin</v>
      </c>
    </row>
    <row r="442" spans="1:14" s="143" customFormat="1" ht="18.75">
      <c r="A442" s="64">
        <v>435</v>
      </c>
      <c r="B442" s="413" t="s">
        <v>524</v>
      </c>
      <c r="C442" s="413" t="s">
        <v>325</v>
      </c>
      <c r="D442" s="25">
        <v>13.5</v>
      </c>
      <c r="E442" s="117"/>
      <c r="F442" s="117"/>
      <c r="G442" s="18">
        <f t="shared" si="34"/>
        <v>4.5</v>
      </c>
      <c r="H442" s="18">
        <f t="shared" si="30"/>
        <v>9</v>
      </c>
      <c r="I442" s="370"/>
      <c r="J442" s="18">
        <f t="shared" si="31"/>
        <v>9</v>
      </c>
      <c r="K442" s="18"/>
      <c r="L442" s="18">
        <f t="shared" si="32"/>
        <v>9</v>
      </c>
      <c r="M442" s="370"/>
      <c r="N442" s="71" t="str">
        <f t="shared" si="33"/>
        <v>Juin</v>
      </c>
    </row>
    <row r="443" spans="1:14" s="143" customFormat="1" ht="18.75">
      <c r="A443" s="64">
        <v>436</v>
      </c>
      <c r="B443" s="413" t="s">
        <v>525</v>
      </c>
      <c r="C443" s="413" t="s">
        <v>372</v>
      </c>
      <c r="D443" s="25">
        <v>6.5</v>
      </c>
      <c r="E443" s="117"/>
      <c r="F443" s="117"/>
      <c r="G443" s="18">
        <f t="shared" si="34"/>
        <v>2.1666666666666665</v>
      </c>
      <c r="H443" s="18">
        <f t="shared" si="30"/>
        <v>4.333333333333333</v>
      </c>
      <c r="I443" s="370"/>
      <c r="J443" s="18">
        <f t="shared" si="31"/>
        <v>4.333333333333333</v>
      </c>
      <c r="K443" s="18"/>
      <c r="L443" s="18">
        <f t="shared" si="32"/>
        <v>4.333333333333333</v>
      </c>
      <c r="M443" s="370"/>
      <c r="N443" s="71" t="str">
        <f t="shared" si="33"/>
        <v>Juin</v>
      </c>
    </row>
    <row r="444" spans="1:14" s="143" customFormat="1" ht="18.75">
      <c r="A444" s="64">
        <v>437</v>
      </c>
      <c r="B444" s="413" t="s">
        <v>526</v>
      </c>
      <c r="C444" s="413" t="s">
        <v>1047</v>
      </c>
      <c r="D444" s="25">
        <v>6</v>
      </c>
      <c r="E444" s="117"/>
      <c r="F444" s="117"/>
      <c r="G444" s="18">
        <f t="shared" si="34"/>
        <v>2</v>
      </c>
      <c r="H444" s="18">
        <f t="shared" si="30"/>
        <v>4</v>
      </c>
      <c r="I444" s="370"/>
      <c r="J444" s="18">
        <f t="shared" si="31"/>
        <v>4</v>
      </c>
      <c r="K444" s="18"/>
      <c r="L444" s="18">
        <f t="shared" si="32"/>
        <v>4</v>
      </c>
      <c r="M444" s="370"/>
      <c r="N444" s="71" t="str">
        <f t="shared" si="33"/>
        <v>Juin</v>
      </c>
    </row>
    <row r="445" spans="1:14" s="143" customFormat="1" ht="18.75">
      <c r="A445" s="64">
        <v>438</v>
      </c>
      <c r="B445" s="413" t="s">
        <v>527</v>
      </c>
      <c r="C445" s="413" t="s">
        <v>528</v>
      </c>
      <c r="D445" s="25">
        <v>10</v>
      </c>
      <c r="E445" s="117"/>
      <c r="F445" s="117"/>
      <c r="G445" s="18">
        <f t="shared" si="34"/>
        <v>3.3333333333333335</v>
      </c>
      <c r="H445" s="18">
        <f t="shared" si="30"/>
        <v>6.666666666666667</v>
      </c>
      <c r="I445" s="370"/>
      <c r="J445" s="18">
        <f t="shared" si="31"/>
        <v>6.666666666666667</v>
      </c>
      <c r="K445" s="18"/>
      <c r="L445" s="18">
        <f t="shared" si="32"/>
        <v>6.666666666666667</v>
      </c>
      <c r="M445" s="370"/>
      <c r="N445" s="71" t="str">
        <f t="shared" si="33"/>
        <v>Juin</v>
      </c>
    </row>
    <row r="446" spans="1:14" s="143" customFormat="1" ht="18.75">
      <c r="A446" s="64">
        <v>439</v>
      </c>
      <c r="B446" s="438" t="s">
        <v>529</v>
      </c>
      <c r="C446" s="438" t="s">
        <v>1048</v>
      </c>
      <c r="D446" s="25">
        <v>7</v>
      </c>
      <c r="E446" s="117"/>
      <c r="F446" s="117"/>
      <c r="G446" s="18">
        <f t="shared" si="34"/>
        <v>2.3333333333333335</v>
      </c>
      <c r="H446" s="18">
        <f t="shared" si="30"/>
        <v>4.666666666666667</v>
      </c>
      <c r="I446" s="370"/>
      <c r="J446" s="18">
        <f t="shared" si="31"/>
        <v>4.666666666666667</v>
      </c>
      <c r="K446" s="18"/>
      <c r="L446" s="18">
        <f t="shared" si="32"/>
        <v>4.666666666666667</v>
      </c>
      <c r="M446" s="370"/>
      <c r="N446" s="71" t="str">
        <f t="shared" si="33"/>
        <v>Juin</v>
      </c>
    </row>
    <row r="447" spans="1:14" s="143" customFormat="1" ht="18.75">
      <c r="A447" s="64">
        <v>440</v>
      </c>
      <c r="B447" s="413" t="s">
        <v>530</v>
      </c>
      <c r="C447" s="413" t="s">
        <v>1049</v>
      </c>
      <c r="D447" s="25">
        <v>14.5</v>
      </c>
      <c r="E447" s="117"/>
      <c r="F447" s="117"/>
      <c r="G447" s="18">
        <f t="shared" si="34"/>
        <v>4.833333333333333</v>
      </c>
      <c r="H447" s="18">
        <f t="shared" si="30"/>
        <v>9.6666666666666661</v>
      </c>
      <c r="I447" s="370"/>
      <c r="J447" s="18">
        <f t="shared" si="31"/>
        <v>9.6666666666666661</v>
      </c>
      <c r="K447" s="18"/>
      <c r="L447" s="18">
        <f t="shared" si="32"/>
        <v>9.6666666666666661</v>
      </c>
      <c r="M447" s="370"/>
      <c r="N447" s="71" t="str">
        <f t="shared" si="33"/>
        <v>Juin</v>
      </c>
    </row>
    <row r="448" spans="1:14" s="143" customFormat="1" ht="18.75">
      <c r="A448" s="64">
        <v>441</v>
      </c>
      <c r="B448" s="432" t="s">
        <v>531</v>
      </c>
      <c r="C448" s="432" t="s">
        <v>721</v>
      </c>
      <c r="D448" s="25">
        <v>11</v>
      </c>
      <c r="E448" s="117"/>
      <c r="F448" s="117"/>
      <c r="G448" s="18">
        <f t="shared" si="34"/>
        <v>3.6666666666666665</v>
      </c>
      <c r="H448" s="18">
        <f t="shared" si="30"/>
        <v>7.333333333333333</v>
      </c>
      <c r="I448" s="370"/>
      <c r="J448" s="18">
        <f t="shared" si="31"/>
        <v>7.333333333333333</v>
      </c>
      <c r="K448" s="18"/>
      <c r="L448" s="18">
        <f t="shared" si="32"/>
        <v>7.333333333333333</v>
      </c>
      <c r="M448" s="370"/>
      <c r="N448" s="71" t="str">
        <f t="shared" si="33"/>
        <v>Juin</v>
      </c>
    </row>
    <row r="449" spans="1:14" s="143" customFormat="1" ht="18.75">
      <c r="A449" s="64">
        <v>442</v>
      </c>
      <c r="B449" s="413" t="s">
        <v>1050</v>
      </c>
      <c r="C449" s="413" t="s">
        <v>850</v>
      </c>
      <c r="D449" s="25">
        <v>11.5</v>
      </c>
      <c r="E449" s="117"/>
      <c r="F449" s="117"/>
      <c r="G449" s="18">
        <f t="shared" si="34"/>
        <v>3.8333333333333335</v>
      </c>
      <c r="H449" s="18">
        <f t="shared" si="30"/>
        <v>7.666666666666667</v>
      </c>
      <c r="I449" s="370"/>
      <c r="J449" s="18">
        <f t="shared" si="31"/>
        <v>7.666666666666667</v>
      </c>
      <c r="K449" s="18"/>
      <c r="L449" s="18">
        <f t="shared" si="32"/>
        <v>7.666666666666667</v>
      </c>
      <c r="M449" s="370"/>
      <c r="N449" s="71" t="str">
        <f t="shared" si="33"/>
        <v>Juin</v>
      </c>
    </row>
    <row r="450" spans="1:14" s="143" customFormat="1" ht="18.75">
      <c r="A450" s="64">
        <v>443</v>
      </c>
      <c r="B450" s="419" t="s">
        <v>790</v>
      </c>
      <c r="C450" s="419" t="s">
        <v>1051</v>
      </c>
      <c r="D450" s="25">
        <v>7.5</v>
      </c>
      <c r="E450" s="117"/>
      <c r="F450" s="117"/>
      <c r="G450" s="18">
        <f t="shared" si="34"/>
        <v>2.5</v>
      </c>
      <c r="H450" s="18">
        <f t="shared" si="30"/>
        <v>5</v>
      </c>
      <c r="I450" s="370"/>
      <c r="J450" s="18">
        <f t="shared" si="31"/>
        <v>5</v>
      </c>
      <c r="K450" s="18"/>
      <c r="L450" s="18">
        <f t="shared" si="32"/>
        <v>5</v>
      </c>
      <c r="M450" s="370"/>
      <c r="N450" s="71" t="str">
        <f t="shared" si="33"/>
        <v>Juin</v>
      </c>
    </row>
    <row r="451" spans="1:14" s="143" customFormat="1" ht="18.75">
      <c r="A451" s="64">
        <v>444</v>
      </c>
      <c r="B451" s="417" t="s">
        <v>790</v>
      </c>
      <c r="C451" s="417" t="s">
        <v>1052</v>
      </c>
      <c r="D451" s="25">
        <v>10.5</v>
      </c>
      <c r="E451" s="117"/>
      <c r="F451" s="117"/>
      <c r="G451" s="18">
        <f t="shared" si="34"/>
        <v>3.5</v>
      </c>
      <c r="H451" s="18">
        <f t="shared" si="30"/>
        <v>7</v>
      </c>
      <c r="I451" s="370"/>
      <c r="J451" s="18">
        <f t="shared" si="31"/>
        <v>7</v>
      </c>
      <c r="K451" s="18"/>
      <c r="L451" s="18">
        <f t="shared" si="32"/>
        <v>7</v>
      </c>
      <c r="M451" s="370"/>
      <c r="N451" s="71" t="str">
        <f t="shared" si="33"/>
        <v>Juin</v>
      </c>
    </row>
    <row r="452" spans="1:14" s="143" customFormat="1" ht="18.75">
      <c r="A452" s="64">
        <v>445</v>
      </c>
      <c r="B452" s="413" t="s">
        <v>532</v>
      </c>
      <c r="C452" s="413" t="s">
        <v>1053</v>
      </c>
      <c r="D452" s="25">
        <v>4.5</v>
      </c>
      <c r="E452" s="117"/>
      <c r="F452" s="117"/>
      <c r="G452" s="18">
        <f t="shared" si="34"/>
        <v>1.5</v>
      </c>
      <c r="H452" s="18">
        <f t="shared" si="30"/>
        <v>3</v>
      </c>
      <c r="I452" s="370"/>
      <c r="J452" s="18">
        <f t="shared" si="31"/>
        <v>3</v>
      </c>
      <c r="K452" s="18"/>
      <c r="L452" s="18">
        <f t="shared" si="32"/>
        <v>3</v>
      </c>
      <c r="M452" s="370"/>
      <c r="N452" s="71" t="str">
        <f t="shared" si="33"/>
        <v>Juin</v>
      </c>
    </row>
    <row r="453" spans="1:14" s="143" customFormat="1" ht="18.75">
      <c r="A453" s="64">
        <v>446</v>
      </c>
      <c r="B453" s="419" t="s">
        <v>532</v>
      </c>
      <c r="C453" s="419" t="s">
        <v>533</v>
      </c>
      <c r="D453" s="25">
        <v>5.5</v>
      </c>
      <c r="E453" s="117"/>
      <c r="F453" s="117"/>
      <c r="G453" s="18">
        <f t="shared" si="34"/>
        <v>1.8333333333333333</v>
      </c>
      <c r="H453" s="18">
        <f t="shared" si="30"/>
        <v>3.6666666666666665</v>
      </c>
      <c r="I453" s="370"/>
      <c r="J453" s="18">
        <f t="shared" si="31"/>
        <v>3.6666666666666665</v>
      </c>
      <c r="K453" s="18"/>
      <c r="L453" s="18">
        <f t="shared" si="32"/>
        <v>3.6666666666666665</v>
      </c>
      <c r="M453" s="370"/>
      <c r="N453" s="71" t="str">
        <f t="shared" si="33"/>
        <v>Juin</v>
      </c>
    </row>
    <row r="454" spans="1:14" s="143" customFormat="1" ht="18.75">
      <c r="A454" s="64">
        <v>447</v>
      </c>
      <c r="B454" s="425" t="s">
        <v>532</v>
      </c>
      <c r="C454" s="425" t="s">
        <v>1054</v>
      </c>
      <c r="D454" s="25">
        <v>3</v>
      </c>
      <c r="E454" s="117"/>
      <c r="F454" s="117"/>
      <c r="G454" s="18">
        <f t="shared" si="34"/>
        <v>1</v>
      </c>
      <c r="H454" s="18">
        <f t="shared" si="30"/>
        <v>2</v>
      </c>
      <c r="I454" s="370"/>
      <c r="J454" s="18">
        <f t="shared" si="31"/>
        <v>2</v>
      </c>
      <c r="K454" s="18"/>
      <c r="L454" s="18">
        <f t="shared" si="32"/>
        <v>2</v>
      </c>
      <c r="M454" s="370"/>
      <c r="N454" s="71" t="str">
        <f t="shared" si="33"/>
        <v>Juin</v>
      </c>
    </row>
    <row r="455" spans="1:14" s="143" customFormat="1" ht="18.75">
      <c r="A455" s="64">
        <v>448</v>
      </c>
      <c r="B455" s="413" t="s">
        <v>534</v>
      </c>
      <c r="C455" s="413" t="s">
        <v>535</v>
      </c>
      <c r="D455" s="25">
        <v>12</v>
      </c>
      <c r="E455" s="117"/>
      <c r="F455" s="117"/>
      <c r="G455" s="18">
        <f t="shared" si="34"/>
        <v>4</v>
      </c>
      <c r="H455" s="18">
        <f t="shared" si="30"/>
        <v>8</v>
      </c>
      <c r="I455" s="370"/>
      <c r="J455" s="18">
        <f t="shared" si="31"/>
        <v>8</v>
      </c>
      <c r="K455" s="18"/>
      <c r="L455" s="18">
        <f t="shared" si="32"/>
        <v>8</v>
      </c>
      <c r="M455" s="370"/>
      <c r="N455" s="71" t="str">
        <f t="shared" si="33"/>
        <v>Juin</v>
      </c>
    </row>
    <row r="456" spans="1:14" s="143" customFormat="1" ht="18.75">
      <c r="A456" s="64">
        <v>449</v>
      </c>
      <c r="B456" s="413" t="s">
        <v>536</v>
      </c>
      <c r="C456" s="413" t="s">
        <v>322</v>
      </c>
      <c r="D456" s="25">
        <v>13.5</v>
      </c>
      <c r="E456" s="117"/>
      <c r="F456" s="117"/>
      <c r="G456" s="18">
        <f t="shared" si="34"/>
        <v>4.5</v>
      </c>
      <c r="H456" s="18">
        <f t="shared" ref="H456:H457" si="35">G456*2</f>
        <v>9</v>
      </c>
      <c r="I456" s="370"/>
      <c r="J456" s="18">
        <f t="shared" ref="J456:J457" si="36">MAX(I456*2,H456)</f>
        <v>9</v>
      </c>
      <c r="K456" s="18"/>
      <c r="L456" s="18">
        <f t="shared" ref="L456:L457" si="37">MAX(J456,K456*2)</f>
        <v>9</v>
      </c>
      <c r="M456" s="370"/>
      <c r="N456" s="71" t="str">
        <f t="shared" ref="N456:N457" si="38">IF(ISBLANK(K456),IF(ISBLANK(I456),"Juin","Synthèse"),"Rattrapage")</f>
        <v>Juin</v>
      </c>
    </row>
    <row r="457" spans="1:14" s="143" customFormat="1" ht="18.75">
      <c r="A457" s="64">
        <v>450</v>
      </c>
      <c r="B457" s="413" t="s">
        <v>537</v>
      </c>
      <c r="C457" s="413" t="s">
        <v>1055</v>
      </c>
      <c r="D457" s="25">
        <v>10</v>
      </c>
      <c r="E457" s="117"/>
      <c r="F457" s="117"/>
      <c r="G457" s="18">
        <f t="shared" ref="G457" si="39">IF(AND(D457=0,E457=0,F457=0),M457/2,(D457+E457+F457)/3)</f>
        <v>3.3333333333333335</v>
      </c>
      <c r="H457" s="18">
        <f t="shared" si="35"/>
        <v>6.666666666666667</v>
      </c>
      <c r="I457" s="370"/>
      <c r="J457" s="18">
        <f t="shared" si="36"/>
        <v>6.666666666666667</v>
      </c>
      <c r="K457" s="18"/>
      <c r="L457" s="18">
        <f t="shared" si="37"/>
        <v>6.666666666666667</v>
      </c>
      <c r="M457" s="370"/>
      <c r="N457" s="71" t="str">
        <f t="shared" si="38"/>
        <v>Juin</v>
      </c>
    </row>
    <row r="458" spans="1:14" s="143" customFormat="1" ht="18.75">
      <c r="A458" s="48"/>
      <c r="B458" s="125"/>
      <c r="C458" s="125"/>
      <c r="D458" s="233">
        <f>COUNTA(D8:D457)</f>
        <v>449</v>
      </c>
      <c r="E458" s="233">
        <f t="shared" ref="E458:M458" si="40">COUNTA(E8:E457)</f>
        <v>0</v>
      </c>
      <c r="F458" s="233">
        <f t="shared" si="40"/>
        <v>0</v>
      </c>
      <c r="G458" s="233">
        <f t="shared" si="40"/>
        <v>450</v>
      </c>
      <c r="H458" s="233">
        <f t="shared" si="40"/>
        <v>450</v>
      </c>
      <c r="I458" s="233">
        <f t="shared" si="40"/>
        <v>0</v>
      </c>
      <c r="J458" s="233">
        <f t="shared" si="40"/>
        <v>450</v>
      </c>
      <c r="K458" s="233">
        <f t="shared" si="40"/>
        <v>0</v>
      </c>
      <c r="L458" s="233">
        <f t="shared" si="40"/>
        <v>450</v>
      </c>
      <c r="M458" s="233">
        <f t="shared" si="40"/>
        <v>1</v>
      </c>
      <c r="N458" s="92"/>
    </row>
    <row r="459" spans="1:14" s="143" customFormat="1" ht="18.75">
      <c r="A459" s="48"/>
      <c r="B459" s="125"/>
      <c r="C459" s="125"/>
      <c r="D459" s="360"/>
      <c r="E459" s="126"/>
      <c r="F459" s="126"/>
      <c r="G459" s="128"/>
      <c r="H459" s="128"/>
      <c r="I459" s="241"/>
      <c r="J459" s="128"/>
      <c r="K459" s="126"/>
      <c r="L459" s="128"/>
      <c r="M459" s="130"/>
      <c r="N459" s="92"/>
    </row>
    <row r="460" spans="1:14" s="143" customFormat="1" ht="18.75">
      <c r="A460" s="48"/>
      <c r="B460" s="125"/>
      <c r="C460" s="125"/>
      <c r="D460" s="360"/>
      <c r="E460" s="130"/>
      <c r="F460" s="130"/>
      <c r="G460" s="128"/>
      <c r="H460" s="128"/>
      <c r="I460" s="240"/>
      <c r="J460" s="128"/>
      <c r="K460" s="242"/>
      <c r="L460" s="128"/>
      <c r="M460" s="130"/>
      <c r="N460" s="92"/>
    </row>
    <row r="461" spans="1:14" s="143" customFormat="1" ht="18.75">
      <c r="A461" s="48"/>
      <c r="B461" s="125"/>
      <c r="C461" s="125"/>
      <c r="D461" s="360"/>
      <c r="E461" s="126"/>
      <c r="F461" s="126"/>
      <c r="G461" s="128"/>
      <c r="H461" s="128"/>
      <c r="I461" s="240"/>
      <c r="J461" s="128"/>
      <c r="K461" s="126"/>
      <c r="L461" s="128"/>
      <c r="M461" s="130"/>
      <c r="N461" s="92"/>
    </row>
    <row r="462" spans="1:14" s="143" customFormat="1" ht="18.75">
      <c r="A462" s="48"/>
      <c r="B462" s="125"/>
      <c r="C462" s="125"/>
      <c r="D462" s="242"/>
      <c r="E462" s="126"/>
      <c r="F462" s="126"/>
      <c r="G462" s="128"/>
      <c r="H462" s="128"/>
      <c r="I462" s="241"/>
      <c r="J462" s="128"/>
      <c r="K462" s="126"/>
      <c r="L462" s="128"/>
      <c r="M462" s="130"/>
      <c r="N462" s="92"/>
    </row>
    <row r="463" spans="1:14" s="143" customFormat="1" ht="18.75">
      <c r="A463" s="48"/>
      <c r="B463" s="125"/>
      <c r="C463" s="125"/>
      <c r="D463" s="242"/>
      <c r="E463" s="217"/>
      <c r="F463" s="217"/>
      <c r="G463" s="128"/>
      <c r="H463" s="128"/>
      <c r="I463" s="240"/>
      <c r="J463" s="128"/>
      <c r="K463" s="242"/>
      <c r="L463" s="128"/>
      <c r="M463" s="130"/>
      <c r="N463" s="92"/>
    </row>
    <row r="464" spans="1:14" s="143" customFormat="1" ht="18.75">
      <c r="A464" s="48"/>
      <c r="B464" s="125"/>
      <c r="C464" s="125"/>
      <c r="D464" s="242"/>
      <c r="E464" s="126"/>
      <c r="F464" s="126"/>
      <c r="G464" s="128"/>
      <c r="H464" s="128"/>
      <c r="I464" s="241"/>
      <c r="J464" s="128"/>
      <c r="K464" s="126"/>
      <c r="L464" s="128"/>
      <c r="M464" s="130"/>
      <c r="N464" s="92"/>
    </row>
    <row r="465" spans="1:14" s="143" customFormat="1" ht="18.75">
      <c r="A465" s="48"/>
      <c r="B465" s="125"/>
      <c r="C465" s="125"/>
      <c r="D465" s="242"/>
      <c r="E465" s="126"/>
      <c r="F465" s="126"/>
      <c r="G465" s="128"/>
      <c r="H465" s="128"/>
      <c r="I465" s="240"/>
      <c r="J465" s="128"/>
      <c r="K465" s="126"/>
      <c r="L465" s="128"/>
      <c r="M465" s="130"/>
      <c r="N465" s="92"/>
    </row>
    <row r="466" spans="1:14" s="143" customFormat="1" ht="18.75">
      <c r="A466" s="48"/>
      <c r="B466" s="125"/>
      <c r="C466" s="125"/>
      <c r="D466" s="360"/>
      <c r="E466" s="126"/>
      <c r="F466" s="126"/>
      <c r="G466" s="128"/>
      <c r="H466" s="128"/>
      <c r="I466" s="240"/>
      <c r="J466" s="128"/>
      <c r="K466" s="126"/>
      <c r="L466" s="128"/>
      <c r="M466" s="130"/>
      <c r="N466" s="92"/>
    </row>
    <row r="467" spans="1:14" s="143" customFormat="1" ht="18.75">
      <c r="A467" s="48"/>
      <c r="B467" s="125"/>
      <c r="C467" s="125"/>
      <c r="D467" s="360"/>
      <c r="E467" s="126"/>
      <c r="F467" s="126"/>
      <c r="G467" s="128"/>
      <c r="H467" s="128"/>
      <c r="I467" s="241"/>
      <c r="J467" s="128"/>
      <c r="K467" s="126"/>
      <c r="L467" s="128"/>
      <c r="M467" s="130"/>
      <c r="N467" s="92"/>
    </row>
    <row r="468" spans="1:14" s="143" customFormat="1" ht="18.75">
      <c r="A468" s="48"/>
      <c r="B468" s="125"/>
      <c r="C468" s="125"/>
      <c r="D468" s="360"/>
      <c r="E468" s="126"/>
      <c r="F468" s="126"/>
      <c r="G468" s="128"/>
      <c r="H468" s="128"/>
      <c r="I468" s="240"/>
      <c r="J468" s="128"/>
      <c r="K468" s="242"/>
      <c r="L468" s="128"/>
      <c r="M468" s="130"/>
      <c r="N468" s="92"/>
    </row>
    <row r="469" spans="1:14" s="143" customFormat="1" ht="18.75">
      <c r="A469" s="48"/>
      <c r="B469" s="125"/>
      <c r="C469" s="125"/>
      <c r="D469" s="360"/>
      <c r="E469" s="126"/>
      <c r="F469" s="126"/>
      <c r="G469" s="128"/>
      <c r="H469" s="128"/>
      <c r="I469" s="241"/>
      <c r="J469" s="128"/>
      <c r="K469" s="126"/>
      <c r="L469" s="128"/>
      <c r="M469" s="130"/>
      <c r="N469" s="92"/>
    </row>
    <row r="470" spans="1:14" s="143" customFormat="1" ht="18.75">
      <c r="A470" s="48"/>
      <c r="B470" s="125"/>
      <c r="C470" s="125"/>
      <c r="D470" s="360"/>
      <c r="E470" s="126"/>
      <c r="F470" s="126"/>
      <c r="G470" s="128"/>
      <c r="H470" s="128"/>
      <c r="I470" s="241"/>
      <c r="J470" s="128"/>
      <c r="K470" s="126"/>
      <c r="L470" s="128"/>
      <c r="M470" s="130"/>
      <c r="N470" s="92"/>
    </row>
    <row r="471" spans="1:14" s="143" customFormat="1" ht="18.75">
      <c r="A471" s="48"/>
      <c r="B471" s="125"/>
      <c r="C471" s="125"/>
      <c r="D471" s="360"/>
      <c r="E471" s="126"/>
      <c r="F471" s="126"/>
      <c r="G471" s="128"/>
      <c r="H471" s="128"/>
      <c r="I471" s="241"/>
      <c r="J471" s="128"/>
      <c r="K471" s="126"/>
      <c r="L471" s="128"/>
      <c r="M471" s="130"/>
      <c r="N471" s="92"/>
    </row>
    <row r="472" spans="1:14" s="143" customFormat="1" ht="18.75">
      <c r="A472" s="48"/>
      <c r="B472" s="125"/>
      <c r="C472" s="125"/>
      <c r="D472" s="360"/>
      <c r="E472" s="130"/>
      <c r="F472" s="130"/>
      <c r="G472" s="128"/>
      <c r="H472" s="128"/>
      <c r="I472" s="241"/>
      <c r="J472" s="128"/>
      <c r="K472" s="126"/>
      <c r="L472" s="128"/>
      <c r="M472" s="130"/>
      <c r="N472" s="92"/>
    </row>
    <row r="473" spans="1:14" s="143" customFormat="1" ht="18.75">
      <c r="A473" s="48"/>
      <c r="B473" s="125"/>
      <c r="C473" s="125"/>
      <c r="D473" s="360"/>
      <c r="E473" s="126"/>
      <c r="F473" s="126"/>
      <c r="G473" s="128"/>
      <c r="H473" s="128"/>
      <c r="I473" s="240"/>
      <c r="J473" s="128"/>
      <c r="K473" s="242"/>
      <c r="L473" s="128"/>
      <c r="M473" s="130"/>
      <c r="N473" s="92"/>
    </row>
    <row r="474" spans="1:14" s="143" customFormat="1" ht="18.75">
      <c r="A474" s="48"/>
      <c r="B474" s="125"/>
      <c r="C474" s="125"/>
      <c r="D474" s="360"/>
      <c r="E474" s="126"/>
      <c r="F474" s="126"/>
      <c r="G474" s="128"/>
      <c r="H474" s="128"/>
      <c r="I474" s="241"/>
      <c r="J474" s="128"/>
      <c r="K474" s="126"/>
      <c r="L474" s="128"/>
      <c r="M474" s="130"/>
      <c r="N474" s="92"/>
    </row>
    <row r="475" spans="1:14" s="143" customFormat="1" ht="18.75">
      <c r="A475" s="48"/>
      <c r="B475" s="125"/>
      <c r="C475" s="125"/>
      <c r="D475" s="360"/>
      <c r="E475" s="126"/>
      <c r="F475" s="126"/>
      <c r="G475" s="128"/>
      <c r="H475" s="128"/>
      <c r="I475" s="240"/>
      <c r="J475" s="128"/>
      <c r="K475" s="126"/>
      <c r="L475" s="128"/>
      <c r="M475" s="130"/>
      <c r="N475" s="92"/>
    </row>
    <row r="476" spans="1:14" s="143" customFormat="1" ht="18.75">
      <c r="A476" s="48"/>
      <c r="B476" s="125"/>
      <c r="C476" s="125"/>
      <c r="D476" s="360"/>
      <c r="E476" s="126"/>
      <c r="F476" s="126"/>
      <c r="G476" s="128"/>
      <c r="H476" s="128"/>
      <c r="I476" s="240"/>
      <c r="J476" s="128"/>
      <c r="K476" s="242"/>
      <c r="L476" s="128"/>
      <c r="M476" s="130"/>
      <c r="N476" s="92"/>
    </row>
    <row r="477" spans="1:14" s="143" customFormat="1" ht="18.75">
      <c r="A477" s="48"/>
      <c r="B477" s="125"/>
      <c r="C477" s="125"/>
      <c r="D477" s="360"/>
      <c r="E477" s="126"/>
      <c r="F477" s="126"/>
      <c r="G477" s="128"/>
      <c r="H477" s="128"/>
      <c r="I477" s="241"/>
      <c r="J477" s="128"/>
      <c r="K477" s="126"/>
      <c r="L477" s="128"/>
      <c r="M477" s="130"/>
      <c r="N477" s="92"/>
    </row>
    <row r="478" spans="1:14" s="143" customFormat="1" ht="18.75">
      <c r="A478" s="48"/>
      <c r="B478" s="125"/>
      <c r="C478" s="125"/>
      <c r="D478" s="360"/>
      <c r="E478" s="126"/>
      <c r="F478" s="126"/>
      <c r="G478" s="128"/>
      <c r="H478" s="128"/>
      <c r="I478" s="240"/>
      <c r="J478" s="128"/>
      <c r="K478" s="126"/>
      <c r="L478" s="128"/>
      <c r="M478" s="130"/>
      <c r="N478" s="92"/>
    </row>
    <row r="479" spans="1:14" s="143" customFormat="1" ht="18.75">
      <c r="A479" s="48"/>
      <c r="B479" s="125"/>
      <c r="C479" s="125"/>
      <c r="D479" s="360"/>
      <c r="E479" s="126"/>
      <c r="F479" s="126"/>
      <c r="G479" s="128"/>
      <c r="H479" s="128"/>
      <c r="I479" s="241"/>
      <c r="J479" s="128"/>
      <c r="K479" s="126"/>
      <c r="L479" s="128"/>
      <c r="M479" s="130"/>
      <c r="N479" s="92"/>
    </row>
    <row r="480" spans="1:14" s="143" customFormat="1" ht="18.75">
      <c r="A480" s="48"/>
      <c r="B480" s="125"/>
      <c r="C480" s="125"/>
      <c r="D480" s="360"/>
      <c r="E480" s="126"/>
      <c r="F480" s="126"/>
      <c r="G480" s="128"/>
      <c r="H480" s="128"/>
      <c r="I480" s="240"/>
      <c r="J480" s="128"/>
      <c r="K480" s="242"/>
      <c r="L480" s="128"/>
      <c r="M480" s="130"/>
      <c r="N480" s="92"/>
    </row>
    <row r="481" spans="1:14" s="143" customFormat="1" ht="18.75">
      <c r="A481" s="48"/>
      <c r="B481" s="125"/>
      <c r="C481" s="125"/>
      <c r="D481" s="360"/>
      <c r="E481" s="126"/>
      <c r="F481" s="126"/>
      <c r="G481" s="128"/>
      <c r="H481" s="128"/>
      <c r="I481" s="241"/>
      <c r="J481" s="128"/>
      <c r="K481" s="126"/>
      <c r="L481" s="128"/>
      <c r="M481" s="130"/>
      <c r="N481" s="92"/>
    </row>
    <row r="482" spans="1:14" s="143" customFormat="1" ht="18.75">
      <c r="A482" s="48"/>
      <c r="B482" s="125"/>
      <c r="C482" s="125"/>
      <c r="D482" s="360"/>
      <c r="E482" s="126"/>
      <c r="F482" s="126"/>
      <c r="G482" s="128"/>
      <c r="H482" s="128"/>
      <c r="I482" s="241"/>
      <c r="J482" s="128"/>
      <c r="K482" s="126"/>
      <c r="L482" s="128"/>
      <c r="M482" s="130"/>
      <c r="N482" s="92"/>
    </row>
    <row r="483" spans="1:14" s="143" customFormat="1" ht="18.75">
      <c r="A483" s="48"/>
      <c r="B483" s="125"/>
      <c r="C483" s="125"/>
      <c r="D483" s="360"/>
      <c r="E483" s="126"/>
      <c r="F483" s="126"/>
      <c r="G483" s="128"/>
      <c r="H483" s="128"/>
      <c r="I483" s="241"/>
      <c r="J483" s="128"/>
      <c r="K483" s="126"/>
      <c r="L483" s="128"/>
      <c r="M483" s="130"/>
      <c r="N483" s="92"/>
    </row>
    <row r="484" spans="1:14" s="143" customFormat="1" ht="18.75">
      <c r="A484" s="48"/>
      <c r="B484" s="125"/>
      <c r="C484" s="125"/>
      <c r="D484" s="360"/>
      <c r="E484" s="126"/>
      <c r="F484" s="126"/>
      <c r="G484" s="128"/>
      <c r="H484" s="128"/>
      <c r="I484" s="241"/>
      <c r="J484" s="128"/>
      <c r="K484" s="126"/>
      <c r="L484" s="128"/>
      <c r="M484" s="130"/>
      <c r="N484" s="92"/>
    </row>
    <row r="485" spans="1:14" s="143" customFormat="1" ht="18.75">
      <c r="A485" s="48"/>
      <c r="B485" s="125"/>
      <c r="C485" s="125"/>
      <c r="D485" s="360"/>
      <c r="E485" s="126"/>
      <c r="F485" s="126"/>
      <c r="G485" s="128"/>
      <c r="H485" s="128"/>
      <c r="I485" s="240"/>
      <c r="J485" s="128"/>
      <c r="K485" s="126"/>
      <c r="L485" s="128"/>
      <c r="M485" s="130"/>
      <c r="N485" s="92"/>
    </row>
    <row r="486" spans="1:14" s="143" customFormat="1" ht="18.75">
      <c r="A486" s="48"/>
      <c r="B486" s="125"/>
      <c r="C486" s="125"/>
      <c r="D486" s="360"/>
      <c r="E486" s="126"/>
      <c r="F486" s="126"/>
      <c r="G486" s="128"/>
      <c r="H486" s="128"/>
      <c r="I486" s="240"/>
      <c r="J486" s="128"/>
      <c r="K486" s="126"/>
      <c r="L486" s="128"/>
      <c r="M486" s="130"/>
      <c r="N486" s="92"/>
    </row>
    <row r="487" spans="1:14" s="143" customFormat="1" ht="18.75">
      <c r="A487" s="48"/>
      <c r="B487" s="125"/>
      <c r="C487" s="125"/>
      <c r="D487" s="360"/>
      <c r="E487" s="126"/>
      <c r="F487" s="126"/>
      <c r="G487" s="128"/>
      <c r="H487" s="128"/>
      <c r="I487" s="241"/>
      <c r="J487" s="128"/>
      <c r="K487" s="126"/>
      <c r="L487" s="128"/>
      <c r="M487" s="130"/>
      <c r="N487" s="92"/>
    </row>
    <row r="488" spans="1:14" s="143" customFormat="1" ht="18.75">
      <c r="A488" s="48"/>
      <c r="B488" s="125"/>
      <c r="C488" s="125"/>
      <c r="D488" s="360"/>
      <c r="E488" s="126"/>
      <c r="F488" s="126"/>
      <c r="G488" s="128"/>
      <c r="H488" s="128"/>
      <c r="I488" s="241"/>
      <c r="J488" s="128"/>
      <c r="K488" s="126"/>
      <c r="L488" s="128"/>
      <c r="M488" s="130"/>
      <c r="N488" s="92"/>
    </row>
    <row r="489" spans="1:14" s="143" customFormat="1" ht="18.75">
      <c r="A489" s="48"/>
      <c r="B489" s="125"/>
      <c r="C489" s="125"/>
      <c r="D489" s="360"/>
      <c r="E489" s="126"/>
      <c r="F489" s="126"/>
      <c r="G489" s="128"/>
      <c r="H489" s="128"/>
      <c r="I489" s="240"/>
      <c r="J489" s="128"/>
      <c r="K489" s="126"/>
      <c r="L489" s="128"/>
      <c r="M489" s="130"/>
      <c r="N489" s="92"/>
    </row>
    <row r="490" spans="1:14" s="143" customFormat="1" ht="18.75">
      <c r="A490" s="48"/>
      <c r="B490" s="125"/>
      <c r="C490" s="125"/>
      <c r="D490" s="360"/>
      <c r="E490" s="126"/>
      <c r="F490" s="126"/>
      <c r="G490" s="128"/>
      <c r="H490" s="128"/>
      <c r="I490" s="241"/>
      <c r="J490" s="128"/>
      <c r="K490" s="126"/>
      <c r="L490" s="128"/>
      <c r="M490" s="130"/>
      <c r="N490" s="92"/>
    </row>
    <row r="491" spans="1:14" s="143" customFormat="1" ht="18.75">
      <c r="A491" s="48"/>
      <c r="B491" s="125"/>
      <c r="C491" s="125"/>
      <c r="D491" s="360"/>
      <c r="E491" s="126"/>
      <c r="F491" s="126"/>
      <c r="G491" s="128"/>
      <c r="H491" s="128"/>
      <c r="I491" s="240"/>
      <c r="J491" s="128"/>
      <c r="K491" s="126"/>
      <c r="L491" s="128"/>
      <c r="M491" s="130"/>
      <c r="N491" s="92"/>
    </row>
    <row r="492" spans="1:14" s="143" customFormat="1" ht="18.75">
      <c r="A492" s="48"/>
      <c r="B492" s="125"/>
      <c r="C492" s="125"/>
      <c r="D492" s="360"/>
      <c r="E492" s="126"/>
      <c r="F492" s="126"/>
      <c r="G492" s="128"/>
      <c r="H492" s="128"/>
      <c r="I492" s="241"/>
      <c r="J492" s="128"/>
      <c r="K492" s="126"/>
      <c r="L492" s="128"/>
      <c r="M492" s="130"/>
      <c r="N492" s="92"/>
    </row>
    <row r="493" spans="1:14" s="143" customFormat="1" ht="18.75">
      <c r="A493" s="48"/>
      <c r="B493" s="125"/>
      <c r="C493" s="125"/>
      <c r="D493" s="360"/>
      <c r="E493" s="126"/>
      <c r="F493" s="126"/>
      <c r="G493" s="128"/>
      <c r="H493" s="128"/>
      <c r="I493" s="240"/>
      <c r="J493" s="128"/>
      <c r="K493" s="126"/>
      <c r="L493" s="128"/>
      <c r="M493" s="130"/>
      <c r="N493" s="92"/>
    </row>
    <row r="494" spans="1:14" s="143" customFormat="1" ht="18.75">
      <c r="A494" s="48"/>
      <c r="B494" s="125"/>
      <c r="C494" s="125"/>
      <c r="D494" s="360"/>
      <c r="E494" s="126"/>
      <c r="F494" s="126"/>
      <c r="G494" s="128"/>
      <c r="H494" s="128"/>
      <c r="I494" s="240"/>
      <c r="J494" s="128"/>
      <c r="K494" s="242"/>
      <c r="L494" s="128"/>
      <c r="M494" s="130"/>
      <c r="N494" s="92"/>
    </row>
    <row r="495" spans="1:14" s="143" customFormat="1" ht="18.75">
      <c r="A495" s="48"/>
      <c r="B495" s="125"/>
      <c r="C495" s="125"/>
      <c r="D495" s="360"/>
      <c r="E495" s="126"/>
      <c r="F495" s="126"/>
      <c r="G495" s="128"/>
      <c r="H495" s="128"/>
      <c r="I495" s="240"/>
      <c r="J495" s="128"/>
      <c r="K495" s="242"/>
      <c r="L495" s="128"/>
      <c r="M495" s="130"/>
      <c r="N495" s="92"/>
    </row>
    <row r="496" spans="1:14" s="143" customFormat="1" ht="18.75">
      <c r="A496" s="48"/>
      <c r="B496" s="125"/>
      <c r="C496" s="125"/>
      <c r="D496" s="366"/>
      <c r="E496" s="126"/>
      <c r="F496" s="126"/>
      <c r="G496" s="128"/>
      <c r="H496" s="128"/>
      <c r="I496" s="241"/>
      <c r="J496" s="128"/>
      <c r="K496" s="126"/>
      <c r="L496" s="128"/>
      <c r="M496" s="130"/>
      <c r="N496" s="92"/>
    </row>
    <row r="497" spans="1:14" s="143" customFormat="1" ht="18.75">
      <c r="A497" s="48"/>
      <c r="B497" s="125"/>
      <c r="C497" s="125"/>
      <c r="D497" s="360"/>
      <c r="E497" s="130"/>
      <c r="F497" s="130"/>
      <c r="G497" s="128"/>
      <c r="H497" s="128"/>
      <c r="I497" s="241"/>
      <c r="J497" s="128"/>
      <c r="K497" s="126"/>
      <c r="L497" s="128"/>
      <c r="M497" s="130"/>
      <c r="N497" s="92"/>
    </row>
    <row r="498" spans="1:14" s="143" customFormat="1" ht="18.75">
      <c r="A498" s="48"/>
      <c r="B498" s="125"/>
      <c r="C498" s="125"/>
      <c r="D498" s="360"/>
      <c r="E498" s="126"/>
      <c r="F498" s="126"/>
      <c r="G498" s="128"/>
      <c r="H498" s="128"/>
      <c r="I498" s="240"/>
      <c r="J498" s="128"/>
      <c r="K498" s="242"/>
      <c r="L498" s="128"/>
      <c r="M498" s="130"/>
      <c r="N498" s="92"/>
    </row>
    <row r="499" spans="1:14" s="143" customFormat="1" ht="18.75">
      <c r="A499" s="48"/>
      <c r="B499" s="125"/>
      <c r="C499" s="125"/>
      <c r="D499" s="360"/>
      <c r="E499" s="126"/>
      <c r="F499" s="126"/>
      <c r="G499" s="128"/>
      <c r="H499" s="128"/>
      <c r="I499" s="241"/>
      <c r="J499" s="128"/>
      <c r="K499" s="126"/>
      <c r="L499" s="128"/>
      <c r="M499" s="130"/>
      <c r="N499" s="92"/>
    </row>
    <row r="500" spans="1:14" s="143" customFormat="1" ht="18.75">
      <c r="A500" s="48"/>
      <c r="B500" s="125"/>
      <c r="C500" s="125"/>
      <c r="D500" s="360"/>
      <c r="E500" s="126"/>
      <c r="F500" s="126"/>
      <c r="G500" s="128"/>
      <c r="H500" s="128"/>
      <c r="I500" s="240"/>
      <c r="J500" s="128"/>
      <c r="K500" s="242"/>
      <c r="L500" s="128"/>
      <c r="M500" s="130"/>
      <c r="N500" s="92"/>
    </row>
    <row r="501" spans="1:14" s="143" customFormat="1" ht="18.75">
      <c r="A501" s="48"/>
      <c r="B501" s="125"/>
      <c r="C501" s="125"/>
      <c r="D501" s="360"/>
      <c r="E501" s="126"/>
      <c r="F501" s="126"/>
      <c r="G501" s="128"/>
      <c r="H501" s="128"/>
      <c r="I501" s="241"/>
      <c r="J501" s="128"/>
      <c r="K501" s="126"/>
      <c r="L501" s="128"/>
      <c r="M501" s="130"/>
      <c r="N501" s="92"/>
    </row>
    <row r="502" spans="1:14" s="143" customFormat="1" ht="18.75">
      <c r="A502" s="48"/>
      <c r="B502" s="125"/>
      <c r="C502" s="125"/>
      <c r="D502" s="360"/>
      <c r="E502" s="126"/>
      <c r="F502" s="126"/>
      <c r="G502" s="128"/>
      <c r="H502" s="128"/>
      <c r="I502" s="241"/>
      <c r="J502" s="128"/>
      <c r="K502" s="126"/>
      <c r="L502" s="128"/>
      <c r="M502" s="130"/>
      <c r="N502" s="92"/>
    </row>
    <row r="503" spans="1:14" s="143" customFormat="1" ht="18.75">
      <c r="A503" s="48"/>
      <c r="B503" s="125"/>
      <c r="C503" s="125"/>
      <c r="D503" s="360"/>
      <c r="E503" s="126"/>
      <c r="F503" s="126"/>
      <c r="G503" s="128"/>
      <c r="H503" s="128"/>
      <c r="I503" s="240"/>
      <c r="J503" s="128"/>
      <c r="K503" s="242"/>
      <c r="L503" s="128"/>
      <c r="M503" s="130"/>
      <c r="N503" s="92"/>
    </row>
    <row r="504" spans="1:14" s="143" customFormat="1" ht="18.75">
      <c r="A504" s="48"/>
      <c r="B504" s="125"/>
      <c r="C504" s="125"/>
      <c r="D504" s="360"/>
      <c r="E504" s="126"/>
      <c r="F504" s="126"/>
      <c r="G504" s="128"/>
      <c r="H504" s="128"/>
      <c r="I504" s="241"/>
      <c r="J504" s="128"/>
      <c r="K504" s="126"/>
      <c r="L504" s="128"/>
      <c r="M504" s="130"/>
      <c r="N504" s="92"/>
    </row>
    <row r="505" spans="1:14" s="143" customFormat="1" ht="18.75">
      <c r="A505" s="48"/>
      <c r="B505" s="125"/>
      <c r="C505" s="125"/>
      <c r="D505" s="360"/>
      <c r="E505" s="126"/>
      <c r="F505" s="126"/>
      <c r="G505" s="128"/>
      <c r="H505" s="128"/>
      <c r="I505" s="241"/>
      <c r="J505" s="128"/>
      <c r="K505" s="126"/>
      <c r="L505" s="128"/>
      <c r="M505" s="130"/>
      <c r="N505" s="92"/>
    </row>
    <row r="506" spans="1:14" s="143" customFormat="1" ht="18.75">
      <c r="A506" s="48"/>
      <c r="B506" s="125"/>
      <c r="C506" s="125"/>
      <c r="D506" s="367"/>
      <c r="E506" s="126"/>
      <c r="F506" s="126"/>
      <c r="G506" s="128"/>
      <c r="H506" s="128"/>
      <c r="I506" s="241"/>
      <c r="J506" s="128"/>
      <c r="K506" s="126"/>
      <c r="L506" s="128"/>
      <c r="M506" s="130"/>
      <c r="N506" s="92"/>
    </row>
    <row r="507" spans="1:14" s="143" customFormat="1" ht="18.75">
      <c r="A507" s="48"/>
      <c r="B507" s="125"/>
      <c r="C507" s="125"/>
      <c r="D507" s="360"/>
      <c r="E507" s="126"/>
      <c r="F507" s="126"/>
      <c r="G507" s="128"/>
      <c r="H507" s="128"/>
      <c r="I507" s="240"/>
      <c r="J507" s="128"/>
      <c r="K507" s="126"/>
      <c r="L507" s="128"/>
      <c r="M507" s="130"/>
      <c r="N507" s="92"/>
    </row>
    <row r="508" spans="1:14" s="143" customFormat="1" ht="18.75">
      <c r="A508" s="48"/>
      <c r="B508" s="125"/>
      <c r="C508" s="125"/>
      <c r="D508" s="360"/>
      <c r="E508" s="130"/>
      <c r="F508" s="130"/>
      <c r="G508" s="128"/>
      <c r="H508" s="128"/>
      <c r="I508" s="241"/>
      <c r="J508" s="128"/>
      <c r="K508" s="126"/>
      <c r="L508" s="128"/>
      <c r="M508" s="130"/>
      <c r="N508" s="92"/>
    </row>
    <row r="509" spans="1:14" s="143" customFormat="1" ht="18.75">
      <c r="A509" s="48"/>
      <c r="B509" s="125"/>
      <c r="C509" s="125"/>
      <c r="D509" s="360"/>
      <c r="E509" s="130"/>
      <c r="F509" s="130"/>
      <c r="G509" s="128"/>
      <c r="H509" s="128"/>
      <c r="I509" s="241"/>
      <c r="J509" s="128"/>
      <c r="K509" s="126"/>
      <c r="L509" s="128"/>
      <c r="M509" s="130"/>
      <c r="N509" s="92"/>
    </row>
    <row r="510" spans="1:14" s="143" customFormat="1" ht="18.75">
      <c r="A510" s="48"/>
      <c r="B510" s="125"/>
      <c r="C510" s="125"/>
      <c r="D510" s="360"/>
      <c r="E510" s="126"/>
      <c r="F510" s="126"/>
      <c r="G510" s="128"/>
      <c r="H510" s="128"/>
      <c r="I510" s="240"/>
      <c r="J510" s="128"/>
      <c r="K510" s="126"/>
      <c r="L510" s="128"/>
      <c r="M510" s="130"/>
      <c r="N510" s="92"/>
    </row>
    <row r="511" spans="1:14" s="143" customFormat="1" ht="18.75">
      <c r="A511" s="48"/>
      <c r="B511" s="125"/>
      <c r="C511" s="125"/>
      <c r="D511" s="360"/>
      <c r="E511" s="126"/>
      <c r="F511" s="126"/>
      <c r="G511" s="128"/>
      <c r="H511" s="128"/>
      <c r="I511" s="241"/>
      <c r="J511" s="128"/>
      <c r="K511" s="126"/>
      <c r="L511" s="128"/>
      <c r="M511" s="130"/>
      <c r="N511" s="92"/>
    </row>
    <row r="512" spans="1:14" s="143" customFormat="1" ht="18.75">
      <c r="A512" s="48"/>
      <c r="B512" s="125"/>
      <c r="C512" s="125"/>
      <c r="D512" s="360"/>
      <c r="E512" s="126"/>
      <c r="F512" s="126"/>
      <c r="G512" s="128"/>
      <c r="H512" s="128"/>
      <c r="I512" s="241"/>
      <c r="J512" s="128"/>
      <c r="K512" s="126"/>
      <c r="L512" s="128"/>
      <c r="M512" s="130"/>
      <c r="N512" s="92"/>
    </row>
    <row r="513" spans="1:14" s="143" customFormat="1" ht="18.75">
      <c r="A513" s="48"/>
      <c r="B513" s="125"/>
      <c r="C513" s="125"/>
      <c r="D513" s="360"/>
      <c r="E513" s="126"/>
      <c r="F513" s="126"/>
      <c r="G513" s="128"/>
      <c r="H513" s="128"/>
      <c r="I513" s="241"/>
      <c r="J513" s="128"/>
      <c r="K513" s="126"/>
      <c r="L513" s="128"/>
      <c r="M513" s="130"/>
      <c r="N513" s="92"/>
    </row>
    <row r="514" spans="1:14" s="143" customFormat="1" ht="18.75">
      <c r="A514" s="48"/>
      <c r="B514" s="125"/>
      <c r="C514" s="125"/>
      <c r="D514" s="360"/>
      <c r="E514" s="126"/>
      <c r="F514" s="126"/>
      <c r="G514" s="128"/>
      <c r="H514" s="128"/>
      <c r="I514" s="241"/>
      <c r="J514" s="128"/>
      <c r="K514" s="126"/>
      <c r="L514" s="128"/>
      <c r="M514" s="130"/>
      <c r="N514" s="92"/>
    </row>
    <row r="515" spans="1:14" s="143" customFormat="1" ht="18.75">
      <c r="A515" s="48"/>
      <c r="B515" s="125"/>
      <c r="C515" s="125"/>
      <c r="D515" s="360"/>
      <c r="E515" s="126"/>
      <c r="F515" s="126"/>
      <c r="G515" s="128"/>
      <c r="H515" s="128"/>
      <c r="I515" s="240"/>
      <c r="J515" s="128"/>
      <c r="K515" s="242"/>
      <c r="L515" s="128"/>
      <c r="M515" s="130"/>
      <c r="N515" s="92"/>
    </row>
    <row r="516" spans="1:14" s="143" customFormat="1" ht="18.75">
      <c r="A516" s="48"/>
      <c r="B516" s="125"/>
      <c r="C516" s="125"/>
      <c r="D516" s="368"/>
      <c r="E516" s="126"/>
      <c r="F516" s="126"/>
      <c r="G516" s="128"/>
      <c r="H516" s="128"/>
      <c r="I516" s="241"/>
      <c r="J516" s="128"/>
      <c r="K516" s="126"/>
      <c r="L516" s="128"/>
      <c r="M516" s="130"/>
      <c r="N516" s="92"/>
    </row>
    <row r="517" spans="1:14" s="143" customFormat="1" ht="18.75">
      <c r="A517" s="48"/>
      <c r="B517" s="125"/>
      <c r="C517" s="125"/>
      <c r="D517" s="360"/>
      <c r="E517" s="126"/>
      <c r="F517" s="126"/>
      <c r="G517" s="128"/>
      <c r="H517" s="128"/>
      <c r="I517" s="241"/>
      <c r="J517" s="128"/>
      <c r="K517" s="126"/>
      <c r="L517" s="128"/>
      <c r="M517" s="130"/>
      <c r="N517" s="92"/>
    </row>
    <row r="518" spans="1:14" s="143" customFormat="1" ht="18.75">
      <c r="A518" s="48"/>
      <c r="B518" s="125"/>
      <c r="C518" s="125"/>
      <c r="D518" s="360"/>
      <c r="E518" s="126"/>
      <c r="F518" s="126"/>
      <c r="G518" s="128"/>
      <c r="H518" s="128"/>
      <c r="I518" s="240"/>
      <c r="J518" s="128"/>
      <c r="K518" s="126"/>
      <c r="L518" s="128"/>
      <c r="M518" s="130"/>
      <c r="N518" s="92"/>
    </row>
    <row r="519" spans="1:14" s="143" customFormat="1" ht="18.75">
      <c r="A519" s="48"/>
      <c r="B519" s="125"/>
      <c r="C519" s="125"/>
      <c r="D519" s="360"/>
      <c r="E519" s="126"/>
      <c r="F519" s="126"/>
      <c r="G519" s="128"/>
      <c r="H519" s="128"/>
      <c r="I519" s="241"/>
      <c r="J519" s="128"/>
      <c r="K519" s="126"/>
      <c r="L519" s="128"/>
      <c r="M519" s="130"/>
      <c r="N519" s="92"/>
    </row>
    <row r="520" spans="1:14" s="143" customFormat="1" ht="18.75">
      <c r="A520" s="48"/>
      <c r="B520" s="125"/>
      <c r="C520" s="125"/>
      <c r="D520" s="360"/>
      <c r="E520" s="126"/>
      <c r="F520" s="126"/>
      <c r="G520" s="128"/>
      <c r="H520" s="128"/>
      <c r="I520" s="241"/>
      <c r="J520" s="128"/>
      <c r="K520" s="126"/>
      <c r="L520" s="128"/>
      <c r="M520" s="130"/>
      <c r="N520" s="92"/>
    </row>
    <row r="521" spans="1:14" s="143" customFormat="1" ht="18.75">
      <c r="A521" s="48"/>
      <c r="B521" s="125"/>
      <c r="C521" s="125"/>
      <c r="D521" s="360"/>
      <c r="E521" s="126"/>
      <c r="F521" s="126"/>
      <c r="G521" s="128"/>
      <c r="H521" s="128"/>
      <c r="I521" s="241"/>
      <c r="J521" s="128"/>
      <c r="K521" s="126"/>
      <c r="L521" s="128"/>
      <c r="M521" s="130"/>
      <c r="N521" s="92"/>
    </row>
    <row r="522" spans="1:14" s="143" customFormat="1" ht="18.75">
      <c r="A522" s="48"/>
      <c r="B522" s="125"/>
      <c r="C522" s="125"/>
      <c r="D522" s="360"/>
      <c r="E522" s="126"/>
      <c r="F522" s="126"/>
      <c r="G522" s="128"/>
      <c r="H522" s="128"/>
      <c r="I522" s="241"/>
      <c r="J522" s="128"/>
      <c r="K522" s="126"/>
      <c r="L522" s="128"/>
      <c r="M522" s="130"/>
      <c r="N522" s="92"/>
    </row>
    <row r="523" spans="1:14" s="143" customFormat="1" ht="18.75">
      <c r="A523" s="48"/>
      <c r="B523" s="125"/>
      <c r="C523" s="125"/>
      <c r="D523" s="360"/>
      <c r="E523" s="126"/>
      <c r="F523" s="126"/>
      <c r="G523" s="128"/>
      <c r="H523" s="128"/>
      <c r="I523" s="241"/>
      <c r="J523" s="128"/>
      <c r="K523" s="126"/>
      <c r="L523" s="128"/>
      <c r="M523" s="130"/>
      <c r="N523" s="92"/>
    </row>
    <row r="524" spans="1:14" s="143" customFormat="1" ht="18.75">
      <c r="A524" s="48"/>
      <c r="B524" s="125"/>
      <c r="C524" s="125"/>
      <c r="D524" s="360"/>
      <c r="E524" s="126"/>
      <c r="F524" s="126"/>
      <c r="G524" s="128"/>
      <c r="H524" s="128"/>
      <c r="I524" s="241"/>
      <c r="J524" s="128"/>
      <c r="K524" s="126"/>
      <c r="L524" s="128"/>
      <c r="M524" s="130"/>
      <c r="N524" s="92"/>
    </row>
    <row r="525" spans="1:14" s="143" customFormat="1" ht="18.75">
      <c r="A525" s="48"/>
      <c r="B525" s="125"/>
      <c r="C525" s="125"/>
      <c r="D525" s="368"/>
      <c r="E525" s="126"/>
      <c r="F525" s="126"/>
      <c r="G525" s="128"/>
      <c r="H525" s="128"/>
      <c r="I525" s="241"/>
      <c r="J525" s="128"/>
      <c r="K525" s="126"/>
      <c r="L525" s="128"/>
      <c r="M525" s="130"/>
      <c r="N525" s="92"/>
    </row>
    <row r="526" spans="1:14" s="143" customFormat="1" ht="18.75">
      <c r="A526" s="48"/>
      <c r="B526" s="125"/>
      <c r="C526" s="125"/>
      <c r="D526" s="360"/>
      <c r="E526" s="126"/>
      <c r="F526" s="126"/>
      <c r="G526" s="128"/>
      <c r="H526" s="128"/>
      <c r="I526" s="241"/>
      <c r="J526" s="128"/>
      <c r="K526" s="126"/>
      <c r="L526" s="128"/>
      <c r="M526" s="130"/>
      <c r="N526" s="92"/>
    </row>
    <row r="527" spans="1:14" s="143" customFormat="1" ht="18.75">
      <c r="A527" s="48"/>
      <c r="B527" s="125"/>
      <c r="C527" s="125"/>
      <c r="D527" s="360"/>
      <c r="E527" s="126"/>
      <c r="F527" s="126"/>
      <c r="G527" s="128"/>
      <c r="H527" s="128"/>
      <c r="I527" s="241"/>
      <c r="J527" s="128"/>
      <c r="K527" s="126"/>
      <c r="L527" s="128"/>
      <c r="M527" s="130"/>
      <c r="N527" s="92"/>
    </row>
    <row r="528" spans="1:14" s="143" customFormat="1" ht="18.75">
      <c r="A528" s="48"/>
      <c r="B528" s="125"/>
      <c r="C528" s="125"/>
      <c r="D528" s="360"/>
      <c r="E528" s="126"/>
      <c r="F528" s="126"/>
      <c r="G528" s="128"/>
      <c r="H528" s="128"/>
      <c r="I528" s="241"/>
      <c r="J528" s="128"/>
      <c r="K528" s="126"/>
      <c r="L528" s="128"/>
      <c r="M528" s="130"/>
      <c r="N528" s="92"/>
    </row>
    <row r="529" spans="1:14" s="143" customFormat="1" ht="18.75">
      <c r="A529" s="48"/>
      <c r="B529" s="125"/>
      <c r="C529" s="125"/>
      <c r="D529" s="360"/>
      <c r="E529" s="126"/>
      <c r="F529" s="126"/>
      <c r="G529" s="128"/>
      <c r="H529" s="128"/>
      <c r="I529" s="240"/>
      <c r="J529" s="128"/>
      <c r="K529" s="242"/>
      <c r="L529" s="128"/>
      <c r="M529" s="130"/>
      <c r="N529" s="92"/>
    </row>
    <row r="530" spans="1:14" s="143" customFormat="1" ht="18.75">
      <c r="A530" s="48"/>
      <c r="B530" s="125"/>
      <c r="C530" s="125"/>
      <c r="D530" s="360"/>
      <c r="E530" s="130"/>
      <c r="F530" s="130"/>
      <c r="G530" s="128"/>
      <c r="H530" s="128"/>
      <c r="I530" s="241"/>
      <c r="J530" s="128"/>
      <c r="K530" s="242"/>
      <c r="L530" s="128"/>
      <c r="M530" s="130"/>
      <c r="N530" s="92"/>
    </row>
    <row r="531" spans="1:14" s="143" customFormat="1" ht="18.75">
      <c r="A531" s="48"/>
      <c r="B531" s="125"/>
      <c r="C531" s="125"/>
      <c r="D531" s="360"/>
      <c r="E531" s="126"/>
      <c r="F531" s="126"/>
      <c r="G531" s="128"/>
      <c r="H531" s="128"/>
      <c r="I531" s="241"/>
      <c r="J531" s="128"/>
      <c r="K531" s="126"/>
      <c r="L531" s="128"/>
      <c r="M531" s="130"/>
      <c r="N531" s="92"/>
    </row>
    <row r="532" spans="1:14" s="143" customFormat="1" ht="18.75">
      <c r="A532" s="48"/>
      <c r="B532" s="125"/>
      <c r="C532" s="125"/>
      <c r="D532" s="366"/>
      <c r="E532" s="126"/>
      <c r="F532" s="126"/>
      <c r="G532" s="128"/>
      <c r="H532" s="128"/>
      <c r="I532" s="241"/>
      <c r="J532" s="128"/>
      <c r="K532" s="126"/>
      <c r="L532" s="128"/>
      <c r="M532" s="130"/>
      <c r="N532" s="92"/>
    </row>
    <row r="533" spans="1:14" s="143" customFormat="1" ht="18.75">
      <c r="A533" s="48"/>
      <c r="B533" s="125"/>
      <c r="C533" s="125"/>
      <c r="D533" s="360"/>
      <c r="E533" s="126"/>
      <c r="F533" s="126"/>
      <c r="G533" s="128"/>
      <c r="H533" s="128"/>
      <c r="I533" s="241"/>
      <c r="J533" s="128"/>
      <c r="K533" s="126"/>
      <c r="L533" s="128"/>
      <c r="M533" s="130"/>
      <c r="N533" s="92"/>
    </row>
    <row r="534" spans="1:14" s="143" customFormat="1" ht="18.75">
      <c r="A534" s="48"/>
      <c r="B534" s="125"/>
      <c r="C534" s="125"/>
      <c r="D534" s="360"/>
      <c r="E534" s="126"/>
      <c r="F534" s="126"/>
      <c r="G534" s="128"/>
      <c r="H534" s="128"/>
      <c r="I534" s="241"/>
      <c r="J534" s="128"/>
      <c r="K534" s="126"/>
      <c r="L534" s="128"/>
      <c r="M534" s="130"/>
      <c r="N534" s="92"/>
    </row>
    <row r="535" spans="1:14" s="143" customFormat="1" ht="18.75">
      <c r="A535" s="48"/>
      <c r="B535" s="125"/>
      <c r="C535" s="125"/>
      <c r="D535" s="360"/>
      <c r="E535" s="126"/>
      <c r="F535" s="126"/>
      <c r="G535" s="128"/>
      <c r="H535" s="128"/>
      <c r="I535" s="240"/>
      <c r="J535" s="128"/>
      <c r="K535" s="126"/>
      <c r="L535" s="128"/>
      <c r="M535" s="130"/>
      <c r="N535" s="92"/>
    </row>
    <row r="536" spans="1:14" s="143" customFormat="1" ht="18.75">
      <c r="A536" s="48"/>
      <c r="B536" s="125"/>
      <c r="C536" s="125"/>
      <c r="D536" s="360"/>
      <c r="E536" s="126"/>
      <c r="F536" s="126"/>
      <c r="G536" s="128"/>
      <c r="H536" s="128"/>
      <c r="I536" s="241"/>
      <c r="J536" s="128"/>
      <c r="K536" s="126"/>
      <c r="L536" s="128"/>
      <c r="M536" s="130"/>
      <c r="N536" s="92"/>
    </row>
    <row r="537" spans="1:14" s="143" customFormat="1" ht="18.75">
      <c r="A537" s="48"/>
      <c r="B537" s="125"/>
      <c r="C537" s="125"/>
      <c r="D537" s="360"/>
      <c r="E537" s="126"/>
      <c r="F537" s="126"/>
      <c r="G537" s="128"/>
      <c r="H537" s="128"/>
      <c r="I537" s="241"/>
      <c r="J537" s="128"/>
      <c r="K537" s="126"/>
      <c r="L537" s="128"/>
      <c r="M537" s="130"/>
      <c r="N537" s="92"/>
    </row>
    <row r="538" spans="1:14" s="143" customFormat="1" ht="18.75">
      <c r="A538" s="48"/>
      <c r="B538" s="125"/>
      <c r="C538" s="125"/>
      <c r="D538" s="360"/>
      <c r="E538" s="126"/>
      <c r="F538" s="126"/>
      <c r="G538" s="128"/>
      <c r="H538" s="128"/>
      <c r="I538" s="241"/>
      <c r="J538" s="128"/>
      <c r="K538" s="126"/>
      <c r="L538" s="128"/>
      <c r="M538" s="130"/>
      <c r="N538" s="92"/>
    </row>
    <row r="539" spans="1:14" s="143" customFormat="1" ht="18.75">
      <c r="A539" s="48"/>
      <c r="B539" s="125"/>
      <c r="C539" s="125"/>
      <c r="D539" s="360"/>
      <c r="E539" s="126"/>
      <c r="F539" s="126"/>
      <c r="G539" s="128"/>
      <c r="H539" s="128"/>
      <c r="I539" s="241"/>
      <c r="J539" s="128"/>
      <c r="K539" s="126"/>
      <c r="L539" s="128"/>
      <c r="M539" s="130"/>
      <c r="N539" s="92"/>
    </row>
    <row r="540" spans="1:14" s="143" customFormat="1" ht="18.75">
      <c r="A540" s="48"/>
      <c r="B540" s="125"/>
      <c r="C540" s="125"/>
      <c r="D540" s="360"/>
      <c r="E540" s="126"/>
      <c r="F540" s="126"/>
      <c r="G540" s="128"/>
      <c r="H540" s="128"/>
      <c r="I540" s="241"/>
      <c r="J540" s="128"/>
      <c r="K540" s="126"/>
      <c r="L540" s="128"/>
      <c r="M540" s="130"/>
      <c r="N540" s="92"/>
    </row>
    <row r="541" spans="1:14" s="143" customFormat="1" ht="18.75">
      <c r="A541" s="48"/>
      <c r="B541" s="125"/>
      <c r="C541" s="125"/>
      <c r="D541" s="360"/>
      <c r="E541" s="126"/>
      <c r="F541" s="126"/>
      <c r="G541" s="128"/>
      <c r="H541" s="128"/>
      <c r="I541" s="240"/>
      <c r="J541" s="128"/>
      <c r="K541" s="126"/>
      <c r="L541" s="128"/>
      <c r="M541" s="130"/>
      <c r="N541" s="92"/>
    </row>
    <row r="542" spans="1:14" s="143" customFormat="1" ht="18.75">
      <c r="A542" s="48"/>
      <c r="B542" s="125"/>
      <c r="C542" s="125"/>
      <c r="D542" s="360"/>
      <c r="E542" s="126"/>
      <c r="F542" s="126"/>
      <c r="G542" s="128"/>
      <c r="H542" s="128"/>
      <c r="I542" s="240"/>
      <c r="J542" s="128"/>
      <c r="K542" s="242"/>
      <c r="L542" s="128"/>
      <c r="M542" s="130"/>
      <c r="N542" s="92"/>
    </row>
    <row r="543" spans="1:14" s="143" customFormat="1" ht="18.75">
      <c r="A543" s="48"/>
      <c r="B543" s="125"/>
      <c r="C543" s="125"/>
      <c r="D543" s="360"/>
      <c r="E543" s="126"/>
      <c r="F543" s="126"/>
      <c r="G543" s="128"/>
      <c r="H543" s="128"/>
      <c r="I543" s="241"/>
      <c r="J543" s="128"/>
      <c r="K543" s="126"/>
      <c r="L543" s="128"/>
      <c r="M543" s="130"/>
      <c r="N543" s="92"/>
    </row>
    <row r="544" spans="1:14" s="143" customFormat="1" ht="18.75">
      <c r="A544" s="48"/>
      <c r="B544" s="125"/>
      <c r="C544" s="125"/>
      <c r="D544" s="360"/>
      <c r="E544" s="126"/>
      <c r="F544" s="126"/>
      <c r="G544" s="128"/>
      <c r="H544" s="128"/>
      <c r="I544" s="241"/>
      <c r="J544" s="128"/>
      <c r="K544" s="126"/>
      <c r="L544" s="128"/>
      <c r="M544" s="130"/>
      <c r="N544" s="92"/>
    </row>
    <row r="545" spans="1:14" s="143" customFormat="1" ht="18.75">
      <c r="A545" s="48"/>
      <c r="B545" s="125"/>
      <c r="C545" s="125"/>
      <c r="D545" s="360"/>
      <c r="E545" s="126"/>
      <c r="F545" s="126"/>
      <c r="G545" s="128"/>
      <c r="H545" s="128"/>
      <c r="I545" s="241"/>
      <c r="J545" s="128"/>
      <c r="K545" s="126"/>
      <c r="L545" s="128"/>
      <c r="M545" s="130"/>
      <c r="N545" s="92"/>
    </row>
    <row r="546" spans="1:14" s="143" customFormat="1" ht="18.75">
      <c r="A546" s="48"/>
      <c r="B546" s="125"/>
      <c r="C546" s="125"/>
      <c r="D546" s="360"/>
      <c r="E546" s="126"/>
      <c r="F546" s="126"/>
      <c r="G546" s="128"/>
      <c r="H546" s="128"/>
      <c r="I546" s="240"/>
      <c r="J546" s="128"/>
      <c r="K546" s="242"/>
      <c r="L546" s="128"/>
      <c r="M546" s="130"/>
      <c r="N546" s="92"/>
    </row>
    <row r="547" spans="1:14" s="143" customFormat="1" ht="18.75">
      <c r="A547" s="48"/>
      <c r="B547" s="125"/>
      <c r="C547" s="125"/>
      <c r="D547" s="360"/>
      <c r="E547" s="126"/>
      <c r="F547" s="126"/>
      <c r="G547" s="128"/>
      <c r="H547" s="128"/>
      <c r="I547" s="241"/>
      <c r="J547" s="128"/>
      <c r="K547" s="126"/>
      <c r="L547" s="128"/>
      <c r="M547" s="130"/>
      <c r="N547" s="92"/>
    </row>
    <row r="548" spans="1:14" s="143" customFormat="1" ht="18.75">
      <c r="A548" s="48"/>
      <c r="B548" s="125"/>
      <c r="C548" s="125"/>
      <c r="D548" s="360"/>
      <c r="E548" s="126"/>
      <c r="F548" s="126"/>
      <c r="G548" s="128"/>
      <c r="H548" s="128"/>
      <c r="I548" s="241"/>
      <c r="J548" s="128"/>
      <c r="K548" s="242"/>
      <c r="L548" s="128"/>
      <c r="M548" s="130"/>
      <c r="N548" s="92"/>
    </row>
    <row r="549" spans="1:14" s="143" customFormat="1" ht="18.75">
      <c r="A549" s="48"/>
      <c r="B549" s="125"/>
      <c r="C549" s="125"/>
      <c r="D549" s="360"/>
      <c r="E549" s="126"/>
      <c r="F549" s="126"/>
      <c r="G549" s="128"/>
      <c r="H549" s="128"/>
      <c r="I549" s="240"/>
      <c r="J549" s="128"/>
      <c r="K549" s="126"/>
      <c r="L549" s="128"/>
      <c r="M549" s="130"/>
      <c r="N549" s="92"/>
    </row>
    <row r="550" spans="1:14" s="143" customFormat="1" ht="18.75">
      <c r="A550" s="48"/>
      <c r="B550" s="125"/>
      <c r="C550" s="125"/>
      <c r="D550" s="360"/>
      <c r="E550" s="126"/>
      <c r="F550" s="126"/>
      <c r="G550" s="128"/>
      <c r="H550" s="128"/>
      <c r="I550" s="241"/>
      <c r="J550" s="128"/>
      <c r="K550" s="126"/>
      <c r="L550" s="128"/>
      <c r="M550" s="130"/>
      <c r="N550" s="92"/>
    </row>
    <row r="551" spans="1:14" s="143" customFormat="1" ht="18.75">
      <c r="A551" s="48"/>
      <c r="B551" s="125"/>
      <c r="C551" s="125"/>
      <c r="D551" s="360"/>
      <c r="E551" s="126"/>
      <c r="F551" s="126"/>
      <c r="G551" s="128"/>
      <c r="H551" s="128"/>
      <c r="I551" s="240"/>
      <c r="J551" s="128"/>
      <c r="K551" s="126"/>
      <c r="L551" s="128"/>
      <c r="M551" s="130"/>
      <c r="N551" s="92"/>
    </row>
    <row r="552" spans="1:14" s="143" customFormat="1" ht="18.75">
      <c r="A552" s="48"/>
      <c r="B552" s="125"/>
      <c r="C552" s="125"/>
      <c r="D552" s="360"/>
      <c r="E552" s="126"/>
      <c r="F552" s="126"/>
      <c r="G552" s="128"/>
      <c r="H552" s="128"/>
      <c r="I552" s="241"/>
      <c r="J552" s="128"/>
      <c r="K552" s="126"/>
      <c r="L552" s="128"/>
      <c r="M552" s="130"/>
      <c r="N552" s="92"/>
    </row>
    <row r="553" spans="1:14" s="143" customFormat="1" ht="18.75">
      <c r="A553" s="48"/>
      <c r="B553" s="125"/>
      <c r="C553" s="125"/>
      <c r="D553" s="360"/>
      <c r="E553" s="126"/>
      <c r="F553" s="126"/>
      <c r="G553" s="128"/>
      <c r="H553" s="128"/>
      <c r="I553" s="241"/>
      <c r="J553" s="128"/>
      <c r="K553" s="126"/>
      <c r="L553" s="128"/>
      <c r="M553" s="130"/>
      <c r="N553" s="92"/>
    </row>
    <row r="554" spans="1:14" s="143" customFormat="1" ht="18.75">
      <c r="A554" s="48"/>
      <c r="B554" s="125"/>
      <c r="C554" s="125"/>
      <c r="D554" s="360"/>
      <c r="E554" s="126"/>
      <c r="F554" s="126"/>
      <c r="G554" s="128"/>
      <c r="H554" s="128"/>
      <c r="I554" s="240"/>
      <c r="J554" s="128"/>
      <c r="K554" s="242"/>
      <c r="L554" s="128"/>
      <c r="M554" s="130"/>
      <c r="N554" s="92"/>
    </row>
    <row r="555" spans="1:14" s="143" customFormat="1" ht="18.75">
      <c r="A555" s="48"/>
      <c r="B555" s="125"/>
      <c r="C555" s="125"/>
      <c r="D555" s="360"/>
      <c r="E555" s="126"/>
      <c r="F555" s="126"/>
      <c r="G555" s="128"/>
      <c r="H555" s="128"/>
      <c r="I555" s="241"/>
      <c r="J555" s="128"/>
      <c r="K555" s="126"/>
      <c r="L555" s="128"/>
      <c r="M555" s="130"/>
      <c r="N555" s="92"/>
    </row>
    <row r="556" spans="1:14" s="143" customFormat="1" ht="18.75">
      <c r="A556" s="48"/>
      <c r="B556" s="125"/>
      <c r="C556" s="125"/>
      <c r="D556" s="360"/>
      <c r="E556" s="126"/>
      <c r="F556" s="126"/>
      <c r="G556" s="128"/>
      <c r="H556" s="128"/>
      <c r="I556" s="241"/>
      <c r="J556" s="128"/>
      <c r="K556" s="126"/>
      <c r="L556" s="128"/>
      <c r="M556" s="130"/>
      <c r="N556" s="92"/>
    </row>
    <row r="557" spans="1:14" s="143" customFormat="1" ht="18.75">
      <c r="A557" s="48"/>
      <c r="B557" s="125"/>
      <c r="C557" s="125"/>
      <c r="D557" s="360"/>
      <c r="E557" s="126"/>
      <c r="F557" s="126"/>
      <c r="G557" s="128"/>
      <c r="H557" s="128"/>
      <c r="I557" s="241"/>
      <c r="J557" s="128"/>
      <c r="K557" s="126"/>
      <c r="L557" s="128"/>
      <c r="M557" s="130"/>
      <c r="N557" s="92"/>
    </row>
    <row r="558" spans="1:14" s="143" customFormat="1" ht="18.75">
      <c r="A558" s="48"/>
      <c r="B558" s="125"/>
      <c r="C558" s="125"/>
      <c r="D558" s="360"/>
      <c r="E558" s="126"/>
      <c r="F558" s="126"/>
      <c r="G558" s="128"/>
      <c r="H558" s="128"/>
      <c r="I558" s="240"/>
      <c r="J558" s="128"/>
      <c r="K558" s="242"/>
      <c r="L558" s="128"/>
      <c r="M558" s="130"/>
      <c r="N558" s="92"/>
    </row>
    <row r="559" spans="1:14" s="143" customFormat="1" ht="18.75">
      <c r="A559" s="48"/>
      <c r="B559" s="125"/>
      <c r="C559" s="125"/>
      <c r="D559" s="360"/>
      <c r="E559" s="126"/>
      <c r="F559" s="126"/>
      <c r="G559" s="128"/>
      <c r="H559" s="128"/>
      <c r="I559" s="241"/>
      <c r="J559" s="128"/>
      <c r="K559" s="126"/>
      <c r="L559" s="128"/>
      <c r="M559" s="130"/>
      <c r="N559" s="92"/>
    </row>
    <row r="560" spans="1:14" s="143" customFormat="1" ht="18.75">
      <c r="A560" s="48"/>
      <c r="B560" s="125"/>
      <c r="C560" s="125"/>
      <c r="D560" s="360"/>
      <c r="E560" s="126"/>
      <c r="F560" s="126"/>
      <c r="G560" s="128"/>
      <c r="H560" s="128"/>
      <c r="I560" s="240"/>
      <c r="J560" s="128"/>
      <c r="K560" s="126"/>
      <c r="L560" s="128"/>
      <c r="M560" s="130"/>
      <c r="N560" s="92"/>
    </row>
    <row r="561" spans="1:14" s="143" customFormat="1" ht="18.75">
      <c r="A561" s="48"/>
      <c r="B561" s="125"/>
      <c r="C561" s="125"/>
      <c r="D561" s="360"/>
      <c r="E561" s="126"/>
      <c r="F561" s="126"/>
      <c r="G561" s="128"/>
      <c r="H561" s="128"/>
      <c r="I561" s="241"/>
      <c r="J561" s="128"/>
      <c r="K561" s="126"/>
      <c r="L561" s="128"/>
      <c r="M561" s="130"/>
      <c r="N561" s="92"/>
    </row>
    <row r="562" spans="1:14" s="143" customFormat="1" ht="18.75">
      <c r="A562" s="48"/>
      <c r="B562" s="125"/>
      <c r="C562" s="125"/>
      <c r="D562" s="360"/>
      <c r="E562" s="126"/>
      <c r="F562" s="126"/>
      <c r="G562" s="128"/>
      <c r="H562" s="128"/>
      <c r="I562" s="241"/>
      <c r="J562" s="128"/>
      <c r="K562" s="126"/>
      <c r="L562" s="128"/>
      <c r="M562" s="130"/>
      <c r="N562" s="92"/>
    </row>
    <row r="563" spans="1:14" s="143" customFormat="1" ht="18.75">
      <c r="A563" s="48"/>
      <c r="B563" s="125"/>
      <c r="C563" s="125"/>
      <c r="D563" s="360"/>
      <c r="E563" s="126"/>
      <c r="F563" s="126"/>
      <c r="G563" s="128"/>
      <c r="H563" s="128"/>
      <c r="I563" s="241"/>
      <c r="J563" s="128"/>
      <c r="K563" s="126"/>
      <c r="L563" s="128"/>
      <c r="M563" s="130"/>
      <c r="N563" s="92"/>
    </row>
    <row r="564" spans="1:14" s="143" customFormat="1" ht="18.75">
      <c r="A564" s="48"/>
      <c r="B564" s="93"/>
      <c r="C564" s="93"/>
      <c r="D564" s="360"/>
      <c r="E564" s="126"/>
      <c r="F564" s="126"/>
      <c r="G564" s="128"/>
      <c r="H564" s="128"/>
      <c r="I564" s="241"/>
      <c r="J564" s="128"/>
      <c r="K564" s="242"/>
      <c r="L564" s="128"/>
      <c r="M564" s="130"/>
      <c r="N564" s="92"/>
    </row>
    <row r="565" spans="1:14" s="143" customFormat="1" ht="18.75">
      <c r="A565" s="48"/>
      <c r="B565" s="93"/>
      <c r="C565" s="93"/>
      <c r="D565" s="360"/>
      <c r="E565" s="126"/>
      <c r="F565" s="126"/>
      <c r="G565" s="128"/>
      <c r="H565" s="128"/>
      <c r="I565" s="241"/>
      <c r="J565" s="128"/>
      <c r="K565" s="126"/>
      <c r="L565" s="128"/>
      <c r="M565" s="130"/>
      <c r="N565" s="92"/>
    </row>
    <row r="566" spans="1:14" s="143" customFormat="1" ht="18.75">
      <c r="A566" s="48"/>
      <c r="B566" s="125"/>
      <c r="C566" s="125"/>
      <c r="D566" s="360"/>
      <c r="E566" s="126"/>
      <c r="F566" s="126"/>
      <c r="G566" s="128"/>
      <c r="H566" s="128"/>
      <c r="I566" s="240"/>
      <c r="J566" s="128"/>
      <c r="K566" s="126"/>
      <c r="L566" s="128"/>
      <c r="M566" s="130"/>
      <c r="N566" s="92"/>
    </row>
    <row r="567" spans="1:14" s="143" customFormat="1" ht="18.75">
      <c r="A567" s="48"/>
      <c r="B567" s="125"/>
      <c r="C567" s="125"/>
      <c r="D567" s="360"/>
      <c r="E567" s="126"/>
      <c r="F567" s="126"/>
      <c r="G567" s="128"/>
      <c r="H567" s="128"/>
      <c r="I567" s="241"/>
      <c r="J567" s="128"/>
      <c r="K567" s="126"/>
      <c r="L567" s="128"/>
      <c r="M567" s="130"/>
      <c r="N567" s="92"/>
    </row>
    <row r="568" spans="1:14" s="143" customFormat="1" ht="18.75">
      <c r="A568" s="48"/>
      <c r="B568" s="125"/>
      <c r="C568" s="125"/>
      <c r="D568" s="360"/>
      <c r="E568" s="126"/>
      <c r="F568" s="126"/>
      <c r="G568" s="128"/>
      <c r="H568" s="128"/>
      <c r="I568" s="241"/>
      <c r="J568" s="128"/>
      <c r="K568" s="126"/>
      <c r="L568" s="128"/>
      <c r="M568" s="130"/>
      <c r="N568" s="92"/>
    </row>
    <row r="569" spans="1:14" s="143" customFormat="1" ht="18.75">
      <c r="A569" s="48"/>
      <c r="B569" s="125"/>
      <c r="C569" s="125"/>
      <c r="D569" s="360"/>
      <c r="E569" s="126"/>
      <c r="F569" s="126"/>
      <c r="G569" s="128"/>
      <c r="H569" s="128"/>
      <c r="I569" s="241"/>
      <c r="J569" s="128"/>
      <c r="K569" s="126"/>
      <c r="L569" s="128"/>
      <c r="M569" s="130"/>
      <c r="N569" s="92"/>
    </row>
    <row r="570" spans="1:14" s="143" customFormat="1" ht="18.75">
      <c r="A570" s="48"/>
      <c r="B570" s="93"/>
      <c r="C570" s="93"/>
      <c r="D570" s="360"/>
      <c r="E570" s="217"/>
      <c r="F570" s="217"/>
      <c r="G570" s="128"/>
      <c r="H570" s="128"/>
      <c r="I570" s="240"/>
      <c r="J570" s="128"/>
      <c r="K570" s="126"/>
      <c r="L570" s="128"/>
      <c r="M570" s="130"/>
      <c r="N570" s="92"/>
    </row>
    <row r="571" spans="1:14" s="143" customFormat="1" ht="18.75">
      <c r="A571" s="48"/>
      <c r="B571" s="125"/>
      <c r="C571" s="125"/>
      <c r="D571" s="360"/>
      <c r="E571" s="90"/>
      <c r="F571" s="90"/>
      <c r="G571" s="128"/>
      <c r="H571" s="128"/>
      <c r="I571" s="241"/>
      <c r="J571" s="128"/>
      <c r="K571" s="126"/>
      <c r="L571" s="128"/>
      <c r="M571" s="130"/>
      <c r="N571" s="92"/>
    </row>
    <row r="572" spans="1:14" s="143" customFormat="1" ht="18.75">
      <c r="A572" s="48"/>
      <c r="B572" s="93"/>
      <c r="C572" s="93"/>
      <c r="D572" s="366"/>
      <c r="E572" s="126"/>
      <c r="F572" s="126"/>
      <c r="G572" s="128"/>
      <c r="H572" s="128"/>
      <c r="I572" s="241"/>
      <c r="J572" s="128"/>
      <c r="K572" s="126"/>
      <c r="L572" s="128"/>
      <c r="M572" s="130"/>
      <c r="N572" s="92"/>
    </row>
    <row r="573" spans="1:14" s="143" customFormat="1" ht="18.75">
      <c r="A573" s="48"/>
      <c r="B573" s="125"/>
      <c r="C573" s="125"/>
      <c r="D573" s="360"/>
      <c r="E573" s="126"/>
      <c r="F573" s="126"/>
      <c r="G573" s="128"/>
      <c r="H573" s="128"/>
      <c r="I573" s="240"/>
      <c r="J573" s="128"/>
      <c r="K573" s="126"/>
      <c r="L573" s="128"/>
      <c r="M573" s="130"/>
      <c r="N573" s="92"/>
    </row>
    <row r="574" spans="1:14" s="143" customFormat="1" ht="18.75">
      <c r="A574" s="48"/>
      <c r="B574" s="125"/>
      <c r="C574" s="125"/>
      <c r="D574" s="360"/>
      <c r="E574" s="126"/>
      <c r="F574" s="126"/>
      <c r="G574" s="128"/>
      <c r="H574" s="128"/>
      <c r="I574" s="241"/>
      <c r="J574" s="128"/>
      <c r="K574" s="126"/>
      <c r="L574" s="128"/>
      <c r="M574" s="130"/>
      <c r="N574" s="92"/>
    </row>
    <row r="575" spans="1:14" s="143" customFormat="1" ht="18.75">
      <c r="A575" s="48"/>
      <c r="B575" s="125"/>
      <c r="C575" s="125"/>
      <c r="D575" s="360"/>
      <c r="E575" s="130"/>
      <c r="F575" s="130"/>
      <c r="G575" s="128"/>
      <c r="H575" s="128"/>
      <c r="I575" s="240"/>
      <c r="J575" s="128"/>
      <c r="K575" s="242"/>
      <c r="L575" s="128"/>
      <c r="M575" s="130"/>
      <c r="N575" s="92"/>
    </row>
    <row r="576" spans="1:14" s="143" customFormat="1" ht="18.75">
      <c r="A576" s="48"/>
      <c r="B576" s="93"/>
      <c r="C576" s="93"/>
      <c r="D576" s="360"/>
      <c r="E576" s="126"/>
      <c r="F576" s="126"/>
      <c r="G576" s="128"/>
      <c r="H576" s="128"/>
      <c r="I576" s="241"/>
      <c r="J576" s="128"/>
      <c r="K576" s="126"/>
      <c r="L576" s="128"/>
      <c r="M576" s="130"/>
      <c r="N576" s="92"/>
    </row>
    <row r="577" spans="1:14" s="143" customFormat="1" ht="18.75">
      <c r="A577" s="48"/>
      <c r="B577" s="125"/>
      <c r="C577" s="125"/>
      <c r="D577" s="360"/>
      <c r="E577" s="126"/>
      <c r="F577" s="126"/>
      <c r="G577" s="128"/>
      <c r="H577" s="128"/>
      <c r="I577" s="240"/>
      <c r="J577" s="128"/>
      <c r="K577" s="126"/>
      <c r="L577" s="128"/>
      <c r="M577" s="130"/>
      <c r="N577" s="92"/>
    </row>
    <row r="578" spans="1:14" s="143" customFormat="1" ht="18.75">
      <c r="A578" s="48"/>
      <c r="B578" s="125"/>
      <c r="C578" s="125"/>
      <c r="D578" s="366"/>
      <c r="E578" s="126"/>
      <c r="F578" s="126"/>
      <c r="G578" s="128"/>
      <c r="H578" s="128"/>
      <c r="I578" s="241"/>
      <c r="J578" s="128"/>
      <c r="K578" s="126"/>
      <c r="L578" s="128"/>
      <c r="M578" s="130"/>
      <c r="N578" s="92"/>
    </row>
    <row r="579" spans="1:14" s="143" customFormat="1" ht="18.75">
      <c r="A579" s="48"/>
      <c r="B579" s="93"/>
      <c r="C579" s="93"/>
      <c r="D579" s="360"/>
      <c r="E579" s="126"/>
      <c r="F579" s="126"/>
      <c r="G579" s="128"/>
      <c r="H579" s="128"/>
      <c r="I579" s="241"/>
      <c r="J579" s="128"/>
      <c r="K579" s="126"/>
      <c r="L579" s="128"/>
      <c r="M579" s="130"/>
      <c r="N579" s="92"/>
    </row>
    <row r="580" spans="1:14" s="143" customFormat="1" ht="18.75">
      <c r="A580" s="48"/>
      <c r="B580" s="125"/>
      <c r="C580" s="125"/>
      <c r="D580" s="360"/>
      <c r="E580" s="126"/>
      <c r="F580" s="126"/>
      <c r="G580" s="128"/>
      <c r="H580" s="128"/>
      <c r="I580" s="240"/>
      <c r="J580" s="128"/>
      <c r="K580" s="126"/>
      <c r="L580" s="128"/>
      <c r="M580" s="130"/>
      <c r="N580" s="92"/>
    </row>
    <row r="581" spans="1:14" s="143" customFormat="1" ht="18.75">
      <c r="A581" s="48"/>
      <c r="B581" s="125"/>
      <c r="C581" s="125"/>
      <c r="D581" s="360"/>
      <c r="E581" s="126"/>
      <c r="F581" s="126"/>
      <c r="G581" s="128"/>
      <c r="H581" s="128"/>
      <c r="I581" s="240"/>
      <c r="J581" s="128"/>
      <c r="K581" s="242"/>
      <c r="L581" s="128"/>
      <c r="M581" s="130"/>
      <c r="N581" s="92"/>
    </row>
    <row r="582" spans="1:14" s="143" customFormat="1" ht="18.75">
      <c r="A582" s="48"/>
      <c r="B582" s="125"/>
      <c r="C582" s="125"/>
      <c r="D582" s="360"/>
      <c r="E582" s="126"/>
      <c r="F582" s="126"/>
      <c r="G582" s="128"/>
      <c r="H582" s="128"/>
      <c r="I582" s="240"/>
      <c r="J582" s="128"/>
      <c r="K582" s="242"/>
      <c r="L582" s="128"/>
      <c r="M582" s="130"/>
      <c r="N582" s="92"/>
    </row>
    <row r="583" spans="1:14" s="143" customFormat="1" ht="18.75">
      <c r="A583" s="48"/>
      <c r="B583" s="125"/>
      <c r="C583" s="125"/>
      <c r="D583" s="360"/>
      <c r="E583" s="126"/>
      <c r="F583" s="126"/>
      <c r="G583" s="128"/>
      <c r="H583" s="128"/>
      <c r="I583" s="241"/>
      <c r="J583" s="128"/>
      <c r="K583" s="126"/>
      <c r="L583" s="128"/>
      <c r="M583" s="130"/>
      <c r="N583" s="92"/>
    </row>
    <row r="584" spans="1:14" s="143" customFormat="1" ht="18.75">
      <c r="A584" s="48"/>
      <c r="B584" s="125"/>
      <c r="C584" s="125"/>
      <c r="D584" s="360"/>
      <c r="E584" s="126"/>
      <c r="F584" s="126"/>
      <c r="G584" s="128"/>
      <c r="H584" s="128"/>
      <c r="I584" s="240"/>
      <c r="J584" s="128"/>
      <c r="K584" s="242"/>
      <c r="L584" s="128"/>
      <c r="M584" s="130"/>
      <c r="N584" s="92"/>
    </row>
    <row r="585" spans="1:14" s="143" customFormat="1" ht="18.75">
      <c r="A585" s="48"/>
      <c r="B585" s="93"/>
      <c r="C585" s="93"/>
      <c r="D585" s="360"/>
      <c r="E585" s="126"/>
      <c r="F585" s="126"/>
      <c r="G585" s="128"/>
      <c r="H585" s="128"/>
      <c r="I585" s="241"/>
      <c r="J585" s="128"/>
      <c r="K585" s="126"/>
      <c r="L585" s="128"/>
      <c r="M585" s="130"/>
      <c r="N585" s="92"/>
    </row>
    <row r="586" spans="1:14" s="143" customFormat="1" ht="18.75">
      <c r="A586" s="48"/>
      <c r="B586" s="125"/>
      <c r="C586" s="125"/>
      <c r="D586" s="360"/>
      <c r="E586" s="126"/>
      <c r="F586" s="126"/>
      <c r="G586" s="128"/>
      <c r="H586" s="128"/>
      <c r="I586" s="241"/>
      <c r="J586" s="128"/>
      <c r="K586" s="126"/>
      <c r="L586" s="128"/>
      <c r="M586" s="130"/>
      <c r="N586" s="92"/>
    </row>
    <row r="587" spans="1:14" s="143" customFormat="1" ht="18.75">
      <c r="A587" s="48"/>
      <c r="B587" s="125"/>
      <c r="C587" s="125"/>
      <c r="D587" s="360"/>
      <c r="E587" s="126"/>
      <c r="F587" s="126"/>
      <c r="G587" s="128"/>
      <c r="H587" s="128"/>
      <c r="I587" s="240"/>
      <c r="J587" s="128"/>
      <c r="K587" s="126"/>
      <c r="L587" s="128"/>
      <c r="M587" s="130"/>
      <c r="N587" s="92"/>
    </row>
    <row r="588" spans="1:14" s="143" customFormat="1" ht="18.75">
      <c r="A588" s="48"/>
      <c r="B588" s="125"/>
      <c r="C588" s="125"/>
      <c r="D588" s="360"/>
      <c r="E588" s="126"/>
      <c r="F588" s="126"/>
      <c r="G588" s="128"/>
      <c r="H588" s="128"/>
      <c r="I588" s="240"/>
      <c r="J588" s="128"/>
      <c r="K588" s="242"/>
      <c r="L588" s="128"/>
      <c r="M588" s="130"/>
      <c r="N588" s="92"/>
    </row>
    <row r="589" spans="1:14" s="143" customFormat="1" ht="18.75">
      <c r="A589" s="48"/>
      <c r="B589" s="125"/>
      <c r="C589" s="125"/>
      <c r="D589" s="360"/>
      <c r="E589" s="126"/>
      <c r="F589" s="126"/>
      <c r="G589" s="128"/>
      <c r="H589" s="128"/>
      <c r="I589" s="241"/>
      <c r="J589" s="128"/>
      <c r="K589" s="126"/>
      <c r="L589" s="128"/>
      <c r="M589" s="130"/>
      <c r="N589" s="92"/>
    </row>
    <row r="590" spans="1:14" s="143" customFormat="1" ht="18.75">
      <c r="A590" s="48"/>
      <c r="B590" s="125"/>
      <c r="C590" s="125"/>
      <c r="D590" s="360"/>
      <c r="E590" s="126"/>
      <c r="F590" s="126"/>
      <c r="G590" s="128"/>
      <c r="H590" s="128"/>
      <c r="I590" s="241"/>
      <c r="J590" s="128"/>
      <c r="K590" s="126"/>
      <c r="L590" s="128"/>
      <c r="M590" s="130"/>
      <c r="N590" s="92"/>
    </row>
    <row r="591" spans="1:14" s="143" customFormat="1" ht="18.75">
      <c r="A591" s="48"/>
      <c r="B591" s="125"/>
      <c r="C591" s="125"/>
      <c r="D591" s="360"/>
      <c r="E591" s="126"/>
      <c r="F591" s="126"/>
      <c r="G591" s="128"/>
      <c r="H591" s="128"/>
      <c r="I591" s="241"/>
      <c r="J591" s="128"/>
      <c r="K591" s="126"/>
      <c r="L591" s="128"/>
      <c r="M591" s="130"/>
      <c r="N591" s="92"/>
    </row>
    <row r="592" spans="1:14">
      <c r="A592" s="29"/>
      <c r="D592" s="362">
        <f>COUNTA(D8:D591)</f>
        <v>450</v>
      </c>
      <c r="E592" s="141">
        <f>COUNTA(E8:E591)</f>
        <v>1</v>
      </c>
      <c r="F592" s="141"/>
      <c r="G592" s="141">
        <f t="shared" ref="G592:N592" si="41">COUNTA(G8:G591)</f>
        <v>451</v>
      </c>
      <c r="H592" s="141">
        <f t="shared" si="41"/>
        <v>451</v>
      </c>
      <c r="I592" s="141">
        <f t="shared" si="41"/>
        <v>1</v>
      </c>
      <c r="J592" s="141">
        <f t="shared" si="41"/>
        <v>451</v>
      </c>
      <c r="K592" s="141">
        <f t="shared" si="41"/>
        <v>1</v>
      </c>
      <c r="L592" s="141">
        <f t="shared" si="41"/>
        <v>451</v>
      </c>
      <c r="M592" s="141">
        <f t="shared" si="41"/>
        <v>2</v>
      </c>
      <c r="N592" s="141">
        <f t="shared" si="41"/>
        <v>450</v>
      </c>
    </row>
  </sheetData>
  <conditionalFormatting sqref="M13:M457 M459:M591">
    <cfRule type="cellIs" dxfId="31" priority="7" operator="equal">
      <formula>"non"</formula>
    </cfRule>
  </conditionalFormatting>
  <conditionalFormatting sqref="N7">
    <cfRule type="cellIs" dxfId="30" priority="6" operator="equal">
      <formula>"ajourné(e)"</formula>
    </cfRule>
  </conditionalFormatting>
  <conditionalFormatting sqref="N8:N591">
    <cfRule type="cellIs" dxfId="29" priority="2" operator="equal">
      <formula>"Juin"</formula>
    </cfRule>
    <cfRule type="cellIs" dxfId="28" priority="3" operator="equal">
      <formula>"Rattrapage"</formula>
    </cfRule>
    <cfRule type="cellIs" dxfId="27" priority="4" operator="equal">
      <formula>"Juin"</formula>
    </cfRule>
    <cfRule type="cellIs" dxfId="26" priority="5" operator="equal">
      <formula>"Synthèse"</formula>
    </cfRule>
  </conditionalFormatting>
  <dataValidations count="1">
    <dataValidation type="decimal" allowBlank="1" showInputMessage="1" showErrorMessage="1" sqref="M8:M12 D13:D37 E8:F37 D38:F309 D311:D591 E311:F457 E459:F591 E458:M458">
      <formula1>0</formula1>
      <formula2>20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ANATOMIE3</vt:lpstr>
      <vt:lpstr>PHYSIO-REP 3</vt:lpstr>
      <vt:lpstr>ZOOTECHINE 3</vt:lpstr>
      <vt:lpstr>PHARMACOLOGIE 3</vt:lpstr>
      <vt:lpstr>PHYSIO-PATH 3</vt:lpstr>
      <vt:lpstr>MICROBIOLOGIE 3</vt:lpstr>
      <vt:lpstr>PARASITOLOGIE 2</vt:lpstr>
      <vt:lpstr>SEMIOLOGIE</vt:lpstr>
      <vt:lpstr>ANA-PATH 2</vt:lpstr>
      <vt:lpstr>RECAP juin </vt:lpstr>
      <vt:lpstr>RECAP synthese</vt:lpstr>
      <vt:lpstr>RECAP RATTRAPAGE</vt:lpstr>
      <vt:lpstr>CONGE ACADEMIE</vt:lpstr>
      <vt:lpstr>RESULTAT C1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kerrour</cp:lastModifiedBy>
  <dcterms:created xsi:type="dcterms:W3CDTF">2017-04-27T07:10:52Z</dcterms:created>
  <dcterms:modified xsi:type="dcterms:W3CDTF">2017-06-04T10:11:40Z</dcterms:modified>
</cp:coreProperties>
</file>